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pacheco\Desktop\Archivos para pagina de Transparencia\"/>
    </mc:Choice>
  </mc:AlternateContent>
  <bookViews>
    <workbookView xWindow="-15" yWindow="4095" windowWidth="15420" windowHeight="4140" activeTab="1"/>
  </bookViews>
  <sheets>
    <sheet name="Portada plantilla" sheetId="41" r:id="rId1"/>
    <sheet name="JUNIO 2017" sheetId="33" r:id="rId2"/>
    <sheet name="Hoja1" sheetId="48" state="hidden" r:id="rId3"/>
    <sheet name="Resumen por partida" sheetId="47" r:id="rId4"/>
  </sheets>
  <definedNames>
    <definedName name="_xlnm._FilterDatabase" localSheetId="1" hidden="1">'JUNIO 2017'!$A$5:$AL$530</definedName>
    <definedName name="_Key1" localSheetId="1" hidden="1">#REF!</definedName>
    <definedName name="_Key1" hidden="1">#REF!</definedName>
    <definedName name="_Key2" localSheetId="1" hidden="1">#REF!</definedName>
    <definedName name="_Key2" hidden="1">#REF!</definedName>
    <definedName name="_Order1" hidden="1">255</definedName>
    <definedName name="_Order2" hidden="1">255</definedName>
    <definedName name="_Sort" localSheetId="1" hidden="1">#REF!</definedName>
    <definedName name="_Sort" hidden="1">#REF!</definedName>
    <definedName name="_xlnm.Print_Area" localSheetId="1">'JUNIO 2017'!$A$60:$AL$532</definedName>
    <definedName name="_xlnm.Print_Area" localSheetId="0">'Portada plantilla'!$A$1:$A$30</definedName>
    <definedName name="_xlnm.Print_Area" localSheetId="3">'Resumen por partida'!$A$1:$D$31</definedName>
    <definedName name="Mensualplantilla" hidden="1">#REF!</definedName>
    <definedName name="_xlnm.Print_Titles" localSheetId="1">'JUNIO 2017'!$1:$5</definedName>
  </definedNames>
  <calcPr calcId="152511"/>
</workbook>
</file>

<file path=xl/calcChain.xml><?xml version="1.0" encoding="utf-8"?>
<calcChain xmlns="http://schemas.openxmlformats.org/spreadsheetml/2006/main">
  <c r="AL480" i="33" l="1"/>
  <c r="Z275" i="33" l="1"/>
  <c r="Y275" i="33"/>
  <c r="Q275" i="33"/>
  <c r="AO531" i="33"/>
  <c r="V275" i="33" l="1"/>
  <c r="U275" i="33"/>
  <c r="S275" i="33"/>
  <c r="W275" i="33"/>
  <c r="AA275" i="33"/>
  <c r="T275" i="33"/>
  <c r="X275" i="33"/>
  <c r="Z17" i="48"/>
  <c r="AC535" i="33"/>
  <c r="AN531" i="33"/>
  <c r="AB275" i="33" l="1"/>
  <c r="AC275" i="33" s="1"/>
  <c r="P148" i="33"/>
  <c r="O444" i="33"/>
  <c r="Q233" i="33" l="1"/>
  <c r="R233" i="33"/>
  <c r="Y233" i="33"/>
  <c r="AA233" i="33" l="1"/>
  <c r="S233" i="33"/>
  <c r="V233" i="33"/>
  <c r="U233" i="33"/>
  <c r="X233" i="33"/>
  <c r="T233" i="33"/>
  <c r="W233" i="33"/>
  <c r="U529" i="33"/>
  <c r="AB233" i="33" l="1"/>
  <c r="AC233" i="33" s="1"/>
  <c r="Q213" i="33"/>
  <c r="U213" i="33" s="1"/>
  <c r="Q214" i="33"/>
  <c r="U214" i="33" s="1"/>
  <c r="Q215" i="33"/>
  <c r="U215" i="33" s="1"/>
  <c r="Q216" i="33"/>
  <c r="U216" i="33" s="1"/>
  <c r="Q217" i="33"/>
  <c r="U217" i="33" s="1"/>
  <c r="Q218" i="33"/>
  <c r="U218" i="33" s="1"/>
  <c r="Q219" i="33"/>
  <c r="U219" i="33" s="1"/>
  <c r="Q220" i="33"/>
  <c r="U220" i="33" s="1"/>
  <c r="Q221" i="33"/>
  <c r="U221" i="33" s="1"/>
  <c r="Q222" i="33"/>
  <c r="U222" i="33" s="1"/>
  <c r="Q223" i="33"/>
  <c r="U223" i="33" s="1"/>
  <c r="Q224" i="33"/>
  <c r="U224" i="33" s="1"/>
  <c r="Q225" i="33"/>
  <c r="U225" i="33" s="1"/>
  <c r="Q226" i="33"/>
  <c r="U226" i="33" s="1"/>
  <c r="Q227" i="33"/>
  <c r="U227" i="33" s="1"/>
  <c r="Q228" i="33"/>
  <c r="U228" i="33" s="1"/>
  <c r="Q229" i="33"/>
  <c r="U229" i="33" s="1"/>
  <c r="Q230" i="33"/>
  <c r="U230" i="33" s="1"/>
  <c r="Q231" i="33"/>
  <c r="U231" i="33" s="1"/>
  <c r="Q232" i="33"/>
  <c r="U232" i="33" s="1"/>
  <c r="Q234" i="33"/>
  <c r="U234" i="33" s="1"/>
  <c r="Q235" i="33"/>
  <c r="U235" i="33" s="1"/>
  <c r="Q236" i="33"/>
  <c r="U236" i="33" s="1"/>
  <c r="Q238" i="33"/>
  <c r="U238" i="33" s="1"/>
  <c r="Q239" i="33"/>
  <c r="U239" i="33" s="1"/>
  <c r="Q240" i="33"/>
  <c r="U240" i="33" s="1"/>
  <c r="Q241" i="33"/>
  <c r="U241" i="33" s="1"/>
  <c r="Q242" i="33"/>
  <c r="U242" i="33" s="1"/>
  <c r="Q243" i="33"/>
  <c r="U243" i="33" s="1"/>
  <c r="Q244" i="33"/>
  <c r="U244" i="33" s="1"/>
  <c r="Q245" i="33"/>
  <c r="U245" i="33" s="1"/>
  <c r="Q246" i="33"/>
  <c r="AB246" i="33" s="1"/>
  <c r="AC246" i="33" s="1"/>
  <c r="Q247" i="33"/>
  <c r="U247" i="33" s="1"/>
  <c r="Q249" i="33"/>
  <c r="U249" i="33" s="1"/>
  <c r="Q250" i="33"/>
  <c r="U250" i="33" s="1"/>
  <c r="Q251" i="33"/>
  <c r="U251" i="33" s="1"/>
  <c r="Q252" i="33"/>
  <c r="U252" i="33" s="1"/>
  <c r="Q253" i="33"/>
  <c r="U253" i="33" s="1"/>
  <c r="Q254" i="33"/>
  <c r="U254" i="33" s="1"/>
  <c r="Q255" i="33"/>
  <c r="U255" i="33" s="1"/>
  <c r="Q256" i="33"/>
  <c r="U256" i="33" s="1"/>
  <c r="Q257" i="33"/>
  <c r="U257" i="33" s="1"/>
  <c r="Q258" i="33"/>
  <c r="U258" i="33" s="1"/>
  <c r="Q259" i="33"/>
  <c r="U259" i="33" s="1"/>
  <c r="Q260" i="33"/>
  <c r="U260" i="33" s="1"/>
  <c r="Q261" i="33"/>
  <c r="U261" i="33" s="1"/>
  <c r="Q262" i="33"/>
  <c r="U262" i="33" s="1"/>
  <c r="Q263" i="33"/>
  <c r="U263" i="33" s="1"/>
  <c r="Q264" i="33"/>
  <c r="U264" i="33" s="1"/>
  <c r="Q265" i="33"/>
  <c r="U265" i="33" s="1"/>
  <c r="Q266" i="33"/>
  <c r="U266" i="33" s="1"/>
  <c r="Q267" i="33"/>
  <c r="U267" i="33" s="1"/>
  <c r="Q268" i="33"/>
  <c r="U268" i="33" s="1"/>
  <c r="Q269" i="33"/>
  <c r="U269" i="33" s="1"/>
  <c r="Q270" i="33"/>
  <c r="U270" i="33" s="1"/>
  <c r="Q271" i="33"/>
  <c r="U271" i="33" s="1"/>
  <c r="Q272" i="33"/>
  <c r="U272" i="33" s="1"/>
  <c r="Q273" i="33"/>
  <c r="U273" i="33" s="1"/>
  <c r="Q274" i="33"/>
  <c r="U274" i="33" s="1"/>
  <c r="Q276" i="33"/>
  <c r="U276" i="33" s="1"/>
  <c r="Q277" i="33"/>
  <c r="U277" i="33" s="1"/>
  <c r="Q278" i="33"/>
  <c r="U278" i="33" s="1"/>
  <c r="Q279" i="33"/>
  <c r="U279" i="33" s="1"/>
  <c r="Q280" i="33"/>
  <c r="U280" i="33" s="1"/>
  <c r="Q281" i="33"/>
  <c r="U281" i="33" s="1"/>
  <c r="Q282" i="33"/>
  <c r="U282" i="33" s="1"/>
  <c r="Q283" i="33"/>
  <c r="U283" i="33" s="1"/>
  <c r="Q284" i="33"/>
  <c r="U284" i="33" s="1"/>
  <c r="Q285" i="33"/>
  <c r="U285" i="33" s="1"/>
  <c r="Q286" i="33"/>
  <c r="U286" i="33" s="1"/>
  <c r="Q287" i="33"/>
  <c r="U287" i="33" s="1"/>
  <c r="Q288" i="33"/>
  <c r="U288" i="33" s="1"/>
  <c r="Q289" i="33"/>
  <c r="U289" i="33" s="1"/>
  <c r="Q290" i="33"/>
  <c r="U290" i="33" s="1"/>
  <c r="Q291" i="33"/>
  <c r="U291" i="33" s="1"/>
  <c r="Q292" i="33"/>
  <c r="U292" i="33" s="1"/>
  <c r="Q293" i="33"/>
  <c r="U293" i="33" s="1"/>
  <c r="Q295" i="33"/>
  <c r="U295" i="33" s="1"/>
  <c r="Q296" i="33"/>
  <c r="U296" i="33" s="1"/>
  <c r="Q297" i="33"/>
  <c r="U297" i="33" s="1"/>
  <c r="Q298" i="33"/>
  <c r="U298" i="33" s="1"/>
  <c r="Q299" i="33"/>
  <c r="U299" i="33" s="1"/>
  <c r="Q300" i="33"/>
  <c r="U300" i="33" s="1"/>
  <c r="Q301" i="33"/>
  <c r="U301" i="33" s="1"/>
  <c r="Q303" i="33"/>
  <c r="U303" i="33" s="1"/>
  <c r="Q304" i="33"/>
  <c r="U304" i="33" s="1"/>
  <c r="Q305" i="33"/>
  <c r="U305" i="33" s="1"/>
  <c r="Q306" i="33"/>
  <c r="U306" i="33" s="1"/>
  <c r="Q307" i="33"/>
  <c r="U307" i="33" s="1"/>
  <c r="Q308" i="33"/>
  <c r="U308" i="33" s="1"/>
  <c r="Q309" i="33"/>
  <c r="U309" i="33" s="1"/>
  <c r="V529" i="33"/>
  <c r="W529" i="33"/>
  <c r="X529" i="33"/>
  <c r="A530" i="33" l="1"/>
  <c r="AF101" i="33" l="1"/>
  <c r="Q45" i="33" l="1"/>
  <c r="S45" i="33" l="1"/>
  <c r="U45" i="33"/>
  <c r="AA45" i="33"/>
  <c r="V45" i="33"/>
  <c r="T45" i="33"/>
  <c r="X45" i="33"/>
  <c r="W45" i="33"/>
  <c r="AB45" i="33" l="1"/>
  <c r="AC45" i="33" s="1"/>
  <c r="Z63" i="33" l="1"/>
  <c r="Y63" i="33"/>
  <c r="P63" i="33"/>
  <c r="O63" i="33"/>
  <c r="P54" i="33"/>
  <c r="O54" i="33"/>
  <c r="P47" i="33"/>
  <c r="O47" i="33"/>
  <c r="Z528" i="33"/>
  <c r="P528" i="33"/>
  <c r="O528" i="33"/>
  <c r="Q133" i="33" l="1"/>
  <c r="U133" i="33" s="1"/>
  <c r="Q75" i="33"/>
  <c r="U75" i="33" s="1"/>
  <c r="Q76" i="33"/>
  <c r="R76" i="33"/>
  <c r="Q77" i="33"/>
  <c r="Q28" i="33"/>
  <c r="R28" i="33"/>
  <c r="Q39" i="33"/>
  <c r="U39" i="33" s="1"/>
  <c r="S28" i="33" l="1"/>
  <c r="U28" i="33"/>
  <c r="V76" i="33"/>
  <c r="U76" i="33"/>
  <c r="S77" i="33"/>
  <c r="U77" i="33"/>
  <c r="W133" i="33"/>
  <c r="V133" i="33"/>
  <c r="AA28" i="33"/>
  <c r="T133" i="33"/>
  <c r="T28" i="33"/>
  <c r="X133" i="33"/>
  <c r="S133" i="33"/>
  <c r="X28" i="33"/>
  <c r="V28" i="33"/>
  <c r="T75" i="33"/>
  <c r="AA133" i="33"/>
  <c r="AA76" i="33"/>
  <c r="X75" i="33"/>
  <c r="V77" i="33"/>
  <c r="V75" i="33"/>
  <c r="AA77" i="33"/>
  <c r="X76" i="33"/>
  <c r="T76" i="33"/>
  <c r="W75" i="33"/>
  <c r="S75" i="33"/>
  <c r="X77" i="33"/>
  <c r="T77" i="33"/>
  <c r="W76" i="33"/>
  <c r="S76" i="33"/>
  <c r="W28" i="33"/>
  <c r="W77" i="33"/>
  <c r="AA75" i="33"/>
  <c r="W39" i="33"/>
  <c r="S39" i="33"/>
  <c r="X39" i="33"/>
  <c r="T39" i="33"/>
  <c r="V39" i="33"/>
  <c r="AA39" i="33"/>
  <c r="Q502" i="33"/>
  <c r="U502" i="33" s="1"/>
  <c r="Q503" i="33"/>
  <c r="U503" i="33" s="1"/>
  <c r="Q504" i="33"/>
  <c r="U504" i="33" s="1"/>
  <c r="Q505" i="33"/>
  <c r="U505" i="33" s="1"/>
  <c r="Q506" i="33"/>
  <c r="U506" i="33" s="1"/>
  <c r="Q507" i="33"/>
  <c r="U507" i="33" s="1"/>
  <c r="Q508" i="33"/>
  <c r="U508" i="33" s="1"/>
  <c r="Q509" i="33"/>
  <c r="U509" i="33" s="1"/>
  <c r="Q510" i="33"/>
  <c r="U510" i="33" s="1"/>
  <c r="Q511" i="33"/>
  <c r="U511" i="33" s="1"/>
  <c r="Q512" i="33"/>
  <c r="U512" i="33" s="1"/>
  <c r="Q515" i="33"/>
  <c r="U515" i="33" s="1"/>
  <c r="Q516" i="33"/>
  <c r="U516" i="33" s="1"/>
  <c r="Q517" i="33"/>
  <c r="U517" i="33" s="1"/>
  <c r="Q519" i="33"/>
  <c r="U519" i="33" s="1"/>
  <c r="Q520" i="33"/>
  <c r="U520" i="33" s="1"/>
  <c r="AB133" i="33" l="1"/>
  <c r="AC133" i="33" s="1"/>
  <c r="AB28" i="33"/>
  <c r="AC28" i="33" s="1"/>
  <c r="AB76" i="33"/>
  <c r="AC76" i="33" s="1"/>
  <c r="AB75" i="33"/>
  <c r="AC75" i="33" s="1"/>
  <c r="AB77" i="33"/>
  <c r="AC77" i="33" s="1"/>
  <c r="AB39" i="33"/>
  <c r="AC39" i="33" s="1"/>
  <c r="Q62" i="33" l="1"/>
  <c r="U62" i="33" s="1"/>
  <c r="Q61" i="33"/>
  <c r="U61" i="33" s="1"/>
  <c r="Q60" i="33"/>
  <c r="U60" i="33" s="1"/>
  <c r="Q41" i="33"/>
  <c r="U41" i="33" s="1"/>
  <c r="Q42" i="33"/>
  <c r="U42" i="33" s="1"/>
  <c r="Q212" i="33"/>
  <c r="U212" i="33" s="1"/>
  <c r="Q43" i="33"/>
  <c r="U43" i="33" s="1"/>
  <c r="Q44" i="33"/>
  <c r="U44" i="33" s="1"/>
  <c r="Q46" i="33"/>
  <c r="U46" i="33" s="1"/>
  <c r="Q52" i="33"/>
  <c r="U52" i="33" s="1"/>
  <c r="Q53" i="33"/>
  <c r="V53" i="33" l="1"/>
  <c r="U53" i="33"/>
  <c r="T53" i="33"/>
  <c r="W53" i="33"/>
  <c r="X53" i="33"/>
  <c r="S53" i="33"/>
  <c r="AB53" i="33" l="1"/>
  <c r="AC53" i="33" s="1"/>
  <c r="R499" i="33" l="1"/>
  <c r="R228" i="33"/>
  <c r="R157" i="33"/>
  <c r="R134" i="33"/>
  <c r="R517" i="33"/>
  <c r="R492" i="33"/>
  <c r="R474" i="33"/>
  <c r="R473" i="33"/>
  <c r="R468" i="33"/>
  <c r="R466" i="33"/>
  <c r="R465" i="33"/>
  <c r="R464" i="33"/>
  <c r="R453" i="33"/>
  <c r="R451" i="33"/>
  <c r="R448" i="33"/>
  <c r="R447" i="33"/>
  <c r="R440" i="33"/>
  <c r="R439" i="33"/>
  <c r="R431" i="33"/>
  <c r="R430" i="33"/>
  <c r="R423" i="33"/>
  <c r="R422" i="33"/>
  <c r="R404" i="33"/>
  <c r="R403" i="33"/>
  <c r="R402" i="33"/>
  <c r="R399" i="33"/>
  <c r="R397" i="33"/>
  <c r="R392" i="33"/>
  <c r="R390" i="33"/>
  <c r="R389" i="33"/>
  <c r="R387" i="33"/>
  <c r="R383" i="33"/>
  <c r="R381" i="33"/>
  <c r="R380" i="33"/>
  <c r="R379" i="33"/>
  <c r="R377" i="33"/>
  <c r="R374" i="33"/>
  <c r="R370" i="33"/>
  <c r="R368" i="33"/>
  <c r="R366" i="33"/>
  <c r="R365" i="33"/>
  <c r="R362" i="33"/>
  <c r="R354" i="33"/>
  <c r="R349" i="33"/>
  <c r="R348" i="33"/>
  <c r="R343" i="33"/>
  <c r="R339" i="33"/>
  <c r="R337" i="33"/>
  <c r="R335" i="33"/>
  <c r="R334" i="33"/>
  <c r="R311" i="33"/>
  <c r="R291" i="33"/>
  <c r="R287" i="33"/>
  <c r="R294" i="33"/>
  <c r="R268" i="33"/>
  <c r="R179" i="33"/>
  <c r="R178" i="33"/>
  <c r="R177" i="33"/>
  <c r="R57" i="33"/>
  <c r="R160" i="33"/>
  <c r="R139" i="33"/>
  <c r="R132" i="33"/>
  <c r="R121" i="33"/>
  <c r="R19" i="33"/>
  <c r="R12" i="33"/>
  <c r="R218" i="33"/>
  <c r="R217" i="33"/>
  <c r="R467" i="33"/>
  <c r="R462" i="33"/>
  <c r="R452" i="33"/>
  <c r="R449" i="33"/>
  <c r="R445" i="33"/>
  <c r="R429" i="33"/>
  <c r="R420" i="33"/>
  <c r="R417" i="33"/>
  <c r="R415" i="33"/>
  <c r="R413" i="33"/>
  <c r="R411" i="33"/>
  <c r="R409" i="33"/>
  <c r="R408" i="33"/>
  <c r="R405" i="33"/>
  <c r="R401" i="33"/>
  <c r="R395" i="33"/>
  <c r="R393" i="33"/>
  <c r="R388" i="33"/>
  <c r="R372" i="33"/>
  <c r="R371" i="33"/>
  <c r="R361" i="33"/>
  <c r="R352" i="33"/>
  <c r="R344" i="33"/>
  <c r="R336" i="33"/>
  <c r="R272" i="33"/>
  <c r="R271" i="33"/>
  <c r="R194" i="33"/>
  <c r="R181" i="33"/>
  <c r="R171" i="33"/>
  <c r="R154" i="33"/>
  <c r="R150" i="33"/>
  <c r="R145" i="33"/>
  <c r="R116" i="33"/>
  <c r="R112" i="33"/>
  <c r="R31" i="33"/>
  <c r="R512" i="33"/>
  <c r="R511" i="33"/>
  <c r="R227" i="33"/>
  <c r="R489" i="33"/>
  <c r="R223" i="33"/>
  <c r="R469" i="33"/>
  <c r="R457" i="33"/>
  <c r="R441" i="33"/>
  <c r="R416" i="33"/>
  <c r="R410" i="33"/>
  <c r="R396" i="33"/>
  <c r="R386" i="33"/>
  <c r="R385" i="33"/>
  <c r="R375" i="33"/>
  <c r="R363" i="33"/>
  <c r="R359" i="33"/>
  <c r="R357" i="33"/>
  <c r="R345" i="33"/>
  <c r="R241" i="33"/>
  <c r="R253" i="33"/>
  <c r="R240" i="33"/>
  <c r="R41" i="33"/>
  <c r="R302" i="33"/>
  <c r="R239" i="33"/>
  <c r="R252" i="33"/>
  <c r="R245" i="33"/>
  <c r="R310" i="33"/>
  <c r="R238" i="33"/>
  <c r="R290" i="33"/>
  <c r="R285" i="33"/>
  <c r="R280" i="33"/>
  <c r="R308" i="33"/>
  <c r="R277" i="33"/>
  <c r="R267" i="33"/>
  <c r="R199" i="33"/>
  <c r="R197" i="33"/>
  <c r="R196" i="33"/>
  <c r="R195" i="33"/>
  <c r="R193" i="33"/>
  <c r="R183" i="33"/>
  <c r="R176" i="33"/>
  <c r="R192" i="33"/>
  <c r="R173" i="33"/>
  <c r="R168" i="33"/>
  <c r="R161" i="33"/>
  <c r="R159" i="33"/>
  <c r="R156" i="33"/>
  <c r="R155" i="33"/>
  <c r="R153" i="33"/>
  <c r="R191" i="33"/>
  <c r="R152" i="33"/>
  <c r="R147" i="33"/>
  <c r="R146" i="33"/>
  <c r="R190" i="33"/>
  <c r="R142" i="33"/>
  <c r="R141" i="33"/>
  <c r="R138" i="33"/>
  <c r="R135" i="33"/>
  <c r="R131" i="33"/>
  <c r="R130" i="33"/>
  <c r="R129" i="33"/>
  <c r="R127" i="33"/>
  <c r="R125" i="33"/>
  <c r="R122" i="33"/>
  <c r="R118" i="33"/>
  <c r="R117" i="33"/>
  <c r="R115" i="33"/>
  <c r="R114" i="33"/>
  <c r="R113" i="33"/>
  <c r="R108" i="33"/>
  <c r="R106" i="33"/>
  <c r="R105" i="33"/>
  <c r="R97" i="33"/>
  <c r="R94" i="33"/>
  <c r="R87" i="33"/>
  <c r="R78" i="33"/>
  <c r="R74" i="33"/>
  <c r="R52" i="33"/>
  <c r="R34" i="33"/>
  <c r="R29" i="33"/>
  <c r="R27" i="33"/>
  <c r="R26" i="33"/>
  <c r="R25" i="33"/>
  <c r="R24" i="33"/>
  <c r="R22" i="33"/>
  <c r="R510" i="33"/>
  <c r="R509" i="33"/>
  <c r="R506" i="33"/>
  <c r="R504" i="33"/>
  <c r="R503" i="33"/>
  <c r="R502" i="33"/>
  <c r="R497" i="33"/>
  <c r="R496" i="33"/>
  <c r="R495" i="33"/>
  <c r="R494" i="33"/>
  <c r="R493" i="33"/>
  <c r="R488" i="33"/>
  <c r="R487" i="33"/>
  <c r="R486" i="33"/>
  <c r="R485" i="33"/>
  <c r="R483" i="33"/>
  <c r="R482" i="33"/>
  <c r="R226" i="33"/>
  <c r="R225" i="33"/>
  <c r="R224" i="33"/>
  <c r="R221" i="33"/>
  <c r="R219" i="33"/>
  <c r="R215" i="33"/>
  <c r="R214" i="33"/>
  <c r="R477" i="33"/>
  <c r="R472" i="33"/>
  <c r="R463" i="33"/>
  <c r="R461" i="33"/>
  <c r="R458" i="33"/>
  <c r="R454" i="33"/>
  <c r="R450" i="33"/>
  <c r="R421" i="33"/>
  <c r="R414" i="33"/>
  <c r="R412" i="33"/>
  <c r="R407" i="33"/>
  <c r="R406" i="33"/>
  <c r="R400" i="33"/>
  <c r="R398" i="33"/>
  <c r="R394" i="33"/>
  <c r="R391" i="33"/>
  <c r="R382" i="33"/>
  <c r="R378" i="33"/>
  <c r="R376" i="33"/>
  <c r="R373" i="33"/>
  <c r="R369" i="33"/>
  <c r="R367" i="33"/>
  <c r="R360" i="33"/>
  <c r="R358" i="33"/>
  <c r="R356" i="33"/>
  <c r="R355" i="33"/>
  <c r="R350" i="33"/>
  <c r="R263" i="33"/>
  <c r="R250" i="33"/>
  <c r="R261" i="33"/>
  <c r="R297" i="33"/>
  <c r="R232" i="33"/>
  <c r="R292" i="33"/>
  <c r="R295" i="33"/>
  <c r="R243" i="33"/>
  <c r="R286" i="33"/>
  <c r="R309" i="33"/>
  <c r="R282" i="33"/>
  <c r="R278" i="33"/>
  <c r="R273" i="33"/>
  <c r="R269" i="33"/>
  <c r="R266" i="33"/>
  <c r="R204" i="33"/>
  <c r="R58" i="33"/>
  <c r="R174" i="33"/>
  <c r="R172" i="33"/>
  <c r="R166" i="33"/>
  <c r="R165" i="33"/>
  <c r="R162" i="33"/>
  <c r="R128" i="33"/>
  <c r="R126" i="33"/>
  <c r="R189" i="33"/>
  <c r="R188" i="33"/>
  <c r="R124" i="33"/>
  <c r="R123" i="33"/>
  <c r="R119" i="33"/>
  <c r="R111" i="33"/>
  <c r="R110" i="33"/>
  <c r="R109" i="33"/>
  <c r="R98" i="33"/>
  <c r="R95" i="33"/>
  <c r="R82" i="33"/>
  <c r="R81" i="33"/>
  <c r="R79" i="33"/>
  <c r="R73" i="33"/>
  <c r="R72" i="33"/>
  <c r="R69" i="33"/>
  <c r="R67" i="33"/>
  <c r="R66" i="33"/>
  <c r="R65" i="33"/>
  <c r="R50" i="33"/>
  <c r="R33" i="33"/>
  <c r="R23" i="33"/>
  <c r="R9" i="33"/>
  <c r="Y452" i="33"/>
  <c r="Y451" i="33"/>
  <c r="Y450" i="33"/>
  <c r="Y449" i="33"/>
  <c r="Y448" i="33"/>
  <c r="Y447" i="33"/>
  <c r="Y238" i="33"/>
  <c r="Y236" i="33"/>
  <c r="Y235" i="33"/>
  <c r="Y234" i="33"/>
  <c r="Y232" i="33"/>
  <c r="Y148" i="33"/>
  <c r="Y147" i="33"/>
  <c r="Y72" i="33"/>
  <c r="Y71" i="33"/>
  <c r="Y524" i="33"/>
  <c r="Y528" i="33" s="1"/>
  <c r="Y445" i="33"/>
  <c r="Y293" i="33"/>
  <c r="Y292" i="33"/>
  <c r="Y291" i="33"/>
  <c r="Y256" i="33"/>
  <c r="Y290" i="33"/>
  <c r="Y289" i="33"/>
  <c r="Y288" i="33"/>
  <c r="Y287" i="33"/>
  <c r="Y295" i="33"/>
  <c r="Y146" i="33"/>
  <c r="Y190" i="33"/>
  <c r="Y145" i="33"/>
  <c r="Y144" i="33"/>
  <c r="Y143" i="33"/>
  <c r="Y142" i="33"/>
  <c r="Y141" i="33"/>
  <c r="Y140" i="33"/>
  <c r="Z227" i="33"/>
  <c r="Z493" i="33"/>
  <c r="Z492" i="33"/>
  <c r="Z491" i="33"/>
  <c r="Z490" i="33"/>
  <c r="Z444" i="33"/>
  <c r="Z443" i="33"/>
  <c r="Z446" i="33"/>
  <c r="Z442" i="33"/>
  <c r="Z441" i="33"/>
  <c r="Z440" i="33"/>
  <c r="Z439" i="33"/>
  <c r="Z438" i="33"/>
  <c r="Z437" i="33"/>
  <c r="Z436" i="33"/>
  <c r="Z435" i="33"/>
  <c r="Z434" i="33"/>
  <c r="Z433" i="33"/>
  <c r="Z432" i="33"/>
  <c r="Z431" i="33"/>
  <c r="Z430" i="33"/>
  <c r="Z429" i="33"/>
  <c r="Z428" i="33"/>
  <c r="Z427" i="33"/>
  <c r="Z426" i="33"/>
  <c r="Z425" i="33"/>
  <c r="Z424" i="33"/>
  <c r="Z423" i="33"/>
  <c r="Z422" i="33"/>
  <c r="Z421" i="33"/>
  <c r="Z420" i="33"/>
  <c r="Z419" i="33"/>
  <c r="Z418" i="33"/>
  <c r="Z417" i="33"/>
  <c r="Z416" i="33"/>
  <c r="Z415" i="33"/>
  <c r="Z414" i="33"/>
  <c r="Z37" i="33"/>
  <c r="Z47" i="33" s="1"/>
  <c r="Z231" i="33"/>
  <c r="Z243" i="33"/>
  <c r="Z286" i="33"/>
  <c r="Z255" i="33"/>
  <c r="Z307" i="33"/>
  <c r="Z139" i="33"/>
  <c r="Z138" i="33"/>
  <c r="Z136" i="33"/>
  <c r="Z135" i="33"/>
  <c r="Z50" i="33"/>
  <c r="Z19" i="33"/>
  <c r="Y227" i="33"/>
  <c r="Y493" i="33"/>
  <c r="Y492" i="33"/>
  <c r="Y491" i="33"/>
  <c r="Y490" i="33"/>
  <c r="Y444" i="33"/>
  <c r="Y443" i="33"/>
  <c r="Y446" i="33"/>
  <c r="Y442" i="33"/>
  <c r="Y441" i="33"/>
  <c r="Y440" i="33"/>
  <c r="Y439" i="33"/>
  <c r="Y438" i="33"/>
  <c r="Y437" i="33"/>
  <c r="Y436" i="33"/>
  <c r="Y435" i="33"/>
  <c r="Y434" i="33"/>
  <c r="Y433" i="33"/>
  <c r="Y432" i="33"/>
  <c r="Y431" i="33"/>
  <c r="Y430" i="33"/>
  <c r="Y429" i="33"/>
  <c r="Y428" i="33"/>
  <c r="Y427" i="33"/>
  <c r="Y426" i="33"/>
  <c r="Y425" i="33"/>
  <c r="Y424" i="33"/>
  <c r="Y423" i="33"/>
  <c r="Y422" i="33"/>
  <c r="Y421" i="33"/>
  <c r="Y420" i="33"/>
  <c r="Y419" i="33"/>
  <c r="Y418" i="33"/>
  <c r="Y417" i="33"/>
  <c r="Y416" i="33"/>
  <c r="Y415" i="33"/>
  <c r="Y414" i="33"/>
  <c r="Y37" i="33"/>
  <c r="Y47" i="33" s="1"/>
  <c r="Y231" i="33"/>
  <c r="Y243" i="33"/>
  <c r="Y286" i="33"/>
  <c r="Y255" i="33"/>
  <c r="Y307" i="33"/>
  <c r="Y139" i="33"/>
  <c r="Y138" i="33"/>
  <c r="Y136" i="33"/>
  <c r="Y135" i="33"/>
  <c r="Y50" i="33"/>
  <c r="Y19" i="33"/>
  <c r="Z489" i="33"/>
  <c r="Z413" i="33"/>
  <c r="Z412" i="33"/>
  <c r="Z411" i="33"/>
  <c r="Z410" i="33"/>
  <c r="Z409" i="33"/>
  <c r="Z408" i="33"/>
  <c r="Z407" i="33"/>
  <c r="Z406" i="33"/>
  <c r="Z405" i="33"/>
  <c r="Z404" i="33"/>
  <c r="Z403" i="33"/>
  <c r="Z402" i="33"/>
  <c r="Z401" i="33"/>
  <c r="Z400" i="33"/>
  <c r="Z399" i="33"/>
  <c r="Z398" i="33"/>
  <c r="Z397" i="33"/>
  <c r="Z396" i="33"/>
  <c r="Z395" i="33"/>
  <c r="Z394" i="33"/>
  <c r="Z393" i="33"/>
  <c r="Z392" i="33"/>
  <c r="Z391" i="33"/>
  <c r="Z390" i="33"/>
  <c r="Z389" i="33"/>
  <c r="Z388" i="33"/>
  <c r="Z387" i="33"/>
  <c r="Z386" i="33"/>
  <c r="Z385" i="33"/>
  <c r="Z384" i="33"/>
  <c r="Z383" i="33"/>
  <c r="Z382" i="33"/>
  <c r="Z381" i="33"/>
  <c r="Z380" i="33"/>
  <c r="Z379" i="33"/>
  <c r="Z378" i="33"/>
  <c r="Z377" i="33"/>
  <c r="Z376" i="33"/>
  <c r="Z375" i="33"/>
  <c r="Z374" i="33"/>
  <c r="Z368" i="33"/>
  <c r="Z294" i="33"/>
  <c r="Z285" i="33"/>
  <c r="Z284" i="33"/>
  <c r="Z309" i="33"/>
  <c r="Z283" i="33"/>
  <c r="Z282" i="33"/>
  <c r="Z281" i="33"/>
  <c r="Z134" i="33"/>
  <c r="Z132" i="33"/>
  <c r="Z131" i="33"/>
  <c r="Z130" i="33"/>
  <c r="Z129" i="33"/>
  <c r="Z128" i="33"/>
  <c r="Z127" i="33"/>
  <c r="Z126" i="33"/>
  <c r="Z70" i="33"/>
  <c r="Z69" i="33"/>
  <c r="Y489" i="33"/>
  <c r="Y413" i="33"/>
  <c r="Y412" i="33"/>
  <c r="Y411" i="33"/>
  <c r="Y410" i="33"/>
  <c r="Y409" i="33"/>
  <c r="Y408" i="33"/>
  <c r="Y407" i="33"/>
  <c r="Y406" i="33"/>
  <c r="Y405" i="33"/>
  <c r="Y404" i="33"/>
  <c r="Y403" i="33"/>
  <c r="Y402" i="33"/>
  <c r="Y401" i="33"/>
  <c r="Y400" i="33"/>
  <c r="Y399" i="33"/>
  <c r="Y398" i="33"/>
  <c r="Y397" i="33"/>
  <c r="Y396" i="33"/>
  <c r="Y395" i="33"/>
  <c r="Y394" i="33"/>
  <c r="Y393" i="33"/>
  <c r="Y392" i="33"/>
  <c r="Y391" i="33"/>
  <c r="Y390" i="33"/>
  <c r="Y389" i="33"/>
  <c r="Y388" i="33"/>
  <c r="Y387" i="33"/>
  <c r="Y386" i="33"/>
  <c r="Y385" i="33"/>
  <c r="Y384" i="33"/>
  <c r="Y383" i="33"/>
  <c r="Y382" i="33"/>
  <c r="Y381" i="33"/>
  <c r="Y380" i="33"/>
  <c r="Y379" i="33"/>
  <c r="Y378" i="33"/>
  <c r="Y377" i="33"/>
  <c r="Y376" i="33"/>
  <c r="Y375" i="33"/>
  <c r="Y374" i="33"/>
  <c r="Y368" i="33"/>
  <c r="Y294" i="33"/>
  <c r="Y285" i="33"/>
  <c r="Y284" i="33"/>
  <c r="Y309" i="33"/>
  <c r="Y283" i="33"/>
  <c r="Y282" i="33"/>
  <c r="Y281" i="33"/>
  <c r="Y134" i="33"/>
  <c r="Y132" i="33"/>
  <c r="Y131" i="33"/>
  <c r="Y130" i="33"/>
  <c r="Y129" i="33"/>
  <c r="Y128" i="33"/>
  <c r="Y127" i="33"/>
  <c r="Y126" i="33"/>
  <c r="Y70" i="33"/>
  <c r="Y69" i="33"/>
  <c r="Z488" i="33"/>
  <c r="Z487" i="33"/>
  <c r="Z486" i="33"/>
  <c r="Z485" i="33"/>
  <c r="Z484" i="33"/>
  <c r="Z483" i="33"/>
  <c r="Z482" i="33"/>
  <c r="Z373" i="33"/>
  <c r="Z372" i="33"/>
  <c r="Z371" i="33"/>
  <c r="Z370" i="33"/>
  <c r="Z369" i="33"/>
  <c r="Z367" i="33"/>
  <c r="Z366" i="33"/>
  <c r="Z365" i="33"/>
  <c r="Z364" i="33"/>
  <c r="Z363" i="33"/>
  <c r="Z362" i="33"/>
  <c r="Z361" i="33"/>
  <c r="Z360" i="33"/>
  <c r="Z359" i="33"/>
  <c r="Z358" i="33"/>
  <c r="Z357" i="33"/>
  <c r="Z356" i="33"/>
  <c r="Z355" i="33"/>
  <c r="Z354" i="33"/>
  <c r="Z353" i="33"/>
  <c r="Z352" i="33"/>
  <c r="Z351" i="33"/>
  <c r="Z350" i="33"/>
  <c r="Z349" i="33"/>
  <c r="Z348" i="33"/>
  <c r="Z347" i="33"/>
  <c r="Z346" i="33"/>
  <c r="Z345" i="33"/>
  <c r="Z344" i="33"/>
  <c r="Z343" i="33"/>
  <c r="Z342" i="33"/>
  <c r="Z341" i="33"/>
  <c r="Z340" i="33"/>
  <c r="Z339" i="33"/>
  <c r="Z338" i="33"/>
  <c r="Z337" i="33"/>
  <c r="Z336" i="33"/>
  <c r="Z335" i="33"/>
  <c r="Z334" i="33"/>
  <c r="Z280" i="33"/>
  <c r="Z279" i="33"/>
  <c r="Z125" i="33"/>
  <c r="Z189" i="33"/>
  <c r="Z188" i="33"/>
  <c r="Z49" i="33"/>
  <c r="Y488" i="33"/>
  <c r="Y487" i="33"/>
  <c r="Y486" i="33"/>
  <c r="Y485" i="33"/>
  <c r="Y484" i="33"/>
  <c r="Y483" i="33"/>
  <c r="Y482" i="33"/>
  <c r="Y373" i="33"/>
  <c r="Y372" i="33"/>
  <c r="Y371" i="33"/>
  <c r="Y370" i="33"/>
  <c r="Y369" i="33"/>
  <c r="Y367" i="33"/>
  <c r="Y366" i="33"/>
  <c r="Y365" i="33"/>
  <c r="Y364" i="33"/>
  <c r="Y363" i="33"/>
  <c r="Y362" i="33"/>
  <c r="Y361" i="33"/>
  <c r="Y360" i="33"/>
  <c r="Y359" i="33"/>
  <c r="Y358" i="33"/>
  <c r="Y357" i="33"/>
  <c r="Y356" i="33"/>
  <c r="Y355" i="33"/>
  <c r="Y354" i="33"/>
  <c r="Y353" i="33"/>
  <c r="Y352" i="33"/>
  <c r="Y351" i="33"/>
  <c r="Y350" i="33"/>
  <c r="Y349" i="33"/>
  <c r="Y348" i="33"/>
  <c r="Y347" i="33"/>
  <c r="Y346" i="33"/>
  <c r="Y345" i="33"/>
  <c r="Y344" i="33"/>
  <c r="Y343" i="33"/>
  <c r="Y342" i="33"/>
  <c r="Y341" i="33"/>
  <c r="Y340" i="33"/>
  <c r="Y339" i="33"/>
  <c r="Y338" i="33"/>
  <c r="Y337" i="33"/>
  <c r="Y336" i="33"/>
  <c r="Y335" i="33"/>
  <c r="Y334" i="33"/>
  <c r="Y280" i="33"/>
  <c r="Y279" i="33"/>
  <c r="Y125" i="33"/>
  <c r="Y189" i="33"/>
  <c r="Y188" i="33"/>
  <c r="Y49" i="33"/>
  <c r="Z308" i="33"/>
  <c r="Z124" i="33"/>
  <c r="Z123" i="33"/>
  <c r="Z68" i="33"/>
  <c r="Z67" i="33"/>
  <c r="Z66" i="33"/>
  <c r="Z65" i="33"/>
  <c r="Y308" i="33"/>
  <c r="Y124" i="33"/>
  <c r="Y123" i="33"/>
  <c r="Y68" i="33"/>
  <c r="Y67" i="33"/>
  <c r="Y66" i="33"/>
  <c r="Y65" i="33"/>
  <c r="Z333" i="33"/>
  <c r="Z122" i="33"/>
  <c r="Z121" i="33"/>
  <c r="Z120" i="33"/>
  <c r="Z119" i="33"/>
  <c r="Y333" i="33"/>
  <c r="Y122" i="33"/>
  <c r="Y121" i="33"/>
  <c r="Y120" i="33"/>
  <c r="Y119" i="33"/>
  <c r="Z226" i="33"/>
  <c r="Z225" i="33"/>
  <c r="Z224" i="33"/>
  <c r="Z223" i="33"/>
  <c r="Z222" i="33"/>
  <c r="Z221" i="33"/>
  <c r="Z220" i="33"/>
  <c r="Z219" i="33"/>
  <c r="Z218" i="33"/>
  <c r="Z217" i="33"/>
  <c r="Z216" i="33"/>
  <c r="Z215" i="33"/>
  <c r="Z214" i="33"/>
  <c r="Z332" i="33"/>
  <c r="Z278" i="33"/>
  <c r="Z277" i="33"/>
  <c r="Z276" i="33"/>
  <c r="Z274" i="33"/>
  <c r="Z273" i="33"/>
  <c r="Z272" i="33"/>
  <c r="Z271" i="33"/>
  <c r="Z270" i="33"/>
  <c r="Z269" i="33"/>
  <c r="Z268" i="33"/>
  <c r="Z267" i="33"/>
  <c r="Z266" i="33"/>
  <c r="Z118" i="33"/>
  <c r="Z117" i="33"/>
  <c r="Z116" i="33"/>
  <c r="Z115" i="33"/>
  <c r="Z114" i="33"/>
  <c r="Z113" i="33"/>
  <c r="Z112" i="33"/>
  <c r="Y226" i="33"/>
  <c r="Y225" i="33"/>
  <c r="Y224" i="33"/>
  <c r="Y223" i="33"/>
  <c r="Y222" i="33"/>
  <c r="Y221" i="33"/>
  <c r="Y220" i="33"/>
  <c r="Y219" i="33"/>
  <c r="Y218" i="33"/>
  <c r="Y217" i="33"/>
  <c r="Y216" i="33"/>
  <c r="Y215" i="33"/>
  <c r="Y214" i="33"/>
  <c r="Y332" i="33"/>
  <c r="Y278" i="33"/>
  <c r="Y277" i="33"/>
  <c r="Y276" i="33"/>
  <c r="Y274" i="33"/>
  <c r="Y273" i="33"/>
  <c r="Y272" i="33"/>
  <c r="Y271" i="33"/>
  <c r="Y270" i="33"/>
  <c r="Y269" i="33"/>
  <c r="Y268" i="33"/>
  <c r="Y267" i="33"/>
  <c r="Y266" i="33"/>
  <c r="Y118" i="33"/>
  <c r="Y117" i="33"/>
  <c r="Y116" i="33"/>
  <c r="Y115" i="33"/>
  <c r="Y114" i="33"/>
  <c r="Y113" i="33"/>
  <c r="Y112" i="33"/>
  <c r="Z331" i="33"/>
  <c r="Z330" i="33"/>
  <c r="Z329" i="33"/>
  <c r="Z328" i="33"/>
  <c r="Z327" i="33"/>
  <c r="Z326" i="33"/>
  <c r="Z325" i="33"/>
  <c r="Z324" i="33"/>
  <c r="Z323" i="33"/>
  <c r="Z322" i="33"/>
  <c r="Z321" i="33"/>
  <c r="Z320" i="33"/>
  <c r="Z319" i="33"/>
  <c r="Z318" i="33"/>
  <c r="Z317" i="33"/>
  <c r="Z316" i="33"/>
  <c r="Z315" i="33"/>
  <c r="Z111" i="33"/>
  <c r="Z110" i="33"/>
  <c r="Z109" i="33"/>
  <c r="Z108" i="33"/>
  <c r="Z107" i="33"/>
  <c r="Z106" i="33"/>
  <c r="Z105" i="33"/>
  <c r="Z104" i="33"/>
  <c r="Y331" i="33"/>
  <c r="Y330" i="33"/>
  <c r="Y329" i="33"/>
  <c r="Y328" i="33"/>
  <c r="Y327" i="33"/>
  <c r="Y326" i="33"/>
  <c r="Y325" i="33"/>
  <c r="Y324" i="33"/>
  <c r="Y323" i="33"/>
  <c r="Y322" i="33"/>
  <c r="Y321" i="33"/>
  <c r="Y320" i="33"/>
  <c r="Y319" i="33"/>
  <c r="Y318" i="33"/>
  <c r="Y317" i="33"/>
  <c r="Y316" i="33"/>
  <c r="Y315" i="33"/>
  <c r="Y111" i="33"/>
  <c r="Y110" i="33"/>
  <c r="Y109" i="33"/>
  <c r="Y108" i="33"/>
  <c r="Y107" i="33"/>
  <c r="Y106" i="33"/>
  <c r="Y105" i="33"/>
  <c r="Y104" i="33"/>
  <c r="Q499" i="33"/>
  <c r="U499" i="33" s="1"/>
  <c r="Q498" i="33"/>
  <c r="U498" i="33" s="1"/>
  <c r="N294" i="33"/>
  <c r="Q294" i="33" s="1"/>
  <c r="U294" i="33" s="1"/>
  <c r="Q493" i="33"/>
  <c r="U493" i="33" s="1"/>
  <c r="Q492" i="33"/>
  <c r="U492" i="33" s="1"/>
  <c r="Q491" i="33"/>
  <c r="U491" i="33" s="1"/>
  <c r="Q490" i="33"/>
  <c r="U490" i="33" s="1"/>
  <c r="Q137" i="33"/>
  <c r="U137" i="33" s="1"/>
  <c r="Q50" i="33"/>
  <c r="U50" i="33" s="1"/>
  <c r="Q489" i="33"/>
  <c r="U489" i="33" s="1"/>
  <c r="Y208" i="33" l="1"/>
  <c r="Z54" i="33"/>
  <c r="R47" i="33"/>
  <c r="Y54" i="33"/>
  <c r="Q37" i="33"/>
  <c r="U37" i="33" s="1"/>
  <c r="Q56" i="33"/>
  <c r="U56" i="33" s="1"/>
  <c r="R63" i="33"/>
  <c r="R54" i="33"/>
  <c r="N35" i="33"/>
  <c r="Y521" i="33"/>
  <c r="R521" i="33"/>
  <c r="Z521" i="33"/>
  <c r="W259" i="33"/>
  <c r="P177" i="33"/>
  <c r="P176" i="33"/>
  <c r="N526" i="33"/>
  <c r="N528" i="33" s="1"/>
  <c r="N469" i="33"/>
  <c r="O469" i="33" s="1"/>
  <c r="N302" i="33"/>
  <c r="Q302" i="33" s="1"/>
  <c r="U302" i="33" s="1"/>
  <c r="N248" i="33"/>
  <c r="Q248" i="33" s="1"/>
  <c r="U248" i="33" s="1"/>
  <c r="N40" i="33"/>
  <c r="Q40" i="33" s="1"/>
  <c r="U40" i="33" s="1"/>
  <c r="N193" i="33"/>
  <c r="N187" i="33"/>
  <c r="N186" i="33"/>
  <c r="N185" i="33"/>
  <c r="N184" i="33"/>
  <c r="N183" i="33"/>
  <c r="N182" i="33"/>
  <c r="N181" i="33"/>
  <c r="N58" i="33"/>
  <c r="N180" i="33"/>
  <c r="N179" i="33"/>
  <c r="N85" i="33"/>
  <c r="N501" i="33"/>
  <c r="Q501" i="33" s="1"/>
  <c r="U501" i="33" s="1"/>
  <c r="N51" i="33"/>
  <c r="Q51" i="33" s="1"/>
  <c r="U51" i="33" s="1"/>
  <c r="Q59" i="33"/>
  <c r="U59" i="33" s="1"/>
  <c r="P497" i="33"/>
  <c r="Q497" i="33" s="1"/>
  <c r="U497" i="33" s="1"/>
  <c r="P496" i="33"/>
  <c r="Q496" i="33" s="1"/>
  <c r="U496" i="33" s="1"/>
  <c r="P494" i="33"/>
  <c r="Q494" i="33" s="1"/>
  <c r="U494" i="33" s="1"/>
  <c r="P159" i="33"/>
  <c r="P157" i="33"/>
  <c r="N54" i="33" l="1"/>
  <c r="N47" i="33"/>
  <c r="N63" i="33"/>
  <c r="N521" i="33"/>
  <c r="W227" i="33"/>
  <c r="W493" i="33"/>
  <c r="W520" i="33"/>
  <c r="Q177" i="33"/>
  <c r="U177" i="33" s="1"/>
  <c r="Q176" i="33"/>
  <c r="U176" i="33" s="1"/>
  <c r="Q159" i="33"/>
  <c r="U159" i="33" s="1"/>
  <c r="P495" i="33"/>
  <c r="Q495" i="33" s="1"/>
  <c r="U495" i="33" s="1"/>
  <c r="P178" i="33"/>
  <c r="Q178" i="33" s="1"/>
  <c r="U178" i="33" s="1"/>
  <c r="P160" i="33"/>
  <c r="Q160" i="33" s="1"/>
  <c r="U160" i="33" s="1"/>
  <c r="P158" i="33"/>
  <c r="Q158" i="33" s="1"/>
  <c r="U158" i="33" s="1"/>
  <c r="P521" i="33" l="1"/>
  <c r="W497" i="33"/>
  <c r="W178" i="33"/>
  <c r="W159" i="33"/>
  <c r="W158" i="33"/>
  <c r="W495" i="33"/>
  <c r="W176" i="33"/>
  <c r="T176" i="33"/>
  <c r="W160" i="33"/>
  <c r="W496" i="33"/>
  <c r="W177" i="33"/>
  <c r="W494" i="33"/>
  <c r="T158" i="33"/>
  <c r="AA158" i="33"/>
  <c r="S158" i="33"/>
  <c r="V158" i="33"/>
  <c r="X158" i="33"/>
  <c r="T160" i="33"/>
  <c r="AA160" i="33"/>
  <c r="S160" i="33"/>
  <c r="V160" i="33"/>
  <c r="X160" i="33"/>
  <c r="S178" i="33"/>
  <c r="AA178" i="33"/>
  <c r="T178" i="33"/>
  <c r="V178" i="33"/>
  <c r="X178" i="33"/>
  <c r="T495" i="33"/>
  <c r="AA495" i="33"/>
  <c r="S495" i="33"/>
  <c r="V495" i="33"/>
  <c r="X495" i="33"/>
  <c r="S494" i="33"/>
  <c r="T494" i="33"/>
  <c r="V494" i="33"/>
  <c r="X494" i="33"/>
  <c r="AA494" i="33"/>
  <c r="S176" i="33"/>
  <c r="V176" i="33"/>
  <c r="X176" i="33"/>
  <c r="AA176" i="33"/>
  <c r="T497" i="33"/>
  <c r="AA497" i="33"/>
  <c r="S497" i="33"/>
  <c r="V497" i="33"/>
  <c r="X497" i="33"/>
  <c r="S496" i="33"/>
  <c r="V496" i="33"/>
  <c r="X496" i="33"/>
  <c r="T496" i="33"/>
  <c r="AA496" i="33"/>
  <c r="S159" i="33"/>
  <c r="V159" i="33"/>
  <c r="X159" i="33"/>
  <c r="T159" i="33"/>
  <c r="AA159" i="33"/>
  <c r="T177" i="33"/>
  <c r="V177" i="33"/>
  <c r="X177" i="33"/>
  <c r="S177" i="33"/>
  <c r="AA177" i="33"/>
  <c r="AB495" i="33" l="1"/>
  <c r="AC495" i="33" s="1"/>
  <c r="AB497" i="33"/>
  <c r="AC497" i="33" s="1"/>
  <c r="AB496" i="33"/>
  <c r="AC496" i="33" s="1"/>
  <c r="AB494" i="33"/>
  <c r="AC494" i="33" s="1"/>
  <c r="AB176" i="33"/>
  <c r="AB158" i="33"/>
  <c r="AB160" i="33"/>
  <c r="AB177" i="33"/>
  <c r="AB159" i="33"/>
  <c r="AB178" i="33"/>
  <c r="Z100" i="33"/>
  <c r="Z101" i="33" s="1"/>
  <c r="Y100" i="33"/>
  <c r="Y101" i="33" s="1"/>
  <c r="P100" i="33"/>
  <c r="O100" i="33"/>
  <c r="Z479" i="33"/>
  <c r="Y479" i="33"/>
  <c r="P479" i="33"/>
  <c r="N100" i="33"/>
  <c r="N101" i="33" s="1"/>
  <c r="N479" i="33"/>
  <c r="R536" i="33" l="1"/>
  <c r="Q525" i="33" l="1"/>
  <c r="U525" i="33" s="1"/>
  <c r="Q526" i="33"/>
  <c r="U526" i="33" s="1"/>
  <c r="Q527" i="33"/>
  <c r="U527" i="33" s="1"/>
  <c r="Q524" i="33"/>
  <c r="U524" i="33" s="1"/>
  <c r="N16" i="33"/>
  <c r="Q528" i="33" l="1"/>
  <c r="W517" i="33"/>
  <c r="W511" i="33"/>
  <c r="W508" i="33"/>
  <c r="W506" i="33"/>
  <c r="W503" i="33"/>
  <c r="W499" i="33"/>
  <c r="W490" i="33"/>
  <c r="W223" i="33"/>
  <c r="W219" i="33"/>
  <c r="W215" i="33"/>
  <c r="W526" i="33"/>
  <c r="W516" i="33"/>
  <c r="W510" i="33"/>
  <c r="W505" i="33"/>
  <c r="W502" i="33"/>
  <c r="W60" i="33"/>
  <c r="W228" i="33"/>
  <c r="W489" i="33"/>
  <c r="W222" i="33"/>
  <c r="W218" i="33"/>
  <c r="W524" i="33"/>
  <c r="W525" i="33"/>
  <c r="W214" i="33"/>
  <c r="W230" i="33"/>
  <c r="W509" i="33"/>
  <c r="W507" i="33"/>
  <c r="W504" i="33"/>
  <c r="W492" i="33"/>
  <c r="W226" i="33"/>
  <c r="W221" i="33"/>
  <c r="W217" i="33"/>
  <c r="W527" i="33"/>
  <c r="W519" i="33"/>
  <c r="W512" i="33"/>
  <c r="W498" i="33"/>
  <c r="W491" i="33"/>
  <c r="W225" i="33"/>
  <c r="W220" i="33"/>
  <c r="W216" i="33"/>
  <c r="X219" i="33"/>
  <c r="V219" i="33"/>
  <c r="T219" i="33"/>
  <c r="S219" i="33"/>
  <c r="X220" i="33"/>
  <c r="V220" i="33"/>
  <c r="S220" i="33"/>
  <c r="T220" i="33"/>
  <c r="X218" i="33"/>
  <c r="V218" i="33"/>
  <c r="S218" i="33"/>
  <c r="T218" i="33"/>
  <c r="S215" i="33"/>
  <c r="S217" i="33"/>
  <c r="Q446" i="33"/>
  <c r="U446" i="33" s="1"/>
  <c r="Q436" i="33"/>
  <c r="U436" i="33" s="1"/>
  <c r="Q441" i="33"/>
  <c r="U441" i="33" s="1"/>
  <c r="Q458" i="33"/>
  <c r="U458" i="33" s="1"/>
  <c r="Q470" i="33"/>
  <c r="U470" i="33" s="1"/>
  <c r="Q475" i="33"/>
  <c r="U475" i="33" s="1"/>
  <c r="Q471" i="33"/>
  <c r="U471" i="33" s="1"/>
  <c r="Q476" i="33"/>
  <c r="U476" i="33" s="1"/>
  <c r="Q474" i="33"/>
  <c r="U474" i="33" s="1"/>
  <c r="Q472" i="33"/>
  <c r="U472" i="33" s="1"/>
  <c r="Q514" i="33"/>
  <c r="U514" i="33" s="1"/>
  <c r="Q478" i="33"/>
  <c r="U478" i="33" s="1"/>
  <c r="Q211" i="33"/>
  <c r="U211" i="33" s="1"/>
  <c r="Q188" i="33"/>
  <c r="U188" i="33" s="1"/>
  <c r="Q189" i="33"/>
  <c r="U189" i="33" s="1"/>
  <c r="Q135" i="33"/>
  <c r="U135" i="33" s="1"/>
  <c r="Q136" i="33"/>
  <c r="U136" i="33" s="1"/>
  <c r="Q138" i="33"/>
  <c r="U138" i="33" s="1"/>
  <c r="Q139" i="33"/>
  <c r="U139" i="33" s="1"/>
  <c r="Q140" i="33"/>
  <c r="U140" i="33" s="1"/>
  <c r="Q141" i="33"/>
  <c r="U141" i="33" s="1"/>
  <c r="Q142" i="33"/>
  <c r="U142" i="33" s="1"/>
  <c r="Q143" i="33"/>
  <c r="U143" i="33" s="1"/>
  <c r="Q144" i="33"/>
  <c r="U144" i="33" s="1"/>
  <c r="Q145" i="33"/>
  <c r="U145" i="33" s="1"/>
  <c r="Q190" i="33"/>
  <c r="U190" i="33" s="1"/>
  <c r="Q146" i="33"/>
  <c r="U146" i="33" s="1"/>
  <c r="Q147" i="33"/>
  <c r="U147" i="33" s="1"/>
  <c r="Q148" i="33"/>
  <c r="U148" i="33" s="1"/>
  <c r="Q149" i="33"/>
  <c r="U149" i="33" s="1"/>
  <c r="Q150" i="33"/>
  <c r="U150" i="33" s="1"/>
  <c r="Q191" i="33"/>
  <c r="U191" i="33" s="1"/>
  <c r="Q38" i="33"/>
  <c r="Q157" i="33"/>
  <c r="U157" i="33" s="1"/>
  <c r="Q57" i="33"/>
  <c r="U57" i="33" s="1"/>
  <c r="Q192" i="33"/>
  <c r="U192" i="33" s="1"/>
  <c r="Q179" i="33"/>
  <c r="U179" i="33" s="1"/>
  <c r="Q180" i="33"/>
  <c r="U180" i="33" s="1"/>
  <c r="Q58" i="33"/>
  <c r="U58" i="33" s="1"/>
  <c r="Q181" i="33"/>
  <c r="U181" i="33" s="1"/>
  <c r="Q182" i="33"/>
  <c r="U182" i="33" s="1"/>
  <c r="Q183" i="33"/>
  <c r="U183" i="33" s="1"/>
  <c r="Q184" i="33"/>
  <c r="U184" i="33" s="1"/>
  <c r="Q185" i="33"/>
  <c r="U185" i="33" s="1"/>
  <c r="Q186" i="33"/>
  <c r="U186" i="33" s="1"/>
  <c r="Q187" i="33"/>
  <c r="U187" i="33" s="1"/>
  <c r="Q193" i="33"/>
  <c r="U193" i="33" s="1"/>
  <c r="Q194" i="33"/>
  <c r="U194" i="33" s="1"/>
  <c r="Q195" i="33"/>
  <c r="U195" i="33" s="1"/>
  <c r="Q196" i="33"/>
  <c r="U196" i="33" s="1"/>
  <c r="Q197" i="33"/>
  <c r="U197" i="33" s="1"/>
  <c r="Q198" i="33"/>
  <c r="U198" i="33" s="1"/>
  <c r="Q199" i="33"/>
  <c r="U199" i="33" s="1"/>
  <c r="Q200" i="33"/>
  <c r="U200" i="33" s="1"/>
  <c r="Q201" i="33"/>
  <c r="U201" i="33" s="1"/>
  <c r="Q203" i="33"/>
  <c r="U203" i="33" s="1"/>
  <c r="Q518" i="33"/>
  <c r="U518" i="33" s="1"/>
  <c r="Q204" i="33"/>
  <c r="U204" i="33" s="1"/>
  <c r="Q205" i="33"/>
  <c r="U205" i="33" s="1"/>
  <c r="Q206" i="33"/>
  <c r="U206" i="33" s="1"/>
  <c r="Q207" i="33"/>
  <c r="U207" i="33" s="1"/>
  <c r="Q65" i="33"/>
  <c r="U65" i="33" s="1"/>
  <c r="Q66" i="33"/>
  <c r="U66" i="33" s="1"/>
  <c r="Q67" i="33"/>
  <c r="U67" i="33" s="1"/>
  <c r="Q68" i="33"/>
  <c r="U68" i="33" s="1"/>
  <c r="Q70" i="33"/>
  <c r="U70" i="33" s="1"/>
  <c r="Q69" i="33"/>
  <c r="U69" i="33" s="1"/>
  <c r="Q427" i="33"/>
  <c r="U427" i="33" s="1"/>
  <c r="Q72" i="33"/>
  <c r="U72" i="33" s="1"/>
  <c r="Q71" i="33"/>
  <c r="U71" i="33" s="1"/>
  <c r="Q80" i="33"/>
  <c r="U80" i="33" s="1"/>
  <c r="Q73" i="33"/>
  <c r="U73" i="33" s="1"/>
  <c r="Q74" i="33"/>
  <c r="U74" i="33" s="1"/>
  <c r="Q79" i="33"/>
  <c r="U79" i="33" s="1"/>
  <c r="Q81" i="33"/>
  <c r="U81" i="33" s="1"/>
  <c r="Q82" i="33"/>
  <c r="U82" i="33" s="1"/>
  <c r="Q78" i="33"/>
  <c r="U78" i="33" s="1"/>
  <c r="Q83" i="33"/>
  <c r="U83" i="33" s="1"/>
  <c r="Q84" i="33"/>
  <c r="U84" i="33" s="1"/>
  <c r="Q469" i="33"/>
  <c r="U469" i="33" s="1"/>
  <c r="Q85" i="33"/>
  <c r="U85" i="33" s="1"/>
  <c r="Q87" i="33"/>
  <c r="U87" i="33" s="1"/>
  <c r="Q89" i="33"/>
  <c r="U89" i="33" s="1"/>
  <c r="Q88" i="33"/>
  <c r="U88" i="33" s="1"/>
  <c r="Q86" i="33"/>
  <c r="U86" i="33" s="1"/>
  <c r="Q92" i="33"/>
  <c r="U92" i="33" s="1"/>
  <c r="Q91" i="33"/>
  <c r="U91" i="33" s="1"/>
  <c r="Q90" i="33"/>
  <c r="U90" i="33" s="1"/>
  <c r="Q93" i="33"/>
  <c r="U93" i="33" s="1"/>
  <c r="Q202" i="33"/>
  <c r="U202" i="33" s="1"/>
  <c r="Q96" i="33"/>
  <c r="U96" i="33" s="1"/>
  <c r="Q477" i="33"/>
  <c r="U477" i="33" s="1"/>
  <c r="Q94" i="33"/>
  <c r="U94" i="33" s="1"/>
  <c r="Q97" i="33"/>
  <c r="U97" i="33" s="1"/>
  <c r="Q95" i="33"/>
  <c r="U95" i="33" s="1"/>
  <c r="Q98" i="33"/>
  <c r="U98" i="33" s="1"/>
  <c r="Q99" i="33"/>
  <c r="U99" i="33" s="1"/>
  <c r="Q49" i="33"/>
  <c r="Q19" i="33"/>
  <c r="U19" i="33" s="1"/>
  <c r="Q20" i="33"/>
  <c r="U20" i="33" s="1"/>
  <c r="Q237" i="33"/>
  <c r="U237" i="33" s="1"/>
  <c r="Q21" i="33"/>
  <c r="U21" i="33" s="1"/>
  <c r="Q22" i="33"/>
  <c r="U22" i="33" s="1"/>
  <c r="Q23" i="33"/>
  <c r="U23" i="33" s="1"/>
  <c r="Q24" i="33"/>
  <c r="U24" i="33" s="1"/>
  <c r="Q25" i="33"/>
  <c r="U25" i="33" s="1"/>
  <c r="Q26" i="33"/>
  <c r="U26" i="33" s="1"/>
  <c r="Q500" i="33"/>
  <c r="U500" i="33" s="1"/>
  <c r="Q27" i="33"/>
  <c r="U27" i="33" s="1"/>
  <c r="Q29" i="33"/>
  <c r="U29" i="33" s="1"/>
  <c r="Q30" i="33"/>
  <c r="U30" i="33" s="1"/>
  <c r="Q31" i="33"/>
  <c r="U31" i="33" s="1"/>
  <c r="Q32" i="33"/>
  <c r="U32" i="33" s="1"/>
  <c r="Q513" i="33"/>
  <c r="U513" i="33" s="1"/>
  <c r="Q33" i="33"/>
  <c r="U33" i="33" s="1"/>
  <c r="Q34" i="33"/>
  <c r="U34" i="33" s="1"/>
  <c r="Q8" i="33"/>
  <c r="U8" i="33" s="1"/>
  <c r="Q9" i="33"/>
  <c r="U9" i="33" s="1"/>
  <c r="Q10" i="33"/>
  <c r="U10" i="33" s="1"/>
  <c r="Q11" i="33"/>
  <c r="U11" i="33" s="1"/>
  <c r="Q13" i="33"/>
  <c r="U13" i="33" s="1"/>
  <c r="Q12" i="33"/>
  <c r="U12" i="33" s="1"/>
  <c r="Q14" i="33"/>
  <c r="U14" i="33" s="1"/>
  <c r="Q15" i="33"/>
  <c r="U15" i="33" s="1"/>
  <c r="Q7" i="33"/>
  <c r="U7" i="33" s="1"/>
  <c r="Z16" i="33"/>
  <c r="Y16" i="33"/>
  <c r="P16" i="33"/>
  <c r="O16" i="33"/>
  <c r="P175" i="33"/>
  <c r="Q175" i="33" s="1"/>
  <c r="U175" i="33" s="1"/>
  <c r="P174" i="33"/>
  <c r="Q174" i="33" s="1"/>
  <c r="U174" i="33" s="1"/>
  <c r="P173" i="33"/>
  <c r="Q173" i="33" s="1"/>
  <c r="U173" i="33" s="1"/>
  <c r="P172" i="33"/>
  <c r="Q172" i="33" s="1"/>
  <c r="U172" i="33" s="1"/>
  <c r="P171" i="33"/>
  <c r="Q171" i="33" s="1"/>
  <c r="U171" i="33" s="1"/>
  <c r="P170" i="33"/>
  <c r="Q170" i="33" s="1"/>
  <c r="U170" i="33" s="1"/>
  <c r="P169" i="33"/>
  <c r="Q169" i="33" s="1"/>
  <c r="U169" i="33" s="1"/>
  <c r="P168" i="33"/>
  <c r="Q168" i="33" s="1"/>
  <c r="U168" i="33" s="1"/>
  <c r="P167" i="33"/>
  <c r="Q167" i="33" s="1"/>
  <c r="U167" i="33" s="1"/>
  <c r="P166" i="33"/>
  <c r="Q166" i="33" s="1"/>
  <c r="U166" i="33" s="1"/>
  <c r="P165" i="33"/>
  <c r="Q165" i="33" s="1"/>
  <c r="U165" i="33" s="1"/>
  <c r="P164" i="33"/>
  <c r="Q164" i="33" s="1"/>
  <c r="U164" i="33" s="1"/>
  <c r="P163" i="33"/>
  <c r="Q163" i="33" s="1"/>
  <c r="U163" i="33" s="1"/>
  <c r="P162" i="33"/>
  <c r="Q162" i="33" s="1"/>
  <c r="U162" i="33" s="1"/>
  <c r="P161" i="33"/>
  <c r="Q161" i="33" s="1"/>
  <c r="U161" i="33" s="1"/>
  <c r="P156" i="33"/>
  <c r="Q156" i="33" s="1"/>
  <c r="U156" i="33" s="1"/>
  <c r="P155" i="33"/>
  <c r="Q155" i="33" s="1"/>
  <c r="U155" i="33" s="1"/>
  <c r="P154" i="33"/>
  <c r="Q154" i="33" s="1"/>
  <c r="U154" i="33" s="1"/>
  <c r="P153" i="33"/>
  <c r="Q153" i="33" s="1"/>
  <c r="U153" i="33" s="1"/>
  <c r="P152" i="33"/>
  <c r="Q152" i="33" s="1"/>
  <c r="U152" i="33" s="1"/>
  <c r="P151" i="33"/>
  <c r="Q151" i="33" s="1"/>
  <c r="U151" i="33" s="1"/>
  <c r="P134" i="33"/>
  <c r="Q134" i="33" s="1"/>
  <c r="U134" i="33" s="1"/>
  <c r="P132" i="33"/>
  <c r="Q132" i="33" s="1"/>
  <c r="U132" i="33" s="1"/>
  <c r="P131" i="33"/>
  <c r="Q131" i="33" s="1"/>
  <c r="U131" i="33" s="1"/>
  <c r="P130" i="33"/>
  <c r="Q130" i="33" s="1"/>
  <c r="U130" i="33" s="1"/>
  <c r="P125" i="33"/>
  <c r="Q125" i="33" s="1"/>
  <c r="U125" i="33" s="1"/>
  <c r="P123" i="33"/>
  <c r="Q123" i="33" s="1"/>
  <c r="U123" i="33" s="1"/>
  <c r="P122" i="33"/>
  <c r="Q122" i="33" s="1"/>
  <c r="U122" i="33" s="1"/>
  <c r="P121" i="33"/>
  <c r="Q121" i="33" s="1"/>
  <c r="U121" i="33" s="1"/>
  <c r="P120" i="33"/>
  <c r="Q120" i="33" s="1"/>
  <c r="U120" i="33" s="1"/>
  <c r="P119" i="33"/>
  <c r="Q119" i="33" s="1"/>
  <c r="U119" i="33" s="1"/>
  <c r="P118" i="33"/>
  <c r="Q118" i="33" s="1"/>
  <c r="U118" i="33" s="1"/>
  <c r="P117" i="33"/>
  <c r="Q117" i="33" s="1"/>
  <c r="U117" i="33" s="1"/>
  <c r="P116" i="33"/>
  <c r="Q116" i="33" s="1"/>
  <c r="U116" i="33" s="1"/>
  <c r="P115" i="33"/>
  <c r="Q115" i="33" s="1"/>
  <c r="U115" i="33" s="1"/>
  <c r="P114" i="33"/>
  <c r="Q114" i="33" s="1"/>
  <c r="U114" i="33" s="1"/>
  <c r="P113" i="33"/>
  <c r="Q113" i="33" s="1"/>
  <c r="U113" i="33" s="1"/>
  <c r="P112" i="33"/>
  <c r="Q112" i="33" s="1"/>
  <c r="U112" i="33" s="1"/>
  <c r="P111" i="33"/>
  <c r="Q111" i="33" s="1"/>
  <c r="U111" i="33" s="1"/>
  <c r="P110" i="33"/>
  <c r="Q110" i="33" s="1"/>
  <c r="U110" i="33" s="1"/>
  <c r="P109" i="33"/>
  <c r="Q109" i="33" s="1"/>
  <c r="U109" i="33" s="1"/>
  <c r="P108" i="33"/>
  <c r="Q108" i="33" s="1"/>
  <c r="U108" i="33" s="1"/>
  <c r="P107" i="33"/>
  <c r="Q107" i="33" s="1"/>
  <c r="U107" i="33" s="1"/>
  <c r="P106" i="33"/>
  <c r="Q106" i="33" s="1"/>
  <c r="U106" i="33" s="1"/>
  <c r="P105" i="33"/>
  <c r="Q105" i="33" s="1"/>
  <c r="U105" i="33" s="1"/>
  <c r="P104" i="33"/>
  <c r="P310" i="33"/>
  <c r="Q310" i="33" s="1"/>
  <c r="U310" i="33" s="1"/>
  <c r="O129" i="33"/>
  <c r="Q129" i="33" s="1"/>
  <c r="U129" i="33" s="1"/>
  <c r="O128" i="33"/>
  <c r="Q128" i="33" s="1"/>
  <c r="U128" i="33" s="1"/>
  <c r="O127" i="33"/>
  <c r="Q127" i="33" s="1"/>
  <c r="U127" i="33" s="1"/>
  <c r="O126" i="33"/>
  <c r="Q126" i="33" s="1"/>
  <c r="U126" i="33" s="1"/>
  <c r="O124" i="33"/>
  <c r="Q124" i="33" s="1"/>
  <c r="U124" i="33" s="1"/>
  <c r="O468" i="33"/>
  <c r="Q468" i="33" s="1"/>
  <c r="U468" i="33" s="1"/>
  <c r="O466" i="33"/>
  <c r="Q466" i="33" s="1"/>
  <c r="U466" i="33" s="1"/>
  <c r="O461" i="33"/>
  <c r="Q461" i="33" s="1"/>
  <c r="U461" i="33" s="1"/>
  <c r="O465" i="33"/>
  <c r="Q465" i="33" s="1"/>
  <c r="U465" i="33" s="1"/>
  <c r="O463" i="33"/>
  <c r="Q463" i="33" s="1"/>
  <c r="U463" i="33" s="1"/>
  <c r="O462" i="33"/>
  <c r="Q462" i="33" s="1"/>
  <c r="U462" i="33" s="1"/>
  <c r="O467" i="33"/>
  <c r="Q467" i="33" s="1"/>
  <c r="U467" i="33" s="1"/>
  <c r="O464" i="33"/>
  <c r="Q464" i="33" s="1"/>
  <c r="U464" i="33" s="1"/>
  <c r="O453" i="33"/>
  <c r="Q453" i="33" s="1"/>
  <c r="U453" i="33" s="1"/>
  <c r="O460" i="33"/>
  <c r="Q460" i="33" s="1"/>
  <c r="U460" i="33" s="1"/>
  <c r="O459" i="33"/>
  <c r="Q459" i="33" s="1"/>
  <c r="U459" i="33" s="1"/>
  <c r="O456" i="33"/>
  <c r="Q456" i="33" s="1"/>
  <c r="U456" i="33" s="1"/>
  <c r="O455" i="33"/>
  <c r="Q455" i="33" s="1"/>
  <c r="U455" i="33" s="1"/>
  <c r="O443" i="33"/>
  <c r="Q443" i="33" s="1"/>
  <c r="U443" i="33" s="1"/>
  <c r="O452" i="33"/>
  <c r="Q452" i="33" s="1"/>
  <c r="U452" i="33" s="1"/>
  <c r="O451" i="33"/>
  <c r="Q451" i="33" s="1"/>
  <c r="U451" i="33" s="1"/>
  <c r="O450" i="33"/>
  <c r="Q450" i="33" s="1"/>
  <c r="U450" i="33" s="1"/>
  <c r="O449" i="33"/>
  <c r="Q449" i="33" s="1"/>
  <c r="U449" i="33" s="1"/>
  <c r="O448" i="33"/>
  <c r="Q448" i="33" s="1"/>
  <c r="U448" i="33" s="1"/>
  <c r="O447" i="33"/>
  <c r="Q447" i="33" s="1"/>
  <c r="U447" i="33" s="1"/>
  <c r="O445" i="33"/>
  <c r="Q445" i="33" s="1"/>
  <c r="U445" i="33" s="1"/>
  <c r="O439" i="33"/>
  <c r="Q439" i="33" s="1"/>
  <c r="U439" i="33" s="1"/>
  <c r="O426" i="33"/>
  <c r="Q426" i="33" s="1"/>
  <c r="U426" i="33" s="1"/>
  <c r="O425" i="33"/>
  <c r="Q425" i="33" s="1"/>
  <c r="U425" i="33" s="1"/>
  <c r="O422" i="33"/>
  <c r="Q422" i="33" s="1"/>
  <c r="U422" i="33" s="1"/>
  <c r="O421" i="33"/>
  <c r="Q421" i="33" s="1"/>
  <c r="U421" i="33" s="1"/>
  <c r="O416" i="33"/>
  <c r="Q416" i="33" s="1"/>
  <c r="U416" i="33" s="1"/>
  <c r="O415" i="33"/>
  <c r="Q415" i="33" s="1"/>
  <c r="U415" i="33" s="1"/>
  <c r="O440" i="33"/>
  <c r="Q440" i="33" s="1"/>
  <c r="U440" i="33" s="1"/>
  <c r="O431" i="33"/>
  <c r="Q431" i="33" s="1"/>
  <c r="U431" i="33" s="1"/>
  <c r="O430" i="33"/>
  <c r="Q430" i="33" s="1"/>
  <c r="U430" i="33" s="1"/>
  <c r="O429" i="33"/>
  <c r="Q429" i="33" s="1"/>
  <c r="U429" i="33" s="1"/>
  <c r="O423" i="33"/>
  <c r="Q423" i="33" s="1"/>
  <c r="U423" i="33" s="1"/>
  <c r="O420" i="33"/>
  <c r="Q420" i="33" s="1"/>
  <c r="U420" i="33" s="1"/>
  <c r="O414" i="33"/>
  <c r="Q414" i="33" s="1"/>
  <c r="U414" i="33" s="1"/>
  <c r="O417" i="33"/>
  <c r="Q417" i="33" s="1"/>
  <c r="U417" i="33" s="1"/>
  <c r="O413" i="33"/>
  <c r="Q413" i="33" s="1"/>
  <c r="U413" i="33" s="1"/>
  <c r="O412" i="33"/>
  <c r="Q412" i="33" s="1"/>
  <c r="U412" i="33" s="1"/>
  <c r="O411" i="33"/>
  <c r="Q411" i="33" s="1"/>
  <c r="U411" i="33" s="1"/>
  <c r="O410" i="33"/>
  <c r="Q410" i="33" s="1"/>
  <c r="U410" i="33" s="1"/>
  <c r="O409" i="33"/>
  <c r="Q409" i="33" s="1"/>
  <c r="U409" i="33" s="1"/>
  <c r="O408" i="33"/>
  <c r="Q408" i="33" s="1"/>
  <c r="U408" i="33" s="1"/>
  <c r="O394" i="33"/>
  <c r="Q394" i="33" s="1"/>
  <c r="U394" i="33" s="1"/>
  <c r="O406" i="33"/>
  <c r="Q406" i="33" s="1"/>
  <c r="U406" i="33" s="1"/>
  <c r="O405" i="33"/>
  <c r="Q405" i="33" s="1"/>
  <c r="U405" i="33" s="1"/>
  <c r="O404" i="33"/>
  <c r="Q404" i="33" s="1"/>
  <c r="U404" i="33" s="1"/>
  <c r="O403" i="33"/>
  <c r="Q403" i="33" s="1"/>
  <c r="U403" i="33" s="1"/>
  <c r="O402" i="33"/>
  <c r="Q402" i="33" s="1"/>
  <c r="U402" i="33" s="1"/>
  <c r="O401" i="33"/>
  <c r="Q401" i="33" s="1"/>
  <c r="U401" i="33" s="1"/>
  <c r="O400" i="33"/>
  <c r="Q400" i="33" s="1"/>
  <c r="U400" i="33" s="1"/>
  <c r="O399" i="33"/>
  <c r="Q399" i="33" s="1"/>
  <c r="U399" i="33" s="1"/>
  <c r="O398" i="33"/>
  <c r="Q398" i="33" s="1"/>
  <c r="U398" i="33" s="1"/>
  <c r="O397" i="33"/>
  <c r="Q397" i="33" s="1"/>
  <c r="U397" i="33" s="1"/>
  <c r="O396" i="33"/>
  <c r="Q396" i="33" s="1"/>
  <c r="U396" i="33" s="1"/>
  <c r="O395" i="33"/>
  <c r="Q395" i="33" s="1"/>
  <c r="U395" i="33" s="1"/>
  <c r="O393" i="33"/>
  <c r="Q393" i="33" s="1"/>
  <c r="U393" i="33" s="1"/>
  <c r="O392" i="33"/>
  <c r="Q392" i="33" s="1"/>
  <c r="U392" i="33" s="1"/>
  <c r="O391" i="33"/>
  <c r="Q391" i="33" s="1"/>
  <c r="U391" i="33" s="1"/>
  <c r="O390" i="33"/>
  <c r="Q390" i="33" s="1"/>
  <c r="U390" i="33" s="1"/>
  <c r="O389" i="33"/>
  <c r="Q389" i="33" s="1"/>
  <c r="U389" i="33" s="1"/>
  <c r="O388" i="33"/>
  <c r="Q388" i="33" s="1"/>
  <c r="U388" i="33" s="1"/>
  <c r="O387" i="33"/>
  <c r="Q387" i="33" s="1"/>
  <c r="U387" i="33" s="1"/>
  <c r="O386" i="33"/>
  <c r="Q386" i="33" s="1"/>
  <c r="U386" i="33" s="1"/>
  <c r="O385" i="33"/>
  <c r="Q385" i="33" s="1"/>
  <c r="U385" i="33" s="1"/>
  <c r="O383" i="33"/>
  <c r="Q383" i="33" s="1"/>
  <c r="U383" i="33" s="1"/>
  <c r="O382" i="33"/>
  <c r="Q382" i="33" s="1"/>
  <c r="U382" i="33" s="1"/>
  <c r="O381" i="33"/>
  <c r="Q381" i="33" s="1"/>
  <c r="U381" i="33" s="1"/>
  <c r="O407" i="33"/>
  <c r="Q407" i="33" s="1"/>
  <c r="U407" i="33" s="1"/>
  <c r="O380" i="33"/>
  <c r="Q380" i="33" s="1"/>
  <c r="U380" i="33" s="1"/>
  <c r="O379" i="33"/>
  <c r="Q379" i="33" s="1"/>
  <c r="U379" i="33" s="1"/>
  <c r="O378" i="33"/>
  <c r="Q378" i="33" s="1"/>
  <c r="U378" i="33" s="1"/>
  <c r="O384" i="33"/>
  <c r="Q384" i="33" s="1"/>
  <c r="U384" i="33" s="1"/>
  <c r="O377" i="33"/>
  <c r="Q377" i="33" s="1"/>
  <c r="U377" i="33" s="1"/>
  <c r="O376" i="33"/>
  <c r="Q376" i="33" s="1"/>
  <c r="U376" i="33" s="1"/>
  <c r="O375" i="33"/>
  <c r="Q375" i="33" s="1"/>
  <c r="U375" i="33" s="1"/>
  <c r="O374" i="33"/>
  <c r="Q374" i="33" s="1"/>
  <c r="U374" i="33" s="1"/>
  <c r="O372" i="33"/>
  <c r="Q372" i="33" s="1"/>
  <c r="U372" i="33" s="1"/>
  <c r="O371" i="33"/>
  <c r="Q371" i="33" s="1"/>
  <c r="U371" i="33" s="1"/>
  <c r="O370" i="33"/>
  <c r="Q370" i="33" s="1"/>
  <c r="U370" i="33" s="1"/>
  <c r="O369" i="33"/>
  <c r="Q369" i="33" s="1"/>
  <c r="U369" i="33" s="1"/>
  <c r="O373" i="33"/>
  <c r="Q373" i="33" s="1"/>
  <c r="U373" i="33" s="1"/>
  <c r="O368" i="33"/>
  <c r="Q368" i="33" s="1"/>
  <c r="U368" i="33" s="1"/>
  <c r="O367" i="33"/>
  <c r="Q367" i="33" s="1"/>
  <c r="U367" i="33" s="1"/>
  <c r="O366" i="33"/>
  <c r="Q366" i="33" s="1"/>
  <c r="U366" i="33" s="1"/>
  <c r="O365" i="33"/>
  <c r="Q365" i="33" s="1"/>
  <c r="U365" i="33" s="1"/>
  <c r="O363" i="33"/>
  <c r="Q363" i="33" s="1"/>
  <c r="U363" i="33" s="1"/>
  <c r="O359" i="33"/>
  <c r="Q359" i="33" s="1"/>
  <c r="U359" i="33" s="1"/>
  <c r="O362" i="33"/>
  <c r="Q362" i="33" s="1"/>
  <c r="U362" i="33" s="1"/>
  <c r="O361" i="33"/>
  <c r="Q361" i="33" s="1"/>
  <c r="U361" i="33" s="1"/>
  <c r="O360" i="33"/>
  <c r="Q360" i="33" s="1"/>
  <c r="U360" i="33" s="1"/>
  <c r="O357" i="33"/>
  <c r="Q357" i="33" s="1"/>
  <c r="U357" i="33" s="1"/>
  <c r="O356" i="33"/>
  <c r="Q356" i="33" s="1"/>
  <c r="U356" i="33" s="1"/>
  <c r="O355" i="33"/>
  <c r="Q355" i="33" s="1"/>
  <c r="U355" i="33" s="1"/>
  <c r="O354" i="33"/>
  <c r="Q354" i="33" s="1"/>
  <c r="U354" i="33" s="1"/>
  <c r="O353" i="33"/>
  <c r="Q353" i="33" s="1"/>
  <c r="U353" i="33" s="1"/>
  <c r="O338" i="33"/>
  <c r="Q338" i="33" s="1"/>
  <c r="U338" i="33" s="1"/>
  <c r="O352" i="33"/>
  <c r="Q352" i="33" s="1"/>
  <c r="U352" i="33" s="1"/>
  <c r="O351" i="33"/>
  <c r="Q351" i="33" s="1"/>
  <c r="U351" i="33" s="1"/>
  <c r="O350" i="33"/>
  <c r="Q350" i="33" s="1"/>
  <c r="U350" i="33" s="1"/>
  <c r="O349" i="33"/>
  <c r="Q349" i="33" s="1"/>
  <c r="U349" i="33" s="1"/>
  <c r="O348" i="33"/>
  <c r="Q348" i="33" s="1"/>
  <c r="U348" i="33" s="1"/>
  <c r="O347" i="33"/>
  <c r="Q347" i="33" s="1"/>
  <c r="U347" i="33" s="1"/>
  <c r="O346" i="33"/>
  <c r="Q346" i="33" s="1"/>
  <c r="U346" i="33" s="1"/>
  <c r="O345" i="33"/>
  <c r="Q345" i="33" s="1"/>
  <c r="U345" i="33" s="1"/>
  <c r="O344" i="33"/>
  <c r="Q344" i="33" s="1"/>
  <c r="U344" i="33" s="1"/>
  <c r="O343" i="33"/>
  <c r="Q343" i="33" s="1"/>
  <c r="U343" i="33" s="1"/>
  <c r="O358" i="33"/>
  <c r="Q358" i="33" s="1"/>
  <c r="U358" i="33" s="1"/>
  <c r="O342" i="33"/>
  <c r="Q342" i="33" s="1"/>
  <c r="U342" i="33" s="1"/>
  <c r="O341" i="33"/>
  <c r="Q341" i="33" s="1"/>
  <c r="U341" i="33" s="1"/>
  <c r="O340" i="33"/>
  <c r="Q340" i="33" s="1"/>
  <c r="U340" i="33" s="1"/>
  <c r="O339" i="33"/>
  <c r="Q339" i="33" s="1"/>
  <c r="U339" i="33" s="1"/>
  <c r="O364" i="33"/>
  <c r="Q364" i="33" s="1"/>
  <c r="U364" i="33" s="1"/>
  <c r="O337" i="33"/>
  <c r="Q337" i="33" s="1"/>
  <c r="U337" i="33" s="1"/>
  <c r="O336" i="33"/>
  <c r="Q336" i="33" s="1"/>
  <c r="U336" i="33" s="1"/>
  <c r="O335" i="33"/>
  <c r="Q335" i="33" s="1"/>
  <c r="U335" i="33" s="1"/>
  <c r="O334" i="33"/>
  <c r="Q334" i="33" s="1"/>
  <c r="U334" i="33" s="1"/>
  <c r="O333" i="33"/>
  <c r="Q333" i="33" s="1"/>
  <c r="U333" i="33" s="1"/>
  <c r="O332" i="33"/>
  <c r="Q332" i="33" s="1"/>
  <c r="U332" i="33" s="1"/>
  <c r="O328" i="33"/>
  <c r="Q328" i="33" s="1"/>
  <c r="U328" i="33" s="1"/>
  <c r="O325" i="33"/>
  <c r="Q325" i="33" s="1"/>
  <c r="U325" i="33" s="1"/>
  <c r="O331" i="33"/>
  <c r="Q331" i="33" s="1"/>
  <c r="U331" i="33" s="1"/>
  <c r="O330" i="33"/>
  <c r="Q330" i="33" s="1"/>
  <c r="U330" i="33" s="1"/>
  <c r="O329" i="33"/>
  <c r="Q329" i="33" s="1"/>
  <c r="U329" i="33" s="1"/>
  <c r="O318" i="33"/>
  <c r="Q318" i="33" s="1"/>
  <c r="U318" i="33" s="1"/>
  <c r="O317" i="33"/>
  <c r="Q317" i="33" s="1"/>
  <c r="U317" i="33" s="1"/>
  <c r="O326" i="33"/>
  <c r="Q326" i="33" s="1"/>
  <c r="U326" i="33" s="1"/>
  <c r="O327" i="33"/>
  <c r="Q327" i="33" s="1"/>
  <c r="U327" i="33" s="1"/>
  <c r="O324" i="33"/>
  <c r="Q324" i="33" s="1"/>
  <c r="U324" i="33" s="1"/>
  <c r="O323" i="33"/>
  <c r="Q323" i="33" s="1"/>
  <c r="U323" i="33" s="1"/>
  <c r="O322" i="33"/>
  <c r="Q322" i="33" s="1"/>
  <c r="U322" i="33" s="1"/>
  <c r="O316" i="33"/>
  <c r="Q316" i="33" s="1"/>
  <c r="U316" i="33" s="1"/>
  <c r="O321" i="33"/>
  <c r="Q321" i="33" s="1"/>
  <c r="U321" i="33" s="1"/>
  <c r="O320" i="33"/>
  <c r="Q320" i="33" s="1"/>
  <c r="U320" i="33" s="1"/>
  <c r="O319" i="33"/>
  <c r="Q319" i="33" s="1"/>
  <c r="U319" i="33" s="1"/>
  <c r="O315" i="33"/>
  <c r="O488" i="33"/>
  <c r="Q488" i="33" s="1"/>
  <c r="U488" i="33" s="1"/>
  <c r="O487" i="33"/>
  <c r="Q487" i="33" s="1"/>
  <c r="U487" i="33" s="1"/>
  <c r="O486" i="33"/>
  <c r="Q486" i="33" s="1"/>
  <c r="U486" i="33" s="1"/>
  <c r="O485" i="33"/>
  <c r="Q485" i="33" s="1"/>
  <c r="U485" i="33" s="1"/>
  <c r="O484" i="33"/>
  <c r="Q484" i="33" s="1"/>
  <c r="U484" i="33" s="1"/>
  <c r="O483" i="33"/>
  <c r="Q483" i="33" s="1"/>
  <c r="U483" i="33" s="1"/>
  <c r="O482" i="33"/>
  <c r="O473" i="33"/>
  <c r="Q473" i="33" s="1"/>
  <c r="U473" i="33" s="1"/>
  <c r="O457" i="33"/>
  <c r="Q457" i="33" s="1"/>
  <c r="U457" i="33" s="1"/>
  <c r="O454" i="33"/>
  <c r="Q454" i="33" s="1"/>
  <c r="U454" i="33" s="1"/>
  <c r="Q444" i="33"/>
  <c r="U444" i="33" s="1"/>
  <c r="O437" i="33"/>
  <c r="Q437" i="33" s="1"/>
  <c r="U437" i="33" s="1"/>
  <c r="O442" i="33"/>
  <c r="Q442" i="33" s="1"/>
  <c r="U442" i="33" s="1"/>
  <c r="O438" i="33"/>
  <c r="Q438" i="33" s="1"/>
  <c r="U438" i="33" s="1"/>
  <c r="O435" i="33"/>
  <c r="Q435" i="33" s="1"/>
  <c r="U435" i="33" s="1"/>
  <c r="O434" i="33"/>
  <c r="Q434" i="33" s="1"/>
  <c r="U434" i="33" s="1"/>
  <c r="O433" i="33"/>
  <c r="Q433" i="33" s="1"/>
  <c r="U433" i="33" s="1"/>
  <c r="O432" i="33"/>
  <c r="Q432" i="33" s="1"/>
  <c r="U432" i="33" s="1"/>
  <c r="O428" i="33"/>
  <c r="Q428" i="33" s="1"/>
  <c r="U428" i="33" s="1"/>
  <c r="O424" i="33"/>
  <c r="Q424" i="33" s="1"/>
  <c r="U424" i="33" s="1"/>
  <c r="O419" i="33"/>
  <c r="Q419" i="33" s="1"/>
  <c r="U419" i="33" s="1"/>
  <c r="O418" i="33"/>
  <c r="Q418" i="33" s="1"/>
  <c r="U418" i="33" s="1"/>
  <c r="O311" i="33"/>
  <c r="Q311" i="33" s="1"/>
  <c r="U311" i="33" s="1"/>
  <c r="R338" i="33"/>
  <c r="AL101" i="33"/>
  <c r="AL530" i="33" s="1"/>
  <c r="AH101" i="33"/>
  <c r="AE101" i="33"/>
  <c r="AE530" i="33" s="1"/>
  <c r="AG101" i="33"/>
  <c r="AI101" i="33"/>
  <c r="AJ101" i="33"/>
  <c r="AJ530" i="33" s="1"/>
  <c r="AK101" i="33"/>
  <c r="AD101" i="33"/>
  <c r="D26" i="47" s="1"/>
  <c r="C26" i="47" s="1"/>
  <c r="R16" i="33"/>
  <c r="Q54" i="33" l="1"/>
  <c r="U54" i="33" s="1"/>
  <c r="U49" i="33"/>
  <c r="X528" i="33"/>
  <c r="U528" i="33"/>
  <c r="Q47" i="33"/>
  <c r="U47" i="33" s="1"/>
  <c r="U38" i="33"/>
  <c r="Q312" i="33"/>
  <c r="V528" i="33"/>
  <c r="W528" i="33"/>
  <c r="Q63" i="33"/>
  <c r="AK530" i="33"/>
  <c r="D24" i="47" s="1"/>
  <c r="D11" i="47"/>
  <c r="C11" i="47" s="1"/>
  <c r="AH530" i="33"/>
  <c r="D21" i="47" s="1"/>
  <c r="C21" i="47" s="1"/>
  <c r="O521" i="33"/>
  <c r="Q482" i="33"/>
  <c r="D22" i="47"/>
  <c r="C22" i="47" s="1"/>
  <c r="D30" i="47"/>
  <c r="C30" i="47" s="1"/>
  <c r="D15" i="47"/>
  <c r="C15" i="47" s="1"/>
  <c r="W59" i="33"/>
  <c r="W22" i="33"/>
  <c r="W418" i="33"/>
  <c r="W432" i="33"/>
  <c r="W438" i="33"/>
  <c r="W454" i="33"/>
  <c r="W483" i="33"/>
  <c r="W487" i="33"/>
  <c r="W320" i="33"/>
  <c r="W323" i="33"/>
  <c r="W317" i="33"/>
  <c r="W331" i="33"/>
  <c r="W333" i="33"/>
  <c r="W337" i="33"/>
  <c r="W341" i="33"/>
  <c r="W344" i="33"/>
  <c r="W348" i="33"/>
  <c r="W352" i="33"/>
  <c r="W355" i="33"/>
  <c r="W361" i="33"/>
  <c r="W365" i="33"/>
  <c r="W373" i="33"/>
  <c r="W372" i="33"/>
  <c r="W377" i="33"/>
  <c r="W380" i="33"/>
  <c r="W383" i="33"/>
  <c r="W388" i="33"/>
  <c r="W392" i="33"/>
  <c r="W397" i="33"/>
  <c r="W401" i="33"/>
  <c r="W405" i="33"/>
  <c r="W409" i="33"/>
  <c r="W413" i="33"/>
  <c r="W423" i="33"/>
  <c r="W440" i="33"/>
  <c r="W422" i="33"/>
  <c r="W445" i="33"/>
  <c r="W450" i="33"/>
  <c r="W455" i="33"/>
  <c r="W453" i="33"/>
  <c r="W463" i="33"/>
  <c r="W468" i="33"/>
  <c r="W128" i="33"/>
  <c r="W105" i="33"/>
  <c r="W109" i="33"/>
  <c r="W113" i="33"/>
  <c r="W117" i="33"/>
  <c r="W121" i="33"/>
  <c r="W130" i="33"/>
  <c r="W151" i="33"/>
  <c r="W155" i="33"/>
  <c r="W163" i="33"/>
  <c r="W167" i="33"/>
  <c r="W171" i="33"/>
  <c r="W175" i="33"/>
  <c r="W7" i="33"/>
  <c r="W12" i="33"/>
  <c r="W10" i="33"/>
  <c r="W34" i="33"/>
  <c r="W513" i="33"/>
  <c r="W27" i="33"/>
  <c r="W23" i="33"/>
  <c r="W49" i="33"/>
  <c r="W98" i="33"/>
  <c r="W477" i="33"/>
  <c r="W257" i="33"/>
  <c r="W82" i="33"/>
  <c r="W73" i="33"/>
  <c r="W427" i="33"/>
  <c r="W67" i="33"/>
  <c r="W52" i="33"/>
  <c r="W207" i="33"/>
  <c r="W518" i="33"/>
  <c r="W200" i="33"/>
  <c r="W197" i="33"/>
  <c r="W187" i="33"/>
  <c r="W183" i="33"/>
  <c r="W192" i="33"/>
  <c r="W56" i="33"/>
  <c r="W150" i="33"/>
  <c r="W146" i="33"/>
  <c r="W143" i="33"/>
  <c r="W140" i="33"/>
  <c r="W135" i="33"/>
  <c r="W213" i="33"/>
  <c r="W254" i="33"/>
  <c r="W241" i="33"/>
  <c r="W43" i="33"/>
  <c r="W304" i="33"/>
  <c r="W262" i="33"/>
  <c r="W41" i="33"/>
  <c r="W40" i="33"/>
  <c r="W301" i="33"/>
  <c r="W247" i="33"/>
  <c r="W298" i="33"/>
  <c r="W258" i="33"/>
  <c r="W236" i="33"/>
  <c r="W232" i="33"/>
  <c r="W291" i="33"/>
  <c r="W231" i="33"/>
  <c r="W255" i="33"/>
  <c r="W284" i="33"/>
  <c r="W281" i="33"/>
  <c r="W308" i="33"/>
  <c r="W274" i="33"/>
  <c r="W270" i="33"/>
  <c r="W267" i="33"/>
  <c r="W471" i="33"/>
  <c r="W470" i="33"/>
  <c r="W436" i="33"/>
  <c r="W419" i="33"/>
  <c r="W433" i="33"/>
  <c r="W442" i="33"/>
  <c r="W457" i="33"/>
  <c r="W484" i="33"/>
  <c r="W488" i="33"/>
  <c r="W321" i="33"/>
  <c r="W324" i="33"/>
  <c r="W318" i="33"/>
  <c r="W325" i="33"/>
  <c r="W334" i="33"/>
  <c r="W364" i="33"/>
  <c r="W342" i="33"/>
  <c r="W345" i="33"/>
  <c r="W349" i="33"/>
  <c r="W338" i="33"/>
  <c r="W356" i="33"/>
  <c r="W362" i="33"/>
  <c r="W366" i="33"/>
  <c r="W369" i="33"/>
  <c r="W374" i="33"/>
  <c r="W384" i="33"/>
  <c r="W407" i="33"/>
  <c r="W385" i="33"/>
  <c r="W389" i="33"/>
  <c r="W393" i="33"/>
  <c r="W398" i="33"/>
  <c r="W402" i="33"/>
  <c r="W406" i="33"/>
  <c r="W410" i="33"/>
  <c r="W417" i="33"/>
  <c r="W429" i="33"/>
  <c r="W415" i="33"/>
  <c r="W425" i="33"/>
  <c r="W447" i="33"/>
  <c r="W451" i="33"/>
  <c r="W456" i="33"/>
  <c r="W464" i="33"/>
  <c r="W465" i="33"/>
  <c r="W124" i="33"/>
  <c r="W129" i="33"/>
  <c r="W106" i="33"/>
  <c r="W110" i="33"/>
  <c r="W114" i="33"/>
  <c r="W118" i="33"/>
  <c r="W122" i="33"/>
  <c r="W131" i="33"/>
  <c r="W152" i="33"/>
  <c r="W156" i="33"/>
  <c r="W164" i="33"/>
  <c r="W168" i="33"/>
  <c r="W172" i="33"/>
  <c r="W15" i="33"/>
  <c r="W13" i="33"/>
  <c r="W9" i="33"/>
  <c r="W32" i="33"/>
  <c r="W30" i="33"/>
  <c r="W500" i="33"/>
  <c r="W237" i="33"/>
  <c r="W99" i="33"/>
  <c r="W95" i="33"/>
  <c r="W96" i="33"/>
  <c r="W212" i="33"/>
  <c r="W86" i="33"/>
  <c r="W469" i="33"/>
  <c r="W81" i="33"/>
  <c r="W80" i="33"/>
  <c r="W69" i="33"/>
  <c r="W66" i="33"/>
  <c r="W51" i="33"/>
  <c r="W206" i="33"/>
  <c r="W203" i="33"/>
  <c r="W199" i="33"/>
  <c r="W61" i="33"/>
  <c r="W195" i="33"/>
  <c r="W186" i="33"/>
  <c r="W180" i="33"/>
  <c r="W157" i="33"/>
  <c r="W149" i="33"/>
  <c r="W190" i="33"/>
  <c r="W142" i="33"/>
  <c r="W139" i="33"/>
  <c r="W189" i="33"/>
  <c r="W46" i="33"/>
  <c r="W242" i="33"/>
  <c r="W37" i="33"/>
  <c r="W253" i="33"/>
  <c r="W263" i="33"/>
  <c r="W303" i="33"/>
  <c r="W302" i="33"/>
  <c r="W239" i="33"/>
  <c r="W300" i="33"/>
  <c r="W245" i="33"/>
  <c r="W261" i="33"/>
  <c r="W297" i="33"/>
  <c r="W235" i="33"/>
  <c r="W256" i="33"/>
  <c r="W288" i="33"/>
  <c r="W243" i="33"/>
  <c r="W307" i="33"/>
  <c r="W309" i="33"/>
  <c r="W280" i="33"/>
  <c r="W278" i="33"/>
  <c r="W273" i="33"/>
  <c r="W269" i="33"/>
  <c r="W478" i="33"/>
  <c r="W472" i="33"/>
  <c r="W475" i="33"/>
  <c r="W446" i="33"/>
  <c r="W424" i="33"/>
  <c r="W434" i="33"/>
  <c r="W437" i="33"/>
  <c r="W473" i="33"/>
  <c r="W485" i="33"/>
  <c r="W316" i="33"/>
  <c r="W327" i="33"/>
  <c r="W329" i="33"/>
  <c r="W328" i="33"/>
  <c r="W335" i="33"/>
  <c r="W339" i="33"/>
  <c r="W358" i="33"/>
  <c r="W346" i="33"/>
  <c r="W350" i="33"/>
  <c r="W353" i="33"/>
  <c r="W357" i="33"/>
  <c r="W359" i="33"/>
  <c r="W367" i="33"/>
  <c r="W370" i="33"/>
  <c r="W375" i="33"/>
  <c r="W378" i="33"/>
  <c r="W381" i="33"/>
  <c r="W386" i="33"/>
  <c r="W390" i="33"/>
  <c r="W395" i="33"/>
  <c r="W399" i="33"/>
  <c r="W403" i="33"/>
  <c r="W394" i="33"/>
  <c r="W411" i="33"/>
  <c r="W414" i="33"/>
  <c r="W430" i="33"/>
  <c r="W416" i="33"/>
  <c r="W426" i="33"/>
  <c r="W448" i="33"/>
  <c r="W452" i="33"/>
  <c r="W459" i="33"/>
  <c r="W467" i="33"/>
  <c r="W461" i="33"/>
  <c r="W126" i="33"/>
  <c r="W310" i="33"/>
  <c r="W107" i="33"/>
  <c r="W111" i="33"/>
  <c r="W115" i="33"/>
  <c r="W119" i="33"/>
  <c r="W123" i="33"/>
  <c r="W132" i="33"/>
  <c r="W153" i="33"/>
  <c r="W161" i="33"/>
  <c r="W165" i="33"/>
  <c r="W169" i="33"/>
  <c r="W173" i="33"/>
  <c r="W11" i="33"/>
  <c r="W8" i="33"/>
  <c r="W33" i="33"/>
  <c r="W31" i="33"/>
  <c r="W29" i="33"/>
  <c r="W26" i="33"/>
  <c r="W24" i="33"/>
  <c r="W21" i="33"/>
  <c r="W20" i="33"/>
  <c r="W515" i="33"/>
  <c r="W97" i="33"/>
  <c r="W202" i="33"/>
  <c r="W90" i="33"/>
  <c r="W91" i="33"/>
  <c r="W88" i="33"/>
  <c r="W87" i="33"/>
  <c r="W501" i="33"/>
  <c r="W83" i="33"/>
  <c r="W79" i="33"/>
  <c r="W71" i="33"/>
  <c r="W70" i="33"/>
  <c r="W65" i="33"/>
  <c r="W205" i="33"/>
  <c r="W198" i="33"/>
  <c r="W196" i="33"/>
  <c r="W194" i="33"/>
  <c r="W193" i="33"/>
  <c r="W185" i="33"/>
  <c r="W182" i="33"/>
  <c r="W38" i="33"/>
  <c r="W148" i="33"/>
  <c r="W145" i="33"/>
  <c r="W141" i="33"/>
  <c r="W138" i="33"/>
  <c r="W188" i="33"/>
  <c r="W306" i="33"/>
  <c r="W264" i="33"/>
  <c r="W305" i="33"/>
  <c r="W250" i="33"/>
  <c r="W42" i="33"/>
  <c r="W248" i="33"/>
  <c r="W252" i="33"/>
  <c r="W260" i="33"/>
  <c r="W211" i="33"/>
  <c r="W296" i="33"/>
  <c r="W238" i="33"/>
  <c r="W234" i="33"/>
  <c r="W293" i="33"/>
  <c r="W290" i="33"/>
  <c r="W287" i="33"/>
  <c r="W286" i="33"/>
  <c r="W294" i="33"/>
  <c r="W283" i="33"/>
  <c r="W277" i="33"/>
  <c r="W272" i="33"/>
  <c r="W279" i="33"/>
  <c r="W474" i="33"/>
  <c r="W458" i="33"/>
  <c r="W311" i="33"/>
  <c r="W428" i="33"/>
  <c r="W435" i="33"/>
  <c r="W444" i="33"/>
  <c r="W486" i="33"/>
  <c r="W319" i="33"/>
  <c r="W322" i="33"/>
  <c r="W326" i="33"/>
  <c r="W330" i="33"/>
  <c r="W332" i="33"/>
  <c r="W336" i="33"/>
  <c r="W340" i="33"/>
  <c r="W343" i="33"/>
  <c r="W347" i="33"/>
  <c r="W351" i="33"/>
  <c r="W354" i="33"/>
  <c r="W360" i="33"/>
  <c r="W363" i="33"/>
  <c r="W368" i="33"/>
  <c r="W371" i="33"/>
  <c r="W376" i="33"/>
  <c r="W379" i="33"/>
  <c r="W382" i="33"/>
  <c r="W387" i="33"/>
  <c r="W391" i="33"/>
  <c r="W396" i="33"/>
  <c r="W400" i="33"/>
  <c r="W404" i="33"/>
  <c r="W408" i="33"/>
  <c r="W412" i="33"/>
  <c r="W420" i="33"/>
  <c r="W431" i="33"/>
  <c r="W421" i="33"/>
  <c r="W439" i="33"/>
  <c r="W449" i="33"/>
  <c r="W443" i="33"/>
  <c r="W460" i="33"/>
  <c r="W462" i="33"/>
  <c r="W466" i="33"/>
  <c r="W127" i="33"/>
  <c r="W108" i="33"/>
  <c r="W112" i="33"/>
  <c r="W116" i="33"/>
  <c r="W120" i="33"/>
  <c r="W125" i="33"/>
  <c r="W134" i="33"/>
  <c r="W154" i="33"/>
  <c r="W162" i="33"/>
  <c r="W166" i="33"/>
  <c r="W170" i="33"/>
  <c r="W174" i="33"/>
  <c r="W14" i="33"/>
  <c r="W25" i="33"/>
  <c r="W19" i="33"/>
  <c r="W62" i="33"/>
  <c r="W94" i="33"/>
  <c r="W93" i="33"/>
  <c r="W92" i="33"/>
  <c r="W89" i="33"/>
  <c r="W85" i="33"/>
  <c r="W84" i="33"/>
  <c r="W78" i="33"/>
  <c r="W74" i="33"/>
  <c r="W72" i="33"/>
  <c r="W68" i="33"/>
  <c r="W50" i="33"/>
  <c r="W204" i="33"/>
  <c r="W201" i="33"/>
  <c r="W184" i="33"/>
  <c r="W181" i="33"/>
  <c r="W58" i="33"/>
  <c r="W179" i="33"/>
  <c r="W57" i="33"/>
  <c r="W191" i="33"/>
  <c r="W147" i="33"/>
  <c r="W144" i="33"/>
  <c r="W136" i="33"/>
  <c r="W266" i="33"/>
  <c r="W265" i="33"/>
  <c r="W44" i="33"/>
  <c r="W251" i="33"/>
  <c r="W240" i="33"/>
  <c r="W249" i="33"/>
  <c r="W299" i="33"/>
  <c r="W244" i="33"/>
  <c r="W292" i="33"/>
  <c r="W289" i="33"/>
  <c r="W295" i="33"/>
  <c r="W137" i="33"/>
  <c r="W285" i="33"/>
  <c r="W282" i="33"/>
  <c r="W276" i="33"/>
  <c r="W271" i="33"/>
  <c r="W268" i="33"/>
  <c r="W514" i="33"/>
  <c r="W476" i="33"/>
  <c r="W441" i="33"/>
  <c r="V240" i="33"/>
  <c r="T240" i="33"/>
  <c r="X282" i="33"/>
  <c r="T280" i="33"/>
  <c r="V280" i="33"/>
  <c r="X280" i="33"/>
  <c r="X278" i="33"/>
  <c r="AA278" i="33"/>
  <c r="T278" i="33"/>
  <c r="V278" i="33"/>
  <c r="X276" i="33"/>
  <c r="AA276" i="33"/>
  <c r="T276" i="33"/>
  <c r="V276" i="33"/>
  <c r="AA273" i="33"/>
  <c r="X283" i="33"/>
  <c r="X281" i="33"/>
  <c r="T281" i="33"/>
  <c r="X308" i="33"/>
  <c r="AA308" i="33"/>
  <c r="T308" i="33"/>
  <c r="V308" i="33"/>
  <c r="AA277" i="33"/>
  <c r="T277" i="33"/>
  <c r="V277" i="33"/>
  <c r="X277" i="33"/>
  <c r="AA274" i="33"/>
  <c r="X12" i="33"/>
  <c r="T13" i="33"/>
  <c r="V9" i="33"/>
  <c r="R479" i="33"/>
  <c r="R100" i="33"/>
  <c r="R101" i="33" s="1"/>
  <c r="O479" i="33"/>
  <c r="Q315" i="33"/>
  <c r="U315" i="33" s="1"/>
  <c r="Q100" i="33"/>
  <c r="O35" i="33"/>
  <c r="Y35" i="33"/>
  <c r="N208" i="33"/>
  <c r="P35" i="33"/>
  <c r="Z35" i="33"/>
  <c r="N312" i="33"/>
  <c r="Q104" i="33"/>
  <c r="R35" i="33"/>
  <c r="S216" i="33"/>
  <c r="V15" i="33"/>
  <c r="AA12" i="33"/>
  <c r="S10" i="33"/>
  <c r="T10" i="33"/>
  <c r="AA7" i="33"/>
  <c r="X7" i="33"/>
  <c r="T15" i="33"/>
  <c r="AA11" i="33"/>
  <c r="X11" i="33"/>
  <c r="V8" i="33"/>
  <c r="AA8" i="33"/>
  <c r="T7" i="33"/>
  <c r="S14" i="33"/>
  <c r="T14" i="33"/>
  <c r="V14" i="33"/>
  <c r="AA10" i="33"/>
  <c r="T12" i="33"/>
  <c r="S12" i="33"/>
  <c r="X14" i="33"/>
  <c r="S7" i="33"/>
  <c r="V7" i="33"/>
  <c r="T9" i="33"/>
  <c r="AA9" i="33"/>
  <c r="AA13" i="33"/>
  <c r="V13" i="33"/>
  <c r="X13" i="33"/>
  <c r="X15" i="33"/>
  <c r="S15" i="33"/>
  <c r="T8" i="33"/>
  <c r="X8" i="33"/>
  <c r="S8" i="33"/>
  <c r="S11" i="33"/>
  <c r="V11" i="33"/>
  <c r="V19" i="33"/>
  <c r="T19" i="33"/>
  <c r="S9" i="33"/>
  <c r="S13" i="33"/>
  <c r="X9" i="33"/>
  <c r="Q16" i="33"/>
  <c r="T11" i="33"/>
  <c r="X19" i="33"/>
  <c r="X10" i="33"/>
  <c r="V10" i="33"/>
  <c r="V12" i="33"/>
  <c r="X47" i="33" l="1"/>
  <c r="X54" i="33"/>
  <c r="W47" i="33"/>
  <c r="W54" i="33"/>
  <c r="V47" i="33"/>
  <c r="V54" i="33"/>
  <c r="Q208" i="33"/>
  <c r="U104" i="33"/>
  <c r="Q521" i="33"/>
  <c r="U482" i="33"/>
  <c r="U521" i="33" s="1"/>
  <c r="Q101" i="33"/>
  <c r="W482" i="33"/>
  <c r="W521" i="33" s="1"/>
  <c r="N530" i="33"/>
  <c r="U63" i="33"/>
  <c r="W63" i="33"/>
  <c r="AB7" i="33"/>
  <c r="AB8" i="33"/>
  <c r="AB13" i="33"/>
  <c r="AC13" i="33" s="1"/>
  <c r="AB12" i="33"/>
  <c r="AC12" i="33" s="1"/>
  <c r="AB11" i="33"/>
  <c r="AC11" i="33" s="1"/>
  <c r="AB15" i="33"/>
  <c r="AC15" i="33" s="1"/>
  <c r="Q35" i="33"/>
  <c r="AB14" i="33"/>
  <c r="AC14" i="33" s="1"/>
  <c r="AB9" i="33"/>
  <c r="AC9" i="33" s="1"/>
  <c r="AB10" i="33"/>
  <c r="AC10" i="33" s="1"/>
  <c r="W104" i="33"/>
  <c r="W315" i="33"/>
  <c r="Q479" i="33"/>
  <c r="Z208" i="33"/>
  <c r="S19" i="33"/>
  <c r="AA19" i="33"/>
  <c r="Q530" i="33" l="1"/>
  <c r="AB19" i="33"/>
  <c r="AC19" i="33" s="1"/>
  <c r="AC7" i="33"/>
  <c r="R208" i="33"/>
  <c r="Z312" i="33"/>
  <c r="Z530" i="33" s="1"/>
  <c r="O208" i="33"/>
  <c r="AA20" i="33"/>
  <c r="X20" i="33"/>
  <c r="S20" i="33"/>
  <c r="T20" i="33"/>
  <c r="V20" i="33"/>
  <c r="AC8" i="33"/>
  <c r="R312" i="33" l="1"/>
  <c r="R530" i="33" s="1"/>
  <c r="AB20" i="33"/>
  <c r="AC16" i="33"/>
  <c r="O312" i="33"/>
  <c r="Y312" i="33"/>
  <c r="T237" i="33"/>
  <c r="S237" i="33"/>
  <c r="V237" i="33"/>
  <c r="AA237" i="33"/>
  <c r="X237" i="33"/>
  <c r="Y530" i="33" l="1"/>
  <c r="AB237" i="33"/>
  <c r="AC237" i="33" s="1"/>
  <c r="AC20" i="33"/>
  <c r="T16" i="33" l="1"/>
  <c r="S16" i="33"/>
  <c r="W16" i="33"/>
  <c r="X16" i="33"/>
  <c r="AA16" i="33"/>
  <c r="AA23" i="33"/>
  <c r="X23" i="33"/>
  <c r="T23" i="33"/>
  <c r="S23" i="33"/>
  <c r="V23" i="33"/>
  <c r="AA22" i="33"/>
  <c r="V22" i="33"/>
  <c r="T22" i="33"/>
  <c r="X22" i="33"/>
  <c r="S22" i="33"/>
  <c r="X21" i="33"/>
  <c r="T21" i="33"/>
  <c r="S21" i="33"/>
  <c r="V21" i="33"/>
  <c r="AA21" i="33"/>
  <c r="AB21" i="33" l="1"/>
  <c r="AC21" i="33" s="1"/>
  <c r="AB23" i="33"/>
  <c r="AC23" i="33" s="1"/>
  <c r="AB22" i="33"/>
  <c r="AC22" i="33" s="1"/>
  <c r="V16" i="33"/>
  <c r="U16" i="33"/>
  <c r="X24" i="33"/>
  <c r="S24" i="33"/>
  <c r="AA24" i="33"/>
  <c r="V24" i="33"/>
  <c r="T24" i="33"/>
  <c r="AB24" i="33" l="1"/>
  <c r="AC24" i="33" s="1"/>
  <c r="AB16" i="33"/>
  <c r="X59" i="33"/>
  <c r="V59" i="33"/>
  <c r="T59" i="33"/>
  <c r="S59" i="33"/>
  <c r="AA59" i="33"/>
  <c r="AB59" i="33" l="1"/>
  <c r="AC59" i="33" s="1"/>
  <c r="V25" i="33"/>
  <c r="S25" i="33"/>
  <c r="X25" i="33"/>
  <c r="T25" i="33"/>
  <c r="AA25" i="33"/>
  <c r="AB25" i="33" l="1"/>
  <c r="AC25" i="33" s="1"/>
  <c r="X26" i="33"/>
  <c r="AA26" i="33"/>
  <c r="S26" i="33"/>
  <c r="T26" i="33"/>
  <c r="V26" i="33"/>
  <c r="AB26" i="33" l="1"/>
  <c r="AC26" i="33" s="1"/>
  <c r="T500" i="33"/>
  <c r="V500" i="33"/>
  <c r="X500" i="33"/>
  <c r="S500" i="33"/>
  <c r="AA500" i="33"/>
  <c r="S27" i="33"/>
  <c r="V27" i="33"/>
  <c r="T27" i="33"/>
  <c r="AA27" i="33"/>
  <c r="X27" i="33"/>
  <c r="AB27" i="33" l="1"/>
  <c r="AC27" i="33" s="1"/>
  <c r="AB500" i="33"/>
  <c r="AC500" i="33" s="1"/>
  <c r="S29" i="33"/>
  <c r="V29" i="33"/>
  <c r="T29" i="33"/>
  <c r="X29" i="33"/>
  <c r="AA29" i="33"/>
  <c r="AB29" i="33" l="1"/>
  <c r="AC29" i="33" s="1"/>
  <c r="AA30" i="33"/>
  <c r="T30" i="33"/>
  <c r="V30" i="33"/>
  <c r="X30" i="33"/>
  <c r="S30" i="33"/>
  <c r="AB30" i="33" l="1"/>
  <c r="AC30" i="33" s="1"/>
  <c r="V31" i="33" l="1"/>
  <c r="X31" i="33"/>
  <c r="S31" i="33"/>
  <c r="AA31" i="33"/>
  <c r="T31" i="33"/>
  <c r="AB31" i="33" l="1"/>
  <c r="AC31" i="33" s="1"/>
  <c r="X32" i="33"/>
  <c r="AA32" i="33"/>
  <c r="T32" i="33"/>
  <c r="V32" i="33"/>
  <c r="S32" i="33"/>
  <c r="AB32" i="33" l="1"/>
  <c r="AC32" i="33" s="1"/>
  <c r="X513" i="33"/>
  <c r="AA513" i="33"/>
  <c r="T513" i="33"/>
  <c r="S513" i="33"/>
  <c r="V513" i="33"/>
  <c r="AB513" i="33" l="1"/>
  <c r="AC513" i="33" s="1"/>
  <c r="T33" i="33" l="1"/>
  <c r="S33" i="33"/>
  <c r="V33" i="33"/>
  <c r="X33" i="33"/>
  <c r="AB33" i="33" l="1"/>
  <c r="AC33" i="33" s="1"/>
  <c r="X34" i="33" l="1"/>
  <c r="V34" i="33"/>
  <c r="S34" i="33"/>
  <c r="T34" i="33"/>
  <c r="AB34" i="33" l="1"/>
  <c r="AC34" i="33" s="1"/>
  <c r="S49" i="33"/>
  <c r="V49" i="33"/>
  <c r="AA49" i="33"/>
  <c r="X49" i="33"/>
  <c r="T49" i="33"/>
  <c r="AB49" i="33" l="1"/>
  <c r="AC35" i="33"/>
  <c r="T50" i="33"/>
  <c r="AA50" i="33"/>
  <c r="V50" i="33"/>
  <c r="S50" i="33"/>
  <c r="X50" i="33"/>
  <c r="AB50" i="33" l="1"/>
  <c r="AC50" i="33" s="1"/>
  <c r="AC49" i="33"/>
  <c r="S51" i="33" l="1"/>
  <c r="AA51" i="33"/>
  <c r="V51" i="33"/>
  <c r="X51" i="33"/>
  <c r="T51" i="33"/>
  <c r="AB51" i="33" l="1"/>
  <c r="S52" i="33"/>
  <c r="S54" i="33" s="1"/>
  <c r="T52" i="33"/>
  <c r="T54" i="33" s="1"/>
  <c r="AA52" i="33"/>
  <c r="AA54" i="33" s="1"/>
  <c r="X52" i="33"/>
  <c r="V52" i="33"/>
  <c r="AB54" i="33" l="1"/>
  <c r="AB52" i="33"/>
  <c r="AC52" i="33" s="1"/>
  <c r="AC51" i="33"/>
  <c r="AC54" i="33" l="1"/>
  <c r="T65" i="33"/>
  <c r="AA65" i="33"/>
  <c r="X65" i="33"/>
  <c r="V65" i="33"/>
  <c r="S65" i="33"/>
  <c r="AB65" i="33" l="1"/>
  <c r="X66" i="33"/>
  <c r="V66" i="33"/>
  <c r="T66" i="33"/>
  <c r="AA66" i="33"/>
  <c r="S66" i="33"/>
  <c r="AB66" i="33" l="1"/>
  <c r="AC66" i="33" s="1"/>
  <c r="AC65" i="33"/>
  <c r="V67" i="33"/>
  <c r="AA67" i="33"/>
  <c r="T67" i="33"/>
  <c r="X67" i="33"/>
  <c r="S67" i="33"/>
  <c r="AB67" i="33" l="1"/>
  <c r="V68" i="33"/>
  <c r="S68" i="33"/>
  <c r="AA68" i="33"/>
  <c r="T68" i="33"/>
  <c r="X68" i="33"/>
  <c r="AB68" i="33" l="1"/>
  <c r="AC68" i="33" s="1"/>
  <c r="AC67" i="33"/>
  <c r="T70" i="33"/>
  <c r="V70" i="33"/>
  <c r="S70" i="33"/>
  <c r="X70" i="33"/>
  <c r="AA70" i="33"/>
  <c r="AB70" i="33" l="1"/>
  <c r="AC70" i="33" s="1"/>
  <c r="T69" i="33"/>
  <c r="AA69" i="33"/>
  <c r="X69" i="33"/>
  <c r="S69" i="33"/>
  <c r="V69" i="33"/>
  <c r="AB69" i="33" l="1"/>
  <c r="X418" i="33"/>
  <c r="S418" i="33"/>
  <c r="T418" i="33"/>
  <c r="V418" i="33"/>
  <c r="AA418" i="33"/>
  <c r="AB418" i="33" l="1"/>
  <c r="AC418" i="33" s="1"/>
  <c r="AC69" i="33"/>
  <c r="AA419" i="33"/>
  <c r="T419" i="33"/>
  <c r="V419" i="33"/>
  <c r="S419" i="33"/>
  <c r="X419" i="33"/>
  <c r="AB419" i="33" l="1"/>
  <c r="AC419" i="33" s="1"/>
  <c r="T424" i="33"/>
  <c r="X424" i="33"/>
  <c r="V424" i="33"/>
  <c r="S424" i="33"/>
  <c r="AA424" i="33"/>
  <c r="AB424" i="33" l="1"/>
  <c r="AC424" i="33" s="1"/>
  <c r="V428" i="33"/>
  <c r="S428" i="33"/>
  <c r="AA428" i="33"/>
  <c r="X428" i="33"/>
  <c r="T428" i="33"/>
  <c r="AB428" i="33" l="1"/>
  <c r="AC428" i="33" s="1"/>
  <c r="S432" i="33"/>
  <c r="AA432" i="33"/>
  <c r="V432" i="33"/>
  <c r="X432" i="33"/>
  <c r="T432" i="33"/>
  <c r="AB432" i="33" l="1"/>
  <c r="AC432" i="33" s="1"/>
  <c r="S433" i="33"/>
  <c r="X433" i="33"/>
  <c r="T433" i="33"/>
  <c r="AA433" i="33"/>
  <c r="V433" i="33"/>
  <c r="AB433" i="33" l="1"/>
  <c r="AC433" i="33" s="1"/>
  <c r="V434" i="33"/>
  <c r="S434" i="33"/>
  <c r="X434" i="33"/>
  <c r="AA434" i="33"/>
  <c r="T434" i="33"/>
  <c r="AB434" i="33" l="1"/>
  <c r="AC434" i="33" s="1"/>
  <c r="AA435" i="33"/>
  <c r="T435" i="33"/>
  <c r="V435" i="33"/>
  <c r="S435" i="33"/>
  <c r="X435" i="33"/>
  <c r="AB435" i="33" l="1"/>
  <c r="AC435" i="33" s="1"/>
  <c r="V438" i="33"/>
  <c r="AA438" i="33"/>
  <c r="X438" i="33"/>
  <c r="T438" i="33"/>
  <c r="S438" i="33"/>
  <c r="AB438" i="33" l="1"/>
  <c r="AC438" i="33" s="1"/>
  <c r="V442" i="33"/>
  <c r="AA442" i="33"/>
  <c r="S442" i="33"/>
  <c r="X442" i="33"/>
  <c r="T442" i="33"/>
  <c r="AB442" i="33" l="1"/>
  <c r="AC442" i="33" s="1"/>
  <c r="X427" i="33"/>
  <c r="S427" i="33"/>
  <c r="V427" i="33"/>
  <c r="T427" i="33"/>
  <c r="AA427" i="33"/>
  <c r="AB427" i="33" l="1"/>
  <c r="AC427" i="33" s="1"/>
  <c r="AA72" i="33"/>
  <c r="V72" i="33"/>
  <c r="T72" i="33"/>
  <c r="X72" i="33"/>
  <c r="S72" i="33"/>
  <c r="AB72" i="33" l="1"/>
  <c r="AC72" i="33" s="1"/>
  <c r="T437" i="33"/>
  <c r="S437" i="33"/>
  <c r="AA437" i="33"/>
  <c r="V437" i="33"/>
  <c r="X437" i="33"/>
  <c r="AB437" i="33" l="1"/>
  <c r="AC437" i="33" s="1"/>
  <c r="V444" i="33"/>
  <c r="S444" i="33"/>
  <c r="T444" i="33"/>
  <c r="X444" i="33"/>
  <c r="AA444" i="33"/>
  <c r="AB444" i="33" l="1"/>
  <c r="AC444" i="33" s="1"/>
  <c r="X71" i="33"/>
  <c r="T71" i="33"/>
  <c r="V71" i="33"/>
  <c r="AA71" i="33"/>
  <c r="S71" i="33"/>
  <c r="AB71" i="33" l="1"/>
  <c r="T80" i="33"/>
  <c r="S80" i="33"/>
  <c r="V80" i="33"/>
  <c r="AA80" i="33"/>
  <c r="X80" i="33"/>
  <c r="AB80" i="33" l="1"/>
  <c r="AC71" i="33"/>
  <c r="X73" i="33"/>
  <c r="V73" i="33"/>
  <c r="T73" i="33"/>
  <c r="AA73" i="33"/>
  <c r="S73" i="33"/>
  <c r="AB73" i="33" l="1"/>
  <c r="AC80" i="33"/>
  <c r="T74" i="33"/>
  <c r="X74" i="33"/>
  <c r="AA74" i="33"/>
  <c r="V74" i="33"/>
  <c r="S74" i="33"/>
  <c r="AB74" i="33" l="1"/>
  <c r="AC74" i="33" s="1"/>
  <c r="AC73" i="33"/>
  <c r="X79" i="33"/>
  <c r="AA79" i="33"/>
  <c r="V79" i="33"/>
  <c r="S79" i="33"/>
  <c r="T79" i="33"/>
  <c r="AB79" i="33" l="1"/>
  <c r="AC79" i="33" s="1"/>
  <c r="V81" i="33"/>
  <c r="S81" i="33"/>
  <c r="AA81" i="33"/>
  <c r="T81" i="33"/>
  <c r="X81" i="33"/>
  <c r="AB81" i="33" l="1"/>
  <c r="AC81" i="33" s="1"/>
  <c r="S82" i="33"/>
  <c r="AA82" i="33"/>
  <c r="T82" i="33"/>
  <c r="V82" i="33"/>
  <c r="X82" i="33"/>
  <c r="AB82" i="33" l="1"/>
  <c r="AC82" i="33" s="1"/>
  <c r="T78" i="33"/>
  <c r="S78" i="33"/>
  <c r="AA78" i="33"/>
  <c r="X78" i="33"/>
  <c r="V78" i="33"/>
  <c r="AB78" i="33" l="1"/>
  <c r="AC78" i="33" s="1"/>
  <c r="T454" i="33"/>
  <c r="X454" i="33"/>
  <c r="S454" i="33"/>
  <c r="AA454" i="33"/>
  <c r="V454" i="33"/>
  <c r="AB454" i="33" l="1"/>
  <c r="AC454" i="33" s="1"/>
  <c r="S457" i="33"/>
  <c r="AA457" i="33"/>
  <c r="V457" i="33"/>
  <c r="T457" i="33"/>
  <c r="X457" i="33"/>
  <c r="AB457" i="33" l="1"/>
  <c r="AC457" i="33" s="1"/>
  <c r="AA83" i="33"/>
  <c r="X83" i="33"/>
  <c r="V83" i="33"/>
  <c r="S83" i="33"/>
  <c r="T83" i="33"/>
  <c r="AB83" i="33" l="1"/>
  <c r="AC83" i="33" s="1"/>
  <c r="V84" i="33" l="1"/>
  <c r="S84" i="33"/>
  <c r="AA84" i="33"/>
  <c r="X84" i="33"/>
  <c r="T84" i="33"/>
  <c r="AB84" i="33" l="1"/>
  <c r="AC84" i="33" s="1"/>
  <c r="X469" i="33" l="1"/>
  <c r="T469" i="33"/>
  <c r="S469" i="33"/>
  <c r="V469" i="33"/>
  <c r="AA469" i="33"/>
  <c r="AB469" i="33" l="1"/>
  <c r="AC469" i="33" s="1"/>
  <c r="X501" i="33" l="1"/>
  <c r="V501" i="33"/>
  <c r="S501" i="33"/>
  <c r="T501" i="33"/>
  <c r="AA501" i="33"/>
  <c r="AB501" i="33" l="1"/>
  <c r="AC501" i="33" s="1"/>
  <c r="AA257" i="33"/>
  <c r="V257" i="33"/>
  <c r="S257" i="33"/>
  <c r="T257" i="33"/>
  <c r="X257" i="33"/>
  <c r="AB257" i="33" l="1"/>
  <c r="AC257" i="33" s="1"/>
  <c r="S85" i="33"/>
  <c r="V85" i="33"/>
  <c r="AA85" i="33"/>
  <c r="T85" i="33"/>
  <c r="X85" i="33"/>
  <c r="AB85" i="33" l="1"/>
  <c r="AC85" i="33" s="1"/>
  <c r="S87" i="33"/>
  <c r="AA87" i="33"/>
  <c r="V87" i="33"/>
  <c r="T87" i="33"/>
  <c r="X87" i="33"/>
  <c r="AB87" i="33" l="1"/>
  <c r="AC87" i="33" s="1"/>
  <c r="AA473" i="33" l="1"/>
  <c r="T473" i="33"/>
  <c r="V473" i="33"/>
  <c r="S473" i="33"/>
  <c r="X473" i="33"/>
  <c r="AB473" i="33" l="1"/>
  <c r="AC473" i="33" s="1"/>
  <c r="X89" i="33"/>
  <c r="V89" i="33"/>
  <c r="S89" i="33"/>
  <c r="AA89" i="33"/>
  <c r="T89" i="33"/>
  <c r="AB89" i="33" l="1"/>
  <c r="AC89" i="33" s="1"/>
  <c r="X88" i="33"/>
  <c r="AA88" i="33"/>
  <c r="S88" i="33"/>
  <c r="T88" i="33"/>
  <c r="V88" i="33"/>
  <c r="AB88" i="33" l="1"/>
  <c r="AC88" i="33" s="1"/>
  <c r="S86" i="33"/>
  <c r="V86" i="33"/>
  <c r="AA86" i="33"/>
  <c r="T86" i="33"/>
  <c r="X86" i="33"/>
  <c r="AB86" i="33" l="1"/>
  <c r="AC86" i="33" s="1"/>
  <c r="AA92" i="33"/>
  <c r="T92" i="33"/>
  <c r="V92" i="33"/>
  <c r="X92" i="33"/>
  <c r="S92" i="33"/>
  <c r="AB92" i="33" l="1"/>
  <c r="AC92" i="33" s="1"/>
  <c r="T91" i="33"/>
  <c r="S91" i="33"/>
  <c r="V91" i="33"/>
  <c r="X91" i="33"/>
  <c r="AA91" i="33"/>
  <c r="AB91" i="33" l="1"/>
  <c r="AC91" i="33" s="1"/>
  <c r="X212" i="33"/>
  <c r="S212" i="33"/>
  <c r="AA212" i="33"/>
  <c r="V212" i="33"/>
  <c r="T212" i="33"/>
  <c r="AB212" i="33" l="1"/>
  <c r="AC212" i="33" s="1"/>
  <c r="T90" i="33" l="1"/>
  <c r="V90" i="33"/>
  <c r="AA90" i="33"/>
  <c r="X90" i="33"/>
  <c r="S90" i="33"/>
  <c r="AB90" i="33" l="1"/>
  <c r="AC90" i="33" s="1"/>
  <c r="AA93" i="33" l="1"/>
  <c r="S93" i="33"/>
  <c r="X93" i="33"/>
  <c r="T93" i="33"/>
  <c r="V93" i="33"/>
  <c r="AB93" i="33" l="1"/>
  <c r="AC93" i="33" s="1"/>
  <c r="V202" i="33"/>
  <c r="S202" i="33"/>
  <c r="T202" i="33"/>
  <c r="X202" i="33"/>
  <c r="AB202" i="33" l="1"/>
  <c r="AC202" i="33" s="1"/>
  <c r="T96" i="33"/>
  <c r="X96" i="33"/>
  <c r="V96" i="33"/>
  <c r="S96" i="33"/>
  <c r="AB96" i="33" l="1"/>
  <c r="AC96" i="33" s="1"/>
  <c r="S477" i="33"/>
  <c r="V477" i="33"/>
  <c r="X477" i="33"/>
  <c r="T477" i="33"/>
  <c r="AB477" i="33" l="1"/>
  <c r="AC477" i="33" s="1"/>
  <c r="X94" i="33"/>
  <c r="S94" i="33"/>
  <c r="V94" i="33"/>
  <c r="T94" i="33"/>
  <c r="AB94" i="33" l="1"/>
  <c r="AC94" i="33" s="1"/>
  <c r="V97" i="33"/>
  <c r="T97" i="33"/>
  <c r="S97" i="33"/>
  <c r="X97" i="33"/>
  <c r="AB97" i="33" l="1"/>
  <c r="AC97" i="33" s="1"/>
  <c r="S95" i="33"/>
  <c r="V95" i="33"/>
  <c r="T95" i="33"/>
  <c r="X95" i="33"/>
  <c r="AB95" i="33" l="1"/>
  <c r="AC95" i="33" s="1"/>
  <c r="V98" i="33"/>
  <c r="S98" i="33"/>
  <c r="T98" i="33"/>
  <c r="X98" i="33"/>
  <c r="AB98" i="33" l="1"/>
  <c r="AC98" i="33" s="1"/>
  <c r="T62" i="33"/>
  <c r="V62" i="33"/>
  <c r="X62" i="33"/>
  <c r="S62" i="33"/>
  <c r="AB62" i="33" l="1"/>
  <c r="AC62" i="33" s="1"/>
  <c r="S515" i="33"/>
  <c r="X515" i="33"/>
  <c r="V515" i="33"/>
  <c r="T515" i="33"/>
  <c r="AB515" i="33" l="1"/>
  <c r="AC515" i="33" s="1"/>
  <c r="X99" i="33"/>
  <c r="X100" i="33" s="1"/>
  <c r="U100" i="33"/>
  <c r="U101" i="33" s="1"/>
  <c r="W100" i="33"/>
  <c r="W101" i="33" s="1"/>
  <c r="T99" i="33"/>
  <c r="T100" i="33" s="1"/>
  <c r="V99" i="33"/>
  <c r="S99" i="33"/>
  <c r="S100" i="33" s="1"/>
  <c r="AA100" i="33"/>
  <c r="V100" i="33" l="1"/>
  <c r="AB100" i="33" s="1"/>
  <c r="AB99" i="33"/>
  <c r="AC99" i="33" s="1"/>
  <c r="AC100" i="33" l="1"/>
  <c r="T104" i="33"/>
  <c r="S104" i="33"/>
  <c r="AA104" i="33"/>
  <c r="V104" i="33"/>
  <c r="X104" i="33"/>
  <c r="AB104" i="33" l="1"/>
  <c r="X105" i="33"/>
  <c r="V105" i="33"/>
  <c r="T105" i="33"/>
  <c r="AA105" i="33"/>
  <c r="S105" i="33"/>
  <c r="AB105" i="33" l="1"/>
  <c r="AC105" i="33" s="1"/>
  <c r="AC104" i="33"/>
  <c r="AA106" i="33"/>
  <c r="X106" i="33"/>
  <c r="V106" i="33"/>
  <c r="S106" i="33"/>
  <c r="T106" i="33"/>
  <c r="AB106" i="33" l="1"/>
  <c r="AC106" i="33" s="1"/>
  <c r="S107" i="33"/>
  <c r="X107" i="33"/>
  <c r="V107" i="33"/>
  <c r="AA107" i="33"/>
  <c r="T107" i="33"/>
  <c r="AB107" i="33" l="1"/>
  <c r="AC107" i="33" s="1"/>
  <c r="X108" i="33"/>
  <c r="T108" i="33"/>
  <c r="AA108" i="33"/>
  <c r="S108" i="33"/>
  <c r="V108" i="33"/>
  <c r="AB108" i="33" l="1"/>
  <c r="AC108" i="33" s="1"/>
  <c r="AA109" i="33"/>
  <c r="X109" i="33"/>
  <c r="T109" i="33"/>
  <c r="S109" i="33"/>
  <c r="V109" i="33"/>
  <c r="AB109" i="33" l="1"/>
  <c r="AC109" i="33" s="1"/>
  <c r="V110" i="33"/>
  <c r="T110" i="33"/>
  <c r="S110" i="33"/>
  <c r="X110" i="33"/>
  <c r="AA110" i="33"/>
  <c r="AB110" i="33" l="1"/>
  <c r="AC110" i="33" s="1"/>
  <c r="X111" i="33"/>
  <c r="AA111" i="33"/>
  <c r="T111" i="33"/>
  <c r="S111" i="33"/>
  <c r="V111" i="33"/>
  <c r="AB111" i="33" l="1"/>
  <c r="AC111" i="33" s="1"/>
  <c r="X112" i="33"/>
  <c r="AA112" i="33"/>
  <c r="T112" i="33"/>
  <c r="S112" i="33"/>
  <c r="V112" i="33"/>
  <c r="AB112" i="33" l="1"/>
  <c r="AC112" i="33" s="1"/>
  <c r="T113" i="33"/>
  <c r="X113" i="33"/>
  <c r="V113" i="33"/>
  <c r="AA113" i="33"/>
  <c r="S113" i="33"/>
  <c r="AB113" i="33" l="1"/>
  <c r="AC113" i="33" s="1"/>
  <c r="AA114" i="33"/>
  <c r="X114" i="33"/>
  <c r="S114" i="33"/>
  <c r="T114" i="33"/>
  <c r="V114" i="33"/>
  <c r="AB114" i="33" l="1"/>
  <c r="AC114" i="33" s="1"/>
  <c r="S115" i="33"/>
  <c r="T115" i="33"/>
  <c r="X115" i="33"/>
  <c r="AA115" i="33"/>
  <c r="V115" i="33"/>
  <c r="AB115" i="33" l="1"/>
  <c r="AC115" i="33" s="1"/>
  <c r="V116" i="33"/>
  <c r="S116" i="33"/>
  <c r="X116" i="33"/>
  <c r="T116" i="33"/>
  <c r="AA116" i="33"/>
  <c r="AB116" i="33" l="1"/>
  <c r="AC116" i="33" s="1"/>
  <c r="V117" i="33"/>
  <c r="AA117" i="33"/>
  <c r="T117" i="33"/>
  <c r="S117" i="33"/>
  <c r="X117" i="33"/>
  <c r="AB117" i="33" l="1"/>
  <c r="AC117" i="33" s="1"/>
  <c r="T118" i="33"/>
  <c r="AA118" i="33"/>
  <c r="V118" i="33"/>
  <c r="X118" i="33"/>
  <c r="S118" i="33"/>
  <c r="AB118" i="33" l="1"/>
  <c r="AC118" i="33" s="1"/>
  <c r="X119" i="33"/>
  <c r="AA119" i="33"/>
  <c r="V119" i="33"/>
  <c r="S119" i="33"/>
  <c r="T119" i="33"/>
  <c r="AB119" i="33" l="1"/>
  <c r="AC119" i="33" s="1"/>
  <c r="X120" i="33"/>
  <c r="S120" i="33"/>
  <c r="V120" i="33"/>
  <c r="T120" i="33"/>
  <c r="AA120" i="33"/>
  <c r="AB120" i="33" l="1"/>
  <c r="AC120" i="33" s="1"/>
  <c r="X121" i="33"/>
  <c r="AA121" i="33"/>
  <c r="T121" i="33"/>
  <c r="V121" i="33"/>
  <c r="S121" i="33"/>
  <c r="AB121" i="33" l="1"/>
  <c r="AC121" i="33" s="1"/>
  <c r="S122" i="33"/>
  <c r="V122" i="33"/>
  <c r="T122" i="33"/>
  <c r="X122" i="33"/>
  <c r="AA122" i="33"/>
  <c r="AB122" i="33" l="1"/>
  <c r="AC122" i="33" s="1"/>
  <c r="X123" i="33"/>
  <c r="AA123" i="33"/>
  <c r="V123" i="33"/>
  <c r="T123" i="33"/>
  <c r="S123" i="33"/>
  <c r="AB123" i="33" l="1"/>
  <c r="AC123" i="33" s="1"/>
  <c r="AA124" i="33"/>
  <c r="X124" i="33"/>
  <c r="V124" i="33"/>
  <c r="S124" i="33"/>
  <c r="T124" i="33"/>
  <c r="AB124" i="33" l="1"/>
  <c r="AC124" i="33" s="1"/>
  <c r="S188" i="33"/>
  <c r="T188" i="33"/>
  <c r="AA188" i="33"/>
  <c r="X188" i="33"/>
  <c r="V188" i="33"/>
  <c r="AB188" i="33" l="1"/>
  <c r="AC188" i="33" s="1"/>
  <c r="AA189" i="33"/>
  <c r="S189" i="33"/>
  <c r="T189" i="33"/>
  <c r="X189" i="33"/>
  <c r="V189" i="33"/>
  <c r="AB189" i="33" l="1"/>
  <c r="AC189" i="33" s="1"/>
  <c r="X125" i="33"/>
  <c r="AA125" i="33"/>
  <c r="V125" i="33"/>
  <c r="T125" i="33"/>
  <c r="S125" i="33"/>
  <c r="AB125" i="33" l="1"/>
  <c r="AC125" i="33" s="1"/>
  <c r="T126" i="33"/>
  <c r="V126" i="33"/>
  <c r="S126" i="33"/>
  <c r="X126" i="33"/>
  <c r="AA126" i="33"/>
  <c r="AB126" i="33" l="1"/>
  <c r="AC126" i="33" s="1"/>
  <c r="AA127" i="33"/>
  <c r="X127" i="33"/>
  <c r="T127" i="33"/>
  <c r="S127" i="33"/>
  <c r="V127" i="33"/>
  <c r="AB127" i="33" l="1"/>
  <c r="AC127" i="33" s="1"/>
  <c r="X128" i="33"/>
  <c r="S128" i="33"/>
  <c r="V128" i="33"/>
  <c r="T128" i="33"/>
  <c r="AA128" i="33"/>
  <c r="AB128" i="33" l="1"/>
  <c r="AC128" i="33" s="1"/>
  <c r="AA129" i="33"/>
  <c r="S129" i="33"/>
  <c r="X129" i="33"/>
  <c r="T129" i="33"/>
  <c r="V129" i="33"/>
  <c r="AB129" i="33" l="1"/>
  <c r="AC129" i="33" s="1"/>
  <c r="T130" i="33"/>
  <c r="AA130" i="33"/>
  <c r="V130" i="33"/>
  <c r="S130" i="33"/>
  <c r="X130" i="33"/>
  <c r="AB130" i="33" l="1"/>
  <c r="AC130" i="33" s="1"/>
  <c r="S131" i="33"/>
  <c r="X131" i="33"/>
  <c r="V131" i="33"/>
  <c r="T131" i="33"/>
  <c r="AA131" i="33"/>
  <c r="AB131" i="33" l="1"/>
  <c r="AC131" i="33" s="1"/>
  <c r="S132" i="33"/>
  <c r="V132" i="33"/>
  <c r="T132" i="33"/>
  <c r="X132" i="33"/>
  <c r="AA132" i="33"/>
  <c r="AB132" i="33" l="1"/>
  <c r="AC132" i="33" s="1"/>
  <c r="S134" i="33"/>
  <c r="T134" i="33"/>
  <c r="V134" i="33"/>
  <c r="X134" i="33"/>
  <c r="AA134" i="33"/>
  <c r="AB134" i="33" l="1"/>
  <c r="AC134" i="33" s="1"/>
  <c r="V135" i="33"/>
  <c r="X135" i="33"/>
  <c r="AA135" i="33"/>
  <c r="T135" i="33"/>
  <c r="S135" i="33"/>
  <c r="AB135" i="33" l="1"/>
  <c r="AC135" i="33" s="1"/>
  <c r="T136" i="33"/>
  <c r="AA136" i="33"/>
  <c r="S136" i="33"/>
  <c r="V136" i="33"/>
  <c r="X136" i="33"/>
  <c r="AB136" i="33" l="1"/>
  <c r="AC136" i="33" s="1"/>
  <c r="S138" i="33"/>
  <c r="V138" i="33"/>
  <c r="X138" i="33"/>
  <c r="T138" i="33"/>
  <c r="AA138" i="33"/>
  <c r="AB138" i="33" l="1"/>
  <c r="AC138" i="33" s="1"/>
  <c r="V139" i="33"/>
  <c r="S139" i="33"/>
  <c r="X139" i="33"/>
  <c r="T139" i="33"/>
  <c r="AA139" i="33"/>
  <c r="AB139" i="33" l="1"/>
  <c r="AC139" i="33" s="1"/>
  <c r="AA140" i="33"/>
  <c r="T140" i="33"/>
  <c r="S140" i="33"/>
  <c r="V140" i="33"/>
  <c r="X140" i="33"/>
  <c r="AB140" i="33" l="1"/>
  <c r="AC140" i="33" s="1"/>
  <c r="T141" i="33" l="1"/>
  <c r="X141" i="33"/>
  <c r="S141" i="33"/>
  <c r="V141" i="33"/>
  <c r="AA141" i="33"/>
  <c r="AB141" i="33" l="1"/>
  <c r="AC141" i="33" s="1"/>
  <c r="S142" i="33"/>
  <c r="X142" i="33"/>
  <c r="T142" i="33"/>
  <c r="AA142" i="33"/>
  <c r="V142" i="33"/>
  <c r="AB142" i="33" l="1"/>
  <c r="AC142" i="33" s="1"/>
  <c r="S143" i="33"/>
  <c r="X143" i="33"/>
  <c r="T143" i="33"/>
  <c r="AA143" i="33"/>
  <c r="V143" i="33"/>
  <c r="AB143" i="33" l="1"/>
  <c r="AC143" i="33" s="1"/>
  <c r="T144" i="33"/>
  <c r="V144" i="33"/>
  <c r="S144" i="33"/>
  <c r="X144" i="33"/>
  <c r="AA144" i="33"/>
  <c r="AB144" i="33" l="1"/>
  <c r="AC144" i="33" s="1"/>
  <c r="S145" i="33"/>
  <c r="X145" i="33"/>
  <c r="V145" i="33"/>
  <c r="AA145" i="33"/>
  <c r="T145" i="33"/>
  <c r="AB145" i="33" l="1"/>
  <c r="AC145" i="33" s="1"/>
  <c r="X190" i="33"/>
  <c r="AA190" i="33"/>
  <c r="T190" i="33"/>
  <c r="V190" i="33"/>
  <c r="S190" i="33"/>
  <c r="AB190" i="33" l="1"/>
  <c r="AC190" i="33" s="1"/>
  <c r="T146" i="33"/>
  <c r="AA146" i="33"/>
  <c r="X146" i="33"/>
  <c r="S146" i="33"/>
  <c r="V146" i="33"/>
  <c r="AB146" i="33" l="1"/>
  <c r="AC146" i="33" s="1"/>
  <c r="T147" i="33"/>
  <c r="V147" i="33"/>
  <c r="X147" i="33"/>
  <c r="S147" i="33"/>
  <c r="AA147" i="33"/>
  <c r="AB147" i="33" l="1"/>
  <c r="AC147" i="33" s="1"/>
  <c r="V148" i="33"/>
  <c r="S148" i="33"/>
  <c r="AA148" i="33"/>
  <c r="X148" i="33"/>
  <c r="T148" i="33"/>
  <c r="AB148" i="33" l="1"/>
  <c r="AC148" i="33" s="1"/>
  <c r="V149" i="33"/>
  <c r="S149" i="33"/>
  <c r="X149" i="33"/>
  <c r="T149" i="33"/>
  <c r="AA149" i="33"/>
  <c r="AB149" i="33" l="1"/>
  <c r="AC149" i="33" s="1"/>
  <c r="AA150" i="33"/>
  <c r="T150" i="33"/>
  <c r="S150" i="33"/>
  <c r="V150" i="33"/>
  <c r="X150" i="33"/>
  <c r="AB150" i="33" l="1"/>
  <c r="AC150" i="33" s="1"/>
  <c r="AA151" i="33"/>
  <c r="T151" i="33"/>
  <c r="S151" i="33"/>
  <c r="X151" i="33"/>
  <c r="V151" i="33"/>
  <c r="AB151" i="33" l="1"/>
  <c r="AC151" i="33" s="1"/>
  <c r="T152" i="33"/>
  <c r="X152" i="33"/>
  <c r="AA152" i="33"/>
  <c r="S152" i="33"/>
  <c r="V152" i="33"/>
  <c r="AB152" i="33" l="1"/>
  <c r="AC152" i="33" s="1"/>
  <c r="T191" i="33"/>
  <c r="S191" i="33"/>
  <c r="V191" i="33"/>
  <c r="AA191" i="33"/>
  <c r="X191" i="33"/>
  <c r="AB191" i="33" l="1"/>
  <c r="AC191" i="33" s="1"/>
  <c r="T153" i="33"/>
  <c r="AA153" i="33"/>
  <c r="S153" i="33"/>
  <c r="X153" i="33"/>
  <c r="V153" i="33"/>
  <c r="AB153" i="33" l="1"/>
  <c r="AC153" i="33" s="1"/>
  <c r="S154" i="33"/>
  <c r="T154" i="33"/>
  <c r="X154" i="33"/>
  <c r="V154" i="33"/>
  <c r="AA154" i="33"/>
  <c r="AB154" i="33" l="1"/>
  <c r="AC154" i="33" s="1"/>
  <c r="AA155" i="33"/>
  <c r="T155" i="33"/>
  <c r="S155" i="33"/>
  <c r="V155" i="33"/>
  <c r="X155" i="33"/>
  <c r="AB155" i="33" l="1"/>
  <c r="AC155" i="33" s="1"/>
  <c r="S156" i="33"/>
  <c r="V156" i="33"/>
  <c r="T156" i="33"/>
  <c r="X156" i="33"/>
  <c r="AA156" i="33"/>
  <c r="AB156" i="33" l="1"/>
  <c r="AC156" i="33" s="1"/>
  <c r="AA38" i="33"/>
  <c r="V38" i="33"/>
  <c r="X38" i="33"/>
  <c r="S38" i="33"/>
  <c r="T38" i="33"/>
  <c r="AB38" i="33" l="1"/>
  <c r="AC38" i="33" s="1"/>
  <c r="X157" i="33"/>
  <c r="S157" i="33"/>
  <c r="AA157" i="33"/>
  <c r="V157" i="33"/>
  <c r="T157" i="33"/>
  <c r="AB157" i="33" l="1"/>
  <c r="AC157" i="33" s="1"/>
  <c r="AC158" i="33" l="1"/>
  <c r="AC159" i="33" l="1"/>
  <c r="AC160" i="33" l="1"/>
  <c r="V161" i="33"/>
  <c r="T161" i="33"/>
  <c r="S161" i="33"/>
  <c r="X161" i="33"/>
  <c r="AA161" i="33"/>
  <c r="AB161" i="33" l="1"/>
  <c r="AC161" i="33" s="1"/>
  <c r="T162" i="33"/>
  <c r="X162" i="33"/>
  <c r="AA162" i="33"/>
  <c r="S162" i="33"/>
  <c r="V162" i="33"/>
  <c r="AB162" i="33" l="1"/>
  <c r="AC162" i="33" s="1"/>
  <c r="S163" i="33"/>
  <c r="AA163" i="33"/>
  <c r="X163" i="33"/>
  <c r="T163" i="33"/>
  <c r="V163" i="33"/>
  <c r="AB163" i="33" l="1"/>
  <c r="AC163" i="33" s="1"/>
  <c r="V164" i="33"/>
  <c r="T164" i="33"/>
  <c r="AA164" i="33"/>
  <c r="X164" i="33"/>
  <c r="S164" i="33"/>
  <c r="AB164" i="33" l="1"/>
  <c r="AC164" i="33" s="1"/>
  <c r="V165" i="33"/>
  <c r="X165" i="33"/>
  <c r="T165" i="33"/>
  <c r="AA165" i="33"/>
  <c r="S165" i="33"/>
  <c r="AB165" i="33" l="1"/>
  <c r="AC165" i="33" s="1"/>
  <c r="T166" i="33"/>
  <c r="V166" i="33"/>
  <c r="S166" i="33"/>
  <c r="AA166" i="33"/>
  <c r="X166" i="33"/>
  <c r="AB166" i="33" l="1"/>
  <c r="AC166" i="33" s="1"/>
  <c r="T167" i="33"/>
  <c r="X167" i="33"/>
  <c r="AA167" i="33"/>
  <c r="V167" i="33"/>
  <c r="S167" i="33"/>
  <c r="AB167" i="33" l="1"/>
  <c r="AC167" i="33" s="1"/>
  <c r="AA168" i="33"/>
  <c r="S168" i="33"/>
  <c r="T168" i="33"/>
  <c r="X168" i="33"/>
  <c r="V168" i="33"/>
  <c r="AB168" i="33" l="1"/>
  <c r="AC168" i="33" s="1"/>
  <c r="S169" i="33"/>
  <c r="T169" i="33"/>
  <c r="V169" i="33"/>
  <c r="AA169" i="33"/>
  <c r="X169" i="33"/>
  <c r="AB169" i="33" l="1"/>
  <c r="AC169" i="33" s="1"/>
  <c r="AA170" i="33"/>
  <c r="T170" i="33"/>
  <c r="V170" i="33"/>
  <c r="X170" i="33"/>
  <c r="S170" i="33"/>
  <c r="AB170" i="33" l="1"/>
  <c r="AC170" i="33" s="1"/>
  <c r="V171" i="33"/>
  <c r="X171" i="33"/>
  <c r="T171" i="33"/>
  <c r="S171" i="33"/>
  <c r="AA171" i="33"/>
  <c r="AB171" i="33" l="1"/>
  <c r="AC171" i="33" s="1"/>
  <c r="AA172" i="33"/>
  <c r="S172" i="33"/>
  <c r="T172" i="33"/>
  <c r="X172" i="33"/>
  <c r="V172" i="33"/>
  <c r="AB172" i="33" l="1"/>
  <c r="AC172" i="33" s="1"/>
  <c r="AA173" i="33"/>
  <c r="V173" i="33"/>
  <c r="X173" i="33"/>
  <c r="S173" i="33"/>
  <c r="T173" i="33"/>
  <c r="AB173" i="33" l="1"/>
  <c r="AC173" i="33" s="1"/>
  <c r="S174" i="33"/>
  <c r="V174" i="33"/>
  <c r="AA174" i="33"/>
  <c r="T174" i="33"/>
  <c r="X174" i="33"/>
  <c r="AB174" i="33" l="1"/>
  <c r="AC174" i="33" s="1"/>
  <c r="T175" i="33"/>
  <c r="V175" i="33"/>
  <c r="S175" i="33"/>
  <c r="X175" i="33"/>
  <c r="AA175" i="33"/>
  <c r="AB175" i="33" l="1"/>
  <c r="AC175" i="33" s="1"/>
  <c r="T56" i="33"/>
  <c r="S56" i="33"/>
  <c r="AA56" i="33"/>
  <c r="X56" i="33"/>
  <c r="V56" i="33"/>
  <c r="AB56" i="33" l="1"/>
  <c r="T57" i="33"/>
  <c r="S57" i="33"/>
  <c r="AA57" i="33"/>
  <c r="V57" i="33"/>
  <c r="X57" i="33"/>
  <c r="AB57" i="33" l="1"/>
  <c r="AC57" i="33" s="1"/>
  <c r="AC56" i="33"/>
  <c r="T192" i="33" l="1"/>
  <c r="X192" i="33"/>
  <c r="V192" i="33"/>
  <c r="AA192" i="33"/>
  <c r="S192" i="33"/>
  <c r="AB192" i="33" l="1"/>
  <c r="AC192" i="33" s="1"/>
  <c r="AC176" i="33" l="1"/>
  <c r="AC177" i="33" l="1"/>
  <c r="AC178" i="33" l="1"/>
  <c r="X179" i="33"/>
  <c r="AA179" i="33"/>
  <c r="S179" i="33"/>
  <c r="V179" i="33"/>
  <c r="T179" i="33"/>
  <c r="AB179" i="33" l="1"/>
  <c r="AC179" i="33" s="1"/>
  <c r="X180" i="33" l="1"/>
  <c r="AA180" i="33"/>
  <c r="V180" i="33"/>
  <c r="S180" i="33"/>
  <c r="T180" i="33"/>
  <c r="AB180" i="33" l="1"/>
  <c r="AC180" i="33" s="1"/>
  <c r="S58" i="33" l="1"/>
  <c r="AA58" i="33"/>
  <c r="V58" i="33"/>
  <c r="X58" i="33"/>
  <c r="T58" i="33"/>
  <c r="AB58" i="33" l="1"/>
  <c r="AC58" i="33" s="1"/>
  <c r="AA181" i="33" l="1"/>
  <c r="V181" i="33"/>
  <c r="X181" i="33"/>
  <c r="S181" i="33"/>
  <c r="T181" i="33"/>
  <c r="AB181" i="33" l="1"/>
  <c r="AC181" i="33" s="1"/>
  <c r="X182" i="33"/>
  <c r="T182" i="33"/>
  <c r="V182" i="33"/>
  <c r="S182" i="33"/>
  <c r="AA182" i="33"/>
  <c r="AB182" i="33" l="1"/>
  <c r="AC182" i="33" s="1"/>
  <c r="X183" i="33" l="1"/>
  <c r="V183" i="33"/>
  <c r="S183" i="33"/>
  <c r="T183" i="33"/>
  <c r="AA183" i="33"/>
  <c r="AB183" i="33" l="1"/>
  <c r="AC183" i="33" s="1"/>
  <c r="AA184" i="33"/>
  <c r="S184" i="33"/>
  <c r="X184" i="33"/>
  <c r="V184" i="33"/>
  <c r="T184" i="33"/>
  <c r="AB184" i="33" l="1"/>
  <c r="AC184" i="33" s="1"/>
  <c r="T185" i="33"/>
  <c r="S185" i="33"/>
  <c r="X185" i="33"/>
  <c r="V185" i="33"/>
  <c r="AA185" i="33"/>
  <c r="AB185" i="33" l="1"/>
  <c r="AC185" i="33" s="1"/>
  <c r="S186" i="33"/>
  <c r="AA186" i="33"/>
  <c r="X186" i="33"/>
  <c r="V186" i="33"/>
  <c r="T186" i="33"/>
  <c r="AB186" i="33" l="1"/>
  <c r="AC186" i="33" s="1"/>
  <c r="V187" i="33"/>
  <c r="S187" i="33"/>
  <c r="X187" i="33"/>
  <c r="T187" i="33"/>
  <c r="AA187" i="33"/>
  <c r="AB187" i="33" l="1"/>
  <c r="AC187" i="33" s="1"/>
  <c r="X193" i="33" l="1"/>
  <c r="AA193" i="33"/>
  <c r="T193" i="33"/>
  <c r="S193" i="33"/>
  <c r="V193" i="33"/>
  <c r="AB193" i="33" l="1"/>
  <c r="AC193" i="33" s="1"/>
  <c r="T194" i="33" l="1"/>
  <c r="X194" i="33"/>
  <c r="AA194" i="33"/>
  <c r="S194" i="33"/>
  <c r="V194" i="33"/>
  <c r="AB194" i="33" l="1"/>
  <c r="AC194" i="33" s="1"/>
  <c r="V195" i="33"/>
  <c r="X195" i="33"/>
  <c r="S195" i="33"/>
  <c r="AA195" i="33"/>
  <c r="T195" i="33"/>
  <c r="AB195" i="33" l="1"/>
  <c r="AC195" i="33" s="1"/>
  <c r="S196" i="33" l="1"/>
  <c r="X196" i="33"/>
  <c r="T196" i="33"/>
  <c r="V196" i="33"/>
  <c r="AA196" i="33"/>
  <c r="AB196" i="33" l="1"/>
  <c r="AC196" i="33" s="1"/>
  <c r="S61" i="33"/>
  <c r="T61" i="33"/>
  <c r="V61" i="33"/>
  <c r="AA61" i="33"/>
  <c r="X61" i="33"/>
  <c r="AB61" i="33" l="1"/>
  <c r="AC61" i="33" s="1"/>
  <c r="S197" i="33"/>
  <c r="V197" i="33"/>
  <c r="T197" i="33"/>
  <c r="AA197" i="33"/>
  <c r="X197" i="33"/>
  <c r="AB197" i="33" l="1"/>
  <c r="AC197" i="33" s="1"/>
  <c r="S198" i="33" l="1"/>
  <c r="X198" i="33"/>
  <c r="V198" i="33"/>
  <c r="AA198" i="33"/>
  <c r="T198" i="33"/>
  <c r="AB198" i="33" l="1"/>
  <c r="AC198" i="33" s="1"/>
  <c r="AA199" i="33"/>
  <c r="V199" i="33"/>
  <c r="T199" i="33"/>
  <c r="S199" i="33"/>
  <c r="X199" i="33"/>
  <c r="AB199" i="33" l="1"/>
  <c r="AC199" i="33" s="1"/>
  <c r="AA200" i="33"/>
  <c r="V200" i="33"/>
  <c r="X200" i="33"/>
  <c r="T200" i="33"/>
  <c r="S200" i="33"/>
  <c r="AB200" i="33" l="1"/>
  <c r="AC200" i="33" s="1"/>
  <c r="AA201" i="33"/>
  <c r="X201" i="33"/>
  <c r="S201" i="33"/>
  <c r="T201" i="33"/>
  <c r="V201" i="33"/>
  <c r="AB201" i="33" l="1"/>
  <c r="AC201" i="33" s="1"/>
  <c r="V203" i="33" l="1"/>
  <c r="S203" i="33"/>
  <c r="X203" i="33"/>
  <c r="T203" i="33"/>
  <c r="AB203" i="33" l="1"/>
  <c r="AC203" i="33" s="1"/>
  <c r="S518" i="33"/>
  <c r="T518" i="33"/>
  <c r="V518" i="33"/>
  <c r="X518" i="33"/>
  <c r="AB518" i="33" l="1"/>
  <c r="AC518" i="33" s="1"/>
  <c r="X204" i="33"/>
  <c r="T204" i="33"/>
  <c r="S204" i="33"/>
  <c r="V204" i="33"/>
  <c r="AB204" i="33" l="1"/>
  <c r="AC204" i="33" s="1"/>
  <c r="T205" i="33"/>
  <c r="S205" i="33"/>
  <c r="V205" i="33"/>
  <c r="X205" i="33"/>
  <c r="AB205" i="33" l="1"/>
  <c r="AC205" i="33" s="1"/>
  <c r="V206" i="33"/>
  <c r="T206" i="33"/>
  <c r="X206" i="33"/>
  <c r="S206" i="33"/>
  <c r="AB206" i="33" l="1"/>
  <c r="AC206" i="33" s="1"/>
  <c r="X207" i="33"/>
  <c r="T207" i="33"/>
  <c r="S207" i="33"/>
  <c r="V207" i="33"/>
  <c r="AB207" i="33" l="1"/>
  <c r="AC207" i="33" s="1"/>
  <c r="V266" i="33"/>
  <c r="AA266" i="33"/>
  <c r="S266" i="33"/>
  <c r="T266" i="33"/>
  <c r="X266" i="33"/>
  <c r="AB266" i="33" l="1"/>
  <c r="AC266" i="33" s="1"/>
  <c r="T267" i="33"/>
  <c r="V267" i="33"/>
  <c r="X267" i="33"/>
  <c r="AA267" i="33"/>
  <c r="S267" i="33"/>
  <c r="AB267" i="33" l="1"/>
  <c r="AC267" i="33" s="1"/>
  <c r="V268" i="33"/>
  <c r="AA268" i="33"/>
  <c r="S268" i="33"/>
  <c r="X268" i="33"/>
  <c r="T268" i="33"/>
  <c r="AB268" i="33" l="1"/>
  <c r="AC268" i="33" s="1"/>
  <c r="V279" i="33"/>
  <c r="T279" i="33"/>
  <c r="AA279" i="33"/>
  <c r="S279" i="33"/>
  <c r="X279" i="33"/>
  <c r="AB279" i="33" l="1"/>
  <c r="AC279" i="33" s="1"/>
  <c r="S269" i="33"/>
  <c r="AA269" i="33"/>
  <c r="X269" i="33"/>
  <c r="T269" i="33"/>
  <c r="V269" i="33"/>
  <c r="AB269" i="33" l="1"/>
  <c r="AC269" i="33" s="1"/>
  <c r="V270" i="33"/>
  <c r="S270" i="33"/>
  <c r="AA270" i="33"/>
  <c r="T270" i="33"/>
  <c r="X270" i="33"/>
  <c r="AB270" i="33" l="1"/>
  <c r="AC270" i="33" s="1"/>
  <c r="AA271" i="33"/>
  <c r="S271" i="33"/>
  <c r="X271" i="33"/>
  <c r="T271" i="33"/>
  <c r="V271" i="33"/>
  <c r="AB271" i="33" l="1"/>
  <c r="AC271" i="33" s="1"/>
  <c r="T272" i="33"/>
  <c r="AA272" i="33"/>
  <c r="V272" i="33"/>
  <c r="X272" i="33"/>
  <c r="S272" i="33"/>
  <c r="AB272" i="33" l="1"/>
  <c r="AC272" i="33" s="1"/>
  <c r="T273" i="33"/>
  <c r="V273" i="33"/>
  <c r="X273" i="33"/>
  <c r="S273" i="33"/>
  <c r="AB273" i="33" l="1"/>
  <c r="AC273" i="33" s="1"/>
  <c r="V274" i="33"/>
  <c r="S274" i="33"/>
  <c r="X274" i="33"/>
  <c r="T274" i="33"/>
  <c r="AB274" i="33" l="1"/>
  <c r="AC274" i="33" s="1"/>
  <c r="S276" i="33"/>
  <c r="AB276" i="33" s="1"/>
  <c r="AC276" i="33" s="1"/>
  <c r="S277" i="33" l="1"/>
  <c r="AB277" i="33" s="1"/>
  <c r="AC277" i="33" s="1"/>
  <c r="S278" i="33" l="1"/>
  <c r="AB278" i="33" s="1"/>
  <c r="AC278" i="33" s="1"/>
  <c r="S308" i="33" l="1"/>
  <c r="AB308" i="33" s="1"/>
  <c r="AC308" i="33" s="1"/>
  <c r="S280" i="33" l="1"/>
  <c r="AA280" i="33"/>
  <c r="AB280" i="33" l="1"/>
  <c r="AC280" i="33" s="1"/>
  <c r="AA281" i="33"/>
  <c r="S281" i="33"/>
  <c r="V281" i="33"/>
  <c r="AB281" i="33" l="1"/>
  <c r="AC281" i="33" s="1"/>
  <c r="T282" i="33"/>
  <c r="S282" i="33"/>
  <c r="AA282" i="33"/>
  <c r="V282" i="33"/>
  <c r="AB282" i="33" l="1"/>
  <c r="AC282" i="33" s="1"/>
  <c r="T283" i="33"/>
  <c r="S283" i="33"/>
  <c r="V283" i="33"/>
  <c r="AA283" i="33"/>
  <c r="AB283" i="33" l="1"/>
  <c r="AC283" i="33" s="1"/>
  <c r="T309" i="33"/>
  <c r="X309" i="33"/>
  <c r="S309" i="33"/>
  <c r="V309" i="33"/>
  <c r="AA309" i="33"/>
  <c r="AB309" i="33" l="1"/>
  <c r="AC309" i="33" s="1"/>
  <c r="X284" i="33"/>
  <c r="T284" i="33"/>
  <c r="AA284" i="33"/>
  <c r="S284" i="33"/>
  <c r="V284" i="33"/>
  <c r="AB284" i="33" l="1"/>
  <c r="AC284" i="33" s="1"/>
  <c r="X285" i="33"/>
  <c r="S285" i="33"/>
  <c r="V285" i="33"/>
  <c r="AA285" i="33"/>
  <c r="T285" i="33"/>
  <c r="AB285" i="33" l="1"/>
  <c r="AC285" i="33" s="1"/>
  <c r="S294" i="33"/>
  <c r="AA294" i="33"/>
  <c r="V294" i="33"/>
  <c r="X294" i="33"/>
  <c r="T294" i="33"/>
  <c r="AB294" i="33" l="1"/>
  <c r="AC294" i="33" s="1"/>
  <c r="T307" i="33"/>
  <c r="V307" i="33"/>
  <c r="AA307" i="33"/>
  <c r="X307" i="33"/>
  <c r="S307" i="33"/>
  <c r="AB307" i="33" l="1"/>
  <c r="AC307" i="33" s="1"/>
  <c r="S255" i="33"/>
  <c r="AA255" i="33"/>
  <c r="V255" i="33"/>
  <c r="X255" i="33"/>
  <c r="T255" i="33"/>
  <c r="AB255" i="33" l="1"/>
  <c r="AC255" i="33" s="1"/>
  <c r="S137" i="33"/>
  <c r="V137" i="33"/>
  <c r="X137" i="33"/>
  <c r="T137" i="33"/>
  <c r="AA137" i="33"/>
  <c r="AB137" i="33" l="1"/>
  <c r="AC137" i="33" s="1"/>
  <c r="AC208" i="33" s="1"/>
  <c r="V286" i="33"/>
  <c r="X286" i="33"/>
  <c r="T286" i="33"/>
  <c r="AA286" i="33"/>
  <c r="S286" i="33"/>
  <c r="AB286" i="33" l="1"/>
  <c r="AC286" i="33" s="1"/>
  <c r="AA243" i="33"/>
  <c r="V243" i="33"/>
  <c r="X243" i="33"/>
  <c r="T243" i="33"/>
  <c r="S243" i="33"/>
  <c r="AB243" i="33" l="1"/>
  <c r="AC243" i="33" s="1"/>
  <c r="S231" i="33"/>
  <c r="X231" i="33"/>
  <c r="T231" i="33"/>
  <c r="AA231" i="33"/>
  <c r="V231" i="33"/>
  <c r="AB231" i="33" l="1"/>
  <c r="AC231" i="33" s="1"/>
  <c r="T295" i="33"/>
  <c r="S295" i="33"/>
  <c r="X295" i="33"/>
  <c r="AA295" i="33"/>
  <c r="V295" i="33"/>
  <c r="AB295" i="33" l="1"/>
  <c r="AC295" i="33" s="1"/>
  <c r="X287" i="33"/>
  <c r="AA287" i="33"/>
  <c r="T287" i="33"/>
  <c r="V287" i="33"/>
  <c r="S287" i="33"/>
  <c r="AB287" i="33" l="1"/>
  <c r="AC287" i="33" s="1"/>
  <c r="V288" i="33"/>
  <c r="AA288" i="33"/>
  <c r="S288" i="33"/>
  <c r="X288" i="33"/>
  <c r="T288" i="33"/>
  <c r="AB288" i="33" l="1"/>
  <c r="AC288" i="33" s="1"/>
  <c r="V289" i="33"/>
  <c r="S289" i="33"/>
  <c r="AA289" i="33"/>
  <c r="T289" i="33"/>
  <c r="X289" i="33"/>
  <c r="AB289" i="33" l="1"/>
  <c r="AC289" i="33" s="1"/>
  <c r="S290" i="33"/>
  <c r="T290" i="33"/>
  <c r="V290" i="33"/>
  <c r="X290" i="33"/>
  <c r="AA290" i="33"/>
  <c r="AB290" i="33" l="1"/>
  <c r="AC290" i="33" s="1"/>
  <c r="T256" i="33"/>
  <c r="AA256" i="33"/>
  <c r="V256" i="33"/>
  <c r="X256" i="33"/>
  <c r="S256" i="33"/>
  <c r="AB256" i="33" l="1"/>
  <c r="AC256" i="33" s="1"/>
  <c r="T291" i="33"/>
  <c r="X291" i="33"/>
  <c r="S291" i="33"/>
  <c r="AA291" i="33"/>
  <c r="V291" i="33"/>
  <c r="AB291" i="33" l="1"/>
  <c r="AC291" i="33" s="1"/>
  <c r="X292" i="33"/>
  <c r="S292" i="33"/>
  <c r="V292" i="33"/>
  <c r="T292" i="33"/>
  <c r="AA292" i="33"/>
  <c r="AB292" i="33" l="1"/>
  <c r="AC292" i="33" s="1"/>
  <c r="X293" i="33"/>
  <c r="T293" i="33"/>
  <c r="AA293" i="33"/>
  <c r="S293" i="33"/>
  <c r="V293" i="33"/>
  <c r="AB293" i="33" l="1"/>
  <c r="AC293" i="33" s="1"/>
  <c r="T232" i="33"/>
  <c r="AA232" i="33"/>
  <c r="S232" i="33"/>
  <c r="V232" i="33"/>
  <c r="X232" i="33"/>
  <c r="AB232" i="33" l="1"/>
  <c r="AC232" i="33" s="1"/>
  <c r="AA234" i="33" l="1"/>
  <c r="V234" i="33"/>
  <c r="T234" i="33"/>
  <c r="X234" i="33"/>
  <c r="S234" i="33"/>
  <c r="AB234" i="33" l="1"/>
  <c r="AC234" i="33" s="1"/>
  <c r="X235" i="33"/>
  <c r="T235" i="33"/>
  <c r="V235" i="33"/>
  <c r="AA235" i="33"/>
  <c r="S235" i="33"/>
  <c r="AB235" i="33" l="1"/>
  <c r="AC235" i="33" s="1"/>
  <c r="T236" i="33"/>
  <c r="V236" i="33"/>
  <c r="S236" i="33"/>
  <c r="X236" i="33"/>
  <c r="AA236" i="33"/>
  <c r="AB236" i="33" l="1"/>
  <c r="AC236" i="33" s="1"/>
  <c r="S238" i="33"/>
  <c r="AA238" i="33"/>
  <c r="X238" i="33"/>
  <c r="V238" i="33"/>
  <c r="T238" i="33"/>
  <c r="AB238" i="33" l="1"/>
  <c r="AC238" i="33" s="1"/>
  <c r="V297" i="33"/>
  <c r="T297" i="33"/>
  <c r="X297" i="33"/>
  <c r="AA297" i="33"/>
  <c r="S297" i="33"/>
  <c r="AB297" i="33" l="1"/>
  <c r="AC297" i="33" s="1"/>
  <c r="V258" i="33"/>
  <c r="S258" i="33"/>
  <c r="T258" i="33"/>
  <c r="X258" i="33"/>
  <c r="AA258" i="33"/>
  <c r="AB258" i="33" l="1"/>
  <c r="AC258" i="33" s="1"/>
  <c r="X244" i="33"/>
  <c r="S244" i="33"/>
  <c r="T244" i="33"/>
  <c r="V244" i="33"/>
  <c r="AA244" i="33"/>
  <c r="AB244" i="33" l="1"/>
  <c r="AC244" i="33" s="1"/>
  <c r="V296" i="33"/>
  <c r="S296" i="33"/>
  <c r="X296" i="33"/>
  <c r="T296" i="33"/>
  <c r="AA296" i="33"/>
  <c r="AB296" i="33" l="1"/>
  <c r="AC296" i="33" s="1"/>
  <c r="X261" i="33"/>
  <c r="T261" i="33"/>
  <c r="V261" i="33"/>
  <c r="S261" i="33"/>
  <c r="AA261" i="33"/>
  <c r="AB261" i="33" l="1"/>
  <c r="AC261" i="33" s="1"/>
  <c r="AA298" i="33"/>
  <c r="V298" i="33"/>
  <c r="T298" i="33"/>
  <c r="X298" i="33"/>
  <c r="S298" i="33"/>
  <c r="AB298" i="33" l="1"/>
  <c r="AC298" i="33" s="1"/>
  <c r="V299" i="33"/>
  <c r="AA299" i="33"/>
  <c r="T299" i="33"/>
  <c r="S299" i="33"/>
  <c r="X299" i="33"/>
  <c r="AB299" i="33" l="1"/>
  <c r="AC299" i="33" s="1"/>
  <c r="X211" i="33"/>
  <c r="AA211" i="33"/>
  <c r="S211" i="33"/>
  <c r="V211" i="33"/>
  <c r="T211" i="33"/>
  <c r="AB211" i="33" l="1"/>
  <c r="AC211" i="33" s="1"/>
  <c r="S311" i="33"/>
  <c r="AA311" i="33"/>
  <c r="T311" i="33"/>
  <c r="X311" i="33"/>
  <c r="V311" i="33"/>
  <c r="AB311" i="33" l="1"/>
  <c r="AC311" i="33" s="1"/>
  <c r="AA310" i="33"/>
  <c r="V310" i="33"/>
  <c r="S310" i="33"/>
  <c r="X310" i="33"/>
  <c r="T310" i="33"/>
  <c r="AB310" i="33" l="1"/>
  <c r="AC310" i="33" s="1"/>
  <c r="S245" i="33"/>
  <c r="AA245" i="33"/>
  <c r="X245" i="33"/>
  <c r="V245" i="33"/>
  <c r="T245" i="33"/>
  <c r="AB245" i="33" l="1"/>
  <c r="AC245" i="33" s="1"/>
  <c r="AA247" i="33"/>
  <c r="V247" i="33"/>
  <c r="S247" i="33"/>
  <c r="X247" i="33"/>
  <c r="T247" i="33"/>
  <c r="AB247" i="33" l="1"/>
  <c r="AC247" i="33" s="1"/>
  <c r="T260" i="33"/>
  <c r="X260" i="33"/>
  <c r="S260" i="33"/>
  <c r="V260" i="33"/>
  <c r="AA260" i="33"/>
  <c r="AB260" i="33" l="1"/>
  <c r="AC260" i="33" s="1"/>
  <c r="T300" i="33"/>
  <c r="V300" i="33"/>
  <c r="S300" i="33"/>
  <c r="AA300" i="33"/>
  <c r="X300" i="33"/>
  <c r="AB300" i="33" l="1"/>
  <c r="AC300" i="33" s="1"/>
  <c r="V301" i="33"/>
  <c r="S301" i="33"/>
  <c r="X301" i="33"/>
  <c r="T301" i="33"/>
  <c r="AA301" i="33"/>
  <c r="AB301" i="33" l="1"/>
  <c r="AC301" i="33" s="1"/>
  <c r="V252" i="33"/>
  <c r="X252" i="33"/>
  <c r="T252" i="33"/>
  <c r="AA252" i="33"/>
  <c r="S252" i="33"/>
  <c r="AB252" i="33" l="1"/>
  <c r="AC252" i="33" s="1"/>
  <c r="T239" i="33"/>
  <c r="V239" i="33"/>
  <c r="X239" i="33"/>
  <c r="S239" i="33"/>
  <c r="AA239" i="33"/>
  <c r="AB239" i="33" l="1"/>
  <c r="AC239" i="33" s="1"/>
  <c r="AA40" i="33"/>
  <c r="X40" i="33"/>
  <c r="S40" i="33"/>
  <c r="T40" i="33"/>
  <c r="V40" i="33"/>
  <c r="AB40" i="33" l="1"/>
  <c r="AC40" i="33" s="1"/>
  <c r="V249" i="33"/>
  <c r="AA249" i="33"/>
  <c r="T249" i="33"/>
  <c r="S249" i="33"/>
  <c r="X249" i="33"/>
  <c r="AB249" i="33" l="1"/>
  <c r="AC249" i="33" s="1"/>
  <c r="S248" i="33"/>
  <c r="AA248" i="33"/>
  <c r="V248" i="33"/>
  <c r="T248" i="33"/>
  <c r="X248" i="33"/>
  <c r="AB248" i="33" l="1"/>
  <c r="AC248" i="33" s="1"/>
  <c r="V302" i="33"/>
  <c r="AA302" i="33"/>
  <c r="S302" i="33"/>
  <c r="X302" i="33"/>
  <c r="T302" i="33"/>
  <c r="AB302" i="33" l="1"/>
  <c r="AC302" i="33" s="1"/>
  <c r="V41" i="33"/>
  <c r="X41" i="33"/>
  <c r="T41" i="33"/>
  <c r="AA41" i="33"/>
  <c r="S41" i="33"/>
  <c r="AB41" i="33" l="1"/>
  <c r="AC41" i="33" s="1"/>
  <c r="T42" i="33" l="1"/>
  <c r="S42" i="33"/>
  <c r="X42" i="33"/>
  <c r="AA42" i="33"/>
  <c r="V42" i="33"/>
  <c r="AB42" i="33" l="1"/>
  <c r="AC42" i="33" s="1"/>
  <c r="T303" i="33"/>
  <c r="S303" i="33"/>
  <c r="V303" i="33"/>
  <c r="X303" i="33"/>
  <c r="AA303" i="33"/>
  <c r="AB303" i="33" l="1"/>
  <c r="AC303" i="33" s="1"/>
  <c r="V262" i="33"/>
  <c r="X262" i="33"/>
  <c r="S262" i="33"/>
  <c r="T262" i="33"/>
  <c r="AA262" i="33"/>
  <c r="AB262" i="33" l="1"/>
  <c r="AC262" i="33" s="1"/>
  <c r="V259" i="33"/>
  <c r="AA259" i="33"/>
  <c r="X259" i="33"/>
  <c r="T259" i="33"/>
  <c r="S259" i="33"/>
  <c r="AB259" i="33" l="1"/>
  <c r="AC259" i="33" s="1"/>
  <c r="S240" i="33"/>
  <c r="AA240" i="33"/>
  <c r="X240" i="33"/>
  <c r="AB240" i="33" l="1"/>
  <c r="AC240" i="33" s="1"/>
  <c r="AA250" i="33"/>
  <c r="S250" i="33"/>
  <c r="V250" i="33"/>
  <c r="X250" i="33"/>
  <c r="T250" i="33"/>
  <c r="AB250" i="33" l="1"/>
  <c r="AC250" i="33" s="1"/>
  <c r="S263" i="33"/>
  <c r="T263" i="33"/>
  <c r="V263" i="33"/>
  <c r="X263" i="33"/>
  <c r="AA263" i="33"/>
  <c r="AB263" i="33" l="1"/>
  <c r="AC263" i="33" s="1"/>
  <c r="T304" i="33"/>
  <c r="V304" i="33"/>
  <c r="S304" i="33"/>
  <c r="X304" i="33"/>
  <c r="AA304" i="33"/>
  <c r="AB304" i="33" l="1"/>
  <c r="AC304" i="33" s="1"/>
  <c r="X251" i="33"/>
  <c r="S251" i="33"/>
  <c r="T251" i="33"/>
  <c r="AA251" i="33"/>
  <c r="V251" i="33"/>
  <c r="AB251" i="33" l="1"/>
  <c r="AC251" i="33" s="1"/>
  <c r="S253" i="33" l="1"/>
  <c r="X253" i="33"/>
  <c r="T253" i="33"/>
  <c r="V253" i="33"/>
  <c r="AA253" i="33"/>
  <c r="AB253" i="33" l="1"/>
  <c r="AC253" i="33" s="1"/>
  <c r="AA43" i="33"/>
  <c r="X43" i="33"/>
  <c r="T43" i="33"/>
  <c r="V43" i="33"/>
  <c r="S43" i="33"/>
  <c r="AB43" i="33" l="1"/>
  <c r="AC43" i="33" s="1"/>
  <c r="S305" i="33" l="1"/>
  <c r="T305" i="33"/>
  <c r="V305" i="33"/>
  <c r="X305" i="33"/>
  <c r="AA305" i="33"/>
  <c r="AB305" i="33" l="1"/>
  <c r="AC305" i="33" s="1"/>
  <c r="AA37" i="33"/>
  <c r="V37" i="33"/>
  <c r="S37" i="33"/>
  <c r="T37" i="33"/>
  <c r="X37" i="33"/>
  <c r="AB37" i="33" l="1"/>
  <c r="AC37" i="33" s="1"/>
  <c r="V241" i="33"/>
  <c r="AA241" i="33"/>
  <c r="T241" i="33"/>
  <c r="X241" i="33"/>
  <c r="S241" i="33"/>
  <c r="AB241" i="33" l="1"/>
  <c r="AC241" i="33" s="1"/>
  <c r="X44" i="33"/>
  <c r="T44" i="33"/>
  <c r="V44" i="33"/>
  <c r="S44" i="33"/>
  <c r="AA44" i="33"/>
  <c r="AA47" i="33" s="1"/>
  <c r="AB44" i="33" l="1"/>
  <c r="AC44" i="33" s="1"/>
  <c r="X264" i="33"/>
  <c r="V264" i="33"/>
  <c r="T264" i="33"/>
  <c r="S264" i="33"/>
  <c r="AA264" i="33"/>
  <c r="AB264" i="33" l="1"/>
  <c r="AC264" i="33" s="1"/>
  <c r="X242" i="33"/>
  <c r="S242" i="33"/>
  <c r="V242" i="33"/>
  <c r="T242" i="33"/>
  <c r="AB242" i="33" l="1"/>
  <c r="AC242" i="33" s="1"/>
  <c r="X254" i="33"/>
  <c r="V254" i="33"/>
  <c r="S254" i="33"/>
  <c r="T254" i="33"/>
  <c r="AB254" i="33" l="1"/>
  <c r="AC254" i="33" s="1"/>
  <c r="T265" i="33"/>
  <c r="V265" i="33"/>
  <c r="S265" i="33"/>
  <c r="X265" i="33"/>
  <c r="AB265" i="33" l="1"/>
  <c r="AC265" i="33" s="1"/>
  <c r="X306" i="33"/>
  <c r="V306" i="33"/>
  <c r="S306" i="33"/>
  <c r="T306" i="33"/>
  <c r="AB306" i="33" l="1"/>
  <c r="AC306" i="33" s="1"/>
  <c r="S46" i="33"/>
  <c r="S47" i="33" s="1"/>
  <c r="V46" i="33"/>
  <c r="X46" i="33"/>
  <c r="T46" i="33"/>
  <c r="T47" i="33" s="1"/>
  <c r="AB47" i="33" l="1"/>
  <c r="AC47" i="33" s="1"/>
  <c r="AB46" i="33"/>
  <c r="AC46" i="33" s="1"/>
  <c r="S213" i="33"/>
  <c r="T213" i="33"/>
  <c r="X213" i="33"/>
  <c r="V213" i="33"/>
  <c r="AB213" i="33" l="1"/>
  <c r="AC213" i="33" s="1"/>
  <c r="S315" i="33"/>
  <c r="T315" i="33"/>
  <c r="V315" i="33"/>
  <c r="X315" i="33"/>
  <c r="AA315" i="33"/>
  <c r="AB315" i="33" l="1"/>
  <c r="AC315" i="33" s="1"/>
  <c r="AA319" i="33"/>
  <c r="V319" i="33"/>
  <c r="T319" i="33"/>
  <c r="S319" i="33"/>
  <c r="X319" i="33"/>
  <c r="AB319" i="33" l="1"/>
  <c r="AC319" i="33" s="1"/>
  <c r="T320" i="33"/>
  <c r="AA320" i="33"/>
  <c r="S320" i="33"/>
  <c r="V320" i="33"/>
  <c r="X320" i="33"/>
  <c r="AB320" i="33" l="1"/>
  <c r="AC320" i="33" s="1"/>
  <c r="AA321" i="33"/>
  <c r="V321" i="33"/>
  <c r="S321" i="33"/>
  <c r="X321" i="33"/>
  <c r="T321" i="33"/>
  <c r="AB321" i="33" l="1"/>
  <c r="AC321" i="33" s="1"/>
  <c r="V316" i="33"/>
  <c r="X316" i="33"/>
  <c r="AA316" i="33"/>
  <c r="S316" i="33"/>
  <c r="T316" i="33"/>
  <c r="AB316" i="33" l="1"/>
  <c r="AC316" i="33" s="1"/>
  <c r="S322" i="33"/>
  <c r="V322" i="33"/>
  <c r="T322" i="33"/>
  <c r="AA322" i="33"/>
  <c r="X322" i="33"/>
  <c r="AB322" i="33" l="1"/>
  <c r="AC322" i="33" s="1"/>
  <c r="X323" i="33"/>
  <c r="AA323" i="33"/>
  <c r="V323" i="33"/>
  <c r="S323" i="33"/>
  <c r="T323" i="33"/>
  <c r="AB323" i="33" l="1"/>
  <c r="AC323" i="33" s="1"/>
  <c r="AA324" i="33"/>
  <c r="X324" i="33"/>
  <c r="V324" i="33"/>
  <c r="T324" i="33"/>
  <c r="S324" i="33"/>
  <c r="AB324" i="33" l="1"/>
  <c r="AC324" i="33" s="1"/>
  <c r="V327" i="33"/>
  <c r="X327" i="33"/>
  <c r="S327" i="33"/>
  <c r="AA327" i="33"/>
  <c r="T327" i="33"/>
  <c r="AB327" i="33" l="1"/>
  <c r="AC327" i="33" s="1"/>
  <c r="X326" i="33"/>
  <c r="T326" i="33"/>
  <c r="S326" i="33"/>
  <c r="V326" i="33"/>
  <c r="AA326" i="33"/>
  <c r="AB326" i="33" l="1"/>
  <c r="AC326" i="33" s="1"/>
  <c r="V317" i="33"/>
  <c r="AA317" i="33"/>
  <c r="T317" i="33"/>
  <c r="X317" i="33"/>
  <c r="S317" i="33"/>
  <c r="AB317" i="33" l="1"/>
  <c r="AC317" i="33" s="1"/>
  <c r="X318" i="33"/>
  <c r="S318" i="33"/>
  <c r="T318" i="33"/>
  <c r="AA318" i="33"/>
  <c r="V318" i="33"/>
  <c r="AB318" i="33" l="1"/>
  <c r="AC318" i="33" s="1"/>
  <c r="X329" i="33"/>
  <c r="V329" i="33"/>
  <c r="S329" i="33"/>
  <c r="T329" i="33"/>
  <c r="AA329" i="33"/>
  <c r="AB329" i="33" l="1"/>
  <c r="AC329" i="33" s="1"/>
  <c r="T330" i="33"/>
  <c r="AA330" i="33"/>
  <c r="V330" i="33"/>
  <c r="X330" i="33"/>
  <c r="S330" i="33"/>
  <c r="AB330" i="33" l="1"/>
  <c r="AC330" i="33" s="1"/>
  <c r="AA331" i="33"/>
  <c r="S331" i="33"/>
  <c r="T331" i="33"/>
  <c r="V331" i="33"/>
  <c r="X331" i="33"/>
  <c r="AB331" i="33" l="1"/>
  <c r="AC331" i="33" s="1"/>
  <c r="V325" i="33"/>
  <c r="T325" i="33"/>
  <c r="AA325" i="33"/>
  <c r="S325" i="33"/>
  <c r="X325" i="33"/>
  <c r="AB325" i="33" l="1"/>
  <c r="AC325" i="33" s="1"/>
  <c r="AA328" i="33"/>
  <c r="S328" i="33"/>
  <c r="X328" i="33"/>
  <c r="T328" i="33"/>
  <c r="V328" i="33"/>
  <c r="AB328" i="33" l="1"/>
  <c r="AC328" i="33" s="1"/>
  <c r="X332" i="33"/>
  <c r="V332" i="33"/>
  <c r="AA332" i="33"/>
  <c r="T332" i="33"/>
  <c r="S332" i="33"/>
  <c r="AB332" i="33" l="1"/>
  <c r="AC332" i="33" s="1"/>
  <c r="V333" i="33"/>
  <c r="S333" i="33"/>
  <c r="T333" i="33"/>
  <c r="AA333" i="33"/>
  <c r="X333" i="33"/>
  <c r="AB333" i="33" l="1"/>
  <c r="AC333" i="33" s="1"/>
  <c r="T334" i="33"/>
  <c r="V334" i="33"/>
  <c r="X334" i="33"/>
  <c r="S334" i="33"/>
  <c r="AA334" i="33"/>
  <c r="AB334" i="33" l="1"/>
  <c r="AC334" i="33" s="1"/>
  <c r="X335" i="33"/>
  <c r="T335" i="33"/>
  <c r="V335" i="33"/>
  <c r="S335" i="33"/>
  <c r="AA335" i="33"/>
  <c r="AB335" i="33" l="1"/>
  <c r="X336" i="33"/>
  <c r="V336" i="33"/>
  <c r="T336" i="33"/>
  <c r="S336" i="33"/>
  <c r="AA336" i="33"/>
  <c r="AB336" i="33" l="1"/>
  <c r="AC336" i="33" s="1"/>
  <c r="AC335" i="33"/>
  <c r="X337" i="33"/>
  <c r="S337" i="33"/>
  <c r="V337" i="33"/>
  <c r="AA337" i="33"/>
  <c r="T337" i="33"/>
  <c r="AB337" i="33" l="1"/>
  <c r="AC337" i="33" s="1"/>
  <c r="V364" i="33"/>
  <c r="AA364" i="33"/>
  <c r="T364" i="33"/>
  <c r="S364" i="33"/>
  <c r="X364" i="33"/>
  <c r="AB364" i="33" l="1"/>
  <c r="AC364" i="33" s="1"/>
  <c r="AA339" i="33"/>
  <c r="V339" i="33"/>
  <c r="S339" i="33"/>
  <c r="X339" i="33"/>
  <c r="T339" i="33"/>
  <c r="AB339" i="33" l="1"/>
  <c r="AC339" i="33" s="1"/>
  <c r="S340" i="33"/>
  <c r="V340" i="33"/>
  <c r="X340" i="33"/>
  <c r="T340" i="33"/>
  <c r="AA340" i="33"/>
  <c r="AB340" i="33" l="1"/>
  <c r="AC340" i="33" s="1"/>
  <c r="X341" i="33"/>
  <c r="AA341" i="33"/>
  <c r="T341" i="33"/>
  <c r="S341" i="33"/>
  <c r="V341" i="33"/>
  <c r="AB341" i="33" l="1"/>
  <c r="AC341" i="33" s="1"/>
  <c r="T342" i="33"/>
  <c r="V342" i="33"/>
  <c r="S342" i="33"/>
  <c r="X342" i="33"/>
  <c r="AA342" i="33"/>
  <c r="AB342" i="33" l="1"/>
  <c r="AC342" i="33" s="1"/>
  <c r="T358" i="33"/>
  <c r="X358" i="33"/>
  <c r="S358" i="33"/>
  <c r="AA358" i="33"/>
  <c r="V358" i="33"/>
  <c r="AB358" i="33" l="1"/>
  <c r="AC358" i="33" s="1"/>
  <c r="T343" i="33"/>
  <c r="V343" i="33"/>
  <c r="S343" i="33"/>
  <c r="AA343" i="33"/>
  <c r="X343" i="33"/>
  <c r="AB343" i="33" l="1"/>
  <c r="AC343" i="33" s="1"/>
  <c r="AA344" i="33"/>
  <c r="V344" i="33"/>
  <c r="S344" i="33"/>
  <c r="X344" i="33"/>
  <c r="T344" i="33"/>
  <c r="AB344" i="33" l="1"/>
  <c r="AC344" i="33" s="1"/>
  <c r="X345" i="33"/>
  <c r="AA345" i="33"/>
  <c r="S345" i="33"/>
  <c r="V345" i="33"/>
  <c r="T345" i="33"/>
  <c r="AB345" i="33" l="1"/>
  <c r="AC345" i="33" s="1"/>
  <c r="AA346" i="33"/>
  <c r="S346" i="33"/>
  <c r="T346" i="33"/>
  <c r="V346" i="33"/>
  <c r="X346" i="33"/>
  <c r="AB346" i="33" l="1"/>
  <c r="AC346" i="33" s="1"/>
  <c r="T347" i="33"/>
  <c r="AA347" i="33"/>
  <c r="S347" i="33"/>
  <c r="V347" i="33"/>
  <c r="X347" i="33"/>
  <c r="AB347" i="33" l="1"/>
  <c r="AC347" i="33" s="1"/>
  <c r="X348" i="33"/>
  <c r="AA348" i="33"/>
  <c r="T348" i="33"/>
  <c r="V348" i="33"/>
  <c r="S348" i="33"/>
  <c r="AB348" i="33" l="1"/>
  <c r="AC348" i="33" s="1"/>
  <c r="AA349" i="33"/>
  <c r="V349" i="33"/>
  <c r="T349" i="33"/>
  <c r="X349" i="33"/>
  <c r="S349" i="33"/>
  <c r="AB349" i="33" l="1"/>
  <c r="AC349" i="33" s="1"/>
  <c r="S350" i="33"/>
  <c r="X350" i="33"/>
  <c r="V350" i="33"/>
  <c r="AA350" i="33"/>
  <c r="T350" i="33"/>
  <c r="AB350" i="33" l="1"/>
  <c r="AC350" i="33" s="1"/>
  <c r="AA351" i="33"/>
  <c r="X351" i="33"/>
  <c r="V351" i="33"/>
  <c r="S351" i="33"/>
  <c r="T351" i="33"/>
  <c r="AB351" i="33" l="1"/>
  <c r="AC351" i="33" s="1"/>
  <c r="X352" i="33"/>
  <c r="V352" i="33"/>
  <c r="S352" i="33"/>
  <c r="AA352" i="33"/>
  <c r="T352" i="33"/>
  <c r="AB352" i="33" l="1"/>
  <c r="AC352" i="33" s="1"/>
  <c r="X338" i="33"/>
  <c r="T338" i="33"/>
  <c r="AA338" i="33"/>
  <c r="V338" i="33"/>
  <c r="S338" i="33"/>
  <c r="AB338" i="33" l="1"/>
  <c r="T353" i="33"/>
  <c r="X353" i="33"/>
  <c r="AA353" i="33"/>
  <c r="V353" i="33"/>
  <c r="S353" i="33"/>
  <c r="AB353" i="33" l="1"/>
  <c r="AC353" i="33" s="1"/>
  <c r="AC338" i="33"/>
  <c r="AA354" i="33"/>
  <c r="S354" i="33"/>
  <c r="T354" i="33"/>
  <c r="V354" i="33"/>
  <c r="X354" i="33"/>
  <c r="AB354" i="33" l="1"/>
  <c r="AC354" i="33" s="1"/>
  <c r="T355" i="33"/>
  <c r="AA355" i="33"/>
  <c r="X355" i="33"/>
  <c r="S355" i="33"/>
  <c r="V355" i="33"/>
  <c r="AB355" i="33" l="1"/>
  <c r="AC355" i="33" s="1"/>
  <c r="S356" i="33"/>
  <c r="X356" i="33"/>
  <c r="T356" i="33"/>
  <c r="AA356" i="33"/>
  <c r="V356" i="33"/>
  <c r="AB356" i="33" l="1"/>
  <c r="AC356" i="33" s="1"/>
  <c r="T357" i="33"/>
  <c r="S357" i="33"/>
  <c r="V357" i="33"/>
  <c r="X357" i="33"/>
  <c r="AA357" i="33"/>
  <c r="AB357" i="33" l="1"/>
  <c r="AC357" i="33" s="1"/>
  <c r="AA360" i="33"/>
  <c r="X360" i="33"/>
  <c r="S360" i="33"/>
  <c r="T360" i="33"/>
  <c r="V360" i="33"/>
  <c r="AB360" i="33" l="1"/>
  <c r="AC360" i="33" s="1"/>
  <c r="T361" i="33"/>
  <c r="S361" i="33"/>
  <c r="X361" i="33"/>
  <c r="AA361" i="33"/>
  <c r="V361" i="33"/>
  <c r="AB361" i="33" l="1"/>
  <c r="AC361" i="33" s="1"/>
  <c r="X362" i="33"/>
  <c r="AA362" i="33"/>
  <c r="T362" i="33"/>
  <c r="S362" i="33"/>
  <c r="V362" i="33"/>
  <c r="AB362" i="33" l="1"/>
  <c r="AC362" i="33" s="1"/>
  <c r="V359" i="33"/>
  <c r="X359" i="33"/>
  <c r="AA359" i="33"/>
  <c r="T359" i="33"/>
  <c r="S359" i="33"/>
  <c r="AB359" i="33" l="1"/>
  <c r="AC359" i="33" s="1"/>
  <c r="AA363" i="33"/>
  <c r="T363" i="33"/>
  <c r="S363" i="33"/>
  <c r="V363" i="33"/>
  <c r="X363" i="33"/>
  <c r="AB363" i="33" l="1"/>
  <c r="AC363" i="33" s="1"/>
  <c r="V365" i="33"/>
  <c r="T365" i="33"/>
  <c r="AA365" i="33"/>
  <c r="X365" i="33"/>
  <c r="S365" i="33"/>
  <c r="AB365" i="33" l="1"/>
  <c r="AC365" i="33" s="1"/>
  <c r="V366" i="33"/>
  <c r="AA366" i="33"/>
  <c r="X366" i="33"/>
  <c r="T366" i="33"/>
  <c r="S366" i="33"/>
  <c r="AB366" i="33" l="1"/>
  <c r="AC366" i="33" s="1"/>
  <c r="V367" i="33"/>
  <c r="X367" i="33"/>
  <c r="AA367" i="33"/>
  <c r="S367" i="33"/>
  <c r="T367" i="33"/>
  <c r="AB367" i="33" l="1"/>
  <c r="AC367" i="33" s="1"/>
  <c r="V368" i="33"/>
  <c r="T368" i="33"/>
  <c r="X368" i="33"/>
  <c r="AA368" i="33"/>
  <c r="S368" i="33"/>
  <c r="AB368" i="33" l="1"/>
  <c r="AC368" i="33" s="1"/>
  <c r="AA373" i="33"/>
  <c r="T373" i="33"/>
  <c r="X373" i="33"/>
  <c r="V373" i="33"/>
  <c r="S373" i="33"/>
  <c r="AB373" i="33" l="1"/>
  <c r="AC373" i="33" s="1"/>
  <c r="V369" i="33"/>
  <c r="AA369" i="33"/>
  <c r="S369" i="33"/>
  <c r="T369" i="33"/>
  <c r="X369" i="33"/>
  <c r="AB369" i="33" l="1"/>
  <c r="AC369" i="33" s="1"/>
  <c r="X370" i="33"/>
  <c r="AA370" i="33"/>
  <c r="S370" i="33"/>
  <c r="V370" i="33"/>
  <c r="T370" i="33"/>
  <c r="AB370" i="33" l="1"/>
  <c r="AC370" i="33" s="1"/>
  <c r="V371" i="33"/>
  <c r="S371" i="33"/>
  <c r="X371" i="33"/>
  <c r="T371" i="33"/>
  <c r="AA371" i="33"/>
  <c r="AB371" i="33" l="1"/>
  <c r="AC371" i="33" s="1"/>
  <c r="S372" i="33"/>
  <c r="AA372" i="33"/>
  <c r="V372" i="33"/>
  <c r="T372" i="33"/>
  <c r="X372" i="33"/>
  <c r="AB372" i="33" l="1"/>
  <c r="T374" i="33"/>
  <c r="V374" i="33"/>
  <c r="X374" i="33"/>
  <c r="AA374" i="33"/>
  <c r="S374" i="33"/>
  <c r="AB374" i="33" l="1"/>
  <c r="AC374" i="33" s="1"/>
  <c r="AC372" i="33"/>
  <c r="S375" i="33"/>
  <c r="V375" i="33"/>
  <c r="AA375" i="33"/>
  <c r="X375" i="33"/>
  <c r="T375" i="33"/>
  <c r="AB375" i="33" l="1"/>
  <c r="X376" i="33"/>
  <c r="V376" i="33"/>
  <c r="T376" i="33"/>
  <c r="AA376" i="33"/>
  <c r="S376" i="33"/>
  <c r="AB376" i="33" l="1"/>
  <c r="AC376" i="33" s="1"/>
  <c r="AC375" i="33"/>
  <c r="S377" i="33"/>
  <c r="X377" i="33"/>
  <c r="AA377" i="33"/>
  <c r="T377" i="33"/>
  <c r="V377" i="33"/>
  <c r="AB377" i="33" l="1"/>
  <c r="AC377" i="33" s="1"/>
  <c r="T384" i="33"/>
  <c r="AA384" i="33"/>
  <c r="V384" i="33"/>
  <c r="X384" i="33"/>
  <c r="S384" i="33"/>
  <c r="AB384" i="33" l="1"/>
  <c r="AC384" i="33" s="1"/>
  <c r="T378" i="33"/>
  <c r="X378" i="33"/>
  <c r="AA378" i="33"/>
  <c r="V378" i="33"/>
  <c r="S378" i="33"/>
  <c r="AB378" i="33" l="1"/>
  <c r="AC378" i="33" s="1"/>
  <c r="T379" i="33"/>
  <c r="X379" i="33"/>
  <c r="S379" i="33"/>
  <c r="V379" i="33"/>
  <c r="AA379" i="33"/>
  <c r="AB379" i="33" l="1"/>
  <c r="AC379" i="33" s="1"/>
  <c r="S380" i="33"/>
  <c r="X380" i="33"/>
  <c r="AA380" i="33"/>
  <c r="T380" i="33"/>
  <c r="V380" i="33"/>
  <c r="AB380" i="33" l="1"/>
  <c r="AC380" i="33" s="1"/>
  <c r="T407" i="33"/>
  <c r="X407" i="33"/>
  <c r="S407" i="33"/>
  <c r="V407" i="33"/>
  <c r="AA407" i="33"/>
  <c r="AB407" i="33" l="1"/>
  <c r="AC407" i="33" s="1"/>
  <c r="AA381" i="33"/>
  <c r="V381" i="33"/>
  <c r="T381" i="33"/>
  <c r="X381" i="33"/>
  <c r="S381" i="33"/>
  <c r="AB381" i="33" l="1"/>
  <c r="AC381" i="33" s="1"/>
  <c r="T382" i="33"/>
  <c r="AA382" i="33"/>
  <c r="X382" i="33"/>
  <c r="S382" i="33"/>
  <c r="V382" i="33"/>
  <c r="AB382" i="33" l="1"/>
  <c r="AC382" i="33" s="1"/>
  <c r="AA383" i="33"/>
  <c r="S383" i="33"/>
  <c r="V383" i="33"/>
  <c r="X383" i="33"/>
  <c r="T383" i="33"/>
  <c r="AB383" i="33" l="1"/>
  <c r="AC383" i="33" s="1"/>
  <c r="S385" i="33"/>
  <c r="V385" i="33"/>
  <c r="X385" i="33"/>
  <c r="T385" i="33"/>
  <c r="AA385" i="33"/>
  <c r="AB385" i="33" l="1"/>
  <c r="AC385" i="33" s="1"/>
  <c r="T386" i="33"/>
  <c r="V386" i="33"/>
  <c r="AA386" i="33"/>
  <c r="X386" i="33"/>
  <c r="S386" i="33"/>
  <c r="AB386" i="33" l="1"/>
  <c r="AC386" i="33" s="1"/>
  <c r="T387" i="33"/>
  <c r="V387" i="33"/>
  <c r="AA387" i="33"/>
  <c r="S387" i="33"/>
  <c r="X387" i="33"/>
  <c r="AB387" i="33" l="1"/>
  <c r="AC387" i="33" s="1"/>
  <c r="V388" i="33"/>
  <c r="AA388" i="33"/>
  <c r="T388" i="33"/>
  <c r="X388" i="33"/>
  <c r="S388" i="33"/>
  <c r="AB388" i="33" l="1"/>
  <c r="AC388" i="33" s="1"/>
  <c r="X389" i="33"/>
  <c r="AA389" i="33"/>
  <c r="S389" i="33"/>
  <c r="V389" i="33"/>
  <c r="T389" i="33"/>
  <c r="AB389" i="33" l="1"/>
  <c r="AC389" i="33" s="1"/>
  <c r="S390" i="33"/>
  <c r="AA390" i="33"/>
  <c r="X390" i="33"/>
  <c r="V390" i="33"/>
  <c r="T390" i="33"/>
  <c r="AB390" i="33" l="1"/>
  <c r="AC390" i="33" s="1"/>
  <c r="S391" i="33"/>
  <c r="T391" i="33"/>
  <c r="V391" i="33"/>
  <c r="X391" i="33"/>
  <c r="AA391" i="33"/>
  <c r="AB391" i="33" l="1"/>
  <c r="AC391" i="33" s="1"/>
  <c r="V392" i="33"/>
  <c r="T392" i="33"/>
  <c r="S392" i="33"/>
  <c r="AA392" i="33"/>
  <c r="X392" i="33"/>
  <c r="AB392" i="33" l="1"/>
  <c r="AC392" i="33" s="1"/>
  <c r="S393" i="33"/>
  <c r="V393" i="33"/>
  <c r="AA393" i="33"/>
  <c r="T393" i="33"/>
  <c r="X393" i="33"/>
  <c r="AB393" i="33" l="1"/>
  <c r="AC393" i="33" s="1"/>
  <c r="V395" i="33"/>
  <c r="X395" i="33"/>
  <c r="AA395" i="33"/>
  <c r="T395" i="33"/>
  <c r="S395" i="33"/>
  <c r="AB395" i="33" l="1"/>
  <c r="AC395" i="33" s="1"/>
  <c r="AA396" i="33"/>
  <c r="V396" i="33"/>
  <c r="X396" i="33"/>
  <c r="S396" i="33"/>
  <c r="T396" i="33"/>
  <c r="AB396" i="33" l="1"/>
  <c r="AC396" i="33" s="1"/>
  <c r="AA397" i="33"/>
  <c r="X397" i="33"/>
  <c r="S397" i="33"/>
  <c r="V397" i="33"/>
  <c r="T397" i="33"/>
  <c r="AB397" i="33" l="1"/>
  <c r="AC397" i="33" s="1"/>
  <c r="X398" i="33"/>
  <c r="T398" i="33"/>
  <c r="AA398" i="33"/>
  <c r="V398" i="33"/>
  <c r="S398" i="33"/>
  <c r="AB398" i="33" l="1"/>
  <c r="AC398" i="33" s="1"/>
  <c r="AA399" i="33"/>
  <c r="X399" i="33"/>
  <c r="S399" i="33"/>
  <c r="V399" i="33"/>
  <c r="T399" i="33"/>
  <c r="AB399" i="33" l="1"/>
  <c r="AC399" i="33" s="1"/>
  <c r="T400" i="33"/>
  <c r="S400" i="33"/>
  <c r="X400" i="33"/>
  <c r="AA400" i="33"/>
  <c r="V400" i="33"/>
  <c r="AB400" i="33" l="1"/>
  <c r="AC400" i="33" s="1"/>
  <c r="V401" i="33"/>
  <c r="X401" i="33"/>
  <c r="AA401" i="33"/>
  <c r="T401" i="33"/>
  <c r="S401" i="33"/>
  <c r="AB401" i="33" l="1"/>
  <c r="AC401" i="33" s="1"/>
  <c r="V402" i="33"/>
  <c r="AA402" i="33"/>
  <c r="S402" i="33"/>
  <c r="T402" i="33"/>
  <c r="X402" i="33"/>
  <c r="AB402" i="33" l="1"/>
  <c r="AC402" i="33" s="1"/>
  <c r="T403" i="33"/>
  <c r="X403" i="33"/>
  <c r="V403" i="33"/>
  <c r="AA403" i="33"/>
  <c r="S403" i="33"/>
  <c r="AB403" i="33" l="1"/>
  <c r="AC403" i="33" s="1"/>
  <c r="T404" i="33"/>
  <c r="V404" i="33"/>
  <c r="AA404" i="33"/>
  <c r="S404" i="33"/>
  <c r="X404" i="33"/>
  <c r="AB404" i="33" l="1"/>
  <c r="AC404" i="33" s="1"/>
  <c r="S405" i="33"/>
  <c r="T405" i="33"/>
  <c r="V405" i="33"/>
  <c r="AA405" i="33"/>
  <c r="X405" i="33"/>
  <c r="AB405" i="33" l="1"/>
  <c r="AC405" i="33" s="1"/>
  <c r="S406" i="33"/>
  <c r="T406" i="33"/>
  <c r="AA406" i="33"/>
  <c r="X406" i="33"/>
  <c r="V406" i="33"/>
  <c r="AB406" i="33" l="1"/>
  <c r="AC406" i="33" s="1"/>
  <c r="T394" i="33"/>
  <c r="AA394" i="33"/>
  <c r="X394" i="33"/>
  <c r="S394" i="33"/>
  <c r="V394" i="33"/>
  <c r="AB394" i="33" l="1"/>
  <c r="AC394" i="33" s="1"/>
  <c r="T408" i="33"/>
  <c r="X408" i="33"/>
  <c r="S408" i="33"/>
  <c r="V408" i="33"/>
  <c r="AA408" i="33"/>
  <c r="AB408" i="33" l="1"/>
  <c r="AC408" i="33" s="1"/>
  <c r="S409" i="33"/>
  <c r="AA409" i="33"/>
  <c r="V409" i="33"/>
  <c r="T409" i="33"/>
  <c r="X409" i="33"/>
  <c r="AB409" i="33" l="1"/>
  <c r="AC409" i="33" s="1"/>
  <c r="AA410" i="33"/>
  <c r="X410" i="33"/>
  <c r="V410" i="33"/>
  <c r="T410" i="33"/>
  <c r="S410" i="33"/>
  <c r="AB410" i="33" l="1"/>
  <c r="AC410" i="33" s="1"/>
  <c r="S411" i="33"/>
  <c r="T411" i="33"/>
  <c r="AA411" i="33"/>
  <c r="X411" i="33"/>
  <c r="V411" i="33"/>
  <c r="AB411" i="33" l="1"/>
  <c r="AC411" i="33" s="1"/>
  <c r="S412" i="33"/>
  <c r="AA412" i="33"/>
  <c r="T412" i="33"/>
  <c r="X412" i="33"/>
  <c r="V412" i="33"/>
  <c r="AB412" i="33" l="1"/>
  <c r="AC412" i="33" s="1"/>
  <c r="S413" i="33"/>
  <c r="T413" i="33"/>
  <c r="V413" i="33"/>
  <c r="AA413" i="33"/>
  <c r="X413" i="33"/>
  <c r="AB413" i="33" l="1"/>
  <c r="AC413" i="33" s="1"/>
  <c r="S446" i="33"/>
  <c r="AA446" i="33"/>
  <c r="X446" i="33"/>
  <c r="T446" i="33"/>
  <c r="V446" i="33"/>
  <c r="AB446" i="33" l="1"/>
  <c r="AC446" i="33" s="1"/>
  <c r="X417" i="33"/>
  <c r="T417" i="33"/>
  <c r="AA417" i="33"/>
  <c r="S417" i="33"/>
  <c r="V417" i="33"/>
  <c r="AB417" i="33" l="1"/>
  <c r="AC417" i="33" s="1"/>
  <c r="S414" i="33"/>
  <c r="X414" i="33"/>
  <c r="V414" i="33"/>
  <c r="T414" i="33"/>
  <c r="AA414" i="33"/>
  <c r="AB414" i="33" l="1"/>
  <c r="AC414" i="33" s="1"/>
  <c r="S420" i="33"/>
  <c r="T420" i="33"/>
  <c r="X420" i="33"/>
  <c r="AA420" i="33"/>
  <c r="V420" i="33"/>
  <c r="AB420" i="33" l="1"/>
  <c r="AC420" i="33" s="1"/>
  <c r="X423" i="33"/>
  <c r="V423" i="33"/>
  <c r="AA423" i="33"/>
  <c r="T423" i="33"/>
  <c r="S423" i="33"/>
  <c r="AB423" i="33" l="1"/>
  <c r="AC423" i="33" s="1"/>
  <c r="T429" i="33"/>
  <c r="AA429" i="33"/>
  <c r="V429" i="33"/>
  <c r="S429" i="33"/>
  <c r="X429" i="33"/>
  <c r="AB429" i="33" l="1"/>
  <c r="AC429" i="33" s="1"/>
  <c r="X430" i="33"/>
  <c r="T430" i="33"/>
  <c r="AA430" i="33"/>
  <c r="V430" i="33"/>
  <c r="S430" i="33"/>
  <c r="AB430" i="33" l="1"/>
  <c r="AC430" i="33" s="1"/>
  <c r="S431" i="33"/>
  <c r="X431" i="33"/>
  <c r="V431" i="33"/>
  <c r="T431" i="33"/>
  <c r="AA431" i="33"/>
  <c r="AB431" i="33" l="1"/>
  <c r="AC431" i="33" s="1"/>
  <c r="S440" i="33"/>
  <c r="AA440" i="33"/>
  <c r="X440" i="33"/>
  <c r="V440" i="33"/>
  <c r="T440" i="33"/>
  <c r="AB440" i="33" l="1"/>
  <c r="AC440" i="33" s="1"/>
  <c r="AA436" i="33"/>
  <c r="S436" i="33"/>
  <c r="V436" i="33"/>
  <c r="X436" i="33"/>
  <c r="T436" i="33"/>
  <c r="AB436" i="33" l="1"/>
  <c r="AC436" i="33" s="1"/>
  <c r="AA441" i="33"/>
  <c r="S441" i="33"/>
  <c r="X441" i="33"/>
  <c r="T441" i="33"/>
  <c r="V441" i="33"/>
  <c r="AB441" i="33" l="1"/>
  <c r="AC441" i="33" s="1"/>
  <c r="S415" i="33"/>
  <c r="X415" i="33"/>
  <c r="AA415" i="33"/>
  <c r="T415" i="33"/>
  <c r="V415" i="33"/>
  <c r="AB415" i="33" l="1"/>
  <c r="V416" i="33"/>
  <c r="T416" i="33"/>
  <c r="AA416" i="33"/>
  <c r="S416" i="33"/>
  <c r="X416" i="33"/>
  <c r="AB416" i="33" l="1"/>
  <c r="AC416" i="33" s="1"/>
  <c r="AC415" i="33"/>
  <c r="T421" i="33"/>
  <c r="V421" i="33"/>
  <c r="AA421" i="33"/>
  <c r="X421" i="33"/>
  <c r="S421" i="33"/>
  <c r="AB421" i="33" l="1"/>
  <c r="AC421" i="33" s="1"/>
  <c r="AA422" i="33"/>
  <c r="X422" i="33"/>
  <c r="V422" i="33"/>
  <c r="S422" i="33"/>
  <c r="T422" i="33"/>
  <c r="AB422" i="33" l="1"/>
  <c r="AC422" i="33" s="1"/>
  <c r="X425" i="33"/>
  <c r="S425" i="33"/>
  <c r="V425" i="33"/>
  <c r="T425" i="33"/>
  <c r="AA425" i="33"/>
  <c r="AB425" i="33" l="1"/>
  <c r="AC425" i="33" s="1"/>
  <c r="S426" i="33"/>
  <c r="T426" i="33"/>
  <c r="AA426" i="33"/>
  <c r="V426" i="33"/>
  <c r="X426" i="33"/>
  <c r="AB426" i="33" l="1"/>
  <c r="AC426" i="33" s="1"/>
  <c r="V439" i="33"/>
  <c r="X439" i="33"/>
  <c r="S439" i="33"/>
  <c r="T439" i="33"/>
  <c r="AA439" i="33"/>
  <c r="AB439" i="33" l="1"/>
  <c r="AC439" i="33" s="1"/>
  <c r="T445" i="33"/>
  <c r="X445" i="33"/>
  <c r="V445" i="33"/>
  <c r="S445" i="33"/>
  <c r="AA445" i="33"/>
  <c r="AB445" i="33" l="1"/>
  <c r="AC445" i="33" s="1"/>
  <c r="V447" i="33"/>
  <c r="X447" i="33"/>
  <c r="S447" i="33"/>
  <c r="AA447" i="33"/>
  <c r="T447" i="33"/>
  <c r="AB447" i="33" l="1"/>
  <c r="AC447" i="33" s="1"/>
  <c r="S448" i="33"/>
  <c r="AA448" i="33"/>
  <c r="X448" i="33"/>
  <c r="V448" i="33"/>
  <c r="T448" i="33"/>
  <c r="AB448" i="33" l="1"/>
  <c r="AC448" i="33" s="1"/>
  <c r="AA449" i="33"/>
  <c r="X449" i="33"/>
  <c r="S449" i="33"/>
  <c r="T449" i="33"/>
  <c r="V449" i="33"/>
  <c r="AB449" i="33" l="1"/>
  <c r="AC449" i="33" s="1"/>
  <c r="T450" i="33"/>
  <c r="AA450" i="33"/>
  <c r="X450" i="33"/>
  <c r="S450" i="33"/>
  <c r="V450" i="33"/>
  <c r="AB450" i="33" l="1"/>
  <c r="AC450" i="33" s="1"/>
  <c r="S451" i="33"/>
  <c r="V451" i="33"/>
  <c r="AA451" i="33"/>
  <c r="X451" i="33"/>
  <c r="T451" i="33"/>
  <c r="AB451" i="33" l="1"/>
  <c r="AC451" i="33" s="1"/>
  <c r="V452" i="33"/>
  <c r="AA452" i="33"/>
  <c r="S452" i="33"/>
  <c r="T452" i="33"/>
  <c r="X452" i="33"/>
  <c r="AB452" i="33" l="1"/>
  <c r="AC452" i="33" s="1"/>
  <c r="S443" i="33"/>
  <c r="T443" i="33"/>
  <c r="AA443" i="33"/>
  <c r="X443" i="33"/>
  <c r="V443" i="33"/>
  <c r="AB443" i="33" l="1"/>
  <c r="AC443" i="33" s="1"/>
  <c r="X455" i="33"/>
  <c r="S455" i="33"/>
  <c r="V455" i="33"/>
  <c r="AA455" i="33"/>
  <c r="T455" i="33"/>
  <c r="AB455" i="33" l="1"/>
  <c r="AC455" i="33" s="1"/>
  <c r="T456" i="33"/>
  <c r="AA456" i="33"/>
  <c r="S456" i="33"/>
  <c r="V456" i="33"/>
  <c r="X456" i="33"/>
  <c r="AB456" i="33" l="1"/>
  <c r="AC456" i="33" s="1"/>
  <c r="V459" i="33"/>
  <c r="S459" i="33"/>
  <c r="X459" i="33"/>
  <c r="AA459" i="33"/>
  <c r="T459" i="33"/>
  <c r="AB459" i="33" l="1"/>
  <c r="AC459" i="33" s="1"/>
  <c r="X460" i="33"/>
  <c r="S460" i="33"/>
  <c r="T460" i="33"/>
  <c r="AA460" i="33"/>
  <c r="V460" i="33"/>
  <c r="AB460" i="33" l="1"/>
  <c r="AC460" i="33" s="1"/>
  <c r="S458" i="33"/>
  <c r="X458" i="33"/>
  <c r="T458" i="33"/>
  <c r="V458" i="33"/>
  <c r="AA458" i="33"/>
  <c r="AB458" i="33" l="1"/>
  <c r="AC458" i="33" s="1"/>
  <c r="T453" i="33"/>
  <c r="V453" i="33"/>
  <c r="S453" i="33"/>
  <c r="X453" i="33"/>
  <c r="AA453" i="33"/>
  <c r="AB453" i="33" l="1"/>
  <c r="AC453" i="33" s="1"/>
  <c r="V464" i="33"/>
  <c r="X464" i="33"/>
  <c r="T464" i="33"/>
  <c r="AA464" i="33"/>
  <c r="S464" i="33"/>
  <c r="AB464" i="33" l="1"/>
  <c r="AC464" i="33" s="1"/>
  <c r="T467" i="33"/>
  <c r="V467" i="33"/>
  <c r="S467" i="33"/>
  <c r="AA467" i="33"/>
  <c r="X467" i="33"/>
  <c r="AB467" i="33" l="1"/>
  <c r="AC467" i="33" s="1"/>
  <c r="AA462" i="33"/>
  <c r="T462" i="33"/>
  <c r="X462" i="33"/>
  <c r="S462" i="33"/>
  <c r="V462" i="33"/>
  <c r="AB462" i="33" l="1"/>
  <c r="AC462" i="33" s="1"/>
  <c r="X463" i="33"/>
  <c r="V463" i="33"/>
  <c r="S463" i="33"/>
  <c r="AA463" i="33"/>
  <c r="T463" i="33"/>
  <c r="AB463" i="33" l="1"/>
  <c r="AC463" i="33" s="1"/>
  <c r="S465" i="33"/>
  <c r="X465" i="33"/>
  <c r="AA465" i="33"/>
  <c r="T465" i="33"/>
  <c r="V465" i="33"/>
  <c r="AB465" i="33" l="1"/>
  <c r="AC465" i="33" s="1"/>
  <c r="S461" i="33"/>
  <c r="AA461" i="33"/>
  <c r="T461" i="33"/>
  <c r="X461" i="33"/>
  <c r="V461" i="33"/>
  <c r="AB461" i="33" l="1"/>
  <c r="AC461" i="33" s="1"/>
  <c r="T466" i="33"/>
  <c r="AA466" i="33"/>
  <c r="S466" i="33"/>
  <c r="V466" i="33"/>
  <c r="X466" i="33"/>
  <c r="AB466" i="33" l="1"/>
  <c r="AC466" i="33" s="1"/>
  <c r="X468" i="33"/>
  <c r="AA468" i="33"/>
  <c r="S468" i="33"/>
  <c r="T468" i="33"/>
  <c r="V468" i="33"/>
  <c r="AB468" i="33" l="1"/>
  <c r="AC468" i="33" s="1"/>
  <c r="AA470" i="33" l="1"/>
  <c r="V470" i="33"/>
  <c r="T470" i="33"/>
  <c r="X470" i="33"/>
  <c r="S470" i="33"/>
  <c r="AB470" i="33" l="1"/>
  <c r="AC470" i="33" s="1"/>
  <c r="X475" i="33" l="1"/>
  <c r="AA475" i="33"/>
  <c r="T475" i="33"/>
  <c r="V475" i="33"/>
  <c r="S475" i="33"/>
  <c r="AB475" i="33" l="1"/>
  <c r="AC475" i="33" s="1"/>
  <c r="T471" i="33"/>
  <c r="V471" i="33"/>
  <c r="S471" i="33"/>
  <c r="AA471" i="33"/>
  <c r="X471" i="33"/>
  <c r="AB471" i="33" l="1"/>
  <c r="AC471" i="33" s="1"/>
  <c r="AA476" i="33"/>
  <c r="S476" i="33"/>
  <c r="V476" i="33"/>
  <c r="T476" i="33"/>
  <c r="X476" i="33"/>
  <c r="AB476" i="33" l="1"/>
  <c r="AC476" i="33" s="1"/>
  <c r="V474" i="33"/>
  <c r="AA474" i="33"/>
  <c r="T474" i="33"/>
  <c r="S474" i="33"/>
  <c r="X474" i="33"/>
  <c r="AB474" i="33" l="1"/>
  <c r="AC474" i="33" s="1"/>
  <c r="X472" i="33"/>
  <c r="V472" i="33"/>
  <c r="T472" i="33"/>
  <c r="S472" i="33"/>
  <c r="AA472" i="33"/>
  <c r="AB472" i="33" l="1"/>
  <c r="AC472" i="33" s="1"/>
  <c r="S514" i="33" l="1"/>
  <c r="V514" i="33"/>
  <c r="X514" i="33"/>
  <c r="T514" i="33"/>
  <c r="AB514" i="33" l="1"/>
  <c r="AC514" i="33" s="1"/>
  <c r="T478" i="33" l="1"/>
  <c r="T479" i="33" s="1"/>
  <c r="W479" i="33"/>
  <c r="V478" i="33"/>
  <c r="X478" i="33"/>
  <c r="X479" i="33" s="1"/>
  <c r="AA479" i="33"/>
  <c r="S478" i="33"/>
  <c r="S479" i="33" s="1"/>
  <c r="V479" i="33" l="1"/>
  <c r="AB478" i="33"/>
  <c r="AC478" i="33" s="1"/>
  <c r="U479" i="33"/>
  <c r="X214" i="33"/>
  <c r="V214" i="33"/>
  <c r="AA214" i="33"/>
  <c r="S214" i="33"/>
  <c r="T214" i="33"/>
  <c r="AB214" i="33" l="1"/>
  <c r="AC214" i="33" s="1"/>
  <c r="AB479" i="33"/>
  <c r="AC479" i="33"/>
  <c r="AA215" i="33"/>
  <c r="X215" i="33"/>
  <c r="T215" i="33"/>
  <c r="V215" i="33"/>
  <c r="AB215" i="33" l="1"/>
  <c r="AC215" i="33" s="1"/>
  <c r="V216" i="33"/>
  <c r="X216" i="33"/>
  <c r="T216" i="33"/>
  <c r="AA216" i="33"/>
  <c r="AB216" i="33" l="1"/>
  <c r="AC216" i="33" s="1"/>
  <c r="AA217" i="33"/>
  <c r="T217" i="33"/>
  <c r="V217" i="33"/>
  <c r="X217" i="33"/>
  <c r="AB217" i="33" l="1"/>
  <c r="AC217" i="33" s="1"/>
  <c r="AA218" i="33"/>
  <c r="AB218" i="33" s="1"/>
  <c r="AC218" i="33" s="1"/>
  <c r="AA219" i="33" l="1"/>
  <c r="AB219" i="33" s="1"/>
  <c r="AC219" i="33" s="1"/>
  <c r="AA220" i="33" l="1"/>
  <c r="AB220" i="33" s="1"/>
  <c r="AC220" i="33" s="1"/>
  <c r="T221" i="33" l="1"/>
  <c r="V221" i="33"/>
  <c r="X221" i="33"/>
  <c r="AA221" i="33"/>
  <c r="S221" i="33"/>
  <c r="AB221" i="33" l="1"/>
  <c r="AC221" i="33" s="1"/>
  <c r="V222" i="33"/>
  <c r="AA222" i="33"/>
  <c r="S222" i="33"/>
  <c r="X222" i="33"/>
  <c r="T222" i="33"/>
  <c r="AB222" i="33" l="1"/>
  <c r="AC222" i="33" s="1"/>
  <c r="T223" i="33"/>
  <c r="V223" i="33"/>
  <c r="S223" i="33"/>
  <c r="X223" i="33"/>
  <c r="AA223" i="33"/>
  <c r="AB223" i="33" l="1"/>
  <c r="AC223" i="33" s="1"/>
  <c r="T225" i="33"/>
  <c r="X225" i="33"/>
  <c r="V225" i="33"/>
  <c r="S225" i="33"/>
  <c r="AA225" i="33"/>
  <c r="AB225" i="33" l="1"/>
  <c r="AC225" i="33" s="1"/>
  <c r="X226" i="33"/>
  <c r="T226" i="33"/>
  <c r="AA226" i="33"/>
  <c r="S226" i="33"/>
  <c r="V226" i="33"/>
  <c r="AB226" i="33" l="1"/>
  <c r="AC226" i="33" s="1"/>
  <c r="AA482" i="33"/>
  <c r="X482" i="33"/>
  <c r="T482" i="33"/>
  <c r="S482" i="33"/>
  <c r="V482" i="33"/>
  <c r="AB482" i="33" l="1"/>
  <c r="AC482" i="33" s="1"/>
  <c r="S483" i="33"/>
  <c r="AA483" i="33"/>
  <c r="T483" i="33"/>
  <c r="X483" i="33"/>
  <c r="V483" i="33"/>
  <c r="AB483" i="33" l="1"/>
  <c r="AC483" i="33" s="1"/>
  <c r="S484" i="33"/>
  <c r="X484" i="33"/>
  <c r="T484" i="33"/>
  <c r="V484" i="33"/>
  <c r="AA484" i="33"/>
  <c r="AB484" i="33" l="1"/>
  <c r="AC484" i="33" s="1"/>
  <c r="T485" i="33"/>
  <c r="S485" i="33"/>
  <c r="AA485" i="33"/>
  <c r="X485" i="33"/>
  <c r="V485" i="33"/>
  <c r="AB485" i="33" l="1"/>
  <c r="AC485" i="33" s="1"/>
  <c r="T486" i="33"/>
  <c r="V486" i="33"/>
  <c r="X486" i="33"/>
  <c r="S486" i="33"/>
  <c r="AA486" i="33"/>
  <c r="AB486" i="33" l="1"/>
  <c r="AC486" i="33" s="1"/>
  <c r="V487" i="33"/>
  <c r="S487" i="33"/>
  <c r="AA487" i="33"/>
  <c r="X487" i="33"/>
  <c r="T487" i="33"/>
  <c r="AB487" i="33" l="1"/>
  <c r="AC487" i="33" s="1"/>
  <c r="V488" i="33"/>
  <c r="S488" i="33"/>
  <c r="T488" i="33"/>
  <c r="X488" i="33"/>
  <c r="AA488" i="33"/>
  <c r="AB488" i="33" l="1"/>
  <c r="AC488" i="33" s="1"/>
  <c r="X489" i="33"/>
  <c r="S489" i="33"/>
  <c r="T489" i="33"/>
  <c r="AA489" i="33"/>
  <c r="V489" i="33"/>
  <c r="AB489" i="33" l="1"/>
  <c r="AC489" i="33" s="1"/>
  <c r="AA490" i="33"/>
  <c r="T490" i="33"/>
  <c r="S490" i="33"/>
  <c r="V490" i="33"/>
  <c r="X490" i="33"/>
  <c r="AB490" i="33" l="1"/>
  <c r="AC490" i="33" s="1"/>
  <c r="V491" i="33"/>
  <c r="X491" i="33"/>
  <c r="AA491" i="33"/>
  <c r="T491" i="33"/>
  <c r="S491" i="33"/>
  <c r="AB491" i="33" l="1"/>
  <c r="AC491" i="33" s="1"/>
  <c r="V492" i="33"/>
  <c r="S492" i="33"/>
  <c r="X492" i="33"/>
  <c r="AA492" i="33"/>
  <c r="T492" i="33"/>
  <c r="AB492" i="33" l="1"/>
  <c r="AC492" i="33" s="1"/>
  <c r="AA493" i="33"/>
  <c r="S493" i="33"/>
  <c r="T493" i="33"/>
  <c r="V493" i="33"/>
  <c r="X493" i="33"/>
  <c r="AB493" i="33" l="1"/>
  <c r="AC493" i="33" s="1"/>
  <c r="S227" i="33"/>
  <c r="AA227" i="33"/>
  <c r="X227" i="33"/>
  <c r="V227" i="33"/>
  <c r="T227" i="33"/>
  <c r="AB227" i="33" l="1"/>
  <c r="AC227" i="33" s="1"/>
  <c r="V228" i="33"/>
  <c r="S228" i="33"/>
  <c r="AA228" i="33"/>
  <c r="X228" i="33"/>
  <c r="T228" i="33"/>
  <c r="AB228" i="33" l="1"/>
  <c r="AC228" i="33" s="1"/>
  <c r="V499" i="33"/>
  <c r="S499" i="33"/>
  <c r="X499" i="33"/>
  <c r="AA499" i="33"/>
  <c r="T499" i="33"/>
  <c r="AB499" i="33" l="1"/>
  <c r="AC499" i="33" s="1"/>
  <c r="S498" i="33"/>
  <c r="V498" i="33"/>
  <c r="AA498" i="33"/>
  <c r="X498" i="33"/>
  <c r="T498" i="33"/>
  <c r="AB498" i="33" l="1"/>
  <c r="AC498" i="33" s="1"/>
  <c r="X60" i="33" l="1"/>
  <c r="X63" i="33" s="1"/>
  <c r="X101" i="33" s="1"/>
  <c r="S60" i="33"/>
  <c r="S63" i="33" s="1"/>
  <c r="S101" i="33" s="1"/>
  <c r="T60" i="33"/>
  <c r="T63" i="33" s="1"/>
  <c r="T101" i="33" s="1"/>
  <c r="AA60" i="33"/>
  <c r="AA63" i="33" s="1"/>
  <c r="AA101" i="33" s="1"/>
  <c r="V60" i="33"/>
  <c r="V63" i="33" s="1"/>
  <c r="V101" i="33" s="1"/>
  <c r="AB63" i="33" l="1"/>
  <c r="AB101" i="33" s="1"/>
  <c r="AB60" i="33"/>
  <c r="AC60" i="33" s="1"/>
  <c r="AC63" i="33" l="1"/>
  <c r="AC101" i="33" s="1"/>
  <c r="AA502" i="33"/>
  <c r="S502" i="33"/>
  <c r="X502" i="33"/>
  <c r="T502" i="33"/>
  <c r="V502" i="33"/>
  <c r="AB502" i="33" l="1"/>
  <c r="AC502" i="33" s="1"/>
  <c r="V503" i="33"/>
  <c r="T503" i="33"/>
  <c r="S503" i="33"/>
  <c r="X503" i="33"/>
  <c r="AA503" i="33"/>
  <c r="AB503" i="33" l="1"/>
  <c r="AC503" i="33" s="1"/>
  <c r="X504" i="33" l="1"/>
  <c r="S504" i="33"/>
  <c r="T504" i="33"/>
  <c r="AA504" i="33"/>
  <c r="V504" i="33"/>
  <c r="AB504" i="33" l="1"/>
  <c r="AC504" i="33" s="1"/>
  <c r="X505" i="33"/>
  <c r="V505" i="33"/>
  <c r="T505" i="33"/>
  <c r="S505" i="33"/>
  <c r="AA505" i="33"/>
  <c r="AB505" i="33" l="1"/>
  <c r="AC505" i="33" s="1"/>
  <c r="V506" i="33"/>
  <c r="T506" i="33"/>
  <c r="S506" i="33"/>
  <c r="AA506" i="33"/>
  <c r="X506" i="33"/>
  <c r="AB506" i="33" l="1"/>
  <c r="AC506" i="33" s="1"/>
  <c r="T507" i="33"/>
  <c r="AA507" i="33"/>
  <c r="S507" i="33"/>
  <c r="X507" i="33"/>
  <c r="V507" i="33"/>
  <c r="AB507" i="33" l="1"/>
  <c r="AC507" i="33" s="1"/>
  <c r="X508" i="33"/>
  <c r="V508" i="33"/>
  <c r="T508" i="33"/>
  <c r="S508" i="33"/>
  <c r="AA508" i="33"/>
  <c r="AB508" i="33" l="1"/>
  <c r="AC508" i="33" s="1"/>
  <c r="S509" i="33"/>
  <c r="V509" i="33"/>
  <c r="X509" i="33"/>
  <c r="T509" i="33"/>
  <c r="AA509" i="33"/>
  <c r="AB509" i="33" l="1"/>
  <c r="AC509" i="33" s="1"/>
  <c r="X510" i="33"/>
  <c r="S510" i="33"/>
  <c r="AA510" i="33"/>
  <c r="T510" i="33"/>
  <c r="V510" i="33"/>
  <c r="AB510" i="33" l="1"/>
  <c r="AC510" i="33" s="1"/>
  <c r="V511" i="33"/>
  <c r="S511" i="33"/>
  <c r="AA511" i="33"/>
  <c r="T511" i="33"/>
  <c r="X511" i="33"/>
  <c r="AB511" i="33" l="1"/>
  <c r="AC511" i="33" s="1"/>
  <c r="T512" i="33"/>
  <c r="AA512" i="33"/>
  <c r="AA521" i="33" s="1"/>
  <c r="X512" i="33"/>
  <c r="V512" i="33"/>
  <c r="S512" i="33"/>
  <c r="AB512" i="33" l="1"/>
  <c r="AC512" i="33" s="1"/>
  <c r="V230" i="33"/>
  <c r="T230" i="33"/>
  <c r="S230" i="33"/>
  <c r="X230" i="33"/>
  <c r="AB230" i="33" l="1"/>
  <c r="AC230" i="33" s="1"/>
  <c r="S516" i="33"/>
  <c r="T516" i="33"/>
  <c r="X516" i="33"/>
  <c r="V516" i="33"/>
  <c r="AB516" i="33" l="1"/>
  <c r="AC516" i="33" s="1"/>
  <c r="T517" i="33"/>
  <c r="X517" i="33"/>
  <c r="S517" i="33"/>
  <c r="V517" i="33"/>
  <c r="AB517" i="33" l="1"/>
  <c r="AC517" i="33" s="1"/>
  <c r="T519" i="33"/>
  <c r="V519" i="33"/>
  <c r="S519" i="33"/>
  <c r="X519" i="33"/>
  <c r="AB519" i="33" l="1"/>
  <c r="AC519" i="33" s="1"/>
  <c r="X520" i="33"/>
  <c r="X521" i="33" s="1"/>
  <c r="S520" i="33"/>
  <c r="S521" i="33" s="1"/>
  <c r="T520" i="33"/>
  <c r="T521" i="33" s="1"/>
  <c r="V520" i="33"/>
  <c r="AB520" i="33" l="1"/>
  <c r="AC520" i="33" s="1"/>
  <c r="V521" i="33"/>
  <c r="X524" i="33"/>
  <c r="S524" i="33"/>
  <c r="V524" i="33"/>
  <c r="AA524" i="33"/>
  <c r="T524" i="33"/>
  <c r="AC521" i="33" l="1"/>
  <c r="AB521" i="33"/>
  <c r="AB524" i="33"/>
  <c r="AC524" i="33" l="1"/>
  <c r="X525" i="33" l="1"/>
  <c r="S525" i="33"/>
  <c r="AA525" i="33"/>
  <c r="V525" i="33"/>
  <c r="T525" i="33"/>
  <c r="AB525" i="33" l="1"/>
  <c r="T526" i="33"/>
  <c r="V526" i="33"/>
  <c r="X526" i="33"/>
  <c r="AA526" i="33"/>
  <c r="S526" i="33"/>
  <c r="AB526" i="33" l="1"/>
  <c r="AC526" i="33" s="1"/>
  <c r="AC525" i="33"/>
  <c r="X527" i="33" l="1"/>
  <c r="T527" i="33"/>
  <c r="T528" i="33" s="1"/>
  <c r="AA527" i="33"/>
  <c r="AA528" i="33" s="1"/>
  <c r="U35" i="33"/>
  <c r="V527" i="33"/>
  <c r="S527" i="33"/>
  <c r="S528" i="33" s="1"/>
  <c r="W35" i="33"/>
  <c r="AB528" i="33" l="1"/>
  <c r="AA35" i="33"/>
  <c r="S35" i="33"/>
  <c r="T35" i="33"/>
  <c r="X35" i="33"/>
  <c r="V35" i="33"/>
  <c r="AB527" i="33"/>
  <c r="AC527" i="33" s="1"/>
  <c r="C24" i="47"/>
  <c r="AC528" i="33" l="1"/>
  <c r="AB35" i="33"/>
  <c r="T208" i="33" l="1"/>
  <c r="S208" i="33"/>
  <c r="W208" i="33"/>
  <c r="AA208" i="33"/>
  <c r="U208" i="33"/>
  <c r="V208" i="33"/>
  <c r="X208" i="33"/>
  <c r="P208" i="33"/>
  <c r="P312" i="33"/>
  <c r="W224" i="33" l="1"/>
  <c r="T224" i="33"/>
  <c r="AA224" i="33"/>
  <c r="X224" i="33"/>
  <c r="V224" i="33"/>
  <c r="S224" i="33"/>
  <c r="AB224" i="33" l="1"/>
  <c r="AC224" i="33" s="1"/>
  <c r="AB208" i="33"/>
  <c r="W229" i="33"/>
  <c r="W312" i="33" s="1"/>
  <c r="W530" i="33" s="1"/>
  <c r="T229" i="33"/>
  <c r="T312" i="33" s="1"/>
  <c r="T530" i="33" s="1"/>
  <c r="X229" i="33"/>
  <c r="X312" i="33" s="1"/>
  <c r="X530" i="33" s="1"/>
  <c r="S229" i="33"/>
  <c r="S312" i="33" s="1"/>
  <c r="S530" i="33" s="1"/>
  <c r="AA229" i="33"/>
  <c r="AA312" i="33" s="1"/>
  <c r="AA530" i="33" s="1"/>
  <c r="V229" i="33"/>
  <c r="V312" i="33" s="1"/>
  <c r="V530" i="33" s="1"/>
  <c r="U312" i="33" l="1"/>
  <c r="U530" i="33" s="1"/>
  <c r="AB229" i="33"/>
  <c r="AC229" i="33" s="1"/>
  <c r="C8" i="47"/>
  <c r="D8" i="47" s="1"/>
  <c r="O101" i="33"/>
  <c r="O530" i="33" s="1"/>
  <c r="P101" i="33"/>
  <c r="P530" i="33" s="1"/>
  <c r="AB312" i="33" l="1"/>
  <c r="AB530" i="33" s="1"/>
  <c r="AC312" i="33"/>
  <c r="AC530" i="33" s="1"/>
  <c r="AL531" i="33" s="1"/>
  <c r="C23" i="47"/>
  <c r="D23" i="47" s="1"/>
  <c r="C25" i="47"/>
  <c r="D25" i="47" s="1"/>
  <c r="C13" i="47"/>
  <c r="AC313" i="33" l="1"/>
  <c r="D14" i="47"/>
  <c r="D16" i="47"/>
  <c r="C16" i="47" s="1"/>
  <c r="D13" i="47"/>
  <c r="C19" i="47"/>
  <c r="D19" i="47" s="1"/>
  <c r="C14" i="47" l="1"/>
  <c r="C18" i="47"/>
  <c r="D18" i="47" s="1"/>
  <c r="C17" i="47" l="1"/>
  <c r="D17" i="47" s="1"/>
  <c r="C20" i="47" l="1"/>
  <c r="D20" i="47" s="1"/>
  <c r="C28" i="47" l="1"/>
  <c r="D28" i="47" s="1"/>
  <c r="C27" i="47"/>
  <c r="D27" i="47" s="1"/>
  <c r="D29" i="47"/>
  <c r="C29" i="47" l="1"/>
  <c r="C31" i="47" s="1"/>
  <c r="D31" i="47"/>
</calcChain>
</file>

<file path=xl/sharedStrings.xml><?xml version="1.0" encoding="utf-8"?>
<sst xmlns="http://schemas.openxmlformats.org/spreadsheetml/2006/main" count="4546" uniqueCount="385">
  <si>
    <t>JARDINERO BOTÁNICO</t>
  </si>
  <si>
    <t>JEFE DE CUENCA (LERMA-CHAPALA)</t>
  </si>
  <si>
    <t>JEFE DE CUENCA (PACÍFICO-BALSAS)</t>
  </si>
  <si>
    <t>JEFE DE CUENCA (SANTIAGO)</t>
  </si>
  <si>
    <t>PROMOTOR</t>
  </si>
  <si>
    <t>RESIDENTE AMBIENTAL</t>
  </si>
  <si>
    <t>RESIDENTE DE JARDÍN BOTÁNICO</t>
  </si>
  <si>
    <t>TÉCNICO EN POTABILIZACIÓN</t>
  </si>
  <si>
    <t>7C</t>
  </si>
  <si>
    <t>VIVERISTA</t>
  </si>
  <si>
    <t>AUXILIAR DE MERCADOTECNIA</t>
  </si>
  <si>
    <t>FOTOGRAFÍA Y VIDEO</t>
  </si>
  <si>
    <t>JEFE DE COMUNICACIÓN</t>
  </si>
  <si>
    <t>ANALISTA  DE COSTOS</t>
  </si>
  <si>
    <t>ANALISTA  PRODER</t>
  </si>
  <si>
    <t>ANALISTA ADMINISTRATIVO</t>
  </si>
  <si>
    <t>ARCHIVISTA</t>
  </si>
  <si>
    <t>AUXILIAR DE FORTALECIMIENTO</t>
  </si>
  <si>
    <t>AUXILIAR ELECTROMECÁNICO</t>
  </si>
  <si>
    <t>4C</t>
  </si>
  <si>
    <t>AYUDANTE DE GRÚA</t>
  </si>
  <si>
    <t>3A</t>
  </si>
  <si>
    <t>AYUDANTE DE PERFORADOR</t>
  </si>
  <si>
    <t>AYUDANTE DE VIDEO</t>
  </si>
  <si>
    <t>COORDINADOR DE LICITACIONES</t>
  </si>
  <si>
    <t>GEÓLOGO</t>
  </si>
  <si>
    <t>JEFE ADMINISTRATIVO DE OBRA</t>
  </si>
  <si>
    <t>JEFE DE CONSOLIDACIÓN FINACIERA DE LOS SERVICIOS</t>
  </si>
  <si>
    <t>JEFE DE CONTROL DE OBRAS</t>
  </si>
  <si>
    <t>JEFE DE POZOS</t>
  </si>
  <si>
    <t>OPERADOR DE GRÚA</t>
  </si>
  <si>
    <t>OPERADOR DE PERFORACIÓN</t>
  </si>
  <si>
    <t>OPERADOR DE PIPA</t>
  </si>
  <si>
    <t>OPERADOR DE VIDEO</t>
  </si>
  <si>
    <t>4B</t>
  </si>
  <si>
    <t>PERFORADOR</t>
  </si>
  <si>
    <t>PROYECTISTA</t>
  </si>
  <si>
    <t>LUNA ONTIVEROS ROGELIO</t>
  </si>
  <si>
    <t>SUPERVISOR DE OBRA</t>
  </si>
  <si>
    <t>SUPERVISOR DE PERFORACIÓN</t>
  </si>
  <si>
    <t>TRABAJADOR SOCIAL</t>
  </si>
  <si>
    <t>ALMACENISTA</t>
  </si>
  <si>
    <t>ANALISTA CONTABLE</t>
  </si>
  <si>
    <t>ANALISTA CONTABLE (EGRESOS)</t>
  </si>
  <si>
    <t>ANALISTA DE CONTROL PATRIMONIAL</t>
  </si>
  <si>
    <t>ANALISTA DE RECURSOS HUMANOS</t>
  </si>
  <si>
    <t>ANALISTA DE SISTEMAS (ADMINISTRADOR DE REDES)</t>
  </si>
  <si>
    <t>ANALISTA DE SISTEMAS (SOPORTE TÉCNICO)</t>
  </si>
  <si>
    <t>ANALISTA DE SISTEMAS DE INFORMACIÓN</t>
  </si>
  <si>
    <t>ANALISTA JURÍDICO</t>
  </si>
  <si>
    <t>10A</t>
  </si>
  <si>
    <t>ANALISTA JURÍDICO (CONSULTIVO)</t>
  </si>
  <si>
    <t>ASEADOR</t>
  </si>
  <si>
    <t>AUXILIAR DE SERVICIOS GENERALES (FOTOCOPIADO)</t>
  </si>
  <si>
    <t>AUXILIAR OPERATIVO</t>
  </si>
  <si>
    <t>CAJERO</t>
  </si>
  <si>
    <t>COMPRADOR</t>
  </si>
  <si>
    <t>ESPECIALISTA EN SEGURIDAD</t>
  </si>
  <si>
    <t>GERENTE DE CONTABILIDAD</t>
  </si>
  <si>
    <t>GERENTE DE INFORMÁTICA</t>
  </si>
  <si>
    <t>GERENTE DE PERSONAL</t>
  </si>
  <si>
    <t>GERENTE DE SERVICIOS GENERALES</t>
  </si>
  <si>
    <t>JARDINERO</t>
  </si>
  <si>
    <t>JEFE DE ADQUISICIONES</t>
  </si>
  <si>
    <t>JEFE DE CONTROL PRESUPUESTAL (CONTABILIDAD)</t>
  </si>
  <si>
    <t>JEFE DE LA UNIDAD DE TRANSPARENCIA</t>
  </si>
  <si>
    <t>JEFE DE LO CONSULTIVO</t>
  </si>
  <si>
    <t>JEFE DE MANTENIMIENTO</t>
  </si>
  <si>
    <t>JEFE DE NÓMINA</t>
  </si>
  <si>
    <t>JEFE DE PATRIMONIO Y ALMACENES</t>
  </si>
  <si>
    <t>JEFE DE TESORERÍA</t>
  </si>
  <si>
    <t>GUTIÉRREZ ZAMORA MIGUEL ÁNGEL</t>
  </si>
  <si>
    <t>PROGRAMADOR ANALISTA</t>
  </si>
  <si>
    <t>RECEPCIONISTA</t>
  </si>
  <si>
    <t>SUPERVISOR DE MANTENIMIENTO (PARQUE VEHÍCULAR)</t>
  </si>
  <si>
    <t>SUPERVISOR DE SERVICIOS GENERALES</t>
  </si>
  <si>
    <t>AUXILIAR DE INFORMACIÓN Y ESTADÍSTICA</t>
  </si>
  <si>
    <t>AUXILIAR DE NORMATIVIDAD</t>
  </si>
  <si>
    <t>INGENIERO ELECTROMECÁNICO</t>
  </si>
  <si>
    <t>OPERADOR GENERAL DE PTAR'S</t>
  </si>
  <si>
    <t>SUPERVISOR DE MONITOREO Y EFICIENCIA OPERATIVA</t>
  </si>
  <si>
    <t>SUPERVISOR DE NORMATIVIDAD</t>
  </si>
  <si>
    <t>TÉCNICO EN MANTENIMIENTO</t>
  </si>
  <si>
    <t>GEÓGRAFO EN GEOMÁTICA</t>
  </si>
  <si>
    <t>JEFE DE CONSTITUCIÓN  DE ORGANISMOS OPERADORES</t>
  </si>
  <si>
    <t>TOPÓGRAFO</t>
  </si>
  <si>
    <t>AUXILIAR DE COMPRAS</t>
  </si>
  <si>
    <t>DELFÍN PRECIADO JORGE LUIS</t>
  </si>
  <si>
    <t>JEFE DE SUPERVISIÓN ADMINISTRATIVA</t>
  </si>
  <si>
    <t>AUXILIAR DE SERVICIOS GENERALES (PINTOR-ALBAÑIL-ELECTRICISTA-FONTANERO)</t>
  </si>
  <si>
    <t>COORDINADOR DE CONTRATOS</t>
  </si>
  <si>
    <t>AUXILIAR DE TOPÓGRAFO</t>
  </si>
  <si>
    <t>SUPERVISOR DE COLECTORES Y TÚNELES</t>
  </si>
  <si>
    <t>NÚMERO CONS.</t>
  </si>
  <si>
    <t xml:space="preserve">SECRETARIA </t>
  </si>
  <si>
    <t>TOTAL GENERAL:</t>
  </si>
  <si>
    <t>COMISIÓN ESTATAL DEL AGUA DE JALISCO</t>
  </si>
  <si>
    <t>COSTO ANUAL</t>
  </si>
  <si>
    <t>COSTO MENSUAL</t>
  </si>
  <si>
    <t>UP</t>
  </si>
  <si>
    <t>PG</t>
  </si>
  <si>
    <t>UEG</t>
  </si>
  <si>
    <t>NIVEL</t>
  </si>
  <si>
    <t>JORNADA</t>
  </si>
  <si>
    <t>CATEG.</t>
  </si>
  <si>
    <t>SUMA</t>
  </si>
  <si>
    <t>TOTAL
MENSUAL</t>
  </si>
  <si>
    <t>C</t>
  </si>
  <si>
    <t>CONTRALORÍA INTERNA</t>
  </si>
  <si>
    <t>ANALISTA DE SUPERVISIÓN DE OBRAS</t>
  </si>
  <si>
    <t>AUDITOR DE SISTEMAS</t>
  </si>
  <si>
    <t>AUDITOR JR.</t>
  </si>
  <si>
    <t>13A</t>
  </si>
  <si>
    <t>JEFE DE SUPERVISIÓN DE OBRA</t>
  </si>
  <si>
    <t>8A</t>
  </si>
  <si>
    <t>SECRETARIA DE DIRECCIÓN</t>
  </si>
  <si>
    <t>CONTRALOR INTERNO</t>
  </si>
  <si>
    <t>DIRECCIÓN GENERAL</t>
  </si>
  <si>
    <t>TOTALES:</t>
  </si>
  <si>
    <t>ANALISTA FINANCIERO (ESTUDIOS FINANCIEROS)</t>
  </si>
  <si>
    <t>7B</t>
  </si>
  <si>
    <t>S</t>
  </si>
  <si>
    <t>AUXILIAR ADMINISTRATIVO</t>
  </si>
  <si>
    <t>COORDINADOR DE POLÍTICAS Y LINEAMIENTOS</t>
  </si>
  <si>
    <t>JEFE DE GESTIÓN Y SEGUIMIENTO</t>
  </si>
  <si>
    <t>7A</t>
  </si>
  <si>
    <t>SECRETARIA</t>
  </si>
  <si>
    <t>AUXILIAR ADMINISTRATIVO ( D.G.)</t>
  </si>
  <si>
    <t>CHOFER ( D.G.)</t>
  </si>
  <si>
    <t>JEFE DE VALIDACIÓN TÉCNICA</t>
  </si>
  <si>
    <t>PRIMA DE INSALUBRIDAD 
1592</t>
  </si>
  <si>
    <t>PRIMA QUINQUENAL POR AÑOS DE SERVICIOS EFECTIVOS PRESTADOS               1311</t>
  </si>
  <si>
    <t>PRIMA
VACACIONAL
1321</t>
  </si>
  <si>
    <t>AGUINALDO
1322</t>
  </si>
  <si>
    <t>CUOTAS A
PENSIONES
1431</t>
  </si>
  <si>
    <t>CUOTAS 
AL IMSS POR ENFERMEDAD Y MATERNIDAD
1411</t>
  </si>
  <si>
    <t>AYUDA PARA DESPENSA     1712</t>
  </si>
  <si>
    <t>AYUDA PARA PASAJES      1713</t>
  </si>
  <si>
    <t>IMPACTO AL
SALARIO EN EL TRANSCURSO DEL AÑO
1611</t>
  </si>
  <si>
    <t>HONORARIOS POR SERVICIOS PERSONALES 1211</t>
  </si>
  <si>
    <t>SALARIOS AL PERSONAL EVENTUAL 1221</t>
  </si>
  <si>
    <t>FONDO DE RETIRO 1531</t>
  </si>
  <si>
    <t>PRIMA DOMINICAL 1321</t>
  </si>
  <si>
    <t>OTROS ESTÍMULOS 1719</t>
  </si>
  <si>
    <t>CUOTAS PARA EL SEGURO DE VIDA DEL PERSONAL 1441</t>
  </si>
  <si>
    <t>JEFE DE SISTEMAS DE INFORMACIÓN</t>
  </si>
  <si>
    <t>JEFE DE DESARROLLO DE SISTEMAS</t>
  </si>
  <si>
    <t>GERENTE DE AUDITORÍA INTERNA</t>
  </si>
  <si>
    <t>ANALISTA DE ADMINISTRACIÓN PROGRAMÁTICA</t>
  </si>
  <si>
    <t>AUXILIAR DE GESTIÓN FINANCIERA "B"</t>
  </si>
  <si>
    <t>ANALISTA DE PLANEACIÓN Y PROGRAMACIÓN (ESTATAL)</t>
  </si>
  <si>
    <t>ANALISTA DE PLANEACIÓN Y PROGRAMACIÓN (FEDERAL/NACIONAL)</t>
  </si>
  <si>
    <t>AUXILIAR DE GESTIÓN FINANCIERA "A"</t>
  </si>
  <si>
    <t>JEFE DE CONTROL PRESUPUESTAL (PLANEACIÓN)</t>
  </si>
  <si>
    <t>JEFE DE CONTROL PROGRAMÁTICO</t>
  </si>
  <si>
    <t>JEFE DE ANÁLISIS FINANCIERO</t>
  </si>
  <si>
    <t>ANALISTA DE GESTIÓN (MUNICIPALES)</t>
  </si>
  <si>
    <t>GERENTE DE PROGRAMACIÓN Y PRESUPUESTO</t>
  </si>
  <si>
    <t>DIRECTOR DE PLANEACIÓN ESTRATÉGICA</t>
  </si>
  <si>
    <t>ANALISTA DE GRAVIMETRÍA Y FISICOQUÍMICOS</t>
  </si>
  <si>
    <t>JEFE DE POTABILIZACIÓN</t>
  </si>
  <si>
    <t>JEFE DE INSPECCIÓN Y VIGILANCIA</t>
  </si>
  <si>
    <t>JEFE DE PROGRAMAS INTERINSTITUCIONALES</t>
  </si>
  <si>
    <t>GERENTE DE ADMINISTRACIÓN  DEL AGUA</t>
  </si>
  <si>
    <t>GERENTE DE CULTURA DEL AGUA</t>
  </si>
  <si>
    <t>DIRECTOR DE CUENCAS Y SUSTENTABILIDAD</t>
  </si>
  <si>
    <t>GERENTE DE GESTIÓN DE CUENCAS</t>
  </si>
  <si>
    <t>GERENTE DE ESTUDIOS TÉCNICOS</t>
  </si>
  <si>
    <t>AYUDANTE DE DESAZOLVE</t>
  </si>
  <si>
    <t>OPERADOR DE EQUIPO DE DESAZOLVE</t>
  </si>
  <si>
    <t>JEFE DE CONTRATACIÓN DE OBRA</t>
  </si>
  <si>
    <t>JEFE DE SERVICIO Y APOYO OPERATIVO</t>
  </si>
  <si>
    <t>JEFE DE PROGRAMAS FEDERALIZADOS</t>
  </si>
  <si>
    <t>GERENTE DE FORMULACIÓN DE PROYECTOS</t>
  </si>
  <si>
    <t>GERENTE DE GESTIÓN DE PROGRAMAS</t>
  </si>
  <si>
    <t>GERENTE DE SERVICIO A MUNICIPIOS</t>
  </si>
  <si>
    <t>GERENTE DE DESARROLLO DE ORGANISMOS OPERADORES</t>
  </si>
  <si>
    <t>GERENTE DE OBRAS</t>
  </si>
  <si>
    <t>DIRECTOR DE APOYO A MUNICIPIOS</t>
  </si>
  <si>
    <t>ADMINISTRADOR DE BASE DE DATOS</t>
  </si>
  <si>
    <t>SUPERVISOR  DE MANTENIMIENTO (EDIFICIOS)</t>
  </si>
  <si>
    <t>JEFE DE INFRAESTRUCTURA  TECNOLÓGICA</t>
  </si>
  <si>
    <t>DIRECTOR DE ADMINISTRACIÓN</t>
  </si>
  <si>
    <t>OPERADOR DE CÁRCAMO</t>
  </si>
  <si>
    <t>JEFE DE PAGADURÍA Y CONTROL PRESUPUESTAL</t>
  </si>
  <si>
    <t>DIRECCIÓN DE PLANEACIÓN ESTRATÉGICA</t>
  </si>
  <si>
    <t>ANALISTA DE GESTIÓN (ESTATAL)</t>
  </si>
  <si>
    <t>DIRECCIÓN DE CUENCAS Y SUSTENTABILIDAD</t>
  </si>
  <si>
    <t>DIRECCIÓN DE ADMINISTRACIÓN</t>
  </si>
  <si>
    <t>TÉCNICO EN MODELOS DE INFORMACIÓN</t>
  </si>
  <si>
    <t>ESPECIALISTA EN ESTUDIOS Y PROYECTOS</t>
  </si>
  <si>
    <t>JEFE DE SUPERVISIÓN Y CONTROL DEL PROGRAMA DE CULTURA DEL AGUA</t>
  </si>
  <si>
    <t>JEFE DE PROMOCIÓN DE CULTURA DEL AGUA</t>
  </si>
  <si>
    <t>AUDITOR AMBIENTAL</t>
  </si>
  <si>
    <t>DIRECCIÓN DE APOYO A MUNICIPIOS</t>
  </si>
  <si>
    <t>RESIDENTE SUPERVISOR DE OBRA</t>
  </si>
  <si>
    <t>JEFE DE CONTABILIDAD</t>
  </si>
  <si>
    <t>JEFE DE LO LABORAL Y RESPONSABILIDADES</t>
  </si>
  <si>
    <t>DIRECCIÓN DE OPERACIÓN PTAR'S</t>
  </si>
  <si>
    <t>GERENTE DE PLANTAS DE TRATAMIENTO</t>
  </si>
  <si>
    <t>JEFE DE PLANTA POTABILIZADORA EL SALTO</t>
  </si>
  <si>
    <t>COORDINADOR ADMINISTRATIVO</t>
  </si>
  <si>
    <t>GEOTECNISTA</t>
  </si>
  <si>
    <t>COORDINADOR EN TRATAMIENTO DE AGUA</t>
  </si>
  <si>
    <t>GERENTE ADMINISTRATIVO</t>
  </si>
  <si>
    <t>SUPERINTENDENTE DE ABASTECIMIENTO</t>
  </si>
  <si>
    <t>SUPERINTENDENTE DE SANEAMIENTO</t>
  </si>
  <si>
    <t>GERENTE DE INGENIERÍA</t>
  </si>
  <si>
    <t>ENCARGADO DE CONTROL DE PRODUCCIÓN DE AGUA RESIDUAL TRATADA Y SÓLIDOS</t>
  </si>
  <si>
    <t>SUELDO BASE
1131</t>
  </si>
  <si>
    <t>ZONA
ECONÓMICA</t>
  </si>
  <si>
    <t>ESTÍMULO
POR EL DÍA DEL SERVIDOR PUBLICO
1715</t>
  </si>
  <si>
    <t>GRATIFICADOS   1232</t>
  </si>
  <si>
    <t>TOPÓGRAFO "A"</t>
  </si>
  <si>
    <t>ENCARGADO ARCHIVISTA</t>
  </si>
  <si>
    <t>SECRETARIA PARTICULAR</t>
  </si>
  <si>
    <t>DIRECTOR GENERAL</t>
  </si>
  <si>
    <t>SUBTOTALES:</t>
  </si>
  <si>
    <t>ANALISTA DE CONCESIONES</t>
  </si>
  <si>
    <t>ANALISTA DE SANCIONES</t>
  </si>
  <si>
    <t>5A</t>
  </si>
  <si>
    <t>AUXILIAR DE CABO</t>
  </si>
  <si>
    <t>AUXILIAR DE LABORATORIO</t>
  </si>
  <si>
    <t>CABO DE JARDINEROS</t>
  </si>
  <si>
    <t>COORDINADOR DE REGISTRO ESTATAL</t>
  </si>
  <si>
    <t>ESPECIALISTA EN NORMATIVIDAD</t>
  </si>
  <si>
    <t>GERENTE AMBIENTAL Y DESARROLLO SUSTENTABLE</t>
  </si>
  <si>
    <t>GERENTE DE LABORATORIO</t>
  </si>
  <si>
    <t>6A</t>
  </si>
  <si>
    <t>GUARDABOSQUE</t>
  </si>
  <si>
    <t>JEFE DE LO CONTENCIOSO</t>
  </si>
  <si>
    <t>JEFE DE INGENIERÍA FINANCIERA</t>
  </si>
  <si>
    <t>AUXILIAR DE CONTROL Y SEGUIMIENTO (ABASTECIMIENTO)</t>
  </si>
  <si>
    <t>JEFE DE LO CONSULTIVO "B"</t>
  </si>
  <si>
    <t>INSPECTOR</t>
  </si>
  <si>
    <t>ANALISTA DE ESTUDIOS Y PROYECTOS</t>
  </si>
  <si>
    <t>AUXILIAR DE OPERADOR</t>
  </si>
  <si>
    <t>OPERADOR B</t>
  </si>
  <si>
    <t>JEFE DE PLANTA C</t>
  </si>
  <si>
    <t>OPERADOR A</t>
  </si>
  <si>
    <t>JEFE DE PLANTA B</t>
  </si>
  <si>
    <t>JEFE DE PLANTA A</t>
  </si>
  <si>
    <t>TOTALES GENERALES:</t>
  </si>
  <si>
    <t>UR</t>
  </si>
  <si>
    <t>001</t>
  </si>
  <si>
    <t>003</t>
  </si>
  <si>
    <t>002</t>
  </si>
  <si>
    <t>004</t>
  </si>
  <si>
    <t>005</t>
  </si>
  <si>
    <t>006</t>
  </si>
  <si>
    <t>ENCARGADO CIT</t>
  </si>
  <si>
    <t>JEFE DE FORMULACIÓN DE ESTUDIOS Y PROYECTOS</t>
  </si>
  <si>
    <t>VELADOR INTENDENTE</t>
  </si>
  <si>
    <t>CHOFER MENSAJERO</t>
  </si>
  <si>
    <t>AUXILIAR DE ESTUDIOS Y PROYECTOS</t>
  </si>
  <si>
    <t>NOMBRE DEL PUESTO</t>
  </si>
  <si>
    <t>AREA DE ADSCRIPCIÓN DEL PUESTO</t>
  </si>
  <si>
    <t>DIRECCIÓN DE ADSCRIPCIÓN DEL PUESTO</t>
  </si>
  <si>
    <t>GERENCIA DE FINANCIAMIENTO</t>
  </si>
  <si>
    <t>GERENCIA DE PROGRAMACIÓN Y PRESUPUESTO</t>
  </si>
  <si>
    <t>GERENCIA DE PLANEACIÓN Y PROGRAMACIÓN HÍDRICA</t>
  </si>
  <si>
    <t>GERENCIA DE SERVICIOS GENERALES</t>
  </si>
  <si>
    <t>GERENCIA DE PERSONAL</t>
  </si>
  <si>
    <t>GERENCIA DE INFORMÁTICA</t>
  </si>
  <si>
    <t>GERENCIA DE CONTABILIDAD</t>
  </si>
  <si>
    <t>GERENCIA AMBIENTAL Y DESARROLLO SUSTENTABLE</t>
  </si>
  <si>
    <t>GERENCIA DE ESTUDIOS TÉCNICOS</t>
  </si>
  <si>
    <t>GERENCIA DE GESTIÓN DE CUENCAS</t>
  </si>
  <si>
    <t>GERENCIA DE ADMINISTRACIÓN  DEL AGUA</t>
  </si>
  <si>
    <t>GERENCIA DE CULTURA DEL AGUA</t>
  </si>
  <si>
    <t>GERENCIA DE LABORATORIO</t>
  </si>
  <si>
    <t>GERENCIA ADMINISTRATIVA</t>
  </si>
  <si>
    <t>GERENCIA DE INGENIERÍA</t>
  </si>
  <si>
    <t>GERENCIA DE PLANTAS DE TRATAMIENTO</t>
  </si>
  <si>
    <t>GERENCIA TÉCNICO CONSULTIVO</t>
  </si>
  <si>
    <t>GERENCIA DE DESARROLLO DE ORGANISMOS OPERADORES</t>
  </si>
  <si>
    <t>GERENCIA DE FORMULACIÓN DE PROYECTOS</t>
  </si>
  <si>
    <t>GERENCIA DE GESTIÓN DE PROGRAMAS</t>
  </si>
  <si>
    <t>GERENCIA DE OBRAS</t>
  </si>
  <si>
    <t>GERENCIA DE SERVICIO A MUNICIPIOS</t>
  </si>
  <si>
    <t>GERENCIA DE AUDITORÍA INTERNA</t>
  </si>
  <si>
    <t>JEFATURA DE INVESTIGACIÓN TÉCNICA DE REUTILIZACIÓN DEL AGUA</t>
  </si>
  <si>
    <t>AUXILIAR TÉCNICO  EN CULTURA AMBIENTAL</t>
  </si>
  <si>
    <t>PLANTILLA DE PERSONAL</t>
  </si>
  <si>
    <t>PRESUPUESTO POR PROCESOS</t>
  </si>
  <si>
    <t xml:space="preserve"> </t>
  </si>
  <si>
    <t>CUOTAS
PARA EL SISTEMA DE AHORRO PARA EL RETIRO              ( SEDAR )
1432</t>
  </si>
  <si>
    <t>DIRECCIÓN DE OPERACIÓN DE LAS PTAR´S</t>
  </si>
  <si>
    <t>DIRECTOR DE OPERACIÓN DE LAS PTAR'S</t>
  </si>
  <si>
    <t>DIRECCIÓN DE LA UNIDAD EJECUTORA DE ABASTECIMIENTO Y SANEAMIENTO DE LA ZCG</t>
  </si>
  <si>
    <t>DIRECTOR DE LA UNIDAD EJECUTORA DE ABASTECIMIENTO Y SANEAMIENTO DE LA ZCG</t>
  </si>
  <si>
    <t>AUXILIAR DE NÓMINA "B"</t>
  </si>
  <si>
    <t>RESUMEN CAPITULO 1000 POR PARTIDA</t>
  </si>
  <si>
    <t>PARTIDA</t>
  </si>
  <si>
    <t>CONCEPTO</t>
  </si>
  <si>
    <t>MONTO MENSUAL</t>
  </si>
  <si>
    <t>MONTO ANUAL</t>
  </si>
  <si>
    <t>SUELDO BASE</t>
  </si>
  <si>
    <t>DIAS ECONÓMICOS</t>
  </si>
  <si>
    <t>HONORARIOS POR SERVICIOS PERSONALES</t>
  </si>
  <si>
    <t>SALARIOS AL PERSONAL EVENTUAL</t>
  </si>
  <si>
    <t>GRATIFICADOS</t>
  </si>
  <si>
    <t>PRIMA QUINQUENAL POR AÑOS DE SERVICIOS EFECTIVOS PRESTADOS</t>
  </si>
  <si>
    <t>PRIMA VACACIONAL</t>
  </si>
  <si>
    <t>PRIMA DOMINICAL</t>
  </si>
  <si>
    <t>GRATIFICACIÓN ANUAL (AGUINALDO)</t>
  </si>
  <si>
    <t>CUOTAS AL IMSS POR ENFERMEDAD Y MATERNIDAD</t>
  </si>
  <si>
    <t>CUOTAS PARA LA VIVIENDA</t>
  </si>
  <si>
    <t>CUOTAS A PENSIONES</t>
  </si>
  <si>
    <t>CUOTAS PARA EL SISTEMA DE AHORRO PARA EL RETIRO ( SEDAR )</t>
  </si>
  <si>
    <t>CUOTAS PARA EL SEGURO DE VIDA DEL PERSONAL</t>
  </si>
  <si>
    <t>LAUDOS, LIQUIDACIONES, INDEMNIZACIONES POR SUELDOS  Y SALARIOS CAÍDOS</t>
  </si>
  <si>
    <t>PRIMA POR RIESGO DE TRABAJO</t>
  </si>
  <si>
    <t>FONDO DE RETIRO</t>
  </si>
  <si>
    <t>PRIMA DE INSALUBRIDAD</t>
  </si>
  <si>
    <t>IMPACTO AL SALARIO EN EL TRANSCURSO DE AÑO</t>
  </si>
  <si>
    <t>AYUDA PARA DESPENSA</t>
  </si>
  <si>
    <t>AYUDA PARA PASAJES</t>
  </si>
  <si>
    <t>ESTÍMULO POR EL DÍA DEL SERVIDOR PUBLICO</t>
  </si>
  <si>
    <t>OTROS ESTÍMULOS</t>
  </si>
  <si>
    <t>CUOTAS PARA
FONDO DE VIVIENDA
1421</t>
  </si>
  <si>
    <t>CASTELLANOS ORTIZ EVERARDO</t>
  </si>
  <si>
    <t>AUXILIAR DE INFORMACION ESTADISTICA</t>
  </si>
  <si>
    <t>TOTAL 
ANUAL</t>
  </si>
  <si>
    <t>VELAZQUEZ SALCIDO IGNACIO</t>
  </si>
  <si>
    <t>06</t>
  </si>
  <si>
    <t>23</t>
  </si>
  <si>
    <t>00178</t>
  </si>
  <si>
    <t>COMPONENTE</t>
  </si>
  <si>
    <t>CONTRALORÍA INTERNA.</t>
  </si>
  <si>
    <t>DIRECCIÓN  DE CUENCAS Y SUSTENTABILIDAD</t>
  </si>
  <si>
    <t>DIRECCIÓN DE OPERACIÓN DE PLANTAS DE TRATAMIENTO DE AGUAS RESIDUALES</t>
  </si>
  <si>
    <t>DIRECCIÓN DE LA UNIDAD EJECUTORA DE ABASTECIMIENTO Y SANEAMIENTO</t>
  </si>
  <si>
    <t>PRIMA POR RIESGO DE TRABAJO           1523</t>
  </si>
  <si>
    <t>LAUDOS, LIQUIDACIONES, INDEMNIZACIONES POR SUELDOS Y SALARIOS CAIDOS  1521</t>
  </si>
  <si>
    <t>450-013</t>
  </si>
  <si>
    <t>630-019</t>
  </si>
  <si>
    <t>41-083-005</t>
  </si>
  <si>
    <t>430-001</t>
  </si>
  <si>
    <t>620-012</t>
  </si>
  <si>
    <t>750-013</t>
  </si>
  <si>
    <t>24-238-002</t>
  </si>
  <si>
    <t>18-286-003</t>
  </si>
  <si>
    <t>FLORES SAINZ ALBERTO MISAEL</t>
  </si>
  <si>
    <t>VERA URIBE JOEL FRANCISCO</t>
  </si>
  <si>
    <t>630-021</t>
  </si>
  <si>
    <t>GARCIA GUTIERREZ JONATAN</t>
  </si>
  <si>
    <t>JEFE DE SERVICIOS TECNOLOGICOS</t>
  </si>
  <si>
    <t>CUEVAS CARRANZA PAOLA GUADALUPE</t>
  </si>
  <si>
    <t>AUXILIAR JURIDICO ADMINISTRATIVO</t>
  </si>
  <si>
    <t>AUXILIAR DE NOMINA</t>
  </si>
  <si>
    <t>JEFE DE CAPACITACIÓN Y ORGANIZACIÓN</t>
  </si>
  <si>
    <t>CONTADOR</t>
  </si>
  <si>
    <t>AUXILIAR DE GESTION Y CONCERTACIÓN</t>
  </si>
  <si>
    <t>8B</t>
  </si>
  <si>
    <t>AUXILIAR ADMINISTRATIVO DE RECURSOS HUMANOS Y CONTABLE</t>
  </si>
  <si>
    <t>ARCHIVISTA "A"</t>
  </si>
  <si>
    <t>BARRAGAN HERNANDEZ ROGELIO</t>
  </si>
  <si>
    <t>531-005</t>
  </si>
  <si>
    <t>DIRECCION GENERAL</t>
  </si>
  <si>
    <t>COORDINADOR GENERAL DE LA COMUNICACIÓN INSTITUCIONAL</t>
  </si>
  <si>
    <t>SECRETARIA TÉCNICA</t>
  </si>
  <si>
    <t>SINDICATO</t>
  </si>
  <si>
    <t>DIRECCIÓN DE  COMUNICACIÓN INSTITUCIONAL</t>
  </si>
  <si>
    <t>GERENCIA JURIDICA</t>
  </si>
  <si>
    <t>RAMIREZ GIL VENUS ARIADNA</t>
  </si>
  <si>
    <t>DIRECCIÓN DE COMUNICACIÓN INSTITUCIONAL</t>
  </si>
  <si>
    <t>GONZALEZ ORTIZ FIDEL</t>
  </si>
  <si>
    <t>BRISEÑO RANGEL ANTONIO</t>
  </si>
  <si>
    <t>CERVANTES GUTIÉRREZ JOSEFINA</t>
  </si>
  <si>
    <t>420-007</t>
  </si>
  <si>
    <t>450-016</t>
  </si>
  <si>
    <t>101-003</t>
  </si>
  <si>
    <t>26-236-002</t>
  </si>
  <si>
    <t>PRESUPUESTO EJERCICIO 2017</t>
  </si>
  <si>
    <t>EJERCICIO 2017</t>
  </si>
  <si>
    <t>RECEPCIONISTA (D.G.)</t>
  </si>
  <si>
    <t>10S</t>
  </si>
  <si>
    <t>AUXILIAR DE PLANECION PRESUPUESTAL CAPITULO 1000</t>
  </si>
  <si>
    <t>TRABAJADOR SOCIAL SUTCEA</t>
  </si>
  <si>
    <t>AUXILIAR ADMINISTRATIVO SUTCEA</t>
  </si>
  <si>
    <t>GERENTE JURIDICO</t>
  </si>
  <si>
    <t>2</t>
  </si>
  <si>
    <t>3</t>
  </si>
  <si>
    <t>JUNIO 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</si>
</sst>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[$€-2]* #,##0.00_-;\-[$€-2]* #,##0.00_-;_-[$€-2]* &quot;-&quot;??_-"/>
    <numFmt numFmtId="166" formatCode="#,##0.000000_ ;\-#,##0.000000\ "/>
    <numFmt numFmtId="167" formatCode="#,##0.00_ ;\-#,##0.00\ "/>
    <numFmt numFmtId="168" formatCode="#,##0.0_ ;\-#,##0.0\ "/>
    <numFmt numFmtId="169" formatCode="&quot;$&quot;#,##0.00"/>
  </numFmts>
  <fonts count="54" x14ac:knownFonts="1"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Courier"/>
      <family val="3"/>
    </font>
    <font>
      <sz val="11"/>
      <color indexed="20"/>
      <name val="Calibri"/>
      <family val="2"/>
    </font>
    <font>
      <sz val="10"/>
      <name val="Arial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12"/>
      <color indexed="10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sz val="16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rgb="FFFF0000"/>
      <name val="Arial"/>
      <family val="2"/>
    </font>
    <font>
      <sz val="10"/>
      <color rgb="FF0070C0"/>
      <name val="Arial"/>
      <family val="2"/>
    </font>
    <font>
      <sz val="11"/>
      <color rgb="FF0070C0"/>
      <name val="Arial"/>
      <family val="2"/>
    </font>
    <font>
      <sz val="8"/>
      <color rgb="FF0070C0"/>
      <name val="Arial"/>
      <family val="2"/>
    </font>
    <font>
      <b/>
      <sz val="11"/>
      <color theme="0"/>
      <name val="Arial"/>
      <family val="2"/>
    </font>
    <font>
      <b/>
      <sz val="12"/>
      <color rgb="FFFF0000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sz val="12"/>
      <color rgb="FF0070C0"/>
      <name val="Arial"/>
      <family val="2"/>
    </font>
    <font>
      <b/>
      <sz val="22"/>
      <color theme="0"/>
      <name val="Arial"/>
      <family val="2"/>
    </font>
    <font>
      <sz val="10"/>
      <color theme="3"/>
      <name val="Arial"/>
      <family val="2"/>
    </font>
    <font>
      <sz val="18"/>
      <name val="Arial"/>
      <family val="2"/>
    </font>
    <font>
      <sz val="10"/>
      <color theme="1"/>
      <name val="Arial"/>
      <family val="2"/>
    </font>
    <font>
      <sz val="10"/>
      <color theme="5" tint="-0.499984740745262"/>
      <name val="Arial"/>
      <family val="2"/>
    </font>
    <font>
      <b/>
      <sz val="10"/>
      <color theme="3"/>
      <name val="Arial"/>
      <family val="2"/>
    </font>
    <font>
      <sz val="10"/>
      <color rgb="FF3399FF"/>
      <name val="Arial"/>
      <family val="2"/>
    </font>
    <font>
      <b/>
      <sz val="12"/>
      <color theme="3" tint="0.39997558519241921"/>
      <name val="Arial"/>
      <family val="2"/>
    </font>
    <font>
      <b/>
      <sz val="12"/>
      <color rgb="FF0070C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4" borderId="0" applyNumberFormat="0" applyBorder="0" applyAlignment="0" applyProtection="0"/>
    <xf numFmtId="0" fontId="4" fillId="16" borderId="1" applyNumberFormat="0" applyAlignment="0" applyProtection="0"/>
    <xf numFmtId="0" fontId="5" fillId="1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8" fillId="7" borderId="1" applyNumberFormat="0" applyAlignment="0" applyProtection="0"/>
    <xf numFmtId="165" fontId="9" fillId="0" borderId="0" applyFont="0" applyFill="0" applyBorder="0" applyAlignment="0" applyProtection="0"/>
    <xf numFmtId="0" fontId="10" fillId="3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2" fillId="22" borderId="0" applyNumberFormat="0" applyBorder="0" applyAlignment="0" applyProtection="0"/>
    <xf numFmtId="0" fontId="13" fillId="0" borderId="0"/>
    <xf numFmtId="0" fontId="13" fillId="0" borderId="0"/>
    <xf numFmtId="0" fontId="11" fillId="23" borderId="4" applyNumberFormat="0" applyFont="0" applyAlignment="0" applyProtection="0"/>
    <xf numFmtId="9" fontId="11" fillId="0" borderId="0" applyFont="0" applyFill="0" applyBorder="0" applyAlignment="0" applyProtection="0"/>
    <xf numFmtId="0" fontId="14" fillId="16" borderId="5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7" fillId="0" borderId="8" applyNumberFormat="0" applyFill="0" applyAlignment="0" applyProtection="0"/>
    <xf numFmtId="0" fontId="20" fillId="0" borderId="9" applyNumberFormat="0" applyFill="0" applyAlignment="0" applyProtection="0"/>
    <xf numFmtId="44" fontId="11" fillId="0" borderId="0" applyFont="0" applyFill="0" applyBorder="0" applyAlignment="0" applyProtection="0"/>
  </cellStyleXfs>
  <cellXfs count="317">
    <xf numFmtId="0" fontId="0" fillId="0" borderId="0" xfId="0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7" fontId="32" fillId="0" borderId="0" xfId="0" applyNumberFormat="1" applyFont="1" applyAlignment="1">
      <alignment horizontal="left"/>
    </xf>
    <xf numFmtId="0" fontId="23" fillId="0" borderId="0" xfId="37" applyFont="1"/>
    <xf numFmtId="0" fontId="34" fillId="24" borderId="0" xfId="37" applyFont="1" applyFill="1" applyBorder="1" applyAlignment="1">
      <alignment horizontal="center" vertical="center"/>
    </xf>
    <xf numFmtId="0" fontId="22" fillId="0" borderId="0" xfId="37" applyFont="1"/>
    <xf numFmtId="0" fontId="11" fillId="0" borderId="10" xfId="37" applyFont="1" applyFill="1" applyBorder="1" applyAlignment="1">
      <alignment horizontal="center" vertical="center"/>
    </xf>
    <xf numFmtId="0" fontId="11" fillId="0" borderId="10" xfId="37" applyFont="1" applyFill="1" applyBorder="1" applyAlignment="1">
      <alignment vertical="center"/>
    </xf>
    <xf numFmtId="0" fontId="11" fillId="0" borderId="0" xfId="37" applyFont="1" applyFill="1"/>
    <xf numFmtId="0" fontId="0" fillId="0" borderId="10" xfId="37" applyFont="1" applyFill="1" applyBorder="1" applyAlignment="1">
      <alignment vertical="center"/>
    </xf>
    <xf numFmtId="0" fontId="11" fillId="0" borderId="10" xfId="37" applyFont="1" applyFill="1" applyBorder="1" applyAlignment="1">
      <alignment vertical="center" wrapText="1"/>
    </xf>
    <xf numFmtId="0" fontId="0" fillId="0" borderId="10" xfId="37" applyFont="1" applyFill="1" applyBorder="1" applyAlignment="1">
      <alignment vertical="center" wrapText="1"/>
    </xf>
    <xf numFmtId="0" fontId="11" fillId="0" borderId="0" xfId="37" applyFont="1"/>
    <xf numFmtId="0" fontId="26" fillId="0" borderId="0" xfId="37" applyFont="1" applyAlignment="1">
      <alignment vertical="center"/>
    </xf>
    <xf numFmtId="0" fontId="26" fillId="0" borderId="0" xfId="37" applyFont="1"/>
    <xf numFmtId="0" fontId="45" fillId="25" borderId="0" xfId="0" applyFont="1" applyFill="1" applyAlignment="1">
      <alignment horizontal="center"/>
    </xf>
    <xf numFmtId="164" fontId="11" fillId="0" borderId="0" xfId="33" applyNumberFormat="1" applyFont="1" applyFill="1"/>
    <xf numFmtId="0" fontId="11" fillId="26" borderId="10" xfId="33" applyNumberFormat="1" applyFont="1" applyFill="1" applyBorder="1" applyAlignment="1">
      <alignment horizontal="center"/>
    </xf>
    <xf numFmtId="49" fontId="11" fillId="26" borderId="10" xfId="0" applyNumberFormat="1" applyFont="1" applyFill="1" applyBorder="1" applyAlignment="1">
      <alignment horizontal="center"/>
    </xf>
    <xf numFmtId="0" fontId="11" fillId="26" borderId="10" xfId="0" applyNumberFormat="1" applyFont="1" applyFill="1" applyBorder="1" applyAlignment="1">
      <alignment horizontal="center"/>
    </xf>
    <xf numFmtId="0" fontId="11" fillId="26" borderId="10" xfId="0" applyFont="1" applyFill="1" applyBorder="1" applyAlignment="1">
      <alignment horizontal="left"/>
    </xf>
    <xf numFmtId="0" fontId="11" fillId="26" borderId="10" xfId="0" applyFont="1" applyFill="1" applyBorder="1" applyAlignment="1">
      <alignment horizontal="center"/>
    </xf>
    <xf numFmtId="0" fontId="11" fillId="26" borderId="0" xfId="0" applyFont="1" applyFill="1"/>
    <xf numFmtId="0" fontId="11" fillId="26" borderId="0" xfId="0" applyFont="1" applyFill="1" applyBorder="1"/>
    <xf numFmtId="0" fontId="11" fillId="26" borderId="13" xfId="0" applyFont="1" applyFill="1" applyBorder="1" applyAlignment="1">
      <alignment horizontal="left"/>
    </xf>
    <xf numFmtId="0" fontId="21" fillId="26" borderId="0" xfId="0" applyFont="1" applyFill="1"/>
    <xf numFmtId="0" fontId="0" fillId="26" borderId="0" xfId="0" applyFont="1" applyFill="1"/>
    <xf numFmtId="0" fontId="0" fillId="26" borderId="0" xfId="0" applyFont="1" applyFill="1" applyBorder="1"/>
    <xf numFmtId="0" fontId="36" fillId="26" borderId="0" xfId="0" applyFont="1" applyFill="1" applyBorder="1" applyAlignment="1">
      <alignment horizontal="right"/>
    </xf>
    <xf numFmtId="0" fontId="37" fillId="26" borderId="0" xfId="0" applyFont="1" applyFill="1" applyBorder="1" applyAlignment="1">
      <alignment horizontal="right"/>
    </xf>
    <xf numFmtId="0" fontId="24" fillId="26" borderId="0" xfId="33" applyNumberFormat="1" applyFont="1" applyFill="1" applyBorder="1" applyAlignment="1">
      <alignment horizontal="center"/>
    </xf>
    <xf numFmtId="49" fontId="24" fillId="26" borderId="0" xfId="0" applyNumberFormat="1" applyFont="1" applyFill="1" applyBorder="1" applyAlignment="1">
      <alignment horizontal="center"/>
    </xf>
    <xf numFmtId="0" fontId="24" fillId="26" borderId="0" xfId="0" applyFont="1" applyFill="1" applyBorder="1" applyAlignment="1">
      <alignment horizontal="center"/>
    </xf>
    <xf numFmtId="0" fontId="0" fillId="26" borderId="0" xfId="0" applyFont="1" applyFill="1" applyBorder="1" applyAlignment="1">
      <alignment horizontal="left"/>
    </xf>
    <xf numFmtId="0" fontId="21" fillId="26" borderId="0" xfId="0" applyFont="1" applyFill="1" applyBorder="1" applyAlignment="1">
      <alignment horizontal="center"/>
    </xf>
    <xf numFmtId="0" fontId="22" fillId="26" borderId="0" xfId="0" applyFont="1" applyFill="1" applyAlignment="1"/>
    <xf numFmtId="0" fontId="24" fillId="26" borderId="0" xfId="0" applyFont="1" applyFill="1" applyAlignment="1">
      <alignment horizontal="left"/>
    </xf>
    <xf numFmtId="0" fontId="26" fillId="26" borderId="0" xfId="0" applyFont="1" applyFill="1" applyAlignment="1">
      <alignment horizontal="left"/>
    </xf>
    <xf numFmtId="0" fontId="21" fillId="26" borderId="0" xfId="0" applyFont="1" applyFill="1" applyAlignment="1">
      <alignment horizontal="left"/>
    </xf>
    <xf numFmtId="0" fontId="42" fillId="27" borderId="10" xfId="37" applyFont="1" applyFill="1" applyBorder="1" applyAlignment="1">
      <alignment horizontal="center" vertical="center" wrapText="1"/>
    </xf>
    <xf numFmtId="0" fontId="42" fillId="27" borderId="10" xfId="37" applyFont="1" applyFill="1" applyBorder="1" applyAlignment="1">
      <alignment horizontal="right" vertical="center"/>
    </xf>
    <xf numFmtId="0" fontId="27" fillId="26" borderId="0" xfId="0" applyFont="1" applyFill="1" applyAlignment="1"/>
    <xf numFmtId="16" fontId="22" fillId="26" borderId="0" xfId="0" applyNumberFormat="1" applyFont="1" applyFill="1" applyAlignment="1"/>
    <xf numFmtId="0" fontId="41" fillId="26" borderId="0" xfId="0" applyFont="1" applyFill="1" applyAlignment="1">
      <alignment horizontal="center"/>
    </xf>
    <xf numFmtId="0" fontId="29" fillId="26" borderId="0" xfId="0" applyFont="1" applyFill="1" applyAlignment="1"/>
    <xf numFmtId="14" fontId="22" fillId="26" borderId="0" xfId="0" applyNumberFormat="1" applyFont="1" applyFill="1" applyAlignment="1"/>
    <xf numFmtId="43" fontId="22" fillId="26" borderId="0" xfId="33" applyFont="1" applyFill="1" applyAlignment="1"/>
    <xf numFmtId="0" fontId="24" fillId="26" borderId="0" xfId="0" applyFont="1" applyFill="1" applyBorder="1" applyAlignment="1">
      <alignment horizontal="center" vertical="center" wrapText="1"/>
    </xf>
    <xf numFmtId="0" fontId="22" fillId="26" borderId="0" xfId="0" applyFont="1" applyFill="1" applyAlignment="1">
      <alignment horizontal="left"/>
    </xf>
    <xf numFmtId="0" fontId="27" fillId="26" borderId="0" xfId="0" applyFont="1" applyFill="1"/>
    <xf numFmtId="0" fontId="0" fillId="26" borderId="10" xfId="0" applyFill="1" applyBorder="1" applyAlignment="1">
      <alignment horizontal="left"/>
    </xf>
    <xf numFmtId="0" fontId="11" fillId="26" borderId="11" xfId="0" applyFont="1" applyFill="1" applyBorder="1" applyAlignment="1">
      <alignment horizontal="left"/>
    </xf>
    <xf numFmtId="0" fontId="11" fillId="26" borderId="11" xfId="0" applyFont="1" applyFill="1" applyBorder="1" applyAlignment="1">
      <alignment horizontal="center"/>
    </xf>
    <xf numFmtId="0" fontId="11" fillId="26" borderId="12" xfId="0" applyFont="1" applyFill="1" applyBorder="1" applyAlignment="1">
      <alignment horizontal="left"/>
    </xf>
    <xf numFmtId="0" fontId="0" fillId="26" borderId="10" xfId="0" applyFill="1" applyBorder="1" applyAlignment="1">
      <alignment horizontal="center"/>
    </xf>
    <xf numFmtId="0" fontId="11" fillId="26" borderId="10" xfId="0" applyFont="1" applyFill="1" applyBorder="1"/>
    <xf numFmtId="0" fontId="46" fillId="26" borderId="10" xfId="0" applyFont="1" applyFill="1" applyBorder="1" applyAlignment="1">
      <alignment horizontal="left"/>
    </xf>
    <xf numFmtId="49" fontId="46" fillId="26" borderId="10" xfId="0" applyNumberFormat="1" applyFont="1" applyFill="1" applyBorder="1" applyAlignment="1">
      <alignment horizontal="center"/>
    </xf>
    <xf numFmtId="0" fontId="46" fillId="26" borderId="0" xfId="0" applyFont="1" applyFill="1"/>
    <xf numFmtId="0" fontId="46" fillId="26" borderId="10" xfId="0" applyFont="1" applyFill="1" applyBorder="1" applyAlignment="1">
      <alignment horizontal="center"/>
    </xf>
    <xf numFmtId="0" fontId="46" fillId="26" borderId="0" xfId="0" applyFont="1" applyFill="1" applyBorder="1"/>
    <xf numFmtId="4" fontId="11" fillId="26" borderId="10" xfId="33" applyNumberFormat="1" applyFont="1" applyFill="1" applyBorder="1" applyAlignment="1">
      <alignment horizontal="left"/>
    </xf>
    <xf numFmtId="4" fontId="11" fillId="26" borderId="11" xfId="33" applyNumberFormat="1" applyFont="1" applyFill="1" applyBorder="1" applyAlignment="1">
      <alignment horizontal="left"/>
    </xf>
    <xf numFmtId="4" fontId="11" fillId="26" borderId="10" xfId="33" applyNumberFormat="1" applyFont="1" applyFill="1" applyBorder="1"/>
    <xf numFmtId="4" fontId="11" fillId="26" borderId="11" xfId="33" applyNumberFormat="1" applyFont="1" applyFill="1" applyBorder="1"/>
    <xf numFmtId="4" fontId="38" fillId="26" borderId="0" xfId="33" applyNumberFormat="1" applyFont="1" applyFill="1" applyBorder="1" applyAlignment="1">
      <alignment horizontal="right"/>
    </xf>
    <xf numFmtId="4" fontId="36" fillId="26" borderId="0" xfId="0" applyNumberFormat="1" applyFont="1" applyFill="1" applyBorder="1" applyAlignment="1">
      <alignment horizontal="right"/>
    </xf>
    <xf numFmtId="4" fontId="24" fillId="26" borderId="0" xfId="33" applyNumberFormat="1" applyFont="1" applyFill="1" applyBorder="1" applyAlignment="1">
      <alignment horizontal="left"/>
    </xf>
    <xf numFmtId="4" fontId="46" fillId="26" borderId="10" xfId="33" applyNumberFormat="1" applyFont="1" applyFill="1" applyBorder="1" applyAlignment="1">
      <alignment horizontal="left"/>
    </xf>
    <xf numFmtId="4" fontId="46" fillId="26" borderId="10" xfId="33" applyNumberFormat="1" applyFont="1" applyFill="1" applyBorder="1"/>
    <xf numFmtId="4" fontId="26" fillId="26" borderId="10" xfId="33" applyNumberFormat="1" applyFont="1" applyFill="1" applyBorder="1" applyAlignment="1">
      <alignment horizontal="left"/>
    </xf>
    <xf numFmtId="4" fontId="39" fillId="26" borderId="0" xfId="33" applyNumberFormat="1" applyFont="1" applyFill="1" applyBorder="1" applyAlignment="1">
      <alignment horizontal="right"/>
    </xf>
    <xf numFmtId="4" fontId="0" fillId="26" borderId="0" xfId="33" applyNumberFormat="1" applyFont="1" applyFill="1"/>
    <xf numFmtId="4" fontId="21" fillId="0" borderId="0" xfId="37" applyNumberFormat="1" applyFont="1"/>
    <xf numFmtId="39" fontId="11" fillId="26" borderId="10" xfId="33" applyNumberFormat="1" applyFont="1" applyFill="1" applyBorder="1" applyAlignment="1">
      <alignment vertical="center"/>
    </xf>
    <xf numFmtId="39" fontId="11" fillId="0" borderId="10" xfId="33" applyNumberFormat="1" applyFont="1" applyFill="1" applyBorder="1" applyAlignment="1">
      <alignment vertical="center"/>
    </xf>
    <xf numFmtId="39" fontId="0" fillId="26" borderId="10" xfId="33" applyNumberFormat="1" applyFont="1" applyFill="1" applyBorder="1" applyAlignment="1">
      <alignment vertical="center"/>
    </xf>
    <xf numFmtId="39" fontId="42" fillId="27" borderId="10" xfId="33" applyNumberFormat="1" applyFont="1" applyFill="1" applyBorder="1" applyAlignment="1">
      <alignment vertical="center"/>
    </xf>
    <xf numFmtId="0" fontId="47" fillId="0" borderId="0" xfId="37" applyFont="1" applyFill="1"/>
    <xf numFmtId="0" fontId="32" fillId="0" borderId="0" xfId="37" applyFont="1" applyFill="1"/>
    <xf numFmtId="166" fontId="11" fillId="0" borderId="0" xfId="37" applyNumberFormat="1" applyFont="1" applyFill="1"/>
    <xf numFmtId="167" fontId="11" fillId="0" borderId="0" xfId="37" applyNumberFormat="1" applyFont="1" applyFill="1"/>
    <xf numFmtId="168" fontId="11" fillId="0" borderId="0" xfId="37" applyNumberFormat="1" applyFont="1" applyFill="1"/>
    <xf numFmtId="4" fontId="21" fillId="26" borderId="0" xfId="0" applyNumberFormat="1" applyFont="1" applyFill="1"/>
    <xf numFmtId="4" fontId="11" fillId="0" borderId="0" xfId="37" applyNumberFormat="1" applyFont="1"/>
    <xf numFmtId="43" fontId="24" fillId="26" borderId="0" xfId="0" applyNumberFormat="1" applyFont="1" applyFill="1" applyAlignment="1">
      <alignment horizontal="left"/>
    </xf>
    <xf numFmtId="43" fontId="21" fillId="26" borderId="0" xfId="0" applyNumberFormat="1" applyFont="1" applyFill="1"/>
    <xf numFmtId="4" fontId="11" fillId="26" borderId="10" xfId="0" applyNumberFormat="1" applyFont="1" applyFill="1" applyBorder="1"/>
    <xf numFmtId="49" fontId="0" fillId="26" borderId="10" xfId="0" applyNumberFormat="1" applyFill="1" applyBorder="1" applyAlignment="1">
      <alignment horizontal="center"/>
    </xf>
    <xf numFmtId="0" fontId="26" fillId="26" borderId="10" xfId="0" applyFont="1" applyFill="1" applyBorder="1" applyAlignment="1">
      <alignment horizontal="center"/>
    </xf>
    <xf numFmtId="0" fontId="26" fillId="26" borderId="10" xfId="0" applyFont="1" applyFill="1" applyBorder="1" applyAlignment="1">
      <alignment horizontal="right"/>
    </xf>
    <xf numFmtId="49" fontId="0" fillId="26" borderId="12" xfId="0" applyNumberFormat="1" applyFill="1" applyBorder="1" applyAlignment="1">
      <alignment horizontal="center"/>
    </xf>
    <xf numFmtId="49" fontId="0" fillId="26" borderId="0" xfId="0" applyNumberFormat="1" applyFill="1" applyBorder="1" applyAlignment="1">
      <alignment horizontal="center"/>
    </xf>
    <xf numFmtId="0" fontId="11" fillId="26" borderId="11" xfId="33" applyNumberFormat="1" applyFont="1" applyFill="1" applyBorder="1" applyAlignment="1">
      <alignment horizontal="center"/>
    </xf>
    <xf numFmtId="49" fontId="0" fillId="26" borderId="11" xfId="0" applyNumberFormat="1" applyFill="1" applyBorder="1" applyAlignment="1">
      <alignment horizontal="center"/>
    </xf>
    <xf numFmtId="0" fontId="11" fillId="26" borderId="11" xfId="0" applyNumberFormat="1" applyFont="1" applyFill="1" applyBorder="1" applyAlignment="1">
      <alignment horizontal="center"/>
    </xf>
    <xf numFmtId="0" fontId="11" fillId="26" borderId="12" xfId="0" applyNumberFormat="1" applyFont="1" applyFill="1" applyBorder="1" applyAlignment="1">
      <alignment horizontal="center"/>
    </xf>
    <xf numFmtId="0" fontId="11" fillId="26" borderId="0" xfId="0" applyNumberFormat="1" applyFont="1" applyFill="1" applyBorder="1" applyAlignment="1">
      <alignment horizontal="center"/>
    </xf>
    <xf numFmtId="0" fontId="11" fillId="26" borderId="12" xfId="33" applyNumberFormat="1" applyFont="1" applyFill="1" applyBorder="1" applyAlignment="1">
      <alignment horizontal="center"/>
    </xf>
    <xf numFmtId="0" fontId="11" fillId="26" borderId="12" xfId="0" applyFont="1" applyFill="1" applyBorder="1" applyAlignment="1">
      <alignment horizontal="center"/>
    </xf>
    <xf numFmtId="4" fontId="11" fillId="26" borderId="12" xfId="33" applyNumberFormat="1" applyFont="1" applyFill="1" applyBorder="1" applyAlignment="1">
      <alignment horizontal="left"/>
    </xf>
    <xf numFmtId="4" fontId="11" fillId="26" borderId="12" xfId="33" applyNumberFormat="1" applyFont="1" applyFill="1" applyBorder="1"/>
    <xf numFmtId="49" fontId="0" fillId="26" borderId="16" xfId="0" applyNumberFormat="1" applyFill="1" applyBorder="1" applyAlignment="1">
      <alignment horizontal="center"/>
    </xf>
    <xf numFmtId="0" fontId="11" fillId="26" borderId="16" xfId="0" applyNumberFormat="1" applyFont="1" applyFill="1" applyBorder="1" applyAlignment="1">
      <alignment horizontal="center"/>
    </xf>
    <xf numFmtId="4" fontId="28" fillId="26" borderId="11" xfId="0" applyNumberFormat="1" applyFont="1" applyFill="1" applyBorder="1" applyAlignment="1">
      <alignment horizontal="center" vertical="center" wrapText="1"/>
    </xf>
    <xf numFmtId="0" fontId="28" fillId="26" borderId="11" xfId="0" applyFont="1" applyFill="1" applyBorder="1" applyAlignment="1">
      <alignment horizontal="center" vertical="center" wrapText="1"/>
    </xf>
    <xf numFmtId="0" fontId="28" fillId="26" borderId="11" xfId="0" applyNumberFormat="1" applyFont="1" applyFill="1" applyBorder="1" applyAlignment="1">
      <alignment horizontal="center" vertical="center" wrapText="1"/>
    </xf>
    <xf numFmtId="4" fontId="25" fillId="26" borderId="11" xfId="0" applyNumberFormat="1" applyFont="1" applyFill="1" applyBorder="1" applyAlignment="1">
      <alignment horizontal="center" vertical="center" wrapText="1"/>
    </xf>
    <xf numFmtId="0" fontId="28" fillId="26" borderId="11" xfId="36" applyFont="1" applyFill="1" applyBorder="1" applyAlignment="1">
      <alignment horizontal="center" vertical="center" wrapText="1"/>
    </xf>
    <xf numFmtId="0" fontId="11" fillId="26" borderId="17" xfId="0" applyFont="1" applyFill="1" applyBorder="1" applyAlignment="1">
      <alignment horizontal="left"/>
    </xf>
    <xf numFmtId="0" fontId="44" fillId="26" borderId="0" xfId="0" applyFont="1" applyFill="1" applyBorder="1" applyAlignment="1"/>
    <xf numFmtId="0" fontId="28" fillId="26" borderId="0" xfId="0" applyNumberFormat="1" applyFont="1" applyFill="1" applyBorder="1" applyAlignment="1">
      <alignment horizontal="center" vertical="center" wrapText="1"/>
    </xf>
    <xf numFmtId="4" fontId="25" fillId="26" borderId="0" xfId="0" applyNumberFormat="1" applyFont="1" applyFill="1" applyBorder="1" applyAlignment="1">
      <alignment horizontal="center" vertical="center" wrapText="1"/>
    </xf>
    <xf numFmtId="4" fontId="28" fillId="26" borderId="0" xfId="0" applyNumberFormat="1" applyFont="1" applyFill="1" applyBorder="1" applyAlignment="1">
      <alignment horizontal="center" vertical="center" wrapText="1"/>
    </xf>
    <xf numFmtId="0" fontId="28" fillId="26" borderId="0" xfId="36" applyFont="1" applyFill="1" applyBorder="1" applyAlignment="1">
      <alignment horizontal="center" vertical="center" wrapText="1"/>
    </xf>
    <xf numFmtId="0" fontId="0" fillId="26" borderId="16" xfId="0" applyFill="1" applyBorder="1" applyAlignment="1">
      <alignment horizontal="left"/>
    </xf>
    <xf numFmtId="0" fontId="11" fillId="26" borderId="16" xfId="0" applyFont="1" applyFill="1" applyBorder="1" applyAlignment="1">
      <alignment horizontal="left"/>
    </xf>
    <xf numFmtId="49" fontId="26" fillId="26" borderId="16" xfId="0" applyNumberFormat="1" applyFont="1" applyFill="1" applyBorder="1" applyAlignment="1">
      <alignment horizontal="center"/>
    </xf>
    <xf numFmtId="0" fontId="26" fillId="26" borderId="16" xfId="0" applyFont="1" applyFill="1" applyBorder="1" applyAlignment="1">
      <alignment horizontal="center"/>
    </xf>
    <xf numFmtId="39" fontId="11" fillId="0" borderId="0" xfId="37" applyNumberFormat="1" applyFont="1"/>
    <xf numFmtId="4" fontId="24" fillId="26" borderId="0" xfId="0" applyNumberFormat="1" applyFont="1" applyFill="1" applyAlignment="1">
      <alignment horizontal="left"/>
    </xf>
    <xf numFmtId="43" fontId="21" fillId="26" borderId="0" xfId="33" applyFont="1" applyFill="1"/>
    <xf numFmtId="0" fontId="21" fillId="26" borderId="0" xfId="0" applyFont="1" applyFill="1" applyBorder="1"/>
    <xf numFmtId="4" fontId="0" fillId="26" borderId="0" xfId="0" applyNumberFormat="1" applyFont="1" applyFill="1" applyBorder="1"/>
    <xf numFmtId="0" fontId="46" fillId="26" borderId="10" xfId="0" applyNumberFormat="1" applyFont="1" applyFill="1" applyBorder="1" applyAlignment="1">
      <alignment horizontal="center"/>
    </xf>
    <xf numFmtId="4" fontId="0" fillId="26" borderId="10" xfId="33" applyNumberFormat="1" applyFont="1" applyFill="1" applyBorder="1" applyAlignment="1">
      <alignment horizontal="left"/>
    </xf>
    <xf numFmtId="1" fontId="22" fillId="26" borderId="0" xfId="0" applyNumberFormat="1" applyFont="1" applyFill="1" applyAlignment="1"/>
    <xf numFmtId="1" fontId="28" fillId="26" borderId="11" xfId="0" applyNumberFormat="1" applyFont="1" applyFill="1" applyBorder="1" applyAlignment="1">
      <alignment horizontal="center" vertical="center" wrapText="1"/>
    </xf>
    <xf numFmtId="1" fontId="28" fillId="26" borderId="0" xfId="0" applyNumberFormat="1" applyFont="1" applyFill="1" applyBorder="1" applyAlignment="1">
      <alignment horizontal="center" vertical="center" wrapText="1"/>
    </xf>
    <xf numFmtId="1" fontId="11" fillId="26" borderId="10" xfId="0" applyNumberFormat="1" applyFont="1" applyFill="1" applyBorder="1" applyAlignment="1">
      <alignment horizontal="center"/>
    </xf>
    <xf numFmtId="1" fontId="11" fillId="26" borderId="12" xfId="0" applyNumberFormat="1" applyFont="1" applyFill="1" applyBorder="1" applyAlignment="1">
      <alignment horizontal="center"/>
    </xf>
    <xf numFmtId="1" fontId="11" fillId="26" borderId="11" xfId="0" applyNumberFormat="1" applyFont="1" applyFill="1" applyBorder="1" applyAlignment="1">
      <alignment horizontal="center"/>
    </xf>
    <xf numFmtId="1" fontId="24" fillId="26" borderId="0" xfId="0" applyNumberFormat="1" applyFont="1" applyFill="1" applyBorder="1" applyAlignment="1">
      <alignment horizontal="center"/>
    </xf>
    <xf numFmtId="1" fontId="0" fillId="26" borderId="10" xfId="0" applyNumberFormat="1" applyFill="1" applyBorder="1" applyAlignment="1">
      <alignment horizontal="center"/>
    </xf>
    <xf numFmtId="1" fontId="26" fillId="26" borderId="0" xfId="0" applyNumberFormat="1" applyFont="1" applyFill="1" applyBorder="1" applyAlignment="1">
      <alignment horizontal="left"/>
    </xf>
    <xf numFmtId="1" fontId="26" fillId="26" borderId="16" xfId="0" applyNumberFormat="1" applyFont="1" applyFill="1" applyBorder="1" applyAlignment="1">
      <alignment horizontal="center"/>
    </xf>
    <xf numFmtId="1" fontId="0" fillId="26" borderId="0" xfId="0" applyNumberFormat="1" applyFont="1" applyFill="1"/>
    <xf numFmtId="1" fontId="46" fillId="26" borderId="10" xfId="0" applyNumberFormat="1" applyFont="1" applyFill="1" applyBorder="1" applyAlignment="1">
      <alignment horizontal="center"/>
    </xf>
    <xf numFmtId="1" fontId="24" fillId="26" borderId="0" xfId="0" applyNumberFormat="1" applyFont="1" applyFill="1" applyAlignment="1">
      <alignment horizontal="left"/>
    </xf>
    <xf numFmtId="1" fontId="0" fillId="26" borderId="12" xfId="0" applyNumberFormat="1" applyFill="1" applyBorder="1" applyAlignment="1">
      <alignment horizontal="center"/>
    </xf>
    <xf numFmtId="0" fontId="46" fillId="26" borderId="10" xfId="0" applyFont="1" applyFill="1" applyBorder="1"/>
    <xf numFmtId="4" fontId="11" fillId="26" borderId="0" xfId="0" applyNumberFormat="1" applyFont="1" applyFill="1" applyBorder="1"/>
    <xf numFmtId="4" fontId="24" fillId="26" borderId="0" xfId="33" applyNumberFormat="1" applyFont="1" applyFill="1" applyAlignment="1">
      <alignment horizontal="left"/>
    </xf>
    <xf numFmtId="4" fontId="24" fillId="26" borderId="0" xfId="33" applyNumberFormat="1" applyFont="1" applyFill="1"/>
    <xf numFmtId="49" fontId="49" fillId="26" borderId="10" xfId="0" applyNumberFormat="1" applyFont="1" applyFill="1" applyBorder="1" applyAlignment="1">
      <alignment horizontal="center"/>
    </xf>
    <xf numFmtId="0" fontId="49" fillId="26" borderId="10" xfId="0" applyNumberFormat="1" applyFont="1" applyFill="1" applyBorder="1" applyAlignment="1">
      <alignment horizontal="center"/>
    </xf>
    <xf numFmtId="0" fontId="49" fillId="26" borderId="10" xfId="0" applyFont="1" applyFill="1" applyBorder="1"/>
    <xf numFmtId="0" fontId="49" fillId="26" borderId="10" xfId="0" applyFont="1" applyFill="1" applyBorder="1" applyAlignment="1">
      <alignment horizontal="center"/>
    </xf>
    <xf numFmtId="1" fontId="49" fillId="26" borderId="10" xfId="0" applyNumberFormat="1" applyFont="1" applyFill="1" applyBorder="1" applyAlignment="1">
      <alignment horizontal="center"/>
    </xf>
    <xf numFmtId="0" fontId="49" fillId="26" borderId="10" xfId="0" applyFont="1" applyFill="1" applyBorder="1" applyAlignment="1">
      <alignment horizontal="left"/>
    </xf>
    <xf numFmtId="4" fontId="49" fillId="26" borderId="10" xfId="33" applyNumberFormat="1" applyFont="1" applyFill="1" applyBorder="1" applyAlignment="1">
      <alignment horizontal="left"/>
    </xf>
    <xf numFmtId="4" fontId="49" fillId="26" borderId="10" xfId="33" applyNumberFormat="1" applyFont="1" applyFill="1" applyBorder="1"/>
    <xf numFmtId="0" fontId="49" fillId="26" borderId="0" xfId="0" applyFont="1" applyFill="1"/>
    <xf numFmtId="0" fontId="49" fillId="26" borderId="0" xfId="0" applyFont="1" applyFill="1" applyBorder="1"/>
    <xf numFmtId="0" fontId="24" fillId="26" borderId="0" xfId="0" applyFont="1" applyFill="1" applyAlignment="1">
      <alignment horizontal="center"/>
    </xf>
    <xf numFmtId="0" fontId="0" fillId="26" borderId="10" xfId="0" applyFont="1" applyFill="1" applyBorder="1" applyAlignment="1">
      <alignment horizontal="left"/>
    </xf>
    <xf numFmtId="0" fontId="0" fillId="26" borderId="10" xfId="0" applyFont="1" applyFill="1" applyBorder="1" applyAlignment="1">
      <alignment horizontal="center"/>
    </xf>
    <xf numFmtId="49" fontId="46" fillId="26" borderId="12" xfId="0" applyNumberFormat="1" applyFont="1" applyFill="1" applyBorder="1" applyAlignment="1">
      <alignment horizontal="center"/>
    </xf>
    <xf numFmtId="0" fontId="26" fillId="26" borderId="10" xfId="33" applyNumberFormat="1" applyFont="1" applyFill="1" applyBorder="1" applyAlignment="1">
      <alignment horizontal="center"/>
    </xf>
    <xf numFmtId="49" fontId="26" fillId="26" borderId="10" xfId="0" applyNumberFormat="1" applyFont="1" applyFill="1" applyBorder="1" applyAlignment="1">
      <alignment horizontal="center"/>
    </xf>
    <xf numFmtId="0" fontId="26" fillId="26" borderId="10" xfId="0" applyFont="1" applyFill="1" applyBorder="1" applyAlignment="1">
      <alignment horizontal="left"/>
    </xf>
    <xf numFmtId="1" fontId="26" fillId="26" borderId="10" xfId="0" applyNumberFormat="1" applyFont="1" applyFill="1" applyBorder="1" applyAlignment="1">
      <alignment horizontal="center"/>
    </xf>
    <xf numFmtId="0" fontId="26" fillId="26" borderId="10" xfId="0" applyFont="1" applyFill="1" applyBorder="1"/>
    <xf numFmtId="49" fontId="48" fillId="26" borderId="10" xfId="0" applyNumberFormat="1" applyFont="1" applyFill="1" applyBorder="1" applyAlignment="1">
      <alignment horizontal="center"/>
    </xf>
    <xf numFmtId="0" fontId="48" fillId="26" borderId="10" xfId="0" applyFont="1" applyFill="1" applyBorder="1" applyAlignment="1">
      <alignment horizontal="left"/>
    </xf>
    <xf numFmtId="0" fontId="48" fillId="26" borderId="10" xfId="0" applyFont="1" applyFill="1" applyBorder="1" applyAlignment="1">
      <alignment horizontal="center"/>
    </xf>
    <xf numFmtId="0" fontId="48" fillId="26" borderId="10" xfId="0" applyNumberFormat="1" applyFont="1" applyFill="1" applyBorder="1" applyAlignment="1">
      <alignment horizontal="center"/>
    </xf>
    <xf numFmtId="0" fontId="48" fillId="26" borderId="10" xfId="0" applyFont="1" applyFill="1" applyBorder="1"/>
    <xf numFmtId="1" fontId="48" fillId="26" borderId="10" xfId="0" applyNumberFormat="1" applyFont="1" applyFill="1" applyBorder="1" applyAlignment="1">
      <alignment horizontal="center"/>
    </xf>
    <xf numFmtId="4" fontId="48" fillId="26" borderId="10" xfId="33" applyNumberFormat="1" applyFont="1" applyFill="1" applyBorder="1" applyAlignment="1">
      <alignment horizontal="left"/>
    </xf>
    <xf numFmtId="4" fontId="48" fillId="26" borderId="10" xfId="33" applyNumberFormat="1" applyFont="1" applyFill="1" applyBorder="1"/>
    <xf numFmtId="0" fontId="48" fillId="26" borderId="0" xfId="0" applyFont="1" applyFill="1"/>
    <xf numFmtId="0" fontId="48" fillId="26" borderId="0" xfId="0" applyFont="1" applyFill="1" applyBorder="1"/>
    <xf numFmtId="1" fontId="24" fillId="26" borderId="0" xfId="0" applyNumberFormat="1" applyFont="1" applyFill="1" applyAlignment="1">
      <alignment horizontal="center"/>
    </xf>
    <xf numFmtId="0" fontId="0" fillId="26" borderId="0" xfId="0" applyFont="1" applyFill="1" applyAlignment="1">
      <alignment horizontal="left"/>
    </xf>
    <xf numFmtId="4" fontId="21" fillId="26" borderId="0" xfId="33" applyNumberFormat="1" applyFont="1" applyFill="1" applyAlignment="1">
      <alignment horizontal="right"/>
    </xf>
    <xf numFmtId="4" fontId="24" fillId="26" borderId="0" xfId="39" applyNumberFormat="1" applyFont="1" applyFill="1"/>
    <xf numFmtId="4" fontId="40" fillId="26" borderId="14" xfId="33" applyNumberFormat="1" applyFont="1" applyFill="1" applyBorder="1"/>
    <xf numFmtId="7" fontId="21" fillId="26" borderId="0" xfId="0" applyNumberFormat="1" applyFont="1" applyFill="1"/>
    <xf numFmtId="164" fontId="24" fillId="26" borderId="0" xfId="0" applyNumberFormat="1" applyFont="1" applyFill="1" applyAlignment="1">
      <alignment horizontal="left"/>
    </xf>
    <xf numFmtId="1" fontId="22" fillId="26" borderId="0" xfId="0" applyNumberFormat="1" applyFont="1" applyFill="1" applyAlignment="1">
      <alignment horizontal="left"/>
    </xf>
    <xf numFmtId="0" fontId="27" fillId="26" borderId="0" xfId="0" applyFont="1" applyFill="1" applyAlignment="1">
      <alignment horizontal="left"/>
    </xf>
    <xf numFmtId="1" fontId="26" fillId="26" borderId="0" xfId="0" applyNumberFormat="1" applyFont="1" applyFill="1" applyAlignment="1">
      <alignment horizontal="left"/>
    </xf>
    <xf numFmtId="1" fontId="0" fillId="26" borderId="10" xfId="0" applyNumberFormat="1" applyFont="1" applyFill="1" applyBorder="1" applyAlignment="1">
      <alignment horizontal="center"/>
    </xf>
    <xf numFmtId="4" fontId="24" fillId="26" borderId="14" xfId="0" applyNumberFormat="1" applyFont="1" applyFill="1" applyBorder="1" applyAlignment="1">
      <alignment horizontal="center" vertical="center" wrapText="1"/>
    </xf>
    <xf numFmtId="4" fontId="11" fillId="29" borderId="10" xfId="33" applyNumberFormat="1" applyFont="1" applyFill="1" applyBorder="1"/>
    <xf numFmtId="0" fontId="11" fillId="29" borderId="0" xfId="0" applyFont="1" applyFill="1"/>
    <xf numFmtId="0" fontId="11" fillId="29" borderId="0" xfId="0" applyFont="1" applyFill="1" applyBorder="1"/>
    <xf numFmtId="49" fontId="0" fillId="28" borderId="10" xfId="0" applyNumberFormat="1" applyFill="1" applyBorder="1" applyAlignment="1">
      <alignment horizontal="center"/>
    </xf>
    <xf numFmtId="0" fontId="11" fillId="28" borderId="10" xfId="0" applyNumberFormat="1" applyFont="1" applyFill="1" applyBorder="1" applyAlignment="1">
      <alignment horizontal="center"/>
    </xf>
    <xf numFmtId="0" fontId="11" fillId="28" borderId="10" xfId="0" applyFont="1" applyFill="1" applyBorder="1" applyAlignment="1">
      <alignment horizontal="left"/>
    </xf>
    <xf numFmtId="1" fontId="11" fillId="28" borderId="10" xfId="0" applyNumberFormat="1" applyFont="1" applyFill="1" applyBorder="1" applyAlignment="1">
      <alignment horizontal="center"/>
    </xf>
    <xf numFmtId="0" fontId="11" fillId="28" borderId="10" xfId="0" applyFont="1" applyFill="1" applyBorder="1" applyAlignment="1">
      <alignment horizontal="center"/>
    </xf>
    <xf numFmtId="4" fontId="11" fillId="28" borderId="10" xfId="33" applyNumberFormat="1" applyFont="1" applyFill="1" applyBorder="1" applyAlignment="1">
      <alignment horizontal="left"/>
    </xf>
    <xf numFmtId="4" fontId="11" fillId="28" borderId="10" xfId="33" applyNumberFormat="1" applyFont="1" applyFill="1" applyBorder="1"/>
    <xf numFmtId="0" fontId="11" fillId="28" borderId="0" xfId="0" applyFont="1" applyFill="1"/>
    <xf numFmtId="0" fontId="11" fillId="28" borderId="0" xfId="0" applyFont="1" applyFill="1" applyBorder="1"/>
    <xf numFmtId="0" fontId="11" fillId="28" borderId="10" xfId="0" applyFont="1" applyFill="1" applyBorder="1"/>
    <xf numFmtId="49" fontId="46" fillId="28" borderId="10" xfId="0" applyNumberFormat="1" applyFont="1" applyFill="1" applyBorder="1" applyAlignment="1">
      <alignment horizontal="center"/>
    </xf>
    <xf numFmtId="0" fontId="46" fillId="28" borderId="10" xfId="0" applyNumberFormat="1" applyFont="1" applyFill="1" applyBorder="1" applyAlignment="1">
      <alignment horizontal="center"/>
    </xf>
    <xf numFmtId="1" fontId="46" fillId="28" borderId="10" xfId="0" applyNumberFormat="1" applyFont="1" applyFill="1" applyBorder="1" applyAlignment="1">
      <alignment horizontal="center"/>
    </xf>
    <xf numFmtId="0" fontId="46" fillId="28" borderId="10" xfId="0" applyFont="1" applyFill="1" applyBorder="1" applyAlignment="1">
      <alignment horizontal="center"/>
    </xf>
    <xf numFmtId="0" fontId="46" fillId="28" borderId="10" xfId="0" applyFont="1" applyFill="1" applyBorder="1" applyAlignment="1">
      <alignment horizontal="left"/>
    </xf>
    <xf numFmtId="4" fontId="46" fillId="28" borderId="10" xfId="33" applyNumberFormat="1" applyFont="1" applyFill="1" applyBorder="1" applyAlignment="1">
      <alignment horizontal="left"/>
    </xf>
    <xf numFmtId="4" fontId="46" fillId="28" borderId="10" xfId="33" applyNumberFormat="1" applyFont="1" applyFill="1" applyBorder="1"/>
    <xf numFmtId="0" fontId="46" fillId="28" borderId="0" xfId="0" applyFont="1" applyFill="1" applyBorder="1"/>
    <xf numFmtId="0" fontId="46" fillId="28" borderId="10" xfId="0" applyFont="1" applyFill="1" applyBorder="1"/>
    <xf numFmtId="4" fontId="11" fillId="26" borderId="0" xfId="33" applyNumberFormat="1" applyFont="1" applyFill="1" applyBorder="1"/>
    <xf numFmtId="4" fontId="11" fillId="26" borderId="0" xfId="33" applyNumberFormat="1" applyFont="1" applyFill="1" applyBorder="1" applyAlignment="1">
      <alignment horizontal="left"/>
    </xf>
    <xf numFmtId="4" fontId="51" fillId="26" borderId="0" xfId="0" applyNumberFormat="1" applyFont="1" applyFill="1" applyBorder="1"/>
    <xf numFmtId="4" fontId="0" fillId="26" borderId="0" xfId="33" applyNumberFormat="1" applyFont="1" applyFill="1" applyBorder="1"/>
    <xf numFmtId="0" fontId="0" fillId="26" borderId="11" xfId="0" applyFont="1" applyFill="1" applyBorder="1" applyAlignment="1">
      <alignment horizontal="left"/>
    </xf>
    <xf numFmtId="0" fontId="11" fillId="26" borderId="16" xfId="33" applyNumberFormat="1" applyFont="1" applyFill="1" applyBorder="1" applyAlignment="1">
      <alignment horizontal="center"/>
    </xf>
    <xf numFmtId="4" fontId="26" fillId="26" borderId="10" xfId="33" applyNumberFormat="1" applyFont="1" applyFill="1" applyBorder="1"/>
    <xf numFmtId="0" fontId="11" fillId="26" borderId="13" xfId="0" applyFont="1" applyFill="1" applyBorder="1" applyAlignment="1">
      <alignment horizontal="left"/>
    </xf>
    <xf numFmtId="4" fontId="11" fillId="26" borderId="14" xfId="33" applyNumberFormat="1" applyFont="1" applyFill="1" applyBorder="1"/>
    <xf numFmtId="0" fontId="11" fillId="26" borderId="15" xfId="0" applyFont="1" applyFill="1" applyBorder="1" applyAlignment="1">
      <alignment horizontal="left"/>
    </xf>
    <xf numFmtId="4" fontId="0" fillId="30" borderId="10" xfId="33" applyNumberFormat="1" applyFont="1" applyFill="1" applyBorder="1" applyAlignment="1">
      <alignment horizontal="left"/>
    </xf>
    <xf numFmtId="0" fontId="0" fillId="26" borderId="12" xfId="0" applyFill="1" applyBorder="1" applyAlignment="1">
      <alignment horizontal="left"/>
    </xf>
    <xf numFmtId="0" fontId="0" fillId="26" borderId="12" xfId="0" applyFont="1" applyFill="1" applyBorder="1" applyAlignment="1">
      <alignment horizontal="left"/>
    </xf>
    <xf numFmtId="1" fontId="11" fillId="26" borderId="16" xfId="0" applyNumberFormat="1" applyFont="1" applyFill="1" applyBorder="1" applyAlignment="1">
      <alignment horizontal="center"/>
    </xf>
    <xf numFmtId="0" fontId="11" fillId="26" borderId="16" xfId="0" applyFont="1" applyFill="1" applyBorder="1" applyAlignment="1">
      <alignment horizontal="center"/>
    </xf>
    <xf numFmtId="0" fontId="11" fillId="26" borderId="15" xfId="0" applyFont="1" applyFill="1" applyBorder="1" applyAlignment="1">
      <alignment horizontal="center"/>
    </xf>
    <xf numFmtId="1" fontId="11" fillId="26" borderId="15" xfId="0" applyNumberFormat="1" applyFont="1" applyFill="1" applyBorder="1" applyAlignment="1">
      <alignment horizontal="center"/>
    </xf>
    <xf numFmtId="0" fontId="0" fillId="26" borderId="15" xfId="0" applyFont="1" applyFill="1" applyBorder="1" applyAlignment="1">
      <alignment horizontal="left"/>
    </xf>
    <xf numFmtId="4" fontId="11" fillId="26" borderId="15" xfId="33" applyNumberFormat="1" applyFont="1" applyFill="1" applyBorder="1" applyAlignment="1">
      <alignment horizontal="left"/>
    </xf>
    <xf numFmtId="4" fontId="11" fillId="26" borderId="15" xfId="33" applyNumberFormat="1" applyFont="1" applyFill="1" applyBorder="1"/>
    <xf numFmtId="0" fontId="11" fillId="26" borderId="15" xfId="0" applyFont="1" applyFill="1" applyBorder="1"/>
    <xf numFmtId="0" fontId="52" fillId="26" borderId="15" xfId="0" applyFont="1" applyFill="1" applyBorder="1" applyAlignment="1">
      <alignment horizontal="left"/>
    </xf>
    <xf numFmtId="1" fontId="52" fillId="26" borderId="15" xfId="0" applyNumberFormat="1" applyFont="1" applyFill="1" applyBorder="1" applyAlignment="1">
      <alignment horizontal="left"/>
    </xf>
    <xf numFmtId="4" fontId="52" fillId="26" borderId="15" xfId="33" applyNumberFormat="1" applyFont="1" applyFill="1" applyBorder="1" applyAlignment="1">
      <alignment horizontal="left"/>
    </xf>
    <xf numFmtId="49" fontId="26" fillId="26" borderId="11" xfId="0" applyNumberFormat="1" applyFont="1" applyFill="1" applyBorder="1" applyAlignment="1">
      <alignment horizontal="center"/>
    </xf>
    <xf numFmtId="0" fontId="26" fillId="26" borderId="11" xfId="0" applyNumberFormat="1" applyFont="1" applyFill="1" applyBorder="1" applyAlignment="1">
      <alignment horizontal="center"/>
    </xf>
    <xf numFmtId="0" fontId="26" fillId="26" borderId="11" xfId="0" applyFont="1" applyFill="1" applyBorder="1" applyAlignment="1">
      <alignment horizontal="left"/>
    </xf>
    <xf numFmtId="0" fontId="26" fillId="26" borderId="11" xfId="0" applyFont="1" applyFill="1" applyBorder="1" applyAlignment="1">
      <alignment horizontal="center"/>
    </xf>
    <xf numFmtId="1" fontId="26" fillId="26" borderId="11" xfId="0" applyNumberFormat="1" applyFont="1" applyFill="1" applyBorder="1" applyAlignment="1">
      <alignment horizontal="center"/>
    </xf>
    <xf numFmtId="4" fontId="26" fillId="26" borderId="11" xfId="33" applyNumberFormat="1" applyFont="1" applyFill="1" applyBorder="1" applyAlignment="1">
      <alignment horizontal="left"/>
    </xf>
    <xf numFmtId="4" fontId="26" fillId="26" borderId="11" xfId="33" applyNumberFormat="1" applyFont="1" applyFill="1" applyBorder="1"/>
    <xf numFmtId="0" fontId="26" fillId="26" borderId="0" xfId="0" applyFont="1" applyFill="1"/>
    <xf numFmtId="0" fontId="26" fillId="26" borderId="0" xfId="0" applyFont="1" applyFill="1" applyBorder="1"/>
    <xf numFmtId="0" fontId="26" fillId="26" borderId="11" xfId="33" applyNumberFormat="1" applyFont="1" applyFill="1" applyBorder="1" applyAlignment="1">
      <alignment horizontal="center"/>
    </xf>
    <xf numFmtId="0" fontId="26" fillId="26" borderId="10" xfId="0" applyNumberFormat="1" applyFont="1" applyFill="1" applyBorder="1" applyAlignment="1">
      <alignment horizontal="center"/>
    </xf>
    <xf numFmtId="0" fontId="26" fillId="26" borderId="12" xfId="33" applyNumberFormat="1" applyFont="1" applyFill="1" applyBorder="1" applyAlignment="1">
      <alignment horizontal="center"/>
    </xf>
    <xf numFmtId="49" fontId="26" fillId="26" borderId="12" xfId="0" applyNumberFormat="1" applyFont="1" applyFill="1" applyBorder="1" applyAlignment="1">
      <alignment horizontal="center"/>
    </xf>
    <xf numFmtId="0" fontId="26" fillId="26" borderId="12" xfId="0" applyFont="1" applyFill="1" applyBorder="1" applyAlignment="1">
      <alignment horizontal="center"/>
    </xf>
    <xf numFmtId="1" fontId="26" fillId="26" borderId="12" xfId="0" applyNumberFormat="1" applyFont="1" applyFill="1" applyBorder="1" applyAlignment="1">
      <alignment horizontal="center"/>
    </xf>
    <xf numFmtId="0" fontId="26" fillId="26" borderId="12" xfId="0" applyFont="1" applyFill="1" applyBorder="1" applyAlignment="1">
      <alignment horizontal="right"/>
    </xf>
    <xf numFmtId="4" fontId="50" fillId="26" borderId="12" xfId="33" applyNumberFormat="1" applyFont="1" applyFill="1" applyBorder="1" applyAlignment="1">
      <alignment horizontal="left"/>
    </xf>
    <xf numFmtId="4" fontId="26" fillId="26" borderId="12" xfId="33" applyNumberFormat="1" applyFont="1" applyFill="1" applyBorder="1" applyAlignment="1">
      <alignment horizontal="left"/>
    </xf>
    <xf numFmtId="4" fontId="24" fillId="26" borderId="15" xfId="33" applyNumberFormat="1" applyFont="1" applyFill="1" applyBorder="1" applyAlignment="1">
      <alignment horizontal="right"/>
    </xf>
    <xf numFmtId="4" fontId="50" fillId="26" borderId="16" xfId="33" applyNumberFormat="1" applyFont="1" applyFill="1" applyBorder="1" applyAlignment="1">
      <alignment horizontal="left"/>
    </xf>
    <xf numFmtId="44" fontId="24" fillId="26" borderId="10" xfId="48" applyFont="1" applyFill="1" applyBorder="1" applyAlignment="1"/>
    <xf numFmtId="43" fontId="11" fillId="26" borderId="0" xfId="0" applyNumberFormat="1" applyFont="1" applyFill="1" applyBorder="1"/>
    <xf numFmtId="0" fontId="52" fillId="26" borderId="0" xfId="0" applyFont="1" applyFill="1" applyBorder="1" applyAlignment="1">
      <alignment horizontal="left"/>
    </xf>
    <xf numFmtId="43" fontId="26" fillId="26" borderId="0" xfId="0" applyNumberFormat="1" applyFont="1" applyFill="1" applyBorder="1"/>
    <xf numFmtId="0" fontId="26" fillId="26" borderId="0" xfId="0" applyFont="1" applyFill="1" applyBorder="1" applyAlignment="1"/>
    <xf numFmtId="0" fontId="22" fillId="26" borderId="20" xfId="0" applyFont="1" applyFill="1" applyBorder="1" applyAlignment="1"/>
    <xf numFmtId="0" fontId="24" fillId="26" borderId="20" xfId="0" applyFont="1" applyFill="1" applyBorder="1" applyAlignment="1">
      <alignment horizontal="center" vertical="center" wrapText="1"/>
    </xf>
    <xf numFmtId="0" fontId="28" fillId="26" borderId="20" xfId="36" applyFont="1" applyFill="1" applyBorder="1" applyAlignment="1">
      <alignment horizontal="center" vertical="center" wrapText="1"/>
    </xf>
    <xf numFmtId="4" fontId="38" fillId="26" borderId="20" xfId="33" applyNumberFormat="1" applyFont="1" applyFill="1" applyBorder="1" applyAlignment="1">
      <alignment horizontal="right"/>
    </xf>
    <xf numFmtId="4" fontId="24" fillId="26" borderId="20" xfId="33" applyNumberFormat="1" applyFont="1" applyFill="1" applyBorder="1" applyAlignment="1">
      <alignment horizontal="left"/>
    </xf>
    <xf numFmtId="4" fontId="11" fillId="26" borderId="13" xfId="33" applyNumberFormat="1" applyFont="1" applyFill="1" applyBorder="1"/>
    <xf numFmtId="4" fontId="11" fillId="26" borderId="20" xfId="33" applyNumberFormat="1" applyFont="1" applyFill="1" applyBorder="1"/>
    <xf numFmtId="4" fontId="52" fillId="26" borderId="13" xfId="33" applyNumberFormat="1" applyFont="1" applyFill="1" applyBorder="1" applyAlignment="1">
      <alignment horizontal="left"/>
    </xf>
    <xf numFmtId="4" fontId="11" fillId="26" borderId="20" xfId="0" applyNumberFormat="1" applyFont="1" applyFill="1" applyBorder="1"/>
    <xf numFmtId="4" fontId="0" fillId="26" borderId="20" xfId="0" applyNumberFormat="1" applyFont="1" applyFill="1" applyBorder="1"/>
    <xf numFmtId="4" fontId="0" fillId="26" borderId="20" xfId="33" applyNumberFormat="1" applyFont="1" applyFill="1" applyBorder="1"/>
    <xf numFmtId="44" fontId="0" fillId="26" borderId="0" xfId="0" applyNumberFormat="1" applyFont="1" applyFill="1"/>
    <xf numFmtId="49" fontId="11" fillId="26" borderId="11" xfId="0" applyNumberFormat="1" applyFont="1" applyFill="1" applyBorder="1" applyAlignment="1">
      <alignment horizontal="center"/>
    </xf>
    <xf numFmtId="0" fontId="11" fillId="29" borderId="10" xfId="33" applyNumberFormat="1" applyFont="1" applyFill="1" applyBorder="1" applyAlignment="1">
      <alignment horizontal="center"/>
    </xf>
    <xf numFmtId="49" fontId="0" fillId="29" borderId="10" xfId="0" applyNumberFormat="1" applyFill="1" applyBorder="1" applyAlignment="1">
      <alignment horizontal="center"/>
    </xf>
    <xf numFmtId="0" fontId="11" fillId="29" borderId="10" xfId="0" applyNumberFormat="1" applyFont="1" applyFill="1" applyBorder="1" applyAlignment="1">
      <alignment horizontal="center"/>
    </xf>
    <xf numFmtId="0" fontId="0" fillId="29" borderId="10" xfId="0" applyFill="1" applyBorder="1" applyAlignment="1">
      <alignment horizontal="left"/>
    </xf>
    <xf numFmtId="0" fontId="11" fillId="29" borderId="10" xfId="0" applyFont="1" applyFill="1" applyBorder="1" applyAlignment="1">
      <alignment horizontal="left"/>
    </xf>
    <xf numFmtId="1" fontId="11" fillId="29" borderId="10" xfId="0" applyNumberFormat="1" applyFont="1" applyFill="1" applyBorder="1" applyAlignment="1">
      <alignment horizontal="center"/>
    </xf>
    <xf numFmtId="0" fontId="11" fillId="29" borderId="10" xfId="0" applyFont="1" applyFill="1" applyBorder="1" applyAlignment="1">
      <alignment horizontal="center"/>
    </xf>
    <xf numFmtId="4" fontId="11" fillId="29" borderId="10" xfId="33" applyNumberFormat="1" applyFont="1" applyFill="1" applyBorder="1" applyAlignment="1">
      <alignment horizontal="left"/>
    </xf>
    <xf numFmtId="0" fontId="0" fillId="29" borderId="10" xfId="0" applyFont="1" applyFill="1" applyBorder="1" applyAlignment="1">
      <alignment horizontal="left"/>
    </xf>
    <xf numFmtId="0" fontId="11" fillId="29" borderId="12" xfId="33" applyNumberFormat="1" applyFont="1" applyFill="1" applyBorder="1" applyAlignment="1">
      <alignment horizontal="center"/>
    </xf>
    <xf numFmtId="0" fontId="11" fillId="29" borderId="10" xfId="0" applyFont="1" applyFill="1" applyBorder="1" applyAlignment="1"/>
    <xf numFmtId="49" fontId="0" fillId="29" borderId="12" xfId="0" applyNumberFormat="1" applyFill="1" applyBorder="1" applyAlignment="1">
      <alignment horizontal="center"/>
    </xf>
    <xf numFmtId="1" fontId="0" fillId="29" borderId="10" xfId="0" applyNumberFormat="1" applyFill="1" applyBorder="1" applyAlignment="1">
      <alignment horizontal="center"/>
    </xf>
    <xf numFmtId="4" fontId="11" fillId="29" borderId="12" xfId="33" applyNumberFormat="1" applyFont="1" applyFill="1" applyBorder="1" applyAlignment="1">
      <alignment horizontal="left"/>
    </xf>
    <xf numFmtId="0" fontId="0" fillId="29" borderId="0" xfId="0" applyFont="1" applyFill="1" applyBorder="1"/>
    <xf numFmtId="49" fontId="0" fillId="29" borderId="10" xfId="0" applyNumberFormat="1" applyFill="1" applyBorder="1" applyAlignment="1"/>
    <xf numFmtId="4" fontId="11" fillId="29" borderId="14" xfId="33" applyNumberFormat="1" applyFont="1" applyFill="1" applyBorder="1"/>
    <xf numFmtId="4" fontId="11" fillId="29" borderId="0" xfId="33" applyNumberFormat="1" applyFont="1" applyFill="1" applyBorder="1"/>
    <xf numFmtId="4" fontId="11" fillId="29" borderId="20" xfId="33" applyNumberFormat="1" applyFont="1" applyFill="1" applyBorder="1"/>
    <xf numFmtId="1" fontId="0" fillId="29" borderId="12" xfId="0" applyNumberFormat="1" applyFill="1" applyBorder="1" applyAlignment="1">
      <alignment horizontal="center"/>
    </xf>
    <xf numFmtId="49" fontId="11" fillId="29" borderId="10" xfId="0" applyNumberFormat="1" applyFont="1" applyFill="1" applyBorder="1" applyAlignment="1">
      <alignment horizontal="center"/>
    </xf>
    <xf numFmtId="49" fontId="11" fillId="29" borderId="10" xfId="0" applyNumberFormat="1" applyFont="1" applyFill="1" applyBorder="1" applyAlignment="1">
      <alignment horizontal="left"/>
    </xf>
    <xf numFmtId="0" fontId="0" fillId="29" borderId="10" xfId="0" applyFont="1" applyFill="1" applyBorder="1" applyAlignment="1"/>
    <xf numFmtId="49" fontId="0" fillId="29" borderId="0" xfId="0" applyNumberFormat="1" applyFill="1" applyBorder="1" applyAlignment="1">
      <alignment horizontal="center"/>
    </xf>
    <xf numFmtId="169" fontId="26" fillId="26" borderId="0" xfId="0" applyNumberFormat="1" applyFont="1" applyFill="1" applyBorder="1" applyAlignment="1"/>
    <xf numFmtId="44" fontId="21" fillId="26" borderId="0" xfId="48" applyFont="1" applyFill="1"/>
    <xf numFmtId="4" fontId="0" fillId="0" borderId="0" xfId="0" applyNumberFormat="1"/>
    <xf numFmtId="0" fontId="11" fillId="28" borderId="10" xfId="33" applyNumberFormat="1" applyFont="1" applyFill="1" applyBorder="1" applyAlignment="1">
      <alignment horizontal="center"/>
    </xf>
    <xf numFmtId="44" fontId="0" fillId="26" borderId="0" xfId="0" applyNumberFormat="1" applyFont="1" applyFill="1" applyBorder="1"/>
    <xf numFmtId="0" fontId="24" fillId="26" borderId="14" xfId="0" applyFont="1" applyFill="1" applyBorder="1" applyAlignment="1">
      <alignment horizontal="center" vertical="center" wrapText="1"/>
    </xf>
    <xf numFmtId="0" fontId="24" fillId="26" borderId="15" xfId="0" applyFont="1" applyFill="1" applyBorder="1" applyAlignment="1">
      <alignment horizontal="center" vertical="center" wrapText="1"/>
    </xf>
    <xf numFmtId="0" fontId="24" fillId="26" borderId="13" xfId="0" applyFont="1" applyFill="1" applyBorder="1" applyAlignment="1">
      <alignment horizontal="center" vertical="center" wrapText="1"/>
    </xf>
    <xf numFmtId="0" fontId="52" fillId="26" borderId="15" xfId="33" applyNumberFormat="1" applyFont="1" applyFill="1" applyBorder="1" applyAlignment="1">
      <alignment horizontal="left"/>
    </xf>
    <xf numFmtId="0" fontId="53" fillId="26" borderId="19" xfId="0" applyFont="1" applyFill="1" applyBorder="1" applyAlignment="1">
      <alignment horizontal="left"/>
    </xf>
    <xf numFmtId="0" fontId="52" fillId="26" borderId="18" xfId="33" applyNumberFormat="1" applyFont="1" applyFill="1" applyBorder="1" applyAlignment="1">
      <alignment horizontal="left"/>
    </xf>
    <xf numFmtId="0" fontId="52" fillId="26" borderId="19" xfId="33" applyNumberFormat="1" applyFont="1" applyFill="1" applyBorder="1" applyAlignment="1">
      <alignment horizontal="left"/>
    </xf>
    <xf numFmtId="0" fontId="22" fillId="26" borderId="14" xfId="0" applyFont="1" applyFill="1" applyBorder="1" applyAlignment="1">
      <alignment horizontal="center"/>
    </xf>
    <xf numFmtId="0" fontId="22" fillId="26" borderId="15" xfId="0" applyFont="1" applyFill="1" applyBorder="1" applyAlignment="1">
      <alignment horizontal="center"/>
    </xf>
    <xf numFmtId="0" fontId="22" fillId="26" borderId="13" xfId="0" applyFont="1" applyFill="1" applyBorder="1" applyAlignment="1">
      <alignment horizontal="center"/>
    </xf>
    <xf numFmtId="4" fontId="24" fillId="26" borderId="14" xfId="0" applyNumberFormat="1" applyFont="1" applyFill="1" applyBorder="1" applyAlignment="1">
      <alignment horizontal="center" vertical="center" wrapText="1"/>
    </xf>
    <xf numFmtId="4" fontId="24" fillId="26" borderId="13" xfId="0" applyNumberFormat="1" applyFont="1" applyFill="1" applyBorder="1" applyAlignment="1">
      <alignment horizontal="center" vertical="center" wrapText="1"/>
    </xf>
    <xf numFmtId="0" fontId="33" fillId="24" borderId="0" xfId="37" applyFont="1" applyFill="1" applyBorder="1" applyAlignment="1">
      <alignment horizontal="center" vertical="center"/>
    </xf>
    <xf numFmtId="0" fontId="35" fillId="24" borderId="0" xfId="37" applyFont="1" applyFill="1" applyBorder="1" applyAlignment="1">
      <alignment horizontal="center" vertical="center"/>
    </xf>
    <xf numFmtId="0" fontId="43" fillId="27" borderId="0" xfId="37" applyFont="1" applyFill="1" applyBorder="1" applyAlignment="1">
      <alignment horizontal="center" vertical="center"/>
    </xf>
    <xf numFmtId="0" fontId="35" fillId="0" borderId="0" xfId="37" applyFont="1" applyFill="1" applyBorder="1" applyAlignment="1">
      <alignment horizontal="center" vertical="center"/>
    </xf>
    <xf numFmtId="17" fontId="34" fillId="24" borderId="0" xfId="37" applyNumberFormat="1" applyFont="1" applyFill="1" applyBorder="1" applyAlignment="1">
      <alignment horizontal="center" vertical="center"/>
    </xf>
    <xf numFmtId="0" fontId="34" fillId="24" borderId="0" xfId="37" applyFont="1" applyFill="1" applyBorder="1" applyAlignment="1">
      <alignment horizontal="center" vertical="center"/>
    </xf>
  </cellXfs>
  <cellStyles count="49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44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/>
    <cellStyle name="Incorrecto" xfId="32" builtinId="27" customBuiltin="1"/>
    <cellStyle name="Millares" xfId="33" builtinId="3"/>
    <cellStyle name="Millares 2" xfId="34"/>
    <cellStyle name="Moneda" xfId="48" builtinId="4"/>
    <cellStyle name="Neutral" xfId="35" builtinId="28" customBuiltin="1"/>
    <cellStyle name="Normal" xfId="0" builtinId="0"/>
    <cellStyle name="Normal_PRESUPUESTO 1 NOVE autorizadoCEA ARC" xfId="36"/>
    <cellStyle name="Normal_PRESUPUESTO 1 NOVE autorizadoCEA ARC 2" xfId="37"/>
    <cellStyle name="Notas" xfId="38" builtinId="10" customBuiltin="1"/>
    <cellStyle name="Porcentaje" xfId="39" builtinId="5"/>
    <cellStyle name="Salida" xfId="40" builtinId="21" customBuiltin="1"/>
    <cellStyle name="Texto de advertencia" xfId="41" builtinId="11" customBuiltin="1"/>
    <cellStyle name="Texto explicativo" xfId="42" builtinId="53" customBuiltin="1"/>
    <cellStyle name="Título" xfId="43" builtinId="15" customBuiltin="1"/>
    <cellStyle name="Título 2" xfId="45" builtinId="17" customBuiltin="1"/>
    <cellStyle name="Título 3" xfId="46" builtinId="18" customBuiltin="1"/>
    <cellStyle name="Total" xfId="47" builtinId="25" customBuiltin="1"/>
  </cellStyles>
  <dxfs count="0"/>
  <tableStyles count="0" defaultTableStyle="TableStyleMedium9" defaultPivotStyle="PivotStyleLight16"/>
  <colors>
    <mruColors>
      <color rgb="FF99FF66"/>
      <color rgb="FF3399FF"/>
      <color rgb="FFFF0066"/>
      <color rgb="FFFF66CC"/>
      <color rgb="FF00FF00"/>
      <color rgb="FFCCECFF"/>
      <color rgb="FFFF9900"/>
      <color rgb="FFCC0099"/>
      <color rgb="FF66FFFF"/>
      <color rgb="FFCC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76200</xdr:rowOff>
    </xdr:from>
    <xdr:to>
      <xdr:col>3</xdr:col>
      <xdr:colOff>142875</xdr:colOff>
      <xdr:row>0</xdr:row>
      <xdr:rowOff>76200</xdr:rowOff>
    </xdr:to>
    <xdr:pic>
      <xdr:nvPicPr>
        <xdr:cNvPr id="821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28600" y="76200"/>
          <a:ext cx="1304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0</xdr:row>
      <xdr:rowOff>66675</xdr:rowOff>
    </xdr:from>
    <xdr:to>
      <xdr:col>3</xdr:col>
      <xdr:colOff>47625</xdr:colOff>
      <xdr:row>0</xdr:row>
      <xdr:rowOff>66675</xdr:rowOff>
    </xdr:to>
    <xdr:pic>
      <xdr:nvPicPr>
        <xdr:cNvPr id="8217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00025" y="66675"/>
          <a:ext cx="1238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0</xdr:row>
      <xdr:rowOff>114300</xdr:rowOff>
    </xdr:from>
    <xdr:to>
      <xdr:col>5</xdr:col>
      <xdr:colOff>331372</xdr:colOff>
      <xdr:row>3</xdr:row>
      <xdr:rowOff>244910</xdr:rowOff>
    </xdr:to>
    <xdr:pic>
      <xdr:nvPicPr>
        <xdr:cNvPr id="4" name="4 Imagen" descr="logo_CEA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114300"/>
          <a:ext cx="2169697" cy="740210"/>
        </a:xfrm>
        <a:prstGeom prst="rect">
          <a:avLst/>
        </a:prstGeom>
      </xdr:spPr>
    </xdr:pic>
    <xdr:clientData/>
  </xdr:twoCellAnchor>
  <xdr:twoCellAnchor editAs="oneCell">
    <xdr:from>
      <xdr:col>36</xdr:col>
      <xdr:colOff>219075</xdr:colOff>
      <xdr:row>0</xdr:row>
      <xdr:rowOff>47625</xdr:rowOff>
    </xdr:from>
    <xdr:to>
      <xdr:col>37</xdr:col>
      <xdr:colOff>1407766</xdr:colOff>
      <xdr:row>3</xdr:row>
      <xdr:rowOff>161407</xdr:rowOff>
    </xdr:to>
    <xdr:pic>
      <xdr:nvPicPr>
        <xdr:cNvPr id="5" name="6 Imagen" descr="logo_jalisco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00" y="47625"/>
          <a:ext cx="2160240" cy="7233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152400</xdr:rowOff>
    </xdr:from>
    <xdr:to>
      <xdr:col>1</xdr:col>
      <xdr:colOff>9525</xdr:colOff>
      <xdr:row>1</xdr:row>
      <xdr:rowOff>152400</xdr:rowOff>
    </xdr:to>
    <xdr:pic>
      <xdr:nvPicPr>
        <xdr:cNvPr id="811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66675" y="381000"/>
          <a:ext cx="800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5"/>
    <pageSetUpPr fitToPage="1"/>
  </sheetPr>
  <dimension ref="A14:A29"/>
  <sheetViews>
    <sheetView topLeftCell="A16" workbookViewId="0">
      <selection activeCell="A29" sqref="A29"/>
    </sheetView>
  </sheetViews>
  <sheetFormatPr baseColWidth="10" defaultRowHeight="12.75" x14ac:dyDescent="0.2"/>
  <cols>
    <col min="1" max="1" width="100" customWidth="1"/>
  </cols>
  <sheetData>
    <row r="14" spans="1:1" ht="27" x14ac:dyDescent="0.35">
      <c r="A14" s="1" t="s">
        <v>96</v>
      </c>
    </row>
    <row r="15" spans="1:1" ht="27.75" x14ac:dyDescent="0.4">
      <c r="A15" s="2"/>
    </row>
    <row r="16" spans="1:1" ht="27.75" x14ac:dyDescent="0.4">
      <c r="A16" s="16" t="s">
        <v>283</v>
      </c>
    </row>
    <row r="17" spans="1:1" ht="27" x14ac:dyDescent="0.35">
      <c r="A17" s="1" t="s">
        <v>284</v>
      </c>
    </row>
    <row r="18" spans="1:1" ht="27" x14ac:dyDescent="0.35">
      <c r="A18" s="1" t="s">
        <v>375</v>
      </c>
    </row>
    <row r="29" spans="1:1" ht="20.25" x14ac:dyDescent="0.3">
      <c r="A29" s="3" t="s">
        <v>384</v>
      </c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D1604"/>
  <sheetViews>
    <sheetView tabSelected="1" zoomScale="70" zoomScaleNormal="70" workbookViewId="0">
      <pane xSplit="6" ySplit="5" topLeftCell="G24" activePane="bottomRight" state="frozen"/>
      <selection pane="topRight" activeCell="W1" sqref="W1"/>
      <selection pane="bottomLeft" activeCell="A6" sqref="A6"/>
      <selection pane="bottomRight" activeCell="J10" sqref="J10"/>
    </sheetView>
  </sheetViews>
  <sheetFormatPr baseColWidth="10" defaultRowHeight="14.25" x14ac:dyDescent="0.2"/>
  <cols>
    <col min="1" max="1" width="9.7109375" style="26" customWidth="1"/>
    <col min="2" max="6" width="5.5703125" style="27" customWidth="1"/>
    <col min="7" max="7" width="6.7109375" style="137" customWidth="1"/>
    <col min="8" max="8" width="7.5703125" style="27" customWidth="1"/>
    <col min="9" max="9" width="7.85546875" style="27" customWidth="1"/>
    <col min="10" max="10" width="57" style="27" customWidth="1"/>
    <col min="11" max="11" width="54.85546875" style="27" customWidth="1"/>
    <col min="12" max="12" width="55.85546875" style="27" customWidth="1"/>
    <col min="13" max="13" width="7.42578125" style="27" customWidth="1"/>
    <col min="14" max="14" width="16.85546875" style="27" customWidth="1"/>
    <col min="15" max="15" width="13.140625" style="27" customWidth="1"/>
    <col min="16" max="16" width="15" style="27" customWidth="1"/>
    <col min="17" max="17" width="16.5703125" style="27" customWidth="1"/>
    <col min="18" max="18" width="17.28515625" style="27" customWidth="1"/>
    <col min="19" max="19" width="15.42578125" style="27" customWidth="1"/>
    <col min="20" max="20" width="15.5703125" style="27" customWidth="1"/>
    <col min="21" max="21" width="15.85546875" style="27" customWidth="1"/>
    <col min="22" max="22" width="14" style="27" customWidth="1"/>
    <col min="23" max="23" width="15.85546875" style="27" customWidth="1"/>
    <col min="24" max="24" width="14.5703125" style="27" customWidth="1"/>
    <col min="25" max="25" width="18.28515625" style="27" customWidth="1"/>
    <col min="26" max="26" width="17.7109375" style="27" customWidth="1"/>
    <col min="27" max="27" width="15" style="27" customWidth="1"/>
    <col min="28" max="28" width="17.140625" style="27" customWidth="1"/>
    <col min="29" max="29" width="18.5703125" style="27" customWidth="1"/>
    <col min="30" max="30" width="14.7109375" style="27" customWidth="1"/>
    <col min="31" max="31" width="13.85546875" style="27" customWidth="1"/>
    <col min="32" max="32" width="27.85546875" style="27" bestFit="1" customWidth="1"/>
    <col min="33" max="33" width="13.85546875" style="27" customWidth="1"/>
    <col min="34" max="34" width="15.28515625" style="27" customWidth="1"/>
    <col min="35" max="35" width="18.28515625" style="27" customWidth="1"/>
    <col min="36" max="36" width="9.7109375" style="27" customWidth="1"/>
    <col min="37" max="37" width="14.5703125" style="27" customWidth="1"/>
    <col min="38" max="38" width="24" style="27" customWidth="1"/>
    <col min="39" max="413" width="18.42578125" style="28" bestFit="1" customWidth="1"/>
    <col min="414" max="16384" width="11.42578125" style="28"/>
  </cols>
  <sheetData>
    <row r="1" spans="1:576" ht="15.75" x14ac:dyDescent="0.25">
      <c r="D1" s="36"/>
      <c r="E1" s="36"/>
      <c r="F1" s="36"/>
      <c r="G1" s="127"/>
      <c r="H1" s="36"/>
      <c r="I1" s="36"/>
      <c r="J1" s="42"/>
      <c r="K1" s="42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257"/>
    </row>
    <row r="2" spans="1:576" ht="15.75" x14ac:dyDescent="0.25">
      <c r="D2" s="36"/>
      <c r="E2" s="36"/>
      <c r="F2" s="36"/>
      <c r="G2" s="127"/>
      <c r="H2" s="36"/>
      <c r="I2" s="36"/>
      <c r="J2" s="42"/>
      <c r="K2" s="42"/>
      <c r="L2" s="36"/>
      <c r="M2" s="36"/>
      <c r="N2" s="43"/>
      <c r="O2" s="36"/>
      <c r="P2" s="36"/>
      <c r="Q2" s="36"/>
      <c r="R2" s="44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257"/>
    </row>
    <row r="3" spans="1:576" ht="16.5" customHeight="1" x14ac:dyDescent="0.25">
      <c r="A3" s="45"/>
      <c r="B3" s="36"/>
      <c r="C3" s="36"/>
      <c r="D3" s="36"/>
      <c r="E3" s="36"/>
      <c r="F3" s="36"/>
      <c r="I3" s="36"/>
      <c r="J3" s="42"/>
      <c r="K3" s="42"/>
      <c r="L3" s="36"/>
      <c r="M3" s="36"/>
      <c r="N3" s="46"/>
      <c r="O3" s="47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257"/>
    </row>
    <row r="4" spans="1:576" ht="21.75" customHeight="1" x14ac:dyDescent="0.25">
      <c r="A4" s="28"/>
      <c r="B4" s="36"/>
      <c r="C4" s="36"/>
      <c r="D4" s="36"/>
      <c r="E4" s="36"/>
      <c r="F4" s="36"/>
      <c r="G4" s="127"/>
      <c r="H4" s="36"/>
      <c r="I4" s="36"/>
      <c r="K4" s="42"/>
      <c r="L4" s="36"/>
      <c r="M4" s="36"/>
      <c r="N4" s="306" t="s">
        <v>98</v>
      </c>
      <c r="O4" s="307"/>
      <c r="P4" s="307"/>
      <c r="Q4" s="307"/>
      <c r="R4" s="308"/>
      <c r="S4" s="309" t="s">
        <v>97</v>
      </c>
      <c r="T4" s="310"/>
      <c r="U4" s="299" t="s">
        <v>98</v>
      </c>
      <c r="V4" s="300"/>
      <c r="W4" s="300"/>
      <c r="X4" s="300"/>
      <c r="Y4" s="300"/>
      <c r="Z4" s="301"/>
      <c r="AA4" s="185" t="s">
        <v>97</v>
      </c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258"/>
    </row>
    <row r="5" spans="1:576" ht="90.75" customHeight="1" x14ac:dyDescent="0.2">
      <c r="A5" s="106" t="s">
        <v>93</v>
      </c>
      <c r="B5" s="107" t="s">
        <v>99</v>
      </c>
      <c r="C5" s="107" t="s">
        <v>243</v>
      </c>
      <c r="D5" s="107" t="s">
        <v>100</v>
      </c>
      <c r="E5" s="107" t="s">
        <v>328</v>
      </c>
      <c r="F5" s="107" t="s">
        <v>101</v>
      </c>
      <c r="G5" s="128" t="s">
        <v>102</v>
      </c>
      <c r="H5" s="107" t="s">
        <v>103</v>
      </c>
      <c r="I5" s="107" t="s">
        <v>104</v>
      </c>
      <c r="J5" s="107" t="s">
        <v>255</v>
      </c>
      <c r="K5" s="107" t="s">
        <v>256</v>
      </c>
      <c r="L5" s="107" t="s">
        <v>257</v>
      </c>
      <c r="M5" s="107" t="s">
        <v>210</v>
      </c>
      <c r="N5" s="107" t="s">
        <v>209</v>
      </c>
      <c r="O5" s="107" t="s">
        <v>130</v>
      </c>
      <c r="P5" s="107" t="s">
        <v>333</v>
      </c>
      <c r="Q5" s="108" t="s">
        <v>105</v>
      </c>
      <c r="R5" s="105" t="s">
        <v>131</v>
      </c>
      <c r="S5" s="105" t="s">
        <v>132</v>
      </c>
      <c r="T5" s="105" t="s">
        <v>133</v>
      </c>
      <c r="U5" s="105" t="s">
        <v>134</v>
      </c>
      <c r="V5" s="105" t="s">
        <v>320</v>
      </c>
      <c r="W5" s="105" t="s">
        <v>135</v>
      </c>
      <c r="X5" s="105" t="s">
        <v>286</v>
      </c>
      <c r="Y5" s="105" t="s">
        <v>136</v>
      </c>
      <c r="Z5" s="105" t="s">
        <v>137</v>
      </c>
      <c r="AA5" s="105" t="s">
        <v>211</v>
      </c>
      <c r="AB5" s="108" t="s">
        <v>106</v>
      </c>
      <c r="AC5" s="108" t="s">
        <v>323</v>
      </c>
      <c r="AD5" s="109" t="s">
        <v>138</v>
      </c>
      <c r="AE5" s="109" t="s">
        <v>139</v>
      </c>
      <c r="AF5" s="109" t="s">
        <v>140</v>
      </c>
      <c r="AG5" s="109" t="s">
        <v>142</v>
      </c>
      <c r="AH5" s="109" t="s">
        <v>144</v>
      </c>
      <c r="AI5" s="109" t="s">
        <v>334</v>
      </c>
      <c r="AJ5" s="109" t="s">
        <v>212</v>
      </c>
      <c r="AK5" s="109" t="s">
        <v>141</v>
      </c>
      <c r="AL5" s="109" t="s">
        <v>143</v>
      </c>
    </row>
    <row r="6" spans="1:576" ht="21.75" customHeight="1" x14ac:dyDescent="0.2">
      <c r="A6" s="111" t="s">
        <v>329</v>
      </c>
      <c r="B6" s="112"/>
      <c r="C6" s="112"/>
      <c r="D6" s="112"/>
      <c r="E6" s="112"/>
      <c r="F6" s="112"/>
      <c r="G6" s="129"/>
      <c r="H6" s="112"/>
      <c r="I6" s="112"/>
      <c r="J6" s="112"/>
      <c r="K6" s="112"/>
      <c r="L6" s="112"/>
      <c r="M6" s="112"/>
      <c r="N6" s="112"/>
      <c r="O6" s="112"/>
      <c r="P6" s="112"/>
      <c r="Q6" s="113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3"/>
      <c r="AC6" s="113"/>
      <c r="AD6" s="115"/>
      <c r="AE6" s="115"/>
      <c r="AF6" s="115"/>
      <c r="AG6" s="115"/>
      <c r="AH6" s="115"/>
      <c r="AI6" s="115"/>
      <c r="AJ6" s="115"/>
      <c r="AK6" s="115"/>
      <c r="AL6" s="259"/>
    </row>
    <row r="7" spans="1:576" s="56" customFormat="1" ht="15" customHeight="1" x14ac:dyDescent="0.2">
      <c r="A7" s="18">
        <v>1</v>
      </c>
      <c r="B7" s="89" t="s">
        <v>325</v>
      </c>
      <c r="C7" s="89" t="s">
        <v>326</v>
      </c>
      <c r="D7" s="20">
        <v>14</v>
      </c>
      <c r="E7" s="89" t="s">
        <v>249</v>
      </c>
      <c r="F7" s="89" t="s">
        <v>327</v>
      </c>
      <c r="G7" s="130" t="s">
        <v>114</v>
      </c>
      <c r="H7" s="22">
        <v>40</v>
      </c>
      <c r="I7" s="157" t="s">
        <v>121</v>
      </c>
      <c r="J7" s="21" t="s">
        <v>115</v>
      </c>
      <c r="K7" s="21" t="s">
        <v>108</v>
      </c>
      <c r="L7" s="21" t="s">
        <v>108</v>
      </c>
      <c r="M7" s="22">
        <v>1</v>
      </c>
      <c r="N7" s="62">
        <v>14012</v>
      </c>
      <c r="O7" s="62"/>
      <c r="P7" s="62"/>
      <c r="Q7" s="62">
        <f t="shared" ref="Q7:Q15" si="0">N7+SM7+SN7</f>
        <v>14012</v>
      </c>
      <c r="R7" s="62"/>
      <c r="S7" s="62">
        <f t="shared" ref="S7:S15" si="1">(Q7+Y7+Z7)/30*5</f>
        <v>2634.166666666667</v>
      </c>
      <c r="T7" s="62">
        <f t="shared" ref="T7:T15" si="2">(Q7+Y7+Z7)/30*50</f>
        <v>26341.666666666668</v>
      </c>
      <c r="U7" s="62">
        <f t="shared" ref="U7:U15" si="3">Q7*17.5%</f>
        <v>2452.1</v>
      </c>
      <c r="V7" s="62">
        <f t="shared" ref="V7:V15" si="4">Q7*3%</f>
        <v>420.35999999999996</v>
      </c>
      <c r="W7" s="62">
        <f t="shared" ref="W7:W15" si="5">Q7*5%</f>
        <v>700.6</v>
      </c>
      <c r="X7" s="62">
        <f t="shared" ref="X7:X15" si="6">Q7*2%</f>
        <v>280.24</v>
      </c>
      <c r="Y7" s="62">
        <v>1114</v>
      </c>
      <c r="Z7" s="62">
        <v>679</v>
      </c>
      <c r="AA7" s="64">
        <f t="shared" ref="AA7:AA13" si="7">(Q7+Y7+Z7)/2</f>
        <v>7902.5</v>
      </c>
      <c r="AB7" s="64">
        <f t="shared" ref="AB7:AB15" si="8">Q7+R7+U7+V7+W7+X7+Y7+Z7+(S7/12+T7/12+AA7/12)</f>
        <v>22731.494444444445</v>
      </c>
      <c r="AC7" s="64">
        <f t="shared" ref="AC7:AC15" si="9">+AB7*12</f>
        <v>272777.93333333335</v>
      </c>
      <c r="AD7" s="64"/>
      <c r="AE7" s="64"/>
      <c r="AF7" s="64"/>
      <c r="AG7" s="64"/>
      <c r="AH7" s="64"/>
      <c r="AI7" s="64"/>
      <c r="AJ7" s="64"/>
      <c r="AK7" s="64"/>
      <c r="AL7" s="6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</row>
    <row r="8" spans="1:576" s="23" customFormat="1" ht="15" customHeight="1" x14ac:dyDescent="0.2">
      <c r="A8" s="99">
        <v>2</v>
      </c>
      <c r="B8" s="92" t="s">
        <v>325</v>
      </c>
      <c r="C8" s="92" t="s">
        <v>326</v>
      </c>
      <c r="D8" s="97">
        <v>14</v>
      </c>
      <c r="E8" s="92" t="s">
        <v>249</v>
      </c>
      <c r="F8" s="92" t="s">
        <v>327</v>
      </c>
      <c r="G8" s="140" t="s">
        <v>354</v>
      </c>
      <c r="H8" s="100">
        <v>40</v>
      </c>
      <c r="I8" s="100" t="s">
        <v>107</v>
      </c>
      <c r="J8" s="110" t="s">
        <v>109</v>
      </c>
      <c r="K8" s="54" t="s">
        <v>280</v>
      </c>
      <c r="L8" s="54" t="s">
        <v>108</v>
      </c>
      <c r="M8" s="100">
        <v>1</v>
      </c>
      <c r="N8" s="101">
        <v>14024</v>
      </c>
      <c r="O8" s="101"/>
      <c r="P8" s="101"/>
      <c r="Q8" s="101">
        <f t="shared" si="0"/>
        <v>14024</v>
      </c>
      <c r="R8" s="101"/>
      <c r="S8" s="101">
        <f t="shared" si="1"/>
        <v>2582</v>
      </c>
      <c r="T8" s="101">
        <f t="shared" si="2"/>
        <v>25820</v>
      </c>
      <c r="U8" s="101">
        <f t="shared" si="3"/>
        <v>2454.1999999999998</v>
      </c>
      <c r="V8" s="101">
        <f t="shared" si="4"/>
        <v>420.71999999999997</v>
      </c>
      <c r="W8" s="101">
        <f t="shared" si="5"/>
        <v>701.2</v>
      </c>
      <c r="X8" s="101">
        <f t="shared" si="6"/>
        <v>280.48</v>
      </c>
      <c r="Y8" s="101">
        <v>869</v>
      </c>
      <c r="Z8" s="101">
        <v>599</v>
      </c>
      <c r="AA8" s="102">
        <f t="shared" si="7"/>
        <v>7746</v>
      </c>
      <c r="AB8" s="64">
        <f t="shared" si="8"/>
        <v>22360.933333333334</v>
      </c>
      <c r="AC8" s="102">
        <f t="shared" si="9"/>
        <v>268331.2</v>
      </c>
      <c r="AD8" s="102"/>
      <c r="AE8" s="102"/>
      <c r="AF8" s="102"/>
      <c r="AG8" s="102"/>
      <c r="AH8" s="102"/>
      <c r="AI8" s="102"/>
      <c r="AJ8" s="102"/>
      <c r="AK8" s="102"/>
      <c r="AL8" s="102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</row>
    <row r="9" spans="1:576" s="23" customFormat="1" ht="15" customHeight="1" x14ac:dyDescent="0.2">
      <c r="A9" s="18">
        <v>3</v>
      </c>
      <c r="B9" s="89" t="s">
        <v>325</v>
      </c>
      <c r="C9" s="89" t="s">
        <v>326</v>
      </c>
      <c r="D9" s="20">
        <v>14</v>
      </c>
      <c r="E9" s="89" t="s">
        <v>249</v>
      </c>
      <c r="F9" s="89" t="s">
        <v>327</v>
      </c>
      <c r="G9" s="140" t="s">
        <v>354</v>
      </c>
      <c r="H9" s="22">
        <v>40</v>
      </c>
      <c r="I9" s="22" t="s">
        <v>107</v>
      </c>
      <c r="J9" s="25" t="s">
        <v>110</v>
      </c>
      <c r="K9" s="54" t="s">
        <v>280</v>
      </c>
      <c r="L9" s="21" t="s">
        <v>108</v>
      </c>
      <c r="M9" s="22">
        <v>1</v>
      </c>
      <c r="N9" s="101">
        <v>14024</v>
      </c>
      <c r="O9" s="62"/>
      <c r="P9" s="62"/>
      <c r="Q9" s="62">
        <f t="shared" si="0"/>
        <v>14024</v>
      </c>
      <c r="R9" s="62">
        <f>70.1*4</f>
        <v>280.39999999999998</v>
      </c>
      <c r="S9" s="62">
        <f t="shared" si="1"/>
        <v>2582</v>
      </c>
      <c r="T9" s="62">
        <f t="shared" si="2"/>
        <v>25820</v>
      </c>
      <c r="U9" s="62">
        <f t="shared" si="3"/>
        <v>2454.1999999999998</v>
      </c>
      <c r="V9" s="62">
        <f t="shared" si="4"/>
        <v>420.71999999999997</v>
      </c>
      <c r="W9" s="62">
        <f t="shared" si="5"/>
        <v>701.2</v>
      </c>
      <c r="X9" s="62">
        <f t="shared" si="6"/>
        <v>280.48</v>
      </c>
      <c r="Y9" s="62">
        <v>869</v>
      </c>
      <c r="Z9" s="62">
        <v>599</v>
      </c>
      <c r="AA9" s="64">
        <f t="shared" si="7"/>
        <v>7746</v>
      </c>
      <c r="AB9" s="64">
        <f t="shared" si="8"/>
        <v>22641.333333333332</v>
      </c>
      <c r="AC9" s="64">
        <f t="shared" si="9"/>
        <v>271696</v>
      </c>
      <c r="AD9" s="64"/>
      <c r="AE9" s="64"/>
      <c r="AF9" s="64"/>
      <c r="AG9" s="64"/>
      <c r="AH9" s="64"/>
      <c r="AI9" s="64"/>
      <c r="AJ9" s="64"/>
      <c r="AK9" s="64"/>
      <c r="AL9" s="6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</row>
    <row r="10" spans="1:576" s="23" customFormat="1" ht="15" customHeight="1" x14ac:dyDescent="0.2">
      <c r="A10" s="99">
        <v>4</v>
      </c>
      <c r="B10" s="89" t="s">
        <v>325</v>
      </c>
      <c r="C10" s="89" t="s">
        <v>326</v>
      </c>
      <c r="D10" s="20">
        <v>14</v>
      </c>
      <c r="E10" s="89" t="s">
        <v>249</v>
      </c>
      <c r="F10" s="89" t="s">
        <v>327</v>
      </c>
      <c r="G10" s="140" t="s">
        <v>354</v>
      </c>
      <c r="H10" s="22">
        <v>40</v>
      </c>
      <c r="I10" s="22" t="s">
        <v>107</v>
      </c>
      <c r="J10" s="25" t="s">
        <v>111</v>
      </c>
      <c r="K10" s="54" t="s">
        <v>280</v>
      </c>
      <c r="L10" s="21" t="s">
        <v>108</v>
      </c>
      <c r="M10" s="22">
        <v>1</v>
      </c>
      <c r="N10" s="101">
        <v>14024</v>
      </c>
      <c r="O10" s="62"/>
      <c r="P10" s="62"/>
      <c r="Q10" s="62">
        <f t="shared" si="0"/>
        <v>14024</v>
      </c>
      <c r="R10" s="62"/>
      <c r="S10" s="63">
        <f t="shared" si="1"/>
        <v>2582</v>
      </c>
      <c r="T10" s="62">
        <f t="shared" si="2"/>
        <v>25820</v>
      </c>
      <c r="U10" s="62">
        <f t="shared" si="3"/>
        <v>2454.1999999999998</v>
      </c>
      <c r="V10" s="62">
        <f t="shared" si="4"/>
        <v>420.71999999999997</v>
      </c>
      <c r="W10" s="62">
        <f t="shared" si="5"/>
        <v>701.2</v>
      </c>
      <c r="X10" s="62">
        <f t="shared" si="6"/>
        <v>280.48</v>
      </c>
      <c r="Y10" s="62">
        <v>869</v>
      </c>
      <c r="Z10" s="62">
        <v>599</v>
      </c>
      <c r="AA10" s="64">
        <f t="shared" si="7"/>
        <v>7746</v>
      </c>
      <c r="AB10" s="64">
        <f t="shared" si="8"/>
        <v>22360.933333333334</v>
      </c>
      <c r="AC10" s="64">
        <f t="shared" si="9"/>
        <v>268331.2</v>
      </c>
      <c r="AD10" s="64"/>
      <c r="AE10" s="64"/>
      <c r="AF10" s="64"/>
      <c r="AG10" s="64"/>
      <c r="AH10" s="64"/>
      <c r="AI10" s="64"/>
      <c r="AJ10" s="64"/>
      <c r="AK10" s="64"/>
      <c r="AL10" s="6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</row>
    <row r="11" spans="1:576" s="23" customFormat="1" ht="15" customHeight="1" x14ac:dyDescent="0.2">
      <c r="A11" s="18">
        <v>5</v>
      </c>
      <c r="B11" s="89" t="s">
        <v>325</v>
      </c>
      <c r="C11" s="89" t="s">
        <v>326</v>
      </c>
      <c r="D11" s="20">
        <v>14</v>
      </c>
      <c r="E11" s="89" t="s">
        <v>249</v>
      </c>
      <c r="F11" s="89" t="s">
        <v>327</v>
      </c>
      <c r="G11" s="140" t="s">
        <v>354</v>
      </c>
      <c r="H11" s="22">
        <v>40</v>
      </c>
      <c r="I11" s="22" t="s">
        <v>107</v>
      </c>
      <c r="J11" s="51" t="s">
        <v>111</v>
      </c>
      <c r="K11" s="54" t="s">
        <v>280</v>
      </c>
      <c r="L11" s="21" t="s">
        <v>108</v>
      </c>
      <c r="M11" s="22">
        <v>1</v>
      </c>
      <c r="N11" s="101">
        <v>14024</v>
      </c>
      <c r="O11" s="62"/>
      <c r="P11" s="62"/>
      <c r="Q11" s="62">
        <f t="shared" si="0"/>
        <v>14024</v>
      </c>
      <c r="R11" s="62"/>
      <c r="S11" s="62">
        <f t="shared" si="1"/>
        <v>2673.5</v>
      </c>
      <c r="T11" s="62">
        <f t="shared" si="2"/>
        <v>26735.000000000004</v>
      </c>
      <c r="U11" s="62">
        <f t="shared" si="3"/>
        <v>2454.1999999999998</v>
      </c>
      <c r="V11" s="62">
        <f t="shared" si="4"/>
        <v>420.71999999999997</v>
      </c>
      <c r="W11" s="62">
        <f t="shared" si="5"/>
        <v>701.2</v>
      </c>
      <c r="X11" s="62">
        <f t="shared" si="6"/>
        <v>280.48</v>
      </c>
      <c r="Y11" s="62">
        <v>1261</v>
      </c>
      <c r="Z11" s="62">
        <v>756</v>
      </c>
      <c r="AA11" s="64">
        <f t="shared" si="7"/>
        <v>8020.5</v>
      </c>
      <c r="AB11" s="64">
        <f t="shared" si="8"/>
        <v>23016.683333333334</v>
      </c>
      <c r="AC11" s="64">
        <f t="shared" si="9"/>
        <v>276200.2</v>
      </c>
      <c r="AD11" s="64"/>
      <c r="AE11" s="64"/>
      <c r="AF11" s="64"/>
      <c r="AG11" s="64"/>
      <c r="AH11" s="64"/>
      <c r="AI11" s="64"/>
      <c r="AJ11" s="64"/>
      <c r="AK11" s="64"/>
      <c r="AL11" s="6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</row>
    <row r="12" spans="1:576" s="23" customFormat="1" ht="15" customHeight="1" x14ac:dyDescent="0.2">
      <c r="A12" s="99">
        <v>6</v>
      </c>
      <c r="B12" s="89" t="s">
        <v>325</v>
      </c>
      <c r="C12" s="89" t="s">
        <v>326</v>
      </c>
      <c r="D12" s="20">
        <v>14</v>
      </c>
      <c r="E12" s="89" t="s">
        <v>249</v>
      </c>
      <c r="F12" s="89" t="s">
        <v>327</v>
      </c>
      <c r="G12" s="134" t="s">
        <v>354</v>
      </c>
      <c r="H12" s="22">
        <v>40</v>
      </c>
      <c r="I12" s="22" t="s">
        <v>107</v>
      </c>
      <c r="J12" s="21" t="s">
        <v>111</v>
      </c>
      <c r="K12" s="54" t="s">
        <v>280</v>
      </c>
      <c r="L12" s="21" t="s">
        <v>108</v>
      </c>
      <c r="M12" s="22">
        <v>1</v>
      </c>
      <c r="N12" s="62">
        <v>14024</v>
      </c>
      <c r="O12" s="62"/>
      <c r="P12" s="62"/>
      <c r="Q12" s="62">
        <f t="shared" si="0"/>
        <v>14024</v>
      </c>
      <c r="R12" s="62">
        <f>70.1*7</f>
        <v>490.69999999999993</v>
      </c>
      <c r="S12" s="62">
        <f t="shared" si="1"/>
        <v>2731.166666666667</v>
      </c>
      <c r="T12" s="62">
        <f t="shared" si="2"/>
        <v>27311.666666666668</v>
      </c>
      <c r="U12" s="62">
        <f t="shared" si="3"/>
        <v>2454.1999999999998</v>
      </c>
      <c r="V12" s="62">
        <f t="shared" si="4"/>
        <v>420.71999999999997</v>
      </c>
      <c r="W12" s="62">
        <f t="shared" si="5"/>
        <v>701.2</v>
      </c>
      <c r="X12" s="62">
        <f t="shared" si="6"/>
        <v>280.48</v>
      </c>
      <c r="Y12" s="62">
        <v>1455</v>
      </c>
      <c r="Z12" s="62">
        <v>908</v>
      </c>
      <c r="AA12" s="64">
        <f t="shared" si="7"/>
        <v>8193.5</v>
      </c>
      <c r="AB12" s="64">
        <f t="shared" si="8"/>
        <v>23920.661111111112</v>
      </c>
      <c r="AC12" s="64">
        <f t="shared" si="9"/>
        <v>287047.93333333335</v>
      </c>
      <c r="AD12" s="64"/>
      <c r="AE12" s="64"/>
      <c r="AF12" s="64"/>
      <c r="AG12" s="64"/>
      <c r="AH12" s="64"/>
      <c r="AI12" s="64"/>
      <c r="AJ12" s="64"/>
      <c r="AK12" s="64"/>
      <c r="AL12" s="6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</row>
    <row r="13" spans="1:576" s="23" customFormat="1" ht="15" customHeight="1" x14ac:dyDescent="0.2">
      <c r="A13" s="18">
        <v>7</v>
      </c>
      <c r="B13" s="89" t="s">
        <v>325</v>
      </c>
      <c r="C13" s="89" t="s">
        <v>326</v>
      </c>
      <c r="D13" s="20">
        <v>14</v>
      </c>
      <c r="E13" s="89" t="s">
        <v>249</v>
      </c>
      <c r="F13" s="89" t="s">
        <v>327</v>
      </c>
      <c r="G13" s="131">
        <v>11</v>
      </c>
      <c r="H13" s="22">
        <v>40</v>
      </c>
      <c r="I13" s="22" t="s">
        <v>107</v>
      </c>
      <c r="J13" s="21" t="s">
        <v>88</v>
      </c>
      <c r="K13" s="21" t="s">
        <v>280</v>
      </c>
      <c r="L13" s="21" t="s">
        <v>108</v>
      </c>
      <c r="M13" s="22">
        <v>1</v>
      </c>
      <c r="N13" s="101">
        <v>19633</v>
      </c>
      <c r="O13" s="62"/>
      <c r="P13" s="62"/>
      <c r="Q13" s="62">
        <f t="shared" si="0"/>
        <v>19633</v>
      </c>
      <c r="R13" s="62"/>
      <c r="S13" s="62">
        <f t="shared" si="1"/>
        <v>3608.333333333333</v>
      </c>
      <c r="T13" s="62">
        <f t="shared" si="2"/>
        <v>36083.333333333328</v>
      </c>
      <c r="U13" s="62">
        <f t="shared" si="3"/>
        <v>3435.7749999999996</v>
      </c>
      <c r="V13" s="62">
        <f t="shared" si="4"/>
        <v>588.99</v>
      </c>
      <c r="W13" s="62">
        <f t="shared" si="5"/>
        <v>981.65000000000009</v>
      </c>
      <c r="X13" s="62">
        <f t="shared" si="6"/>
        <v>392.66</v>
      </c>
      <c r="Y13" s="62">
        <v>1261</v>
      </c>
      <c r="Z13" s="62">
        <v>756</v>
      </c>
      <c r="AA13" s="64">
        <f t="shared" si="7"/>
        <v>10825</v>
      </c>
      <c r="AB13" s="64">
        <f t="shared" si="8"/>
        <v>31258.797222222227</v>
      </c>
      <c r="AC13" s="64">
        <f t="shared" si="9"/>
        <v>375105.56666666671</v>
      </c>
      <c r="AD13" s="64"/>
      <c r="AE13" s="64"/>
      <c r="AF13" s="64"/>
      <c r="AG13" s="64"/>
      <c r="AH13" s="64"/>
      <c r="AI13" s="64"/>
      <c r="AJ13" s="64"/>
      <c r="AK13" s="64"/>
      <c r="AL13" s="6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</row>
    <row r="14" spans="1:576" s="23" customFormat="1" ht="15" customHeight="1" x14ac:dyDescent="0.2">
      <c r="A14" s="99">
        <v>8</v>
      </c>
      <c r="B14" s="89" t="s">
        <v>325</v>
      </c>
      <c r="C14" s="89" t="s">
        <v>326</v>
      </c>
      <c r="D14" s="20">
        <v>14</v>
      </c>
      <c r="E14" s="89" t="s">
        <v>249</v>
      </c>
      <c r="F14" s="89" t="s">
        <v>327</v>
      </c>
      <c r="G14" s="130">
        <v>14</v>
      </c>
      <c r="H14" s="22">
        <v>40</v>
      </c>
      <c r="I14" s="22" t="s">
        <v>107</v>
      </c>
      <c r="J14" s="21" t="s">
        <v>147</v>
      </c>
      <c r="K14" s="21" t="s">
        <v>280</v>
      </c>
      <c r="L14" s="21" t="s">
        <v>108</v>
      </c>
      <c r="M14" s="22">
        <v>1</v>
      </c>
      <c r="N14" s="62">
        <v>38087</v>
      </c>
      <c r="O14" s="62"/>
      <c r="P14" s="62"/>
      <c r="Q14" s="62">
        <f t="shared" si="0"/>
        <v>38087</v>
      </c>
      <c r="R14" s="62"/>
      <c r="S14" s="63">
        <f t="shared" si="1"/>
        <v>6792.6666666666661</v>
      </c>
      <c r="T14" s="62">
        <f t="shared" si="2"/>
        <v>67926.666666666672</v>
      </c>
      <c r="U14" s="62">
        <f t="shared" si="3"/>
        <v>6665.2249999999995</v>
      </c>
      <c r="V14" s="62">
        <f t="shared" si="4"/>
        <v>1142.6099999999999</v>
      </c>
      <c r="W14" s="62">
        <f t="shared" si="5"/>
        <v>1904.3500000000001</v>
      </c>
      <c r="X14" s="62">
        <f t="shared" si="6"/>
        <v>761.74</v>
      </c>
      <c r="Y14" s="62">
        <v>1595</v>
      </c>
      <c r="Z14" s="62">
        <v>1074</v>
      </c>
      <c r="AA14" s="64"/>
      <c r="AB14" s="64">
        <f t="shared" si="8"/>
        <v>57456.536111111105</v>
      </c>
      <c r="AC14" s="64">
        <f t="shared" si="9"/>
        <v>689478.43333333323</v>
      </c>
      <c r="AD14" s="64"/>
      <c r="AE14" s="64"/>
      <c r="AF14" s="64"/>
      <c r="AG14" s="64"/>
      <c r="AH14" s="64"/>
      <c r="AI14" s="64"/>
      <c r="AJ14" s="64"/>
      <c r="AK14" s="64"/>
      <c r="AL14" s="6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</row>
    <row r="15" spans="1:576" s="23" customFormat="1" ht="15" customHeight="1" x14ac:dyDescent="0.2">
      <c r="A15" s="18">
        <v>9</v>
      </c>
      <c r="B15" s="95" t="s">
        <v>325</v>
      </c>
      <c r="C15" s="95" t="s">
        <v>326</v>
      </c>
      <c r="D15" s="96">
        <v>14</v>
      </c>
      <c r="E15" s="89" t="s">
        <v>249</v>
      </c>
      <c r="F15" s="89" t="s">
        <v>327</v>
      </c>
      <c r="G15" s="132">
        <v>17</v>
      </c>
      <c r="H15" s="53">
        <v>40</v>
      </c>
      <c r="I15" s="53" t="s">
        <v>107</v>
      </c>
      <c r="J15" s="52" t="s">
        <v>116</v>
      </c>
      <c r="K15" s="52" t="s">
        <v>108</v>
      </c>
      <c r="L15" s="52" t="s">
        <v>117</v>
      </c>
      <c r="M15" s="53">
        <v>1</v>
      </c>
      <c r="N15" s="63">
        <v>70651</v>
      </c>
      <c r="O15" s="63"/>
      <c r="P15" s="63"/>
      <c r="Q15" s="63">
        <f t="shared" si="0"/>
        <v>70651</v>
      </c>
      <c r="R15" s="63"/>
      <c r="S15" s="63">
        <f t="shared" si="1"/>
        <v>12538.666666666666</v>
      </c>
      <c r="T15" s="63">
        <f t="shared" si="2"/>
        <v>125386.66666666666</v>
      </c>
      <c r="U15" s="63">
        <f t="shared" si="3"/>
        <v>12363.924999999999</v>
      </c>
      <c r="V15" s="63">
        <f t="shared" si="4"/>
        <v>2119.5299999999997</v>
      </c>
      <c r="W15" s="63">
        <f t="shared" si="5"/>
        <v>3532.55</v>
      </c>
      <c r="X15" s="63">
        <f t="shared" si="6"/>
        <v>1413.02</v>
      </c>
      <c r="Y15" s="63">
        <v>2688</v>
      </c>
      <c r="Z15" s="63">
        <v>1893</v>
      </c>
      <c r="AA15" s="65"/>
      <c r="AB15" s="64">
        <f t="shared" si="8"/>
        <v>106154.80277777779</v>
      </c>
      <c r="AC15" s="65">
        <f t="shared" si="9"/>
        <v>1273857.6333333335</v>
      </c>
      <c r="AD15" s="65"/>
      <c r="AE15" s="65"/>
      <c r="AF15" s="65"/>
      <c r="AG15" s="65"/>
      <c r="AH15" s="65"/>
      <c r="AI15" s="65"/>
      <c r="AJ15" s="65"/>
      <c r="AK15" s="65"/>
      <c r="AL15" s="65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</row>
    <row r="16" spans="1:576" s="163" customFormat="1" ht="17.25" customHeight="1" x14ac:dyDescent="0.2">
      <c r="A16" s="159"/>
      <c r="B16" s="160"/>
      <c r="C16" s="89"/>
      <c r="D16" s="20"/>
      <c r="E16" s="160"/>
      <c r="F16" s="89"/>
      <c r="G16" s="162"/>
      <c r="H16" s="90"/>
      <c r="I16" s="90"/>
      <c r="J16" s="21"/>
      <c r="K16" s="21"/>
      <c r="L16" s="91" t="s">
        <v>118</v>
      </c>
      <c r="M16" s="90"/>
      <c r="N16" s="71">
        <f t="shared" ref="N16:AA16" si="10">SUM(N7:N15)</f>
        <v>212503</v>
      </c>
      <c r="O16" s="71">
        <f t="shared" si="10"/>
        <v>0</v>
      </c>
      <c r="P16" s="71">
        <f t="shared" si="10"/>
        <v>0</v>
      </c>
      <c r="Q16" s="71">
        <f t="shared" si="10"/>
        <v>212503</v>
      </c>
      <c r="R16" s="71">
        <f t="shared" si="10"/>
        <v>771.09999999999991</v>
      </c>
      <c r="S16" s="71">
        <f t="shared" si="10"/>
        <v>38724.5</v>
      </c>
      <c r="T16" s="71">
        <f t="shared" si="10"/>
        <v>387245</v>
      </c>
      <c r="U16" s="71">
        <f t="shared" si="10"/>
        <v>37188.024999999994</v>
      </c>
      <c r="V16" s="71">
        <f t="shared" si="10"/>
        <v>6375.0899999999992</v>
      </c>
      <c r="W16" s="71">
        <f t="shared" si="10"/>
        <v>10625.150000000001</v>
      </c>
      <c r="X16" s="71">
        <f t="shared" si="10"/>
        <v>4250.0599999999995</v>
      </c>
      <c r="Y16" s="71">
        <f t="shared" si="10"/>
        <v>11981</v>
      </c>
      <c r="Z16" s="71">
        <f t="shared" si="10"/>
        <v>7863</v>
      </c>
      <c r="AA16" s="71">
        <f t="shared" si="10"/>
        <v>58179.5</v>
      </c>
      <c r="AB16" s="64">
        <f t="shared" ref="AB16" si="11">Q16+R16+U16+V16+W16+X16+Y16+Z16+(S16/12+T16/12+AA16/12)</f>
        <v>331902.17499999999</v>
      </c>
      <c r="AC16" s="71">
        <f>SUM(AC7:AC15)</f>
        <v>3982826.0999999996</v>
      </c>
      <c r="AD16" s="71"/>
      <c r="AE16" s="71"/>
      <c r="AF16" s="71">
        <v>0</v>
      </c>
      <c r="AG16" s="71"/>
      <c r="AH16" s="71"/>
      <c r="AI16" s="71"/>
      <c r="AJ16" s="71"/>
      <c r="AK16" s="71"/>
      <c r="AL16" s="71">
        <v>12400</v>
      </c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3"/>
      <c r="BL16" s="253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3"/>
      <c r="BX16" s="253"/>
      <c r="BY16" s="253"/>
      <c r="BZ16" s="253"/>
      <c r="CA16" s="253"/>
      <c r="CB16" s="253"/>
      <c r="CC16" s="253"/>
      <c r="CD16" s="253"/>
      <c r="CE16" s="253"/>
      <c r="CF16" s="253"/>
      <c r="CG16" s="253"/>
      <c r="CH16" s="253"/>
      <c r="CI16" s="253"/>
      <c r="CJ16" s="253"/>
      <c r="CK16" s="253"/>
      <c r="CL16" s="253"/>
      <c r="CM16" s="253"/>
      <c r="CN16" s="253"/>
      <c r="CO16" s="253"/>
      <c r="CP16" s="253"/>
      <c r="CQ16" s="253"/>
      <c r="CR16" s="253"/>
      <c r="CS16" s="253"/>
      <c r="CT16" s="253"/>
      <c r="CU16" s="253"/>
      <c r="CV16" s="253"/>
      <c r="CW16" s="253"/>
      <c r="CX16" s="253"/>
      <c r="CY16" s="253"/>
      <c r="CZ16" s="253"/>
      <c r="DA16" s="253"/>
      <c r="DB16" s="253"/>
      <c r="DC16" s="253"/>
      <c r="DD16" s="253"/>
      <c r="DE16" s="253"/>
      <c r="DF16" s="253"/>
      <c r="DG16" s="253"/>
      <c r="DH16" s="253"/>
      <c r="DI16" s="253"/>
      <c r="DJ16" s="253"/>
      <c r="DK16" s="253"/>
      <c r="DL16" s="253"/>
      <c r="DM16" s="253"/>
      <c r="DN16" s="253"/>
      <c r="DO16" s="253"/>
      <c r="DP16" s="253"/>
      <c r="DQ16" s="253"/>
      <c r="DR16" s="253"/>
      <c r="DS16" s="253"/>
      <c r="DT16" s="253"/>
      <c r="DU16" s="253"/>
      <c r="DV16" s="253"/>
      <c r="DW16" s="253"/>
      <c r="DX16" s="253"/>
      <c r="DY16" s="253"/>
      <c r="DZ16" s="253"/>
      <c r="EA16" s="253"/>
      <c r="EB16" s="253"/>
      <c r="EC16" s="253"/>
      <c r="ED16" s="253"/>
      <c r="EE16" s="253"/>
      <c r="EF16" s="253"/>
      <c r="EG16" s="253"/>
      <c r="EH16" s="253"/>
      <c r="EI16" s="253"/>
      <c r="EJ16" s="253"/>
      <c r="EK16" s="253"/>
      <c r="EL16" s="253"/>
      <c r="EM16" s="253"/>
      <c r="EN16" s="253"/>
      <c r="EO16" s="253"/>
      <c r="EP16" s="253"/>
      <c r="EQ16" s="253"/>
      <c r="ER16" s="253"/>
      <c r="ES16" s="253"/>
      <c r="ET16" s="253"/>
      <c r="EU16" s="253"/>
      <c r="EV16" s="253"/>
      <c r="EW16" s="253"/>
      <c r="EX16" s="253"/>
      <c r="EY16" s="253"/>
      <c r="EZ16" s="253"/>
      <c r="FA16" s="253"/>
      <c r="FB16" s="253"/>
      <c r="FC16" s="253"/>
      <c r="FD16" s="253"/>
      <c r="FE16" s="253"/>
      <c r="FF16" s="253"/>
      <c r="FG16" s="253"/>
      <c r="FH16" s="253"/>
      <c r="FI16" s="253"/>
      <c r="FJ16" s="253"/>
      <c r="FK16" s="253"/>
      <c r="FL16" s="253"/>
      <c r="FM16" s="253"/>
      <c r="FN16" s="253"/>
      <c r="FO16" s="253"/>
      <c r="FP16" s="253"/>
      <c r="FQ16" s="253"/>
      <c r="FR16" s="253"/>
      <c r="FS16" s="253"/>
      <c r="FT16" s="253"/>
      <c r="FU16" s="253"/>
      <c r="FV16" s="253"/>
      <c r="FW16" s="253"/>
      <c r="FX16" s="253"/>
      <c r="FY16" s="253"/>
      <c r="FZ16" s="253"/>
      <c r="GA16" s="253"/>
      <c r="GB16" s="253"/>
      <c r="GC16" s="253"/>
      <c r="GD16" s="253"/>
      <c r="GE16" s="253"/>
      <c r="GF16" s="253"/>
      <c r="GG16" s="253"/>
      <c r="GH16" s="253"/>
      <c r="GI16" s="253"/>
      <c r="GJ16" s="253"/>
      <c r="GK16" s="253"/>
      <c r="GL16" s="253"/>
      <c r="GM16" s="253"/>
      <c r="GN16" s="253"/>
      <c r="GO16" s="253"/>
      <c r="GP16" s="253"/>
      <c r="GQ16" s="253"/>
      <c r="GR16" s="253"/>
      <c r="GS16" s="253"/>
      <c r="GT16" s="253"/>
      <c r="GU16" s="253"/>
      <c r="GV16" s="253"/>
      <c r="GW16" s="253"/>
      <c r="GX16" s="253"/>
      <c r="GY16" s="253"/>
      <c r="GZ16" s="253"/>
      <c r="HA16" s="253"/>
      <c r="HB16" s="253"/>
      <c r="HC16" s="253"/>
      <c r="HD16" s="253"/>
      <c r="HE16" s="253"/>
      <c r="HF16" s="253"/>
      <c r="HG16" s="253"/>
      <c r="HH16" s="253"/>
      <c r="HI16" s="253"/>
      <c r="HJ16" s="253"/>
      <c r="HK16" s="253"/>
      <c r="HL16" s="253"/>
      <c r="HM16" s="253"/>
      <c r="HN16" s="253"/>
      <c r="HO16" s="253"/>
      <c r="HP16" s="253"/>
      <c r="HQ16" s="253"/>
      <c r="HR16" s="253"/>
      <c r="HS16" s="253"/>
      <c r="HT16" s="253"/>
      <c r="HU16" s="253"/>
      <c r="HV16" s="253"/>
      <c r="HW16" s="253"/>
      <c r="HX16" s="253"/>
      <c r="HY16" s="253"/>
      <c r="HZ16" s="253"/>
      <c r="IA16" s="253"/>
      <c r="IB16" s="253"/>
      <c r="IC16" s="253"/>
      <c r="ID16" s="253"/>
      <c r="IE16" s="253"/>
      <c r="IF16" s="253"/>
      <c r="IG16" s="253"/>
      <c r="IH16" s="253"/>
      <c r="II16" s="253"/>
      <c r="IJ16" s="253"/>
      <c r="IK16" s="253"/>
      <c r="IL16" s="253"/>
      <c r="IM16" s="253"/>
      <c r="IN16" s="253"/>
      <c r="IO16" s="253"/>
      <c r="IP16" s="253"/>
      <c r="IQ16" s="253"/>
      <c r="IR16" s="253"/>
      <c r="IS16" s="253"/>
      <c r="IT16" s="253"/>
      <c r="IU16" s="253"/>
      <c r="IV16" s="253"/>
      <c r="IW16" s="253"/>
      <c r="IX16" s="253"/>
      <c r="IY16" s="253"/>
      <c r="IZ16" s="253"/>
      <c r="JA16" s="253"/>
      <c r="JB16" s="253"/>
      <c r="JC16" s="253"/>
      <c r="JD16" s="253"/>
      <c r="JE16" s="253"/>
      <c r="JF16" s="253"/>
      <c r="JG16" s="253"/>
      <c r="JH16" s="253"/>
      <c r="JI16" s="253"/>
      <c r="JJ16" s="253"/>
      <c r="JK16" s="253"/>
      <c r="JL16" s="253"/>
      <c r="JM16" s="253"/>
      <c r="JN16" s="253"/>
      <c r="JO16" s="253"/>
      <c r="JP16" s="253"/>
      <c r="JQ16" s="253"/>
      <c r="JR16" s="253"/>
      <c r="JS16" s="253"/>
      <c r="JT16" s="253"/>
      <c r="JU16" s="253"/>
      <c r="JV16" s="253"/>
      <c r="JW16" s="253"/>
      <c r="JX16" s="253"/>
      <c r="JY16" s="253"/>
      <c r="JZ16" s="253"/>
      <c r="KA16" s="253"/>
      <c r="KB16" s="253"/>
      <c r="KC16" s="253"/>
      <c r="KD16" s="253"/>
      <c r="KE16" s="253"/>
      <c r="KF16" s="253"/>
      <c r="KG16" s="253"/>
      <c r="KH16" s="253"/>
      <c r="KI16" s="253"/>
      <c r="KJ16" s="253"/>
      <c r="KK16" s="253"/>
      <c r="KL16" s="253"/>
      <c r="KM16" s="253"/>
      <c r="KN16" s="253"/>
      <c r="KO16" s="253"/>
      <c r="KP16" s="253"/>
      <c r="KQ16" s="253"/>
      <c r="KR16" s="253"/>
      <c r="KS16" s="253"/>
      <c r="KT16" s="253"/>
      <c r="KU16" s="253"/>
      <c r="KV16" s="253"/>
      <c r="KW16" s="253"/>
      <c r="KX16" s="253"/>
      <c r="KY16" s="253"/>
      <c r="KZ16" s="253"/>
      <c r="LA16" s="253"/>
      <c r="LB16" s="253"/>
      <c r="LC16" s="253"/>
      <c r="LD16" s="253"/>
      <c r="LE16" s="253"/>
      <c r="LF16" s="253"/>
      <c r="LG16" s="253"/>
      <c r="LH16" s="253"/>
      <c r="LI16" s="253"/>
      <c r="LJ16" s="253"/>
      <c r="LK16" s="253"/>
      <c r="LL16" s="253"/>
      <c r="LM16" s="253"/>
      <c r="LN16" s="253"/>
      <c r="LO16" s="253"/>
      <c r="LP16" s="253"/>
      <c r="LQ16" s="253"/>
      <c r="LR16" s="253"/>
      <c r="LS16" s="253"/>
      <c r="LT16" s="253"/>
      <c r="LU16" s="253"/>
      <c r="LV16" s="253"/>
      <c r="LW16" s="253"/>
      <c r="LX16" s="253"/>
      <c r="LY16" s="253"/>
      <c r="LZ16" s="253"/>
      <c r="MA16" s="253"/>
      <c r="MB16" s="253"/>
      <c r="MC16" s="253"/>
      <c r="MD16" s="253"/>
      <c r="ME16" s="253"/>
      <c r="MF16" s="253"/>
      <c r="MG16" s="253"/>
      <c r="MH16" s="253"/>
      <c r="MI16" s="253"/>
      <c r="MJ16" s="253"/>
      <c r="MK16" s="253"/>
      <c r="ML16" s="253"/>
      <c r="MM16" s="253"/>
      <c r="MN16" s="253"/>
      <c r="MO16" s="253"/>
      <c r="MP16" s="253"/>
      <c r="MQ16" s="253"/>
      <c r="MR16" s="253"/>
      <c r="MS16" s="253"/>
      <c r="MT16" s="253"/>
      <c r="MU16" s="253"/>
      <c r="MV16" s="253"/>
      <c r="MW16" s="253"/>
      <c r="MX16" s="253"/>
      <c r="MY16" s="253"/>
      <c r="MZ16" s="253"/>
      <c r="NA16" s="253"/>
      <c r="NB16" s="253"/>
      <c r="NC16" s="253"/>
      <c r="ND16" s="253"/>
      <c r="NE16" s="253"/>
      <c r="NF16" s="253"/>
      <c r="NG16" s="253"/>
      <c r="NH16" s="253"/>
      <c r="NI16" s="253"/>
      <c r="NJ16" s="253"/>
      <c r="NK16" s="253"/>
      <c r="NL16" s="253"/>
      <c r="NM16" s="253"/>
      <c r="NN16" s="253"/>
      <c r="NO16" s="253"/>
      <c r="NP16" s="253"/>
      <c r="NQ16" s="253"/>
      <c r="NR16" s="253"/>
      <c r="NS16" s="253"/>
      <c r="NT16" s="253"/>
      <c r="NU16" s="253"/>
      <c r="NV16" s="253"/>
      <c r="NW16" s="253"/>
      <c r="NX16" s="253"/>
      <c r="NY16" s="253"/>
      <c r="NZ16" s="253"/>
      <c r="OA16" s="253"/>
      <c r="OB16" s="253"/>
      <c r="OC16" s="253"/>
      <c r="OD16" s="253"/>
      <c r="OE16" s="253"/>
      <c r="OF16" s="253"/>
      <c r="OG16" s="253"/>
      <c r="OH16" s="253"/>
      <c r="OI16" s="253"/>
      <c r="OJ16" s="253"/>
      <c r="OK16" s="253"/>
      <c r="OL16" s="253"/>
      <c r="OM16" s="253"/>
      <c r="ON16" s="253"/>
      <c r="OO16" s="253"/>
      <c r="OP16" s="253"/>
      <c r="OQ16" s="253"/>
      <c r="OR16" s="253"/>
      <c r="OS16" s="253"/>
      <c r="OT16" s="253"/>
      <c r="OU16" s="253"/>
      <c r="OV16" s="253"/>
      <c r="OW16" s="253"/>
      <c r="OX16" s="240"/>
      <c r="OY16" s="240"/>
      <c r="OZ16" s="240"/>
      <c r="PA16" s="240"/>
      <c r="PB16" s="240"/>
      <c r="PC16" s="240"/>
      <c r="PD16" s="240"/>
      <c r="PE16" s="240"/>
      <c r="PF16" s="240"/>
      <c r="PG16" s="240"/>
      <c r="PH16" s="240"/>
      <c r="PI16" s="240"/>
      <c r="PJ16" s="240"/>
      <c r="PK16" s="240"/>
      <c r="PL16" s="240"/>
      <c r="PM16" s="240"/>
      <c r="PN16" s="240"/>
      <c r="PO16" s="240"/>
      <c r="PP16" s="240"/>
      <c r="PQ16" s="240"/>
      <c r="PR16" s="240"/>
      <c r="PS16" s="240"/>
      <c r="PT16" s="240"/>
      <c r="PU16" s="240"/>
      <c r="PV16" s="240"/>
      <c r="PW16" s="240"/>
      <c r="PX16" s="240"/>
      <c r="PY16" s="240"/>
      <c r="PZ16" s="240"/>
      <c r="QA16" s="240"/>
      <c r="QB16" s="240"/>
      <c r="QC16" s="240"/>
      <c r="QD16" s="240"/>
      <c r="QE16" s="240"/>
      <c r="QF16" s="240"/>
      <c r="QG16" s="240"/>
      <c r="QH16" s="240"/>
      <c r="QI16" s="240"/>
      <c r="QJ16" s="240"/>
      <c r="QK16" s="240"/>
      <c r="QL16" s="240"/>
      <c r="QM16" s="240"/>
      <c r="QN16" s="240"/>
      <c r="QO16" s="240"/>
      <c r="QP16" s="240"/>
      <c r="QQ16" s="240"/>
      <c r="QR16" s="240"/>
      <c r="QS16" s="240"/>
      <c r="QT16" s="240"/>
      <c r="QU16" s="240"/>
      <c r="QV16" s="240"/>
      <c r="QW16" s="240"/>
      <c r="QX16" s="240"/>
      <c r="QY16" s="240"/>
      <c r="QZ16" s="240"/>
      <c r="RA16" s="240"/>
      <c r="RB16" s="240"/>
      <c r="RC16" s="240"/>
      <c r="RD16" s="240"/>
      <c r="RE16" s="240"/>
      <c r="RF16" s="240"/>
      <c r="RG16" s="240"/>
      <c r="RH16" s="240"/>
      <c r="RI16" s="240"/>
      <c r="RJ16" s="240"/>
      <c r="RK16" s="240"/>
      <c r="RL16" s="240"/>
      <c r="RM16" s="240"/>
      <c r="RN16" s="240"/>
      <c r="RO16" s="240"/>
      <c r="RP16" s="240"/>
      <c r="RQ16" s="240"/>
      <c r="RR16" s="240"/>
      <c r="RS16" s="240"/>
      <c r="RT16" s="240"/>
      <c r="RU16" s="240"/>
      <c r="RV16" s="240"/>
      <c r="RW16" s="240"/>
      <c r="RX16" s="240"/>
      <c r="RY16" s="240"/>
      <c r="RZ16" s="240"/>
      <c r="SA16" s="240"/>
      <c r="SB16" s="240"/>
      <c r="SC16" s="240"/>
      <c r="SD16" s="240"/>
      <c r="SE16" s="240"/>
      <c r="SF16" s="240"/>
      <c r="SG16" s="240"/>
      <c r="SH16" s="240"/>
      <c r="SI16" s="240"/>
      <c r="SJ16" s="240"/>
      <c r="SK16" s="240"/>
      <c r="SL16" s="240"/>
      <c r="SM16" s="240"/>
      <c r="SN16" s="240"/>
      <c r="SO16" s="240"/>
      <c r="SP16" s="240"/>
      <c r="SQ16" s="240"/>
      <c r="SR16" s="240"/>
      <c r="SS16" s="240"/>
      <c r="ST16" s="240"/>
      <c r="SU16" s="240"/>
      <c r="SV16" s="240"/>
      <c r="SW16" s="240"/>
      <c r="SX16" s="240"/>
      <c r="SY16" s="240"/>
      <c r="SZ16" s="240"/>
      <c r="TA16" s="240"/>
      <c r="TB16" s="240"/>
      <c r="TC16" s="240"/>
      <c r="TD16" s="240"/>
      <c r="TE16" s="240"/>
      <c r="TF16" s="240"/>
      <c r="TG16" s="240"/>
      <c r="TH16" s="240"/>
      <c r="TI16" s="240"/>
      <c r="TJ16" s="240"/>
      <c r="TK16" s="240"/>
      <c r="TL16" s="240"/>
      <c r="TM16" s="240"/>
      <c r="TN16" s="240"/>
      <c r="TO16" s="240"/>
      <c r="TP16" s="240"/>
      <c r="TQ16" s="240"/>
      <c r="TR16" s="240"/>
      <c r="TS16" s="240"/>
      <c r="TT16" s="240"/>
      <c r="TU16" s="240"/>
      <c r="TV16" s="240"/>
      <c r="TW16" s="240"/>
      <c r="TX16" s="240"/>
      <c r="TY16" s="240"/>
      <c r="TZ16" s="240"/>
      <c r="UA16" s="240"/>
      <c r="UB16" s="240"/>
      <c r="UC16" s="240"/>
      <c r="UD16" s="240"/>
      <c r="UE16" s="240"/>
      <c r="UF16" s="240"/>
      <c r="UG16" s="240"/>
      <c r="UH16" s="240"/>
      <c r="UI16" s="240"/>
      <c r="UJ16" s="240"/>
      <c r="UK16" s="240"/>
      <c r="UL16" s="240"/>
      <c r="UM16" s="240"/>
      <c r="UN16" s="240"/>
      <c r="UO16" s="240"/>
      <c r="UP16" s="240"/>
      <c r="UQ16" s="240"/>
      <c r="UR16" s="240"/>
      <c r="US16" s="240"/>
      <c r="UT16" s="240"/>
      <c r="UU16" s="240"/>
      <c r="UV16" s="240"/>
      <c r="UW16" s="240"/>
      <c r="UX16" s="240"/>
      <c r="UY16" s="240"/>
      <c r="UZ16" s="240"/>
      <c r="VA16" s="240"/>
      <c r="VB16" s="240"/>
      <c r="VC16" s="240"/>
      <c r="VD16" s="240"/>
    </row>
    <row r="17" spans="1:576" ht="20.100000000000001" customHeight="1" x14ac:dyDescent="0.25">
      <c r="A17" s="31"/>
      <c r="B17" s="32"/>
      <c r="C17" s="93"/>
      <c r="D17" s="98"/>
      <c r="E17" s="32"/>
      <c r="F17" s="93"/>
      <c r="G17" s="133"/>
      <c r="H17" s="33"/>
      <c r="I17" s="33"/>
      <c r="J17" s="34"/>
      <c r="K17" s="34"/>
      <c r="L17" s="30"/>
      <c r="M17" s="33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>
        <v>4902020.8</v>
      </c>
      <c r="AD17" s="66"/>
      <c r="AE17" s="66"/>
      <c r="AF17" s="66"/>
      <c r="AG17" s="66"/>
      <c r="AH17" s="66"/>
      <c r="AI17" s="66"/>
      <c r="AJ17" s="66"/>
      <c r="AK17" s="66"/>
      <c r="AL17" s="260"/>
    </row>
    <row r="18" spans="1:576" ht="20.100000000000001" customHeight="1" x14ac:dyDescent="0.25">
      <c r="A18" s="111" t="s">
        <v>185</v>
      </c>
      <c r="B18" s="32"/>
      <c r="C18" s="92"/>
      <c r="D18" s="97"/>
      <c r="E18" s="32"/>
      <c r="F18" s="92"/>
      <c r="G18" s="133"/>
      <c r="H18" s="33"/>
      <c r="I18" s="33"/>
      <c r="J18" s="34"/>
      <c r="K18" s="34"/>
      <c r="L18" s="29"/>
      <c r="M18" s="33"/>
      <c r="N18" s="67"/>
      <c r="O18" s="67"/>
      <c r="P18" s="67"/>
      <c r="Q18" s="68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8"/>
      <c r="AC18" s="67"/>
      <c r="AD18" s="67"/>
      <c r="AE18" s="68"/>
      <c r="AF18" s="68"/>
      <c r="AG18" s="68"/>
      <c r="AH18" s="68"/>
      <c r="AI18" s="68"/>
      <c r="AJ18" s="68"/>
      <c r="AK18" s="68"/>
      <c r="AL18" s="261"/>
    </row>
    <row r="19" spans="1:576" s="23" customFormat="1" ht="15" customHeight="1" x14ac:dyDescent="0.2">
      <c r="A19" s="94">
        <v>1</v>
      </c>
      <c r="B19" s="95" t="s">
        <v>382</v>
      </c>
      <c r="C19" s="95" t="s">
        <v>383</v>
      </c>
      <c r="D19" s="96">
        <v>4</v>
      </c>
      <c r="E19" s="95" t="s">
        <v>244</v>
      </c>
      <c r="F19" s="95" t="s">
        <v>327</v>
      </c>
      <c r="G19" s="132" t="s">
        <v>125</v>
      </c>
      <c r="H19" s="53">
        <v>40</v>
      </c>
      <c r="I19" s="53" t="s">
        <v>121</v>
      </c>
      <c r="J19" s="52" t="s">
        <v>126</v>
      </c>
      <c r="K19" s="52" t="s">
        <v>260</v>
      </c>
      <c r="L19" s="52" t="s">
        <v>185</v>
      </c>
      <c r="M19" s="53">
        <v>1</v>
      </c>
      <c r="N19" s="218">
        <v>12087</v>
      </c>
      <c r="O19" s="63"/>
      <c r="P19" s="63"/>
      <c r="Q19" s="63">
        <f t="shared" ref="Q19:Q34" si="12">N19+O19+P19</f>
        <v>12087</v>
      </c>
      <c r="R19" s="63">
        <f>70.1*7</f>
        <v>490.69999999999993</v>
      </c>
      <c r="S19" s="63">
        <f t="shared" ref="S19:S34" si="13">(Q19+Y19+Z19)/30*5</f>
        <v>2284.1666666666665</v>
      </c>
      <c r="T19" s="63">
        <f t="shared" ref="T19:T34" si="14">(Q19+Y19+Z19)/30*50</f>
        <v>22841.666666666664</v>
      </c>
      <c r="U19" s="63">
        <f t="shared" ref="U19:U34" si="15">Q19*17.5%</f>
        <v>2115.2249999999999</v>
      </c>
      <c r="V19" s="63">
        <f t="shared" ref="V19:V34" si="16">Q19*3%</f>
        <v>362.61</v>
      </c>
      <c r="W19" s="63">
        <f t="shared" ref="W19:W34" si="17">Q19*5%</f>
        <v>604.35</v>
      </c>
      <c r="X19" s="63">
        <f t="shared" ref="X19:X34" si="18">Q19*2%</f>
        <v>241.74</v>
      </c>
      <c r="Y19" s="62">
        <f>887+70</f>
        <v>957</v>
      </c>
      <c r="Z19" s="62">
        <f>631+30</f>
        <v>661</v>
      </c>
      <c r="AA19" s="65">
        <f t="shared" ref="AA19:AA32" si="19">(Q19+Y19+Z19)/2</f>
        <v>6852.5</v>
      </c>
      <c r="AB19" s="64">
        <f t="shared" ref="AB19:AB34" si="20">Q19+R19+U19+V19+W19+X19+Y19+Z19+(S19/12+T19/12+AA19/12)</f>
        <v>20184.486111111109</v>
      </c>
      <c r="AC19" s="65">
        <f t="shared" ref="AC19:AC34" si="21">+AB19*12</f>
        <v>242213.83333333331</v>
      </c>
      <c r="AD19" s="65"/>
      <c r="AE19" s="65"/>
      <c r="AF19" s="65"/>
      <c r="AG19" s="65"/>
      <c r="AH19" s="65"/>
      <c r="AI19" s="65"/>
      <c r="AJ19" s="65"/>
      <c r="AK19" s="65"/>
      <c r="AL19" s="65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</row>
    <row r="20" spans="1:576" s="56" customFormat="1" ht="15" customHeight="1" x14ac:dyDescent="0.2">
      <c r="A20" s="18">
        <v>2</v>
      </c>
      <c r="B20" s="89" t="s">
        <v>325</v>
      </c>
      <c r="C20" s="89" t="s">
        <v>326</v>
      </c>
      <c r="D20" s="20">
        <v>14</v>
      </c>
      <c r="E20" s="89" t="s">
        <v>244</v>
      </c>
      <c r="F20" s="89" t="s">
        <v>327</v>
      </c>
      <c r="G20" s="130" t="s">
        <v>114</v>
      </c>
      <c r="H20" s="22">
        <v>40</v>
      </c>
      <c r="I20" s="22" t="s">
        <v>107</v>
      </c>
      <c r="J20" s="21" t="s">
        <v>148</v>
      </c>
      <c r="K20" s="21" t="s">
        <v>259</v>
      </c>
      <c r="L20" s="21" t="s">
        <v>185</v>
      </c>
      <c r="M20" s="22">
        <v>1</v>
      </c>
      <c r="N20" s="62">
        <v>14012</v>
      </c>
      <c r="O20" s="62"/>
      <c r="P20" s="62"/>
      <c r="Q20" s="62">
        <f t="shared" si="12"/>
        <v>14012</v>
      </c>
      <c r="R20" s="88"/>
      <c r="S20" s="62">
        <f t="shared" si="13"/>
        <v>2634.166666666667</v>
      </c>
      <c r="T20" s="62">
        <f t="shared" si="14"/>
        <v>26341.666666666668</v>
      </c>
      <c r="U20" s="62">
        <f t="shared" si="15"/>
        <v>2452.1</v>
      </c>
      <c r="V20" s="62">
        <f t="shared" si="16"/>
        <v>420.35999999999996</v>
      </c>
      <c r="W20" s="62">
        <f t="shared" si="17"/>
        <v>700.6</v>
      </c>
      <c r="X20" s="62">
        <f t="shared" si="18"/>
        <v>280.24</v>
      </c>
      <c r="Y20" s="62">
        <v>1114</v>
      </c>
      <c r="Z20" s="62">
        <v>679</v>
      </c>
      <c r="AA20" s="64">
        <f t="shared" si="19"/>
        <v>7902.5</v>
      </c>
      <c r="AB20" s="64">
        <f t="shared" si="20"/>
        <v>22731.494444444445</v>
      </c>
      <c r="AC20" s="64">
        <f t="shared" si="21"/>
        <v>272777.93333333335</v>
      </c>
      <c r="AD20" s="64"/>
      <c r="AE20" s="64"/>
      <c r="AF20" s="64"/>
      <c r="AG20" s="64"/>
      <c r="AH20" s="64"/>
      <c r="AI20" s="64"/>
      <c r="AJ20" s="64"/>
      <c r="AK20" s="64"/>
      <c r="AL20" s="6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</row>
    <row r="21" spans="1:576" s="23" customFormat="1" ht="15" customHeight="1" x14ac:dyDescent="0.2">
      <c r="A21" s="18">
        <v>3</v>
      </c>
      <c r="B21" s="89" t="s">
        <v>325</v>
      </c>
      <c r="C21" s="89" t="s">
        <v>326</v>
      </c>
      <c r="D21" s="20">
        <v>14</v>
      </c>
      <c r="E21" s="89" t="s">
        <v>244</v>
      </c>
      <c r="F21" s="89" t="s">
        <v>327</v>
      </c>
      <c r="G21" s="130" t="s">
        <v>114</v>
      </c>
      <c r="H21" s="22">
        <v>40</v>
      </c>
      <c r="I21" s="22" t="s">
        <v>107</v>
      </c>
      <c r="J21" s="21" t="s">
        <v>149</v>
      </c>
      <c r="K21" s="21" t="s">
        <v>258</v>
      </c>
      <c r="L21" s="21" t="s">
        <v>185</v>
      </c>
      <c r="M21" s="22">
        <v>1</v>
      </c>
      <c r="N21" s="62">
        <v>14012</v>
      </c>
      <c r="O21" s="62"/>
      <c r="P21" s="62"/>
      <c r="Q21" s="62">
        <f t="shared" si="12"/>
        <v>14012</v>
      </c>
      <c r="R21" s="62"/>
      <c r="S21" s="62">
        <f t="shared" si="13"/>
        <v>2634.166666666667</v>
      </c>
      <c r="T21" s="62">
        <f t="shared" si="14"/>
        <v>26341.666666666668</v>
      </c>
      <c r="U21" s="62">
        <f t="shared" si="15"/>
        <v>2452.1</v>
      </c>
      <c r="V21" s="62">
        <f t="shared" si="16"/>
        <v>420.35999999999996</v>
      </c>
      <c r="W21" s="62">
        <f t="shared" si="17"/>
        <v>700.6</v>
      </c>
      <c r="X21" s="62">
        <f t="shared" si="18"/>
        <v>280.24</v>
      </c>
      <c r="Y21" s="62">
        <v>1114</v>
      </c>
      <c r="Z21" s="62">
        <v>679</v>
      </c>
      <c r="AA21" s="64">
        <f t="shared" si="19"/>
        <v>7902.5</v>
      </c>
      <c r="AB21" s="64">
        <f t="shared" si="20"/>
        <v>22731.494444444445</v>
      </c>
      <c r="AC21" s="64">
        <f t="shared" si="21"/>
        <v>272777.93333333335</v>
      </c>
      <c r="AD21" s="64"/>
      <c r="AE21" s="64"/>
      <c r="AF21" s="64"/>
      <c r="AG21" s="64"/>
      <c r="AH21" s="64"/>
      <c r="AI21" s="64"/>
      <c r="AJ21" s="64"/>
      <c r="AK21" s="64"/>
      <c r="AL21" s="6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</row>
    <row r="22" spans="1:576" s="23" customFormat="1" ht="15" customHeight="1" x14ac:dyDescent="0.2">
      <c r="A22" s="94">
        <v>4</v>
      </c>
      <c r="B22" s="89" t="s">
        <v>325</v>
      </c>
      <c r="C22" s="89" t="s">
        <v>326</v>
      </c>
      <c r="D22" s="20">
        <v>14</v>
      </c>
      <c r="E22" s="89" t="s">
        <v>244</v>
      </c>
      <c r="F22" s="89" t="s">
        <v>327</v>
      </c>
      <c r="G22" s="130" t="s">
        <v>114</v>
      </c>
      <c r="H22" s="22">
        <v>40</v>
      </c>
      <c r="I22" s="157" t="s">
        <v>121</v>
      </c>
      <c r="J22" s="21" t="s">
        <v>115</v>
      </c>
      <c r="K22" s="21" t="s">
        <v>185</v>
      </c>
      <c r="L22" s="21" t="s">
        <v>185</v>
      </c>
      <c r="M22" s="22">
        <v>1</v>
      </c>
      <c r="N22" s="62">
        <v>14012</v>
      </c>
      <c r="O22" s="62"/>
      <c r="P22" s="62"/>
      <c r="Q22" s="62">
        <f t="shared" si="12"/>
        <v>14012</v>
      </c>
      <c r="R22" s="62">
        <f>70.1*5</f>
        <v>350.5</v>
      </c>
      <c r="S22" s="62">
        <f t="shared" si="13"/>
        <v>2634.166666666667</v>
      </c>
      <c r="T22" s="62">
        <f t="shared" si="14"/>
        <v>26341.666666666668</v>
      </c>
      <c r="U22" s="62">
        <f t="shared" si="15"/>
        <v>2452.1</v>
      </c>
      <c r="V22" s="62">
        <f t="shared" si="16"/>
        <v>420.35999999999996</v>
      </c>
      <c r="W22" s="62">
        <f t="shared" si="17"/>
        <v>700.6</v>
      </c>
      <c r="X22" s="62">
        <f t="shared" si="18"/>
        <v>280.24</v>
      </c>
      <c r="Y22" s="62">
        <v>1114</v>
      </c>
      <c r="Z22" s="62">
        <v>679</v>
      </c>
      <c r="AA22" s="64">
        <f t="shared" si="19"/>
        <v>7902.5</v>
      </c>
      <c r="AB22" s="64">
        <f t="shared" si="20"/>
        <v>23081.994444444445</v>
      </c>
      <c r="AC22" s="64">
        <f t="shared" si="21"/>
        <v>276983.93333333335</v>
      </c>
      <c r="AD22" s="64"/>
      <c r="AE22" s="64"/>
      <c r="AF22" s="64"/>
      <c r="AG22" s="64"/>
      <c r="AH22" s="64"/>
      <c r="AI22" s="64"/>
      <c r="AJ22" s="64"/>
      <c r="AK22" s="64"/>
      <c r="AL22" s="6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</row>
    <row r="23" spans="1:576" s="23" customFormat="1" ht="15" customHeight="1" x14ac:dyDescent="0.2">
      <c r="A23" s="18">
        <v>5</v>
      </c>
      <c r="B23" s="89" t="s">
        <v>325</v>
      </c>
      <c r="C23" s="89" t="s">
        <v>326</v>
      </c>
      <c r="D23" s="20">
        <v>14</v>
      </c>
      <c r="E23" s="89" t="s">
        <v>244</v>
      </c>
      <c r="F23" s="89" t="s">
        <v>327</v>
      </c>
      <c r="G23" s="140" t="s">
        <v>354</v>
      </c>
      <c r="H23" s="22">
        <v>40</v>
      </c>
      <c r="I23" s="22" t="s">
        <v>107</v>
      </c>
      <c r="J23" s="21" t="s">
        <v>232</v>
      </c>
      <c r="K23" s="21" t="s">
        <v>258</v>
      </c>
      <c r="L23" s="21" t="s">
        <v>185</v>
      </c>
      <c r="M23" s="22">
        <v>1</v>
      </c>
      <c r="N23" s="101">
        <v>14024</v>
      </c>
      <c r="O23" s="62"/>
      <c r="P23" s="62"/>
      <c r="Q23" s="62">
        <f t="shared" si="12"/>
        <v>14024</v>
      </c>
      <c r="R23" s="62">
        <f>70.1*4</f>
        <v>280.39999999999998</v>
      </c>
      <c r="S23" s="62">
        <f t="shared" si="13"/>
        <v>2582</v>
      </c>
      <c r="T23" s="62">
        <f t="shared" si="14"/>
        <v>25820</v>
      </c>
      <c r="U23" s="62">
        <f t="shared" si="15"/>
        <v>2454.1999999999998</v>
      </c>
      <c r="V23" s="62">
        <f t="shared" si="16"/>
        <v>420.71999999999997</v>
      </c>
      <c r="W23" s="62">
        <f t="shared" si="17"/>
        <v>701.2</v>
      </c>
      <c r="X23" s="62">
        <f t="shared" si="18"/>
        <v>280.48</v>
      </c>
      <c r="Y23" s="62">
        <v>869</v>
      </c>
      <c r="Z23" s="62">
        <v>599</v>
      </c>
      <c r="AA23" s="64">
        <f t="shared" si="19"/>
        <v>7746</v>
      </c>
      <c r="AB23" s="64">
        <f t="shared" si="20"/>
        <v>22641.333333333332</v>
      </c>
      <c r="AC23" s="64">
        <f t="shared" si="21"/>
        <v>271696</v>
      </c>
      <c r="AD23" s="64"/>
      <c r="AE23" s="64"/>
      <c r="AF23" s="64"/>
      <c r="AG23" s="64"/>
      <c r="AH23" s="64"/>
      <c r="AI23" s="64"/>
      <c r="AJ23" s="64"/>
      <c r="AK23" s="64"/>
      <c r="AL23" s="6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</row>
    <row r="24" spans="1:576" s="23" customFormat="1" ht="15" customHeight="1" x14ac:dyDescent="0.2">
      <c r="A24" s="94">
        <v>6</v>
      </c>
      <c r="B24" s="19" t="s">
        <v>325</v>
      </c>
      <c r="C24" s="19" t="s">
        <v>326</v>
      </c>
      <c r="D24" s="20">
        <v>14</v>
      </c>
      <c r="E24" s="19" t="s">
        <v>244</v>
      </c>
      <c r="F24" s="19" t="s">
        <v>327</v>
      </c>
      <c r="G24" s="130">
        <v>10</v>
      </c>
      <c r="H24" s="22">
        <v>40</v>
      </c>
      <c r="I24" s="22" t="s">
        <v>107</v>
      </c>
      <c r="J24" s="21" t="s">
        <v>186</v>
      </c>
      <c r="K24" s="21" t="s">
        <v>260</v>
      </c>
      <c r="L24" s="21" t="s">
        <v>185</v>
      </c>
      <c r="M24" s="22">
        <v>1</v>
      </c>
      <c r="N24" s="62">
        <v>16156</v>
      </c>
      <c r="O24" s="62"/>
      <c r="P24" s="62"/>
      <c r="Q24" s="62">
        <f t="shared" si="12"/>
        <v>16156</v>
      </c>
      <c r="R24" s="62">
        <f>70.1*5</f>
        <v>350.5</v>
      </c>
      <c r="S24" s="62">
        <f t="shared" si="13"/>
        <v>2943</v>
      </c>
      <c r="T24" s="62">
        <f t="shared" si="14"/>
        <v>29430</v>
      </c>
      <c r="U24" s="62">
        <f t="shared" si="15"/>
        <v>2827.2999999999997</v>
      </c>
      <c r="V24" s="62">
        <f t="shared" si="16"/>
        <v>484.68</v>
      </c>
      <c r="W24" s="62">
        <f t="shared" si="17"/>
        <v>807.80000000000007</v>
      </c>
      <c r="X24" s="62">
        <f t="shared" si="18"/>
        <v>323.12</v>
      </c>
      <c r="Y24" s="62">
        <v>931</v>
      </c>
      <c r="Z24" s="62">
        <v>571</v>
      </c>
      <c r="AA24" s="64">
        <f t="shared" si="19"/>
        <v>8829</v>
      </c>
      <c r="AB24" s="64">
        <f t="shared" si="20"/>
        <v>25884.899999999998</v>
      </c>
      <c r="AC24" s="64">
        <f t="shared" si="21"/>
        <v>310618.8</v>
      </c>
      <c r="AD24" s="64"/>
      <c r="AE24" s="64"/>
      <c r="AF24" s="64"/>
      <c r="AG24" s="64"/>
      <c r="AH24" s="64"/>
      <c r="AI24" s="64"/>
      <c r="AJ24" s="64"/>
      <c r="AK24" s="64"/>
      <c r="AL24" s="6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</row>
    <row r="25" spans="1:576" s="23" customFormat="1" ht="15" customHeight="1" x14ac:dyDescent="0.2">
      <c r="A25" s="94">
        <v>7</v>
      </c>
      <c r="B25" s="19" t="s">
        <v>325</v>
      </c>
      <c r="C25" s="19" t="s">
        <v>326</v>
      </c>
      <c r="D25" s="20">
        <v>14</v>
      </c>
      <c r="E25" s="19" t="s">
        <v>244</v>
      </c>
      <c r="F25" s="19" t="s">
        <v>327</v>
      </c>
      <c r="G25" s="130">
        <v>10</v>
      </c>
      <c r="H25" s="22">
        <v>40</v>
      </c>
      <c r="I25" s="22" t="s">
        <v>107</v>
      </c>
      <c r="J25" s="21" t="s">
        <v>150</v>
      </c>
      <c r="K25" s="21" t="s">
        <v>260</v>
      </c>
      <c r="L25" s="21" t="s">
        <v>185</v>
      </c>
      <c r="M25" s="22">
        <v>1</v>
      </c>
      <c r="N25" s="62">
        <v>16156</v>
      </c>
      <c r="O25" s="62"/>
      <c r="P25" s="62"/>
      <c r="Q25" s="62">
        <f t="shared" si="12"/>
        <v>16156</v>
      </c>
      <c r="R25" s="62">
        <f>70.1*5</f>
        <v>350.5</v>
      </c>
      <c r="S25" s="62">
        <f t="shared" si="13"/>
        <v>2943</v>
      </c>
      <c r="T25" s="62">
        <f t="shared" si="14"/>
        <v>29430</v>
      </c>
      <c r="U25" s="62">
        <f t="shared" si="15"/>
        <v>2827.2999999999997</v>
      </c>
      <c r="V25" s="62">
        <f t="shared" si="16"/>
        <v>484.68</v>
      </c>
      <c r="W25" s="62">
        <f t="shared" si="17"/>
        <v>807.80000000000007</v>
      </c>
      <c r="X25" s="62">
        <f t="shared" si="18"/>
        <v>323.12</v>
      </c>
      <c r="Y25" s="62">
        <v>931</v>
      </c>
      <c r="Z25" s="62">
        <v>571</v>
      </c>
      <c r="AA25" s="64">
        <f t="shared" si="19"/>
        <v>8829</v>
      </c>
      <c r="AB25" s="64">
        <f t="shared" si="20"/>
        <v>25884.899999999998</v>
      </c>
      <c r="AC25" s="64">
        <f t="shared" si="21"/>
        <v>310618.8</v>
      </c>
      <c r="AD25" s="64"/>
      <c r="AE25" s="64"/>
      <c r="AF25" s="64"/>
      <c r="AG25" s="64"/>
      <c r="AH25" s="64"/>
      <c r="AI25" s="64"/>
      <c r="AJ25" s="64"/>
      <c r="AK25" s="64"/>
      <c r="AL25" s="6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</row>
    <row r="26" spans="1:576" s="23" customFormat="1" ht="15" customHeight="1" x14ac:dyDescent="0.2">
      <c r="A26" s="18">
        <v>8</v>
      </c>
      <c r="B26" s="89" t="s">
        <v>325</v>
      </c>
      <c r="C26" s="89" t="s">
        <v>326</v>
      </c>
      <c r="D26" s="20">
        <v>14</v>
      </c>
      <c r="E26" s="89" t="s">
        <v>244</v>
      </c>
      <c r="F26" s="89" t="s">
        <v>327</v>
      </c>
      <c r="G26" s="130">
        <v>10</v>
      </c>
      <c r="H26" s="22">
        <v>40</v>
      </c>
      <c r="I26" s="22" t="s">
        <v>107</v>
      </c>
      <c r="J26" s="21" t="s">
        <v>151</v>
      </c>
      <c r="K26" s="21" t="s">
        <v>260</v>
      </c>
      <c r="L26" s="21" t="s">
        <v>185</v>
      </c>
      <c r="M26" s="22">
        <v>1</v>
      </c>
      <c r="N26" s="62">
        <v>16156</v>
      </c>
      <c r="O26" s="62"/>
      <c r="P26" s="62"/>
      <c r="Q26" s="62">
        <f t="shared" si="12"/>
        <v>16156</v>
      </c>
      <c r="R26" s="62">
        <f>70.1*5</f>
        <v>350.5</v>
      </c>
      <c r="S26" s="62">
        <f t="shared" si="13"/>
        <v>2943</v>
      </c>
      <c r="T26" s="62">
        <f t="shared" si="14"/>
        <v>29430</v>
      </c>
      <c r="U26" s="62">
        <f t="shared" si="15"/>
        <v>2827.2999999999997</v>
      </c>
      <c r="V26" s="62">
        <f t="shared" si="16"/>
        <v>484.68</v>
      </c>
      <c r="W26" s="62">
        <f t="shared" si="17"/>
        <v>807.80000000000007</v>
      </c>
      <c r="X26" s="62">
        <f t="shared" si="18"/>
        <v>323.12</v>
      </c>
      <c r="Y26" s="62">
        <v>931</v>
      </c>
      <c r="Z26" s="62">
        <v>571</v>
      </c>
      <c r="AA26" s="64">
        <f t="shared" si="19"/>
        <v>8829</v>
      </c>
      <c r="AB26" s="64">
        <f t="shared" si="20"/>
        <v>25884.899999999998</v>
      </c>
      <c r="AC26" s="64">
        <f t="shared" si="21"/>
        <v>310618.8</v>
      </c>
      <c r="AD26" s="64"/>
      <c r="AE26" s="64"/>
      <c r="AF26" s="64"/>
      <c r="AG26" s="64"/>
      <c r="AH26" s="64"/>
      <c r="AI26" s="64"/>
      <c r="AJ26" s="64"/>
      <c r="AK26" s="64"/>
      <c r="AL26" s="6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</row>
    <row r="27" spans="1:576" s="23" customFormat="1" ht="15" customHeight="1" x14ac:dyDescent="0.2">
      <c r="A27" s="18">
        <v>9</v>
      </c>
      <c r="B27" s="89" t="s">
        <v>325</v>
      </c>
      <c r="C27" s="89" t="s">
        <v>326</v>
      </c>
      <c r="D27" s="20">
        <v>14</v>
      </c>
      <c r="E27" s="89" t="s">
        <v>244</v>
      </c>
      <c r="F27" s="89" t="s">
        <v>327</v>
      </c>
      <c r="G27" s="130">
        <v>10</v>
      </c>
      <c r="H27" s="22">
        <v>40</v>
      </c>
      <c r="I27" s="22" t="s">
        <v>107</v>
      </c>
      <c r="J27" s="21" t="s">
        <v>152</v>
      </c>
      <c r="K27" s="21" t="s">
        <v>258</v>
      </c>
      <c r="L27" s="21" t="s">
        <v>185</v>
      </c>
      <c r="M27" s="22">
        <v>1</v>
      </c>
      <c r="N27" s="62">
        <v>16156</v>
      </c>
      <c r="O27" s="62"/>
      <c r="P27" s="62"/>
      <c r="Q27" s="62">
        <f t="shared" si="12"/>
        <v>16156</v>
      </c>
      <c r="R27" s="62">
        <f>70.1*5</f>
        <v>350.5</v>
      </c>
      <c r="S27" s="62">
        <f t="shared" si="13"/>
        <v>2943</v>
      </c>
      <c r="T27" s="62">
        <f t="shared" si="14"/>
        <v>29430</v>
      </c>
      <c r="U27" s="62">
        <f t="shared" si="15"/>
        <v>2827.2999999999997</v>
      </c>
      <c r="V27" s="62">
        <f t="shared" si="16"/>
        <v>484.68</v>
      </c>
      <c r="W27" s="62">
        <f t="shared" si="17"/>
        <v>807.80000000000007</v>
      </c>
      <c r="X27" s="62">
        <f t="shared" si="18"/>
        <v>323.12</v>
      </c>
      <c r="Y27" s="62">
        <v>931</v>
      </c>
      <c r="Z27" s="62">
        <v>571</v>
      </c>
      <c r="AA27" s="64">
        <f t="shared" si="19"/>
        <v>8829</v>
      </c>
      <c r="AB27" s="64">
        <f t="shared" si="20"/>
        <v>25884.899999999998</v>
      </c>
      <c r="AC27" s="64">
        <f t="shared" si="21"/>
        <v>310618.8</v>
      </c>
      <c r="AD27" s="64"/>
      <c r="AE27" s="64"/>
      <c r="AF27" s="64"/>
      <c r="AG27" s="64"/>
      <c r="AH27" s="64"/>
      <c r="AI27" s="64"/>
      <c r="AJ27" s="64"/>
      <c r="AK27" s="64"/>
      <c r="AL27" s="6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</row>
    <row r="28" spans="1:576" s="23" customFormat="1" ht="15" customHeight="1" x14ac:dyDescent="0.2">
      <c r="A28" s="94">
        <v>10</v>
      </c>
      <c r="B28" s="19" t="s">
        <v>325</v>
      </c>
      <c r="C28" s="19" t="s">
        <v>326</v>
      </c>
      <c r="D28" s="20">
        <v>14</v>
      </c>
      <c r="E28" s="19" t="s">
        <v>244</v>
      </c>
      <c r="F28" s="19" t="s">
        <v>327</v>
      </c>
      <c r="G28" s="130">
        <v>11</v>
      </c>
      <c r="H28" s="22">
        <v>40</v>
      </c>
      <c r="I28" s="22" t="s">
        <v>107</v>
      </c>
      <c r="J28" s="21" t="s">
        <v>123</v>
      </c>
      <c r="K28" s="21" t="s">
        <v>260</v>
      </c>
      <c r="L28" s="21" t="s">
        <v>185</v>
      </c>
      <c r="M28" s="22">
        <v>1</v>
      </c>
      <c r="N28" s="62">
        <v>19633</v>
      </c>
      <c r="O28" s="62"/>
      <c r="P28" s="62"/>
      <c r="Q28" s="62">
        <f t="shared" si="12"/>
        <v>19633</v>
      </c>
      <c r="R28" s="62">
        <f>70.1*4</f>
        <v>280.39999999999998</v>
      </c>
      <c r="S28" s="62">
        <f t="shared" si="13"/>
        <v>3666</v>
      </c>
      <c r="T28" s="62">
        <f t="shared" si="14"/>
        <v>36660</v>
      </c>
      <c r="U28" s="62">
        <f t="shared" si="15"/>
        <v>3435.7749999999996</v>
      </c>
      <c r="V28" s="62">
        <f t="shared" si="16"/>
        <v>588.99</v>
      </c>
      <c r="W28" s="62">
        <f t="shared" si="17"/>
        <v>981.65000000000009</v>
      </c>
      <c r="X28" s="62">
        <f t="shared" si="18"/>
        <v>392.66</v>
      </c>
      <c r="Y28" s="62">
        <v>1455</v>
      </c>
      <c r="Z28" s="62">
        <v>908</v>
      </c>
      <c r="AA28" s="64">
        <f t="shared" si="19"/>
        <v>10998</v>
      </c>
      <c r="AB28" s="64">
        <f t="shared" si="20"/>
        <v>31952.475000000006</v>
      </c>
      <c r="AC28" s="64">
        <f t="shared" si="21"/>
        <v>383429.70000000007</v>
      </c>
      <c r="AD28" s="64"/>
      <c r="AE28" s="64"/>
      <c r="AF28" s="64"/>
      <c r="AG28" s="64"/>
      <c r="AH28" s="64"/>
      <c r="AI28" s="64"/>
      <c r="AJ28" s="64"/>
      <c r="AK28" s="64"/>
      <c r="AL28" s="6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</row>
    <row r="29" spans="1:576" s="23" customFormat="1" ht="15" customHeight="1" x14ac:dyDescent="0.2">
      <c r="A29" s="18">
        <v>11</v>
      </c>
      <c r="B29" s="89" t="s">
        <v>325</v>
      </c>
      <c r="C29" s="89" t="s">
        <v>326</v>
      </c>
      <c r="D29" s="20">
        <v>14</v>
      </c>
      <c r="E29" s="89" t="s">
        <v>244</v>
      </c>
      <c r="F29" s="89" t="s">
        <v>327</v>
      </c>
      <c r="G29" s="130">
        <v>11</v>
      </c>
      <c r="H29" s="22">
        <v>40</v>
      </c>
      <c r="I29" s="22" t="s">
        <v>107</v>
      </c>
      <c r="J29" s="21" t="s">
        <v>153</v>
      </c>
      <c r="K29" s="21" t="s">
        <v>259</v>
      </c>
      <c r="L29" s="21" t="s">
        <v>185</v>
      </c>
      <c r="M29" s="22">
        <v>1</v>
      </c>
      <c r="N29" s="62">
        <v>19633</v>
      </c>
      <c r="O29" s="62"/>
      <c r="P29" s="62"/>
      <c r="Q29" s="62">
        <f t="shared" si="12"/>
        <v>19633</v>
      </c>
      <c r="R29" s="62">
        <f>70.1*5</f>
        <v>350.5</v>
      </c>
      <c r="S29" s="62">
        <f t="shared" si="13"/>
        <v>3608.333333333333</v>
      </c>
      <c r="T29" s="62">
        <f t="shared" si="14"/>
        <v>36083.333333333328</v>
      </c>
      <c r="U29" s="62">
        <f t="shared" si="15"/>
        <v>3435.7749999999996</v>
      </c>
      <c r="V29" s="62">
        <f t="shared" si="16"/>
        <v>588.99</v>
      </c>
      <c r="W29" s="62">
        <f t="shared" si="17"/>
        <v>981.65000000000009</v>
      </c>
      <c r="X29" s="62">
        <f t="shared" si="18"/>
        <v>392.66</v>
      </c>
      <c r="Y29" s="62">
        <v>1261</v>
      </c>
      <c r="Z29" s="62">
        <v>756</v>
      </c>
      <c r="AA29" s="64">
        <f t="shared" si="19"/>
        <v>10825</v>
      </c>
      <c r="AB29" s="64">
        <f t="shared" si="20"/>
        <v>31609.297222222227</v>
      </c>
      <c r="AC29" s="64">
        <f t="shared" si="21"/>
        <v>379311.56666666671</v>
      </c>
      <c r="AD29" s="64"/>
      <c r="AE29" s="64"/>
      <c r="AF29" s="64"/>
      <c r="AG29" s="64"/>
      <c r="AH29" s="64"/>
      <c r="AI29" s="64"/>
      <c r="AJ29" s="64"/>
      <c r="AK29" s="64"/>
      <c r="AL29" s="6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</row>
    <row r="30" spans="1:576" s="23" customFormat="1" ht="15" customHeight="1" x14ac:dyDescent="0.2">
      <c r="A30" s="94">
        <v>12</v>
      </c>
      <c r="B30" s="19" t="s">
        <v>325</v>
      </c>
      <c r="C30" s="19" t="s">
        <v>326</v>
      </c>
      <c r="D30" s="20">
        <v>14</v>
      </c>
      <c r="E30" s="19" t="s">
        <v>244</v>
      </c>
      <c r="F30" s="19" t="s">
        <v>327</v>
      </c>
      <c r="G30" s="130">
        <v>11</v>
      </c>
      <c r="H30" s="22">
        <v>40</v>
      </c>
      <c r="I30" s="22" t="s">
        <v>107</v>
      </c>
      <c r="J30" s="21" t="s">
        <v>154</v>
      </c>
      <c r="K30" s="21" t="s">
        <v>259</v>
      </c>
      <c r="L30" s="21" t="s">
        <v>185</v>
      </c>
      <c r="M30" s="22">
        <v>1</v>
      </c>
      <c r="N30" s="62">
        <v>19633</v>
      </c>
      <c r="O30" s="62"/>
      <c r="P30" s="62"/>
      <c r="Q30" s="62">
        <f t="shared" si="12"/>
        <v>19633</v>
      </c>
      <c r="R30" s="62"/>
      <c r="S30" s="62">
        <f t="shared" si="13"/>
        <v>3608.333333333333</v>
      </c>
      <c r="T30" s="62">
        <f t="shared" si="14"/>
        <v>36083.333333333328</v>
      </c>
      <c r="U30" s="62">
        <f t="shared" si="15"/>
        <v>3435.7749999999996</v>
      </c>
      <c r="V30" s="62">
        <f t="shared" si="16"/>
        <v>588.99</v>
      </c>
      <c r="W30" s="62">
        <f t="shared" si="17"/>
        <v>981.65000000000009</v>
      </c>
      <c r="X30" s="62">
        <f t="shared" si="18"/>
        <v>392.66</v>
      </c>
      <c r="Y30" s="62">
        <v>1261</v>
      </c>
      <c r="Z30" s="62">
        <v>756</v>
      </c>
      <c r="AA30" s="64">
        <f t="shared" si="19"/>
        <v>10825</v>
      </c>
      <c r="AB30" s="64">
        <f t="shared" si="20"/>
        <v>31258.797222222227</v>
      </c>
      <c r="AC30" s="64">
        <f t="shared" si="21"/>
        <v>375105.56666666671</v>
      </c>
      <c r="AD30" s="64"/>
      <c r="AE30" s="64"/>
      <c r="AF30" s="64"/>
      <c r="AG30" s="64"/>
      <c r="AH30" s="64"/>
      <c r="AI30" s="64"/>
      <c r="AJ30" s="64"/>
      <c r="AK30" s="64"/>
      <c r="AL30" s="6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</row>
    <row r="31" spans="1:576" s="23" customFormat="1" ht="15" customHeight="1" x14ac:dyDescent="0.2">
      <c r="A31" s="94">
        <v>13</v>
      </c>
      <c r="B31" s="89" t="s">
        <v>325</v>
      </c>
      <c r="C31" s="89" t="s">
        <v>326</v>
      </c>
      <c r="D31" s="20">
        <v>14</v>
      </c>
      <c r="E31" s="89" t="s">
        <v>244</v>
      </c>
      <c r="F31" s="89" t="s">
        <v>327</v>
      </c>
      <c r="G31" s="130">
        <v>12</v>
      </c>
      <c r="H31" s="22">
        <v>40</v>
      </c>
      <c r="I31" s="22" t="s">
        <v>107</v>
      </c>
      <c r="J31" s="21" t="s">
        <v>155</v>
      </c>
      <c r="K31" s="21" t="s">
        <v>258</v>
      </c>
      <c r="L31" s="21" t="s">
        <v>185</v>
      </c>
      <c r="M31" s="22">
        <v>1</v>
      </c>
      <c r="N31" s="62">
        <v>24345</v>
      </c>
      <c r="O31" s="62"/>
      <c r="P31" s="62"/>
      <c r="Q31" s="62">
        <f t="shared" si="12"/>
        <v>24345</v>
      </c>
      <c r="R31" s="62">
        <f>70.1*6</f>
        <v>420.59999999999997</v>
      </c>
      <c r="S31" s="62">
        <f t="shared" si="13"/>
        <v>4451.333333333333</v>
      </c>
      <c r="T31" s="62">
        <f t="shared" si="14"/>
        <v>44513.333333333336</v>
      </c>
      <c r="U31" s="62">
        <f t="shared" si="15"/>
        <v>4260.375</v>
      </c>
      <c r="V31" s="62">
        <f t="shared" si="16"/>
        <v>730.35</v>
      </c>
      <c r="W31" s="62">
        <f t="shared" si="17"/>
        <v>1217.25</v>
      </c>
      <c r="X31" s="62">
        <f t="shared" si="18"/>
        <v>486.90000000000003</v>
      </c>
      <c r="Y31" s="62">
        <v>1455</v>
      </c>
      <c r="Z31" s="62">
        <v>908</v>
      </c>
      <c r="AA31" s="64">
        <f t="shared" si="19"/>
        <v>13354</v>
      </c>
      <c r="AB31" s="64">
        <f t="shared" si="20"/>
        <v>39016.697222222225</v>
      </c>
      <c r="AC31" s="64">
        <f t="shared" si="21"/>
        <v>468200.3666666667</v>
      </c>
      <c r="AD31" s="64"/>
      <c r="AE31" s="64"/>
      <c r="AF31" s="64"/>
      <c r="AG31" s="64"/>
      <c r="AH31" s="64"/>
      <c r="AI31" s="64"/>
      <c r="AJ31" s="64"/>
      <c r="AK31" s="64"/>
      <c r="AL31" s="6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</row>
    <row r="32" spans="1:576" s="23" customFormat="1" ht="15" customHeight="1" x14ac:dyDescent="0.2">
      <c r="A32" s="18">
        <v>14</v>
      </c>
      <c r="B32" s="89" t="s">
        <v>325</v>
      </c>
      <c r="C32" s="89" t="s">
        <v>326</v>
      </c>
      <c r="D32" s="20">
        <v>14</v>
      </c>
      <c r="E32" s="89" t="s">
        <v>244</v>
      </c>
      <c r="F32" s="89" t="s">
        <v>327</v>
      </c>
      <c r="G32" s="130">
        <v>12</v>
      </c>
      <c r="H32" s="22">
        <v>40</v>
      </c>
      <c r="I32" s="22" t="s">
        <v>107</v>
      </c>
      <c r="J32" s="21" t="s">
        <v>124</v>
      </c>
      <c r="K32" s="21" t="s">
        <v>258</v>
      </c>
      <c r="L32" s="21" t="s">
        <v>185</v>
      </c>
      <c r="M32" s="22">
        <v>1</v>
      </c>
      <c r="N32" s="62">
        <v>24345</v>
      </c>
      <c r="O32" s="62"/>
      <c r="P32" s="62"/>
      <c r="Q32" s="62">
        <f t="shared" si="12"/>
        <v>24345</v>
      </c>
      <c r="R32" s="62"/>
      <c r="S32" s="62">
        <f t="shared" si="13"/>
        <v>4451.333333333333</v>
      </c>
      <c r="T32" s="62">
        <f t="shared" si="14"/>
        <v>44513.333333333336</v>
      </c>
      <c r="U32" s="62">
        <f t="shared" si="15"/>
        <v>4260.375</v>
      </c>
      <c r="V32" s="62">
        <f t="shared" si="16"/>
        <v>730.35</v>
      </c>
      <c r="W32" s="62">
        <f t="shared" si="17"/>
        <v>1217.25</v>
      </c>
      <c r="X32" s="62">
        <f t="shared" si="18"/>
        <v>486.90000000000003</v>
      </c>
      <c r="Y32" s="62">
        <v>1455</v>
      </c>
      <c r="Z32" s="62">
        <v>908</v>
      </c>
      <c r="AA32" s="64">
        <f t="shared" si="19"/>
        <v>13354</v>
      </c>
      <c r="AB32" s="64">
        <f t="shared" si="20"/>
        <v>38596.097222222219</v>
      </c>
      <c r="AC32" s="64">
        <f t="shared" si="21"/>
        <v>463153.16666666663</v>
      </c>
      <c r="AD32" s="64"/>
      <c r="AE32" s="64"/>
      <c r="AF32" s="64"/>
      <c r="AG32" s="64"/>
      <c r="AH32" s="64"/>
      <c r="AI32" s="64"/>
      <c r="AJ32" s="64"/>
      <c r="AK32" s="64"/>
      <c r="AL32" s="6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</row>
    <row r="33" spans="1:576" s="23" customFormat="1" ht="15" customHeight="1" x14ac:dyDescent="0.2">
      <c r="A33" s="18">
        <v>15</v>
      </c>
      <c r="B33" s="89" t="s">
        <v>325</v>
      </c>
      <c r="C33" s="89" t="s">
        <v>326</v>
      </c>
      <c r="D33" s="20">
        <v>14</v>
      </c>
      <c r="E33" s="89" t="s">
        <v>244</v>
      </c>
      <c r="F33" s="89" t="s">
        <v>327</v>
      </c>
      <c r="G33" s="130">
        <v>14</v>
      </c>
      <c r="H33" s="22">
        <v>40</v>
      </c>
      <c r="I33" s="22" t="s">
        <v>107</v>
      </c>
      <c r="J33" s="21" t="s">
        <v>157</v>
      </c>
      <c r="K33" s="21" t="s">
        <v>259</v>
      </c>
      <c r="L33" s="21" t="s">
        <v>185</v>
      </c>
      <c r="M33" s="22">
        <v>1</v>
      </c>
      <c r="N33" s="62">
        <v>38087</v>
      </c>
      <c r="O33" s="62"/>
      <c r="P33" s="62"/>
      <c r="Q33" s="62">
        <f t="shared" si="12"/>
        <v>38087</v>
      </c>
      <c r="R33" s="62">
        <f>70.1*4</f>
        <v>280.39999999999998</v>
      </c>
      <c r="S33" s="62">
        <f t="shared" si="13"/>
        <v>6874.333333333333</v>
      </c>
      <c r="T33" s="62">
        <f t="shared" si="14"/>
        <v>68743.333333333328</v>
      </c>
      <c r="U33" s="62">
        <f t="shared" si="15"/>
        <v>6665.2249999999995</v>
      </c>
      <c r="V33" s="62">
        <f t="shared" si="16"/>
        <v>1142.6099999999999</v>
      </c>
      <c r="W33" s="62">
        <f t="shared" si="17"/>
        <v>1904.3500000000001</v>
      </c>
      <c r="X33" s="62">
        <f t="shared" si="18"/>
        <v>761.74</v>
      </c>
      <c r="Y33" s="62">
        <v>1837</v>
      </c>
      <c r="Z33" s="62">
        <v>1322</v>
      </c>
      <c r="AA33" s="64"/>
      <c r="AB33" s="64">
        <f t="shared" si="20"/>
        <v>58301.797222222216</v>
      </c>
      <c r="AC33" s="64">
        <f t="shared" si="21"/>
        <v>699621.56666666665</v>
      </c>
      <c r="AD33" s="64"/>
      <c r="AE33" s="64"/>
      <c r="AF33" s="64"/>
      <c r="AG33" s="64"/>
      <c r="AH33" s="64"/>
      <c r="AI33" s="64"/>
      <c r="AJ33" s="64"/>
      <c r="AK33" s="64"/>
      <c r="AL33" s="6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</row>
    <row r="34" spans="1:576" s="23" customFormat="1" ht="15" customHeight="1" x14ac:dyDescent="0.2">
      <c r="A34" s="94">
        <v>16</v>
      </c>
      <c r="B34" s="95" t="s">
        <v>325</v>
      </c>
      <c r="C34" s="95" t="s">
        <v>326</v>
      </c>
      <c r="D34" s="20">
        <v>14</v>
      </c>
      <c r="E34" s="89" t="s">
        <v>244</v>
      </c>
      <c r="F34" s="89" t="s">
        <v>327</v>
      </c>
      <c r="G34" s="132">
        <v>18</v>
      </c>
      <c r="H34" s="53">
        <v>40</v>
      </c>
      <c r="I34" s="53" t="s">
        <v>107</v>
      </c>
      <c r="J34" s="52" t="s">
        <v>158</v>
      </c>
      <c r="K34" s="52" t="s">
        <v>185</v>
      </c>
      <c r="L34" s="52" t="s">
        <v>117</v>
      </c>
      <c r="M34" s="53">
        <v>1</v>
      </c>
      <c r="N34" s="63">
        <v>76946</v>
      </c>
      <c r="O34" s="63"/>
      <c r="P34" s="63"/>
      <c r="Q34" s="63">
        <f t="shared" si="12"/>
        <v>76946</v>
      </c>
      <c r="R34" s="63">
        <f>70.1*5</f>
        <v>350.5</v>
      </c>
      <c r="S34" s="63">
        <f t="shared" si="13"/>
        <v>13686.333333333334</v>
      </c>
      <c r="T34" s="63">
        <f t="shared" si="14"/>
        <v>136863.33333333334</v>
      </c>
      <c r="U34" s="63">
        <f t="shared" si="15"/>
        <v>13465.55</v>
      </c>
      <c r="V34" s="63">
        <f t="shared" si="16"/>
        <v>2308.38</v>
      </c>
      <c r="W34" s="63">
        <f t="shared" si="17"/>
        <v>3847.3</v>
      </c>
      <c r="X34" s="63">
        <f t="shared" si="18"/>
        <v>1538.92</v>
      </c>
      <c r="Y34" s="63">
        <v>3037</v>
      </c>
      <c r="Z34" s="63">
        <v>2135</v>
      </c>
      <c r="AA34" s="65"/>
      <c r="AB34" s="64">
        <f t="shared" si="20"/>
        <v>116174.45555555557</v>
      </c>
      <c r="AC34" s="65">
        <f t="shared" si="21"/>
        <v>1394093.4666666668</v>
      </c>
      <c r="AD34" s="65"/>
      <c r="AE34" s="65"/>
      <c r="AF34" s="65"/>
      <c r="AG34" s="65"/>
      <c r="AH34" s="65"/>
      <c r="AI34" s="65"/>
      <c r="AJ34" s="65"/>
      <c r="AK34" s="65"/>
      <c r="AL34" s="65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</row>
    <row r="35" spans="1:576" s="163" customFormat="1" ht="17.25" customHeight="1" x14ac:dyDescent="0.2">
      <c r="A35" s="159"/>
      <c r="B35" s="160"/>
      <c r="C35" s="89"/>
      <c r="D35" s="20"/>
      <c r="E35" s="160"/>
      <c r="F35" s="89"/>
      <c r="G35" s="162"/>
      <c r="H35" s="90"/>
      <c r="I35" s="90"/>
      <c r="J35" s="21"/>
      <c r="K35" s="21"/>
      <c r="L35" s="91" t="s">
        <v>118</v>
      </c>
      <c r="M35" s="90"/>
      <c r="N35" s="71">
        <f t="shared" ref="N35:AA35" si="22">SUM(N19:N34)</f>
        <v>355393</v>
      </c>
      <c r="O35" s="71">
        <f t="shared" si="22"/>
        <v>0</v>
      </c>
      <c r="P35" s="71">
        <f t="shared" si="22"/>
        <v>0</v>
      </c>
      <c r="Q35" s="71">
        <f t="shared" si="22"/>
        <v>355393</v>
      </c>
      <c r="R35" s="71">
        <f t="shared" si="22"/>
        <v>4206</v>
      </c>
      <c r="S35" s="71">
        <f t="shared" si="22"/>
        <v>64886.666666666679</v>
      </c>
      <c r="T35" s="71">
        <f t="shared" si="22"/>
        <v>648866.66666666663</v>
      </c>
      <c r="U35" s="71">
        <f t="shared" si="22"/>
        <v>62193.774999999994</v>
      </c>
      <c r="V35" s="71">
        <f t="shared" si="22"/>
        <v>10661.79</v>
      </c>
      <c r="W35" s="71">
        <f t="shared" si="22"/>
        <v>17769.650000000001</v>
      </c>
      <c r="X35" s="71">
        <f t="shared" si="22"/>
        <v>7107.8599999999988</v>
      </c>
      <c r="Y35" s="71">
        <f t="shared" si="22"/>
        <v>20653</v>
      </c>
      <c r="Z35" s="71">
        <f t="shared" si="22"/>
        <v>13274</v>
      </c>
      <c r="AA35" s="71">
        <f t="shared" si="22"/>
        <v>132978</v>
      </c>
      <c r="AB35" s="214">
        <f t="shared" ref="AB35" si="23">Q35+R35+U35+V35+W35+X35+Y35+Z35+(S35/12+T35/12+AA35/12)</f>
        <v>561820.01944444445</v>
      </c>
      <c r="AC35" s="71">
        <f>SUM(AC19:AC34)</f>
        <v>6741840.2333333334</v>
      </c>
      <c r="AD35" s="71"/>
      <c r="AE35" s="71"/>
      <c r="AF35" s="71">
        <v>0</v>
      </c>
      <c r="AG35" s="71"/>
      <c r="AH35" s="71"/>
      <c r="AI35" s="71">
        <v>0</v>
      </c>
      <c r="AJ35" s="71"/>
      <c r="AK35" s="71"/>
      <c r="AL35" s="71">
        <v>36800</v>
      </c>
      <c r="AM35" s="253"/>
      <c r="AN35" s="253"/>
      <c r="AO35" s="253"/>
      <c r="AP35" s="253"/>
      <c r="AQ35" s="253"/>
      <c r="AR35" s="253"/>
      <c r="AS35" s="253"/>
      <c r="AT35" s="253"/>
      <c r="AU35" s="253"/>
      <c r="AV35" s="253"/>
      <c r="AW35" s="253"/>
      <c r="AX35" s="253"/>
      <c r="AY35" s="253"/>
      <c r="AZ35" s="253"/>
      <c r="BA35" s="253"/>
      <c r="BB35" s="253"/>
      <c r="BC35" s="253"/>
      <c r="BD35" s="253"/>
      <c r="BE35" s="253"/>
      <c r="BF35" s="253"/>
      <c r="BG35" s="253"/>
      <c r="BH35" s="253"/>
      <c r="BI35" s="253"/>
      <c r="BJ35" s="253"/>
      <c r="BK35" s="253"/>
      <c r="BL35" s="253"/>
      <c r="BM35" s="253"/>
      <c r="BN35" s="253"/>
      <c r="BO35" s="253"/>
      <c r="BP35" s="253"/>
      <c r="BQ35" s="253"/>
      <c r="BR35" s="253"/>
      <c r="BS35" s="253"/>
      <c r="BT35" s="253"/>
      <c r="BU35" s="253"/>
      <c r="BV35" s="253"/>
      <c r="BW35" s="253"/>
      <c r="BX35" s="253"/>
      <c r="BY35" s="253"/>
      <c r="BZ35" s="253"/>
      <c r="CA35" s="253"/>
      <c r="CB35" s="253"/>
      <c r="CC35" s="253"/>
      <c r="CD35" s="253"/>
      <c r="CE35" s="253"/>
      <c r="CF35" s="253"/>
      <c r="CG35" s="253"/>
      <c r="CH35" s="253"/>
      <c r="CI35" s="253"/>
      <c r="CJ35" s="253"/>
      <c r="CK35" s="253"/>
      <c r="CL35" s="253"/>
      <c r="CM35" s="253"/>
      <c r="CN35" s="253"/>
      <c r="CO35" s="253"/>
      <c r="CP35" s="253"/>
      <c r="CQ35" s="253"/>
      <c r="CR35" s="253"/>
      <c r="CS35" s="253"/>
      <c r="CT35" s="253"/>
      <c r="CU35" s="253"/>
      <c r="CV35" s="253"/>
      <c r="CW35" s="253"/>
      <c r="CX35" s="253"/>
      <c r="CY35" s="253"/>
      <c r="CZ35" s="253"/>
      <c r="DA35" s="253"/>
      <c r="DB35" s="253"/>
      <c r="DC35" s="253"/>
      <c r="DD35" s="253"/>
      <c r="DE35" s="253"/>
      <c r="DF35" s="253"/>
      <c r="DG35" s="253"/>
      <c r="DH35" s="253"/>
      <c r="DI35" s="253"/>
      <c r="DJ35" s="253"/>
      <c r="DK35" s="253"/>
      <c r="DL35" s="253"/>
      <c r="DM35" s="253"/>
      <c r="DN35" s="253"/>
      <c r="DO35" s="253"/>
      <c r="DP35" s="253"/>
      <c r="DQ35" s="253"/>
      <c r="DR35" s="253"/>
      <c r="DS35" s="253"/>
      <c r="DT35" s="253"/>
      <c r="DU35" s="253"/>
      <c r="DV35" s="253"/>
      <c r="DW35" s="253"/>
      <c r="DX35" s="253"/>
      <c r="DY35" s="253"/>
      <c r="DZ35" s="253"/>
      <c r="EA35" s="253"/>
      <c r="EB35" s="253"/>
      <c r="EC35" s="253"/>
      <c r="ED35" s="253"/>
      <c r="EE35" s="253"/>
      <c r="EF35" s="253"/>
      <c r="EG35" s="253"/>
      <c r="EH35" s="253"/>
      <c r="EI35" s="253"/>
      <c r="EJ35" s="253"/>
      <c r="EK35" s="253"/>
      <c r="EL35" s="253"/>
      <c r="EM35" s="253"/>
      <c r="EN35" s="253"/>
      <c r="EO35" s="253"/>
      <c r="EP35" s="253"/>
      <c r="EQ35" s="253"/>
      <c r="ER35" s="253"/>
      <c r="ES35" s="253"/>
      <c r="ET35" s="253"/>
      <c r="EU35" s="253"/>
      <c r="EV35" s="253"/>
      <c r="EW35" s="253"/>
      <c r="EX35" s="253"/>
      <c r="EY35" s="253"/>
      <c r="EZ35" s="253"/>
      <c r="FA35" s="253"/>
      <c r="FB35" s="253"/>
      <c r="FC35" s="253"/>
      <c r="FD35" s="253"/>
      <c r="FE35" s="253"/>
      <c r="FF35" s="253"/>
      <c r="FG35" s="253"/>
      <c r="FH35" s="253"/>
      <c r="FI35" s="253"/>
      <c r="FJ35" s="253"/>
      <c r="FK35" s="253"/>
      <c r="FL35" s="253"/>
      <c r="FM35" s="253"/>
      <c r="FN35" s="253"/>
      <c r="FO35" s="253"/>
      <c r="FP35" s="253"/>
      <c r="FQ35" s="253"/>
      <c r="FR35" s="253"/>
      <c r="FS35" s="253"/>
      <c r="FT35" s="253"/>
      <c r="FU35" s="253"/>
      <c r="FV35" s="253"/>
      <c r="FW35" s="253"/>
      <c r="FX35" s="253"/>
      <c r="FY35" s="253"/>
      <c r="FZ35" s="253"/>
      <c r="GA35" s="253"/>
      <c r="GB35" s="253"/>
      <c r="GC35" s="253"/>
      <c r="GD35" s="253"/>
      <c r="GE35" s="253"/>
      <c r="GF35" s="253"/>
      <c r="GG35" s="253"/>
      <c r="GH35" s="253"/>
      <c r="GI35" s="253"/>
      <c r="GJ35" s="253"/>
      <c r="GK35" s="253"/>
      <c r="GL35" s="253"/>
      <c r="GM35" s="253"/>
      <c r="GN35" s="253"/>
      <c r="GO35" s="253"/>
      <c r="GP35" s="253"/>
      <c r="GQ35" s="253"/>
      <c r="GR35" s="253"/>
      <c r="GS35" s="253"/>
      <c r="GT35" s="253"/>
      <c r="GU35" s="253"/>
      <c r="GV35" s="253"/>
      <c r="GW35" s="253"/>
      <c r="GX35" s="253"/>
      <c r="GY35" s="253"/>
      <c r="GZ35" s="253"/>
      <c r="HA35" s="253"/>
      <c r="HB35" s="253"/>
      <c r="HC35" s="253"/>
      <c r="HD35" s="253"/>
      <c r="HE35" s="253"/>
      <c r="HF35" s="253"/>
      <c r="HG35" s="253"/>
      <c r="HH35" s="253"/>
      <c r="HI35" s="253"/>
      <c r="HJ35" s="253"/>
      <c r="HK35" s="253"/>
      <c r="HL35" s="253"/>
      <c r="HM35" s="253"/>
      <c r="HN35" s="253"/>
      <c r="HO35" s="253"/>
      <c r="HP35" s="253"/>
      <c r="HQ35" s="253"/>
      <c r="HR35" s="253"/>
      <c r="HS35" s="253"/>
      <c r="HT35" s="253"/>
      <c r="HU35" s="253"/>
      <c r="HV35" s="253"/>
      <c r="HW35" s="253"/>
      <c r="HX35" s="253"/>
      <c r="HY35" s="253"/>
      <c r="HZ35" s="253"/>
      <c r="IA35" s="253"/>
      <c r="IB35" s="253"/>
      <c r="IC35" s="253"/>
      <c r="ID35" s="253"/>
      <c r="IE35" s="253"/>
      <c r="IF35" s="253"/>
      <c r="IG35" s="253"/>
      <c r="IH35" s="253"/>
      <c r="II35" s="253"/>
      <c r="IJ35" s="253"/>
      <c r="IK35" s="253"/>
      <c r="IL35" s="253"/>
      <c r="IM35" s="253"/>
      <c r="IN35" s="253"/>
      <c r="IO35" s="253"/>
      <c r="IP35" s="253"/>
      <c r="IQ35" s="253"/>
      <c r="IR35" s="253"/>
      <c r="IS35" s="253"/>
      <c r="IT35" s="253"/>
      <c r="IU35" s="253"/>
      <c r="IV35" s="253"/>
      <c r="IW35" s="253"/>
      <c r="IX35" s="253"/>
      <c r="IY35" s="253"/>
      <c r="IZ35" s="253"/>
      <c r="JA35" s="253"/>
      <c r="JB35" s="253"/>
      <c r="JC35" s="253"/>
      <c r="JD35" s="253"/>
      <c r="JE35" s="253"/>
      <c r="JF35" s="253"/>
      <c r="JG35" s="253"/>
      <c r="JH35" s="253"/>
      <c r="JI35" s="253"/>
      <c r="JJ35" s="253"/>
      <c r="JK35" s="253"/>
      <c r="JL35" s="253"/>
      <c r="JM35" s="253"/>
      <c r="JN35" s="253"/>
      <c r="JO35" s="253"/>
      <c r="JP35" s="253"/>
      <c r="JQ35" s="253"/>
      <c r="JR35" s="253"/>
      <c r="JS35" s="253"/>
      <c r="JT35" s="253"/>
      <c r="JU35" s="253"/>
      <c r="JV35" s="253"/>
      <c r="JW35" s="253"/>
      <c r="JX35" s="253"/>
      <c r="JY35" s="253"/>
      <c r="JZ35" s="253"/>
      <c r="KA35" s="253"/>
      <c r="KB35" s="253"/>
      <c r="KC35" s="253"/>
      <c r="KD35" s="253"/>
      <c r="KE35" s="253"/>
      <c r="KF35" s="253"/>
      <c r="KG35" s="253"/>
      <c r="KH35" s="253"/>
      <c r="KI35" s="253"/>
      <c r="KJ35" s="253"/>
      <c r="KK35" s="253"/>
      <c r="KL35" s="253"/>
      <c r="KM35" s="253"/>
      <c r="KN35" s="253"/>
      <c r="KO35" s="253"/>
      <c r="KP35" s="253"/>
      <c r="KQ35" s="253"/>
      <c r="KR35" s="253"/>
      <c r="KS35" s="253"/>
      <c r="KT35" s="253"/>
      <c r="KU35" s="253"/>
      <c r="KV35" s="253"/>
      <c r="KW35" s="253"/>
      <c r="KX35" s="253"/>
      <c r="KY35" s="253"/>
      <c r="KZ35" s="253"/>
      <c r="LA35" s="253"/>
      <c r="LB35" s="253"/>
      <c r="LC35" s="253"/>
      <c r="LD35" s="253"/>
      <c r="LE35" s="253"/>
      <c r="LF35" s="253"/>
      <c r="LG35" s="253"/>
      <c r="LH35" s="253"/>
      <c r="LI35" s="253"/>
      <c r="LJ35" s="253"/>
      <c r="LK35" s="253"/>
      <c r="LL35" s="253"/>
      <c r="LM35" s="253"/>
      <c r="LN35" s="253"/>
      <c r="LO35" s="253"/>
      <c r="LP35" s="253"/>
      <c r="LQ35" s="253"/>
      <c r="LR35" s="253"/>
      <c r="LS35" s="253"/>
      <c r="LT35" s="253"/>
      <c r="LU35" s="253"/>
      <c r="LV35" s="253"/>
      <c r="LW35" s="253"/>
      <c r="LX35" s="253"/>
      <c r="LY35" s="253"/>
      <c r="LZ35" s="253"/>
      <c r="MA35" s="253"/>
      <c r="MB35" s="253"/>
      <c r="MC35" s="253"/>
      <c r="MD35" s="253"/>
      <c r="ME35" s="253"/>
      <c r="MF35" s="253"/>
      <c r="MG35" s="253"/>
      <c r="MH35" s="253"/>
      <c r="MI35" s="253"/>
      <c r="MJ35" s="253"/>
      <c r="MK35" s="253"/>
      <c r="ML35" s="253"/>
      <c r="MM35" s="253"/>
      <c r="MN35" s="253"/>
      <c r="MO35" s="253"/>
      <c r="MP35" s="253"/>
      <c r="MQ35" s="253"/>
      <c r="MR35" s="253"/>
      <c r="MS35" s="253"/>
      <c r="MT35" s="253"/>
      <c r="MU35" s="253"/>
      <c r="MV35" s="253"/>
      <c r="MW35" s="253"/>
      <c r="MX35" s="253"/>
      <c r="MY35" s="253"/>
      <c r="MZ35" s="253"/>
      <c r="NA35" s="253"/>
      <c r="NB35" s="253"/>
      <c r="NC35" s="253"/>
      <c r="ND35" s="253"/>
      <c r="NE35" s="253"/>
      <c r="NF35" s="253"/>
      <c r="NG35" s="253"/>
      <c r="NH35" s="253"/>
      <c r="NI35" s="253"/>
      <c r="NJ35" s="253"/>
      <c r="NK35" s="253"/>
      <c r="NL35" s="253"/>
      <c r="NM35" s="253"/>
      <c r="NN35" s="253"/>
      <c r="NO35" s="253"/>
      <c r="NP35" s="253"/>
      <c r="NQ35" s="253"/>
      <c r="NR35" s="253"/>
      <c r="NS35" s="253"/>
      <c r="NT35" s="253"/>
      <c r="NU35" s="253"/>
      <c r="NV35" s="253"/>
      <c r="NW35" s="253"/>
      <c r="NX35" s="253"/>
      <c r="NY35" s="253"/>
      <c r="NZ35" s="253"/>
      <c r="OA35" s="253"/>
      <c r="OB35" s="253"/>
      <c r="OC35" s="253"/>
      <c r="OD35" s="253"/>
      <c r="OE35" s="253"/>
      <c r="OF35" s="253"/>
      <c r="OG35" s="253"/>
      <c r="OH35" s="253"/>
      <c r="OI35" s="253"/>
      <c r="OJ35" s="253"/>
      <c r="OK35" s="253"/>
      <c r="OL35" s="253"/>
      <c r="OM35" s="253"/>
      <c r="ON35" s="253"/>
      <c r="OO35" s="253"/>
      <c r="OP35" s="253"/>
      <c r="OQ35" s="253"/>
      <c r="OR35" s="253"/>
      <c r="OS35" s="253"/>
      <c r="OT35" s="253"/>
      <c r="OU35" s="253"/>
      <c r="OV35" s="253"/>
      <c r="OW35" s="253"/>
      <c r="OX35" s="240"/>
      <c r="OY35" s="240"/>
      <c r="OZ35" s="240"/>
      <c r="PA35" s="240"/>
      <c r="PB35" s="240"/>
      <c r="PC35" s="240"/>
      <c r="PD35" s="240"/>
      <c r="PE35" s="240"/>
      <c r="PF35" s="240"/>
      <c r="PG35" s="240"/>
      <c r="PH35" s="240"/>
      <c r="PI35" s="240"/>
      <c r="PJ35" s="240"/>
      <c r="PK35" s="240"/>
      <c r="PL35" s="240"/>
      <c r="PM35" s="240"/>
      <c r="PN35" s="240"/>
      <c r="PO35" s="240"/>
      <c r="PP35" s="240"/>
      <c r="PQ35" s="240"/>
      <c r="PR35" s="240"/>
      <c r="PS35" s="240"/>
      <c r="PT35" s="240"/>
      <c r="PU35" s="240"/>
      <c r="PV35" s="240"/>
      <c r="PW35" s="240"/>
      <c r="PX35" s="240"/>
      <c r="PY35" s="240"/>
      <c r="PZ35" s="240"/>
      <c r="QA35" s="240"/>
      <c r="QB35" s="240"/>
      <c r="QC35" s="240"/>
      <c r="QD35" s="240"/>
      <c r="QE35" s="240"/>
      <c r="QF35" s="240"/>
      <c r="QG35" s="240"/>
      <c r="QH35" s="240"/>
      <c r="QI35" s="240"/>
      <c r="QJ35" s="240"/>
      <c r="QK35" s="240"/>
      <c r="QL35" s="240"/>
      <c r="QM35" s="240"/>
      <c r="QN35" s="240"/>
      <c r="QO35" s="240"/>
      <c r="QP35" s="240"/>
      <c r="QQ35" s="240"/>
      <c r="QR35" s="240"/>
      <c r="QS35" s="240"/>
      <c r="QT35" s="240"/>
      <c r="QU35" s="240"/>
      <c r="QV35" s="240"/>
      <c r="QW35" s="240"/>
      <c r="QX35" s="240"/>
      <c r="QY35" s="240"/>
      <c r="QZ35" s="240"/>
      <c r="RA35" s="240"/>
      <c r="RB35" s="240"/>
      <c r="RC35" s="240"/>
      <c r="RD35" s="240"/>
      <c r="RE35" s="240"/>
      <c r="RF35" s="240"/>
      <c r="RG35" s="240"/>
      <c r="RH35" s="240"/>
      <c r="RI35" s="240"/>
      <c r="RJ35" s="240"/>
      <c r="RK35" s="240"/>
      <c r="RL35" s="240"/>
      <c r="RM35" s="240"/>
      <c r="RN35" s="240"/>
      <c r="RO35" s="240"/>
      <c r="RP35" s="240"/>
      <c r="RQ35" s="240"/>
      <c r="RR35" s="240"/>
      <c r="RS35" s="240"/>
      <c r="RT35" s="240"/>
      <c r="RU35" s="240"/>
      <c r="RV35" s="240"/>
      <c r="RW35" s="240"/>
      <c r="RX35" s="240"/>
      <c r="RY35" s="240"/>
      <c r="RZ35" s="240"/>
      <c r="SA35" s="240"/>
      <c r="SB35" s="240"/>
      <c r="SC35" s="240"/>
      <c r="SD35" s="240"/>
      <c r="SE35" s="240"/>
      <c r="SF35" s="240"/>
      <c r="SG35" s="240"/>
      <c r="SH35" s="240"/>
      <c r="SI35" s="240"/>
      <c r="SJ35" s="240"/>
      <c r="SK35" s="240"/>
      <c r="SL35" s="240"/>
      <c r="SM35" s="240"/>
      <c r="SN35" s="240"/>
      <c r="SO35" s="240"/>
      <c r="SP35" s="240"/>
      <c r="SQ35" s="240"/>
      <c r="SR35" s="240"/>
      <c r="SS35" s="240"/>
      <c r="ST35" s="240"/>
      <c r="SU35" s="240"/>
      <c r="SV35" s="240"/>
      <c r="SW35" s="240"/>
      <c r="SX35" s="240"/>
      <c r="SY35" s="240"/>
      <c r="SZ35" s="240"/>
      <c r="TA35" s="240"/>
      <c r="TB35" s="240"/>
      <c r="TC35" s="240"/>
      <c r="TD35" s="240"/>
      <c r="TE35" s="240"/>
      <c r="TF35" s="240"/>
      <c r="TG35" s="240"/>
      <c r="TH35" s="240"/>
      <c r="TI35" s="240"/>
      <c r="TJ35" s="240"/>
      <c r="TK35" s="240"/>
      <c r="TL35" s="240"/>
      <c r="TM35" s="240"/>
      <c r="TN35" s="240"/>
      <c r="TO35" s="240"/>
      <c r="TP35" s="240"/>
      <c r="TQ35" s="240"/>
      <c r="TR35" s="240"/>
      <c r="TS35" s="240"/>
      <c r="TT35" s="240"/>
      <c r="TU35" s="240"/>
      <c r="TV35" s="240"/>
      <c r="TW35" s="240"/>
      <c r="TX35" s="240"/>
      <c r="TY35" s="240"/>
      <c r="TZ35" s="240"/>
      <c r="UA35" s="240"/>
      <c r="UB35" s="240"/>
      <c r="UC35" s="240"/>
      <c r="UD35" s="240"/>
      <c r="UE35" s="240"/>
      <c r="UF35" s="240"/>
      <c r="UG35" s="240"/>
      <c r="UH35" s="240"/>
      <c r="UI35" s="240"/>
      <c r="UJ35" s="240"/>
      <c r="UK35" s="240"/>
      <c r="UL35" s="240"/>
      <c r="UM35" s="240"/>
      <c r="UN35" s="240"/>
      <c r="UO35" s="240"/>
      <c r="UP35" s="240"/>
      <c r="UQ35" s="240"/>
      <c r="UR35" s="240"/>
      <c r="US35" s="240"/>
      <c r="UT35" s="240"/>
      <c r="UU35" s="240"/>
      <c r="UV35" s="240"/>
      <c r="UW35" s="240"/>
      <c r="UX35" s="240"/>
      <c r="UY35" s="240"/>
      <c r="UZ35" s="240"/>
      <c r="VA35" s="240"/>
      <c r="VB35" s="240"/>
      <c r="VC35" s="240"/>
      <c r="VD35" s="240"/>
    </row>
    <row r="36" spans="1:576" s="228" customFormat="1" ht="15" customHeight="1" x14ac:dyDescent="0.25">
      <c r="A36" s="302" t="s">
        <v>117</v>
      </c>
      <c r="B36" s="302"/>
      <c r="C36" s="302"/>
      <c r="D36" s="302"/>
      <c r="E36" s="302"/>
      <c r="F36" s="302"/>
      <c r="G36" s="224"/>
      <c r="H36" s="223"/>
      <c r="I36" s="223"/>
      <c r="J36" s="225"/>
      <c r="K36" s="225"/>
      <c r="L36" s="217"/>
      <c r="M36" s="223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62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</row>
    <row r="37" spans="1:576" s="23" customFormat="1" ht="12.75" x14ac:dyDescent="0.2">
      <c r="A37" s="99">
        <v>1</v>
      </c>
      <c r="B37" s="103" t="s">
        <v>325</v>
      </c>
      <c r="C37" s="103" t="s">
        <v>326</v>
      </c>
      <c r="D37" s="104">
        <v>14</v>
      </c>
      <c r="E37" s="92" t="s">
        <v>246</v>
      </c>
      <c r="F37" s="103" t="s">
        <v>327</v>
      </c>
      <c r="G37" s="134" t="s">
        <v>125</v>
      </c>
      <c r="H37" s="222">
        <v>40</v>
      </c>
      <c r="I37" s="222" t="s">
        <v>107</v>
      </c>
      <c r="J37" s="116" t="s">
        <v>349</v>
      </c>
      <c r="K37" s="156" t="s">
        <v>364</v>
      </c>
      <c r="L37" s="54" t="s">
        <v>117</v>
      </c>
      <c r="M37" s="222">
        <v>1</v>
      </c>
      <c r="N37" s="218">
        <v>12087</v>
      </c>
      <c r="O37" s="209"/>
      <c r="P37" s="209"/>
      <c r="Q37" s="101">
        <f t="shared" ref="Q37:Q46" si="24">N37+O37+P37</f>
        <v>12087</v>
      </c>
      <c r="R37" s="209"/>
      <c r="S37" s="101">
        <f t="shared" ref="S37:S46" si="25">(Q37+Y37+Z37)/30*5</f>
        <v>2284.1666666666665</v>
      </c>
      <c r="T37" s="101">
        <f t="shared" ref="T37:T46" si="26">(Q37+Y37+Z37)/30*50</f>
        <v>22841.666666666664</v>
      </c>
      <c r="U37" s="101">
        <f t="shared" ref="U37:U47" si="27">Q37*17.5%</f>
        <v>2115.2249999999999</v>
      </c>
      <c r="V37" s="101">
        <f t="shared" ref="V37:V47" si="28">Q37*3%</f>
        <v>362.61</v>
      </c>
      <c r="W37" s="101">
        <f t="shared" ref="W37:W47" si="29">Q37*5%</f>
        <v>604.35</v>
      </c>
      <c r="X37" s="101">
        <f t="shared" ref="X37:X47" si="30">Q37*2%</f>
        <v>241.74</v>
      </c>
      <c r="Y37" s="101">
        <f>887+70</f>
        <v>957</v>
      </c>
      <c r="Z37" s="101">
        <f>631+30</f>
        <v>661</v>
      </c>
      <c r="AA37" s="208">
        <f t="shared" ref="AA37:AA45" si="31">(Q37+Y37+Z37)/2</f>
        <v>6852.5</v>
      </c>
      <c r="AB37" s="102">
        <f t="shared" ref="AB37:AB47" si="32">Q37+R37+U37+V37+W37+X37+Y37+Z37+(S37/12+T37/12+AA37/12)</f>
        <v>19693.786111111112</v>
      </c>
      <c r="AC37" s="102">
        <f t="shared" ref="AC37:AC47" si="33">+AB37*12</f>
        <v>236325.43333333335</v>
      </c>
      <c r="AD37" s="208"/>
      <c r="AE37" s="208"/>
      <c r="AF37" s="208"/>
      <c r="AG37" s="208"/>
      <c r="AH37" s="208"/>
      <c r="AI37" s="208"/>
      <c r="AJ37" s="208"/>
      <c r="AK37" s="208"/>
      <c r="AL37" s="263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</row>
    <row r="38" spans="1:576" s="56" customFormat="1" ht="15" customHeight="1" x14ac:dyDescent="0.2">
      <c r="A38" s="18">
        <v>2</v>
      </c>
      <c r="B38" s="89" t="s">
        <v>325</v>
      </c>
      <c r="C38" s="89" t="s">
        <v>326</v>
      </c>
      <c r="D38" s="20">
        <v>14</v>
      </c>
      <c r="E38" s="89" t="s">
        <v>246</v>
      </c>
      <c r="F38" s="89" t="s">
        <v>327</v>
      </c>
      <c r="G38" s="134" t="s">
        <v>114</v>
      </c>
      <c r="H38" s="22">
        <v>40</v>
      </c>
      <c r="I38" s="22" t="s">
        <v>107</v>
      </c>
      <c r="J38" s="156" t="s">
        <v>126</v>
      </c>
      <c r="K38" s="156" t="s">
        <v>364</v>
      </c>
      <c r="L38" s="156" t="s">
        <v>117</v>
      </c>
      <c r="M38" s="22">
        <v>1</v>
      </c>
      <c r="N38" s="218">
        <v>12087</v>
      </c>
      <c r="O38" s="62"/>
      <c r="P38" s="62"/>
      <c r="Q38" s="62">
        <f t="shared" si="24"/>
        <v>12087</v>
      </c>
      <c r="R38" s="62"/>
      <c r="S38" s="62">
        <f t="shared" si="25"/>
        <v>2284.1666666666665</v>
      </c>
      <c r="T38" s="62">
        <f t="shared" si="26"/>
        <v>22841.666666666664</v>
      </c>
      <c r="U38" s="62">
        <f t="shared" si="27"/>
        <v>2115.2249999999999</v>
      </c>
      <c r="V38" s="62">
        <f t="shared" si="28"/>
        <v>362.61</v>
      </c>
      <c r="W38" s="62">
        <f t="shared" si="29"/>
        <v>604.35</v>
      </c>
      <c r="X38" s="62">
        <f t="shared" si="30"/>
        <v>241.74</v>
      </c>
      <c r="Y38" s="62">
        <v>957</v>
      </c>
      <c r="Z38" s="62">
        <v>661</v>
      </c>
      <c r="AA38" s="64">
        <f t="shared" si="31"/>
        <v>6852.5</v>
      </c>
      <c r="AB38" s="64">
        <f t="shared" si="32"/>
        <v>19693.786111111112</v>
      </c>
      <c r="AC38" s="64">
        <f t="shared" si="33"/>
        <v>236325.43333333335</v>
      </c>
      <c r="AD38" s="64"/>
      <c r="AE38" s="64"/>
      <c r="AF38" s="64"/>
      <c r="AG38" s="64"/>
      <c r="AH38" s="64"/>
      <c r="AI38" s="64"/>
      <c r="AJ38" s="64"/>
      <c r="AK38" s="64"/>
      <c r="AL38" s="6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</row>
    <row r="39" spans="1:576" s="59" customFormat="1" ht="15" customHeight="1" x14ac:dyDescent="0.2">
      <c r="A39" s="99">
        <v>3</v>
      </c>
      <c r="B39" s="58" t="s">
        <v>325</v>
      </c>
      <c r="C39" s="58" t="s">
        <v>326</v>
      </c>
      <c r="D39" s="125">
        <v>14</v>
      </c>
      <c r="E39" s="58" t="s">
        <v>245</v>
      </c>
      <c r="F39" s="58" t="s">
        <v>327</v>
      </c>
      <c r="G39" s="134" t="s">
        <v>114</v>
      </c>
      <c r="H39" s="22">
        <v>40</v>
      </c>
      <c r="I39" s="55" t="s">
        <v>107</v>
      </c>
      <c r="J39" s="51" t="s">
        <v>353</v>
      </c>
      <c r="K39" s="156" t="s">
        <v>364</v>
      </c>
      <c r="L39" s="21" t="s">
        <v>117</v>
      </c>
      <c r="M39" s="22">
        <v>1</v>
      </c>
      <c r="N39" s="62">
        <v>14012</v>
      </c>
      <c r="O39" s="62"/>
      <c r="P39" s="62"/>
      <c r="Q39" s="62">
        <f t="shared" si="24"/>
        <v>14012</v>
      </c>
      <c r="R39" s="62"/>
      <c r="S39" s="62">
        <f t="shared" si="25"/>
        <v>2634.166666666667</v>
      </c>
      <c r="T39" s="62">
        <f t="shared" si="26"/>
        <v>26341.666666666668</v>
      </c>
      <c r="U39" s="62">
        <f t="shared" si="27"/>
        <v>2452.1</v>
      </c>
      <c r="V39" s="62">
        <f t="shared" si="28"/>
        <v>420.35999999999996</v>
      </c>
      <c r="W39" s="62">
        <f t="shared" si="29"/>
        <v>700.6</v>
      </c>
      <c r="X39" s="62">
        <f t="shared" si="30"/>
        <v>280.24</v>
      </c>
      <c r="Y39" s="62">
        <v>1114</v>
      </c>
      <c r="Z39" s="62">
        <v>679</v>
      </c>
      <c r="AA39" s="64">
        <f t="shared" si="31"/>
        <v>7902.5</v>
      </c>
      <c r="AB39" s="64">
        <f t="shared" si="32"/>
        <v>22731.494444444445</v>
      </c>
      <c r="AC39" s="64">
        <f t="shared" si="33"/>
        <v>272777.93333333335</v>
      </c>
      <c r="AD39" s="70"/>
      <c r="AE39" s="70"/>
      <c r="AF39" s="70"/>
      <c r="AG39" s="70"/>
      <c r="AH39" s="70"/>
      <c r="AI39" s="70"/>
      <c r="AJ39" s="70"/>
      <c r="AK39" s="70"/>
      <c r="AL39" s="70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/>
      <c r="DV39" s="61"/>
      <c r="DW39" s="61"/>
      <c r="DX39" s="61"/>
      <c r="DY39" s="61"/>
      <c r="DZ39" s="61"/>
      <c r="EA39" s="61"/>
      <c r="EB39" s="61"/>
      <c r="EC39" s="61"/>
      <c r="ED39" s="61"/>
      <c r="EE39" s="61"/>
      <c r="EF39" s="61"/>
      <c r="EG39" s="61"/>
      <c r="EH39" s="61"/>
      <c r="EI39" s="61"/>
      <c r="EJ39" s="61"/>
      <c r="EK39" s="61"/>
      <c r="EL39" s="61"/>
      <c r="EM39" s="61"/>
      <c r="EN39" s="61"/>
      <c r="EO39" s="61"/>
      <c r="EP39" s="61"/>
      <c r="EQ39" s="61"/>
      <c r="ER39" s="61"/>
      <c r="ES39" s="61"/>
      <c r="ET39" s="61"/>
      <c r="EU39" s="61"/>
      <c r="EV39" s="61"/>
      <c r="EW39" s="61"/>
      <c r="EX39" s="61"/>
      <c r="EY39" s="61"/>
      <c r="EZ39" s="61"/>
      <c r="FA39" s="61"/>
      <c r="FB39" s="61"/>
      <c r="FC39" s="61"/>
      <c r="FD39" s="61"/>
      <c r="FE39" s="61"/>
      <c r="FF39" s="61"/>
      <c r="FG39" s="61"/>
      <c r="FH39" s="61"/>
      <c r="FI39" s="61"/>
      <c r="FJ39" s="61"/>
      <c r="FK39" s="61"/>
      <c r="FL39" s="61"/>
      <c r="FM39" s="61"/>
      <c r="FN39" s="61"/>
      <c r="FO39" s="61"/>
      <c r="FP39" s="61"/>
      <c r="FQ39" s="61"/>
      <c r="FR39" s="61"/>
      <c r="FS39" s="61"/>
      <c r="FT39" s="61"/>
      <c r="FU39" s="61"/>
      <c r="FV39" s="61"/>
      <c r="FW39" s="61"/>
      <c r="FX39" s="61"/>
      <c r="FY39" s="61"/>
      <c r="FZ39" s="61"/>
      <c r="GA39" s="61"/>
      <c r="GB39" s="61"/>
      <c r="GC39" s="61"/>
      <c r="GD39" s="61"/>
      <c r="GE39" s="61"/>
      <c r="GF39" s="61"/>
      <c r="GG39" s="61"/>
      <c r="GH39" s="61"/>
      <c r="GI39" s="61"/>
      <c r="GJ39" s="61"/>
      <c r="GK39" s="61"/>
      <c r="GL39" s="61"/>
      <c r="GM39" s="61"/>
      <c r="GN39" s="61"/>
      <c r="GO39" s="61"/>
      <c r="GP39" s="61"/>
      <c r="GQ39" s="61"/>
      <c r="GR39" s="61"/>
      <c r="GS39" s="61"/>
      <c r="GT39" s="61"/>
      <c r="GU39" s="61"/>
      <c r="GV39" s="61"/>
      <c r="GW39" s="61"/>
      <c r="GX39" s="61"/>
      <c r="GY39" s="61"/>
      <c r="GZ39" s="61"/>
      <c r="HA39" s="61"/>
      <c r="HB39" s="61"/>
      <c r="HC39" s="61"/>
      <c r="HD39" s="61"/>
      <c r="HE39" s="61"/>
      <c r="HF39" s="61"/>
      <c r="HG39" s="61"/>
      <c r="HH39" s="61"/>
      <c r="HI39" s="61"/>
      <c r="HJ39" s="61"/>
      <c r="HK39" s="61"/>
      <c r="HL39" s="61"/>
      <c r="HM39" s="61"/>
      <c r="HN39" s="61"/>
      <c r="HO39" s="61"/>
      <c r="HP39" s="61"/>
      <c r="HQ39" s="61"/>
      <c r="HR39" s="61"/>
      <c r="HS39" s="61"/>
      <c r="HT39" s="61"/>
      <c r="HU39" s="61"/>
      <c r="HV39" s="61"/>
      <c r="HW39" s="61"/>
      <c r="HX39" s="61"/>
      <c r="HY39" s="61"/>
      <c r="HZ39" s="61"/>
      <c r="IA39" s="61"/>
      <c r="IB39" s="61"/>
      <c r="IC39" s="61"/>
      <c r="ID39" s="61"/>
      <c r="IE39" s="61"/>
      <c r="IF39" s="61"/>
      <c r="IG39" s="61"/>
      <c r="IH39" s="61"/>
      <c r="II39" s="61"/>
      <c r="IJ39" s="61"/>
      <c r="IK39" s="61"/>
      <c r="IL39" s="61"/>
      <c r="IM39" s="61"/>
      <c r="IN39" s="61"/>
      <c r="IO39" s="61"/>
      <c r="IP39" s="61"/>
      <c r="IQ39" s="61"/>
      <c r="IR39" s="61"/>
      <c r="IS39" s="61"/>
      <c r="IT39" s="61"/>
      <c r="IU39" s="61"/>
      <c r="IV39" s="61"/>
      <c r="IW39" s="61"/>
      <c r="IX39" s="61"/>
      <c r="IY39" s="61"/>
      <c r="IZ39" s="61"/>
      <c r="JA39" s="61"/>
      <c r="JB39" s="61"/>
      <c r="JC39" s="61"/>
      <c r="JD39" s="61"/>
      <c r="JE39" s="61"/>
      <c r="JF39" s="61"/>
      <c r="JG39" s="61"/>
      <c r="JH39" s="61"/>
      <c r="JI39" s="61"/>
      <c r="JJ39" s="61"/>
      <c r="JK39" s="61"/>
      <c r="JL39" s="61"/>
      <c r="JM39" s="61"/>
      <c r="JN39" s="61"/>
      <c r="JO39" s="61"/>
      <c r="JP39" s="61"/>
      <c r="JQ39" s="61"/>
      <c r="JR39" s="61"/>
      <c r="JS39" s="61"/>
      <c r="JT39" s="61"/>
      <c r="JU39" s="61"/>
      <c r="JV39" s="61"/>
      <c r="JW39" s="61"/>
      <c r="JX39" s="61"/>
      <c r="JY39" s="61"/>
      <c r="JZ39" s="61"/>
      <c r="KA39" s="61"/>
      <c r="KB39" s="61"/>
      <c r="KC39" s="61"/>
      <c r="KD39" s="61"/>
      <c r="KE39" s="61"/>
      <c r="KF39" s="61"/>
      <c r="KG39" s="61"/>
      <c r="KH39" s="61"/>
      <c r="KI39" s="61"/>
      <c r="KJ39" s="61"/>
      <c r="KK39" s="61"/>
      <c r="KL39" s="61"/>
      <c r="KM39" s="61"/>
      <c r="KN39" s="61"/>
      <c r="KO39" s="61"/>
      <c r="KP39" s="61"/>
      <c r="KQ39" s="61"/>
      <c r="KR39" s="61"/>
      <c r="KS39" s="61"/>
      <c r="KT39" s="61"/>
      <c r="KU39" s="61"/>
      <c r="KV39" s="61"/>
      <c r="KW39" s="61"/>
      <c r="KX39" s="61"/>
      <c r="KY39" s="61"/>
      <c r="KZ39" s="61"/>
      <c r="LA39" s="61"/>
      <c r="LB39" s="61"/>
      <c r="LC39" s="61"/>
      <c r="LD39" s="61"/>
      <c r="LE39" s="61"/>
      <c r="LF39" s="61"/>
      <c r="LG39" s="61"/>
      <c r="LH39" s="61"/>
      <c r="LI39" s="61"/>
      <c r="LJ39" s="61"/>
      <c r="LK39" s="61"/>
      <c r="LL39" s="61"/>
      <c r="LM39" s="61"/>
      <c r="LN39" s="61"/>
      <c r="LO39" s="61"/>
      <c r="LP39" s="61"/>
      <c r="LQ39" s="61"/>
      <c r="LR39" s="61"/>
      <c r="LS39" s="61"/>
      <c r="LT39" s="61"/>
      <c r="LU39" s="61"/>
      <c r="LV39" s="61"/>
      <c r="LW39" s="61"/>
      <c r="LX39" s="61"/>
      <c r="LY39" s="61"/>
      <c r="LZ39" s="61"/>
      <c r="MA39" s="61"/>
      <c r="MB39" s="61"/>
      <c r="MC39" s="61"/>
      <c r="MD39" s="61"/>
      <c r="ME39" s="61"/>
      <c r="MF39" s="61"/>
      <c r="MG39" s="61"/>
      <c r="MH39" s="61"/>
      <c r="MI39" s="61"/>
      <c r="MJ39" s="61"/>
      <c r="MK39" s="61"/>
      <c r="ML39" s="61"/>
      <c r="MM39" s="61"/>
      <c r="MN39" s="61"/>
      <c r="MO39" s="61"/>
      <c r="MP39" s="61"/>
      <c r="MQ39" s="61"/>
      <c r="MR39" s="61"/>
      <c r="MS39" s="61"/>
      <c r="MT39" s="61"/>
      <c r="MU39" s="61"/>
      <c r="MV39" s="61"/>
      <c r="MW39" s="61"/>
      <c r="MX39" s="61"/>
      <c r="MY39" s="61"/>
      <c r="MZ39" s="61"/>
      <c r="NA39" s="61"/>
      <c r="NB39" s="61"/>
      <c r="NC39" s="61"/>
      <c r="ND39" s="61"/>
      <c r="NE39" s="61"/>
      <c r="NF39" s="61"/>
      <c r="NG39" s="61"/>
      <c r="NH39" s="61"/>
      <c r="NI39" s="61"/>
      <c r="NJ39" s="61"/>
      <c r="NK39" s="61"/>
      <c r="NL39" s="61"/>
      <c r="NM39" s="61"/>
      <c r="NN39" s="61"/>
      <c r="NO39" s="61"/>
      <c r="NP39" s="61"/>
      <c r="NQ39" s="61"/>
      <c r="NR39" s="61"/>
      <c r="NS39" s="61"/>
      <c r="NT39" s="61"/>
      <c r="NU39" s="61"/>
      <c r="NV39" s="61"/>
      <c r="NW39" s="61"/>
      <c r="NX39" s="61"/>
      <c r="NY39" s="61"/>
      <c r="NZ39" s="61"/>
      <c r="OA39" s="61"/>
      <c r="OB39" s="61"/>
      <c r="OC39" s="61"/>
      <c r="OD39" s="61"/>
      <c r="OE39" s="61"/>
      <c r="OF39" s="61"/>
      <c r="OG39" s="61"/>
      <c r="OH39" s="61"/>
      <c r="OI39" s="61"/>
      <c r="OJ39" s="61"/>
      <c r="OK39" s="61"/>
      <c r="OL39" s="61"/>
      <c r="OM39" s="61"/>
      <c r="ON39" s="61"/>
      <c r="OO39" s="61"/>
      <c r="OP39" s="61"/>
      <c r="OQ39" s="61"/>
      <c r="OR39" s="61"/>
      <c r="OS39" s="61"/>
      <c r="OT39" s="61"/>
      <c r="OU39" s="61"/>
      <c r="OV39" s="61"/>
      <c r="OW39" s="61"/>
      <c r="OX39" s="61"/>
      <c r="OY39" s="61"/>
      <c r="OZ39" s="61"/>
      <c r="PA39" s="61"/>
      <c r="PB39" s="61"/>
      <c r="PC39" s="61"/>
      <c r="PD39" s="61"/>
      <c r="PE39" s="61"/>
      <c r="PF39" s="61"/>
      <c r="PG39" s="61"/>
      <c r="PH39" s="61"/>
      <c r="PI39" s="61"/>
      <c r="PJ39" s="61"/>
      <c r="PK39" s="61"/>
      <c r="PL39" s="61"/>
      <c r="PM39" s="61"/>
      <c r="PN39" s="61"/>
      <c r="PO39" s="61"/>
      <c r="PP39" s="61"/>
      <c r="PQ39" s="61"/>
      <c r="PR39" s="61"/>
      <c r="PS39" s="61"/>
      <c r="PT39" s="61"/>
      <c r="PU39" s="61"/>
      <c r="PV39" s="61"/>
      <c r="PW39" s="61"/>
      <c r="PX39" s="61"/>
      <c r="PY39" s="61"/>
      <c r="PZ39" s="61"/>
      <c r="QA39" s="61"/>
      <c r="QB39" s="61"/>
      <c r="QC39" s="61"/>
      <c r="QD39" s="61"/>
      <c r="QE39" s="61"/>
      <c r="QF39" s="61"/>
      <c r="QG39" s="61"/>
      <c r="QH39" s="61"/>
      <c r="QI39" s="61"/>
      <c r="QJ39" s="61"/>
      <c r="QK39" s="61"/>
      <c r="QL39" s="61"/>
      <c r="QM39" s="61"/>
      <c r="QN39" s="61"/>
      <c r="QO39" s="61"/>
      <c r="QP39" s="61"/>
      <c r="QQ39" s="61"/>
      <c r="QR39" s="61"/>
      <c r="QS39" s="61"/>
      <c r="QT39" s="61"/>
      <c r="QU39" s="61"/>
      <c r="QV39" s="61"/>
      <c r="QW39" s="61"/>
      <c r="QX39" s="61"/>
      <c r="QY39" s="61"/>
      <c r="QZ39" s="61"/>
      <c r="RA39" s="61"/>
      <c r="RB39" s="61"/>
      <c r="RC39" s="61"/>
      <c r="RD39" s="61"/>
      <c r="RE39" s="61"/>
      <c r="RF39" s="61"/>
      <c r="RG39" s="61"/>
      <c r="RH39" s="61"/>
      <c r="RI39" s="61"/>
      <c r="RJ39" s="61"/>
      <c r="RK39" s="61"/>
      <c r="RL39" s="61"/>
      <c r="RM39" s="61"/>
      <c r="RN39" s="61"/>
      <c r="RO39" s="61"/>
      <c r="RP39" s="61"/>
      <c r="RQ39" s="61"/>
      <c r="RR39" s="61"/>
      <c r="RS39" s="61"/>
      <c r="RT39" s="61"/>
      <c r="RU39" s="61"/>
      <c r="RV39" s="61"/>
      <c r="RW39" s="61"/>
      <c r="RX39" s="61"/>
      <c r="RY39" s="61"/>
      <c r="RZ39" s="61"/>
      <c r="SA39" s="61"/>
      <c r="SB39" s="61"/>
      <c r="SC39" s="61"/>
      <c r="SD39" s="61"/>
      <c r="SE39" s="61"/>
      <c r="SF39" s="61"/>
      <c r="SG39" s="61"/>
      <c r="SH39" s="61"/>
      <c r="SI39" s="61"/>
      <c r="SJ39" s="61"/>
      <c r="SK39" s="61"/>
      <c r="SL39" s="61"/>
      <c r="SM39" s="61"/>
      <c r="SN39" s="61"/>
      <c r="SO39" s="61"/>
      <c r="SP39" s="61"/>
      <c r="SQ39" s="61"/>
      <c r="SR39" s="61"/>
      <c r="SS39" s="61"/>
      <c r="ST39" s="61"/>
      <c r="SU39" s="61"/>
      <c r="SV39" s="61"/>
      <c r="SW39" s="61"/>
      <c r="SX39" s="61"/>
      <c r="SY39" s="61"/>
      <c r="SZ39" s="61"/>
      <c r="TA39" s="61"/>
      <c r="TB39" s="61"/>
      <c r="TC39" s="61"/>
      <c r="TD39" s="61"/>
      <c r="TE39" s="61"/>
      <c r="TF39" s="61"/>
      <c r="TG39" s="61"/>
      <c r="TH39" s="61"/>
      <c r="TI39" s="61"/>
      <c r="TJ39" s="61"/>
      <c r="TK39" s="61"/>
      <c r="TL39" s="61"/>
      <c r="TM39" s="61"/>
      <c r="TN39" s="61"/>
      <c r="TO39" s="61"/>
      <c r="TP39" s="61"/>
      <c r="TQ39" s="61"/>
      <c r="TR39" s="61"/>
      <c r="TS39" s="61"/>
      <c r="TT39" s="61"/>
      <c r="TU39" s="61"/>
      <c r="TV39" s="61"/>
      <c r="TW39" s="61"/>
      <c r="TX39" s="61"/>
      <c r="TY39" s="61"/>
      <c r="TZ39" s="61"/>
      <c r="UA39" s="61"/>
      <c r="UB39" s="61"/>
      <c r="UC39" s="61"/>
      <c r="UD39" s="61"/>
      <c r="UE39" s="61"/>
      <c r="UF39" s="61"/>
      <c r="UG39" s="61"/>
      <c r="UH39" s="61"/>
      <c r="UI39" s="61"/>
      <c r="UJ39" s="61"/>
      <c r="UK39" s="61"/>
      <c r="UL39" s="61"/>
      <c r="UM39" s="61"/>
      <c r="UN39" s="61"/>
      <c r="UO39" s="61"/>
      <c r="UP39" s="61"/>
      <c r="UQ39" s="61"/>
      <c r="UR39" s="61"/>
      <c r="US39" s="61"/>
      <c r="UT39" s="61"/>
      <c r="UU39" s="61"/>
      <c r="UV39" s="61"/>
      <c r="UW39" s="61"/>
      <c r="UX39" s="61"/>
      <c r="UY39" s="61"/>
      <c r="UZ39" s="61"/>
      <c r="VA39" s="61"/>
      <c r="VB39" s="61"/>
      <c r="VC39" s="61"/>
      <c r="VD39" s="61"/>
    </row>
    <row r="40" spans="1:576" s="23" customFormat="1" ht="15" customHeight="1" x14ac:dyDescent="0.2">
      <c r="A40" s="18">
        <v>4</v>
      </c>
      <c r="B40" s="89" t="s">
        <v>325</v>
      </c>
      <c r="C40" s="89" t="s">
        <v>326</v>
      </c>
      <c r="D40" s="20">
        <v>14</v>
      </c>
      <c r="E40" s="89" t="s">
        <v>245</v>
      </c>
      <c r="F40" s="89" t="s">
        <v>327</v>
      </c>
      <c r="G40" s="131">
        <v>10</v>
      </c>
      <c r="H40" s="22">
        <v>40</v>
      </c>
      <c r="I40" s="22" t="s">
        <v>107</v>
      </c>
      <c r="J40" s="21" t="s">
        <v>65</v>
      </c>
      <c r="K40" s="156" t="s">
        <v>364</v>
      </c>
      <c r="L40" s="21" t="s">
        <v>117</v>
      </c>
      <c r="M40" s="22">
        <v>1</v>
      </c>
      <c r="N40" s="101">
        <f>15856+300</f>
        <v>16156</v>
      </c>
      <c r="O40" s="62"/>
      <c r="P40" s="62"/>
      <c r="Q40" s="62">
        <f t="shared" si="24"/>
        <v>16156</v>
      </c>
      <c r="R40" s="62"/>
      <c r="S40" s="62">
        <f t="shared" si="25"/>
        <v>2943</v>
      </c>
      <c r="T40" s="62">
        <f t="shared" si="26"/>
        <v>29430</v>
      </c>
      <c r="U40" s="62">
        <f t="shared" si="27"/>
        <v>2827.2999999999997</v>
      </c>
      <c r="V40" s="62">
        <f t="shared" si="28"/>
        <v>484.68</v>
      </c>
      <c r="W40" s="62">
        <f t="shared" si="29"/>
        <v>807.80000000000007</v>
      </c>
      <c r="X40" s="62">
        <f t="shared" si="30"/>
        <v>323.12</v>
      </c>
      <c r="Y40" s="62">
        <v>931</v>
      </c>
      <c r="Z40" s="62">
        <v>571</v>
      </c>
      <c r="AA40" s="64">
        <f t="shared" si="31"/>
        <v>8829</v>
      </c>
      <c r="AB40" s="64">
        <f t="shared" si="32"/>
        <v>25534.399999999998</v>
      </c>
      <c r="AC40" s="64">
        <f t="shared" si="33"/>
        <v>306412.79999999999</v>
      </c>
      <c r="AD40" s="64"/>
      <c r="AE40" s="64"/>
      <c r="AF40" s="64"/>
      <c r="AG40" s="64"/>
      <c r="AH40" s="64"/>
      <c r="AI40" s="64"/>
      <c r="AJ40" s="64"/>
      <c r="AK40" s="64"/>
      <c r="AL40" s="6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</row>
    <row r="41" spans="1:576" s="23" customFormat="1" ht="15" customHeight="1" x14ac:dyDescent="0.2">
      <c r="A41" s="99">
        <v>5</v>
      </c>
      <c r="B41" s="89" t="s">
        <v>325</v>
      </c>
      <c r="C41" s="89" t="s">
        <v>326</v>
      </c>
      <c r="D41" s="20">
        <v>14</v>
      </c>
      <c r="E41" s="92" t="s">
        <v>245</v>
      </c>
      <c r="F41" s="89" t="s">
        <v>327</v>
      </c>
      <c r="G41" s="130" t="s">
        <v>50</v>
      </c>
      <c r="H41" s="22">
        <v>40</v>
      </c>
      <c r="I41" s="22" t="s">
        <v>107</v>
      </c>
      <c r="J41" s="21" t="s">
        <v>51</v>
      </c>
      <c r="K41" s="156" t="s">
        <v>364</v>
      </c>
      <c r="L41" s="21" t="s">
        <v>117</v>
      </c>
      <c r="M41" s="22">
        <v>1</v>
      </c>
      <c r="N41" s="62">
        <v>16563</v>
      </c>
      <c r="O41" s="62"/>
      <c r="P41" s="62"/>
      <c r="Q41" s="62">
        <f t="shared" si="24"/>
        <v>16563</v>
      </c>
      <c r="R41" s="62">
        <f>70.1*5</f>
        <v>350.5</v>
      </c>
      <c r="S41" s="62">
        <f t="shared" si="25"/>
        <v>3018.1666666666665</v>
      </c>
      <c r="T41" s="62">
        <f t="shared" si="26"/>
        <v>30181.666666666668</v>
      </c>
      <c r="U41" s="62">
        <f t="shared" si="27"/>
        <v>2898.5249999999996</v>
      </c>
      <c r="V41" s="62">
        <f t="shared" si="28"/>
        <v>496.89</v>
      </c>
      <c r="W41" s="62">
        <f t="shared" si="29"/>
        <v>828.15000000000009</v>
      </c>
      <c r="X41" s="62">
        <f t="shared" si="30"/>
        <v>331.26</v>
      </c>
      <c r="Y41" s="62">
        <v>974</v>
      </c>
      <c r="Z41" s="62">
        <v>572</v>
      </c>
      <c r="AA41" s="64">
        <f t="shared" si="31"/>
        <v>9054.5</v>
      </c>
      <c r="AB41" s="64">
        <f t="shared" si="32"/>
        <v>26535.519444444446</v>
      </c>
      <c r="AC41" s="64">
        <f t="shared" si="33"/>
        <v>318426.23333333334</v>
      </c>
      <c r="AD41" s="64"/>
      <c r="AE41" s="64"/>
      <c r="AF41" s="64"/>
      <c r="AG41" s="64"/>
      <c r="AH41" s="64"/>
      <c r="AI41" s="64"/>
      <c r="AJ41" s="64"/>
      <c r="AK41" s="64"/>
      <c r="AL41" s="6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</row>
    <row r="42" spans="1:576" s="23" customFormat="1" ht="15" customHeight="1" x14ac:dyDescent="0.2">
      <c r="A42" s="99">
        <v>6</v>
      </c>
      <c r="B42" s="89" t="s">
        <v>325</v>
      </c>
      <c r="C42" s="89" t="s">
        <v>326</v>
      </c>
      <c r="D42" s="20">
        <v>14</v>
      </c>
      <c r="E42" s="89" t="s">
        <v>245</v>
      </c>
      <c r="F42" s="89" t="s">
        <v>327</v>
      </c>
      <c r="G42" s="184" t="s">
        <v>114</v>
      </c>
      <c r="H42" s="22">
        <v>40</v>
      </c>
      <c r="I42" s="22" t="s">
        <v>107</v>
      </c>
      <c r="J42" s="21" t="s">
        <v>233</v>
      </c>
      <c r="K42" s="156" t="s">
        <v>364</v>
      </c>
      <c r="L42" s="21" t="s">
        <v>117</v>
      </c>
      <c r="M42" s="22">
        <v>1</v>
      </c>
      <c r="N42" s="62">
        <v>14012</v>
      </c>
      <c r="O42" s="62"/>
      <c r="P42" s="62"/>
      <c r="Q42" s="62">
        <f t="shared" si="24"/>
        <v>14012</v>
      </c>
      <c r="R42" s="62"/>
      <c r="S42" s="62">
        <f t="shared" si="25"/>
        <v>2634.166666666667</v>
      </c>
      <c r="T42" s="62">
        <f t="shared" si="26"/>
        <v>26341.666666666668</v>
      </c>
      <c r="U42" s="62">
        <f t="shared" si="27"/>
        <v>2452.1</v>
      </c>
      <c r="V42" s="62">
        <f t="shared" si="28"/>
        <v>420.35999999999996</v>
      </c>
      <c r="W42" s="62">
        <f t="shared" si="29"/>
        <v>700.6</v>
      </c>
      <c r="X42" s="62">
        <f t="shared" si="30"/>
        <v>280.24</v>
      </c>
      <c r="Y42" s="62">
        <v>1114</v>
      </c>
      <c r="Z42" s="62">
        <v>679</v>
      </c>
      <c r="AA42" s="64">
        <f t="shared" si="31"/>
        <v>7902.5</v>
      </c>
      <c r="AB42" s="64">
        <f t="shared" si="32"/>
        <v>22731.494444444445</v>
      </c>
      <c r="AC42" s="64">
        <f t="shared" si="33"/>
        <v>272777.93333333335</v>
      </c>
      <c r="AD42" s="64"/>
      <c r="AE42" s="64"/>
      <c r="AF42" s="64"/>
      <c r="AG42" s="64"/>
      <c r="AH42" s="64"/>
      <c r="AI42" s="64"/>
      <c r="AJ42" s="64"/>
      <c r="AK42" s="64"/>
      <c r="AL42" s="6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</row>
    <row r="43" spans="1:576" s="23" customFormat="1" ht="15" customHeight="1" x14ac:dyDescent="0.2">
      <c r="A43" s="18">
        <v>7</v>
      </c>
      <c r="B43" s="89" t="s">
        <v>325</v>
      </c>
      <c r="C43" s="89" t="s">
        <v>326</v>
      </c>
      <c r="D43" s="20">
        <v>14</v>
      </c>
      <c r="E43" s="89" t="s">
        <v>245</v>
      </c>
      <c r="F43" s="89" t="s">
        <v>327</v>
      </c>
      <c r="G43" s="184" t="s">
        <v>112</v>
      </c>
      <c r="H43" s="22">
        <v>40</v>
      </c>
      <c r="I43" s="22" t="s">
        <v>107</v>
      </c>
      <c r="J43" s="21" t="s">
        <v>66</v>
      </c>
      <c r="K43" s="156" t="s">
        <v>364</v>
      </c>
      <c r="L43" s="21" t="s">
        <v>117</v>
      </c>
      <c r="M43" s="22">
        <v>1</v>
      </c>
      <c r="N43" s="62">
        <v>32580</v>
      </c>
      <c r="O43" s="62"/>
      <c r="P43" s="62"/>
      <c r="Q43" s="62">
        <f t="shared" si="24"/>
        <v>32580</v>
      </c>
      <c r="R43" s="62"/>
      <c r="S43" s="62">
        <f t="shared" si="25"/>
        <v>5823.833333333333</v>
      </c>
      <c r="T43" s="62">
        <f t="shared" si="26"/>
        <v>58238.333333333336</v>
      </c>
      <c r="U43" s="62">
        <f t="shared" si="27"/>
        <v>5701.5</v>
      </c>
      <c r="V43" s="62">
        <f t="shared" si="28"/>
        <v>977.4</v>
      </c>
      <c r="W43" s="62">
        <f t="shared" si="29"/>
        <v>1629</v>
      </c>
      <c r="X43" s="62">
        <f t="shared" si="30"/>
        <v>651.6</v>
      </c>
      <c r="Y43" s="62">
        <v>1455</v>
      </c>
      <c r="Z43" s="62">
        <v>908</v>
      </c>
      <c r="AA43" s="64">
        <f t="shared" si="31"/>
        <v>17471.5</v>
      </c>
      <c r="AB43" s="64">
        <f t="shared" si="32"/>
        <v>50696.972222222219</v>
      </c>
      <c r="AC43" s="64">
        <f t="shared" si="33"/>
        <v>608363.66666666663</v>
      </c>
      <c r="AD43" s="64"/>
      <c r="AE43" s="64"/>
      <c r="AF43" s="64"/>
      <c r="AG43" s="64"/>
      <c r="AH43" s="64"/>
      <c r="AI43" s="64"/>
      <c r="AJ43" s="64"/>
      <c r="AK43" s="64"/>
      <c r="AL43" s="6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</row>
    <row r="44" spans="1:576" s="23" customFormat="1" ht="15" customHeight="1" x14ac:dyDescent="0.2">
      <c r="A44" s="99">
        <v>8</v>
      </c>
      <c r="B44" s="89" t="s">
        <v>325</v>
      </c>
      <c r="C44" s="89" t="s">
        <v>326</v>
      </c>
      <c r="D44" s="20">
        <v>14</v>
      </c>
      <c r="E44" s="92" t="s">
        <v>245</v>
      </c>
      <c r="F44" s="89" t="s">
        <v>327</v>
      </c>
      <c r="G44" s="130">
        <v>13</v>
      </c>
      <c r="H44" s="22">
        <v>40</v>
      </c>
      <c r="I44" s="22" t="s">
        <v>107</v>
      </c>
      <c r="J44" s="21" t="s">
        <v>230</v>
      </c>
      <c r="K44" s="156" t="s">
        <v>364</v>
      </c>
      <c r="L44" s="21" t="s">
        <v>117</v>
      </c>
      <c r="M44" s="22">
        <v>1</v>
      </c>
      <c r="N44" s="62">
        <v>30226</v>
      </c>
      <c r="O44" s="62"/>
      <c r="P44" s="62"/>
      <c r="Q44" s="62">
        <f t="shared" si="24"/>
        <v>30226</v>
      </c>
      <c r="R44" s="62"/>
      <c r="S44" s="62">
        <f t="shared" si="25"/>
        <v>5431.5</v>
      </c>
      <c r="T44" s="62">
        <f t="shared" si="26"/>
        <v>54315</v>
      </c>
      <c r="U44" s="62">
        <f t="shared" si="27"/>
        <v>5289.5499999999993</v>
      </c>
      <c r="V44" s="62">
        <f t="shared" si="28"/>
        <v>906.78</v>
      </c>
      <c r="W44" s="62">
        <f t="shared" si="29"/>
        <v>1511.3000000000002</v>
      </c>
      <c r="X44" s="62">
        <f t="shared" si="30"/>
        <v>604.52</v>
      </c>
      <c r="Y44" s="62">
        <v>1455</v>
      </c>
      <c r="Z44" s="62">
        <v>908</v>
      </c>
      <c r="AA44" s="64">
        <f t="shared" si="31"/>
        <v>16294.5</v>
      </c>
      <c r="AB44" s="64">
        <f t="shared" si="32"/>
        <v>47237.9</v>
      </c>
      <c r="AC44" s="64">
        <f t="shared" si="33"/>
        <v>566854.80000000005</v>
      </c>
      <c r="AD44" s="64"/>
      <c r="AE44" s="64"/>
      <c r="AF44" s="64"/>
      <c r="AG44" s="64"/>
      <c r="AH44" s="64"/>
      <c r="AI44" s="64"/>
      <c r="AJ44" s="64"/>
      <c r="AK44" s="64"/>
      <c r="AL44" s="6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</row>
    <row r="45" spans="1:576" s="24" customFormat="1" ht="15" customHeight="1" x14ac:dyDescent="0.2">
      <c r="A45" s="18">
        <v>9</v>
      </c>
      <c r="B45" s="89" t="s">
        <v>325</v>
      </c>
      <c r="C45" s="89" t="s">
        <v>326</v>
      </c>
      <c r="D45" s="20">
        <v>14</v>
      </c>
      <c r="E45" s="89" t="s">
        <v>244</v>
      </c>
      <c r="F45" s="89" t="s">
        <v>327</v>
      </c>
      <c r="G45" s="130">
        <v>12</v>
      </c>
      <c r="H45" s="22">
        <v>40</v>
      </c>
      <c r="I45" s="22" t="s">
        <v>107</v>
      </c>
      <c r="J45" s="21" t="s">
        <v>197</v>
      </c>
      <c r="K45" s="156" t="s">
        <v>364</v>
      </c>
      <c r="L45" s="21" t="s">
        <v>117</v>
      </c>
      <c r="M45" s="22">
        <v>1</v>
      </c>
      <c r="N45" s="62">
        <v>24345</v>
      </c>
      <c r="O45" s="62"/>
      <c r="P45" s="62"/>
      <c r="Q45" s="62">
        <f t="shared" si="24"/>
        <v>24345</v>
      </c>
      <c r="R45" s="62"/>
      <c r="S45" s="62">
        <f t="shared" si="25"/>
        <v>4451.333333333333</v>
      </c>
      <c r="T45" s="62">
        <f t="shared" si="26"/>
        <v>44513.333333333336</v>
      </c>
      <c r="U45" s="62">
        <f t="shared" si="27"/>
        <v>4260.375</v>
      </c>
      <c r="V45" s="62">
        <f t="shared" si="28"/>
        <v>730.35</v>
      </c>
      <c r="W45" s="62">
        <f t="shared" si="29"/>
        <v>1217.25</v>
      </c>
      <c r="X45" s="62">
        <f t="shared" si="30"/>
        <v>486.90000000000003</v>
      </c>
      <c r="Y45" s="62">
        <v>1455</v>
      </c>
      <c r="Z45" s="62">
        <v>908</v>
      </c>
      <c r="AA45" s="64">
        <f t="shared" si="31"/>
        <v>13354</v>
      </c>
      <c r="AB45" s="64">
        <f t="shared" si="32"/>
        <v>38596.097222222219</v>
      </c>
      <c r="AC45" s="216">
        <f t="shared" si="33"/>
        <v>463153.16666666663</v>
      </c>
      <c r="AD45" s="208"/>
      <c r="AE45" s="208"/>
      <c r="AF45" s="208"/>
      <c r="AG45" s="208"/>
      <c r="AH45" s="208"/>
      <c r="AI45" s="208"/>
      <c r="AJ45" s="208"/>
      <c r="AK45" s="208"/>
      <c r="AL45" s="263"/>
    </row>
    <row r="46" spans="1:576" s="56" customFormat="1" ht="15" customHeight="1" x14ac:dyDescent="0.2">
      <c r="A46" s="99">
        <v>10</v>
      </c>
      <c r="B46" s="89" t="s">
        <v>325</v>
      </c>
      <c r="C46" s="89" t="s">
        <v>326</v>
      </c>
      <c r="D46" s="20">
        <v>14</v>
      </c>
      <c r="E46" s="89" t="s">
        <v>244</v>
      </c>
      <c r="F46" s="89" t="s">
        <v>327</v>
      </c>
      <c r="G46" s="130">
        <v>15</v>
      </c>
      <c r="H46" s="22">
        <v>40</v>
      </c>
      <c r="I46" s="22" t="s">
        <v>107</v>
      </c>
      <c r="J46" s="156" t="s">
        <v>381</v>
      </c>
      <c r="K46" s="156" t="s">
        <v>364</v>
      </c>
      <c r="L46" s="21" t="s">
        <v>117</v>
      </c>
      <c r="M46" s="22">
        <v>1</v>
      </c>
      <c r="N46" s="62">
        <v>48963</v>
      </c>
      <c r="O46" s="62"/>
      <c r="P46" s="62"/>
      <c r="Q46" s="62">
        <f t="shared" si="24"/>
        <v>48963</v>
      </c>
      <c r="R46" s="62"/>
      <c r="S46" s="62">
        <f t="shared" si="25"/>
        <v>8728.1666666666679</v>
      </c>
      <c r="T46" s="62">
        <f t="shared" si="26"/>
        <v>87281.666666666672</v>
      </c>
      <c r="U46" s="62">
        <f t="shared" si="27"/>
        <v>8568.5249999999996</v>
      </c>
      <c r="V46" s="62">
        <f t="shared" si="28"/>
        <v>1468.8899999999999</v>
      </c>
      <c r="W46" s="62">
        <f t="shared" si="29"/>
        <v>2448.15</v>
      </c>
      <c r="X46" s="62">
        <f t="shared" si="30"/>
        <v>979.26</v>
      </c>
      <c r="Y46" s="62">
        <v>1989</v>
      </c>
      <c r="Z46" s="62">
        <v>1417</v>
      </c>
      <c r="AA46" s="64"/>
      <c r="AB46" s="64">
        <f t="shared" si="32"/>
        <v>73834.64444444445</v>
      </c>
      <c r="AC46" s="64">
        <f t="shared" si="33"/>
        <v>886015.7333333334</v>
      </c>
      <c r="AD46" s="64"/>
      <c r="AE46" s="64"/>
      <c r="AF46" s="64"/>
      <c r="AG46" s="64"/>
      <c r="AH46" s="64"/>
      <c r="AI46" s="64"/>
      <c r="AJ46" s="64"/>
      <c r="AK46" s="64"/>
      <c r="AL46" s="6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</row>
    <row r="47" spans="1:576" s="240" customFormat="1" ht="15" customHeight="1" x14ac:dyDescent="0.2">
      <c r="A47" s="241"/>
      <c r="B47" s="232"/>
      <c r="C47" s="232"/>
      <c r="D47" s="233"/>
      <c r="E47" s="232"/>
      <c r="F47" s="232"/>
      <c r="G47" s="236"/>
      <c r="H47" s="235"/>
      <c r="I47" s="235"/>
      <c r="J47" s="234"/>
      <c r="K47" s="234"/>
      <c r="L47" s="234"/>
      <c r="M47" s="235"/>
      <c r="N47" s="237">
        <f t="shared" ref="N47:T47" si="34">SUM(N37:N46)</f>
        <v>221031</v>
      </c>
      <c r="O47" s="237">
        <f t="shared" si="34"/>
        <v>0</v>
      </c>
      <c r="P47" s="237">
        <f t="shared" si="34"/>
        <v>0</v>
      </c>
      <c r="Q47" s="237">
        <f t="shared" si="34"/>
        <v>221031</v>
      </c>
      <c r="R47" s="237">
        <f t="shared" si="34"/>
        <v>350.5</v>
      </c>
      <c r="S47" s="237">
        <f t="shared" si="34"/>
        <v>40232.666666666664</v>
      </c>
      <c r="T47" s="237">
        <f t="shared" si="34"/>
        <v>402326.66666666663</v>
      </c>
      <c r="U47" s="237">
        <f t="shared" si="27"/>
        <v>38680.424999999996</v>
      </c>
      <c r="V47" s="237">
        <f t="shared" si="28"/>
        <v>6630.9299999999994</v>
      </c>
      <c r="W47" s="237">
        <f t="shared" si="29"/>
        <v>11051.550000000001</v>
      </c>
      <c r="X47" s="237">
        <f t="shared" si="30"/>
        <v>4420.62</v>
      </c>
      <c r="Y47" s="237">
        <f>SUM(Y37:Y46)</f>
        <v>12401</v>
      </c>
      <c r="Z47" s="237">
        <f>SUM(Z37:Z46)</f>
        <v>7964</v>
      </c>
      <c r="AA47" s="238">
        <f>SUM(AA37:AA46)</f>
        <v>94513.5</v>
      </c>
      <c r="AB47" s="214">
        <f t="shared" si="32"/>
        <v>347286.0944444444</v>
      </c>
      <c r="AC47" s="238">
        <f t="shared" si="33"/>
        <v>4167433.1333333328</v>
      </c>
      <c r="AD47" s="238"/>
      <c r="AE47" s="238"/>
      <c r="AF47" s="238"/>
      <c r="AG47" s="238"/>
      <c r="AH47" s="238"/>
      <c r="AI47" s="238"/>
      <c r="AJ47" s="238"/>
      <c r="AK47" s="238"/>
      <c r="AL47" s="238"/>
    </row>
    <row r="48" spans="1:576" s="229" customFormat="1" ht="15" customHeight="1" x14ac:dyDescent="0.25">
      <c r="A48" s="302"/>
      <c r="B48" s="302"/>
      <c r="C48" s="302"/>
      <c r="D48" s="302"/>
      <c r="E48" s="302"/>
      <c r="F48" s="302"/>
      <c r="G48" s="230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64"/>
      <c r="AM48" s="254"/>
      <c r="AN48" s="254"/>
      <c r="AO48" s="254"/>
      <c r="AP48" s="254"/>
      <c r="AQ48" s="254"/>
      <c r="AR48" s="254"/>
      <c r="AS48" s="254"/>
      <c r="AT48" s="254"/>
      <c r="AU48" s="254"/>
      <c r="AV48" s="254"/>
      <c r="AW48" s="254"/>
      <c r="AX48" s="254"/>
      <c r="AY48" s="254"/>
      <c r="AZ48" s="254"/>
      <c r="BA48" s="254"/>
      <c r="BB48" s="254"/>
      <c r="BC48" s="254"/>
      <c r="BD48" s="254"/>
      <c r="BE48" s="254"/>
      <c r="BF48" s="254"/>
      <c r="BG48" s="254"/>
      <c r="BH48" s="254"/>
      <c r="BI48" s="254"/>
      <c r="BJ48" s="254"/>
      <c r="BK48" s="254"/>
      <c r="BL48" s="254"/>
      <c r="BM48" s="254"/>
      <c r="BN48" s="254"/>
      <c r="BO48" s="254"/>
      <c r="BP48" s="254"/>
      <c r="BQ48" s="254"/>
      <c r="BR48" s="254"/>
      <c r="BS48" s="254"/>
      <c r="BT48" s="254"/>
      <c r="BU48" s="254"/>
      <c r="BV48" s="254"/>
      <c r="BW48" s="254"/>
      <c r="BX48" s="254"/>
      <c r="BY48" s="254"/>
      <c r="BZ48" s="254"/>
      <c r="CA48" s="254"/>
      <c r="CB48" s="254"/>
      <c r="CC48" s="254"/>
      <c r="CD48" s="254"/>
      <c r="CE48" s="254"/>
      <c r="CF48" s="254"/>
      <c r="CG48" s="254"/>
      <c r="CH48" s="254"/>
      <c r="CI48" s="254"/>
      <c r="CJ48" s="254"/>
      <c r="CK48" s="254"/>
      <c r="CL48" s="254"/>
      <c r="CM48" s="254"/>
      <c r="CN48" s="254"/>
      <c r="CO48" s="254"/>
      <c r="CP48" s="254"/>
      <c r="CQ48" s="254"/>
      <c r="CR48" s="254"/>
      <c r="CS48" s="254"/>
      <c r="CT48" s="254"/>
      <c r="CU48" s="254"/>
      <c r="CV48" s="254"/>
      <c r="CW48" s="254"/>
      <c r="CX48" s="254"/>
      <c r="CY48" s="254"/>
      <c r="CZ48" s="254"/>
      <c r="DA48" s="254"/>
      <c r="DB48" s="254"/>
      <c r="DC48" s="254"/>
      <c r="DD48" s="254"/>
      <c r="DE48" s="254"/>
      <c r="DF48" s="254"/>
      <c r="DG48" s="254"/>
      <c r="DH48" s="254"/>
      <c r="DI48" s="254"/>
      <c r="DJ48" s="254"/>
      <c r="DK48" s="254"/>
      <c r="DL48" s="254"/>
      <c r="DM48" s="254"/>
      <c r="DN48" s="254"/>
      <c r="DO48" s="254"/>
      <c r="DP48" s="254"/>
      <c r="DQ48" s="254"/>
      <c r="DR48" s="254"/>
      <c r="DS48" s="254"/>
      <c r="DT48" s="254"/>
      <c r="DU48" s="254"/>
      <c r="DV48" s="254"/>
      <c r="DW48" s="254"/>
      <c r="DX48" s="254"/>
      <c r="DY48" s="254"/>
      <c r="DZ48" s="254"/>
      <c r="EA48" s="254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4"/>
      <c r="EU48" s="254"/>
      <c r="EV48" s="254"/>
      <c r="EW48" s="254"/>
      <c r="EX48" s="254"/>
      <c r="EY48" s="254"/>
      <c r="EZ48" s="254"/>
      <c r="FA48" s="254"/>
      <c r="FB48" s="254"/>
      <c r="FC48" s="254"/>
      <c r="FD48" s="254"/>
      <c r="FE48" s="254"/>
      <c r="FF48" s="254"/>
      <c r="FG48" s="254"/>
      <c r="FH48" s="254"/>
      <c r="FI48" s="254"/>
      <c r="FJ48" s="254"/>
      <c r="FK48" s="254"/>
      <c r="FL48" s="254"/>
      <c r="FM48" s="254"/>
      <c r="FN48" s="254"/>
      <c r="FO48" s="254"/>
      <c r="FP48" s="254"/>
      <c r="FQ48" s="254"/>
      <c r="FR48" s="254"/>
      <c r="FS48" s="254"/>
      <c r="FT48" s="254"/>
      <c r="FU48" s="254"/>
      <c r="FV48" s="254"/>
      <c r="FW48" s="254"/>
      <c r="FX48" s="254"/>
      <c r="FY48" s="254"/>
      <c r="FZ48" s="254"/>
      <c r="GA48" s="254"/>
      <c r="GB48" s="254"/>
      <c r="GC48" s="254"/>
      <c r="GD48" s="254"/>
      <c r="GE48" s="254"/>
      <c r="GF48" s="254"/>
      <c r="GG48" s="254"/>
      <c r="GH48" s="254"/>
      <c r="GI48" s="254"/>
      <c r="GJ48" s="254"/>
      <c r="GK48" s="254"/>
      <c r="GL48" s="254"/>
      <c r="GM48" s="254"/>
      <c r="GN48" s="254"/>
      <c r="GO48" s="254"/>
      <c r="GP48" s="254"/>
      <c r="GQ48" s="254"/>
      <c r="GR48" s="254"/>
      <c r="GS48" s="254"/>
      <c r="GT48" s="254"/>
      <c r="GU48" s="254"/>
      <c r="GV48" s="254"/>
      <c r="GW48" s="254"/>
      <c r="GX48" s="254"/>
      <c r="GY48" s="254"/>
      <c r="GZ48" s="254"/>
      <c r="HA48" s="254"/>
      <c r="HB48" s="254"/>
      <c r="HC48" s="254"/>
      <c r="HD48" s="254"/>
      <c r="HE48" s="254"/>
      <c r="HF48" s="254"/>
      <c r="HG48" s="254"/>
      <c r="HH48" s="254"/>
      <c r="HI48" s="254"/>
      <c r="HJ48" s="254"/>
      <c r="HK48" s="254"/>
      <c r="HL48" s="254"/>
      <c r="HM48" s="254"/>
      <c r="HN48" s="254"/>
      <c r="HO48" s="254"/>
      <c r="HP48" s="254"/>
      <c r="HQ48" s="254"/>
      <c r="HR48" s="254"/>
      <c r="HS48" s="254"/>
      <c r="HT48" s="254"/>
      <c r="HU48" s="254"/>
      <c r="HV48" s="254"/>
      <c r="HW48" s="254"/>
      <c r="HX48" s="254"/>
      <c r="HY48" s="254"/>
      <c r="HZ48" s="254"/>
      <c r="IA48" s="254"/>
      <c r="IB48" s="254"/>
      <c r="IC48" s="254"/>
      <c r="ID48" s="254"/>
      <c r="IE48" s="254"/>
      <c r="IF48" s="254"/>
      <c r="IG48" s="254"/>
      <c r="IH48" s="254"/>
      <c r="II48" s="254"/>
      <c r="IJ48" s="254"/>
      <c r="IK48" s="254"/>
      <c r="IL48" s="254"/>
      <c r="IM48" s="254"/>
      <c r="IN48" s="254"/>
      <c r="IO48" s="254"/>
      <c r="IP48" s="254"/>
      <c r="IQ48" s="254"/>
      <c r="IR48" s="254"/>
      <c r="IS48" s="254"/>
      <c r="IT48" s="254"/>
      <c r="IU48" s="254"/>
      <c r="IV48" s="254"/>
      <c r="IW48" s="254"/>
      <c r="IX48" s="254"/>
      <c r="IY48" s="254"/>
      <c r="IZ48" s="254"/>
      <c r="JA48" s="254"/>
      <c r="JB48" s="254"/>
      <c r="JC48" s="254"/>
      <c r="JD48" s="254"/>
      <c r="JE48" s="254"/>
      <c r="JF48" s="254"/>
      <c r="JG48" s="254"/>
      <c r="JH48" s="254"/>
      <c r="JI48" s="254"/>
      <c r="JJ48" s="254"/>
      <c r="JK48" s="254"/>
      <c r="JL48" s="254"/>
      <c r="JM48" s="254"/>
      <c r="JN48" s="254"/>
      <c r="JO48" s="254"/>
      <c r="JP48" s="254"/>
      <c r="JQ48" s="254"/>
      <c r="JR48" s="254"/>
      <c r="JS48" s="254"/>
      <c r="JT48" s="254"/>
      <c r="JU48" s="254"/>
      <c r="JV48" s="254"/>
      <c r="JW48" s="254"/>
      <c r="JX48" s="254"/>
      <c r="JY48" s="254"/>
      <c r="JZ48" s="254"/>
      <c r="KA48" s="254"/>
      <c r="KB48" s="254"/>
      <c r="KC48" s="254"/>
      <c r="KD48" s="254"/>
      <c r="KE48" s="254"/>
      <c r="KF48" s="254"/>
      <c r="KG48" s="254"/>
      <c r="KH48" s="254"/>
      <c r="KI48" s="254"/>
      <c r="KJ48" s="254"/>
      <c r="KK48" s="254"/>
      <c r="KL48" s="254"/>
      <c r="KM48" s="254"/>
      <c r="KN48" s="254"/>
      <c r="KO48" s="254"/>
      <c r="KP48" s="254"/>
      <c r="KQ48" s="254"/>
      <c r="KR48" s="254"/>
      <c r="KS48" s="254"/>
      <c r="KT48" s="254"/>
      <c r="KU48" s="254"/>
      <c r="KV48" s="254"/>
      <c r="KW48" s="254"/>
      <c r="KX48" s="254"/>
      <c r="KY48" s="254"/>
      <c r="KZ48" s="254"/>
      <c r="LA48" s="254"/>
      <c r="LB48" s="254"/>
      <c r="LC48" s="254"/>
      <c r="LD48" s="254"/>
      <c r="LE48" s="254"/>
      <c r="LF48" s="254"/>
      <c r="LG48" s="254"/>
      <c r="LH48" s="254"/>
      <c r="LI48" s="254"/>
      <c r="LJ48" s="254"/>
      <c r="LK48" s="254"/>
      <c r="LL48" s="254"/>
      <c r="LM48" s="254"/>
      <c r="LN48" s="254"/>
      <c r="LO48" s="254"/>
      <c r="LP48" s="254"/>
      <c r="LQ48" s="254"/>
      <c r="LR48" s="254"/>
      <c r="LS48" s="254"/>
      <c r="LT48" s="254"/>
      <c r="LU48" s="254"/>
      <c r="LV48" s="254"/>
      <c r="LW48" s="254"/>
      <c r="LX48" s="254"/>
      <c r="LY48" s="254"/>
      <c r="LZ48" s="254"/>
      <c r="MA48" s="254"/>
      <c r="MB48" s="254"/>
      <c r="MC48" s="254"/>
      <c r="MD48" s="254"/>
      <c r="ME48" s="254"/>
      <c r="MF48" s="254"/>
      <c r="MG48" s="254"/>
      <c r="MH48" s="254"/>
      <c r="MI48" s="254"/>
      <c r="MJ48" s="254"/>
      <c r="MK48" s="254"/>
      <c r="ML48" s="254"/>
      <c r="MM48" s="254"/>
      <c r="MN48" s="254"/>
      <c r="MO48" s="254"/>
      <c r="MP48" s="254"/>
      <c r="MQ48" s="254"/>
      <c r="MR48" s="254"/>
      <c r="MS48" s="254"/>
      <c r="MT48" s="254"/>
      <c r="MU48" s="254"/>
      <c r="MV48" s="254"/>
      <c r="MW48" s="254"/>
      <c r="MX48" s="254"/>
      <c r="MY48" s="254"/>
      <c r="MZ48" s="254"/>
      <c r="NA48" s="254"/>
      <c r="NB48" s="254"/>
      <c r="NC48" s="254"/>
      <c r="ND48" s="254"/>
      <c r="NE48" s="254"/>
      <c r="NF48" s="254"/>
      <c r="NG48" s="254"/>
      <c r="NH48" s="254"/>
      <c r="NI48" s="254"/>
      <c r="NJ48" s="254"/>
      <c r="NK48" s="254"/>
      <c r="NL48" s="254"/>
      <c r="NM48" s="254"/>
      <c r="NN48" s="254"/>
      <c r="NO48" s="254"/>
      <c r="NP48" s="254"/>
      <c r="NQ48" s="254"/>
      <c r="NR48" s="254"/>
      <c r="NS48" s="254"/>
      <c r="NT48" s="254"/>
      <c r="NU48" s="254"/>
      <c r="NV48" s="254"/>
      <c r="NW48" s="254"/>
      <c r="NX48" s="254"/>
      <c r="NY48" s="254"/>
      <c r="NZ48" s="254"/>
      <c r="OA48" s="254"/>
      <c r="OB48" s="254"/>
      <c r="OC48" s="254"/>
      <c r="OD48" s="254"/>
      <c r="OE48" s="254"/>
      <c r="OF48" s="254"/>
      <c r="OG48" s="254"/>
      <c r="OH48" s="254"/>
      <c r="OI48" s="254"/>
      <c r="OJ48" s="254"/>
      <c r="OK48" s="254"/>
      <c r="OL48" s="254"/>
      <c r="OM48" s="254"/>
      <c r="ON48" s="254"/>
      <c r="OO48" s="254"/>
      <c r="OP48" s="254"/>
      <c r="OQ48" s="254"/>
      <c r="OR48" s="254"/>
      <c r="OS48" s="254"/>
      <c r="OT48" s="254"/>
      <c r="OU48" s="254"/>
      <c r="OV48" s="254"/>
      <c r="OW48" s="254"/>
      <c r="OX48" s="254"/>
      <c r="OY48" s="254"/>
      <c r="OZ48" s="254"/>
      <c r="PA48" s="254"/>
      <c r="PB48" s="254"/>
      <c r="PC48" s="254"/>
      <c r="PD48" s="254"/>
      <c r="PE48" s="254"/>
      <c r="PF48" s="254"/>
      <c r="PG48" s="254"/>
      <c r="PH48" s="254"/>
      <c r="PI48" s="254"/>
      <c r="PJ48" s="254"/>
      <c r="PK48" s="254"/>
      <c r="PL48" s="254"/>
      <c r="PM48" s="254"/>
      <c r="PN48" s="254"/>
      <c r="PO48" s="254"/>
      <c r="PP48" s="254"/>
      <c r="PQ48" s="254"/>
      <c r="PR48" s="254"/>
      <c r="PS48" s="254"/>
      <c r="PT48" s="254"/>
      <c r="PU48" s="254"/>
      <c r="PV48" s="254"/>
      <c r="PW48" s="254"/>
      <c r="PX48" s="254"/>
      <c r="PY48" s="254"/>
      <c r="PZ48" s="254"/>
      <c r="QA48" s="254"/>
      <c r="QB48" s="254"/>
      <c r="QC48" s="254"/>
      <c r="QD48" s="254"/>
      <c r="QE48" s="254"/>
      <c r="QF48" s="254"/>
      <c r="QG48" s="254"/>
      <c r="QH48" s="254"/>
      <c r="QI48" s="254"/>
      <c r="QJ48" s="254"/>
      <c r="QK48" s="254"/>
      <c r="QL48" s="254"/>
      <c r="QM48" s="254"/>
      <c r="QN48" s="254"/>
      <c r="QO48" s="254"/>
      <c r="QP48" s="254"/>
      <c r="QQ48" s="254"/>
      <c r="QR48" s="254"/>
      <c r="QS48" s="254"/>
      <c r="QT48" s="254"/>
      <c r="QU48" s="254"/>
      <c r="QV48" s="254"/>
      <c r="QW48" s="254"/>
      <c r="QX48" s="254"/>
      <c r="QY48" s="254"/>
      <c r="QZ48" s="254"/>
      <c r="RA48" s="254"/>
      <c r="RB48" s="254"/>
      <c r="RC48" s="254"/>
      <c r="RD48" s="254"/>
      <c r="RE48" s="254"/>
      <c r="RF48" s="254"/>
      <c r="RG48" s="254"/>
      <c r="RH48" s="254"/>
      <c r="RI48" s="254"/>
      <c r="RJ48" s="254"/>
      <c r="RK48" s="254"/>
      <c r="RL48" s="254"/>
      <c r="RM48" s="254"/>
      <c r="RN48" s="254"/>
      <c r="RO48" s="254"/>
      <c r="RP48" s="254"/>
      <c r="RQ48" s="254"/>
      <c r="RR48" s="254"/>
      <c r="RS48" s="254"/>
      <c r="RT48" s="254"/>
      <c r="RU48" s="254"/>
      <c r="RV48" s="254"/>
      <c r="RW48" s="254"/>
      <c r="RX48" s="254"/>
      <c r="RY48" s="254"/>
      <c r="RZ48" s="254"/>
      <c r="SA48" s="254"/>
      <c r="SB48" s="254"/>
      <c r="SC48" s="254"/>
      <c r="SD48" s="254"/>
      <c r="SE48" s="254"/>
      <c r="SF48" s="254"/>
      <c r="SG48" s="254"/>
      <c r="SH48" s="254"/>
      <c r="SI48" s="254"/>
      <c r="SJ48" s="254"/>
      <c r="SK48" s="254"/>
      <c r="SL48" s="254"/>
      <c r="SM48" s="254"/>
      <c r="SN48" s="254"/>
      <c r="SO48" s="254"/>
      <c r="SP48" s="254"/>
      <c r="SQ48" s="254"/>
      <c r="SR48" s="254"/>
      <c r="SS48" s="254"/>
      <c r="ST48" s="254"/>
      <c r="SU48" s="254"/>
      <c r="SV48" s="254"/>
      <c r="SW48" s="254"/>
      <c r="SX48" s="254"/>
      <c r="SY48" s="254"/>
      <c r="SZ48" s="254"/>
      <c r="TA48" s="254"/>
      <c r="TB48" s="254"/>
      <c r="TC48" s="254"/>
      <c r="TD48" s="254"/>
      <c r="TE48" s="254"/>
      <c r="TF48" s="254"/>
      <c r="TG48" s="254"/>
      <c r="TH48" s="254"/>
      <c r="TI48" s="254"/>
      <c r="TJ48" s="254"/>
      <c r="TK48" s="254"/>
      <c r="TL48" s="254"/>
      <c r="TM48" s="254"/>
      <c r="TN48" s="254"/>
      <c r="TO48" s="254"/>
      <c r="TP48" s="254"/>
      <c r="TQ48" s="254"/>
      <c r="TR48" s="254"/>
      <c r="TS48" s="254"/>
      <c r="TT48" s="254"/>
      <c r="TU48" s="254"/>
      <c r="TV48" s="254"/>
      <c r="TW48" s="254"/>
      <c r="TX48" s="254"/>
      <c r="TY48" s="254"/>
      <c r="TZ48" s="254"/>
      <c r="UA48" s="254"/>
      <c r="UB48" s="254"/>
      <c r="UC48" s="254"/>
      <c r="UD48" s="254"/>
      <c r="UE48" s="254"/>
      <c r="UF48" s="254"/>
      <c r="UG48" s="254"/>
      <c r="UH48" s="254"/>
      <c r="UI48" s="254"/>
      <c r="UJ48" s="254"/>
      <c r="UK48" s="254"/>
      <c r="UL48" s="254"/>
      <c r="UM48" s="254"/>
      <c r="UN48" s="254"/>
      <c r="UO48" s="254"/>
      <c r="UP48" s="254"/>
      <c r="UQ48" s="254"/>
      <c r="UR48" s="254"/>
      <c r="US48" s="254"/>
      <c r="UT48" s="254"/>
      <c r="UU48" s="254"/>
      <c r="UV48" s="254"/>
      <c r="UW48" s="254"/>
      <c r="UX48" s="254"/>
      <c r="UY48" s="254"/>
      <c r="UZ48" s="254"/>
      <c r="VA48" s="254"/>
      <c r="VB48" s="254"/>
      <c r="VC48" s="254"/>
      <c r="VD48" s="254"/>
    </row>
    <row r="49" spans="1:576" s="23" customFormat="1" ht="15" customHeight="1" x14ac:dyDescent="0.2">
      <c r="A49" s="99">
        <v>1</v>
      </c>
      <c r="B49" s="92" t="s">
        <v>325</v>
      </c>
      <c r="C49" s="92" t="s">
        <v>326</v>
      </c>
      <c r="D49" s="97">
        <v>14</v>
      </c>
      <c r="E49" s="92" t="s">
        <v>245</v>
      </c>
      <c r="F49" s="92" t="s">
        <v>327</v>
      </c>
      <c r="G49" s="131">
        <v>6</v>
      </c>
      <c r="H49" s="100">
        <v>40</v>
      </c>
      <c r="I49" s="100" t="s">
        <v>107</v>
      </c>
      <c r="J49" s="54" t="s">
        <v>127</v>
      </c>
      <c r="K49" s="54" t="s">
        <v>117</v>
      </c>
      <c r="L49" s="54" t="s">
        <v>117</v>
      </c>
      <c r="M49" s="100">
        <v>1</v>
      </c>
      <c r="N49" s="101">
        <v>10433</v>
      </c>
      <c r="O49" s="101"/>
      <c r="P49" s="101"/>
      <c r="Q49" s="101">
        <f>N49+O49+P49</f>
        <v>10433</v>
      </c>
      <c r="R49" s="101"/>
      <c r="S49" s="101">
        <f>(Q49+Y49+Z49)/30*5</f>
        <v>1994</v>
      </c>
      <c r="T49" s="101">
        <f>(Q49+Y49+Z49)/30*50</f>
        <v>19940</v>
      </c>
      <c r="U49" s="101">
        <f t="shared" ref="U49:U54" si="35">Q49*17.5%</f>
        <v>1825.7749999999999</v>
      </c>
      <c r="V49" s="101">
        <f t="shared" ref="V49:V54" si="36">Q49*3%</f>
        <v>312.99</v>
      </c>
      <c r="W49" s="101">
        <f t="shared" ref="W49:W54" si="37">Q49*5%</f>
        <v>521.65</v>
      </c>
      <c r="X49" s="101">
        <f t="shared" ref="X49:X54" si="38">Q49*2%</f>
        <v>208.66</v>
      </c>
      <c r="Y49" s="101">
        <f>845+70</f>
        <v>915</v>
      </c>
      <c r="Z49" s="101">
        <f>586+30</f>
        <v>616</v>
      </c>
      <c r="AA49" s="102">
        <f>(Q49+Y49+Z49)/2</f>
        <v>5982</v>
      </c>
      <c r="AB49" s="102">
        <f t="shared" ref="AB49:AB54" si="39">Q49+R49+U49+V49+W49+X49+Y49+Z49+(S49/12+T49/12+AA49/12)</f>
        <v>17159.408333333333</v>
      </c>
      <c r="AC49" s="102">
        <f>+AB49*12</f>
        <v>205912.9</v>
      </c>
      <c r="AD49" s="102"/>
      <c r="AE49" s="102"/>
      <c r="AF49" s="102"/>
      <c r="AG49" s="102"/>
      <c r="AH49" s="102"/>
      <c r="AI49" s="102"/>
      <c r="AJ49" s="102"/>
      <c r="AK49" s="102"/>
      <c r="AL49" s="102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</row>
    <row r="50" spans="1:576" s="23" customFormat="1" ht="15" customHeight="1" x14ac:dyDescent="0.2">
      <c r="A50" s="99">
        <v>2</v>
      </c>
      <c r="B50" s="89" t="s">
        <v>325</v>
      </c>
      <c r="C50" s="89" t="s">
        <v>326</v>
      </c>
      <c r="D50" s="20">
        <v>14</v>
      </c>
      <c r="E50" s="89" t="s">
        <v>244</v>
      </c>
      <c r="F50" s="89" t="s">
        <v>327</v>
      </c>
      <c r="G50" s="184" t="s">
        <v>114</v>
      </c>
      <c r="H50" s="22">
        <v>40</v>
      </c>
      <c r="I50" s="22" t="s">
        <v>121</v>
      </c>
      <c r="J50" s="156" t="s">
        <v>376</v>
      </c>
      <c r="K50" s="21" t="s">
        <v>117</v>
      </c>
      <c r="L50" s="21" t="s">
        <v>117</v>
      </c>
      <c r="M50" s="22">
        <v>1</v>
      </c>
      <c r="N50" s="218">
        <v>14012</v>
      </c>
      <c r="O50" s="62"/>
      <c r="P50" s="62"/>
      <c r="Q50" s="62">
        <f>N50+O50+P50</f>
        <v>14012</v>
      </c>
      <c r="R50" s="62">
        <f>70.1*4</f>
        <v>280.39999999999998</v>
      </c>
      <c r="S50" s="62">
        <f>(Q50+Y50+Z50)/30*5</f>
        <v>2605</v>
      </c>
      <c r="T50" s="62">
        <f>(Q50+Y50+Z50)/30*50</f>
        <v>26050</v>
      </c>
      <c r="U50" s="62">
        <f t="shared" si="35"/>
        <v>2452.1</v>
      </c>
      <c r="V50" s="62">
        <f t="shared" si="36"/>
        <v>420.35999999999996</v>
      </c>
      <c r="W50" s="62">
        <f t="shared" si="37"/>
        <v>700.6</v>
      </c>
      <c r="X50" s="62">
        <f t="shared" si="38"/>
        <v>280.24</v>
      </c>
      <c r="Y50" s="62">
        <f>887+70</f>
        <v>957</v>
      </c>
      <c r="Z50" s="62">
        <f>631+30</f>
        <v>661</v>
      </c>
      <c r="AA50" s="64">
        <f>(Q50+Y50+Z50)/2</f>
        <v>7815</v>
      </c>
      <c r="AB50" s="64">
        <f t="shared" si="39"/>
        <v>22802.866666666669</v>
      </c>
      <c r="AC50" s="64">
        <f>+AB50*12</f>
        <v>273634.40000000002</v>
      </c>
      <c r="AD50" s="64"/>
      <c r="AE50" s="64"/>
      <c r="AF50" s="64"/>
      <c r="AG50" s="64"/>
      <c r="AH50" s="64"/>
      <c r="AI50" s="64"/>
      <c r="AJ50" s="64"/>
      <c r="AK50" s="64"/>
      <c r="AL50" s="6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</row>
    <row r="51" spans="1:576" s="23" customFormat="1" ht="15" customHeight="1" x14ac:dyDescent="0.2">
      <c r="A51" s="18">
        <v>3</v>
      </c>
      <c r="B51" s="19" t="s">
        <v>325</v>
      </c>
      <c r="C51" s="19" t="s">
        <v>326</v>
      </c>
      <c r="D51" s="20">
        <v>14</v>
      </c>
      <c r="E51" s="19" t="s">
        <v>244</v>
      </c>
      <c r="F51" s="19" t="s">
        <v>327</v>
      </c>
      <c r="G51" s="130">
        <v>10</v>
      </c>
      <c r="H51" s="22">
        <v>40</v>
      </c>
      <c r="I51" s="22" t="s">
        <v>107</v>
      </c>
      <c r="J51" s="21" t="s">
        <v>128</v>
      </c>
      <c r="K51" s="21" t="s">
        <v>117</v>
      </c>
      <c r="L51" s="21" t="s">
        <v>117</v>
      </c>
      <c r="M51" s="22">
        <v>1</v>
      </c>
      <c r="N51" s="62">
        <f>15856+300</f>
        <v>16156</v>
      </c>
      <c r="O51" s="62"/>
      <c r="P51" s="62"/>
      <c r="Q51" s="62">
        <f>N51+O51+P51</f>
        <v>16156</v>
      </c>
      <c r="R51" s="62"/>
      <c r="S51" s="62">
        <f>(Q51+Y51+Z51)/30*5</f>
        <v>2943</v>
      </c>
      <c r="T51" s="62">
        <f>(Q51+Y51+Z51)/30*50</f>
        <v>29430</v>
      </c>
      <c r="U51" s="62">
        <f t="shared" si="35"/>
        <v>2827.2999999999997</v>
      </c>
      <c r="V51" s="62">
        <f t="shared" si="36"/>
        <v>484.68</v>
      </c>
      <c r="W51" s="62">
        <f t="shared" si="37"/>
        <v>807.80000000000007</v>
      </c>
      <c r="X51" s="62">
        <f t="shared" si="38"/>
        <v>323.12</v>
      </c>
      <c r="Y51" s="62">
        <v>931</v>
      </c>
      <c r="Z51" s="62">
        <v>571</v>
      </c>
      <c r="AA51" s="64">
        <f>(Q51+Y51+Z51)/2</f>
        <v>8829</v>
      </c>
      <c r="AB51" s="64">
        <f t="shared" si="39"/>
        <v>25534.399999999998</v>
      </c>
      <c r="AC51" s="64">
        <f>+AB51*12</f>
        <v>306412.79999999999</v>
      </c>
      <c r="AD51" s="64"/>
      <c r="AE51" s="64"/>
      <c r="AF51" s="64"/>
      <c r="AG51" s="64"/>
      <c r="AH51" s="64"/>
      <c r="AI51" s="64"/>
      <c r="AJ51" s="64"/>
      <c r="AK51" s="64"/>
      <c r="AL51" s="6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</row>
    <row r="52" spans="1:576" s="23" customFormat="1" ht="15" customHeight="1" x14ac:dyDescent="0.2">
      <c r="A52" s="99">
        <v>4</v>
      </c>
      <c r="B52" s="89" t="s">
        <v>325</v>
      </c>
      <c r="C52" s="89" t="s">
        <v>326</v>
      </c>
      <c r="D52" s="20">
        <v>15</v>
      </c>
      <c r="E52" s="95" t="s">
        <v>244</v>
      </c>
      <c r="F52" s="89" t="s">
        <v>327</v>
      </c>
      <c r="G52" s="130">
        <v>13</v>
      </c>
      <c r="H52" s="22">
        <v>40</v>
      </c>
      <c r="I52" s="22" t="s">
        <v>107</v>
      </c>
      <c r="J52" s="21" t="s">
        <v>215</v>
      </c>
      <c r="K52" s="21" t="s">
        <v>117</v>
      </c>
      <c r="L52" s="21" t="s">
        <v>117</v>
      </c>
      <c r="M52" s="22">
        <v>1</v>
      </c>
      <c r="N52" s="62">
        <v>30226</v>
      </c>
      <c r="O52" s="62"/>
      <c r="P52" s="62"/>
      <c r="Q52" s="62">
        <f>N52+O52+P52</f>
        <v>30226</v>
      </c>
      <c r="R52" s="62">
        <f>70.1*5</f>
        <v>350.5</v>
      </c>
      <c r="S52" s="62">
        <f>(Q52+Y52+Z52)/30*5</f>
        <v>5482.5</v>
      </c>
      <c r="T52" s="62">
        <f>(Q52+Y52+Z52)/30*50</f>
        <v>54825</v>
      </c>
      <c r="U52" s="62">
        <f t="shared" si="35"/>
        <v>5289.5499999999993</v>
      </c>
      <c r="V52" s="62">
        <f t="shared" si="36"/>
        <v>906.78</v>
      </c>
      <c r="W52" s="62">
        <f t="shared" si="37"/>
        <v>1511.3000000000002</v>
      </c>
      <c r="X52" s="62">
        <f t="shared" si="38"/>
        <v>604.52</v>
      </c>
      <c r="Y52" s="62">
        <v>1595</v>
      </c>
      <c r="Z52" s="62">
        <v>1074</v>
      </c>
      <c r="AA52" s="64">
        <f>(Q52+Y52+Z52)/2</f>
        <v>16447.5</v>
      </c>
      <c r="AB52" s="64">
        <f t="shared" si="39"/>
        <v>47953.9</v>
      </c>
      <c r="AC52" s="64">
        <f>+AB52*12</f>
        <v>575446.80000000005</v>
      </c>
      <c r="AD52" s="64"/>
      <c r="AE52" s="64"/>
      <c r="AF52" s="64"/>
      <c r="AG52" s="64"/>
      <c r="AH52" s="64"/>
      <c r="AI52" s="64"/>
      <c r="AJ52" s="64"/>
      <c r="AK52" s="64"/>
      <c r="AL52" s="6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  <c r="IU52" s="24"/>
      <c r="IV52" s="24"/>
      <c r="IW52" s="24"/>
      <c r="IX52" s="24"/>
      <c r="IY52" s="24"/>
      <c r="IZ52" s="24"/>
      <c r="JA52" s="24"/>
      <c r="JB52" s="24"/>
      <c r="JC52" s="24"/>
      <c r="JD52" s="24"/>
      <c r="JE52" s="24"/>
      <c r="JF52" s="24"/>
      <c r="JG52" s="24"/>
      <c r="JH52" s="24"/>
      <c r="JI52" s="24"/>
      <c r="JJ52" s="24"/>
      <c r="JK52" s="24"/>
      <c r="JL52" s="24"/>
      <c r="JM52" s="24"/>
      <c r="JN52" s="24"/>
      <c r="JO52" s="24"/>
      <c r="JP52" s="24"/>
      <c r="JQ52" s="24"/>
      <c r="JR52" s="24"/>
      <c r="JS52" s="24"/>
      <c r="JT52" s="24"/>
      <c r="JU52" s="24"/>
      <c r="JV52" s="24"/>
      <c r="JW52" s="24"/>
      <c r="JX52" s="24"/>
      <c r="JY52" s="24"/>
      <c r="JZ52" s="24"/>
      <c r="KA52" s="24"/>
      <c r="KB52" s="24"/>
      <c r="KC52" s="24"/>
      <c r="KD52" s="24"/>
      <c r="KE52" s="24"/>
      <c r="KF52" s="24"/>
      <c r="KG52" s="24"/>
      <c r="KH52" s="24"/>
      <c r="KI52" s="24"/>
      <c r="KJ52" s="24"/>
      <c r="KK52" s="24"/>
      <c r="KL52" s="24"/>
      <c r="KM52" s="24"/>
      <c r="KN52" s="24"/>
      <c r="KO52" s="24"/>
      <c r="KP52" s="24"/>
      <c r="KQ52" s="24"/>
      <c r="KR52" s="24"/>
      <c r="KS52" s="24"/>
      <c r="KT52" s="24"/>
      <c r="KU52" s="24"/>
      <c r="KV52" s="24"/>
      <c r="KW52" s="24"/>
      <c r="KX52" s="24"/>
      <c r="KY52" s="24"/>
      <c r="KZ52" s="24"/>
      <c r="LA52" s="24"/>
      <c r="LB52" s="24"/>
      <c r="LC52" s="24"/>
      <c r="LD52" s="24"/>
      <c r="LE52" s="24"/>
      <c r="LF52" s="24"/>
      <c r="LG52" s="24"/>
      <c r="LH52" s="24"/>
      <c r="LI52" s="24"/>
      <c r="LJ52" s="24"/>
      <c r="LK52" s="24"/>
      <c r="LL52" s="24"/>
      <c r="LM52" s="24"/>
      <c r="LN52" s="24"/>
      <c r="LO52" s="24"/>
      <c r="LP52" s="24"/>
      <c r="LQ52" s="24"/>
      <c r="LR52" s="24"/>
      <c r="LS52" s="24"/>
      <c r="LT52" s="24"/>
      <c r="LU52" s="24"/>
      <c r="LV52" s="24"/>
      <c r="LW52" s="24"/>
      <c r="LX52" s="24"/>
      <c r="LY52" s="24"/>
      <c r="LZ52" s="24"/>
      <c r="MA52" s="24"/>
      <c r="MB52" s="24"/>
      <c r="MC52" s="24"/>
      <c r="MD52" s="24"/>
      <c r="ME52" s="24"/>
      <c r="MF52" s="24"/>
      <c r="MG52" s="24"/>
      <c r="MH52" s="24"/>
      <c r="MI52" s="24"/>
      <c r="MJ52" s="24"/>
      <c r="MK52" s="24"/>
      <c r="ML52" s="24"/>
      <c r="MM52" s="24"/>
      <c r="MN52" s="24"/>
      <c r="MO52" s="24"/>
      <c r="MP52" s="24"/>
      <c r="MQ52" s="24"/>
      <c r="MR52" s="24"/>
      <c r="MS52" s="24"/>
      <c r="MT52" s="24"/>
      <c r="MU52" s="24"/>
      <c r="MV52" s="24"/>
      <c r="MW52" s="24"/>
      <c r="MX52" s="24"/>
      <c r="MY52" s="24"/>
      <c r="MZ52" s="24"/>
      <c r="NA52" s="24"/>
      <c r="NB52" s="24"/>
      <c r="NC52" s="24"/>
      <c r="ND52" s="24"/>
      <c r="NE52" s="24"/>
      <c r="NF52" s="24"/>
      <c r="NG52" s="24"/>
      <c r="NH52" s="24"/>
      <c r="NI52" s="24"/>
      <c r="NJ52" s="24"/>
      <c r="NK52" s="24"/>
      <c r="NL52" s="24"/>
      <c r="NM52" s="24"/>
      <c r="NN52" s="24"/>
      <c r="NO52" s="24"/>
      <c r="NP52" s="24"/>
      <c r="NQ52" s="24"/>
      <c r="NR52" s="24"/>
      <c r="NS52" s="24"/>
      <c r="NT52" s="24"/>
      <c r="NU52" s="24"/>
      <c r="NV52" s="24"/>
      <c r="NW52" s="24"/>
      <c r="NX52" s="24"/>
      <c r="NY52" s="24"/>
      <c r="NZ52" s="24"/>
      <c r="OA52" s="24"/>
      <c r="OB52" s="24"/>
      <c r="OC52" s="24"/>
      <c r="OD52" s="24"/>
      <c r="OE52" s="24"/>
      <c r="OF52" s="24"/>
      <c r="OG52" s="24"/>
      <c r="OH52" s="24"/>
      <c r="OI52" s="24"/>
      <c r="OJ52" s="24"/>
      <c r="OK52" s="24"/>
      <c r="OL52" s="24"/>
      <c r="OM52" s="24"/>
      <c r="ON52" s="24"/>
      <c r="OO52" s="24"/>
      <c r="OP52" s="24"/>
      <c r="OQ52" s="24"/>
      <c r="OR52" s="24"/>
      <c r="OS52" s="24"/>
      <c r="OT52" s="24"/>
      <c r="OU52" s="24"/>
      <c r="OV52" s="24"/>
      <c r="OW52" s="24"/>
      <c r="OX52" s="24"/>
      <c r="OY52" s="24"/>
      <c r="OZ52" s="24"/>
      <c r="PA52" s="24"/>
      <c r="PB52" s="24"/>
      <c r="PC52" s="24"/>
      <c r="PD52" s="24"/>
      <c r="PE52" s="24"/>
      <c r="PF52" s="24"/>
      <c r="PG52" s="24"/>
      <c r="PH52" s="24"/>
      <c r="PI52" s="24"/>
      <c r="PJ52" s="24"/>
      <c r="PK52" s="24"/>
      <c r="PL52" s="24"/>
      <c r="PM52" s="24"/>
      <c r="PN52" s="24"/>
      <c r="PO52" s="24"/>
      <c r="PP52" s="24"/>
      <c r="PQ52" s="24"/>
      <c r="PR52" s="24"/>
      <c r="PS52" s="24"/>
      <c r="PT52" s="24"/>
      <c r="PU52" s="24"/>
      <c r="PV52" s="24"/>
      <c r="PW52" s="24"/>
      <c r="PX52" s="24"/>
      <c r="PY52" s="24"/>
      <c r="PZ52" s="24"/>
      <c r="QA52" s="24"/>
      <c r="QB52" s="24"/>
      <c r="QC52" s="24"/>
      <c r="QD52" s="24"/>
      <c r="QE52" s="24"/>
      <c r="QF52" s="24"/>
      <c r="QG52" s="24"/>
      <c r="QH52" s="24"/>
      <c r="QI52" s="24"/>
      <c r="QJ52" s="24"/>
      <c r="QK52" s="24"/>
      <c r="QL52" s="24"/>
      <c r="QM52" s="24"/>
      <c r="QN52" s="24"/>
      <c r="QO52" s="24"/>
      <c r="QP52" s="24"/>
      <c r="QQ52" s="24"/>
      <c r="QR52" s="24"/>
      <c r="QS52" s="24"/>
      <c r="QT52" s="24"/>
      <c r="QU52" s="24"/>
      <c r="QV52" s="24"/>
      <c r="QW52" s="24"/>
      <c r="QX52" s="24"/>
      <c r="QY52" s="24"/>
      <c r="QZ52" s="24"/>
      <c r="RA52" s="24"/>
      <c r="RB52" s="24"/>
      <c r="RC52" s="24"/>
      <c r="RD52" s="24"/>
      <c r="RE52" s="24"/>
      <c r="RF52" s="24"/>
      <c r="RG52" s="24"/>
      <c r="RH52" s="24"/>
      <c r="RI52" s="24"/>
      <c r="RJ52" s="24"/>
      <c r="RK52" s="24"/>
      <c r="RL52" s="24"/>
      <c r="RM52" s="24"/>
      <c r="RN52" s="24"/>
      <c r="RO52" s="24"/>
      <c r="RP52" s="24"/>
      <c r="RQ52" s="24"/>
      <c r="RR52" s="24"/>
      <c r="RS52" s="24"/>
      <c r="RT52" s="24"/>
      <c r="RU52" s="24"/>
      <c r="RV52" s="24"/>
      <c r="RW52" s="24"/>
      <c r="RX52" s="24"/>
      <c r="RY52" s="24"/>
      <c r="RZ52" s="24"/>
      <c r="SA52" s="24"/>
      <c r="SB52" s="24"/>
      <c r="SC52" s="24"/>
      <c r="SD52" s="24"/>
      <c r="SE52" s="24"/>
      <c r="SF52" s="24"/>
      <c r="SG52" s="24"/>
      <c r="SH52" s="24"/>
      <c r="SI52" s="24"/>
      <c r="SJ52" s="24"/>
      <c r="SK52" s="24"/>
      <c r="SL52" s="24"/>
      <c r="SM52" s="24"/>
      <c r="SN52" s="24"/>
      <c r="SO52" s="24"/>
      <c r="SP52" s="24"/>
      <c r="SQ52" s="24"/>
      <c r="SR52" s="24"/>
      <c r="SS52" s="24"/>
      <c r="ST52" s="24"/>
      <c r="SU52" s="24"/>
      <c r="SV52" s="24"/>
      <c r="SW52" s="24"/>
      <c r="SX52" s="24"/>
      <c r="SY52" s="24"/>
      <c r="SZ52" s="24"/>
      <c r="TA52" s="24"/>
      <c r="TB52" s="24"/>
      <c r="TC52" s="24"/>
      <c r="TD52" s="24"/>
      <c r="TE52" s="24"/>
      <c r="TF52" s="24"/>
      <c r="TG52" s="24"/>
      <c r="TH52" s="24"/>
      <c r="TI52" s="24"/>
      <c r="TJ52" s="24"/>
      <c r="TK52" s="24"/>
      <c r="TL52" s="24"/>
      <c r="TM52" s="24"/>
      <c r="TN52" s="24"/>
      <c r="TO52" s="24"/>
      <c r="TP52" s="24"/>
      <c r="TQ52" s="24"/>
      <c r="TR52" s="24"/>
      <c r="TS52" s="24"/>
      <c r="TT52" s="24"/>
      <c r="TU52" s="24"/>
      <c r="TV52" s="24"/>
      <c r="TW52" s="24"/>
      <c r="TX52" s="24"/>
      <c r="TY52" s="24"/>
      <c r="TZ52" s="24"/>
      <c r="UA52" s="24"/>
      <c r="UB52" s="24"/>
      <c r="UC52" s="24"/>
      <c r="UD52" s="24"/>
      <c r="UE52" s="24"/>
      <c r="UF52" s="24"/>
      <c r="UG52" s="24"/>
      <c r="UH52" s="24"/>
      <c r="UI52" s="24"/>
      <c r="UJ52" s="24"/>
      <c r="UK52" s="24"/>
      <c r="UL52" s="24"/>
      <c r="UM52" s="24"/>
      <c r="UN52" s="24"/>
      <c r="UO52" s="24"/>
      <c r="UP52" s="24"/>
      <c r="UQ52" s="24"/>
      <c r="UR52" s="24"/>
      <c r="US52" s="24"/>
      <c r="UT52" s="24"/>
      <c r="UU52" s="24"/>
      <c r="UV52" s="24"/>
      <c r="UW52" s="24"/>
      <c r="UX52" s="24"/>
      <c r="UY52" s="24"/>
      <c r="UZ52" s="24"/>
      <c r="VA52" s="24"/>
      <c r="VB52" s="24"/>
      <c r="VC52" s="24"/>
      <c r="VD52" s="24"/>
    </row>
    <row r="53" spans="1:576" s="23" customFormat="1" ht="15" customHeight="1" x14ac:dyDescent="0.2">
      <c r="A53" s="18">
        <v>5</v>
      </c>
      <c r="B53" s="89" t="s">
        <v>325</v>
      </c>
      <c r="C53" s="89" t="s">
        <v>326</v>
      </c>
      <c r="D53" s="20">
        <v>14</v>
      </c>
      <c r="E53" s="92" t="s">
        <v>244</v>
      </c>
      <c r="F53" s="89" t="s">
        <v>327</v>
      </c>
      <c r="G53" s="130">
        <v>22</v>
      </c>
      <c r="H53" s="22">
        <v>40</v>
      </c>
      <c r="I53" s="22" t="s">
        <v>107</v>
      </c>
      <c r="J53" s="21" t="s">
        <v>216</v>
      </c>
      <c r="K53" s="21" t="s">
        <v>117</v>
      </c>
      <c r="L53" s="21" t="s">
        <v>117</v>
      </c>
      <c r="M53" s="22">
        <v>1</v>
      </c>
      <c r="N53" s="62">
        <v>101806</v>
      </c>
      <c r="O53" s="62"/>
      <c r="P53" s="62"/>
      <c r="Q53" s="62">
        <f>N53+O53+P53</f>
        <v>101806</v>
      </c>
      <c r="R53" s="62"/>
      <c r="S53" s="62">
        <f>(Q53+Y53+Z53)/30*5</f>
        <v>17829.666666666668</v>
      </c>
      <c r="T53" s="62">
        <f>(Q53+Y53+Z53)/30*50</f>
        <v>178296.66666666666</v>
      </c>
      <c r="U53" s="62">
        <f t="shared" si="35"/>
        <v>17816.05</v>
      </c>
      <c r="V53" s="62">
        <f t="shared" si="36"/>
        <v>3054.18</v>
      </c>
      <c r="W53" s="62">
        <f t="shared" si="37"/>
        <v>5090.3</v>
      </c>
      <c r="X53" s="62">
        <f t="shared" si="38"/>
        <v>2036.1200000000001</v>
      </c>
      <c r="Y53" s="62">
        <v>3037</v>
      </c>
      <c r="Z53" s="62">
        <v>2135</v>
      </c>
      <c r="AA53" s="64"/>
      <c r="AB53" s="64">
        <f t="shared" si="39"/>
        <v>151318.51111111109</v>
      </c>
      <c r="AC53" s="64">
        <f>+AB53*12</f>
        <v>1815822.1333333331</v>
      </c>
      <c r="AD53" s="64"/>
      <c r="AE53" s="64"/>
      <c r="AF53" s="64"/>
      <c r="AG53" s="64"/>
      <c r="AH53" s="64"/>
      <c r="AI53" s="64"/>
      <c r="AJ53" s="64"/>
      <c r="AK53" s="64"/>
      <c r="AL53" s="6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 s="24"/>
      <c r="JM53" s="24"/>
      <c r="JN53" s="24"/>
      <c r="JO53" s="24"/>
      <c r="JP53" s="24"/>
      <c r="JQ53" s="24"/>
      <c r="JR53" s="24"/>
      <c r="JS53" s="24"/>
      <c r="JT53" s="24"/>
      <c r="JU53" s="24"/>
      <c r="JV53" s="24"/>
      <c r="JW53" s="24"/>
      <c r="JX53" s="24"/>
      <c r="JY53" s="24"/>
      <c r="JZ53" s="24"/>
      <c r="KA53" s="24"/>
      <c r="KB53" s="24"/>
      <c r="KC53" s="24"/>
      <c r="KD53" s="24"/>
      <c r="KE53" s="24"/>
      <c r="KF53" s="24"/>
      <c r="KG53" s="24"/>
      <c r="KH53" s="24"/>
      <c r="KI53" s="24"/>
      <c r="KJ53" s="24"/>
      <c r="KK53" s="24"/>
      <c r="KL53" s="24"/>
      <c r="KM53" s="24"/>
      <c r="KN53" s="24"/>
      <c r="KO53" s="24"/>
      <c r="KP53" s="24"/>
      <c r="KQ53" s="24"/>
      <c r="KR53" s="24"/>
      <c r="KS53" s="24"/>
      <c r="KT53" s="24"/>
      <c r="KU53" s="24"/>
      <c r="KV53" s="24"/>
      <c r="KW53" s="24"/>
      <c r="KX53" s="24"/>
      <c r="KY53" s="24"/>
      <c r="KZ53" s="24"/>
      <c r="LA53" s="24"/>
      <c r="LB53" s="24"/>
      <c r="LC53" s="24"/>
      <c r="LD53" s="24"/>
      <c r="LE53" s="24"/>
      <c r="LF53" s="24"/>
      <c r="LG53" s="24"/>
      <c r="LH53" s="24"/>
      <c r="LI53" s="24"/>
      <c r="LJ53" s="24"/>
      <c r="LK53" s="24"/>
      <c r="LL53" s="24"/>
      <c r="LM53" s="24"/>
      <c r="LN53" s="24"/>
      <c r="LO53" s="24"/>
      <c r="LP53" s="24"/>
      <c r="LQ53" s="24"/>
      <c r="LR53" s="24"/>
      <c r="LS53" s="24"/>
      <c r="LT53" s="24"/>
      <c r="LU53" s="24"/>
      <c r="LV53" s="24"/>
      <c r="LW53" s="24"/>
      <c r="LX53" s="24"/>
      <c r="LY53" s="24"/>
      <c r="LZ53" s="24"/>
      <c r="MA53" s="24"/>
      <c r="MB53" s="24"/>
      <c r="MC53" s="24"/>
      <c r="MD53" s="24"/>
      <c r="ME53" s="24"/>
      <c r="MF53" s="24"/>
      <c r="MG53" s="24"/>
      <c r="MH53" s="24"/>
      <c r="MI53" s="24"/>
      <c r="MJ53" s="24"/>
      <c r="MK53" s="24"/>
      <c r="ML53" s="24"/>
      <c r="MM53" s="24"/>
      <c r="MN53" s="24"/>
      <c r="MO53" s="24"/>
      <c r="MP53" s="24"/>
      <c r="MQ53" s="24"/>
      <c r="MR53" s="24"/>
      <c r="MS53" s="24"/>
      <c r="MT53" s="24"/>
      <c r="MU53" s="24"/>
      <c r="MV53" s="24"/>
      <c r="MW53" s="24"/>
      <c r="MX53" s="24"/>
      <c r="MY53" s="24"/>
      <c r="MZ53" s="24"/>
      <c r="NA53" s="24"/>
      <c r="NB53" s="24"/>
      <c r="NC53" s="24"/>
      <c r="ND53" s="24"/>
      <c r="NE53" s="24"/>
      <c r="NF53" s="24"/>
      <c r="NG53" s="24"/>
      <c r="NH53" s="24"/>
      <c r="NI53" s="24"/>
      <c r="NJ53" s="24"/>
      <c r="NK53" s="24"/>
      <c r="NL53" s="24"/>
      <c r="NM53" s="24"/>
      <c r="NN53" s="24"/>
      <c r="NO53" s="24"/>
      <c r="NP53" s="24"/>
      <c r="NQ53" s="24"/>
      <c r="NR53" s="24"/>
      <c r="NS53" s="24"/>
      <c r="NT53" s="24"/>
      <c r="NU53" s="24"/>
      <c r="NV53" s="24"/>
      <c r="NW53" s="24"/>
      <c r="NX53" s="24"/>
      <c r="NY53" s="24"/>
      <c r="NZ53" s="24"/>
      <c r="OA53" s="24"/>
      <c r="OB53" s="24"/>
      <c r="OC53" s="24"/>
      <c r="OD53" s="24"/>
      <c r="OE53" s="24"/>
      <c r="OF53" s="24"/>
      <c r="OG53" s="24"/>
      <c r="OH53" s="24"/>
      <c r="OI53" s="24"/>
      <c r="OJ53" s="24"/>
      <c r="OK53" s="24"/>
      <c r="OL53" s="24"/>
      <c r="OM53" s="24"/>
      <c r="ON53" s="24"/>
      <c r="OO53" s="24"/>
      <c r="OP53" s="24"/>
      <c r="OQ53" s="24"/>
      <c r="OR53" s="24"/>
      <c r="OS53" s="24"/>
      <c r="OT53" s="24"/>
      <c r="OU53" s="24"/>
      <c r="OV53" s="24"/>
      <c r="OW53" s="24"/>
      <c r="OX53" s="24"/>
      <c r="OY53" s="24"/>
      <c r="OZ53" s="24"/>
      <c r="PA53" s="24"/>
      <c r="PB53" s="24"/>
      <c r="PC53" s="24"/>
      <c r="PD53" s="24"/>
      <c r="PE53" s="24"/>
      <c r="PF53" s="24"/>
      <c r="PG53" s="24"/>
      <c r="PH53" s="24"/>
      <c r="PI53" s="24"/>
      <c r="PJ53" s="24"/>
      <c r="PK53" s="24"/>
      <c r="PL53" s="24"/>
      <c r="PM53" s="24"/>
      <c r="PN53" s="24"/>
      <c r="PO53" s="24"/>
      <c r="PP53" s="24"/>
      <c r="PQ53" s="24"/>
      <c r="PR53" s="24"/>
      <c r="PS53" s="24"/>
      <c r="PT53" s="24"/>
      <c r="PU53" s="24"/>
      <c r="PV53" s="24"/>
      <c r="PW53" s="24"/>
      <c r="PX53" s="24"/>
      <c r="PY53" s="24"/>
      <c r="PZ53" s="24"/>
      <c r="QA53" s="24"/>
      <c r="QB53" s="24"/>
      <c r="QC53" s="24"/>
      <c r="QD53" s="24"/>
      <c r="QE53" s="24"/>
      <c r="QF53" s="24"/>
      <c r="QG53" s="24"/>
      <c r="QH53" s="24"/>
      <c r="QI53" s="24"/>
      <c r="QJ53" s="24"/>
      <c r="QK53" s="24"/>
      <c r="QL53" s="24"/>
      <c r="QM53" s="24"/>
      <c r="QN53" s="24"/>
      <c r="QO53" s="24"/>
      <c r="QP53" s="24"/>
      <c r="QQ53" s="24"/>
      <c r="QR53" s="24"/>
      <c r="QS53" s="24"/>
      <c r="QT53" s="24"/>
      <c r="QU53" s="24"/>
      <c r="QV53" s="24"/>
      <c r="QW53" s="24"/>
      <c r="QX53" s="24"/>
      <c r="QY53" s="24"/>
      <c r="QZ53" s="24"/>
      <c r="RA53" s="24"/>
      <c r="RB53" s="24"/>
      <c r="RC53" s="24"/>
      <c r="RD53" s="24"/>
      <c r="RE53" s="24"/>
      <c r="RF53" s="24"/>
      <c r="RG53" s="24"/>
      <c r="RH53" s="24"/>
      <c r="RI53" s="24"/>
      <c r="RJ53" s="24"/>
      <c r="RK53" s="24"/>
      <c r="RL53" s="24"/>
      <c r="RM53" s="24"/>
      <c r="RN53" s="24"/>
      <c r="RO53" s="24"/>
      <c r="RP53" s="24"/>
      <c r="RQ53" s="24"/>
      <c r="RR53" s="24"/>
      <c r="RS53" s="24"/>
      <c r="RT53" s="24"/>
      <c r="RU53" s="24"/>
      <c r="RV53" s="24"/>
      <c r="RW53" s="24"/>
      <c r="RX53" s="24"/>
      <c r="RY53" s="24"/>
      <c r="RZ53" s="24"/>
      <c r="SA53" s="24"/>
      <c r="SB53" s="24"/>
      <c r="SC53" s="24"/>
      <c r="SD53" s="24"/>
      <c r="SE53" s="24"/>
      <c r="SF53" s="24"/>
      <c r="SG53" s="24"/>
      <c r="SH53" s="24"/>
      <c r="SI53" s="24"/>
      <c r="SJ53" s="24"/>
      <c r="SK53" s="24"/>
      <c r="SL53" s="24"/>
      <c r="SM53" s="24"/>
      <c r="SN53" s="24"/>
      <c r="SO53" s="24"/>
      <c r="SP53" s="24"/>
      <c r="SQ53" s="24"/>
      <c r="SR53" s="24"/>
      <c r="SS53" s="24"/>
      <c r="ST53" s="24"/>
      <c r="SU53" s="24"/>
      <c r="SV53" s="24"/>
      <c r="SW53" s="24"/>
      <c r="SX53" s="24"/>
      <c r="SY53" s="24"/>
      <c r="SZ53" s="24"/>
      <c r="TA53" s="24"/>
      <c r="TB53" s="24"/>
      <c r="TC53" s="24"/>
      <c r="TD53" s="24"/>
      <c r="TE53" s="24"/>
      <c r="TF53" s="24"/>
      <c r="TG53" s="24"/>
      <c r="TH53" s="24"/>
      <c r="TI53" s="24"/>
      <c r="TJ53" s="24"/>
      <c r="TK53" s="24"/>
      <c r="TL53" s="24"/>
      <c r="TM53" s="24"/>
      <c r="TN53" s="24"/>
      <c r="TO53" s="24"/>
      <c r="TP53" s="24"/>
      <c r="TQ53" s="24"/>
      <c r="TR53" s="24"/>
      <c r="TS53" s="24"/>
      <c r="TT53" s="24"/>
      <c r="TU53" s="24"/>
      <c r="TV53" s="24"/>
      <c r="TW53" s="24"/>
      <c r="TX53" s="24"/>
      <c r="TY53" s="24"/>
      <c r="TZ53" s="24"/>
      <c r="UA53" s="24"/>
      <c r="UB53" s="24"/>
      <c r="UC53" s="24"/>
      <c r="UD53" s="24"/>
      <c r="UE53" s="24"/>
      <c r="UF53" s="24"/>
      <c r="UG53" s="24"/>
      <c r="UH53" s="24"/>
      <c r="UI53" s="24"/>
      <c r="UJ53" s="24"/>
      <c r="UK53" s="24"/>
      <c r="UL53" s="24"/>
      <c r="UM53" s="24"/>
      <c r="UN53" s="24"/>
      <c r="UO53" s="24"/>
      <c r="UP53" s="24"/>
      <c r="UQ53" s="24"/>
      <c r="UR53" s="24"/>
      <c r="US53" s="24"/>
      <c r="UT53" s="24"/>
      <c r="UU53" s="24"/>
      <c r="UV53" s="24"/>
      <c r="UW53" s="24"/>
      <c r="UX53" s="24"/>
      <c r="UY53" s="24"/>
      <c r="UZ53" s="24"/>
      <c r="VA53" s="24"/>
      <c r="VB53" s="24"/>
      <c r="VC53" s="24"/>
      <c r="VD53" s="24"/>
    </row>
    <row r="54" spans="1:576" s="239" customFormat="1" ht="15" customHeight="1" x14ac:dyDescent="0.2">
      <c r="A54" s="159"/>
      <c r="B54" s="160"/>
      <c r="C54" s="160"/>
      <c r="D54" s="242"/>
      <c r="E54" s="160"/>
      <c r="F54" s="160"/>
      <c r="G54" s="162"/>
      <c r="H54" s="90"/>
      <c r="I54" s="90"/>
      <c r="J54" s="161"/>
      <c r="K54" s="161"/>
      <c r="L54" s="161"/>
      <c r="M54" s="90"/>
      <c r="N54" s="71">
        <f t="shared" ref="N54:T54" si="40">SUM(N49:N53)</f>
        <v>172633</v>
      </c>
      <c r="O54" s="71">
        <f t="shared" si="40"/>
        <v>0</v>
      </c>
      <c r="P54" s="71">
        <f t="shared" si="40"/>
        <v>0</v>
      </c>
      <c r="Q54" s="71">
        <f t="shared" si="40"/>
        <v>172633</v>
      </c>
      <c r="R54" s="71">
        <f t="shared" si="40"/>
        <v>630.9</v>
      </c>
      <c r="S54" s="71">
        <f t="shared" si="40"/>
        <v>30854.166666666668</v>
      </c>
      <c r="T54" s="71">
        <f t="shared" si="40"/>
        <v>308541.66666666663</v>
      </c>
      <c r="U54" s="71">
        <f t="shared" si="35"/>
        <v>30210.774999999998</v>
      </c>
      <c r="V54" s="71">
        <f t="shared" si="36"/>
        <v>5178.99</v>
      </c>
      <c r="W54" s="71">
        <f t="shared" si="37"/>
        <v>8631.65</v>
      </c>
      <c r="X54" s="71">
        <f t="shared" si="38"/>
        <v>3452.66</v>
      </c>
      <c r="Y54" s="71">
        <f>SUM(Y49:Y53)</f>
        <v>7435</v>
      </c>
      <c r="Z54" s="71">
        <f>SUM(Z49:Z53)</f>
        <v>5057</v>
      </c>
      <c r="AA54" s="214">
        <f>SUM(AA49:AA53)</f>
        <v>39073.5</v>
      </c>
      <c r="AB54" s="214">
        <f t="shared" si="39"/>
        <v>264769.0861111111</v>
      </c>
      <c r="AC54" s="214">
        <f>SUM(AC49:AC53)</f>
        <v>3177229.0333333332</v>
      </c>
      <c r="AD54" s="214"/>
      <c r="AE54" s="214"/>
      <c r="AF54" s="214"/>
      <c r="AG54" s="214"/>
      <c r="AH54" s="214"/>
      <c r="AI54" s="214"/>
      <c r="AJ54" s="214"/>
      <c r="AK54" s="214"/>
      <c r="AL54" s="214"/>
      <c r="AM54" s="240"/>
      <c r="AN54" s="240"/>
      <c r="AO54" s="240"/>
      <c r="AP54" s="240"/>
      <c r="AQ54" s="240"/>
      <c r="AR54" s="240"/>
      <c r="AS54" s="240"/>
      <c r="AT54" s="240"/>
      <c r="AU54" s="240"/>
      <c r="AV54" s="240"/>
      <c r="AW54" s="240"/>
      <c r="AX54" s="240"/>
      <c r="AY54" s="240"/>
      <c r="AZ54" s="240"/>
      <c r="BA54" s="240"/>
      <c r="BB54" s="240"/>
      <c r="BC54" s="240"/>
      <c r="BD54" s="240"/>
      <c r="BE54" s="240"/>
      <c r="BF54" s="240"/>
      <c r="BG54" s="240"/>
      <c r="BH54" s="240"/>
      <c r="BI54" s="240"/>
      <c r="BJ54" s="240"/>
      <c r="BK54" s="240"/>
      <c r="BL54" s="240"/>
      <c r="BM54" s="240"/>
      <c r="BN54" s="240"/>
      <c r="BO54" s="240"/>
      <c r="BP54" s="240"/>
      <c r="BQ54" s="240"/>
      <c r="BR54" s="240"/>
      <c r="BS54" s="240"/>
      <c r="BT54" s="240"/>
      <c r="BU54" s="240"/>
      <c r="BV54" s="240"/>
      <c r="BW54" s="240"/>
      <c r="BX54" s="240"/>
      <c r="BY54" s="240"/>
      <c r="BZ54" s="240"/>
      <c r="CA54" s="240"/>
      <c r="CB54" s="240"/>
      <c r="CC54" s="240"/>
      <c r="CD54" s="240"/>
      <c r="CE54" s="240"/>
      <c r="CF54" s="240"/>
      <c r="CG54" s="240"/>
      <c r="CH54" s="240"/>
      <c r="CI54" s="240"/>
      <c r="CJ54" s="240"/>
      <c r="CK54" s="240"/>
      <c r="CL54" s="240"/>
      <c r="CM54" s="240"/>
      <c r="CN54" s="240"/>
      <c r="CO54" s="240"/>
      <c r="CP54" s="240"/>
      <c r="CQ54" s="240"/>
      <c r="CR54" s="240"/>
      <c r="CS54" s="240"/>
      <c r="CT54" s="240"/>
      <c r="CU54" s="240"/>
      <c r="CV54" s="240"/>
      <c r="CW54" s="240"/>
      <c r="CX54" s="240"/>
      <c r="CY54" s="240"/>
      <c r="CZ54" s="240"/>
      <c r="DA54" s="240"/>
      <c r="DB54" s="240"/>
      <c r="DC54" s="240"/>
      <c r="DD54" s="240"/>
      <c r="DE54" s="240"/>
      <c r="DF54" s="240"/>
      <c r="DG54" s="240"/>
      <c r="DH54" s="240"/>
      <c r="DI54" s="240"/>
      <c r="DJ54" s="240"/>
      <c r="DK54" s="240"/>
      <c r="DL54" s="240"/>
      <c r="DM54" s="240"/>
      <c r="DN54" s="240"/>
      <c r="DO54" s="240"/>
      <c r="DP54" s="240"/>
      <c r="DQ54" s="240"/>
      <c r="DR54" s="240"/>
      <c r="DS54" s="240"/>
      <c r="DT54" s="240"/>
      <c r="DU54" s="240"/>
      <c r="DV54" s="240"/>
      <c r="DW54" s="240"/>
      <c r="DX54" s="240"/>
      <c r="DY54" s="240"/>
      <c r="DZ54" s="240"/>
      <c r="EA54" s="240"/>
      <c r="EB54" s="240"/>
      <c r="EC54" s="240"/>
      <c r="ED54" s="240"/>
      <c r="EE54" s="240"/>
      <c r="EF54" s="240"/>
      <c r="EG54" s="240"/>
      <c r="EH54" s="240"/>
      <c r="EI54" s="240"/>
      <c r="EJ54" s="240"/>
      <c r="EK54" s="240"/>
      <c r="EL54" s="240"/>
      <c r="EM54" s="240"/>
      <c r="EN54" s="240"/>
      <c r="EO54" s="240"/>
      <c r="EP54" s="240"/>
      <c r="EQ54" s="240"/>
      <c r="ER54" s="240"/>
      <c r="ES54" s="240"/>
      <c r="ET54" s="240"/>
      <c r="EU54" s="240"/>
      <c r="EV54" s="240"/>
      <c r="EW54" s="240"/>
      <c r="EX54" s="240"/>
      <c r="EY54" s="240"/>
      <c r="EZ54" s="240"/>
      <c r="FA54" s="240"/>
      <c r="FB54" s="240"/>
      <c r="FC54" s="240"/>
      <c r="FD54" s="240"/>
      <c r="FE54" s="240"/>
      <c r="FF54" s="240"/>
      <c r="FG54" s="240"/>
      <c r="FH54" s="240"/>
      <c r="FI54" s="240"/>
      <c r="FJ54" s="240"/>
      <c r="FK54" s="240"/>
      <c r="FL54" s="240"/>
      <c r="FM54" s="240"/>
      <c r="FN54" s="240"/>
      <c r="FO54" s="240"/>
      <c r="FP54" s="240"/>
      <c r="FQ54" s="240"/>
      <c r="FR54" s="240"/>
      <c r="FS54" s="240"/>
      <c r="FT54" s="240"/>
      <c r="FU54" s="240"/>
      <c r="FV54" s="240"/>
      <c r="FW54" s="240"/>
      <c r="FX54" s="240"/>
      <c r="FY54" s="240"/>
      <c r="FZ54" s="240"/>
      <c r="GA54" s="240"/>
      <c r="GB54" s="240"/>
      <c r="GC54" s="240"/>
      <c r="GD54" s="240"/>
      <c r="GE54" s="240"/>
      <c r="GF54" s="240"/>
      <c r="GG54" s="240"/>
      <c r="GH54" s="240"/>
      <c r="GI54" s="240"/>
      <c r="GJ54" s="240"/>
      <c r="GK54" s="240"/>
      <c r="GL54" s="240"/>
      <c r="GM54" s="240"/>
      <c r="GN54" s="240"/>
      <c r="GO54" s="240"/>
      <c r="GP54" s="240"/>
      <c r="GQ54" s="240"/>
      <c r="GR54" s="240"/>
      <c r="GS54" s="240"/>
      <c r="GT54" s="240"/>
      <c r="GU54" s="240"/>
      <c r="GV54" s="240"/>
      <c r="GW54" s="240"/>
      <c r="GX54" s="240"/>
      <c r="GY54" s="240"/>
      <c r="GZ54" s="240"/>
      <c r="HA54" s="240"/>
      <c r="HB54" s="240"/>
      <c r="HC54" s="240"/>
      <c r="HD54" s="240"/>
      <c r="HE54" s="240"/>
      <c r="HF54" s="240"/>
      <c r="HG54" s="240"/>
      <c r="HH54" s="240"/>
      <c r="HI54" s="240"/>
      <c r="HJ54" s="240"/>
      <c r="HK54" s="240"/>
      <c r="HL54" s="240"/>
      <c r="HM54" s="240"/>
      <c r="HN54" s="240"/>
      <c r="HO54" s="240"/>
      <c r="HP54" s="240"/>
      <c r="HQ54" s="240"/>
      <c r="HR54" s="240"/>
      <c r="HS54" s="240"/>
      <c r="HT54" s="240"/>
      <c r="HU54" s="240"/>
      <c r="HV54" s="240"/>
      <c r="HW54" s="240"/>
      <c r="HX54" s="240"/>
      <c r="HY54" s="240"/>
      <c r="HZ54" s="240"/>
      <c r="IA54" s="240"/>
      <c r="IB54" s="240"/>
      <c r="IC54" s="240"/>
      <c r="ID54" s="240"/>
      <c r="IE54" s="240"/>
      <c r="IF54" s="240"/>
      <c r="IG54" s="240"/>
      <c r="IH54" s="240"/>
      <c r="II54" s="240"/>
      <c r="IJ54" s="240"/>
      <c r="IK54" s="240"/>
      <c r="IL54" s="240"/>
      <c r="IM54" s="240"/>
      <c r="IN54" s="240"/>
      <c r="IO54" s="240"/>
      <c r="IP54" s="240"/>
      <c r="IQ54" s="240"/>
      <c r="IR54" s="240"/>
      <c r="IS54" s="240"/>
      <c r="IT54" s="240"/>
      <c r="IU54" s="240"/>
      <c r="IV54" s="240"/>
      <c r="IW54" s="240"/>
      <c r="IX54" s="240"/>
      <c r="IY54" s="240"/>
      <c r="IZ54" s="240"/>
      <c r="JA54" s="240"/>
      <c r="JB54" s="240"/>
      <c r="JC54" s="240"/>
      <c r="JD54" s="240"/>
      <c r="JE54" s="240"/>
      <c r="JF54" s="240"/>
      <c r="JG54" s="240"/>
      <c r="JH54" s="240"/>
      <c r="JI54" s="240"/>
      <c r="JJ54" s="240"/>
      <c r="JK54" s="240"/>
      <c r="JL54" s="240"/>
      <c r="JM54" s="240"/>
      <c r="JN54" s="240"/>
      <c r="JO54" s="240"/>
      <c r="JP54" s="240"/>
      <c r="JQ54" s="240"/>
      <c r="JR54" s="240"/>
      <c r="JS54" s="240"/>
      <c r="JT54" s="240"/>
      <c r="JU54" s="240"/>
      <c r="JV54" s="240"/>
      <c r="JW54" s="240"/>
      <c r="JX54" s="240"/>
      <c r="JY54" s="240"/>
      <c r="JZ54" s="240"/>
      <c r="KA54" s="240"/>
      <c r="KB54" s="240"/>
      <c r="KC54" s="240"/>
      <c r="KD54" s="240"/>
      <c r="KE54" s="240"/>
      <c r="KF54" s="240"/>
      <c r="KG54" s="240"/>
      <c r="KH54" s="240"/>
      <c r="KI54" s="240"/>
      <c r="KJ54" s="240"/>
      <c r="KK54" s="240"/>
      <c r="KL54" s="240"/>
      <c r="KM54" s="240"/>
      <c r="KN54" s="240"/>
      <c r="KO54" s="240"/>
      <c r="KP54" s="240"/>
      <c r="KQ54" s="240"/>
      <c r="KR54" s="240"/>
      <c r="KS54" s="240"/>
      <c r="KT54" s="240"/>
      <c r="KU54" s="240"/>
      <c r="KV54" s="240"/>
      <c r="KW54" s="240"/>
      <c r="KX54" s="240"/>
      <c r="KY54" s="240"/>
      <c r="KZ54" s="240"/>
      <c r="LA54" s="240"/>
      <c r="LB54" s="240"/>
      <c r="LC54" s="240"/>
      <c r="LD54" s="240"/>
      <c r="LE54" s="240"/>
      <c r="LF54" s="240"/>
      <c r="LG54" s="240"/>
      <c r="LH54" s="240"/>
      <c r="LI54" s="240"/>
      <c r="LJ54" s="240"/>
      <c r="LK54" s="240"/>
      <c r="LL54" s="240"/>
      <c r="LM54" s="240"/>
      <c r="LN54" s="240"/>
      <c r="LO54" s="240"/>
      <c r="LP54" s="240"/>
      <c r="LQ54" s="240"/>
      <c r="LR54" s="240"/>
      <c r="LS54" s="240"/>
      <c r="LT54" s="240"/>
      <c r="LU54" s="240"/>
      <c r="LV54" s="240"/>
      <c r="LW54" s="240"/>
      <c r="LX54" s="240"/>
      <c r="LY54" s="240"/>
      <c r="LZ54" s="240"/>
      <c r="MA54" s="240"/>
      <c r="MB54" s="240"/>
      <c r="MC54" s="240"/>
      <c r="MD54" s="240"/>
      <c r="ME54" s="240"/>
      <c r="MF54" s="240"/>
      <c r="MG54" s="240"/>
      <c r="MH54" s="240"/>
      <c r="MI54" s="240"/>
      <c r="MJ54" s="240"/>
      <c r="MK54" s="240"/>
      <c r="ML54" s="240"/>
      <c r="MM54" s="240"/>
      <c r="MN54" s="240"/>
      <c r="MO54" s="240"/>
      <c r="MP54" s="240"/>
      <c r="MQ54" s="240"/>
      <c r="MR54" s="240"/>
      <c r="MS54" s="240"/>
      <c r="MT54" s="240"/>
      <c r="MU54" s="240"/>
      <c r="MV54" s="240"/>
      <c r="MW54" s="240"/>
      <c r="MX54" s="240"/>
      <c r="MY54" s="240"/>
      <c r="MZ54" s="240"/>
      <c r="NA54" s="240"/>
      <c r="NB54" s="240"/>
      <c r="NC54" s="240"/>
      <c r="ND54" s="240"/>
      <c r="NE54" s="240"/>
      <c r="NF54" s="240"/>
      <c r="NG54" s="240"/>
      <c r="NH54" s="240"/>
      <c r="NI54" s="240"/>
      <c r="NJ54" s="240"/>
      <c r="NK54" s="240"/>
      <c r="NL54" s="240"/>
      <c r="NM54" s="240"/>
      <c r="NN54" s="240"/>
      <c r="NO54" s="240"/>
      <c r="NP54" s="240"/>
      <c r="NQ54" s="240"/>
      <c r="NR54" s="240"/>
      <c r="NS54" s="240"/>
      <c r="NT54" s="240"/>
      <c r="NU54" s="240"/>
      <c r="NV54" s="240"/>
      <c r="NW54" s="240"/>
      <c r="NX54" s="240"/>
      <c r="NY54" s="240"/>
      <c r="NZ54" s="240"/>
      <c r="OA54" s="240"/>
      <c r="OB54" s="240"/>
      <c r="OC54" s="240"/>
      <c r="OD54" s="240"/>
      <c r="OE54" s="240"/>
      <c r="OF54" s="240"/>
      <c r="OG54" s="240"/>
      <c r="OH54" s="240"/>
      <c r="OI54" s="240"/>
      <c r="OJ54" s="240"/>
      <c r="OK54" s="240"/>
      <c r="OL54" s="240"/>
      <c r="OM54" s="240"/>
      <c r="ON54" s="240"/>
      <c r="OO54" s="240"/>
      <c r="OP54" s="240"/>
      <c r="OQ54" s="240"/>
      <c r="OR54" s="240"/>
      <c r="OS54" s="240"/>
      <c r="OT54" s="240"/>
      <c r="OU54" s="240"/>
      <c r="OV54" s="240"/>
      <c r="OW54" s="240"/>
      <c r="OX54" s="240"/>
      <c r="OY54" s="240"/>
      <c r="OZ54" s="240"/>
      <c r="PA54" s="240"/>
      <c r="PB54" s="240"/>
      <c r="PC54" s="240"/>
      <c r="PD54" s="240"/>
      <c r="PE54" s="240"/>
      <c r="PF54" s="240"/>
      <c r="PG54" s="240"/>
      <c r="PH54" s="240"/>
      <c r="PI54" s="240"/>
      <c r="PJ54" s="240"/>
      <c r="PK54" s="240"/>
      <c r="PL54" s="240"/>
      <c r="PM54" s="240"/>
      <c r="PN54" s="240"/>
      <c r="PO54" s="240"/>
      <c r="PP54" s="240"/>
      <c r="PQ54" s="240"/>
      <c r="PR54" s="240"/>
      <c r="PS54" s="240"/>
      <c r="PT54" s="240"/>
      <c r="PU54" s="240"/>
      <c r="PV54" s="240"/>
      <c r="PW54" s="240"/>
      <c r="PX54" s="240"/>
      <c r="PY54" s="240"/>
      <c r="PZ54" s="240"/>
      <c r="QA54" s="240"/>
      <c r="QB54" s="240"/>
      <c r="QC54" s="240"/>
      <c r="QD54" s="240"/>
      <c r="QE54" s="240"/>
      <c r="QF54" s="240"/>
      <c r="QG54" s="240"/>
      <c r="QH54" s="240"/>
      <c r="QI54" s="240"/>
      <c r="QJ54" s="240"/>
      <c r="QK54" s="240"/>
      <c r="QL54" s="240"/>
      <c r="QM54" s="240"/>
      <c r="QN54" s="240"/>
      <c r="QO54" s="240"/>
      <c r="QP54" s="240"/>
      <c r="QQ54" s="240"/>
      <c r="QR54" s="240"/>
      <c r="QS54" s="240"/>
      <c r="QT54" s="240"/>
      <c r="QU54" s="240"/>
      <c r="QV54" s="240"/>
      <c r="QW54" s="240"/>
      <c r="QX54" s="240"/>
      <c r="QY54" s="240"/>
      <c r="QZ54" s="240"/>
      <c r="RA54" s="240"/>
      <c r="RB54" s="240"/>
      <c r="RC54" s="240"/>
      <c r="RD54" s="240"/>
      <c r="RE54" s="240"/>
      <c r="RF54" s="240"/>
      <c r="RG54" s="240"/>
      <c r="RH54" s="240"/>
      <c r="RI54" s="240"/>
      <c r="RJ54" s="240"/>
      <c r="RK54" s="240"/>
      <c r="RL54" s="240"/>
      <c r="RM54" s="240"/>
      <c r="RN54" s="240"/>
      <c r="RO54" s="240"/>
      <c r="RP54" s="240"/>
      <c r="RQ54" s="240"/>
      <c r="RR54" s="240"/>
      <c r="RS54" s="240"/>
      <c r="RT54" s="240"/>
      <c r="RU54" s="240"/>
      <c r="RV54" s="240"/>
      <c r="RW54" s="240"/>
      <c r="RX54" s="240"/>
      <c r="RY54" s="240"/>
      <c r="RZ54" s="240"/>
      <c r="SA54" s="240"/>
      <c r="SB54" s="240"/>
      <c r="SC54" s="240"/>
      <c r="SD54" s="240"/>
      <c r="SE54" s="240"/>
      <c r="SF54" s="240"/>
      <c r="SG54" s="240"/>
      <c r="SH54" s="240"/>
      <c r="SI54" s="240"/>
      <c r="SJ54" s="240"/>
      <c r="SK54" s="240"/>
      <c r="SL54" s="240"/>
      <c r="SM54" s="240"/>
      <c r="SN54" s="240"/>
      <c r="SO54" s="240"/>
      <c r="SP54" s="240"/>
      <c r="SQ54" s="240"/>
      <c r="SR54" s="240"/>
      <c r="SS54" s="240"/>
      <c r="ST54" s="240"/>
      <c r="SU54" s="240"/>
      <c r="SV54" s="240"/>
      <c r="SW54" s="240"/>
      <c r="SX54" s="240"/>
      <c r="SY54" s="240"/>
      <c r="SZ54" s="240"/>
      <c r="TA54" s="240"/>
      <c r="TB54" s="240"/>
      <c r="TC54" s="240"/>
      <c r="TD54" s="240"/>
      <c r="TE54" s="240"/>
      <c r="TF54" s="240"/>
      <c r="TG54" s="240"/>
      <c r="TH54" s="240"/>
      <c r="TI54" s="240"/>
      <c r="TJ54" s="240"/>
      <c r="TK54" s="240"/>
      <c r="TL54" s="240"/>
      <c r="TM54" s="240"/>
      <c r="TN54" s="240"/>
      <c r="TO54" s="240"/>
      <c r="TP54" s="240"/>
      <c r="TQ54" s="240"/>
      <c r="TR54" s="240"/>
      <c r="TS54" s="240"/>
      <c r="TT54" s="240"/>
      <c r="TU54" s="240"/>
      <c r="TV54" s="240"/>
      <c r="TW54" s="240"/>
      <c r="TX54" s="240"/>
      <c r="TY54" s="240"/>
      <c r="TZ54" s="240"/>
      <c r="UA54" s="240"/>
      <c r="UB54" s="240"/>
      <c r="UC54" s="240"/>
      <c r="UD54" s="240"/>
      <c r="UE54" s="240"/>
      <c r="UF54" s="240"/>
      <c r="UG54" s="240"/>
      <c r="UH54" s="240"/>
      <c r="UI54" s="240"/>
      <c r="UJ54" s="240"/>
      <c r="UK54" s="240"/>
      <c r="UL54" s="240"/>
      <c r="UM54" s="240"/>
      <c r="UN54" s="240"/>
      <c r="UO54" s="240"/>
      <c r="UP54" s="240"/>
      <c r="UQ54" s="240"/>
      <c r="UR54" s="240"/>
      <c r="US54" s="240"/>
      <c r="UT54" s="240"/>
      <c r="UU54" s="240"/>
      <c r="UV54" s="240"/>
      <c r="UW54" s="240"/>
      <c r="UX54" s="240"/>
      <c r="UY54" s="240"/>
      <c r="UZ54" s="240"/>
      <c r="VA54" s="240"/>
      <c r="VB54" s="240"/>
      <c r="VC54" s="240"/>
      <c r="VD54" s="240"/>
    </row>
    <row r="55" spans="1:576" s="23" customFormat="1" ht="15" customHeight="1" x14ac:dyDescent="0.25">
      <c r="A55" s="304"/>
      <c r="B55" s="305"/>
      <c r="C55" s="305"/>
      <c r="D55" s="305"/>
      <c r="E55" s="305"/>
      <c r="F55" s="305"/>
      <c r="G55" s="130"/>
      <c r="H55" s="22"/>
      <c r="I55" s="22"/>
      <c r="J55" s="21"/>
      <c r="K55" s="21"/>
      <c r="L55" s="21"/>
      <c r="M55" s="2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  <c r="HW55" s="24"/>
      <c r="HX55" s="24"/>
      <c r="HY55" s="24"/>
      <c r="HZ55" s="24"/>
      <c r="IA55" s="24"/>
      <c r="IB55" s="24"/>
      <c r="IC55" s="24"/>
      <c r="ID55" s="24"/>
      <c r="IE55" s="24"/>
      <c r="IF55" s="24"/>
      <c r="IG55" s="24"/>
      <c r="IH55" s="24"/>
      <c r="II55" s="24"/>
      <c r="IJ55" s="24"/>
      <c r="IK55" s="24"/>
      <c r="IL55" s="24"/>
      <c r="IM55" s="24"/>
      <c r="IN55" s="24"/>
      <c r="IO55" s="24"/>
      <c r="IP55" s="24"/>
      <c r="IQ55" s="24"/>
      <c r="IR55" s="24"/>
      <c r="IS55" s="24"/>
      <c r="IT55" s="24"/>
      <c r="IU55" s="24"/>
      <c r="IV55" s="24"/>
      <c r="IW55" s="24"/>
      <c r="IX55" s="24"/>
      <c r="IY55" s="24"/>
      <c r="IZ55" s="24"/>
      <c r="JA55" s="24"/>
      <c r="JB55" s="24"/>
      <c r="JC55" s="24"/>
      <c r="JD55" s="24"/>
      <c r="JE55" s="24"/>
      <c r="JF55" s="24"/>
      <c r="JG55" s="24"/>
      <c r="JH55" s="24"/>
      <c r="JI55" s="24"/>
      <c r="JJ55" s="24"/>
      <c r="JK55" s="24"/>
      <c r="JL55" s="24"/>
      <c r="JM55" s="24"/>
      <c r="JN55" s="24"/>
      <c r="JO55" s="24"/>
      <c r="JP55" s="24"/>
      <c r="JQ55" s="24"/>
      <c r="JR55" s="24"/>
      <c r="JS55" s="24"/>
      <c r="JT55" s="24"/>
      <c r="JU55" s="24"/>
      <c r="JV55" s="24"/>
      <c r="JW55" s="24"/>
      <c r="JX55" s="24"/>
      <c r="JY55" s="24"/>
      <c r="JZ55" s="24"/>
      <c r="KA55" s="24"/>
      <c r="KB55" s="24"/>
      <c r="KC55" s="24"/>
      <c r="KD55" s="24"/>
      <c r="KE55" s="24"/>
      <c r="KF55" s="24"/>
      <c r="KG55" s="24"/>
      <c r="KH55" s="24"/>
      <c r="KI55" s="24"/>
      <c r="KJ55" s="24"/>
      <c r="KK55" s="24"/>
      <c r="KL55" s="24"/>
      <c r="KM55" s="24"/>
      <c r="KN55" s="24"/>
      <c r="KO55" s="24"/>
      <c r="KP55" s="24"/>
      <c r="KQ55" s="24"/>
      <c r="KR55" s="24"/>
      <c r="KS55" s="24"/>
      <c r="KT55" s="24"/>
      <c r="KU55" s="24"/>
      <c r="KV55" s="24"/>
      <c r="KW55" s="24"/>
      <c r="KX55" s="24"/>
      <c r="KY55" s="24"/>
      <c r="KZ55" s="24"/>
      <c r="LA55" s="24"/>
      <c r="LB55" s="24"/>
      <c r="LC55" s="24"/>
      <c r="LD55" s="24"/>
      <c r="LE55" s="24"/>
      <c r="LF55" s="24"/>
      <c r="LG55" s="24"/>
      <c r="LH55" s="24"/>
      <c r="LI55" s="24"/>
      <c r="LJ55" s="24"/>
      <c r="LK55" s="24"/>
      <c r="LL55" s="24"/>
      <c r="LM55" s="24"/>
      <c r="LN55" s="24"/>
      <c r="LO55" s="24"/>
      <c r="LP55" s="24"/>
      <c r="LQ55" s="24"/>
      <c r="LR55" s="24"/>
      <c r="LS55" s="24"/>
      <c r="LT55" s="24"/>
      <c r="LU55" s="24"/>
      <c r="LV55" s="24"/>
      <c r="LW55" s="24"/>
      <c r="LX55" s="24"/>
      <c r="LY55" s="24"/>
      <c r="LZ55" s="24"/>
      <c r="MA55" s="24"/>
      <c r="MB55" s="24"/>
      <c r="MC55" s="24"/>
      <c r="MD55" s="24"/>
      <c r="ME55" s="24"/>
      <c r="MF55" s="24"/>
      <c r="MG55" s="24"/>
      <c r="MH55" s="24"/>
      <c r="MI55" s="24"/>
      <c r="MJ55" s="24"/>
      <c r="MK55" s="24"/>
      <c r="ML55" s="24"/>
      <c r="MM55" s="24"/>
      <c r="MN55" s="24"/>
      <c r="MO55" s="24"/>
      <c r="MP55" s="24"/>
      <c r="MQ55" s="24"/>
      <c r="MR55" s="24"/>
      <c r="MS55" s="24"/>
      <c r="MT55" s="24"/>
      <c r="MU55" s="24"/>
      <c r="MV55" s="24"/>
      <c r="MW55" s="24"/>
      <c r="MX55" s="24"/>
      <c r="MY55" s="24"/>
      <c r="MZ55" s="24"/>
      <c r="NA55" s="24"/>
      <c r="NB55" s="24"/>
      <c r="NC55" s="24"/>
      <c r="ND55" s="24"/>
      <c r="NE55" s="24"/>
      <c r="NF55" s="24"/>
      <c r="NG55" s="24"/>
      <c r="NH55" s="24"/>
      <c r="NI55" s="24"/>
      <c r="NJ55" s="24"/>
      <c r="NK55" s="24"/>
      <c r="NL55" s="24"/>
      <c r="NM55" s="24"/>
      <c r="NN55" s="24"/>
      <c r="NO55" s="24"/>
      <c r="NP55" s="24"/>
      <c r="NQ55" s="24"/>
      <c r="NR55" s="24"/>
      <c r="NS55" s="24"/>
      <c r="NT55" s="24"/>
      <c r="NU55" s="24"/>
      <c r="NV55" s="24"/>
      <c r="NW55" s="24"/>
      <c r="NX55" s="24"/>
      <c r="NY55" s="24"/>
      <c r="NZ55" s="24"/>
      <c r="OA55" s="24"/>
      <c r="OB55" s="24"/>
      <c r="OC55" s="24"/>
      <c r="OD55" s="24"/>
      <c r="OE55" s="24"/>
      <c r="OF55" s="24"/>
      <c r="OG55" s="24"/>
      <c r="OH55" s="24"/>
      <c r="OI55" s="24"/>
      <c r="OJ55" s="24"/>
      <c r="OK55" s="24"/>
      <c r="OL55" s="24"/>
      <c r="OM55" s="24"/>
      <c r="ON55" s="24"/>
      <c r="OO55" s="24"/>
      <c r="OP55" s="24"/>
      <c r="OQ55" s="24"/>
      <c r="OR55" s="24"/>
      <c r="OS55" s="24"/>
      <c r="OT55" s="24"/>
      <c r="OU55" s="24"/>
      <c r="OV55" s="24"/>
      <c r="OW55" s="24"/>
      <c r="OX55" s="24"/>
      <c r="OY55" s="24"/>
      <c r="OZ55" s="24"/>
      <c r="PA55" s="24"/>
      <c r="PB55" s="24"/>
      <c r="PC55" s="24"/>
      <c r="PD55" s="24"/>
      <c r="PE55" s="24"/>
      <c r="PF55" s="24"/>
      <c r="PG55" s="24"/>
      <c r="PH55" s="24"/>
      <c r="PI55" s="24"/>
      <c r="PJ55" s="24"/>
      <c r="PK55" s="24"/>
      <c r="PL55" s="24"/>
      <c r="PM55" s="24"/>
      <c r="PN55" s="24"/>
      <c r="PO55" s="24"/>
      <c r="PP55" s="24"/>
      <c r="PQ55" s="24"/>
      <c r="PR55" s="24"/>
      <c r="PS55" s="24"/>
      <c r="PT55" s="24"/>
      <c r="PU55" s="24"/>
      <c r="PV55" s="24"/>
      <c r="PW55" s="24"/>
      <c r="PX55" s="24"/>
      <c r="PY55" s="24"/>
      <c r="PZ55" s="24"/>
      <c r="QA55" s="24"/>
      <c r="QB55" s="24"/>
      <c r="QC55" s="24"/>
      <c r="QD55" s="24"/>
      <c r="QE55" s="24"/>
      <c r="QF55" s="24"/>
      <c r="QG55" s="24"/>
      <c r="QH55" s="24"/>
      <c r="QI55" s="24"/>
      <c r="QJ55" s="24"/>
      <c r="QK55" s="24"/>
      <c r="QL55" s="24"/>
      <c r="QM55" s="24"/>
      <c r="QN55" s="24"/>
      <c r="QO55" s="24"/>
      <c r="QP55" s="24"/>
      <c r="QQ55" s="24"/>
      <c r="QR55" s="24"/>
      <c r="QS55" s="24"/>
      <c r="QT55" s="24"/>
      <c r="QU55" s="24"/>
      <c r="QV55" s="24"/>
      <c r="QW55" s="24"/>
      <c r="QX55" s="24"/>
      <c r="QY55" s="24"/>
      <c r="QZ55" s="24"/>
      <c r="RA55" s="24"/>
      <c r="RB55" s="24"/>
      <c r="RC55" s="24"/>
      <c r="RD55" s="24"/>
      <c r="RE55" s="24"/>
      <c r="RF55" s="24"/>
      <c r="RG55" s="24"/>
      <c r="RH55" s="24"/>
      <c r="RI55" s="24"/>
      <c r="RJ55" s="24"/>
      <c r="RK55" s="24"/>
      <c r="RL55" s="24"/>
      <c r="RM55" s="24"/>
      <c r="RN55" s="24"/>
      <c r="RO55" s="24"/>
      <c r="RP55" s="24"/>
      <c r="RQ55" s="24"/>
      <c r="RR55" s="24"/>
      <c r="RS55" s="24"/>
      <c r="RT55" s="24"/>
      <c r="RU55" s="24"/>
      <c r="RV55" s="24"/>
      <c r="RW55" s="24"/>
      <c r="RX55" s="24"/>
      <c r="RY55" s="24"/>
      <c r="RZ55" s="24"/>
      <c r="SA55" s="24"/>
      <c r="SB55" s="24"/>
      <c r="SC55" s="24"/>
      <c r="SD55" s="24"/>
      <c r="SE55" s="24"/>
      <c r="SF55" s="24"/>
      <c r="SG55" s="24"/>
      <c r="SH55" s="24"/>
      <c r="SI55" s="24"/>
      <c r="SJ55" s="24"/>
      <c r="SK55" s="24"/>
      <c r="SL55" s="24"/>
      <c r="SM55" s="24"/>
      <c r="SN55" s="24"/>
      <c r="SO55" s="24"/>
      <c r="SP55" s="24"/>
      <c r="SQ55" s="24"/>
      <c r="SR55" s="24"/>
      <c r="SS55" s="24"/>
      <c r="ST55" s="24"/>
      <c r="SU55" s="24"/>
      <c r="SV55" s="24"/>
      <c r="SW55" s="24"/>
      <c r="SX55" s="24"/>
      <c r="SY55" s="24"/>
      <c r="SZ55" s="24"/>
      <c r="TA55" s="24"/>
      <c r="TB55" s="24"/>
      <c r="TC55" s="24"/>
      <c r="TD55" s="24"/>
      <c r="TE55" s="24"/>
      <c r="TF55" s="24"/>
      <c r="TG55" s="24"/>
      <c r="TH55" s="24"/>
      <c r="TI55" s="24"/>
      <c r="TJ55" s="24"/>
      <c r="TK55" s="24"/>
      <c r="TL55" s="24"/>
      <c r="TM55" s="24"/>
      <c r="TN55" s="24"/>
      <c r="TO55" s="24"/>
      <c r="TP55" s="24"/>
      <c r="TQ55" s="24"/>
      <c r="TR55" s="24"/>
      <c r="TS55" s="24"/>
      <c r="TT55" s="24"/>
      <c r="TU55" s="24"/>
      <c r="TV55" s="24"/>
      <c r="TW55" s="24"/>
      <c r="TX55" s="24"/>
      <c r="TY55" s="24"/>
      <c r="TZ55" s="24"/>
      <c r="UA55" s="24"/>
      <c r="UB55" s="24"/>
      <c r="UC55" s="24"/>
      <c r="UD55" s="24"/>
      <c r="UE55" s="24"/>
      <c r="UF55" s="24"/>
      <c r="UG55" s="24"/>
      <c r="UH55" s="24"/>
      <c r="UI55" s="24"/>
      <c r="UJ55" s="24"/>
      <c r="UK55" s="24"/>
      <c r="UL55" s="24"/>
      <c r="UM55" s="24"/>
      <c r="UN55" s="24"/>
      <c r="UO55" s="24"/>
      <c r="UP55" s="24"/>
      <c r="UQ55" s="24"/>
      <c r="UR55" s="24"/>
      <c r="US55" s="24"/>
      <c r="UT55" s="24"/>
      <c r="UU55" s="24"/>
      <c r="UV55" s="24"/>
      <c r="UW55" s="24"/>
      <c r="UX55" s="24"/>
      <c r="UY55" s="24"/>
      <c r="UZ55" s="24"/>
      <c r="VA55" s="24"/>
      <c r="VB55" s="24"/>
      <c r="VC55" s="24"/>
      <c r="VD55" s="24"/>
    </row>
    <row r="56" spans="1:576" s="23" customFormat="1" ht="15" customHeight="1" x14ac:dyDescent="0.2">
      <c r="A56" s="18">
        <v>1</v>
      </c>
      <c r="B56" s="19" t="s">
        <v>325</v>
      </c>
      <c r="C56" s="19" t="s">
        <v>326</v>
      </c>
      <c r="D56" s="20">
        <v>14</v>
      </c>
      <c r="E56" s="269" t="s">
        <v>244</v>
      </c>
      <c r="F56" s="19" t="s">
        <v>327</v>
      </c>
      <c r="G56" s="130" t="s">
        <v>354</v>
      </c>
      <c r="H56" s="22">
        <v>40</v>
      </c>
      <c r="I56" s="22" t="s">
        <v>107</v>
      </c>
      <c r="J56" s="21" t="s">
        <v>13</v>
      </c>
      <c r="K56" s="21" t="s">
        <v>361</v>
      </c>
      <c r="L56" s="21" t="s">
        <v>117</v>
      </c>
      <c r="M56" s="22">
        <v>1</v>
      </c>
      <c r="N56" s="101">
        <v>14024</v>
      </c>
      <c r="O56" s="62"/>
      <c r="P56" s="62"/>
      <c r="Q56" s="62">
        <f t="shared" ref="Q56:Q61" si="41">N56+O56+P56</f>
        <v>14024</v>
      </c>
      <c r="R56" s="62"/>
      <c r="S56" s="62">
        <f t="shared" ref="S56:S62" si="42">(Q56+Y56+Z56)/30*5</f>
        <v>2582</v>
      </c>
      <c r="T56" s="62">
        <f t="shared" ref="T56:T62" si="43">(Q56+Y56+Z56)/30*50</f>
        <v>25820</v>
      </c>
      <c r="U56" s="62">
        <f t="shared" ref="U56:U62" si="44">Q56*17.5%</f>
        <v>2454.1999999999998</v>
      </c>
      <c r="V56" s="62">
        <f t="shared" ref="V56:V62" si="45">Q56*3%</f>
        <v>420.71999999999997</v>
      </c>
      <c r="W56" s="62">
        <f t="shared" ref="W56:W62" si="46">Q56*5%</f>
        <v>701.2</v>
      </c>
      <c r="X56" s="62">
        <f t="shared" ref="X56:X62" si="47">Q56*2%</f>
        <v>280.48</v>
      </c>
      <c r="Y56" s="62">
        <v>869</v>
      </c>
      <c r="Z56" s="62">
        <v>599</v>
      </c>
      <c r="AA56" s="64">
        <f t="shared" ref="AA56:AA61" si="48">(Q56+Y56+Z56)/2</f>
        <v>7746</v>
      </c>
      <c r="AB56" s="64">
        <f t="shared" ref="AB56:AB63" si="49">Q56+R56+U56+V56+W56+X56+Y56+Z56+(S56/12+T56/12+AA56/12)</f>
        <v>22360.933333333334</v>
      </c>
      <c r="AC56" s="64">
        <f t="shared" ref="AC56:AC62" si="50">+AB56*12</f>
        <v>268331.2</v>
      </c>
      <c r="AD56" s="64"/>
      <c r="AE56" s="64"/>
      <c r="AF56" s="64"/>
      <c r="AG56" s="64"/>
      <c r="AH56" s="64"/>
      <c r="AI56" s="64"/>
      <c r="AJ56" s="64"/>
      <c r="AK56" s="64"/>
      <c r="AL56" s="6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  <c r="GS56" s="24"/>
      <c r="GT56" s="24"/>
      <c r="GU56" s="24"/>
      <c r="GV56" s="24"/>
      <c r="GW56" s="24"/>
      <c r="GX56" s="24"/>
      <c r="GY56" s="24"/>
      <c r="GZ56" s="24"/>
      <c r="HA56" s="24"/>
      <c r="HB56" s="24"/>
      <c r="HC56" s="24"/>
      <c r="HD56" s="24"/>
      <c r="HE56" s="24"/>
      <c r="HF56" s="24"/>
      <c r="HG56" s="24"/>
      <c r="HH56" s="24"/>
      <c r="HI56" s="24"/>
      <c r="HJ56" s="24"/>
      <c r="HK56" s="24"/>
      <c r="HL56" s="24"/>
      <c r="HM56" s="24"/>
      <c r="HN56" s="24"/>
      <c r="HO56" s="24"/>
      <c r="HP56" s="24"/>
      <c r="HQ56" s="24"/>
      <c r="HR56" s="24"/>
      <c r="HS56" s="24"/>
      <c r="HT56" s="24"/>
      <c r="HU56" s="24"/>
      <c r="HV56" s="24"/>
      <c r="HW56" s="24"/>
      <c r="HX56" s="24"/>
      <c r="HY56" s="24"/>
      <c r="HZ56" s="24"/>
      <c r="IA56" s="24"/>
      <c r="IB56" s="24"/>
      <c r="IC56" s="24"/>
      <c r="ID56" s="24"/>
      <c r="IE56" s="24"/>
      <c r="IF56" s="24"/>
      <c r="IG56" s="24"/>
      <c r="IH56" s="24"/>
      <c r="II56" s="24"/>
      <c r="IJ56" s="24"/>
      <c r="IK56" s="24"/>
      <c r="IL56" s="24"/>
      <c r="IM56" s="24"/>
      <c r="IN56" s="24"/>
      <c r="IO56" s="24"/>
      <c r="IP56" s="24"/>
      <c r="IQ56" s="24"/>
      <c r="IR56" s="24"/>
      <c r="IS56" s="24"/>
      <c r="IT56" s="24"/>
      <c r="IU56" s="24"/>
      <c r="IV56" s="24"/>
      <c r="IW56" s="24"/>
      <c r="IX56" s="24"/>
      <c r="IY56" s="24"/>
      <c r="IZ56" s="24"/>
      <c r="JA56" s="24"/>
      <c r="JB56" s="24"/>
      <c r="JC56" s="24"/>
      <c r="JD56" s="24"/>
      <c r="JE56" s="24"/>
      <c r="JF56" s="24"/>
      <c r="JG56" s="24"/>
      <c r="JH56" s="24"/>
      <c r="JI56" s="24"/>
      <c r="JJ56" s="24"/>
      <c r="JK56" s="24"/>
      <c r="JL56" s="24"/>
      <c r="JM56" s="24"/>
      <c r="JN56" s="24"/>
      <c r="JO56" s="24"/>
      <c r="JP56" s="24"/>
      <c r="JQ56" s="24"/>
      <c r="JR56" s="24"/>
      <c r="JS56" s="24"/>
      <c r="JT56" s="24"/>
      <c r="JU56" s="24"/>
      <c r="JV56" s="24"/>
      <c r="JW56" s="24"/>
      <c r="JX56" s="24"/>
      <c r="JY56" s="24"/>
      <c r="JZ56" s="24"/>
      <c r="KA56" s="24"/>
      <c r="KB56" s="24"/>
      <c r="KC56" s="24"/>
      <c r="KD56" s="24"/>
      <c r="KE56" s="24"/>
      <c r="KF56" s="24"/>
      <c r="KG56" s="24"/>
      <c r="KH56" s="24"/>
      <c r="KI56" s="24"/>
      <c r="KJ56" s="24"/>
      <c r="KK56" s="24"/>
      <c r="KL56" s="24"/>
      <c r="KM56" s="24"/>
      <c r="KN56" s="24"/>
      <c r="KO56" s="24"/>
      <c r="KP56" s="24"/>
      <c r="KQ56" s="24"/>
      <c r="KR56" s="24"/>
      <c r="KS56" s="24"/>
      <c r="KT56" s="24"/>
      <c r="KU56" s="24"/>
      <c r="KV56" s="24"/>
      <c r="KW56" s="24"/>
      <c r="KX56" s="24"/>
      <c r="KY56" s="24"/>
      <c r="KZ56" s="24"/>
      <c r="LA56" s="24"/>
      <c r="LB56" s="24"/>
      <c r="LC56" s="24"/>
      <c r="LD56" s="24"/>
      <c r="LE56" s="24"/>
      <c r="LF56" s="24"/>
      <c r="LG56" s="24"/>
      <c r="LH56" s="24"/>
      <c r="LI56" s="24"/>
      <c r="LJ56" s="24"/>
      <c r="LK56" s="24"/>
      <c r="LL56" s="24"/>
      <c r="LM56" s="24"/>
      <c r="LN56" s="24"/>
      <c r="LO56" s="24"/>
      <c r="LP56" s="24"/>
      <c r="LQ56" s="24"/>
      <c r="LR56" s="24"/>
      <c r="LS56" s="24"/>
      <c r="LT56" s="24"/>
      <c r="LU56" s="24"/>
      <c r="LV56" s="24"/>
      <c r="LW56" s="24"/>
      <c r="LX56" s="24"/>
      <c r="LY56" s="24"/>
      <c r="LZ56" s="24"/>
      <c r="MA56" s="24"/>
      <c r="MB56" s="24"/>
      <c r="MC56" s="24"/>
      <c r="MD56" s="24"/>
      <c r="ME56" s="24"/>
      <c r="MF56" s="24"/>
      <c r="MG56" s="24"/>
      <c r="MH56" s="24"/>
      <c r="MI56" s="24"/>
      <c r="MJ56" s="24"/>
      <c r="MK56" s="24"/>
      <c r="ML56" s="24"/>
      <c r="MM56" s="24"/>
      <c r="MN56" s="24"/>
      <c r="MO56" s="24"/>
      <c r="MP56" s="24"/>
      <c r="MQ56" s="24"/>
      <c r="MR56" s="24"/>
      <c r="MS56" s="24"/>
      <c r="MT56" s="24"/>
      <c r="MU56" s="24"/>
      <c r="MV56" s="24"/>
      <c r="MW56" s="24"/>
      <c r="MX56" s="24"/>
      <c r="MY56" s="24"/>
      <c r="MZ56" s="24"/>
      <c r="NA56" s="24"/>
      <c r="NB56" s="24"/>
      <c r="NC56" s="24"/>
      <c r="ND56" s="24"/>
      <c r="NE56" s="24"/>
      <c r="NF56" s="24"/>
      <c r="NG56" s="24"/>
      <c r="NH56" s="24"/>
      <c r="NI56" s="24"/>
      <c r="NJ56" s="24"/>
      <c r="NK56" s="24"/>
      <c r="NL56" s="24"/>
      <c r="NM56" s="24"/>
      <c r="NN56" s="24"/>
      <c r="NO56" s="24"/>
      <c r="NP56" s="24"/>
      <c r="NQ56" s="24"/>
      <c r="NR56" s="24"/>
      <c r="NS56" s="24"/>
      <c r="NT56" s="24"/>
      <c r="NU56" s="24"/>
      <c r="NV56" s="24"/>
      <c r="NW56" s="24"/>
      <c r="NX56" s="24"/>
      <c r="NY56" s="24"/>
      <c r="NZ56" s="24"/>
      <c r="OA56" s="24"/>
      <c r="OB56" s="24"/>
      <c r="OC56" s="24"/>
      <c r="OD56" s="24"/>
      <c r="OE56" s="24"/>
      <c r="OF56" s="24"/>
      <c r="OG56" s="24"/>
      <c r="OH56" s="24"/>
      <c r="OI56" s="24"/>
      <c r="OJ56" s="24"/>
      <c r="OK56" s="24"/>
      <c r="OL56" s="24"/>
      <c r="OM56" s="24"/>
      <c r="ON56" s="24"/>
      <c r="OO56" s="24"/>
      <c r="OP56" s="24"/>
      <c r="OQ56" s="24"/>
      <c r="OR56" s="24"/>
      <c r="OS56" s="24"/>
      <c r="OT56" s="24"/>
      <c r="OU56" s="24"/>
      <c r="OV56" s="24"/>
      <c r="OW56" s="24"/>
      <c r="OX56" s="24"/>
      <c r="OY56" s="24"/>
      <c r="OZ56" s="24"/>
      <c r="PA56" s="24"/>
      <c r="PB56" s="24"/>
      <c r="PC56" s="24"/>
      <c r="PD56" s="24"/>
      <c r="PE56" s="24"/>
      <c r="PF56" s="24"/>
      <c r="PG56" s="24"/>
      <c r="PH56" s="24"/>
      <c r="PI56" s="24"/>
      <c r="PJ56" s="24"/>
      <c r="PK56" s="24"/>
      <c r="PL56" s="24"/>
      <c r="PM56" s="24"/>
      <c r="PN56" s="24"/>
      <c r="PO56" s="24"/>
      <c r="PP56" s="24"/>
      <c r="PQ56" s="24"/>
      <c r="PR56" s="24"/>
      <c r="PS56" s="24"/>
      <c r="PT56" s="24"/>
      <c r="PU56" s="24"/>
      <c r="PV56" s="24"/>
      <c r="PW56" s="24"/>
      <c r="PX56" s="24"/>
      <c r="PY56" s="24"/>
      <c r="PZ56" s="24"/>
      <c r="QA56" s="24"/>
      <c r="QB56" s="24"/>
      <c r="QC56" s="24"/>
      <c r="QD56" s="24"/>
      <c r="QE56" s="24"/>
      <c r="QF56" s="24"/>
      <c r="QG56" s="24"/>
      <c r="QH56" s="24"/>
      <c r="QI56" s="24"/>
      <c r="QJ56" s="24"/>
      <c r="QK56" s="24"/>
      <c r="QL56" s="24"/>
      <c r="QM56" s="24"/>
      <c r="QN56" s="24"/>
      <c r="QO56" s="24"/>
      <c r="QP56" s="24"/>
      <c r="QQ56" s="24"/>
      <c r="QR56" s="24"/>
      <c r="QS56" s="24"/>
      <c r="QT56" s="24"/>
      <c r="QU56" s="24"/>
      <c r="QV56" s="24"/>
      <c r="QW56" s="24"/>
      <c r="QX56" s="24"/>
      <c r="QY56" s="24"/>
      <c r="QZ56" s="24"/>
      <c r="RA56" s="24"/>
      <c r="RB56" s="24"/>
      <c r="RC56" s="24"/>
      <c r="RD56" s="24"/>
      <c r="RE56" s="24"/>
      <c r="RF56" s="24"/>
      <c r="RG56" s="24"/>
      <c r="RH56" s="24"/>
      <c r="RI56" s="24"/>
      <c r="RJ56" s="24"/>
      <c r="RK56" s="24"/>
      <c r="RL56" s="24"/>
      <c r="RM56" s="24"/>
      <c r="RN56" s="24"/>
      <c r="RO56" s="24"/>
      <c r="RP56" s="24"/>
      <c r="RQ56" s="24"/>
      <c r="RR56" s="24"/>
      <c r="RS56" s="24"/>
      <c r="RT56" s="24"/>
      <c r="RU56" s="24"/>
      <c r="RV56" s="24"/>
      <c r="RW56" s="24"/>
      <c r="RX56" s="24"/>
      <c r="RY56" s="24"/>
      <c r="RZ56" s="24"/>
      <c r="SA56" s="24"/>
      <c r="SB56" s="24"/>
      <c r="SC56" s="24"/>
      <c r="SD56" s="24"/>
      <c r="SE56" s="24"/>
      <c r="SF56" s="24"/>
      <c r="SG56" s="24"/>
      <c r="SH56" s="24"/>
      <c r="SI56" s="24"/>
      <c r="SJ56" s="24"/>
      <c r="SK56" s="24"/>
      <c r="SL56" s="24"/>
      <c r="SM56" s="24"/>
      <c r="SN56" s="24"/>
      <c r="SO56" s="24"/>
      <c r="SP56" s="24"/>
      <c r="SQ56" s="24"/>
      <c r="SR56" s="24"/>
      <c r="SS56" s="24"/>
      <c r="ST56" s="24"/>
      <c r="SU56" s="24"/>
      <c r="SV56" s="24"/>
      <c r="SW56" s="24"/>
      <c r="SX56" s="24"/>
      <c r="SY56" s="24"/>
      <c r="SZ56" s="24"/>
      <c r="TA56" s="24"/>
      <c r="TB56" s="24"/>
      <c r="TC56" s="24"/>
      <c r="TD56" s="24"/>
      <c r="TE56" s="24"/>
      <c r="TF56" s="24"/>
      <c r="TG56" s="24"/>
      <c r="TH56" s="24"/>
      <c r="TI56" s="24"/>
      <c r="TJ56" s="24"/>
      <c r="TK56" s="24"/>
      <c r="TL56" s="24"/>
      <c r="TM56" s="24"/>
      <c r="TN56" s="24"/>
      <c r="TO56" s="24"/>
      <c r="TP56" s="24"/>
      <c r="TQ56" s="24"/>
      <c r="TR56" s="24"/>
      <c r="TS56" s="24"/>
      <c r="TT56" s="24"/>
      <c r="TU56" s="24"/>
      <c r="TV56" s="24"/>
      <c r="TW56" s="24"/>
      <c r="TX56" s="24"/>
      <c r="TY56" s="24"/>
      <c r="TZ56" s="24"/>
      <c r="UA56" s="24"/>
      <c r="UB56" s="24"/>
      <c r="UC56" s="24"/>
      <c r="UD56" s="24"/>
      <c r="UE56" s="24"/>
      <c r="UF56" s="24"/>
      <c r="UG56" s="24"/>
      <c r="UH56" s="24"/>
      <c r="UI56" s="24"/>
      <c r="UJ56" s="24"/>
      <c r="UK56" s="24"/>
      <c r="UL56" s="24"/>
      <c r="UM56" s="24"/>
      <c r="UN56" s="24"/>
      <c r="UO56" s="24"/>
      <c r="UP56" s="24"/>
      <c r="UQ56" s="24"/>
      <c r="UR56" s="24"/>
      <c r="US56" s="24"/>
      <c r="UT56" s="24"/>
      <c r="UU56" s="24"/>
      <c r="UV56" s="24"/>
      <c r="UW56" s="24"/>
      <c r="UX56" s="24"/>
      <c r="UY56" s="24"/>
      <c r="UZ56" s="24"/>
      <c r="VA56" s="24"/>
      <c r="VB56" s="24"/>
      <c r="VC56" s="24"/>
      <c r="VD56" s="24"/>
    </row>
    <row r="57" spans="1:576" s="23" customFormat="1" ht="15" customHeight="1" x14ac:dyDescent="0.2">
      <c r="A57" s="18">
        <v>2</v>
      </c>
      <c r="B57" s="89" t="s">
        <v>325</v>
      </c>
      <c r="C57" s="89" t="s">
        <v>326</v>
      </c>
      <c r="D57" s="20">
        <v>14</v>
      </c>
      <c r="E57" s="92" t="s">
        <v>245</v>
      </c>
      <c r="F57" s="89" t="s">
        <v>327</v>
      </c>
      <c r="G57" s="140" t="s">
        <v>354</v>
      </c>
      <c r="H57" s="22">
        <v>40</v>
      </c>
      <c r="I57" s="22" t="s">
        <v>107</v>
      </c>
      <c r="J57" s="21" t="s">
        <v>13</v>
      </c>
      <c r="K57" s="156" t="s">
        <v>361</v>
      </c>
      <c r="L57" s="156" t="s">
        <v>117</v>
      </c>
      <c r="M57" s="22">
        <v>1</v>
      </c>
      <c r="N57" s="101">
        <v>14024</v>
      </c>
      <c r="O57" s="62"/>
      <c r="P57" s="62"/>
      <c r="Q57" s="62">
        <f t="shared" si="41"/>
        <v>14024</v>
      </c>
      <c r="R57" s="62">
        <f>70.1*7</f>
        <v>490.69999999999993</v>
      </c>
      <c r="S57" s="62">
        <f t="shared" si="42"/>
        <v>2582</v>
      </c>
      <c r="T57" s="62">
        <f t="shared" si="43"/>
        <v>25820</v>
      </c>
      <c r="U57" s="62">
        <f t="shared" si="44"/>
        <v>2454.1999999999998</v>
      </c>
      <c r="V57" s="62">
        <f t="shared" si="45"/>
        <v>420.71999999999997</v>
      </c>
      <c r="W57" s="62">
        <f t="shared" si="46"/>
        <v>701.2</v>
      </c>
      <c r="X57" s="62">
        <f t="shared" si="47"/>
        <v>280.48</v>
      </c>
      <c r="Y57" s="62">
        <v>869</v>
      </c>
      <c r="Z57" s="62">
        <v>599</v>
      </c>
      <c r="AA57" s="64">
        <f t="shared" si="48"/>
        <v>7746</v>
      </c>
      <c r="AB57" s="64">
        <f t="shared" si="49"/>
        <v>22851.633333333335</v>
      </c>
      <c r="AC57" s="64">
        <f t="shared" si="50"/>
        <v>274219.60000000003</v>
      </c>
      <c r="AD57" s="64"/>
      <c r="AE57" s="64"/>
      <c r="AF57" s="64"/>
      <c r="AG57" s="64"/>
      <c r="AH57" s="64"/>
      <c r="AI57" s="64"/>
      <c r="AJ57" s="64"/>
      <c r="AK57" s="64"/>
      <c r="AL57" s="6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  <c r="HM57" s="24"/>
      <c r="HN57" s="24"/>
      <c r="HO57" s="24"/>
      <c r="HP57" s="24"/>
      <c r="HQ57" s="24"/>
      <c r="HR57" s="24"/>
      <c r="HS57" s="24"/>
      <c r="HT57" s="24"/>
      <c r="HU57" s="24"/>
      <c r="HV57" s="24"/>
      <c r="HW57" s="24"/>
      <c r="HX57" s="24"/>
      <c r="HY57" s="24"/>
      <c r="HZ57" s="24"/>
      <c r="IA57" s="24"/>
      <c r="IB57" s="24"/>
      <c r="IC57" s="24"/>
      <c r="ID57" s="24"/>
      <c r="IE57" s="24"/>
      <c r="IF57" s="24"/>
      <c r="IG57" s="24"/>
      <c r="IH57" s="24"/>
      <c r="II57" s="24"/>
      <c r="IJ57" s="24"/>
      <c r="IK57" s="24"/>
      <c r="IL57" s="24"/>
      <c r="IM57" s="24"/>
      <c r="IN57" s="24"/>
      <c r="IO57" s="24"/>
      <c r="IP57" s="24"/>
      <c r="IQ57" s="24"/>
      <c r="IR57" s="24"/>
      <c r="IS57" s="24"/>
      <c r="IT57" s="24"/>
      <c r="IU57" s="24"/>
      <c r="IV57" s="24"/>
      <c r="IW57" s="24"/>
      <c r="IX57" s="24"/>
      <c r="IY57" s="24"/>
      <c r="IZ57" s="24"/>
      <c r="JA57" s="24"/>
      <c r="JB57" s="24"/>
      <c r="JC57" s="24"/>
      <c r="JD57" s="24"/>
      <c r="JE57" s="24"/>
      <c r="JF57" s="24"/>
      <c r="JG57" s="24"/>
      <c r="JH57" s="24"/>
      <c r="JI57" s="24"/>
      <c r="JJ57" s="24"/>
      <c r="JK57" s="24"/>
      <c r="JL57" s="24"/>
      <c r="JM57" s="24"/>
      <c r="JN57" s="24"/>
      <c r="JO57" s="24"/>
      <c r="JP57" s="24"/>
      <c r="JQ57" s="24"/>
      <c r="JR57" s="24"/>
      <c r="JS57" s="24"/>
      <c r="JT57" s="24"/>
      <c r="JU57" s="24"/>
      <c r="JV57" s="24"/>
      <c r="JW57" s="24"/>
      <c r="JX57" s="24"/>
      <c r="JY57" s="24"/>
      <c r="JZ57" s="24"/>
      <c r="KA57" s="24"/>
      <c r="KB57" s="24"/>
      <c r="KC57" s="24"/>
      <c r="KD57" s="24"/>
      <c r="KE57" s="24"/>
      <c r="KF57" s="24"/>
      <c r="KG57" s="24"/>
      <c r="KH57" s="24"/>
      <c r="KI57" s="24"/>
      <c r="KJ57" s="24"/>
      <c r="KK57" s="24"/>
      <c r="KL57" s="24"/>
      <c r="KM57" s="24"/>
      <c r="KN57" s="24"/>
      <c r="KO57" s="24"/>
      <c r="KP57" s="24"/>
      <c r="KQ57" s="24"/>
      <c r="KR57" s="24"/>
      <c r="KS57" s="24"/>
      <c r="KT57" s="24"/>
      <c r="KU57" s="24"/>
      <c r="KV57" s="24"/>
      <c r="KW57" s="24"/>
      <c r="KX57" s="24"/>
      <c r="KY57" s="24"/>
      <c r="KZ57" s="24"/>
      <c r="LA57" s="24"/>
      <c r="LB57" s="24"/>
      <c r="LC57" s="24"/>
      <c r="LD57" s="24"/>
      <c r="LE57" s="24"/>
      <c r="LF57" s="24"/>
      <c r="LG57" s="24"/>
      <c r="LH57" s="24"/>
      <c r="LI57" s="24"/>
      <c r="LJ57" s="24"/>
      <c r="LK57" s="24"/>
      <c r="LL57" s="24"/>
      <c r="LM57" s="24"/>
      <c r="LN57" s="24"/>
      <c r="LO57" s="24"/>
      <c r="LP57" s="24"/>
      <c r="LQ57" s="24"/>
      <c r="LR57" s="24"/>
      <c r="LS57" s="24"/>
      <c r="LT57" s="24"/>
      <c r="LU57" s="24"/>
      <c r="LV57" s="24"/>
      <c r="LW57" s="24"/>
      <c r="LX57" s="24"/>
      <c r="LY57" s="24"/>
      <c r="LZ57" s="24"/>
      <c r="MA57" s="24"/>
      <c r="MB57" s="24"/>
      <c r="MC57" s="24"/>
      <c r="MD57" s="24"/>
      <c r="ME57" s="24"/>
      <c r="MF57" s="24"/>
      <c r="MG57" s="24"/>
      <c r="MH57" s="24"/>
      <c r="MI57" s="24"/>
      <c r="MJ57" s="24"/>
      <c r="MK57" s="24"/>
      <c r="ML57" s="24"/>
      <c r="MM57" s="24"/>
      <c r="MN57" s="24"/>
      <c r="MO57" s="24"/>
      <c r="MP57" s="24"/>
      <c r="MQ57" s="24"/>
      <c r="MR57" s="24"/>
      <c r="MS57" s="24"/>
      <c r="MT57" s="24"/>
      <c r="MU57" s="24"/>
      <c r="MV57" s="24"/>
      <c r="MW57" s="24"/>
      <c r="MX57" s="24"/>
      <c r="MY57" s="24"/>
      <c r="MZ57" s="24"/>
      <c r="NA57" s="24"/>
      <c r="NB57" s="24"/>
      <c r="NC57" s="24"/>
      <c r="ND57" s="24"/>
      <c r="NE57" s="24"/>
      <c r="NF57" s="24"/>
      <c r="NG57" s="24"/>
      <c r="NH57" s="24"/>
      <c r="NI57" s="24"/>
      <c r="NJ57" s="24"/>
      <c r="NK57" s="24"/>
      <c r="NL57" s="24"/>
      <c r="NM57" s="24"/>
      <c r="NN57" s="24"/>
      <c r="NO57" s="24"/>
      <c r="NP57" s="24"/>
      <c r="NQ57" s="24"/>
      <c r="NR57" s="24"/>
      <c r="NS57" s="24"/>
      <c r="NT57" s="24"/>
      <c r="NU57" s="24"/>
      <c r="NV57" s="24"/>
      <c r="NW57" s="24"/>
      <c r="NX57" s="24"/>
      <c r="NY57" s="24"/>
      <c r="NZ57" s="24"/>
      <c r="OA57" s="24"/>
      <c r="OB57" s="24"/>
      <c r="OC57" s="24"/>
      <c r="OD57" s="24"/>
      <c r="OE57" s="24"/>
      <c r="OF57" s="24"/>
      <c r="OG57" s="24"/>
      <c r="OH57" s="24"/>
      <c r="OI57" s="24"/>
      <c r="OJ57" s="24"/>
      <c r="OK57" s="24"/>
      <c r="OL57" s="24"/>
      <c r="OM57" s="24"/>
      <c r="ON57" s="24"/>
      <c r="OO57" s="24"/>
      <c r="OP57" s="24"/>
      <c r="OQ57" s="24"/>
      <c r="OR57" s="24"/>
      <c r="OS57" s="24"/>
      <c r="OT57" s="24"/>
      <c r="OU57" s="24"/>
      <c r="OV57" s="24"/>
      <c r="OW57" s="24"/>
      <c r="OX57" s="24"/>
      <c r="OY57" s="24"/>
      <c r="OZ57" s="24"/>
      <c r="PA57" s="24"/>
      <c r="PB57" s="24"/>
      <c r="PC57" s="24"/>
      <c r="PD57" s="24"/>
      <c r="PE57" s="24"/>
      <c r="PF57" s="24"/>
      <c r="PG57" s="24"/>
      <c r="PH57" s="24"/>
      <c r="PI57" s="24"/>
      <c r="PJ57" s="24"/>
      <c r="PK57" s="24"/>
      <c r="PL57" s="24"/>
      <c r="PM57" s="24"/>
      <c r="PN57" s="24"/>
      <c r="PO57" s="24"/>
      <c r="PP57" s="24"/>
      <c r="PQ57" s="24"/>
      <c r="PR57" s="24"/>
      <c r="PS57" s="24"/>
      <c r="PT57" s="24"/>
      <c r="PU57" s="24"/>
      <c r="PV57" s="24"/>
      <c r="PW57" s="24"/>
      <c r="PX57" s="24"/>
      <c r="PY57" s="24"/>
      <c r="PZ57" s="24"/>
      <c r="QA57" s="24"/>
      <c r="QB57" s="24"/>
      <c r="QC57" s="24"/>
      <c r="QD57" s="24"/>
      <c r="QE57" s="24"/>
      <c r="QF57" s="24"/>
      <c r="QG57" s="24"/>
      <c r="QH57" s="24"/>
      <c r="QI57" s="24"/>
      <c r="QJ57" s="24"/>
      <c r="QK57" s="24"/>
      <c r="QL57" s="24"/>
      <c r="QM57" s="24"/>
      <c r="QN57" s="24"/>
      <c r="QO57" s="24"/>
      <c r="QP57" s="24"/>
      <c r="QQ57" s="24"/>
      <c r="QR57" s="24"/>
      <c r="QS57" s="24"/>
      <c r="QT57" s="24"/>
      <c r="QU57" s="24"/>
      <c r="QV57" s="24"/>
      <c r="QW57" s="24"/>
      <c r="QX57" s="24"/>
      <c r="QY57" s="24"/>
      <c r="QZ57" s="24"/>
      <c r="RA57" s="24"/>
      <c r="RB57" s="24"/>
      <c r="RC57" s="24"/>
      <c r="RD57" s="24"/>
      <c r="RE57" s="24"/>
      <c r="RF57" s="24"/>
      <c r="RG57" s="24"/>
      <c r="RH57" s="24"/>
      <c r="RI57" s="24"/>
      <c r="RJ57" s="24"/>
      <c r="RK57" s="24"/>
      <c r="RL57" s="24"/>
      <c r="RM57" s="24"/>
      <c r="RN57" s="24"/>
      <c r="RO57" s="24"/>
      <c r="RP57" s="24"/>
      <c r="RQ57" s="24"/>
      <c r="RR57" s="24"/>
      <c r="RS57" s="24"/>
      <c r="RT57" s="24"/>
      <c r="RU57" s="24"/>
      <c r="RV57" s="24"/>
      <c r="RW57" s="24"/>
      <c r="RX57" s="24"/>
      <c r="RY57" s="24"/>
      <c r="RZ57" s="24"/>
      <c r="SA57" s="24"/>
      <c r="SB57" s="24"/>
      <c r="SC57" s="24"/>
      <c r="SD57" s="24"/>
      <c r="SE57" s="24"/>
      <c r="SF57" s="24"/>
      <c r="SG57" s="24"/>
      <c r="SH57" s="24"/>
      <c r="SI57" s="24"/>
      <c r="SJ57" s="24"/>
      <c r="SK57" s="24"/>
      <c r="SL57" s="24"/>
      <c r="SM57" s="24"/>
      <c r="SN57" s="24"/>
      <c r="SO57" s="24"/>
      <c r="SP57" s="24"/>
      <c r="SQ57" s="24"/>
      <c r="SR57" s="24"/>
      <c r="SS57" s="24"/>
      <c r="ST57" s="24"/>
      <c r="SU57" s="24"/>
      <c r="SV57" s="24"/>
      <c r="SW57" s="24"/>
      <c r="SX57" s="24"/>
      <c r="SY57" s="24"/>
      <c r="SZ57" s="24"/>
      <c r="TA57" s="24"/>
      <c r="TB57" s="24"/>
      <c r="TC57" s="24"/>
      <c r="TD57" s="24"/>
      <c r="TE57" s="24"/>
      <c r="TF57" s="24"/>
      <c r="TG57" s="24"/>
      <c r="TH57" s="24"/>
      <c r="TI57" s="24"/>
      <c r="TJ57" s="24"/>
      <c r="TK57" s="24"/>
      <c r="TL57" s="24"/>
      <c r="TM57" s="24"/>
      <c r="TN57" s="24"/>
      <c r="TO57" s="24"/>
      <c r="TP57" s="24"/>
      <c r="TQ57" s="24"/>
      <c r="TR57" s="24"/>
      <c r="TS57" s="24"/>
      <c r="TT57" s="24"/>
      <c r="TU57" s="24"/>
      <c r="TV57" s="24"/>
      <c r="TW57" s="24"/>
      <c r="TX57" s="24"/>
      <c r="TY57" s="24"/>
      <c r="TZ57" s="24"/>
      <c r="UA57" s="24"/>
      <c r="UB57" s="24"/>
      <c r="UC57" s="24"/>
      <c r="UD57" s="24"/>
      <c r="UE57" s="24"/>
      <c r="UF57" s="24"/>
      <c r="UG57" s="24"/>
      <c r="UH57" s="24"/>
      <c r="UI57" s="24"/>
      <c r="UJ57" s="24"/>
      <c r="UK57" s="24"/>
      <c r="UL57" s="24"/>
      <c r="UM57" s="24"/>
      <c r="UN57" s="24"/>
      <c r="UO57" s="24"/>
      <c r="UP57" s="24"/>
      <c r="UQ57" s="24"/>
      <c r="UR57" s="24"/>
      <c r="US57" s="24"/>
      <c r="UT57" s="24"/>
      <c r="UU57" s="24"/>
      <c r="UV57" s="24"/>
      <c r="UW57" s="24"/>
      <c r="UX57" s="24"/>
      <c r="UY57" s="24"/>
      <c r="UZ57" s="24"/>
      <c r="VA57" s="24"/>
      <c r="VB57" s="24"/>
      <c r="VC57" s="24"/>
      <c r="VD57" s="24"/>
    </row>
    <row r="58" spans="1:576" s="23" customFormat="1" ht="15" customHeight="1" x14ac:dyDescent="0.2">
      <c r="A58" s="18">
        <v>3</v>
      </c>
      <c r="B58" s="89" t="s">
        <v>325</v>
      </c>
      <c r="C58" s="89" t="s">
        <v>326</v>
      </c>
      <c r="D58" s="20">
        <v>14</v>
      </c>
      <c r="E58" s="89" t="s">
        <v>244</v>
      </c>
      <c r="F58" s="89" t="s">
        <v>327</v>
      </c>
      <c r="G58" s="130">
        <v>10</v>
      </c>
      <c r="H58" s="22">
        <v>40</v>
      </c>
      <c r="I58" s="22" t="s">
        <v>107</v>
      </c>
      <c r="J58" s="21" t="s">
        <v>24</v>
      </c>
      <c r="K58" s="156" t="s">
        <v>361</v>
      </c>
      <c r="L58" s="156" t="s">
        <v>117</v>
      </c>
      <c r="M58" s="22">
        <v>1</v>
      </c>
      <c r="N58" s="62">
        <f>15856+300</f>
        <v>16156</v>
      </c>
      <c r="O58" s="62"/>
      <c r="P58" s="62"/>
      <c r="Q58" s="62">
        <f t="shared" si="41"/>
        <v>16156</v>
      </c>
      <c r="R58" s="62">
        <f>70.1*4</f>
        <v>280.39999999999998</v>
      </c>
      <c r="S58" s="62">
        <f t="shared" si="42"/>
        <v>2943</v>
      </c>
      <c r="T58" s="62">
        <f t="shared" si="43"/>
        <v>29430</v>
      </c>
      <c r="U58" s="62">
        <f t="shared" si="44"/>
        <v>2827.2999999999997</v>
      </c>
      <c r="V58" s="62">
        <f t="shared" si="45"/>
        <v>484.68</v>
      </c>
      <c r="W58" s="62">
        <f t="shared" si="46"/>
        <v>807.80000000000007</v>
      </c>
      <c r="X58" s="62">
        <f t="shared" si="47"/>
        <v>323.12</v>
      </c>
      <c r="Y58" s="62">
        <v>931</v>
      </c>
      <c r="Z58" s="62">
        <v>571</v>
      </c>
      <c r="AA58" s="64">
        <f t="shared" si="48"/>
        <v>8829</v>
      </c>
      <c r="AB58" s="64">
        <f t="shared" si="49"/>
        <v>25814.799999999999</v>
      </c>
      <c r="AC58" s="64">
        <f t="shared" si="50"/>
        <v>309777.59999999998</v>
      </c>
      <c r="AD58" s="64"/>
      <c r="AE58" s="64"/>
      <c r="AF58" s="64"/>
      <c r="AG58" s="64"/>
      <c r="AH58" s="64"/>
      <c r="AI58" s="64"/>
      <c r="AJ58" s="64"/>
      <c r="AK58" s="64"/>
      <c r="AL58" s="6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  <c r="GU58" s="24"/>
      <c r="GV58" s="24"/>
      <c r="GW58" s="24"/>
      <c r="GX58" s="24"/>
      <c r="GY58" s="24"/>
      <c r="GZ58" s="24"/>
      <c r="HA58" s="24"/>
      <c r="HB58" s="24"/>
      <c r="HC58" s="24"/>
      <c r="HD58" s="24"/>
      <c r="HE58" s="24"/>
      <c r="HF58" s="24"/>
      <c r="HG58" s="24"/>
      <c r="HH58" s="24"/>
      <c r="HI58" s="24"/>
      <c r="HJ58" s="24"/>
      <c r="HK58" s="24"/>
      <c r="HL58" s="24"/>
      <c r="HM58" s="24"/>
      <c r="HN58" s="24"/>
      <c r="HO58" s="24"/>
      <c r="HP58" s="24"/>
      <c r="HQ58" s="24"/>
      <c r="HR58" s="24"/>
      <c r="HS58" s="24"/>
      <c r="HT58" s="24"/>
      <c r="HU58" s="24"/>
      <c r="HV58" s="24"/>
      <c r="HW58" s="24"/>
      <c r="HX58" s="24"/>
      <c r="HY58" s="24"/>
      <c r="HZ58" s="24"/>
      <c r="IA58" s="24"/>
      <c r="IB58" s="24"/>
      <c r="IC58" s="24"/>
      <c r="ID58" s="24"/>
      <c r="IE58" s="24"/>
      <c r="IF58" s="24"/>
      <c r="IG58" s="24"/>
      <c r="IH58" s="24"/>
      <c r="II58" s="24"/>
      <c r="IJ58" s="24"/>
      <c r="IK58" s="24"/>
      <c r="IL58" s="24"/>
      <c r="IM58" s="24"/>
      <c r="IN58" s="24"/>
      <c r="IO58" s="24"/>
      <c r="IP58" s="24"/>
      <c r="IQ58" s="24"/>
      <c r="IR58" s="24"/>
      <c r="IS58" s="24"/>
      <c r="IT58" s="24"/>
      <c r="IU58" s="24"/>
      <c r="IV58" s="24"/>
      <c r="IW58" s="24"/>
      <c r="IX58" s="24"/>
      <c r="IY58" s="24"/>
      <c r="IZ58" s="24"/>
      <c r="JA58" s="24"/>
      <c r="JB58" s="24"/>
      <c r="JC58" s="24"/>
      <c r="JD58" s="24"/>
      <c r="JE58" s="24"/>
      <c r="JF58" s="24"/>
      <c r="JG58" s="24"/>
      <c r="JH58" s="24"/>
      <c r="JI58" s="24"/>
      <c r="JJ58" s="24"/>
      <c r="JK58" s="24"/>
      <c r="JL58" s="24"/>
      <c r="JM58" s="24"/>
      <c r="JN58" s="24"/>
      <c r="JO58" s="24"/>
      <c r="JP58" s="24"/>
      <c r="JQ58" s="24"/>
      <c r="JR58" s="24"/>
      <c r="JS58" s="24"/>
      <c r="JT58" s="24"/>
      <c r="JU58" s="24"/>
      <c r="JV58" s="24"/>
      <c r="JW58" s="24"/>
      <c r="JX58" s="24"/>
      <c r="JY58" s="24"/>
      <c r="JZ58" s="24"/>
      <c r="KA58" s="24"/>
      <c r="KB58" s="24"/>
      <c r="KC58" s="24"/>
      <c r="KD58" s="24"/>
      <c r="KE58" s="24"/>
      <c r="KF58" s="24"/>
      <c r="KG58" s="24"/>
      <c r="KH58" s="24"/>
      <c r="KI58" s="24"/>
      <c r="KJ58" s="24"/>
      <c r="KK58" s="24"/>
      <c r="KL58" s="24"/>
      <c r="KM58" s="24"/>
      <c r="KN58" s="24"/>
      <c r="KO58" s="24"/>
      <c r="KP58" s="24"/>
      <c r="KQ58" s="24"/>
      <c r="KR58" s="24"/>
      <c r="KS58" s="24"/>
      <c r="KT58" s="24"/>
      <c r="KU58" s="24"/>
      <c r="KV58" s="24"/>
      <c r="KW58" s="24"/>
      <c r="KX58" s="24"/>
      <c r="KY58" s="24"/>
      <c r="KZ58" s="24"/>
      <c r="LA58" s="24"/>
      <c r="LB58" s="24"/>
      <c r="LC58" s="24"/>
      <c r="LD58" s="24"/>
      <c r="LE58" s="24"/>
      <c r="LF58" s="24"/>
      <c r="LG58" s="24"/>
      <c r="LH58" s="24"/>
      <c r="LI58" s="24"/>
      <c r="LJ58" s="24"/>
      <c r="LK58" s="24"/>
      <c r="LL58" s="24"/>
      <c r="LM58" s="24"/>
      <c r="LN58" s="24"/>
      <c r="LO58" s="24"/>
      <c r="LP58" s="24"/>
      <c r="LQ58" s="24"/>
      <c r="LR58" s="24"/>
      <c r="LS58" s="24"/>
      <c r="LT58" s="24"/>
      <c r="LU58" s="24"/>
      <c r="LV58" s="24"/>
      <c r="LW58" s="24"/>
      <c r="LX58" s="24"/>
      <c r="LY58" s="24"/>
      <c r="LZ58" s="24"/>
      <c r="MA58" s="24"/>
      <c r="MB58" s="24"/>
      <c r="MC58" s="24"/>
      <c r="MD58" s="24"/>
      <c r="ME58" s="24"/>
      <c r="MF58" s="24"/>
      <c r="MG58" s="24"/>
      <c r="MH58" s="24"/>
      <c r="MI58" s="24"/>
      <c r="MJ58" s="24"/>
      <c r="MK58" s="24"/>
      <c r="ML58" s="24"/>
      <c r="MM58" s="24"/>
      <c r="MN58" s="24"/>
      <c r="MO58" s="24"/>
      <c r="MP58" s="24"/>
      <c r="MQ58" s="24"/>
      <c r="MR58" s="24"/>
      <c r="MS58" s="24"/>
      <c r="MT58" s="24"/>
      <c r="MU58" s="24"/>
      <c r="MV58" s="24"/>
      <c r="MW58" s="24"/>
      <c r="MX58" s="24"/>
      <c r="MY58" s="24"/>
      <c r="MZ58" s="24"/>
      <c r="NA58" s="24"/>
      <c r="NB58" s="24"/>
      <c r="NC58" s="24"/>
      <c r="ND58" s="24"/>
      <c r="NE58" s="24"/>
      <c r="NF58" s="24"/>
      <c r="NG58" s="24"/>
      <c r="NH58" s="24"/>
      <c r="NI58" s="24"/>
      <c r="NJ58" s="24"/>
      <c r="NK58" s="24"/>
      <c r="NL58" s="24"/>
      <c r="NM58" s="24"/>
      <c r="NN58" s="24"/>
      <c r="NO58" s="24"/>
      <c r="NP58" s="24"/>
      <c r="NQ58" s="24"/>
      <c r="NR58" s="24"/>
      <c r="NS58" s="24"/>
      <c r="NT58" s="24"/>
      <c r="NU58" s="24"/>
      <c r="NV58" s="24"/>
      <c r="NW58" s="24"/>
      <c r="NX58" s="24"/>
      <c r="NY58" s="24"/>
      <c r="NZ58" s="24"/>
      <c r="OA58" s="24"/>
      <c r="OB58" s="24"/>
      <c r="OC58" s="24"/>
      <c r="OD58" s="24"/>
      <c r="OE58" s="24"/>
      <c r="OF58" s="24"/>
      <c r="OG58" s="24"/>
      <c r="OH58" s="24"/>
      <c r="OI58" s="24"/>
      <c r="OJ58" s="24"/>
      <c r="OK58" s="24"/>
      <c r="OL58" s="24"/>
      <c r="OM58" s="24"/>
      <c r="ON58" s="24"/>
      <c r="OO58" s="24"/>
      <c r="OP58" s="24"/>
      <c r="OQ58" s="24"/>
      <c r="OR58" s="24"/>
      <c r="OS58" s="24"/>
      <c r="OT58" s="24"/>
      <c r="OU58" s="24"/>
      <c r="OV58" s="24"/>
      <c r="OW58" s="24"/>
      <c r="OX58" s="24"/>
      <c r="OY58" s="24"/>
      <c r="OZ58" s="24"/>
      <c r="PA58" s="24"/>
      <c r="PB58" s="24"/>
      <c r="PC58" s="24"/>
      <c r="PD58" s="24"/>
      <c r="PE58" s="24"/>
      <c r="PF58" s="24"/>
      <c r="PG58" s="24"/>
      <c r="PH58" s="24"/>
      <c r="PI58" s="24"/>
      <c r="PJ58" s="24"/>
      <c r="PK58" s="24"/>
      <c r="PL58" s="24"/>
      <c r="PM58" s="24"/>
      <c r="PN58" s="24"/>
      <c r="PO58" s="24"/>
      <c r="PP58" s="24"/>
      <c r="PQ58" s="24"/>
      <c r="PR58" s="24"/>
      <c r="PS58" s="24"/>
      <c r="PT58" s="24"/>
      <c r="PU58" s="24"/>
      <c r="PV58" s="24"/>
      <c r="PW58" s="24"/>
      <c r="PX58" s="24"/>
      <c r="PY58" s="24"/>
      <c r="PZ58" s="24"/>
      <c r="QA58" s="24"/>
      <c r="QB58" s="24"/>
      <c r="QC58" s="24"/>
      <c r="QD58" s="24"/>
      <c r="QE58" s="24"/>
      <c r="QF58" s="24"/>
      <c r="QG58" s="24"/>
      <c r="QH58" s="24"/>
      <c r="QI58" s="24"/>
      <c r="QJ58" s="24"/>
      <c r="QK58" s="24"/>
      <c r="QL58" s="24"/>
      <c r="QM58" s="24"/>
      <c r="QN58" s="24"/>
      <c r="QO58" s="24"/>
      <c r="QP58" s="24"/>
      <c r="QQ58" s="24"/>
      <c r="QR58" s="24"/>
      <c r="QS58" s="24"/>
      <c r="QT58" s="24"/>
      <c r="QU58" s="24"/>
      <c r="QV58" s="24"/>
      <c r="QW58" s="24"/>
      <c r="QX58" s="24"/>
      <c r="QY58" s="24"/>
      <c r="QZ58" s="24"/>
      <c r="RA58" s="24"/>
      <c r="RB58" s="24"/>
      <c r="RC58" s="24"/>
      <c r="RD58" s="24"/>
      <c r="RE58" s="24"/>
      <c r="RF58" s="24"/>
      <c r="RG58" s="24"/>
      <c r="RH58" s="24"/>
      <c r="RI58" s="24"/>
      <c r="RJ58" s="24"/>
      <c r="RK58" s="24"/>
      <c r="RL58" s="24"/>
      <c r="RM58" s="24"/>
      <c r="RN58" s="24"/>
      <c r="RO58" s="24"/>
      <c r="RP58" s="24"/>
      <c r="RQ58" s="24"/>
      <c r="RR58" s="24"/>
      <c r="RS58" s="24"/>
      <c r="RT58" s="24"/>
      <c r="RU58" s="24"/>
      <c r="RV58" s="24"/>
      <c r="RW58" s="24"/>
      <c r="RX58" s="24"/>
      <c r="RY58" s="24"/>
      <c r="RZ58" s="24"/>
      <c r="SA58" s="24"/>
      <c r="SB58" s="24"/>
      <c r="SC58" s="24"/>
      <c r="SD58" s="24"/>
      <c r="SE58" s="24"/>
      <c r="SF58" s="24"/>
      <c r="SG58" s="24"/>
      <c r="SH58" s="24"/>
      <c r="SI58" s="24"/>
      <c r="SJ58" s="24"/>
      <c r="SK58" s="24"/>
      <c r="SL58" s="24"/>
      <c r="SM58" s="24"/>
      <c r="SN58" s="24"/>
      <c r="SO58" s="24"/>
      <c r="SP58" s="24"/>
      <c r="SQ58" s="24"/>
      <c r="SR58" s="24"/>
      <c r="SS58" s="24"/>
      <c r="ST58" s="24"/>
      <c r="SU58" s="24"/>
      <c r="SV58" s="24"/>
      <c r="SW58" s="24"/>
      <c r="SX58" s="24"/>
      <c r="SY58" s="24"/>
      <c r="SZ58" s="24"/>
      <c r="TA58" s="24"/>
      <c r="TB58" s="24"/>
      <c r="TC58" s="24"/>
      <c r="TD58" s="24"/>
      <c r="TE58" s="24"/>
      <c r="TF58" s="24"/>
      <c r="TG58" s="24"/>
      <c r="TH58" s="24"/>
      <c r="TI58" s="24"/>
      <c r="TJ58" s="24"/>
      <c r="TK58" s="24"/>
      <c r="TL58" s="24"/>
      <c r="TM58" s="24"/>
      <c r="TN58" s="24"/>
      <c r="TO58" s="24"/>
      <c r="TP58" s="24"/>
      <c r="TQ58" s="24"/>
      <c r="TR58" s="24"/>
      <c r="TS58" s="24"/>
      <c r="TT58" s="24"/>
      <c r="TU58" s="24"/>
      <c r="TV58" s="24"/>
      <c r="TW58" s="24"/>
      <c r="TX58" s="24"/>
      <c r="TY58" s="24"/>
      <c r="TZ58" s="24"/>
      <c r="UA58" s="24"/>
      <c r="UB58" s="24"/>
      <c r="UC58" s="24"/>
      <c r="UD58" s="24"/>
      <c r="UE58" s="24"/>
      <c r="UF58" s="24"/>
      <c r="UG58" s="24"/>
      <c r="UH58" s="24"/>
      <c r="UI58" s="24"/>
      <c r="UJ58" s="24"/>
      <c r="UK58" s="24"/>
      <c r="UL58" s="24"/>
      <c r="UM58" s="24"/>
      <c r="UN58" s="24"/>
      <c r="UO58" s="24"/>
      <c r="UP58" s="24"/>
      <c r="UQ58" s="24"/>
      <c r="UR58" s="24"/>
      <c r="US58" s="24"/>
      <c r="UT58" s="24"/>
      <c r="UU58" s="24"/>
      <c r="UV58" s="24"/>
      <c r="UW58" s="24"/>
      <c r="UX58" s="24"/>
      <c r="UY58" s="24"/>
      <c r="UZ58" s="24"/>
      <c r="VA58" s="24"/>
      <c r="VB58" s="24"/>
      <c r="VC58" s="24"/>
      <c r="VD58" s="24"/>
    </row>
    <row r="59" spans="1:576" s="23" customFormat="1" ht="15" customHeight="1" x14ac:dyDescent="0.2">
      <c r="A59" s="99">
        <v>4</v>
      </c>
      <c r="B59" s="89" t="s">
        <v>325</v>
      </c>
      <c r="C59" s="89" t="s">
        <v>326</v>
      </c>
      <c r="D59" s="20">
        <v>14</v>
      </c>
      <c r="E59" s="89" t="s">
        <v>244</v>
      </c>
      <c r="F59" s="89" t="s">
        <v>327</v>
      </c>
      <c r="G59" s="184" t="s">
        <v>377</v>
      </c>
      <c r="H59" s="22">
        <v>40</v>
      </c>
      <c r="I59" s="157" t="s">
        <v>121</v>
      </c>
      <c r="J59" s="21" t="s">
        <v>156</v>
      </c>
      <c r="K59" s="156" t="s">
        <v>361</v>
      </c>
      <c r="L59" s="21" t="s">
        <v>117</v>
      </c>
      <c r="M59" s="22">
        <v>1</v>
      </c>
      <c r="N59" s="62">
        <v>16756</v>
      </c>
      <c r="O59" s="62"/>
      <c r="P59" s="62"/>
      <c r="Q59" s="62">
        <f t="shared" si="41"/>
        <v>16756</v>
      </c>
      <c r="R59" s="62"/>
      <c r="S59" s="62">
        <f t="shared" si="42"/>
        <v>3043</v>
      </c>
      <c r="T59" s="62">
        <f t="shared" si="43"/>
        <v>30430</v>
      </c>
      <c r="U59" s="62">
        <f t="shared" si="44"/>
        <v>2932.2999999999997</v>
      </c>
      <c r="V59" s="62">
        <f t="shared" si="45"/>
        <v>502.68</v>
      </c>
      <c r="W59" s="62">
        <f t="shared" si="46"/>
        <v>837.80000000000007</v>
      </c>
      <c r="X59" s="62">
        <f t="shared" si="47"/>
        <v>335.12</v>
      </c>
      <c r="Y59" s="62">
        <v>931</v>
      </c>
      <c r="Z59" s="62">
        <v>571</v>
      </c>
      <c r="AA59" s="64">
        <f t="shared" si="48"/>
        <v>9129</v>
      </c>
      <c r="AB59" s="64">
        <f t="shared" si="49"/>
        <v>26416.066666666666</v>
      </c>
      <c r="AC59" s="64">
        <f t="shared" si="50"/>
        <v>316992.8</v>
      </c>
      <c r="AD59" s="64"/>
      <c r="AE59" s="64"/>
      <c r="AF59" s="64"/>
      <c r="AG59" s="64"/>
      <c r="AH59" s="64"/>
      <c r="AI59" s="64"/>
      <c r="AJ59" s="64"/>
      <c r="AK59" s="64"/>
      <c r="AL59" s="6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  <c r="IG59" s="24"/>
      <c r="IH59" s="24"/>
      <c r="II59" s="24"/>
      <c r="IJ59" s="24"/>
      <c r="IK59" s="24"/>
      <c r="IL59" s="24"/>
      <c r="IM59" s="24"/>
      <c r="IN59" s="24"/>
      <c r="IO59" s="24"/>
      <c r="IP59" s="24"/>
      <c r="IQ59" s="24"/>
      <c r="IR59" s="24"/>
      <c r="IS59" s="24"/>
      <c r="IT59" s="24"/>
      <c r="IU59" s="24"/>
      <c r="IV59" s="24"/>
      <c r="IW59" s="24"/>
      <c r="IX59" s="24"/>
      <c r="IY59" s="24"/>
      <c r="IZ59" s="24"/>
      <c r="JA59" s="24"/>
      <c r="JB59" s="24"/>
      <c r="JC59" s="24"/>
      <c r="JD59" s="24"/>
      <c r="JE59" s="24"/>
      <c r="JF59" s="24"/>
      <c r="JG59" s="24"/>
      <c r="JH59" s="24"/>
      <c r="JI59" s="24"/>
      <c r="JJ59" s="24"/>
      <c r="JK59" s="24"/>
      <c r="JL59" s="24"/>
      <c r="JM59" s="24"/>
      <c r="JN59" s="24"/>
      <c r="JO59" s="24"/>
      <c r="JP59" s="24"/>
      <c r="JQ59" s="24"/>
      <c r="JR59" s="24"/>
      <c r="JS59" s="24"/>
      <c r="JT59" s="24"/>
      <c r="JU59" s="24"/>
      <c r="JV59" s="24"/>
      <c r="JW59" s="24"/>
      <c r="JX59" s="24"/>
      <c r="JY59" s="24"/>
      <c r="JZ59" s="24"/>
      <c r="KA59" s="24"/>
      <c r="KB59" s="24"/>
      <c r="KC59" s="24"/>
      <c r="KD59" s="24"/>
      <c r="KE59" s="24"/>
      <c r="KF59" s="24"/>
      <c r="KG59" s="24"/>
      <c r="KH59" s="24"/>
      <c r="KI59" s="24"/>
      <c r="KJ59" s="24"/>
      <c r="KK59" s="24"/>
      <c r="KL59" s="24"/>
      <c r="KM59" s="24"/>
      <c r="KN59" s="24"/>
      <c r="KO59" s="24"/>
      <c r="KP59" s="24"/>
      <c r="KQ59" s="24"/>
      <c r="KR59" s="24"/>
      <c r="KS59" s="24"/>
      <c r="KT59" s="24"/>
      <c r="KU59" s="24"/>
      <c r="KV59" s="24"/>
      <c r="KW59" s="24"/>
      <c r="KX59" s="24"/>
      <c r="KY59" s="24"/>
      <c r="KZ59" s="24"/>
      <c r="LA59" s="24"/>
      <c r="LB59" s="24"/>
      <c r="LC59" s="24"/>
      <c r="LD59" s="24"/>
      <c r="LE59" s="24"/>
      <c r="LF59" s="24"/>
      <c r="LG59" s="24"/>
      <c r="LH59" s="24"/>
      <c r="LI59" s="24"/>
      <c r="LJ59" s="24"/>
      <c r="LK59" s="24"/>
      <c r="LL59" s="24"/>
      <c r="LM59" s="24"/>
      <c r="LN59" s="24"/>
      <c r="LO59" s="24"/>
      <c r="LP59" s="24"/>
      <c r="LQ59" s="24"/>
      <c r="LR59" s="24"/>
      <c r="LS59" s="24"/>
      <c r="LT59" s="24"/>
      <c r="LU59" s="24"/>
      <c r="LV59" s="24"/>
      <c r="LW59" s="24"/>
      <c r="LX59" s="24"/>
      <c r="LY59" s="24"/>
      <c r="LZ59" s="24"/>
      <c r="MA59" s="24"/>
      <c r="MB59" s="24"/>
      <c r="MC59" s="24"/>
      <c r="MD59" s="24"/>
      <c r="ME59" s="24"/>
      <c r="MF59" s="24"/>
      <c r="MG59" s="24"/>
      <c r="MH59" s="24"/>
      <c r="MI59" s="24"/>
      <c r="MJ59" s="24"/>
      <c r="MK59" s="24"/>
      <c r="ML59" s="24"/>
      <c r="MM59" s="24"/>
      <c r="MN59" s="24"/>
      <c r="MO59" s="24"/>
      <c r="MP59" s="24"/>
      <c r="MQ59" s="24"/>
      <c r="MR59" s="24"/>
      <c r="MS59" s="24"/>
      <c r="MT59" s="24"/>
      <c r="MU59" s="24"/>
      <c r="MV59" s="24"/>
      <c r="MW59" s="24"/>
      <c r="MX59" s="24"/>
      <c r="MY59" s="24"/>
      <c r="MZ59" s="24"/>
      <c r="NA59" s="24"/>
      <c r="NB59" s="24"/>
      <c r="NC59" s="24"/>
      <c r="ND59" s="24"/>
      <c r="NE59" s="24"/>
      <c r="NF59" s="24"/>
      <c r="NG59" s="24"/>
      <c r="NH59" s="24"/>
      <c r="NI59" s="24"/>
      <c r="NJ59" s="24"/>
      <c r="NK59" s="24"/>
      <c r="NL59" s="24"/>
      <c r="NM59" s="24"/>
      <c r="NN59" s="24"/>
      <c r="NO59" s="24"/>
      <c r="NP59" s="24"/>
      <c r="NQ59" s="24"/>
      <c r="NR59" s="24"/>
      <c r="NS59" s="24"/>
      <c r="NT59" s="24"/>
      <c r="NU59" s="24"/>
      <c r="NV59" s="24"/>
      <c r="NW59" s="24"/>
      <c r="NX59" s="24"/>
      <c r="NY59" s="24"/>
      <c r="NZ59" s="24"/>
      <c r="OA59" s="24"/>
      <c r="OB59" s="24"/>
      <c r="OC59" s="24"/>
      <c r="OD59" s="24"/>
      <c r="OE59" s="24"/>
      <c r="OF59" s="24"/>
      <c r="OG59" s="24"/>
      <c r="OH59" s="24"/>
      <c r="OI59" s="24"/>
      <c r="OJ59" s="24"/>
      <c r="OK59" s="24"/>
      <c r="OL59" s="24"/>
      <c r="OM59" s="24"/>
      <c r="ON59" s="24"/>
      <c r="OO59" s="24"/>
      <c r="OP59" s="24"/>
      <c r="OQ59" s="24"/>
      <c r="OR59" s="24"/>
      <c r="OS59" s="24"/>
      <c r="OT59" s="24"/>
      <c r="OU59" s="24"/>
      <c r="OV59" s="24"/>
      <c r="OW59" s="24"/>
      <c r="OX59" s="24"/>
      <c r="OY59" s="24"/>
      <c r="OZ59" s="24"/>
      <c r="PA59" s="24"/>
      <c r="PB59" s="24"/>
      <c r="PC59" s="24"/>
      <c r="PD59" s="24"/>
      <c r="PE59" s="24"/>
      <c r="PF59" s="24"/>
      <c r="PG59" s="24"/>
      <c r="PH59" s="24"/>
      <c r="PI59" s="24"/>
      <c r="PJ59" s="24"/>
      <c r="PK59" s="24"/>
      <c r="PL59" s="24"/>
      <c r="PM59" s="24"/>
      <c r="PN59" s="24"/>
      <c r="PO59" s="24"/>
      <c r="PP59" s="24"/>
      <c r="PQ59" s="24"/>
      <c r="PR59" s="24"/>
      <c r="PS59" s="24"/>
      <c r="PT59" s="24"/>
      <c r="PU59" s="24"/>
      <c r="PV59" s="24"/>
      <c r="PW59" s="24"/>
      <c r="PX59" s="24"/>
      <c r="PY59" s="24"/>
      <c r="PZ59" s="24"/>
      <c r="QA59" s="24"/>
      <c r="QB59" s="24"/>
      <c r="QC59" s="24"/>
      <c r="QD59" s="24"/>
      <c r="QE59" s="24"/>
      <c r="QF59" s="24"/>
      <c r="QG59" s="24"/>
      <c r="QH59" s="24"/>
      <c r="QI59" s="24"/>
      <c r="QJ59" s="24"/>
      <c r="QK59" s="24"/>
      <c r="QL59" s="24"/>
      <c r="QM59" s="24"/>
      <c r="QN59" s="24"/>
      <c r="QO59" s="24"/>
      <c r="QP59" s="24"/>
      <c r="QQ59" s="24"/>
      <c r="QR59" s="24"/>
      <c r="QS59" s="24"/>
      <c r="QT59" s="24"/>
      <c r="QU59" s="24"/>
      <c r="QV59" s="24"/>
      <c r="QW59" s="24"/>
      <c r="QX59" s="24"/>
      <c r="QY59" s="24"/>
      <c r="QZ59" s="24"/>
      <c r="RA59" s="24"/>
      <c r="RB59" s="24"/>
      <c r="RC59" s="24"/>
      <c r="RD59" s="24"/>
      <c r="RE59" s="24"/>
      <c r="RF59" s="24"/>
      <c r="RG59" s="24"/>
      <c r="RH59" s="24"/>
      <c r="RI59" s="24"/>
      <c r="RJ59" s="24"/>
      <c r="RK59" s="24"/>
      <c r="RL59" s="24"/>
      <c r="RM59" s="24"/>
      <c r="RN59" s="24"/>
      <c r="RO59" s="24"/>
      <c r="RP59" s="24"/>
      <c r="RQ59" s="24"/>
      <c r="RR59" s="24"/>
      <c r="RS59" s="24"/>
      <c r="RT59" s="24"/>
      <c r="RU59" s="24"/>
      <c r="RV59" s="24"/>
      <c r="RW59" s="24"/>
      <c r="RX59" s="24"/>
      <c r="RY59" s="24"/>
      <c r="RZ59" s="24"/>
      <c r="SA59" s="24"/>
      <c r="SB59" s="24"/>
      <c r="SC59" s="24"/>
      <c r="SD59" s="24"/>
      <c r="SE59" s="24"/>
      <c r="SF59" s="24"/>
      <c r="SG59" s="24"/>
      <c r="SH59" s="24"/>
      <c r="SI59" s="24"/>
      <c r="SJ59" s="24"/>
      <c r="SK59" s="24"/>
      <c r="SL59" s="24"/>
      <c r="SM59" s="24"/>
      <c r="SN59" s="24"/>
      <c r="SO59" s="24"/>
      <c r="SP59" s="24"/>
      <c r="SQ59" s="24"/>
      <c r="SR59" s="24"/>
      <c r="SS59" s="24"/>
      <c r="ST59" s="24"/>
      <c r="SU59" s="24"/>
      <c r="SV59" s="24"/>
      <c r="SW59" s="24"/>
      <c r="SX59" s="24"/>
      <c r="SY59" s="24"/>
      <c r="SZ59" s="24"/>
      <c r="TA59" s="24"/>
      <c r="TB59" s="24"/>
      <c r="TC59" s="24"/>
      <c r="TD59" s="24"/>
      <c r="TE59" s="24"/>
      <c r="TF59" s="24"/>
      <c r="TG59" s="24"/>
      <c r="TH59" s="24"/>
      <c r="TI59" s="24"/>
      <c r="TJ59" s="24"/>
      <c r="TK59" s="24"/>
      <c r="TL59" s="24"/>
      <c r="TM59" s="24"/>
      <c r="TN59" s="24"/>
      <c r="TO59" s="24"/>
      <c r="TP59" s="24"/>
      <c r="TQ59" s="24"/>
      <c r="TR59" s="24"/>
      <c r="TS59" s="24"/>
      <c r="TT59" s="24"/>
      <c r="TU59" s="24"/>
      <c r="TV59" s="24"/>
      <c r="TW59" s="24"/>
      <c r="TX59" s="24"/>
      <c r="TY59" s="24"/>
      <c r="TZ59" s="24"/>
      <c r="UA59" s="24"/>
      <c r="UB59" s="24"/>
      <c r="UC59" s="24"/>
      <c r="UD59" s="24"/>
      <c r="UE59" s="24"/>
      <c r="UF59" s="24"/>
      <c r="UG59" s="24"/>
      <c r="UH59" s="24"/>
      <c r="UI59" s="24"/>
      <c r="UJ59" s="24"/>
      <c r="UK59" s="24"/>
      <c r="UL59" s="24"/>
      <c r="UM59" s="24"/>
      <c r="UN59" s="24"/>
      <c r="UO59" s="24"/>
      <c r="UP59" s="24"/>
      <c r="UQ59" s="24"/>
      <c r="UR59" s="24"/>
      <c r="US59" s="24"/>
      <c r="UT59" s="24"/>
      <c r="UU59" s="24"/>
      <c r="UV59" s="24"/>
      <c r="UW59" s="24"/>
      <c r="UX59" s="24"/>
      <c r="UY59" s="24"/>
      <c r="UZ59" s="24"/>
      <c r="VA59" s="24"/>
      <c r="VB59" s="24"/>
      <c r="VC59" s="24"/>
      <c r="VD59" s="24"/>
    </row>
    <row r="60" spans="1:576" s="23" customFormat="1" ht="15" customHeight="1" x14ac:dyDescent="0.2">
      <c r="A60" s="18">
        <v>5</v>
      </c>
      <c r="B60" s="89" t="s">
        <v>325</v>
      </c>
      <c r="C60" s="89" t="s">
        <v>326</v>
      </c>
      <c r="D60" s="20">
        <v>14</v>
      </c>
      <c r="E60" s="89" t="s">
        <v>248</v>
      </c>
      <c r="F60" s="89" t="s">
        <v>327</v>
      </c>
      <c r="G60" s="131">
        <v>11</v>
      </c>
      <c r="H60" s="22">
        <v>40</v>
      </c>
      <c r="I60" s="22" t="s">
        <v>107</v>
      </c>
      <c r="J60" s="21" t="s">
        <v>90</v>
      </c>
      <c r="K60" s="156" t="s">
        <v>361</v>
      </c>
      <c r="L60" s="21" t="s">
        <v>117</v>
      </c>
      <c r="M60" s="22">
        <v>1</v>
      </c>
      <c r="N60" s="62">
        <v>19633</v>
      </c>
      <c r="O60" s="62"/>
      <c r="P60" s="62"/>
      <c r="Q60" s="62">
        <f t="shared" si="41"/>
        <v>19633</v>
      </c>
      <c r="R60" s="62"/>
      <c r="S60" s="62">
        <f t="shared" si="42"/>
        <v>3608.333333333333</v>
      </c>
      <c r="T60" s="62">
        <f t="shared" si="43"/>
        <v>36083.333333333328</v>
      </c>
      <c r="U60" s="62">
        <f t="shared" si="44"/>
        <v>3435.7749999999996</v>
      </c>
      <c r="V60" s="62">
        <f t="shared" si="45"/>
        <v>588.99</v>
      </c>
      <c r="W60" s="62">
        <f t="shared" si="46"/>
        <v>981.65000000000009</v>
      </c>
      <c r="X60" s="62">
        <f t="shared" si="47"/>
        <v>392.66</v>
      </c>
      <c r="Y60" s="62">
        <v>1261</v>
      </c>
      <c r="Z60" s="62">
        <v>756</v>
      </c>
      <c r="AA60" s="64">
        <f t="shared" si="48"/>
        <v>10825</v>
      </c>
      <c r="AB60" s="64">
        <f t="shared" si="49"/>
        <v>31258.797222222227</v>
      </c>
      <c r="AC60" s="64">
        <f t="shared" si="50"/>
        <v>375105.56666666671</v>
      </c>
      <c r="AD60" s="64"/>
      <c r="AE60" s="64"/>
      <c r="AF60" s="64"/>
      <c r="AG60" s="64"/>
      <c r="AH60" s="64"/>
      <c r="AI60" s="64"/>
      <c r="AJ60" s="64"/>
      <c r="AK60" s="64"/>
      <c r="AL60" s="6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24"/>
      <c r="IH60" s="24"/>
      <c r="II60" s="24"/>
      <c r="IJ60" s="24"/>
      <c r="IK60" s="24"/>
      <c r="IL60" s="24"/>
      <c r="IM60" s="24"/>
      <c r="IN60" s="24"/>
      <c r="IO60" s="24"/>
      <c r="IP60" s="24"/>
      <c r="IQ60" s="24"/>
      <c r="IR60" s="24"/>
      <c r="IS60" s="24"/>
      <c r="IT60" s="24"/>
      <c r="IU60" s="24"/>
      <c r="IV60" s="24"/>
      <c r="IW60" s="24"/>
      <c r="IX60" s="24"/>
      <c r="IY60" s="24"/>
      <c r="IZ60" s="24"/>
      <c r="JA60" s="24"/>
      <c r="JB60" s="24"/>
      <c r="JC60" s="24"/>
      <c r="JD60" s="24"/>
      <c r="JE60" s="24"/>
      <c r="JF60" s="24"/>
      <c r="JG60" s="24"/>
      <c r="JH60" s="24"/>
      <c r="JI60" s="24"/>
      <c r="JJ60" s="24"/>
      <c r="JK60" s="24"/>
      <c r="JL60" s="24"/>
      <c r="JM60" s="24"/>
      <c r="JN60" s="24"/>
      <c r="JO60" s="24"/>
      <c r="JP60" s="24"/>
      <c r="JQ60" s="24"/>
      <c r="JR60" s="24"/>
      <c r="JS60" s="24"/>
      <c r="JT60" s="24"/>
      <c r="JU60" s="24"/>
      <c r="JV60" s="24"/>
      <c r="JW60" s="24"/>
      <c r="JX60" s="24"/>
      <c r="JY60" s="24"/>
      <c r="JZ60" s="24"/>
      <c r="KA60" s="24"/>
      <c r="KB60" s="24"/>
      <c r="KC60" s="24"/>
      <c r="KD60" s="24"/>
      <c r="KE60" s="24"/>
      <c r="KF60" s="24"/>
      <c r="KG60" s="24"/>
      <c r="KH60" s="24"/>
      <c r="KI60" s="24"/>
      <c r="KJ60" s="24"/>
      <c r="KK60" s="24"/>
      <c r="KL60" s="24"/>
      <c r="KM60" s="24"/>
      <c r="KN60" s="24"/>
      <c r="KO60" s="24"/>
      <c r="KP60" s="24"/>
      <c r="KQ60" s="24"/>
      <c r="KR60" s="24"/>
      <c r="KS60" s="24"/>
      <c r="KT60" s="24"/>
      <c r="KU60" s="24"/>
      <c r="KV60" s="24"/>
      <c r="KW60" s="24"/>
      <c r="KX60" s="24"/>
      <c r="KY60" s="24"/>
      <c r="KZ60" s="24"/>
      <c r="LA60" s="24"/>
      <c r="LB60" s="24"/>
      <c r="LC60" s="24"/>
      <c r="LD60" s="24"/>
      <c r="LE60" s="24"/>
      <c r="LF60" s="24"/>
      <c r="LG60" s="24"/>
      <c r="LH60" s="24"/>
      <c r="LI60" s="24"/>
      <c r="LJ60" s="24"/>
      <c r="LK60" s="24"/>
      <c r="LL60" s="24"/>
      <c r="LM60" s="24"/>
      <c r="LN60" s="24"/>
      <c r="LO60" s="24"/>
      <c r="LP60" s="24"/>
      <c r="LQ60" s="24"/>
      <c r="LR60" s="24"/>
      <c r="LS60" s="24"/>
      <c r="LT60" s="24"/>
      <c r="LU60" s="24"/>
      <c r="LV60" s="24"/>
      <c r="LW60" s="24"/>
      <c r="LX60" s="24"/>
      <c r="LY60" s="24"/>
      <c r="LZ60" s="24"/>
      <c r="MA60" s="24"/>
      <c r="MB60" s="24"/>
      <c r="MC60" s="24"/>
      <c r="MD60" s="24"/>
      <c r="ME60" s="24"/>
      <c r="MF60" s="24"/>
      <c r="MG60" s="24"/>
      <c r="MH60" s="24"/>
      <c r="MI60" s="24"/>
      <c r="MJ60" s="24"/>
      <c r="MK60" s="24"/>
      <c r="ML60" s="24"/>
      <c r="MM60" s="24"/>
      <c r="MN60" s="24"/>
      <c r="MO60" s="24"/>
      <c r="MP60" s="24"/>
      <c r="MQ60" s="24"/>
      <c r="MR60" s="24"/>
      <c r="MS60" s="24"/>
      <c r="MT60" s="24"/>
      <c r="MU60" s="24"/>
      <c r="MV60" s="24"/>
      <c r="MW60" s="24"/>
      <c r="MX60" s="24"/>
      <c r="MY60" s="24"/>
      <c r="MZ60" s="24"/>
      <c r="NA60" s="24"/>
      <c r="NB60" s="24"/>
      <c r="NC60" s="24"/>
      <c r="ND60" s="24"/>
      <c r="NE60" s="24"/>
      <c r="NF60" s="24"/>
      <c r="NG60" s="24"/>
      <c r="NH60" s="24"/>
      <c r="NI60" s="24"/>
      <c r="NJ60" s="24"/>
      <c r="NK60" s="24"/>
      <c r="NL60" s="24"/>
      <c r="NM60" s="24"/>
      <c r="NN60" s="24"/>
      <c r="NO60" s="24"/>
      <c r="NP60" s="24"/>
      <c r="NQ60" s="24"/>
      <c r="NR60" s="24"/>
      <c r="NS60" s="24"/>
      <c r="NT60" s="24"/>
      <c r="NU60" s="24"/>
      <c r="NV60" s="24"/>
      <c r="NW60" s="24"/>
      <c r="NX60" s="24"/>
      <c r="NY60" s="24"/>
      <c r="NZ60" s="24"/>
      <c r="OA60" s="24"/>
      <c r="OB60" s="24"/>
      <c r="OC60" s="24"/>
      <c r="OD60" s="24"/>
      <c r="OE60" s="24"/>
      <c r="OF60" s="24"/>
      <c r="OG60" s="24"/>
      <c r="OH60" s="24"/>
      <c r="OI60" s="24"/>
      <c r="OJ60" s="24"/>
      <c r="OK60" s="24"/>
      <c r="OL60" s="24"/>
      <c r="OM60" s="24"/>
      <c r="ON60" s="24"/>
      <c r="OO60" s="24"/>
      <c r="OP60" s="24"/>
      <c r="OQ60" s="24"/>
      <c r="OR60" s="24"/>
      <c r="OS60" s="24"/>
      <c r="OT60" s="24"/>
      <c r="OU60" s="24"/>
      <c r="OV60" s="24"/>
      <c r="OW60" s="24"/>
      <c r="OX60" s="24"/>
      <c r="OY60" s="24"/>
      <c r="OZ60" s="24"/>
      <c r="PA60" s="24"/>
      <c r="PB60" s="24"/>
      <c r="PC60" s="24"/>
      <c r="PD60" s="24"/>
      <c r="PE60" s="24"/>
      <c r="PF60" s="24"/>
      <c r="PG60" s="24"/>
      <c r="PH60" s="24"/>
      <c r="PI60" s="24"/>
      <c r="PJ60" s="24"/>
      <c r="PK60" s="24"/>
      <c r="PL60" s="24"/>
      <c r="PM60" s="24"/>
      <c r="PN60" s="24"/>
      <c r="PO60" s="24"/>
      <c r="PP60" s="24"/>
      <c r="PQ60" s="24"/>
      <c r="PR60" s="24"/>
      <c r="PS60" s="24"/>
      <c r="PT60" s="24"/>
      <c r="PU60" s="24"/>
      <c r="PV60" s="24"/>
      <c r="PW60" s="24"/>
      <c r="PX60" s="24"/>
      <c r="PY60" s="24"/>
      <c r="PZ60" s="24"/>
      <c r="QA60" s="24"/>
      <c r="QB60" s="24"/>
      <c r="QC60" s="24"/>
      <c r="QD60" s="24"/>
      <c r="QE60" s="24"/>
      <c r="QF60" s="24"/>
      <c r="QG60" s="24"/>
      <c r="QH60" s="24"/>
      <c r="QI60" s="24"/>
      <c r="QJ60" s="24"/>
      <c r="QK60" s="24"/>
      <c r="QL60" s="24"/>
      <c r="QM60" s="24"/>
      <c r="QN60" s="24"/>
      <c r="QO60" s="24"/>
      <c r="QP60" s="24"/>
      <c r="QQ60" s="24"/>
      <c r="QR60" s="24"/>
      <c r="QS60" s="24"/>
      <c r="QT60" s="24"/>
      <c r="QU60" s="24"/>
      <c r="QV60" s="24"/>
      <c r="QW60" s="24"/>
      <c r="QX60" s="24"/>
      <c r="QY60" s="24"/>
      <c r="QZ60" s="24"/>
      <c r="RA60" s="24"/>
      <c r="RB60" s="24"/>
      <c r="RC60" s="24"/>
      <c r="RD60" s="24"/>
      <c r="RE60" s="24"/>
      <c r="RF60" s="24"/>
      <c r="RG60" s="24"/>
      <c r="RH60" s="24"/>
      <c r="RI60" s="24"/>
      <c r="RJ60" s="24"/>
      <c r="RK60" s="24"/>
      <c r="RL60" s="24"/>
      <c r="RM60" s="24"/>
      <c r="RN60" s="24"/>
      <c r="RO60" s="24"/>
      <c r="RP60" s="24"/>
      <c r="RQ60" s="24"/>
      <c r="RR60" s="24"/>
      <c r="RS60" s="24"/>
      <c r="RT60" s="24"/>
      <c r="RU60" s="24"/>
      <c r="RV60" s="24"/>
      <c r="RW60" s="24"/>
      <c r="RX60" s="24"/>
      <c r="RY60" s="24"/>
      <c r="RZ60" s="24"/>
      <c r="SA60" s="24"/>
      <c r="SB60" s="24"/>
      <c r="SC60" s="24"/>
      <c r="SD60" s="24"/>
      <c r="SE60" s="24"/>
      <c r="SF60" s="24"/>
      <c r="SG60" s="24"/>
      <c r="SH60" s="24"/>
      <c r="SI60" s="24"/>
      <c r="SJ60" s="24"/>
      <c r="SK60" s="24"/>
      <c r="SL60" s="24"/>
      <c r="SM60" s="24"/>
      <c r="SN60" s="24"/>
      <c r="SO60" s="24"/>
      <c r="SP60" s="24"/>
      <c r="SQ60" s="24"/>
      <c r="SR60" s="24"/>
      <c r="SS60" s="24"/>
      <c r="ST60" s="24"/>
      <c r="SU60" s="24"/>
      <c r="SV60" s="24"/>
      <c r="SW60" s="24"/>
      <c r="SX60" s="24"/>
      <c r="SY60" s="24"/>
      <c r="SZ60" s="24"/>
      <c r="TA60" s="24"/>
      <c r="TB60" s="24"/>
      <c r="TC60" s="24"/>
      <c r="TD60" s="24"/>
      <c r="TE60" s="24"/>
      <c r="TF60" s="24"/>
      <c r="TG60" s="24"/>
      <c r="TH60" s="24"/>
      <c r="TI60" s="24"/>
      <c r="TJ60" s="24"/>
      <c r="TK60" s="24"/>
      <c r="TL60" s="24"/>
      <c r="TM60" s="24"/>
      <c r="TN60" s="24"/>
      <c r="TO60" s="24"/>
      <c r="TP60" s="24"/>
      <c r="TQ60" s="24"/>
      <c r="TR60" s="24"/>
      <c r="TS60" s="24"/>
      <c r="TT60" s="24"/>
      <c r="TU60" s="24"/>
      <c r="TV60" s="24"/>
      <c r="TW60" s="24"/>
      <c r="TX60" s="24"/>
      <c r="TY60" s="24"/>
      <c r="TZ60" s="24"/>
      <c r="UA60" s="24"/>
      <c r="UB60" s="24"/>
      <c r="UC60" s="24"/>
      <c r="UD60" s="24"/>
      <c r="UE60" s="24"/>
      <c r="UF60" s="24"/>
      <c r="UG60" s="24"/>
      <c r="UH60" s="24"/>
      <c r="UI60" s="24"/>
      <c r="UJ60" s="24"/>
      <c r="UK60" s="24"/>
      <c r="UL60" s="24"/>
      <c r="UM60" s="24"/>
      <c r="UN60" s="24"/>
      <c r="UO60" s="24"/>
      <c r="UP60" s="24"/>
      <c r="UQ60" s="24"/>
      <c r="UR60" s="24"/>
      <c r="US60" s="24"/>
      <c r="UT60" s="24"/>
      <c r="UU60" s="24"/>
      <c r="UV60" s="24"/>
      <c r="UW60" s="24"/>
      <c r="UX60" s="24"/>
      <c r="UY60" s="24"/>
      <c r="UZ60" s="24"/>
      <c r="VA60" s="24"/>
      <c r="VB60" s="24"/>
      <c r="VC60" s="24"/>
      <c r="VD60" s="24"/>
    </row>
    <row r="61" spans="1:576" s="23" customFormat="1" ht="15" customHeight="1" x14ac:dyDescent="0.2">
      <c r="A61" s="99">
        <v>6</v>
      </c>
      <c r="B61" s="89" t="s">
        <v>325</v>
      </c>
      <c r="C61" s="89" t="s">
        <v>326</v>
      </c>
      <c r="D61" s="20">
        <v>14</v>
      </c>
      <c r="E61" s="89" t="s">
        <v>248</v>
      </c>
      <c r="F61" s="89" t="s">
        <v>327</v>
      </c>
      <c r="G61" s="130">
        <v>13</v>
      </c>
      <c r="H61" s="22">
        <v>40</v>
      </c>
      <c r="I61" s="22" t="s">
        <v>107</v>
      </c>
      <c r="J61" s="21" t="s">
        <v>170</v>
      </c>
      <c r="K61" s="156" t="s">
        <v>361</v>
      </c>
      <c r="L61" s="21" t="s">
        <v>117</v>
      </c>
      <c r="M61" s="22">
        <v>1</v>
      </c>
      <c r="N61" s="62">
        <v>30226</v>
      </c>
      <c r="O61" s="62"/>
      <c r="P61" s="62"/>
      <c r="Q61" s="62">
        <f t="shared" si="41"/>
        <v>30226</v>
      </c>
      <c r="R61" s="62"/>
      <c r="S61" s="62">
        <f t="shared" si="42"/>
        <v>5431.5</v>
      </c>
      <c r="T61" s="62">
        <f t="shared" si="43"/>
        <v>54315</v>
      </c>
      <c r="U61" s="62">
        <f t="shared" si="44"/>
        <v>5289.5499999999993</v>
      </c>
      <c r="V61" s="62">
        <f t="shared" si="45"/>
        <v>906.78</v>
      </c>
      <c r="W61" s="62">
        <f t="shared" si="46"/>
        <v>1511.3000000000002</v>
      </c>
      <c r="X61" s="62">
        <f t="shared" si="47"/>
        <v>604.52</v>
      </c>
      <c r="Y61" s="62">
        <v>1455</v>
      </c>
      <c r="Z61" s="62">
        <v>908</v>
      </c>
      <c r="AA61" s="64">
        <f t="shared" si="48"/>
        <v>16294.5</v>
      </c>
      <c r="AB61" s="64">
        <f t="shared" si="49"/>
        <v>47237.9</v>
      </c>
      <c r="AC61" s="64">
        <f t="shared" si="50"/>
        <v>566854.80000000005</v>
      </c>
      <c r="AD61" s="64"/>
      <c r="AE61" s="64"/>
      <c r="AF61" s="64"/>
      <c r="AG61" s="64"/>
      <c r="AH61" s="64"/>
      <c r="AI61" s="64"/>
      <c r="AJ61" s="64"/>
      <c r="AK61" s="64"/>
      <c r="AL61" s="6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  <c r="HX61" s="24"/>
      <c r="HY61" s="24"/>
      <c r="HZ61" s="24"/>
      <c r="IA61" s="24"/>
      <c r="IB61" s="24"/>
      <c r="IC61" s="24"/>
      <c r="ID61" s="24"/>
      <c r="IE61" s="24"/>
      <c r="IF61" s="24"/>
      <c r="IG61" s="24"/>
      <c r="IH61" s="24"/>
      <c r="II61" s="24"/>
      <c r="IJ61" s="24"/>
      <c r="IK61" s="24"/>
      <c r="IL61" s="24"/>
      <c r="IM61" s="24"/>
      <c r="IN61" s="24"/>
      <c r="IO61" s="24"/>
      <c r="IP61" s="24"/>
      <c r="IQ61" s="24"/>
      <c r="IR61" s="24"/>
      <c r="IS61" s="24"/>
      <c r="IT61" s="24"/>
      <c r="IU61" s="24"/>
      <c r="IV61" s="24"/>
      <c r="IW61" s="24"/>
      <c r="IX61" s="24"/>
      <c r="IY61" s="24"/>
      <c r="IZ61" s="24"/>
      <c r="JA61" s="24"/>
      <c r="JB61" s="24"/>
      <c r="JC61" s="24"/>
      <c r="JD61" s="24"/>
      <c r="JE61" s="24"/>
      <c r="JF61" s="24"/>
      <c r="JG61" s="24"/>
      <c r="JH61" s="24"/>
      <c r="JI61" s="24"/>
      <c r="JJ61" s="24"/>
      <c r="JK61" s="24"/>
      <c r="JL61" s="24"/>
      <c r="JM61" s="24"/>
      <c r="JN61" s="24"/>
      <c r="JO61" s="24"/>
      <c r="JP61" s="24"/>
      <c r="JQ61" s="24"/>
      <c r="JR61" s="24"/>
      <c r="JS61" s="24"/>
      <c r="JT61" s="24"/>
      <c r="JU61" s="24"/>
      <c r="JV61" s="24"/>
      <c r="JW61" s="24"/>
      <c r="JX61" s="24"/>
      <c r="JY61" s="24"/>
      <c r="JZ61" s="24"/>
      <c r="KA61" s="24"/>
      <c r="KB61" s="24"/>
      <c r="KC61" s="24"/>
      <c r="KD61" s="24"/>
      <c r="KE61" s="24"/>
      <c r="KF61" s="24"/>
      <c r="KG61" s="24"/>
      <c r="KH61" s="24"/>
      <c r="KI61" s="24"/>
      <c r="KJ61" s="24"/>
      <c r="KK61" s="24"/>
      <c r="KL61" s="24"/>
      <c r="KM61" s="24"/>
      <c r="KN61" s="24"/>
      <c r="KO61" s="24"/>
      <c r="KP61" s="24"/>
      <c r="KQ61" s="24"/>
      <c r="KR61" s="24"/>
      <c r="KS61" s="24"/>
      <c r="KT61" s="24"/>
      <c r="KU61" s="24"/>
      <c r="KV61" s="24"/>
      <c r="KW61" s="24"/>
      <c r="KX61" s="24"/>
      <c r="KY61" s="24"/>
      <c r="KZ61" s="24"/>
      <c r="LA61" s="24"/>
      <c r="LB61" s="24"/>
      <c r="LC61" s="24"/>
      <c r="LD61" s="24"/>
      <c r="LE61" s="24"/>
      <c r="LF61" s="24"/>
      <c r="LG61" s="24"/>
      <c r="LH61" s="24"/>
      <c r="LI61" s="24"/>
      <c r="LJ61" s="24"/>
      <c r="LK61" s="24"/>
      <c r="LL61" s="24"/>
      <c r="LM61" s="24"/>
      <c r="LN61" s="24"/>
      <c r="LO61" s="24"/>
      <c r="LP61" s="24"/>
      <c r="LQ61" s="24"/>
      <c r="LR61" s="24"/>
      <c r="LS61" s="24"/>
      <c r="LT61" s="24"/>
      <c r="LU61" s="24"/>
      <c r="LV61" s="24"/>
      <c r="LW61" s="24"/>
      <c r="LX61" s="24"/>
      <c r="LY61" s="24"/>
      <c r="LZ61" s="24"/>
      <c r="MA61" s="24"/>
      <c r="MB61" s="24"/>
      <c r="MC61" s="24"/>
      <c r="MD61" s="24"/>
      <c r="ME61" s="24"/>
      <c r="MF61" s="24"/>
      <c r="MG61" s="24"/>
      <c r="MH61" s="24"/>
      <c r="MI61" s="24"/>
      <c r="MJ61" s="24"/>
      <c r="MK61" s="24"/>
      <c r="ML61" s="24"/>
      <c r="MM61" s="24"/>
      <c r="MN61" s="24"/>
      <c r="MO61" s="24"/>
      <c r="MP61" s="24"/>
      <c r="MQ61" s="24"/>
      <c r="MR61" s="24"/>
      <c r="MS61" s="24"/>
      <c r="MT61" s="24"/>
      <c r="MU61" s="24"/>
      <c r="MV61" s="24"/>
      <c r="MW61" s="24"/>
      <c r="MX61" s="24"/>
      <c r="MY61" s="24"/>
      <c r="MZ61" s="24"/>
      <c r="NA61" s="24"/>
      <c r="NB61" s="24"/>
      <c r="NC61" s="24"/>
      <c r="ND61" s="24"/>
      <c r="NE61" s="24"/>
      <c r="NF61" s="24"/>
      <c r="NG61" s="24"/>
      <c r="NH61" s="24"/>
      <c r="NI61" s="24"/>
      <c r="NJ61" s="24"/>
      <c r="NK61" s="24"/>
      <c r="NL61" s="24"/>
      <c r="NM61" s="24"/>
      <c r="NN61" s="24"/>
      <c r="NO61" s="24"/>
      <c r="NP61" s="24"/>
      <c r="NQ61" s="24"/>
      <c r="NR61" s="24"/>
      <c r="NS61" s="24"/>
      <c r="NT61" s="24"/>
      <c r="NU61" s="24"/>
      <c r="NV61" s="24"/>
      <c r="NW61" s="24"/>
      <c r="NX61" s="24"/>
      <c r="NY61" s="24"/>
      <c r="NZ61" s="24"/>
      <c r="OA61" s="24"/>
      <c r="OB61" s="24"/>
      <c r="OC61" s="24"/>
      <c r="OD61" s="24"/>
      <c r="OE61" s="24"/>
      <c r="OF61" s="24"/>
      <c r="OG61" s="24"/>
      <c r="OH61" s="24"/>
      <c r="OI61" s="24"/>
      <c r="OJ61" s="24"/>
      <c r="OK61" s="24"/>
      <c r="OL61" s="24"/>
      <c r="OM61" s="24"/>
      <c r="ON61" s="24"/>
      <c r="OO61" s="24"/>
      <c r="OP61" s="24"/>
      <c r="OQ61" s="24"/>
      <c r="OR61" s="24"/>
      <c r="OS61" s="24"/>
      <c r="OT61" s="24"/>
      <c r="OU61" s="24"/>
      <c r="OV61" s="24"/>
      <c r="OW61" s="24"/>
      <c r="OX61" s="24"/>
      <c r="OY61" s="24"/>
      <c r="OZ61" s="24"/>
      <c r="PA61" s="24"/>
      <c r="PB61" s="24"/>
      <c r="PC61" s="24"/>
      <c r="PD61" s="24"/>
      <c r="PE61" s="24"/>
      <c r="PF61" s="24"/>
      <c r="PG61" s="24"/>
      <c r="PH61" s="24"/>
      <c r="PI61" s="24"/>
      <c r="PJ61" s="24"/>
      <c r="PK61" s="24"/>
      <c r="PL61" s="24"/>
      <c r="PM61" s="24"/>
      <c r="PN61" s="24"/>
      <c r="PO61" s="24"/>
      <c r="PP61" s="24"/>
      <c r="PQ61" s="24"/>
      <c r="PR61" s="24"/>
      <c r="PS61" s="24"/>
      <c r="PT61" s="24"/>
      <c r="PU61" s="24"/>
      <c r="PV61" s="24"/>
      <c r="PW61" s="24"/>
      <c r="PX61" s="24"/>
      <c r="PY61" s="24"/>
      <c r="PZ61" s="24"/>
      <c r="QA61" s="24"/>
      <c r="QB61" s="24"/>
      <c r="QC61" s="24"/>
      <c r="QD61" s="24"/>
      <c r="QE61" s="24"/>
      <c r="QF61" s="24"/>
      <c r="QG61" s="24"/>
      <c r="QH61" s="24"/>
      <c r="QI61" s="24"/>
      <c r="QJ61" s="24"/>
      <c r="QK61" s="24"/>
      <c r="QL61" s="24"/>
      <c r="QM61" s="24"/>
      <c r="QN61" s="24"/>
      <c r="QO61" s="24"/>
      <c r="QP61" s="24"/>
      <c r="QQ61" s="24"/>
      <c r="QR61" s="24"/>
      <c r="QS61" s="24"/>
      <c r="QT61" s="24"/>
      <c r="QU61" s="24"/>
      <c r="QV61" s="24"/>
      <c r="QW61" s="24"/>
      <c r="QX61" s="24"/>
      <c r="QY61" s="24"/>
      <c r="QZ61" s="24"/>
      <c r="RA61" s="24"/>
      <c r="RB61" s="24"/>
      <c r="RC61" s="24"/>
      <c r="RD61" s="24"/>
      <c r="RE61" s="24"/>
      <c r="RF61" s="24"/>
      <c r="RG61" s="24"/>
      <c r="RH61" s="24"/>
      <c r="RI61" s="24"/>
      <c r="RJ61" s="24"/>
      <c r="RK61" s="24"/>
      <c r="RL61" s="24"/>
      <c r="RM61" s="24"/>
      <c r="RN61" s="24"/>
      <c r="RO61" s="24"/>
      <c r="RP61" s="24"/>
      <c r="RQ61" s="24"/>
      <c r="RR61" s="24"/>
      <c r="RS61" s="24"/>
      <c r="RT61" s="24"/>
      <c r="RU61" s="24"/>
      <c r="RV61" s="24"/>
      <c r="RW61" s="24"/>
      <c r="RX61" s="24"/>
      <c r="RY61" s="24"/>
      <c r="RZ61" s="24"/>
      <c r="SA61" s="24"/>
      <c r="SB61" s="24"/>
      <c r="SC61" s="24"/>
      <c r="SD61" s="24"/>
      <c r="SE61" s="24"/>
      <c r="SF61" s="24"/>
      <c r="SG61" s="24"/>
      <c r="SH61" s="24"/>
      <c r="SI61" s="24"/>
      <c r="SJ61" s="24"/>
      <c r="SK61" s="24"/>
      <c r="SL61" s="24"/>
      <c r="SM61" s="24"/>
      <c r="SN61" s="24"/>
      <c r="SO61" s="24"/>
      <c r="SP61" s="24"/>
      <c r="SQ61" s="24"/>
      <c r="SR61" s="24"/>
      <c r="SS61" s="24"/>
      <c r="ST61" s="24"/>
      <c r="SU61" s="24"/>
      <c r="SV61" s="24"/>
      <c r="SW61" s="24"/>
      <c r="SX61" s="24"/>
      <c r="SY61" s="24"/>
      <c r="SZ61" s="24"/>
      <c r="TA61" s="24"/>
      <c r="TB61" s="24"/>
      <c r="TC61" s="24"/>
      <c r="TD61" s="24"/>
      <c r="TE61" s="24"/>
      <c r="TF61" s="24"/>
      <c r="TG61" s="24"/>
      <c r="TH61" s="24"/>
      <c r="TI61" s="24"/>
      <c r="TJ61" s="24"/>
      <c r="TK61" s="24"/>
      <c r="TL61" s="24"/>
      <c r="TM61" s="24"/>
      <c r="TN61" s="24"/>
      <c r="TO61" s="24"/>
      <c r="TP61" s="24"/>
      <c r="TQ61" s="24"/>
      <c r="TR61" s="24"/>
      <c r="TS61" s="24"/>
      <c r="TT61" s="24"/>
      <c r="TU61" s="24"/>
      <c r="TV61" s="24"/>
      <c r="TW61" s="24"/>
      <c r="TX61" s="24"/>
      <c r="TY61" s="24"/>
      <c r="TZ61" s="24"/>
      <c r="UA61" s="24"/>
      <c r="UB61" s="24"/>
      <c r="UC61" s="24"/>
      <c r="UD61" s="24"/>
      <c r="UE61" s="24"/>
      <c r="UF61" s="24"/>
      <c r="UG61" s="24"/>
      <c r="UH61" s="24"/>
      <c r="UI61" s="24"/>
      <c r="UJ61" s="24"/>
      <c r="UK61" s="24"/>
      <c r="UL61" s="24"/>
      <c r="UM61" s="24"/>
      <c r="UN61" s="24"/>
      <c r="UO61" s="24"/>
      <c r="UP61" s="24"/>
      <c r="UQ61" s="24"/>
      <c r="UR61" s="24"/>
      <c r="US61" s="24"/>
      <c r="UT61" s="24"/>
      <c r="UU61" s="24"/>
      <c r="UV61" s="24"/>
      <c r="UW61" s="24"/>
      <c r="UX61" s="24"/>
      <c r="UY61" s="24"/>
      <c r="UZ61" s="24"/>
      <c r="VA61" s="24"/>
      <c r="VB61" s="24"/>
      <c r="VC61" s="24"/>
      <c r="VD61" s="24"/>
    </row>
    <row r="62" spans="1:576" s="23" customFormat="1" ht="15" customHeight="1" x14ac:dyDescent="0.2">
      <c r="A62" s="18">
        <v>7</v>
      </c>
      <c r="B62" s="95" t="s">
        <v>325</v>
      </c>
      <c r="C62" s="95" t="s">
        <v>326</v>
      </c>
      <c r="D62" s="20">
        <v>14</v>
      </c>
      <c r="E62" s="89" t="s">
        <v>244</v>
      </c>
      <c r="F62" s="89" t="s">
        <v>327</v>
      </c>
      <c r="G62" s="132">
        <v>15</v>
      </c>
      <c r="H62" s="53">
        <v>40</v>
      </c>
      <c r="I62" s="53" t="s">
        <v>107</v>
      </c>
      <c r="J62" s="52" t="s">
        <v>167</v>
      </c>
      <c r="K62" s="212" t="s">
        <v>361</v>
      </c>
      <c r="L62" s="52" t="s">
        <v>117</v>
      </c>
      <c r="M62" s="53">
        <v>1</v>
      </c>
      <c r="N62" s="62">
        <v>48963</v>
      </c>
      <c r="O62" s="63"/>
      <c r="P62" s="63"/>
      <c r="Q62" s="63">
        <f>N62+O62+P62</f>
        <v>48963</v>
      </c>
      <c r="R62" s="63"/>
      <c r="S62" s="63">
        <f t="shared" si="42"/>
        <v>8728.1666666666679</v>
      </c>
      <c r="T62" s="63">
        <f t="shared" si="43"/>
        <v>87281.666666666672</v>
      </c>
      <c r="U62" s="63">
        <f t="shared" si="44"/>
        <v>8568.5249999999996</v>
      </c>
      <c r="V62" s="63">
        <f t="shared" si="45"/>
        <v>1468.8899999999999</v>
      </c>
      <c r="W62" s="63">
        <f t="shared" si="46"/>
        <v>2448.15</v>
      </c>
      <c r="X62" s="63">
        <f t="shared" si="47"/>
        <v>979.26</v>
      </c>
      <c r="Y62" s="63">
        <v>1989</v>
      </c>
      <c r="Z62" s="63">
        <v>1417</v>
      </c>
      <c r="AA62" s="65"/>
      <c r="AB62" s="64">
        <f t="shared" si="49"/>
        <v>73834.64444444445</v>
      </c>
      <c r="AC62" s="65">
        <f t="shared" si="50"/>
        <v>886015.7333333334</v>
      </c>
      <c r="AD62" s="65"/>
      <c r="AE62" s="65"/>
      <c r="AF62" s="65"/>
      <c r="AG62" s="65"/>
      <c r="AH62" s="65"/>
      <c r="AI62" s="65"/>
      <c r="AJ62" s="65"/>
      <c r="AK62" s="65"/>
      <c r="AL62" s="65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  <c r="HX62" s="24"/>
      <c r="HY62" s="24"/>
      <c r="HZ62" s="24"/>
      <c r="IA62" s="24"/>
      <c r="IB62" s="24"/>
      <c r="IC62" s="24"/>
      <c r="ID62" s="24"/>
      <c r="IE62" s="24"/>
      <c r="IF62" s="24"/>
      <c r="IG62" s="24"/>
      <c r="IH62" s="24"/>
      <c r="II62" s="24"/>
      <c r="IJ62" s="24"/>
      <c r="IK62" s="24"/>
      <c r="IL62" s="24"/>
      <c r="IM62" s="24"/>
      <c r="IN62" s="24"/>
      <c r="IO62" s="24"/>
      <c r="IP62" s="24"/>
      <c r="IQ62" s="24"/>
      <c r="IR62" s="24"/>
      <c r="IS62" s="24"/>
      <c r="IT62" s="24"/>
      <c r="IU62" s="24"/>
      <c r="IV62" s="24"/>
      <c r="IW62" s="24"/>
      <c r="IX62" s="24"/>
      <c r="IY62" s="24"/>
      <c r="IZ62" s="24"/>
      <c r="JA62" s="24"/>
      <c r="JB62" s="24"/>
      <c r="JC62" s="24"/>
      <c r="JD62" s="24"/>
      <c r="JE62" s="24"/>
      <c r="JF62" s="24"/>
      <c r="JG62" s="24"/>
      <c r="JH62" s="24"/>
      <c r="JI62" s="24"/>
      <c r="JJ62" s="24"/>
      <c r="JK62" s="24"/>
      <c r="JL62" s="24"/>
      <c r="JM62" s="24"/>
      <c r="JN62" s="24"/>
      <c r="JO62" s="24"/>
      <c r="JP62" s="24"/>
      <c r="JQ62" s="24"/>
      <c r="JR62" s="24"/>
      <c r="JS62" s="24"/>
      <c r="JT62" s="24"/>
      <c r="JU62" s="24"/>
      <c r="JV62" s="24"/>
      <c r="JW62" s="24"/>
      <c r="JX62" s="24"/>
      <c r="JY62" s="24"/>
      <c r="JZ62" s="24"/>
      <c r="KA62" s="24"/>
      <c r="KB62" s="24"/>
      <c r="KC62" s="24"/>
      <c r="KD62" s="24"/>
      <c r="KE62" s="24"/>
      <c r="KF62" s="24"/>
      <c r="KG62" s="24"/>
      <c r="KH62" s="24"/>
      <c r="KI62" s="24"/>
      <c r="KJ62" s="24"/>
      <c r="KK62" s="24"/>
      <c r="KL62" s="24"/>
      <c r="KM62" s="24"/>
      <c r="KN62" s="24"/>
      <c r="KO62" s="24"/>
      <c r="KP62" s="24"/>
      <c r="KQ62" s="24"/>
      <c r="KR62" s="24"/>
      <c r="KS62" s="24"/>
      <c r="KT62" s="24"/>
      <c r="KU62" s="24"/>
      <c r="KV62" s="24"/>
      <c r="KW62" s="24"/>
      <c r="KX62" s="24"/>
      <c r="KY62" s="24"/>
      <c r="KZ62" s="24"/>
      <c r="LA62" s="24"/>
      <c r="LB62" s="24"/>
      <c r="LC62" s="24"/>
      <c r="LD62" s="24"/>
      <c r="LE62" s="24"/>
      <c r="LF62" s="24"/>
      <c r="LG62" s="24"/>
      <c r="LH62" s="24"/>
      <c r="LI62" s="24"/>
      <c r="LJ62" s="24"/>
      <c r="LK62" s="24"/>
      <c r="LL62" s="24"/>
      <c r="LM62" s="24"/>
      <c r="LN62" s="24"/>
      <c r="LO62" s="24"/>
      <c r="LP62" s="24"/>
      <c r="LQ62" s="24"/>
      <c r="LR62" s="24"/>
      <c r="LS62" s="24"/>
      <c r="LT62" s="24"/>
      <c r="LU62" s="24"/>
      <c r="LV62" s="24"/>
      <c r="LW62" s="24"/>
      <c r="LX62" s="24"/>
      <c r="LY62" s="24"/>
      <c r="LZ62" s="24"/>
      <c r="MA62" s="24"/>
      <c r="MB62" s="24"/>
      <c r="MC62" s="24"/>
      <c r="MD62" s="24"/>
      <c r="ME62" s="24"/>
      <c r="MF62" s="24"/>
      <c r="MG62" s="24"/>
      <c r="MH62" s="24"/>
      <c r="MI62" s="24"/>
      <c r="MJ62" s="24"/>
      <c r="MK62" s="24"/>
      <c r="ML62" s="24"/>
      <c r="MM62" s="24"/>
      <c r="MN62" s="24"/>
      <c r="MO62" s="24"/>
      <c r="MP62" s="24"/>
      <c r="MQ62" s="24"/>
      <c r="MR62" s="24"/>
      <c r="MS62" s="24"/>
      <c r="MT62" s="24"/>
      <c r="MU62" s="24"/>
      <c r="MV62" s="24"/>
      <c r="MW62" s="24"/>
      <c r="MX62" s="24"/>
      <c r="MY62" s="24"/>
      <c r="MZ62" s="24"/>
      <c r="NA62" s="24"/>
      <c r="NB62" s="24"/>
      <c r="NC62" s="24"/>
      <c r="ND62" s="24"/>
      <c r="NE62" s="24"/>
      <c r="NF62" s="24"/>
      <c r="NG62" s="24"/>
      <c r="NH62" s="24"/>
      <c r="NI62" s="24"/>
      <c r="NJ62" s="24"/>
      <c r="NK62" s="24"/>
      <c r="NL62" s="24"/>
      <c r="NM62" s="24"/>
      <c r="NN62" s="24"/>
      <c r="NO62" s="24"/>
      <c r="NP62" s="24"/>
      <c r="NQ62" s="24"/>
      <c r="NR62" s="24"/>
      <c r="NS62" s="24"/>
      <c r="NT62" s="24"/>
      <c r="NU62" s="24"/>
      <c r="NV62" s="24"/>
      <c r="NW62" s="24"/>
      <c r="NX62" s="24"/>
      <c r="NY62" s="24"/>
      <c r="NZ62" s="24"/>
      <c r="OA62" s="24"/>
      <c r="OB62" s="24"/>
      <c r="OC62" s="24"/>
      <c r="OD62" s="24"/>
      <c r="OE62" s="24"/>
      <c r="OF62" s="24"/>
      <c r="OG62" s="24"/>
      <c r="OH62" s="24"/>
      <c r="OI62" s="24"/>
      <c r="OJ62" s="24"/>
      <c r="OK62" s="24"/>
      <c r="OL62" s="24"/>
      <c r="OM62" s="24"/>
      <c r="ON62" s="24"/>
      <c r="OO62" s="24"/>
      <c r="OP62" s="24"/>
      <c r="OQ62" s="24"/>
      <c r="OR62" s="24"/>
      <c r="OS62" s="24"/>
      <c r="OT62" s="24"/>
      <c r="OU62" s="24"/>
      <c r="OV62" s="24"/>
      <c r="OW62" s="24"/>
      <c r="OX62" s="24"/>
      <c r="OY62" s="24"/>
      <c r="OZ62" s="24"/>
      <c r="PA62" s="24"/>
      <c r="PB62" s="24"/>
      <c r="PC62" s="24"/>
      <c r="PD62" s="24"/>
      <c r="PE62" s="24"/>
      <c r="PF62" s="24"/>
      <c r="PG62" s="24"/>
      <c r="PH62" s="24"/>
      <c r="PI62" s="24"/>
      <c r="PJ62" s="24"/>
      <c r="PK62" s="24"/>
      <c r="PL62" s="24"/>
      <c r="PM62" s="24"/>
      <c r="PN62" s="24"/>
      <c r="PO62" s="24"/>
      <c r="PP62" s="24"/>
      <c r="PQ62" s="24"/>
      <c r="PR62" s="24"/>
      <c r="PS62" s="24"/>
      <c r="PT62" s="24"/>
      <c r="PU62" s="24"/>
      <c r="PV62" s="24"/>
      <c r="PW62" s="24"/>
      <c r="PX62" s="24"/>
      <c r="PY62" s="24"/>
      <c r="PZ62" s="24"/>
      <c r="QA62" s="24"/>
      <c r="QB62" s="24"/>
      <c r="QC62" s="24"/>
      <c r="QD62" s="24"/>
      <c r="QE62" s="24"/>
      <c r="QF62" s="24"/>
      <c r="QG62" s="24"/>
      <c r="QH62" s="24"/>
      <c r="QI62" s="24"/>
      <c r="QJ62" s="24"/>
      <c r="QK62" s="24"/>
      <c r="QL62" s="24"/>
      <c r="QM62" s="24"/>
      <c r="QN62" s="24"/>
      <c r="QO62" s="24"/>
      <c r="QP62" s="24"/>
      <c r="QQ62" s="24"/>
      <c r="QR62" s="24"/>
      <c r="QS62" s="24"/>
      <c r="QT62" s="24"/>
      <c r="QU62" s="24"/>
      <c r="QV62" s="24"/>
      <c r="QW62" s="24"/>
      <c r="QX62" s="24"/>
      <c r="QY62" s="24"/>
      <c r="QZ62" s="24"/>
      <c r="RA62" s="24"/>
      <c r="RB62" s="24"/>
      <c r="RC62" s="24"/>
      <c r="RD62" s="24"/>
      <c r="RE62" s="24"/>
      <c r="RF62" s="24"/>
      <c r="RG62" s="24"/>
      <c r="RH62" s="24"/>
      <c r="RI62" s="24"/>
      <c r="RJ62" s="24"/>
      <c r="RK62" s="24"/>
      <c r="RL62" s="24"/>
      <c r="RM62" s="24"/>
      <c r="RN62" s="24"/>
      <c r="RO62" s="24"/>
      <c r="RP62" s="24"/>
      <c r="RQ62" s="24"/>
      <c r="RR62" s="24"/>
      <c r="RS62" s="24"/>
      <c r="RT62" s="24"/>
      <c r="RU62" s="24"/>
      <c r="RV62" s="24"/>
      <c r="RW62" s="24"/>
      <c r="RX62" s="24"/>
      <c r="RY62" s="24"/>
      <c r="RZ62" s="24"/>
      <c r="SA62" s="24"/>
      <c r="SB62" s="24"/>
      <c r="SC62" s="24"/>
      <c r="SD62" s="24"/>
      <c r="SE62" s="24"/>
      <c r="SF62" s="24"/>
      <c r="SG62" s="24"/>
      <c r="SH62" s="24"/>
      <c r="SI62" s="24"/>
      <c r="SJ62" s="24"/>
      <c r="SK62" s="24"/>
      <c r="SL62" s="24"/>
      <c r="SM62" s="24"/>
      <c r="SN62" s="24"/>
      <c r="SO62" s="24"/>
      <c r="SP62" s="24"/>
      <c r="SQ62" s="24"/>
      <c r="SR62" s="24"/>
      <c r="SS62" s="24"/>
      <c r="ST62" s="24"/>
      <c r="SU62" s="24"/>
      <c r="SV62" s="24"/>
      <c r="SW62" s="24"/>
      <c r="SX62" s="24"/>
      <c r="SY62" s="24"/>
      <c r="SZ62" s="24"/>
      <c r="TA62" s="24"/>
      <c r="TB62" s="24"/>
      <c r="TC62" s="24"/>
      <c r="TD62" s="24"/>
      <c r="TE62" s="24"/>
      <c r="TF62" s="24"/>
      <c r="TG62" s="24"/>
      <c r="TH62" s="24"/>
      <c r="TI62" s="24"/>
      <c r="TJ62" s="24"/>
      <c r="TK62" s="24"/>
      <c r="TL62" s="24"/>
      <c r="TM62" s="24"/>
      <c r="TN62" s="24"/>
      <c r="TO62" s="24"/>
      <c r="TP62" s="24"/>
      <c r="TQ62" s="24"/>
      <c r="TR62" s="24"/>
      <c r="TS62" s="24"/>
      <c r="TT62" s="24"/>
      <c r="TU62" s="24"/>
      <c r="TV62" s="24"/>
      <c r="TW62" s="24"/>
      <c r="TX62" s="24"/>
      <c r="TY62" s="24"/>
      <c r="TZ62" s="24"/>
      <c r="UA62" s="24"/>
      <c r="UB62" s="24"/>
      <c r="UC62" s="24"/>
      <c r="UD62" s="24"/>
      <c r="UE62" s="24"/>
      <c r="UF62" s="24"/>
      <c r="UG62" s="24"/>
      <c r="UH62" s="24"/>
      <c r="UI62" s="24"/>
      <c r="UJ62" s="24"/>
      <c r="UK62" s="24"/>
      <c r="UL62" s="24"/>
      <c r="UM62" s="24"/>
      <c r="UN62" s="24"/>
      <c r="UO62" s="24"/>
      <c r="UP62" s="24"/>
      <c r="UQ62" s="24"/>
      <c r="UR62" s="24"/>
      <c r="US62" s="24"/>
      <c r="UT62" s="24"/>
      <c r="UU62" s="24"/>
      <c r="UV62" s="24"/>
      <c r="UW62" s="24"/>
      <c r="UX62" s="24"/>
      <c r="UY62" s="24"/>
      <c r="UZ62" s="24"/>
      <c r="VA62" s="24"/>
      <c r="VB62" s="24"/>
      <c r="VC62" s="24"/>
      <c r="VD62" s="24"/>
    </row>
    <row r="63" spans="1:576" s="56" customFormat="1" ht="13.5" customHeight="1" x14ac:dyDescent="0.2">
      <c r="A63" s="18"/>
      <c r="B63" s="89"/>
      <c r="C63" s="89"/>
      <c r="D63" s="20"/>
      <c r="E63" s="19"/>
      <c r="F63" s="89"/>
      <c r="G63" s="130"/>
      <c r="H63" s="22"/>
      <c r="I63" s="22"/>
      <c r="J63" s="21"/>
      <c r="K63" s="156"/>
      <c r="L63" s="91" t="s">
        <v>217</v>
      </c>
      <c r="M63" s="90"/>
      <c r="N63" s="71">
        <f t="shared" ref="N63:AA63" si="51">SUM(N56:N62)</f>
        <v>159782</v>
      </c>
      <c r="O63" s="71">
        <f t="shared" si="51"/>
        <v>0</v>
      </c>
      <c r="P63" s="71">
        <f t="shared" si="51"/>
        <v>0</v>
      </c>
      <c r="Q63" s="71">
        <f t="shared" si="51"/>
        <v>159782</v>
      </c>
      <c r="R63" s="71">
        <f t="shared" si="51"/>
        <v>771.09999999999991</v>
      </c>
      <c r="S63" s="71">
        <f t="shared" si="51"/>
        <v>28918</v>
      </c>
      <c r="T63" s="71">
        <f t="shared" si="51"/>
        <v>289180</v>
      </c>
      <c r="U63" s="71">
        <f t="shared" si="51"/>
        <v>27961.85</v>
      </c>
      <c r="V63" s="71">
        <f t="shared" si="51"/>
        <v>4793.4599999999991</v>
      </c>
      <c r="W63" s="71">
        <f t="shared" si="51"/>
        <v>7989.1</v>
      </c>
      <c r="X63" s="71">
        <f t="shared" si="51"/>
        <v>3195.6400000000003</v>
      </c>
      <c r="Y63" s="71">
        <f t="shared" si="51"/>
        <v>8305</v>
      </c>
      <c r="Z63" s="71">
        <f t="shared" si="51"/>
        <v>5421</v>
      </c>
      <c r="AA63" s="71">
        <f t="shared" si="51"/>
        <v>60569.5</v>
      </c>
      <c r="AB63" s="214">
        <f t="shared" si="49"/>
        <v>249774.77500000002</v>
      </c>
      <c r="AC63" s="71">
        <f>SUM(AC56:AC62)</f>
        <v>2997297.3</v>
      </c>
      <c r="AD63" s="71"/>
      <c r="AE63" s="71"/>
      <c r="AF63" s="71">
        <v>1000000</v>
      </c>
      <c r="AG63" s="71"/>
      <c r="AH63" s="71"/>
      <c r="AI63" s="71">
        <v>100000</v>
      </c>
      <c r="AJ63" s="71"/>
      <c r="AK63" s="71"/>
      <c r="AL63" s="71">
        <v>5300</v>
      </c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GU63" s="24"/>
      <c r="GV63" s="24"/>
      <c r="GW63" s="24"/>
      <c r="GX63" s="24"/>
      <c r="GY63" s="24"/>
      <c r="GZ63" s="24"/>
      <c r="HA63" s="24"/>
      <c r="HB63" s="24"/>
      <c r="HC63" s="24"/>
      <c r="HD63" s="24"/>
      <c r="HE63" s="24"/>
      <c r="HF63" s="24"/>
      <c r="HG63" s="24"/>
      <c r="HH63" s="24"/>
      <c r="HI63" s="24"/>
      <c r="HJ63" s="24"/>
      <c r="HK63" s="24"/>
      <c r="HL63" s="24"/>
      <c r="HM63" s="24"/>
      <c r="HN63" s="24"/>
      <c r="HO63" s="24"/>
      <c r="HP63" s="24"/>
      <c r="HQ63" s="24"/>
      <c r="HR63" s="24"/>
      <c r="HS63" s="24"/>
      <c r="HT63" s="24"/>
      <c r="HU63" s="24"/>
      <c r="HV63" s="24"/>
      <c r="HW63" s="24"/>
      <c r="HX63" s="24"/>
      <c r="HY63" s="24"/>
      <c r="HZ63" s="24"/>
      <c r="IA63" s="24"/>
      <c r="IB63" s="24"/>
      <c r="IC63" s="24"/>
      <c r="ID63" s="24"/>
      <c r="IE63" s="24"/>
      <c r="IF63" s="24"/>
      <c r="IG63" s="24"/>
      <c r="IH63" s="24"/>
      <c r="II63" s="24"/>
      <c r="IJ63" s="24"/>
      <c r="IK63" s="24"/>
      <c r="IL63" s="24"/>
      <c r="IM63" s="24"/>
      <c r="IN63" s="24"/>
      <c r="IO63" s="24"/>
      <c r="IP63" s="24"/>
      <c r="IQ63" s="24"/>
      <c r="IR63" s="24"/>
      <c r="IS63" s="24"/>
      <c r="IT63" s="24"/>
      <c r="IU63" s="24"/>
      <c r="IV63" s="24"/>
      <c r="IW63" s="24"/>
      <c r="IX63" s="24"/>
      <c r="IY63" s="24"/>
      <c r="IZ63" s="24"/>
      <c r="JA63" s="24"/>
      <c r="JB63" s="24"/>
      <c r="JC63" s="24"/>
      <c r="JD63" s="24"/>
      <c r="JE63" s="24"/>
      <c r="JF63" s="24"/>
      <c r="JG63" s="24"/>
      <c r="JH63" s="24"/>
      <c r="JI63" s="24"/>
      <c r="JJ63" s="24"/>
      <c r="JK63" s="24"/>
      <c r="JL63" s="24"/>
      <c r="JM63" s="24"/>
      <c r="JN63" s="24"/>
      <c r="JO63" s="24"/>
      <c r="JP63" s="24"/>
      <c r="JQ63" s="24"/>
      <c r="JR63" s="24"/>
      <c r="JS63" s="24"/>
      <c r="JT63" s="24"/>
      <c r="JU63" s="24"/>
      <c r="JV63" s="24"/>
      <c r="JW63" s="24"/>
      <c r="JX63" s="24"/>
      <c r="JY63" s="24"/>
      <c r="JZ63" s="24"/>
      <c r="KA63" s="24"/>
      <c r="KB63" s="24"/>
      <c r="KC63" s="24"/>
      <c r="KD63" s="24"/>
      <c r="KE63" s="24"/>
      <c r="KF63" s="24"/>
      <c r="KG63" s="24"/>
      <c r="KH63" s="24"/>
      <c r="KI63" s="24"/>
      <c r="KJ63" s="24"/>
      <c r="KK63" s="24"/>
      <c r="KL63" s="24"/>
      <c r="KM63" s="24"/>
      <c r="KN63" s="24"/>
      <c r="KO63" s="24"/>
      <c r="KP63" s="24"/>
      <c r="KQ63" s="24"/>
      <c r="KR63" s="24"/>
      <c r="KS63" s="24"/>
      <c r="KT63" s="24"/>
      <c r="KU63" s="24"/>
      <c r="KV63" s="24"/>
      <c r="KW63" s="24"/>
      <c r="KX63" s="24"/>
      <c r="KY63" s="24"/>
      <c r="KZ63" s="24"/>
      <c r="LA63" s="24"/>
      <c r="LB63" s="24"/>
      <c r="LC63" s="24"/>
      <c r="LD63" s="24"/>
      <c r="LE63" s="24"/>
      <c r="LF63" s="24"/>
      <c r="LG63" s="24"/>
      <c r="LH63" s="24"/>
      <c r="LI63" s="24"/>
      <c r="LJ63" s="24"/>
      <c r="LK63" s="24"/>
      <c r="LL63" s="24"/>
      <c r="LM63" s="24"/>
      <c r="LN63" s="24"/>
      <c r="LO63" s="24"/>
      <c r="LP63" s="24"/>
      <c r="LQ63" s="24"/>
      <c r="LR63" s="24"/>
      <c r="LS63" s="24"/>
      <c r="LT63" s="24"/>
      <c r="LU63" s="24"/>
      <c r="LV63" s="24"/>
      <c r="LW63" s="24"/>
      <c r="LX63" s="24"/>
      <c r="LY63" s="24"/>
      <c r="LZ63" s="24"/>
      <c r="MA63" s="24"/>
      <c r="MB63" s="24"/>
      <c r="MC63" s="24"/>
      <c r="MD63" s="24"/>
      <c r="ME63" s="24"/>
      <c r="MF63" s="24"/>
      <c r="MG63" s="24"/>
      <c r="MH63" s="24"/>
      <c r="MI63" s="24"/>
      <c r="MJ63" s="24"/>
      <c r="MK63" s="24"/>
      <c r="ML63" s="24"/>
      <c r="MM63" s="24"/>
      <c r="MN63" s="24"/>
      <c r="MO63" s="24"/>
      <c r="MP63" s="24"/>
      <c r="MQ63" s="24"/>
      <c r="MR63" s="24"/>
      <c r="MS63" s="24"/>
      <c r="MT63" s="24"/>
      <c r="MU63" s="24"/>
      <c r="MV63" s="24"/>
      <c r="MW63" s="24"/>
      <c r="MX63" s="24"/>
      <c r="MY63" s="24"/>
      <c r="MZ63" s="24"/>
      <c r="NA63" s="24"/>
      <c r="NB63" s="24"/>
      <c r="NC63" s="24"/>
      <c r="ND63" s="24"/>
      <c r="NE63" s="24"/>
      <c r="NF63" s="24"/>
      <c r="NG63" s="24"/>
      <c r="NH63" s="24"/>
      <c r="NI63" s="24"/>
      <c r="NJ63" s="24"/>
      <c r="NK63" s="24"/>
      <c r="NL63" s="24"/>
      <c r="NM63" s="24"/>
      <c r="NN63" s="24"/>
      <c r="NO63" s="24"/>
      <c r="NP63" s="24"/>
      <c r="NQ63" s="24"/>
      <c r="NR63" s="24"/>
      <c r="NS63" s="24"/>
      <c r="NT63" s="24"/>
      <c r="NU63" s="24"/>
      <c r="NV63" s="24"/>
      <c r="NW63" s="24"/>
      <c r="NX63" s="24"/>
      <c r="NY63" s="24"/>
      <c r="NZ63" s="24"/>
      <c r="OA63" s="24"/>
      <c r="OB63" s="24"/>
      <c r="OC63" s="24"/>
      <c r="OD63" s="24"/>
      <c r="OE63" s="24"/>
      <c r="OF63" s="24"/>
      <c r="OG63" s="24"/>
      <c r="OH63" s="24"/>
      <c r="OI63" s="24"/>
      <c r="OJ63" s="24"/>
      <c r="OK63" s="24"/>
      <c r="OL63" s="24"/>
      <c r="OM63" s="24"/>
      <c r="ON63" s="24"/>
      <c r="OO63" s="24"/>
      <c r="OP63" s="24"/>
      <c r="OQ63" s="24"/>
      <c r="OR63" s="24"/>
      <c r="OS63" s="24"/>
      <c r="OT63" s="24"/>
      <c r="OU63" s="24"/>
      <c r="OV63" s="24"/>
      <c r="OW63" s="24"/>
      <c r="OX63" s="24"/>
      <c r="OY63" s="24"/>
      <c r="OZ63" s="24"/>
      <c r="PA63" s="24"/>
      <c r="PB63" s="24"/>
      <c r="PC63" s="24"/>
      <c r="PD63" s="24"/>
      <c r="PE63" s="24"/>
      <c r="PF63" s="24"/>
      <c r="PG63" s="24"/>
      <c r="PH63" s="24"/>
      <c r="PI63" s="24"/>
      <c r="PJ63" s="24"/>
      <c r="PK63" s="24"/>
      <c r="PL63" s="24"/>
      <c r="PM63" s="24"/>
      <c r="PN63" s="24"/>
      <c r="PO63" s="24"/>
      <c r="PP63" s="24"/>
      <c r="PQ63" s="24"/>
      <c r="PR63" s="24"/>
      <c r="PS63" s="24"/>
      <c r="PT63" s="24"/>
      <c r="PU63" s="24"/>
      <c r="PV63" s="24"/>
      <c r="PW63" s="24"/>
      <c r="PX63" s="24"/>
      <c r="PY63" s="24"/>
      <c r="PZ63" s="24"/>
      <c r="QA63" s="24"/>
      <c r="QB63" s="24"/>
      <c r="QC63" s="24"/>
      <c r="QD63" s="24"/>
      <c r="QE63" s="24"/>
      <c r="QF63" s="24"/>
      <c r="QG63" s="24"/>
      <c r="QH63" s="24"/>
      <c r="QI63" s="24"/>
      <c r="QJ63" s="24"/>
      <c r="QK63" s="24"/>
      <c r="QL63" s="24"/>
      <c r="QM63" s="24"/>
      <c r="QN63" s="24"/>
      <c r="QO63" s="24"/>
      <c r="QP63" s="24"/>
      <c r="QQ63" s="24"/>
      <c r="QR63" s="24"/>
      <c r="QS63" s="24"/>
      <c r="QT63" s="24"/>
      <c r="QU63" s="24"/>
      <c r="QV63" s="24"/>
      <c r="QW63" s="24"/>
      <c r="QX63" s="24"/>
      <c r="QY63" s="24"/>
      <c r="QZ63" s="24"/>
      <c r="RA63" s="24"/>
      <c r="RB63" s="24"/>
      <c r="RC63" s="24"/>
      <c r="RD63" s="24"/>
      <c r="RE63" s="24"/>
      <c r="RF63" s="24"/>
      <c r="RG63" s="24"/>
      <c r="RH63" s="24"/>
      <c r="RI63" s="24"/>
      <c r="RJ63" s="24"/>
      <c r="RK63" s="24"/>
      <c r="RL63" s="24"/>
      <c r="RM63" s="24"/>
      <c r="RN63" s="24"/>
      <c r="RO63" s="24"/>
      <c r="RP63" s="24"/>
      <c r="RQ63" s="24"/>
      <c r="RR63" s="24"/>
      <c r="RS63" s="24"/>
      <c r="RT63" s="24"/>
      <c r="RU63" s="24"/>
      <c r="RV63" s="24"/>
      <c r="RW63" s="24"/>
      <c r="RX63" s="24"/>
      <c r="RY63" s="24"/>
      <c r="RZ63" s="24"/>
      <c r="SA63" s="24"/>
      <c r="SB63" s="24"/>
      <c r="SC63" s="24"/>
      <c r="SD63" s="24"/>
      <c r="SE63" s="24"/>
      <c r="SF63" s="24"/>
      <c r="SG63" s="24"/>
      <c r="SH63" s="24"/>
      <c r="SI63" s="24"/>
      <c r="SJ63" s="24"/>
      <c r="SK63" s="24"/>
      <c r="SL63" s="24"/>
      <c r="SM63" s="24"/>
      <c r="SN63" s="24"/>
      <c r="SO63" s="24"/>
      <c r="SP63" s="24"/>
      <c r="SQ63" s="24"/>
      <c r="SR63" s="24"/>
      <c r="SS63" s="24"/>
      <c r="ST63" s="24"/>
      <c r="SU63" s="24"/>
      <c r="SV63" s="24"/>
      <c r="SW63" s="24"/>
      <c r="SX63" s="24"/>
      <c r="SY63" s="24"/>
      <c r="SZ63" s="24"/>
      <c r="TA63" s="24"/>
      <c r="TB63" s="24"/>
      <c r="TC63" s="24"/>
      <c r="TD63" s="24"/>
      <c r="TE63" s="24"/>
      <c r="TF63" s="24"/>
      <c r="TG63" s="24"/>
      <c r="TH63" s="24"/>
      <c r="TI63" s="24"/>
      <c r="TJ63" s="24"/>
      <c r="TK63" s="24"/>
      <c r="TL63" s="24"/>
      <c r="TM63" s="24"/>
      <c r="TN63" s="24"/>
      <c r="TO63" s="24"/>
      <c r="TP63" s="24"/>
      <c r="TQ63" s="24"/>
      <c r="TR63" s="24"/>
      <c r="TS63" s="24"/>
      <c r="TT63" s="24"/>
      <c r="TU63" s="24"/>
      <c r="TV63" s="24"/>
      <c r="TW63" s="24"/>
      <c r="TX63" s="24"/>
      <c r="TY63" s="24"/>
      <c r="TZ63" s="24"/>
      <c r="UA63" s="24"/>
      <c r="UB63" s="24"/>
      <c r="UC63" s="24"/>
      <c r="UD63" s="24"/>
      <c r="UE63" s="24"/>
      <c r="UF63" s="24"/>
      <c r="UG63" s="24"/>
      <c r="UH63" s="24"/>
      <c r="UI63" s="24"/>
      <c r="UJ63" s="24"/>
      <c r="UK63" s="24"/>
      <c r="UL63" s="24"/>
      <c r="UM63" s="24"/>
      <c r="UN63" s="24"/>
      <c r="UO63" s="24"/>
      <c r="UP63" s="24"/>
      <c r="UQ63" s="24"/>
      <c r="UR63" s="24"/>
      <c r="US63" s="24"/>
      <c r="UT63" s="24"/>
      <c r="UU63" s="24"/>
      <c r="UV63" s="24"/>
      <c r="UW63" s="24"/>
      <c r="UX63" s="24"/>
      <c r="UY63" s="24"/>
      <c r="UZ63" s="24"/>
      <c r="VA63" s="24"/>
      <c r="VB63" s="24"/>
      <c r="VC63" s="24"/>
      <c r="VD63" s="24"/>
    </row>
    <row r="64" spans="1:576" s="23" customFormat="1" ht="17.25" customHeight="1" x14ac:dyDescent="0.2">
      <c r="A64" s="111" t="s">
        <v>330</v>
      </c>
      <c r="B64" s="118"/>
      <c r="C64" s="92"/>
      <c r="D64" s="97"/>
      <c r="E64" s="118"/>
      <c r="F64" s="92"/>
      <c r="G64" s="136"/>
      <c r="H64" s="119"/>
      <c r="I64" s="119"/>
      <c r="J64" s="117"/>
      <c r="K64" s="117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210"/>
      <c r="AD64" s="142"/>
      <c r="AE64" s="142"/>
      <c r="AF64" s="142"/>
      <c r="AG64" s="142"/>
      <c r="AH64" s="142"/>
      <c r="AI64" s="142"/>
      <c r="AJ64" s="142"/>
      <c r="AK64" s="142"/>
      <c r="AL64" s="265"/>
      <c r="AM64" s="253"/>
      <c r="AN64" s="253"/>
      <c r="AO64" s="253"/>
      <c r="AP64" s="253"/>
      <c r="AQ64" s="253"/>
      <c r="AR64" s="253"/>
      <c r="AS64" s="253"/>
      <c r="AT64" s="253"/>
      <c r="AU64" s="253"/>
      <c r="AV64" s="253"/>
      <c r="AW64" s="253"/>
      <c r="AX64" s="253"/>
      <c r="AY64" s="253"/>
      <c r="AZ64" s="253"/>
      <c r="BA64" s="253"/>
      <c r="BB64" s="253"/>
      <c r="BC64" s="253"/>
      <c r="BD64" s="253"/>
      <c r="BE64" s="253"/>
      <c r="BF64" s="253"/>
      <c r="BG64" s="253"/>
      <c r="BH64" s="253"/>
      <c r="BI64" s="253"/>
      <c r="BJ64" s="253"/>
      <c r="BK64" s="253"/>
      <c r="BL64" s="253"/>
      <c r="BM64" s="253"/>
      <c r="BN64" s="253"/>
      <c r="BO64" s="253"/>
      <c r="BP64" s="253"/>
      <c r="BQ64" s="253"/>
      <c r="BR64" s="253"/>
      <c r="BS64" s="253"/>
      <c r="BT64" s="253"/>
      <c r="BU64" s="253"/>
      <c r="BV64" s="253"/>
      <c r="BW64" s="253"/>
      <c r="BX64" s="253"/>
      <c r="BY64" s="253"/>
      <c r="BZ64" s="253"/>
      <c r="CA64" s="253"/>
      <c r="CB64" s="253"/>
      <c r="CC64" s="253"/>
      <c r="CD64" s="253"/>
      <c r="CE64" s="253"/>
      <c r="CF64" s="253"/>
      <c r="CG64" s="253"/>
      <c r="CH64" s="253"/>
      <c r="CI64" s="253"/>
      <c r="CJ64" s="253"/>
      <c r="CK64" s="253"/>
      <c r="CL64" s="253"/>
      <c r="CM64" s="253"/>
      <c r="CN64" s="253"/>
      <c r="CO64" s="253"/>
      <c r="CP64" s="253"/>
      <c r="CQ64" s="253"/>
      <c r="CR64" s="253"/>
      <c r="CS64" s="253"/>
      <c r="CT64" s="253"/>
      <c r="CU64" s="253"/>
      <c r="CV64" s="253"/>
      <c r="CW64" s="253"/>
      <c r="CX64" s="253"/>
      <c r="CY64" s="253"/>
      <c r="CZ64" s="253"/>
      <c r="DA64" s="253"/>
      <c r="DB64" s="253"/>
      <c r="DC64" s="253"/>
      <c r="DD64" s="253"/>
      <c r="DE64" s="253"/>
      <c r="DF64" s="253"/>
      <c r="DG64" s="253"/>
      <c r="DH64" s="253"/>
      <c r="DI64" s="253"/>
      <c r="DJ64" s="253"/>
      <c r="DK64" s="253"/>
      <c r="DL64" s="253"/>
      <c r="DM64" s="253"/>
      <c r="DN64" s="253"/>
      <c r="DO64" s="253"/>
      <c r="DP64" s="253"/>
      <c r="DQ64" s="253"/>
      <c r="DR64" s="253"/>
      <c r="DS64" s="253"/>
      <c r="DT64" s="253"/>
      <c r="DU64" s="253"/>
      <c r="DV64" s="253"/>
      <c r="DW64" s="253"/>
      <c r="DX64" s="253"/>
      <c r="DY64" s="253"/>
      <c r="DZ64" s="253"/>
      <c r="EA64" s="253"/>
      <c r="EB64" s="253"/>
      <c r="EC64" s="253"/>
      <c r="ED64" s="253"/>
      <c r="EE64" s="253"/>
      <c r="EF64" s="253"/>
      <c r="EG64" s="253"/>
      <c r="EH64" s="253"/>
      <c r="EI64" s="253"/>
      <c r="EJ64" s="253"/>
      <c r="EK64" s="253"/>
      <c r="EL64" s="253"/>
      <c r="EM64" s="253"/>
      <c r="EN64" s="253"/>
      <c r="EO64" s="253"/>
      <c r="EP64" s="253"/>
      <c r="EQ64" s="253"/>
      <c r="ER64" s="253"/>
      <c r="ES64" s="253"/>
      <c r="ET64" s="253"/>
      <c r="EU64" s="253"/>
      <c r="EV64" s="253"/>
      <c r="EW64" s="253"/>
      <c r="EX64" s="253"/>
      <c r="EY64" s="253"/>
      <c r="EZ64" s="253"/>
      <c r="FA64" s="253"/>
      <c r="FB64" s="253"/>
      <c r="FC64" s="253"/>
      <c r="FD64" s="253"/>
      <c r="FE64" s="253"/>
      <c r="FF64" s="253"/>
      <c r="FG64" s="253"/>
      <c r="FH64" s="253"/>
      <c r="FI64" s="253"/>
      <c r="FJ64" s="253"/>
      <c r="FK64" s="253"/>
      <c r="FL64" s="253"/>
      <c r="FM64" s="253"/>
      <c r="FN64" s="253"/>
      <c r="FO64" s="253"/>
      <c r="FP64" s="253"/>
      <c r="FQ64" s="253"/>
      <c r="FR64" s="253"/>
      <c r="FS64" s="253"/>
      <c r="FT64" s="253"/>
      <c r="FU64" s="253"/>
      <c r="FV64" s="253"/>
      <c r="FW64" s="253"/>
      <c r="FX64" s="253"/>
      <c r="FY64" s="253"/>
      <c r="FZ64" s="253"/>
      <c r="GA64" s="253"/>
      <c r="GB64" s="253"/>
      <c r="GC64" s="253"/>
      <c r="GD64" s="253"/>
      <c r="GE64" s="253"/>
      <c r="GF64" s="253"/>
      <c r="GG64" s="253"/>
      <c r="GH64" s="253"/>
      <c r="GI64" s="253"/>
      <c r="GJ64" s="253"/>
      <c r="GK64" s="253"/>
      <c r="GL64" s="253"/>
      <c r="GM64" s="253"/>
      <c r="GN64" s="253"/>
      <c r="GO64" s="253"/>
      <c r="GP64" s="253"/>
      <c r="GQ64" s="253"/>
      <c r="GR64" s="253"/>
      <c r="GS64" s="253"/>
      <c r="GT64" s="253"/>
      <c r="GU64" s="253"/>
      <c r="GV64" s="253"/>
      <c r="GW64" s="253"/>
      <c r="GX64" s="253"/>
      <c r="GY64" s="253"/>
      <c r="GZ64" s="253"/>
      <c r="HA64" s="253"/>
      <c r="HB64" s="253"/>
      <c r="HC64" s="253"/>
      <c r="HD64" s="253"/>
      <c r="HE64" s="253"/>
      <c r="HF64" s="253"/>
      <c r="HG64" s="253"/>
      <c r="HH64" s="253"/>
      <c r="HI64" s="253"/>
      <c r="HJ64" s="253"/>
      <c r="HK64" s="253"/>
      <c r="HL64" s="253"/>
      <c r="HM64" s="253"/>
      <c r="HN64" s="253"/>
      <c r="HO64" s="253"/>
      <c r="HP64" s="253"/>
      <c r="HQ64" s="253"/>
      <c r="HR64" s="253"/>
      <c r="HS64" s="253"/>
      <c r="HT64" s="253"/>
      <c r="HU64" s="253"/>
      <c r="HV64" s="253"/>
      <c r="HW64" s="253"/>
      <c r="HX64" s="253"/>
      <c r="HY64" s="253"/>
      <c r="HZ64" s="253"/>
      <c r="IA64" s="253"/>
      <c r="IB64" s="253"/>
      <c r="IC64" s="253"/>
      <c r="ID64" s="253"/>
      <c r="IE64" s="253"/>
      <c r="IF64" s="253"/>
      <c r="IG64" s="253"/>
      <c r="IH64" s="253"/>
      <c r="II64" s="253"/>
      <c r="IJ64" s="253"/>
      <c r="IK64" s="253"/>
      <c r="IL64" s="253"/>
      <c r="IM64" s="253"/>
      <c r="IN64" s="253"/>
      <c r="IO64" s="253"/>
      <c r="IP64" s="253"/>
      <c r="IQ64" s="253"/>
      <c r="IR64" s="253"/>
      <c r="IS64" s="253"/>
      <c r="IT64" s="253"/>
      <c r="IU64" s="253"/>
      <c r="IV64" s="253"/>
      <c r="IW64" s="253"/>
      <c r="IX64" s="253"/>
      <c r="IY64" s="253"/>
      <c r="IZ64" s="253"/>
      <c r="JA64" s="253"/>
      <c r="JB64" s="253"/>
      <c r="JC64" s="253"/>
      <c r="JD64" s="253"/>
      <c r="JE64" s="253"/>
      <c r="JF64" s="253"/>
      <c r="JG64" s="253"/>
      <c r="JH64" s="253"/>
      <c r="JI64" s="253"/>
      <c r="JJ64" s="253"/>
      <c r="JK64" s="253"/>
      <c r="JL64" s="253"/>
      <c r="JM64" s="253"/>
      <c r="JN64" s="253"/>
      <c r="JO64" s="253"/>
      <c r="JP64" s="253"/>
      <c r="JQ64" s="253"/>
      <c r="JR64" s="253"/>
      <c r="JS64" s="253"/>
      <c r="JT64" s="253"/>
      <c r="JU64" s="253"/>
      <c r="JV64" s="253"/>
      <c r="JW64" s="253"/>
      <c r="JX64" s="253"/>
      <c r="JY64" s="253"/>
      <c r="JZ64" s="253"/>
      <c r="KA64" s="253"/>
      <c r="KB64" s="253"/>
      <c r="KC64" s="253"/>
      <c r="KD64" s="253"/>
      <c r="KE64" s="253"/>
      <c r="KF64" s="253"/>
      <c r="KG64" s="253"/>
      <c r="KH64" s="253"/>
      <c r="KI64" s="253"/>
      <c r="KJ64" s="253"/>
      <c r="KK64" s="253"/>
      <c r="KL64" s="253"/>
      <c r="KM64" s="253"/>
      <c r="KN64" s="253"/>
      <c r="KO64" s="253"/>
      <c r="KP64" s="253"/>
      <c r="KQ64" s="253"/>
      <c r="KR64" s="253"/>
      <c r="KS64" s="253"/>
      <c r="KT64" s="253"/>
      <c r="KU64" s="253"/>
      <c r="KV64" s="253"/>
      <c r="KW64" s="253"/>
      <c r="KX64" s="253"/>
      <c r="KY64" s="253"/>
      <c r="KZ64" s="253"/>
      <c r="LA64" s="253"/>
      <c r="LB64" s="253"/>
      <c r="LC64" s="253"/>
      <c r="LD64" s="253"/>
      <c r="LE64" s="253"/>
      <c r="LF64" s="253"/>
      <c r="LG64" s="253"/>
      <c r="LH64" s="253"/>
      <c r="LI64" s="253"/>
      <c r="LJ64" s="253"/>
      <c r="LK64" s="253"/>
      <c r="LL64" s="253"/>
      <c r="LM64" s="253"/>
      <c r="LN64" s="253"/>
      <c r="LO64" s="253"/>
      <c r="LP64" s="253"/>
      <c r="LQ64" s="253"/>
      <c r="LR64" s="253"/>
      <c r="LS64" s="253"/>
      <c r="LT64" s="253"/>
      <c r="LU64" s="253"/>
      <c r="LV64" s="253"/>
      <c r="LW64" s="253"/>
      <c r="LX64" s="253"/>
      <c r="LY64" s="253"/>
      <c r="LZ64" s="253"/>
      <c r="MA64" s="253"/>
      <c r="MB64" s="253"/>
      <c r="MC64" s="253"/>
      <c r="MD64" s="253"/>
      <c r="ME64" s="253"/>
      <c r="MF64" s="253"/>
      <c r="MG64" s="253"/>
      <c r="MH64" s="253"/>
      <c r="MI64" s="253"/>
      <c r="MJ64" s="253"/>
      <c r="MK64" s="253"/>
      <c r="ML64" s="253"/>
      <c r="MM64" s="253"/>
      <c r="MN64" s="253"/>
      <c r="MO64" s="253"/>
      <c r="MP64" s="253"/>
      <c r="MQ64" s="253"/>
      <c r="MR64" s="253"/>
      <c r="MS64" s="253"/>
      <c r="MT64" s="253"/>
      <c r="MU64" s="253"/>
      <c r="MV64" s="253"/>
      <c r="MW64" s="253"/>
      <c r="MX64" s="253"/>
      <c r="MY64" s="253"/>
      <c r="MZ64" s="253"/>
      <c r="NA64" s="253"/>
      <c r="NB64" s="253"/>
      <c r="NC64" s="253"/>
      <c r="ND64" s="253"/>
      <c r="NE64" s="253"/>
      <c r="NF64" s="253"/>
      <c r="NG64" s="253"/>
      <c r="NH64" s="253"/>
      <c r="NI64" s="253"/>
      <c r="NJ64" s="253"/>
      <c r="NK64" s="253"/>
      <c r="NL64" s="253"/>
      <c r="NM64" s="253"/>
      <c r="NN64" s="253"/>
      <c r="NO64" s="253"/>
      <c r="NP64" s="253"/>
      <c r="NQ64" s="253"/>
      <c r="NR64" s="253"/>
      <c r="NS64" s="253"/>
      <c r="NT64" s="253"/>
      <c r="NU64" s="253"/>
      <c r="NV64" s="253"/>
      <c r="NW64" s="253"/>
      <c r="NX64" s="253"/>
      <c r="NY64" s="253"/>
      <c r="NZ64" s="253"/>
      <c r="OA64" s="253"/>
      <c r="OB64" s="253"/>
      <c r="OC64" s="253"/>
      <c r="OD64" s="253"/>
      <c r="OE64" s="253"/>
      <c r="OF64" s="253"/>
      <c r="OG64" s="253"/>
      <c r="OH64" s="253"/>
      <c r="OI64" s="253"/>
      <c r="OJ64" s="253"/>
      <c r="OK64" s="253"/>
      <c r="OL64" s="253"/>
      <c r="OM64" s="253"/>
      <c r="ON64" s="253"/>
      <c r="OO64" s="253"/>
      <c r="OP64" s="253"/>
      <c r="OQ64" s="253"/>
      <c r="OR64" s="253"/>
      <c r="OS64" s="253"/>
      <c r="OT64" s="253"/>
      <c r="OU64" s="253"/>
      <c r="OV64" s="253"/>
      <c r="OW64" s="253"/>
      <c r="OX64" s="24"/>
      <c r="OY64" s="24"/>
      <c r="OZ64" s="24"/>
      <c r="PA64" s="24"/>
      <c r="PB64" s="24"/>
      <c r="PC64" s="24"/>
      <c r="PD64" s="24"/>
      <c r="PE64" s="24"/>
      <c r="PF64" s="24"/>
      <c r="PG64" s="24"/>
      <c r="PH64" s="24"/>
      <c r="PI64" s="24"/>
      <c r="PJ64" s="24"/>
      <c r="PK64" s="24"/>
      <c r="PL64" s="24"/>
      <c r="PM64" s="24"/>
      <c r="PN64" s="24"/>
      <c r="PO64" s="24"/>
      <c r="PP64" s="24"/>
      <c r="PQ64" s="24"/>
      <c r="PR64" s="24"/>
      <c r="PS64" s="24"/>
      <c r="PT64" s="24"/>
      <c r="PU64" s="24"/>
      <c r="PV64" s="24"/>
      <c r="PW64" s="24"/>
      <c r="PX64" s="24"/>
      <c r="PY64" s="24"/>
      <c r="PZ64" s="24"/>
      <c r="QA64" s="24"/>
      <c r="QB64" s="24"/>
      <c r="QC64" s="24"/>
      <c r="QD64" s="24"/>
      <c r="QE64" s="24"/>
      <c r="QF64" s="24"/>
      <c r="QG64" s="24"/>
      <c r="QH64" s="24"/>
      <c r="QI64" s="24"/>
      <c r="QJ64" s="24"/>
      <c r="QK64" s="24"/>
      <c r="QL64" s="24"/>
      <c r="QM64" s="24"/>
      <c r="QN64" s="24"/>
      <c r="QO64" s="24"/>
      <c r="QP64" s="24"/>
      <c r="QQ64" s="24"/>
      <c r="QR64" s="24"/>
      <c r="QS64" s="24"/>
      <c r="QT64" s="24"/>
      <c r="QU64" s="24"/>
      <c r="QV64" s="24"/>
      <c r="QW64" s="24"/>
      <c r="QX64" s="24"/>
      <c r="QY64" s="24"/>
      <c r="QZ64" s="24"/>
      <c r="RA64" s="24"/>
      <c r="RB64" s="24"/>
      <c r="RC64" s="24"/>
      <c r="RD64" s="24"/>
      <c r="RE64" s="24"/>
      <c r="RF64" s="24"/>
      <c r="RG64" s="24"/>
      <c r="RH64" s="24"/>
      <c r="RI64" s="24"/>
      <c r="RJ64" s="24"/>
      <c r="RK64" s="24"/>
      <c r="RL64" s="24"/>
      <c r="RM64" s="24"/>
      <c r="RN64" s="24"/>
      <c r="RO64" s="24"/>
      <c r="RP64" s="24"/>
      <c r="RQ64" s="24"/>
      <c r="RR64" s="24"/>
      <c r="RS64" s="24"/>
      <c r="RT64" s="24"/>
      <c r="RU64" s="24"/>
      <c r="RV64" s="24"/>
      <c r="RW64" s="24"/>
      <c r="RX64" s="24"/>
      <c r="RY64" s="24"/>
      <c r="RZ64" s="24"/>
      <c r="SA64" s="24"/>
      <c r="SB64" s="24"/>
      <c r="SC64" s="24"/>
      <c r="SD64" s="24"/>
      <c r="SE64" s="24"/>
      <c r="SF64" s="24"/>
      <c r="SG64" s="24"/>
      <c r="SH64" s="24"/>
      <c r="SI64" s="24"/>
      <c r="SJ64" s="24"/>
      <c r="SK64" s="24"/>
      <c r="SL64" s="24"/>
      <c r="SM64" s="24"/>
      <c r="SN64" s="24"/>
      <c r="SO64" s="24"/>
      <c r="SP64" s="24"/>
      <c r="SQ64" s="24"/>
      <c r="SR64" s="24"/>
      <c r="SS64" s="24"/>
      <c r="ST64" s="24"/>
      <c r="SU64" s="24"/>
      <c r="SV64" s="24"/>
      <c r="SW64" s="24"/>
      <c r="SX64" s="24"/>
      <c r="SY64" s="24"/>
      <c r="SZ64" s="24"/>
      <c r="TA64" s="24"/>
      <c r="TB64" s="24"/>
      <c r="TC64" s="24"/>
      <c r="TD64" s="24"/>
      <c r="TE64" s="24"/>
      <c r="TF64" s="24"/>
      <c r="TG64" s="24"/>
      <c r="TH64" s="24"/>
      <c r="TI64" s="24"/>
      <c r="TJ64" s="24"/>
      <c r="TK64" s="24"/>
      <c r="TL64" s="24"/>
      <c r="TM64" s="24"/>
      <c r="TN64" s="24"/>
      <c r="TO64" s="24"/>
      <c r="TP64" s="24"/>
      <c r="TQ64" s="24"/>
      <c r="TR64" s="24"/>
      <c r="TS64" s="24"/>
      <c r="TT64" s="24"/>
      <c r="TU64" s="24"/>
      <c r="TV64" s="24"/>
      <c r="TW64" s="24"/>
      <c r="TX64" s="24"/>
      <c r="TY64" s="24"/>
      <c r="TZ64" s="24"/>
      <c r="UA64" s="24"/>
      <c r="UB64" s="24"/>
      <c r="UC64" s="24"/>
      <c r="UD64" s="24"/>
      <c r="UE64" s="24"/>
      <c r="UF64" s="24"/>
      <c r="UG64" s="24"/>
      <c r="UH64" s="24"/>
      <c r="UI64" s="24"/>
      <c r="UJ64" s="24"/>
      <c r="UK64" s="24"/>
      <c r="UL64" s="24"/>
      <c r="UM64" s="24"/>
      <c r="UN64" s="24"/>
      <c r="UO64" s="24"/>
      <c r="UP64" s="24"/>
      <c r="UQ64" s="24"/>
      <c r="UR64" s="24"/>
      <c r="US64" s="24"/>
      <c r="UT64" s="24"/>
      <c r="UU64" s="24"/>
      <c r="UV64" s="24"/>
      <c r="UW64" s="24"/>
      <c r="UX64" s="24"/>
      <c r="UY64" s="24"/>
      <c r="UZ64" s="24"/>
      <c r="VA64" s="24"/>
      <c r="VB64" s="24"/>
      <c r="VC64" s="24"/>
      <c r="VD64" s="24"/>
    </row>
    <row r="65" spans="1:576" s="56" customFormat="1" ht="15" customHeight="1" x14ac:dyDescent="0.2">
      <c r="A65" s="18">
        <v>1</v>
      </c>
      <c r="B65" s="89" t="s">
        <v>325</v>
      </c>
      <c r="C65" s="89" t="s">
        <v>326</v>
      </c>
      <c r="D65" s="20">
        <v>14</v>
      </c>
      <c r="E65" s="89" t="s">
        <v>246</v>
      </c>
      <c r="F65" s="89" t="s">
        <v>327</v>
      </c>
      <c r="G65" s="134" t="s">
        <v>220</v>
      </c>
      <c r="H65" s="22">
        <v>40</v>
      </c>
      <c r="I65" s="22" t="s">
        <v>121</v>
      </c>
      <c r="J65" s="21" t="s">
        <v>221</v>
      </c>
      <c r="K65" s="21" t="s">
        <v>265</v>
      </c>
      <c r="L65" s="21" t="s">
        <v>187</v>
      </c>
      <c r="M65" s="22">
        <v>1</v>
      </c>
      <c r="N65" s="126">
        <v>9872</v>
      </c>
      <c r="O65" s="62"/>
      <c r="P65" s="62"/>
      <c r="Q65" s="62">
        <f t="shared" ref="Q65:Q99" si="52">N65+O65+P65</f>
        <v>9872</v>
      </c>
      <c r="R65" s="62">
        <f>70.1*4</f>
        <v>280.39999999999998</v>
      </c>
      <c r="S65" s="62">
        <f t="shared" ref="S65:S99" si="53">(Q65+Y65+Z65)/30*5</f>
        <v>1863.8333333333333</v>
      </c>
      <c r="T65" s="62">
        <f t="shared" ref="T65:T99" si="54">(Q65+Y65+Z65)/30*50</f>
        <v>18638.333333333332</v>
      </c>
      <c r="U65" s="62">
        <f t="shared" ref="U65:U99" si="55">Q65*17.5%</f>
        <v>1727.6</v>
      </c>
      <c r="V65" s="62">
        <f t="shared" ref="V65:V99" si="56">Q65*3%</f>
        <v>296.15999999999997</v>
      </c>
      <c r="W65" s="62">
        <f t="shared" ref="W65:W99" si="57">Q65*5%</f>
        <v>493.6</v>
      </c>
      <c r="X65" s="62">
        <f t="shared" ref="X65:X99" si="58">Q65*2%</f>
        <v>197.44</v>
      </c>
      <c r="Y65" s="62">
        <f>745+70</f>
        <v>815</v>
      </c>
      <c r="Z65" s="62">
        <f>466+30</f>
        <v>496</v>
      </c>
      <c r="AA65" s="64">
        <f t="shared" ref="AA65:AA93" si="59">(Q65+Y65+Z65)/2</f>
        <v>5591.5</v>
      </c>
      <c r="AB65" s="64">
        <f t="shared" ref="AB65:AB100" si="60">Q65+R65+U65+V65+W65+X65+Y65+Z65+(S65/12+T65/12+AA65/12)</f>
        <v>16352.672222222223</v>
      </c>
      <c r="AC65" s="64">
        <f t="shared" ref="AC65:AC99" si="61">+AB65*12</f>
        <v>196232.06666666668</v>
      </c>
      <c r="AD65" s="64"/>
      <c r="AE65" s="64"/>
      <c r="AF65" s="64"/>
      <c r="AG65" s="64"/>
      <c r="AH65" s="64"/>
      <c r="AI65" s="64"/>
      <c r="AJ65" s="64"/>
      <c r="AK65" s="64"/>
      <c r="AL65" s="6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  <c r="HW65" s="24"/>
      <c r="HX65" s="24"/>
      <c r="HY65" s="24"/>
      <c r="HZ65" s="24"/>
      <c r="IA65" s="24"/>
      <c r="IB65" s="24"/>
      <c r="IC65" s="24"/>
      <c r="ID65" s="24"/>
      <c r="IE65" s="24"/>
      <c r="IF65" s="24"/>
      <c r="IG65" s="24"/>
      <c r="IH65" s="24"/>
      <c r="II65" s="24"/>
      <c r="IJ65" s="24"/>
      <c r="IK65" s="24"/>
      <c r="IL65" s="24"/>
      <c r="IM65" s="24"/>
      <c r="IN65" s="24"/>
      <c r="IO65" s="24"/>
      <c r="IP65" s="24"/>
      <c r="IQ65" s="24"/>
      <c r="IR65" s="24"/>
      <c r="IS65" s="24"/>
      <c r="IT65" s="24"/>
      <c r="IU65" s="24"/>
      <c r="IV65" s="24"/>
      <c r="IW65" s="24"/>
      <c r="IX65" s="24"/>
      <c r="IY65" s="24"/>
      <c r="IZ65" s="24"/>
      <c r="JA65" s="24"/>
      <c r="JB65" s="24"/>
      <c r="JC65" s="24"/>
      <c r="JD65" s="24"/>
      <c r="JE65" s="24"/>
      <c r="JF65" s="24"/>
      <c r="JG65" s="24"/>
      <c r="JH65" s="24"/>
      <c r="JI65" s="24"/>
      <c r="JJ65" s="24"/>
      <c r="JK65" s="24"/>
      <c r="JL65" s="24"/>
      <c r="JM65" s="24"/>
      <c r="JN65" s="24"/>
      <c r="JO65" s="24"/>
      <c r="JP65" s="24"/>
      <c r="JQ65" s="24"/>
      <c r="JR65" s="24"/>
      <c r="JS65" s="24"/>
      <c r="JT65" s="24"/>
      <c r="JU65" s="24"/>
      <c r="JV65" s="24"/>
      <c r="JW65" s="24"/>
      <c r="JX65" s="24"/>
      <c r="JY65" s="24"/>
      <c r="JZ65" s="24"/>
      <c r="KA65" s="24"/>
      <c r="KB65" s="24"/>
      <c r="KC65" s="24"/>
      <c r="KD65" s="24"/>
      <c r="KE65" s="24"/>
      <c r="KF65" s="24"/>
      <c r="KG65" s="24"/>
      <c r="KH65" s="24"/>
      <c r="KI65" s="24"/>
      <c r="KJ65" s="24"/>
      <c r="KK65" s="24"/>
      <c r="KL65" s="24"/>
      <c r="KM65" s="24"/>
      <c r="KN65" s="24"/>
      <c r="KO65" s="24"/>
      <c r="KP65" s="24"/>
      <c r="KQ65" s="24"/>
      <c r="KR65" s="24"/>
      <c r="KS65" s="24"/>
      <c r="KT65" s="24"/>
      <c r="KU65" s="24"/>
      <c r="KV65" s="24"/>
      <c r="KW65" s="24"/>
      <c r="KX65" s="24"/>
      <c r="KY65" s="24"/>
      <c r="KZ65" s="24"/>
      <c r="LA65" s="24"/>
      <c r="LB65" s="24"/>
      <c r="LC65" s="24"/>
      <c r="LD65" s="24"/>
      <c r="LE65" s="24"/>
      <c r="LF65" s="24"/>
      <c r="LG65" s="24"/>
      <c r="LH65" s="24"/>
      <c r="LI65" s="24"/>
      <c r="LJ65" s="24"/>
      <c r="LK65" s="24"/>
      <c r="LL65" s="24"/>
      <c r="LM65" s="24"/>
      <c r="LN65" s="24"/>
      <c r="LO65" s="24"/>
      <c r="LP65" s="24"/>
      <c r="LQ65" s="24"/>
      <c r="LR65" s="24"/>
      <c r="LS65" s="24"/>
      <c r="LT65" s="24"/>
      <c r="LU65" s="24"/>
      <c r="LV65" s="24"/>
      <c r="LW65" s="24"/>
      <c r="LX65" s="24"/>
      <c r="LY65" s="24"/>
      <c r="LZ65" s="24"/>
      <c r="MA65" s="24"/>
      <c r="MB65" s="24"/>
      <c r="MC65" s="24"/>
      <c r="MD65" s="24"/>
      <c r="ME65" s="24"/>
      <c r="MF65" s="24"/>
      <c r="MG65" s="24"/>
      <c r="MH65" s="24"/>
      <c r="MI65" s="24"/>
      <c r="MJ65" s="24"/>
      <c r="MK65" s="24"/>
      <c r="ML65" s="24"/>
      <c r="MM65" s="24"/>
      <c r="MN65" s="24"/>
      <c r="MO65" s="24"/>
      <c r="MP65" s="24"/>
      <c r="MQ65" s="24"/>
      <c r="MR65" s="24"/>
      <c r="MS65" s="24"/>
      <c r="MT65" s="24"/>
      <c r="MU65" s="24"/>
      <c r="MV65" s="24"/>
      <c r="MW65" s="24"/>
      <c r="MX65" s="24"/>
      <c r="MY65" s="24"/>
      <c r="MZ65" s="24"/>
      <c r="NA65" s="24"/>
      <c r="NB65" s="24"/>
      <c r="NC65" s="24"/>
      <c r="ND65" s="24"/>
      <c r="NE65" s="24"/>
      <c r="NF65" s="24"/>
      <c r="NG65" s="24"/>
      <c r="NH65" s="24"/>
      <c r="NI65" s="24"/>
      <c r="NJ65" s="24"/>
      <c r="NK65" s="24"/>
      <c r="NL65" s="24"/>
      <c r="NM65" s="24"/>
      <c r="NN65" s="24"/>
      <c r="NO65" s="24"/>
      <c r="NP65" s="24"/>
      <c r="NQ65" s="24"/>
      <c r="NR65" s="24"/>
      <c r="NS65" s="24"/>
      <c r="NT65" s="24"/>
      <c r="NU65" s="24"/>
      <c r="NV65" s="24"/>
      <c r="NW65" s="24"/>
      <c r="NX65" s="24"/>
      <c r="NY65" s="24"/>
      <c r="NZ65" s="24"/>
      <c r="OA65" s="24"/>
      <c r="OB65" s="24"/>
      <c r="OC65" s="24"/>
      <c r="OD65" s="24"/>
      <c r="OE65" s="24"/>
      <c r="OF65" s="24"/>
      <c r="OG65" s="24"/>
      <c r="OH65" s="24"/>
      <c r="OI65" s="24"/>
      <c r="OJ65" s="24"/>
      <c r="OK65" s="24"/>
      <c r="OL65" s="24"/>
      <c r="OM65" s="24"/>
      <c r="ON65" s="24"/>
      <c r="OO65" s="24"/>
      <c r="OP65" s="24"/>
      <c r="OQ65" s="24"/>
      <c r="OR65" s="24"/>
      <c r="OS65" s="24"/>
      <c r="OT65" s="24"/>
      <c r="OU65" s="24"/>
      <c r="OV65" s="24"/>
      <c r="OW65" s="24"/>
      <c r="OX65" s="24"/>
      <c r="OY65" s="24"/>
      <c r="OZ65" s="24"/>
      <c r="PA65" s="24"/>
      <c r="PB65" s="24"/>
      <c r="PC65" s="24"/>
      <c r="PD65" s="24"/>
      <c r="PE65" s="24"/>
      <c r="PF65" s="24"/>
      <c r="PG65" s="24"/>
      <c r="PH65" s="24"/>
      <c r="PI65" s="24"/>
      <c r="PJ65" s="24"/>
      <c r="PK65" s="24"/>
      <c r="PL65" s="24"/>
      <c r="PM65" s="24"/>
      <c r="PN65" s="24"/>
      <c r="PO65" s="24"/>
      <c r="PP65" s="24"/>
      <c r="PQ65" s="24"/>
      <c r="PR65" s="24"/>
      <c r="PS65" s="24"/>
      <c r="PT65" s="24"/>
      <c r="PU65" s="24"/>
      <c r="PV65" s="24"/>
      <c r="PW65" s="24"/>
      <c r="PX65" s="24"/>
      <c r="PY65" s="24"/>
      <c r="PZ65" s="24"/>
      <c r="QA65" s="24"/>
      <c r="QB65" s="24"/>
      <c r="QC65" s="24"/>
      <c r="QD65" s="24"/>
      <c r="QE65" s="24"/>
      <c r="QF65" s="24"/>
      <c r="QG65" s="24"/>
      <c r="QH65" s="24"/>
      <c r="QI65" s="24"/>
      <c r="QJ65" s="24"/>
      <c r="QK65" s="24"/>
      <c r="QL65" s="24"/>
      <c r="QM65" s="24"/>
      <c r="QN65" s="24"/>
      <c r="QO65" s="24"/>
      <c r="QP65" s="24"/>
      <c r="QQ65" s="24"/>
      <c r="QR65" s="24"/>
      <c r="QS65" s="24"/>
      <c r="QT65" s="24"/>
      <c r="QU65" s="24"/>
      <c r="QV65" s="24"/>
      <c r="QW65" s="24"/>
      <c r="QX65" s="24"/>
      <c r="QY65" s="24"/>
      <c r="QZ65" s="24"/>
      <c r="RA65" s="24"/>
      <c r="RB65" s="24"/>
      <c r="RC65" s="24"/>
      <c r="RD65" s="24"/>
      <c r="RE65" s="24"/>
      <c r="RF65" s="24"/>
      <c r="RG65" s="24"/>
      <c r="RH65" s="24"/>
      <c r="RI65" s="24"/>
      <c r="RJ65" s="24"/>
      <c r="RK65" s="24"/>
      <c r="RL65" s="24"/>
      <c r="RM65" s="24"/>
      <c r="RN65" s="24"/>
      <c r="RO65" s="24"/>
      <c r="RP65" s="24"/>
      <c r="RQ65" s="24"/>
      <c r="RR65" s="24"/>
      <c r="RS65" s="24"/>
      <c r="RT65" s="24"/>
      <c r="RU65" s="24"/>
      <c r="RV65" s="24"/>
      <c r="RW65" s="24"/>
      <c r="RX65" s="24"/>
      <c r="RY65" s="24"/>
      <c r="RZ65" s="24"/>
      <c r="SA65" s="24"/>
      <c r="SB65" s="24"/>
      <c r="SC65" s="24"/>
      <c r="SD65" s="24"/>
      <c r="SE65" s="24"/>
      <c r="SF65" s="24"/>
      <c r="SG65" s="24"/>
      <c r="SH65" s="24"/>
      <c r="SI65" s="24"/>
      <c r="SJ65" s="24"/>
      <c r="SK65" s="24"/>
      <c r="SL65" s="24"/>
      <c r="SM65" s="24"/>
      <c r="SN65" s="24"/>
      <c r="SO65" s="24"/>
      <c r="SP65" s="24"/>
      <c r="SQ65" s="24"/>
      <c r="SR65" s="24"/>
      <c r="SS65" s="24"/>
      <c r="ST65" s="24"/>
      <c r="SU65" s="24"/>
      <c r="SV65" s="24"/>
      <c r="SW65" s="24"/>
      <c r="SX65" s="24"/>
      <c r="SY65" s="24"/>
      <c r="SZ65" s="24"/>
      <c r="TA65" s="24"/>
      <c r="TB65" s="24"/>
      <c r="TC65" s="24"/>
      <c r="TD65" s="24"/>
      <c r="TE65" s="24"/>
      <c r="TF65" s="24"/>
      <c r="TG65" s="24"/>
      <c r="TH65" s="24"/>
      <c r="TI65" s="24"/>
      <c r="TJ65" s="24"/>
      <c r="TK65" s="24"/>
      <c r="TL65" s="24"/>
      <c r="TM65" s="24"/>
      <c r="TN65" s="24"/>
      <c r="TO65" s="24"/>
      <c r="TP65" s="24"/>
      <c r="TQ65" s="24"/>
      <c r="TR65" s="24"/>
      <c r="TS65" s="24"/>
      <c r="TT65" s="24"/>
      <c r="TU65" s="24"/>
      <c r="TV65" s="24"/>
      <c r="TW65" s="24"/>
      <c r="TX65" s="24"/>
      <c r="TY65" s="24"/>
      <c r="TZ65" s="24"/>
      <c r="UA65" s="24"/>
      <c r="UB65" s="24"/>
      <c r="UC65" s="24"/>
      <c r="UD65" s="24"/>
      <c r="UE65" s="24"/>
      <c r="UF65" s="24"/>
      <c r="UG65" s="24"/>
      <c r="UH65" s="24"/>
      <c r="UI65" s="24"/>
      <c r="UJ65" s="24"/>
      <c r="UK65" s="24"/>
      <c r="UL65" s="24"/>
      <c r="UM65" s="24"/>
      <c r="UN65" s="24"/>
      <c r="UO65" s="24"/>
      <c r="UP65" s="24"/>
      <c r="UQ65" s="24"/>
      <c r="UR65" s="24"/>
      <c r="US65" s="24"/>
      <c r="UT65" s="24"/>
      <c r="UU65" s="24"/>
      <c r="UV65" s="24"/>
      <c r="UW65" s="24"/>
      <c r="UX65" s="24"/>
      <c r="UY65" s="24"/>
      <c r="UZ65" s="24"/>
      <c r="VA65" s="24"/>
      <c r="VB65" s="24"/>
      <c r="VC65" s="24"/>
      <c r="VD65" s="24"/>
    </row>
    <row r="66" spans="1:576" s="56" customFormat="1" ht="15" customHeight="1" x14ac:dyDescent="0.2">
      <c r="A66" s="18">
        <v>2</v>
      </c>
      <c r="B66" s="89" t="s">
        <v>325</v>
      </c>
      <c r="C66" s="89" t="s">
        <v>326</v>
      </c>
      <c r="D66" s="20">
        <v>14</v>
      </c>
      <c r="E66" s="89" t="s">
        <v>246</v>
      </c>
      <c r="F66" s="89" t="s">
        <v>327</v>
      </c>
      <c r="G66" s="134" t="s">
        <v>220</v>
      </c>
      <c r="H66" s="22">
        <v>40</v>
      </c>
      <c r="I66" s="22" t="s">
        <v>121</v>
      </c>
      <c r="J66" s="21" t="s">
        <v>0</v>
      </c>
      <c r="K66" s="21" t="s">
        <v>265</v>
      </c>
      <c r="L66" s="21" t="s">
        <v>187</v>
      </c>
      <c r="M66" s="22">
        <v>1</v>
      </c>
      <c r="N66" s="126">
        <v>9872</v>
      </c>
      <c r="O66" s="62"/>
      <c r="P66" s="62"/>
      <c r="Q66" s="62">
        <f t="shared" si="52"/>
        <v>9872</v>
      </c>
      <c r="R66" s="62">
        <f>70.1*4</f>
        <v>280.39999999999998</v>
      </c>
      <c r="S66" s="62">
        <f t="shared" si="53"/>
        <v>1863.8333333333333</v>
      </c>
      <c r="T66" s="62">
        <f t="shared" si="54"/>
        <v>18638.333333333332</v>
      </c>
      <c r="U66" s="62">
        <f t="shared" si="55"/>
        <v>1727.6</v>
      </c>
      <c r="V66" s="62">
        <f t="shared" si="56"/>
        <v>296.15999999999997</v>
      </c>
      <c r="W66" s="62">
        <f t="shared" si="57"/>
        <v>493.6</v>
      </c>
      <c r="X66" s="62">
        <f t="shared" si="58"/>
        <v>197.44</v>
      </c>
      <c r="Y66" s="62">
        <f t="shared" ref="Y66:Y68" si="62">745+70</f>
        <v>815</v>
      </c>
      <c r="Z66" s="62">
        <f t="shared" ref="Z66:Z68" si="63">466+30</f>
        <v>496</v>
      </c>
      <c r="AA66" s="64">
        <f t="shared" si="59"/>
        <v>5591.5</v>
      </c>
      <c r="AB66" s="64">
        <f t="shared" si="60"/>
        <v>16352.672222222223</v>
      </c>
      <c r="AC66" s="64">
        <f t="shared" si="61"/>
        <v>196232.06666666668</v>
      </c>
      <c r="AD66" s="64"/>
      <c r="AE66" s="64"/>
      <c r="AF66" s="64"/>
      <c r="AG66" s="64"/>
      <c r="AH66" s="64"/>
      <c r="AI66" s="64"/>
      <c r="AJ66" s="64"/>
      <c r="AK66" s="64"/>
      <c r="AL66" s="6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  <c r="HW66" s="24"/>
      <c r="HX66" s="24"/>
      <c r="HY66" s="24"/>
      <c r="HZ66" s="24"/>
      <c r="IA66" s="24"/>
      <c r="IB66" s="24"/>
      <c r="IC66" s="24"/>
      <c r="ID66" s="24"/>
      <c r="IE66" s="24"/>
      <c r="IF66" s="24"/>
      <c r="IG66" s="24"/>
      <c r="IH66" s="24"/>
      <c r="II66" s="24"/>
      <c r="IJ66" s="24"/>
      <c r="IK66" s="24"/>
      <c r="IL66" s="24"/>
      <c r="IM66" s="24"/>
      <c r="IN66" s="24"/>
      <c r="IO66" s="24"/>
      <c r="IP66" s="24"/>
      <c r="IQ66" s="24"/>
      <c r="IR66" s="24"/>
      <c r="IS66" s="24"/>
      <c r="IT66" s="24"/>
      <c r="IU66" s="24"/>
      <c r="IV66" s="24"/>
      <c r="IW66" s="24"/>
      <c r="IX66" s="24"/>
      <c r="IY66" s="24"/>
      <c r="IZ66" s="24"/>
      <c r="JA66" s="24"/>
      <c r="JB66" s="24"/>
      <c r="JC66" s="24"/>
      <c r="JD66" s="24"/>
      <c r="JE66" s="24"/>
      <c r="JF66" s="24"/>
      <c r="JG66" s="24"/>
      <c r="JH66" s="24"/>
      <c r="JI66" s="24"/>
      <c r="JJ66" s="24"/>
      <c r="JK66" s="24"/>
      <c r="JL66" s="24"/>
      <c r="JM66" s="24"/>
      <c r="JN66" s="24"/>
      <c r="JO66" s="24"/>
      <c r="JP66" s="24"/>
      <c r="JQ66" s="24"/>
      <c r="JR66" s="24"/>
      <c r="JS66" s="24"/>
      <c r="JT66" s="24"/>
      <c r="JU66" s="24"/>
      <c r="JV66" s="24"/>
      <c r="JW66" s="24"/>
      <c r="JX66" s="24"/>
      <c r="JY66" s="24"/>
      <c r="JZ66" s="24"/>
      <c r="KA66" s="24"/>
      <c r="KB66" s="24"/>
      <c r="KC66" s="24"/>
      <c r="KD66" s="24"/>
      <c r="KE66" s="24"/>
      <c r="KF66" s="24"/>
      <c r="KG66" s="24"/>
      <c r="KH66" s="24"/>
      <c r="KI66" s="24"/>
      <c r="KJ66" s="24"/>
      <c r="KK66" s="24"/>
      <c r="KL66" s="24"/>
      <c r="KM66" s="24"/>
      <c r="KN66" s="24"/>
      <c r="KO66" s="24"/>
      <c r="KP66" s="24"/>
      <c r="KQ66" s="24"/>
      <c r="KR66" s="24"/>
      <c r="KS66" s="24"/>
      <c r="KT66" s="24"/>
      <c r="KU66" s="24"/>
      <c r="KV66" s="24"/>
      <c r="KW66" s="24"/>
      <c r="KX66" s="24"/>
      <c r="KY66" s="24"/>
      <c r="KZ66" s="24"/>
      <c r="LA66" s="24"/>
      <c r="LB66" s="24"/>
      <c r="LC66" s="24"/>
      <c r="LD66" s="24"/>
      <c r="LE66" s="24"/>
      <c r="LF66" s="24"/>
      <c r="LG66" s="24"/>
      <c r="LH66" s="24"/>
      <c r="LI66" s="24"/>
      <c r="LJ66" s="24"/>
      <c r="LK66" s="24"/>
      <c r="LL66" s="24"/>
      <c r="LM66" s="24"/>
      <c r="LN66" s="24"/>
      <c r="LO66" s="24"/>
      <c r="LP66" s="24"/>
      <c r="LQ66" s="24"/>
      <c r="LR66" s="24"/>
      <c r="LS66" s="24"/>
      <c r="LT66" s="24"/>
      <c r="LU66" s="24"/>
      <c r="LV66" s="24"/>
      <c r="LW66" s="24"/>
      <c r="LX66" s="24"/>
      <c r="LY66" s="24"/>
      <c r="LZ66" s="24"/>
      <c r="MA66" s="24"/>
      <c r="MB66" s="24"/>
      <c r="MC66" s="24"/>
      <c r="MD66" s="24"/>
      <c r="ME66" s="24"/>
      <c r="MF66" s="24"/>
      <c r="MG66" s="24"/>
      <c r="MH66" s="24"/>
      <c r="MI66" s="24"/>
      <c r="MJ66" s="24"/>
      <c r="MK66" s="24"/>
      <c r="ML66" s="24"/>
      <c r="MM66" s="24"/>
      <c r="MN66" s="24"/>
      <c r="MO66" s="24"/>
      <c r="MP66" s="24"/>
      <c r="MQ66" s="24"/>
      <c r="MR66" s="24"/>
      <c r="MS66" s="24"/>
      <c r="MT66" s="24"/>
      <c r="MU66" s="24"/>
      <c r="MV66" s="24"/>
      <c r="MW66" s="24"/>
      <c r="MX66" s="24"/>
      <c r="MY66" s="24"/>
      <c r="MZ66" s="24"/>
      <c r="NA66" s="24"/>
      <c r="NB66" s="24"/>
      <c r="NC66" s="24"/>
      <c r="ND66" s="24"/>
      <c r="NE66" s="24"/>
      <c r="NF66" s="24"/>
      <c r="NG66" s="24"/>
      <c r="NH66" s="24"/>
      <c r="NI66" s="24"/>
      <c r="NJ66" s="24"/>
      <c r="NK66" s="24"/>
      <c r="NL66" s="24"/>
      <c r="NM66" s="24"/>
      <c r="NN66" s="24"/>
      <c r="NO66" s="24"/>
      <c r="NP66" s="24"/>
      <c r="NQ66" s="24"/>
      <c r="NR66" s="24"/>
      <c r="NS66" s="24"/>
      <c r="NT66" s="24"/>
      <c r="NU66" s="24"/>
      <c r="NV66" s="24"/>
      <c r="NW66" s="24"/>
      <c r="NX66" s="24"/>
      <c r="NY66" s="24"/>
      <c r="NZ66" s="24"/>
      <c r="OA66" s="24"/>
      <c r="OB66" s="24"/>
      <c r="OC66" s="24"/>
      <c r="OD66" s="24"/>
      <c r="OE66" s="24"/>
      <c r="OF66" s="24"/>
      <c r="OG66" s="24"/>
      <c r="OH66" s="24"/>
      <c r="OI66" s="24"/>
      <c r="OJ66" s="24"/>
      <c r="OK66" s="24"/>
      <c r="OL66" s="24"/>
      <c r="OM66" s="24"/>
      <c r="ON66" s="24"/>
      <c r="OO66" s="24"/>
      <c r="OP66" s="24"/>
      <c r="OQ66" s="24"/>
      <c r="OR66" s="24"/>
      <c r="OS66" s="24"/>
      <c r="OT66" s="24"/>
      <c r="OU66" s="24"/>
      <c r="OV66" s="24"/>
      <c r="OW66" s="24"/>
      <c r="OX66" s="24"/>
      <c r="OY66" s="24"/>
      <c r="OZ66" s="24"/>
      <c r="PA66" s="24"/>
      <c r="PB66" s="24"/>
      <c r="PC66" s="24"/>
      <c r="PD66" s="24"/>
      <c r="PE66" s="24"/>
      <c r="PF66" s="24"/>
      <c r="PG66" s="24"/>
      <c r="PH66" s="24"/>
      <c r="PI66" s="24"/>
      <c r="PJ66" s="24"/>
      <c r="PK66" s="24"/>
      <c r="PL66" s="24"/>
      <c r="PM66" s="24"/>
      <c r="PN66" s="24"/>
      <c r="PO66" s="24"/>
      <c r="PP66" s="24"/>
      <c r="PQ66" s="24"/>
      <c r="PR66" s="24"/>
      <c r="PS66" s="24"/>
      <c r="PT66" s="24"/>
      <c r="PU66" s="24"/>
      <c r="PV66" s="24"/>
      <c r="PW66" s="24"/>
      <c r="PX66" s="24"/>
      <c r="PY66" s="24"/>
      <c r="PZ66" s="24"/>
      <c r="QA66" s="24"/>
      <c r="QB66" s="24"/>
      <c r="QC66" s="24"/>
      <c r="QD66" s="24"/>
      <c r="QE66" s="24"/>
      <c r="QF66" s="24"/>
      <c r="QG66" s="24"/>
      <c r="QH66" s="24"/>
      <c r="QI66" s="24"/>
      <c r="QJ66" s="24"/>
      <c r="QK66" s="24"/>
      <c r="QL66" s="24"/>
      <c r="QM66" s="24"/>
      <c r="QN66" s="24"/>
      <c r="QO66" s="24"/>
      <c r="QP66" s="24"/>
      <c r="QQ66" s="24"/>
      <c r="QR66" s="24"/>
      <c r="QS66" s="24"/>
      <c r="QT66" s="24"/>
      <c r="QU66" s="24"/>
      <c r="QV66" s="24"/>
      <c r="QW66" s="24"/>
      <c r="QX66" s="24"/>
      <c r="QY66" s="24"/>
      <c r="QZ66" s="24"/>
      <c r="RA66" s="24"/>
      <c r="RB66" s="24"/>
      <c r="RC66" s="24"/>
      <c r="RD66" s="24"/>
      <c r="RE66" s="24"/>
      <c r="RF66" s="24"/>
      <c r="RG66" s="24"/>
      <c r="RH66" s="24"/>
      <c r="RI66" s="24"/>
      <c r="RJ66" s="24"/>
      <c r="RK66" s="24"/>
      <c r="RL66" s="24"/>
      <c r="RM66" s="24"/>
      <c r="RN66" s="24"/>
      <c r="RO66" s="24"/>
      <c r="RP66" s="24"/>
      <c r="RQ66" s="24"/>
      <c r="RR66" s="24"/>
      <c r="RS66" s="24"/>
      <c r="RT66" s="24"/>
      <c r="RU66" s="24"/>
      <c r="RV66" s="24"/>
      <c r="RW66" s="24"/>
      <c r="RX66" s="24"/>
      <c r="RY66" s="24"/>
      <c r="RZ66" s="24"/>
      <c r="SA66" s="24"/>
      <c r="SB66" s="24"/>
      <c r="SC66" s="24"/>
      <c r="SD66" s="24"/>
      <c r="SE66" s="24"/>
      <c r="SF66" s="24"/>
      <c r="SG66" s="24"/>
      <c r="SH66" s="24"/>
      <c r="SI66" s="24"/>
      <c r="SJ66" s="24"/>
      <c r="SK66" s="24"/>
      <c r="SL66" s="24"/>
      <c r="SM66" s="24"/>
      <c r="SN66" s="24"/>
      <c r="SO66" s="24"/>
      <c r="SP66" s="24"/>
      <c r="SQ66" s="24"/>
      <c r="SR66" s="24"/>
      <c r="SS66" s="24"/>
      <c r="ST66" s="24"/>
      <c r="SU66" s="24"/>
      <c r="SV66" s="24"/>
      <c r="SW66" s="24"/>
      <c r="SX66" s="24"/>
      <c r="SY66" s="24"/>
      <c r="SZ66" s="24"/>
      <c r="TA66" s="24"/>
      <c r="TB66" s="24"/>
      <c r="TC66" s="24"/>
      <c r="TD66" s="24"/>
      <c r="TE66" s="24"/>
      <c r="TF66" s="24"/>
      <c r="TG66" s="24"/>
      <c r="TH66" s="24"/>
      <c r="TI66" s="24"/>
      <c r="TJ66" s="24"/>
      <c r="TK66" s="24"/>
      <c r="TL66" s="24"/>
      <c r="TM66" s="24"/>
      <c r="TN66" s="24"/>
      <c r="TO66" s="24"/>
      <c r="TP66" s="24"/>
      <c r="TQ66" s="24"/>
      <c r="TR66" s="24"/>
      <c r="TS66" s="24"/>
      <c r="TT66" s="24"/>
      <c r="TU66" s="24"/>
      <c r="TV66" s="24"/>
      <c r="TW66" s="24"/>
      <c r="TX66" s="24"/>
      <c r="TY66" s="24"/>
      <c r="TZ66" s="24"/>
      <c r="UA66" s="24"/>
      <c r="UB66" s="24"/>
      <c r="UC66" s="24"/>
      <c r="UD66" s="24"/>
      <c r="UE66" s="24"/>
      <c r="UF66" s="24"/>
      <c r="UG66" s="24"/>
      <c r="UH66" s="24"/>
      <c r="UI66" s="24"/>
      <c r="UJ66" s="24"/>
      <c r="UK66" s="24"/>
      <c r="UL66" s="24"/>
      <c r="UM66" s="24"/>
      <c r="UN66" s="24"/>
      <c r="UO66" s="24"/>
      <c r="UP66" s="24"/>
      <c r="UQ66" s="24"/>
      <c r="UR66" s="24"/>
      <c r="US66" s="24"/>
      <c r="UT66" s="24"/>
      <c r="UU66" s="24"/>
      <c r="UV66" s="24"/>
      <c r="UW66" s="24"/>
      <c r="UX66" s="24"/>
      <c r="UY66" s="24"/>
      <c r="UZ66" s="24"/>
      <c r="VA66" s="24"/>
      <c r="VB66" s="24"/>
      <c r="VC66" s="24"/>
      <c r="VD66" s="24"/>
    </row>
    <row r="67" spans="1:576" s="56" customFormat="1" ht="15" customHeight="1" x14ac:dyDescent="0.2">
      <c r="A67" s="18">
        <v>3</v>
      </c>
      <c r="B67" s="89" t="s">
        <v>325</v>
      </c>
      <c r="C67" s="89" t="s">
        <v>326</v>
      </c>
      <c r="D67" s="20">
        <v>14</v>
      </c>
      <c r="E67" s="89" t="s">
        <v>246</v>
      </c>
      <c r="F67" s="89" t="s">
        <v>327</v>
      </c>
      <c r="G67" s="134" t="s">
        <v>220</v>
      </c>
      <c r="H67" s="22">
        <v>40</v>
      </c>
      <c r="I67" s="22" t="s">
        <v>121</v>
      </c>
      <c r="J67" s="21" t="s">
        <v>0</v>
      </c>
      <c r="K67" s="21" t="s">
        <v>265</v>
      </c>
      <c r="L67" s="21" t="s">
        <v>187</v>
      </c>
      <c r="M67" s="22">
        <v>1</v>
      </c>
      <c r="N67" s="126">
        <v>9872</v>
      </c>
      <c r="O67" s="62"/>
      <c r="P67" s="62"/>
      <c r="Q67" s="62">
        <f t="shared" si="52"/>
        <v>9872</v>
      </c>
      <c r="R67" s="62">
        <f>70.1*4</f>
        <v>280.39999999999998</v>
      </c>
      <c r="S67" s="62">
        <f t="shared" si="53"/>
        <v>1863.8333333333333</v>
      </c>
      <c r="T67" s="62">
        <f t="shared" si="54"/>
        <v>18638.333333333332</v>
      </c>
      <c r="U67" s="62">
        <f t="shared" si="55"/>
        <v>1727.6</v>
      </c>
      <c r="V67" s="62">
        <f t="shared" si="56"/>
        <v>296.15999999999997</v>
      </c>
      <c r="W67" s="62">
        <f t="shared" si="57"/>
        <v>493.6</v>
      </c>
      <c r="X67" s="62">
        <f t="shared" si="58"/>
        <v>197.44</v>
      </c>
      <c r="Y67" s="62">
        <f t="shared" si="62"/>
        <v>815</v>
      </c>
      <c r="Z67" s="62">
        <f t="shared" si="63"/>
        <v>496</v>
      </c>
      <c r="AA67" s="64">
        <f t="shared" si="59"/>
        <v>5591.5</v>
      </c>
      <c r="AB67" s="64">
        <f t="shared" si="60"/>
        <v>16352.672222222223</v>
      </c>
      <c r="AC67" s="64">
        <f t="shared" si="61"/>
        <v>196232.06666666668</v>
      </c>
      <c r="AD67" s="64"/>
      <c r="AE67" s="64"/>
      <c r="AF67" s="64"/>
      <c r="AG67" s="64"/>
      <c r="AH67" s="64"/>
      <c r="AI67" s="64"/>
      <c r="AJ67" s="64"/>
      <c r="AK67" s="64"/>
      <c r="AL67" s="6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  <c r="HM67" s="24"/>
      <c r="HN67" s="24"/>
      <c r="HO67" s="24"/>
      <c r="HP67" s="24"/>
      <c r="HQ67" s="24"/>
      <c r="HR67" s="24"/>
      <c r="HS67" s="24"/>
      <c r="HT67" s="24"/>
      <c r="HU67" s="24"/>
      <c r="HV67" s="24"/>
      <c r="HW67" s="24"/>
      <c r="HX67" s="24"/>
      <c r="HY67" s="24"/>
      <c r="HZ67" s="24"/>
      <c r="IA67" s="24"/>
      <c r="IB67" s="24"/>
      <c r="IC67" s="24"/>
      <c r="ID67" s="24"/>
      <c r="IE67" s="24"/>
      <c r="IF67" s="24"/>
      <c r="IG67" s="24"/>
      <c r="IH67" s="24"/>
      <c r="II67" s="24"/>
      <c r="IJ67" s="24"/>
      <c r="IK67" s="24"/>
      <c r="IL67" s="24"/>
      <c r="IM67" s="24"/>
      <c r="IN67" s="24"/>
      <c r="IO67" s="24"/>
      <c r="IP67" s="24"/>
      <c r="IQ67" s="24"/>
      <c r="IR67" s="24"/>
      <c r="IS67" s="24"/>
      <c r="IT67" s="24"/>
      <c r="IU67" s="24"/>
      <c r="IV67" s="24"/>
      <c r="IW67" s="24"/>
      <c r="IX67" s="24"/>
      <c r="IY67" s="24"/>
      <c r="IZ67" s="24"/>
      <c r="JA67" s="24"/>
      <c r="JB67" s="24"/>
      <c r="JC67" s="24"/>
      <c r="JD67" s="24"/>
      <c r="JE67" s="24"/>
      <c r="JF67" s="24"/>
      <c r="JG67" s="24"/>
      <c r="JH67" s="24"/>
      <c r="JI67" s="24"/>
      <c r="JJ67" s="24"/>
      <c r="JK67" s="24"/>
      <c r="JL67" s="24"/>
      <c r="JM67" s="24"/>
      <c r="JN67" s="24"/>
      <c r="JO67" s="24"/>
      <c r="JP67" s="24"/>
      <c r="JQ67" s="24"/>
      <c r="JR67" s="24"/>
      <c r="JS67" s="24"/>
      <c r="JT67" s="24"/>
      <c r="JU67" s="24"/>
      <c r="JV67" s="24"/>
      <c r="JW67" s="24"/>
      <c r="JX67" s="24"/>
      <c r="JY67" s="24"/>
      <c r="JZ67" s="24"/>
      <c r="KA67" s="24"/>
      <c r="KB67" s="24"/>
      <c r="KC67" s="24"/>
      <c r="KD67" s="24"/>
      <c r="KE67" s="24"/>
      <c r="KF67" s="24"/>
      <c r="KG67" s="24"/>
      <c r="KH67" s="24"/>
      <c r="KI67" s="24"/>
      <c r="KJ67" s="24"/>
      <c r="KK67" s="24"/>
      <c r="KL67" s="24"/>
      <c r="KM67" s="24"/>
      <c r="KN67" s="24"/>
      <c r="KO67" s="24"/>
      <c r="KP67" s="24"/>
      <c r="KQ67" s="24"/>
      <c r="KR67" s="24"/>
      <c r="KS67" s="24"/>
      <c r="KT67" s="24"/>
      <c r="KU67" s="24"/>
      <c r="KV67" s="24"/>
      <c r="KW67" s="24"/>
      <c r="KX67" s="24"/>
      <c r="KY67" s="24"/>
      <c r="KZ67" s="24"/>
      <c r="LA67" s="24"/>
      <c r="LB67" s="24"/>
      <c r="LC67" s="24"/>
      <c r="LD67" s="24"/>
      <c r="LE67" s="24"/>
      <c r="LF67" s="24"/>
      <c r="LG67" s="24"/>
      <c r="LH67" s="24"/>
      <c r="LI67" s="24"/>
      <c r="LJ67" s="24"/>
      <c r="LK67" s="24"/>
      <c r="LL67" s="24"/>
      <c r="LM67" s="24"/>
      <c r="LN67" s="24"/>
      <c r="LO67" s="24"/>
      <c r="LP67" s="24"/>
      <c r="LQ67" s="24"/>
      <c r="LR67" s="24"/>
      <c r="LS67" s="24"/>
      <c r="LT67" s="24"/>
      <c r="LU67" s="24"/>
      <c r="LV67" s="24"/>
      <c r="LW67" s="24"/>
      <c r="LX67" s="24"/>
      <c r="LY67" s="24"/>
      <c r="LZ67" s="24"/>
      <c r="MA67" s="24"/>
      <c r="MB67" s="24"/>
      <c r="MC67" s="24"/>
      <c r="MD67" s="24"/>
      <c r="ME67" s="24"/>
      <c r="MF67" s="24"/>
      <c r="MG67" s="24"/>
      <c r="MH67" s="24"/>
      <c r="MI67" s="24"/>
      <c r="MJ67" s="24"/>
      <c r="MK67" s="24"/>
      <c r="ML67" s="24"/>
      <c r="MM67" s="24"/>
      <c r="MN67" s="24"/>
      <c r="MO67" s="24"/>
      <c r="MP67" s="24"/>
      <c r="MQ67" s="24"/>
      <c r="MR67" s="24"/>
      <c r="MS67" s="24"/>
      <c r="MT67" s="24"/>
      <c r="MU67" s="24"/>
      <c r="MV67" s="24"/>
      <c r="MW67" s="24"/>
      <c r="MX67" s="24"/>
      <c r="MY67" s="24"/>
      <c r="MZ67" s="24"/>
      <c r="NA67" s="24"/>
      <c r="NB67" s="24"/>
      <c r="NC67" s="24"/>
      <c r="ND67" s="24"/>
      <c r="NE67" s="24"/>
      <c r="NF67" s="24"/>
      <c r="NG67" s="24"/>
      <c r="NH67" s="24"/>
      <c r="NI67" s="24"/>
      <c r="NJ67" s="24"/>
      <c r="NK67" s="24"/>
      <c r="NL67" s="24"/>
      <c r="NM67" s="24"/>
      <c r="NN67" s="24"/>
      <c r="NO67" s="24"/>
      <c r="NP67" s="24"/>
      <c r="NQ67" s="24"/>
      <c r="NR67" s="24"/>
      <c r="NS67" s="24"/>
      <c r="NT67" s="24"/>
      <c r="NU67" s="24"/>
      <c r="NV67" s="24"/>
      <c r="NW67" s="24"/>
      <c r="NX67" s="24"/>
      <c r="NY67" s="24"/>
      <c r="NZ67" s="24"/>
      <c r="OA67" s="24"/>
      <c r="OB67" s="24"/>
      <c r="OC67" s="24"/>
      <c r="OD67" s="24"/>
      <c r="OE67" s="24"/>
      <c r="OF67" s="24"/>
      <c r="OG67" s="24"/>
      <c r="OH67" s="24"/>
      <c r="OI67" s="24"/>
      <c r="OJ67" s="24"/>
      <c r="OK67" s="24"/>
      <c r="OL67" s="24"/>
      <c r="OM67" s="24"/>
      <c r="ON67" s="24"/>
      <c r="OO67" s="24"/>
      <c r="OP67" s="24"/>
      <c r="OQ67" s="24"/>
      <c r="OR67" s="24"/>
      <c r="OS67" s="24"/>
      <c r="OT67" s="24"/>
      <c r="OU67" s="24"/>
      <c r="OV67" s="24"/>
      <c r="OW67" s="24"/>
      <c r="OX67" s="24"/>
      <c r="OY67" s="24"/>
      <c r="OZ67" s="24"/>
      <c r="PA67" s="24"/>
      <c r="PB67" s="24"/>
      <c r="PC67" s="24"/>
      <c r="PD67" s="24"/>
      <c r="PE67" s="24"/>
      <c r="PF67" s="24"/>
      <c r="PG67" s="24"/>
      <c r="PH67" s="24"/>
      <c r="PI67" s="24"/>
      <c r="PJ67" s="24"/>
      <c r="PK67" s="24"/>
      <c r="PL67" s="24"/>
      <c r="PM67" s="24"/>
      <c r="PN67" s="24"/>
      <c r="PO67" s="24"/>
      <c r="PP67" s="24"/>
      <c r="PQ67" s="24"/>
      <c r="PR67" s="24"/>
      <c r="PS67" s="24"/>
      <c r="PT67" s="24"/>
      <c r="PU67" s="24"/>
      <c r="PV67" s="24"/>
      <c r="PW67" s="24"/>
      <c r="PX67" s="24"/>
      <c r="PY67" s="24"/>
      <c r="PZ67" s="24"/>
      <c r="QA67" s="24"/>
      <c r="QB67" s="24"/>
      <c r="QC67" s="24"/>
      <c r="QD67" s="24"/>
      <c r="QE67" s="24"/>
      <c r="QF67" s="24"/>
      <c r="QG67" s="24"/>
      <c r="QH67" s="24"/>
      <c r="QI67" s="24"/>
      <c r="QJ67" s="24"/>
      <c r="QK67" s="24"/>
      <c r="QL67" s="24"/>
      <c r="QM67" s="24"/>
      <c r="QN67" s="24"/>
      <c r="QO67" s="24"/>
      <c r="QP67" s="24"/>
      <c r="QQ67" s="24"/>
      <c r="QR67" s="24"/>
      <c r="QS67" s="24"/>
      <c r="QT67" s="24"/>
      <c r="QU67" s="24"/>
      <c r="QV67" s="24"/>
      <c r="QW67" s="24"/>
      <c r="QX67" s="24"/>
      <c r="QY67" s="24"/>
      <c r="QZ67" s="24"/>
      <c r="RA67" s="24"/>
      <c r="RB67" s="24"/>
      <c r="RC67" s="24"/>
      <c r="RD67" s="24"/>
      <c r="RE67" s="24"/>
      <c r="RF67" s="24"/>
      <c r="RG67" s="24"/>
      <c r="RH67" s="24"/>
      <c r="RI67" s="24"/>
      <c r="RJ67" s="24"/>
      <c r="RK67" s="24"/>
      <c r="RL67" s="24"/>
      <c r="RM67" s="24"/>
      <c r="RN67" s="24"/>
      <c r="RO67" s="24"/>
      <c r="RP67" s="24"/>
      <c r="RQ67" s="24"/>
      <c r="RR67" s="24"/>
      <c r="RS67" s="24"/>
      <c r="RT67" s="24"/>
      <c r="RU67" s="24"/>
      <c r="RV67" s="24"/>
      <c r="RW67" s="24"/>
      <c r="RX67" s="24"/>
      <c r="RY67" s="24"/>
      <c r="RZ67" s="24"/>
      <c r="SA67" s="24"/>
      <c r="SB67" s="24"/>
      <c r="SC67" s="24"/>
      <c r="SD67" s="24"/>
      <c r="SE67" s="24"/>
      <c r="SF67" s="24"/>
      <c r="SG67" s="24"/>
      <c r="SH67" s="24"/>
      <c r="SI67" s="24"/>
      <c r="SJ67" s="24"/>
      <c r="SK67" s="24"/>
      <c r="SL67" s="24"/>
      <c r="SM67" s="24"/>
      <c r="SN67" s="24"/>
      <c r="SO67" s="24"/>
      <c r="SP67" s="24"/>
      <c r="SQ67" s="24"/>
      <c r="SR67" s="24"/>
      <c r="SS67" s="24"/>
      <c r="ST67" s="24"/>
      <c r="SU67" s="24"/>
      <c r="SV67" s="24"/>
      <c r="SW67" s="24"/>
      <c r="SX67" s="24"/>
      <c r="SY67" s="24"/>
      <c r="SZ67" s="24"/>
      <c r="TA67" s="24"/>
      <c r="TB67" s="24"/>
      <c r="TC67" s="24"/>
      <c r="TD67" s="24"/>
      <c r="TE67" s="24"/>
      <c r="TF67" s="24"/>
      <c r="TG67" s="24"/>
      <c r="TH67" s="24"/>
      <c r="TI67" s="24"/>
      <c r="TJ67" s="24"/>
      <c r="TK67" s="24"/>
      <c r="TL67" s="24"/>
      <c r="TM67" s="24"/>
      <c r="TN67" s="24"/>
      <c r="TO67" s="24"/>
      <c r="TP67" s="24"/>
      <c r="TQ67" s="24"/>
      <c r="TR67" s="24"/>
      <c r="TS67" s="24"/>
      <c r="TT67" s="24"/>
      <c r="TU67" s="24"/>
      <c r="TV67" s="24"/>
      <c r="TW67" s="24"/>
      <c r="TX67" s="24"/>
      <c r="TY67" s="24"/>
      <c r="TZ67" s="24"/>
      <c r="UA67" s="24"/>
      <c r="UB67" s="24"/>
      <c r="UC67" s="24"/>
      <c r="UD67" s="24"/>
      <c r="UE67" s="24"/>
      <c r="UF67" s="24"/>
      <c r="UG67" s="24"/>
      <c r="UH67" s="24"/>
      <c r="UI67" s="24"/>
      <c r="UJ67" s="24"/>
      <c r="UK67" s="24"/>
      <c r="UL67" s="24"/>
      <c r="UM67" s="24"/>
      <c r="UN67" s="24"/>
      <c r="UO67" s="24"/>
      <c r="UP67" s="24"/>
      <c r="UQ67" s="24"/>
      <c r="UR67" s="24"/>
      <c r="US67" s="24"/>
      <c r="UT67" s="24"/>
      <c r="UU67" s="24"/>
      <c r="UV67" s="24"/>
      <c r="UW67" s="24"/>
      <c r="UX67" s="24"/>
      <c r="UY67" s="24"/>
      <c r="UZ67" s="24"/>
      <c r="VA67" s="24"/>
      <c r="VB67" s="24"/>
      <c r="VC67" s="24"/>
      <c r="VD67" s="24"/>
    </row>
    <row r="68" spans="1:576" s="56" customFormat="1" ht="15" customHeight="1" x14ac:dyDescent="0.2">
      <c r="A68" s="18">
        <v>4</v>
      </c>
      <c r="B68" s="89" t="s">
        <v>325</v>
      </c>
      <c r="C68" s="89" t="s">
        <v>326</v>
      </c>
      <c r="D68" s="20">
        <v>14</v>
      </c>
      <c r="E68" s="89" t="s">
        <v>246</v>
      </c>
      <c r="F68" s="89" t="s">
        <v>327</v>
      </c>
      <c r="G68" s="134" t="s">
        <v>220</v>
      </c>
      <c r="H68" s="22">
        <v>40</v>
      </c>
      <c r="I68" s="22" t="s">
        <v>121</v>
      </c>
      <c r="J68" s="21" t="s">
        <v>0</v>
      </c>
      <c r="K68" s="21" t="s">
        <v>265</v>
      </c>
      <c r="L68" s="21" t="s">
        <v>187</v>
      </c>
      <c r="M68" s="22">
        <v>1</v>
      </c>
      <c r="N68" s="126">
        <v>9872</v>
      </c>
      <c r="O68" s="62"/>
      <c r="P68" s="62"/>
      <c r="Q68" s="62">
        <f t="shared" si="52"/>
        <v>9872</v>
      </c>
      <c r="R68" s="62"/>
      <c r="S68" s="62">
        <f t="shared" si="53"/>
        <v>1863.8333333333333</v>
      </c>
      <c r="T68" s="62">
        <f t="shared" si="54"/>
        <v>18638.333333333332</v>
      </c>
      <c r="U68" s="62">
        <f t="shared" si="55"/>
        <v>1727.6</v>
      </c>
      <c r="V68" s="62">
        <f t="shared" si="56"/>
        <v>296.15999999999997</v>
      </c>
      <c r="W68" s="62">
        <f t="shared" si="57"/>
        <v>493.6</v>
      </c>
      <c r="X68" s="62">
        <f t="shared" si="58"/>
        <v>197.44</v>
      </c>
      <c r="Y68" s="62">
        <f t="shared" si="62"/>
        <v>815</v>
      </c>
      <c r="Z68" s="62">
        <f t="shared" si="63"/>
        <v>496</v>
      </c>
      <c r="AA68" s="64">
        <f t="shared" si="59"/>
        <v>5591.5</v>
      </c>
      <c r="AB68" s="64">
        <f t="shared" si="60"/>
        <v>16072.272222222224</v>
      </c>
      <c r="AC68" s="64">
        <f t="shared" si="61"/>
        <v>192867.26666666669</v>
      </c>
      <c r="AD68" s="64"/>
      <c r="AE68" s="64"/>
      <c r="AF68" s="64"/>
      <c r="AG68" s="64"/>
      <c r="AH68" s="64"/>
      <c r="AI68" s="64"/>
      <c r="AJ68" s="64"/>
      <c r="AK68" s="64"/>
      <c r="AL68" s="6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  <c r="IK68" s="24"/>
      <c r="IL68" s="24"/>
      <c r="IM68" s="24"/>
      <c r="IN68" s="24"/>
      <c r="IO68" s="24"/>
      <c r="IP68" s="24"/>
      <c r="IQ68" s="24"/>
      <c r="IR68" s="24"/>
      <c r="IS68" s="24"/>
      <c r="IT68" s="24"/>
      <c r="IU68" s="24"/>
      <c r="IV68" s="24"/>
      <c r="IW68" s="24"/>
      <c r="IX68" s="24"/>
      <c r="IY68" s="24"/>
      <c r="IZ68" s="24"/>
      <c r="JA68" s="24"/>
      <c r="JB68" s="24"/>
      <c r="JC68" s="24"/>
      <c r="JD68" s="24"/>
      <c r="JE68" s="24"/>
      <c r="JF68" s="24"/>
      <c r="JG68" s="24"/>
      <c r="JH68" s="24"/>
      <c r="JI68" s="24"/>
      <c r="JJ68" s="24"/>
      <c r="JK68" s="24"/>
      <c r="JL68" s="24"/>
      <c r="JM68" s="24"/>
      <c r="JN68" s="24"/>
      <c r="JO68" s="24"/>
      <c r="JP68" s="24"/>
      <c r="JQ68" s="24"/>
      <c r="JR68" s="24"/>
      <c r="JS68" s="24"/>
      <c r="JT68" s="24"/>
      <c r="JU68" s="24"/>
      <c r="JV68" s="24"/>
      <c r="JW68" s="24"/>
      <c r="JX68" s="24"/>
      <c r="JY68" s="24"/>
      <c r="JZ68" s="24"/>
      <c r="KA68" s="24"/>
      <c r="KB68" s="24"/>
      <c r="KC68" s="24"/>
      <c r="KD68" s="24"/>
      <c r="KE68" s="24"/>
      <c r="KF68" s="24"/>
      <c r="KG68" s="24"/>
      <c r="KH68" s="24"/>
      <c r="KI68" s="24"/>
      <c r="KJ68" s="24"/>
      <c r="KK68" s="24"/>
      <c r="KL68" s="24"/>
      <c r="KM68" s="24"/>
      <c r="KN68" s="24"/>
      <c r="KO68" s="24"/>
      <c r="KP68" s="24"/>
      <c r="KQ68" s="24"/>
      <c r="KR68" s="24"/>
      <c r="KS68" s="24"/>
      <c r="KT68" s="24"/>
      <c r="KU68" s="24"/>
      <c r="KV68" s="24"/>
      <c r="KW68" s="24"/>
      <c r="KX68" s="24"/>
      <c r="KY68" s="24"/>
      <c r="KZ68" s="24"/>
      <c r="LA68" s="24"/>
      <c r="LB68" s="24"/>
      <c r="LC68" s="24"/>
      <c r="LD68" s="24"/>
      <c r="LE68" s="24"/>
      <c r="LF68" s="24"/>
      <c r="LG68" s="24"/>
      <c r="LH68" s="24"/>
      <c r="LI68" s="24"/>
      <c r="LJ68" s="24"/>
      <c r="LK68" s="24"/>
      <c r="LL68" s="24"/>
      <c r="LM68" s="24"/>
      <c r="LN68" s="24"/>
      <c r="LO68" s="24"/>
      <c r="LP68" s="24"/>
      <c r="LQ68" s="24"/>
      <c r="LR68" s="24"/>
      <c r="LS68" s="24"/>
      <c r="LT68" s="24"/>
      <c r="LU68" s="24"/>
      <c r="LV68" s="24"/>
      <c r="LW68" s="24"/>
      <c r="LX68" s="24"/>
      <c r="LY68" s="24"/>
      <c r="LZ68" s="24"/>
      <c r="MA68" s="24"/>
      <c r="MB68" s="24"/>
      <c r="MC68" s="24"/>
      <c r="MD68" s="24"/>
      <c r="ME68" s="24"/>
      <c r="MF68" s="24"/>
      <c r="MG68" s="24"/>
      <c r="MH68" s="24"/>
      <c r="MI68" s="24"/>
      <c r="MJ68" s="24"/>
      <c r="MK68" s="24"/>
      <c r="ML68" s="24"/>
      <c r="MM68" s="24"/>
      <c r="MN68" s="24"/>
      <c r="MO68" s="24"/>
      <c r="MP68" s="24"/>
      <c r="MQ68" s="24"/>
      <c r="MR68" s="24"/>
      <c r="MS68" s="24"/>
      <c r="MT68" s="24"/>
      <c r="MU68" s="24"/>
      <c r="MV68" s="24"/>
      <c r="MW68" s="24"/>
      <c r="MX68" s="24"/>
      <c r="MY68" s="24"/>
      <c r="MZ68" s="24"/>
      <c r="NA68" s="24"/>
      <c r="NB68" s="24"/>
      <c r="NC68" s="24"/>
      <c r="ND68" s="24"/>
      <c r="NE68" s="24"/>
      <c r="NF68" s="24"/>
      <c r="NG68" s="24"/>
      <c r="NH68" s="24"/>
      <c r="NI68" s="24"/>
      <c r="NJ68" s="24"/>
      <c r="NK68" s="24"/>
      <c r="NL68" s="24"/>
      <c r="NM68" s="24"/>
      <c r="NN68" s="24"/>
      <c r="NO68" s="24"/>
      <c r="NP68" s="24"/>
      <c r="NQ68" s="24"/>
      <c r="NR68" s="24"/>
      <c r="NS68" s="24"/>
      <c r="NT68" s="24"/>
      <c r="NU68" s="24"/>
      <c r="NV68" s="24"/>
      <c r="NW68" s="24"/>
      <c r="NX68" s="24"/>
      <c r="NY68" s="24"/>
      <c r="NZ68" s="24"/>
      <c r="OA68" s="24"/>
      <c r="OB68" s="24"/>
      <c r="OC68" s="24"/>
      <c r="OD68" s="24"/>
      <c r="OE68" s="24"/>
      <c r="OF68" s="24"/>
      <c r="OG68" s="24"/>
      <c r="OH68" s="24"/>
      <c r="OI68" s="24"/>
      <c r="OJ68" s="24"/>
      <c r="OK68" s="24"/>
      <c r="OL68" s="24"/>
      <c r="OM68" s="24"/>
      <c r="ON68" s="24"/>
      <c r="OO68" s="24"/>
      <c r="OP68" s="24"/>
      <c r="OQ68" s="24"/>
      <c r="OR68" s="24"/>
      <c r="OS68" s="24"/>
      <c r="OT68" s="24"/>
      <c r="OU68" s="24"/>
      <c r="OV68" s="24"/>
      <c r="OW68" s="24"/>
      <c r="OX68" s="24"/>
      <c r="OY68" s="24"/>
      <c r="OZ68" s="24"/>
      <c r="PA68" s="24"/>
      <c r="PB68" s="24"/>
      <c r="PC68" s="24"/>
      <c r="PD68" s="24"/>
      <c r="PE68" s="24"/>
      <c r="PF68" s="24"/>
      <c r="PG68" s="24"/>
      <c r="PH68" s="24"/>
      <c r="PI68" s="24"/>
      <c r="PJ68" s="24"/>
      <c r="PK68" s="24"/>
      <c r="PL68" s="24"/>
      <c r="PM68" s="24"/>
      <c r="PN68" s="24"/>
      <c r="PO68" s="24"/>
      <c r="PP68" s="24"/>
      <c r="PQ68" s="24"/>
      <c r="PR68" s="24"/>
      <c r="PS68" s="24"/>
      <c r="PT68" s="24"/>
      <c r="PU68" s="24"/>
      <c r="PV68" s="24"/>
      <c r="PW68" s="24"/>
      <c r="PX68" s="24"/>
      <c r="PY68" s="24"/>
      <c r="PZ68" s="24"/>
      <c r="QA68" s="24"/>
      <c r="QB68" s="24"/>
      <c r="QC68" s="24"/>
      <c r="QD68" s="24"/>
      <c r="QE68" s="24"/>
      <c r="QF68" s="24"/>
      <c r="QG68" s="24"/>
      <c r="QH68" s="24"/>
      <c r="QI68" s="24"/>
      <c r="QJ68" s="24"/>
      <c r="QK68" s="24"/>
      <c r="QL68" s="24"/>
      <c r="QM68" s="24"/>
      <c r="QN68" s="24"/>
      <c r="QO68" s="24"/>
      <c r="QP68" s="24"/>
      <c r="QQ68" s="24"/>
      <c r="QR68" s="24"/>
      <c r="QS68" s="24"/>
      <c r="QT68" s="24"/>
      <c r="QU68" s="24"/>
      <c r="QV68" s="24"/>
      <c r="QW68" s="24"/>
      <c r="QX68" s="24"/>
      <c r="QY68" s="24"/>
      <c r="QZ68" s="24"/>
      <c r="RA68" s="24"/>
      <c r="RB68" s="24"/>
      <c r="RC68" s="24"/>
      <c r="RD68" s="24"/>
      <c r="RE68" s="24"/>
      <c r="RF68" s="24"/>
      <c r="RG68" s="24"/>
      <c r="RH68" s="24"/>
      <c r="RI68" s="24"/>
      <c r="RJ68" s="24"/>
      <c r="RK68" s="24"/>
      <c r="RL68" s="24"/>
      <c r="RM68" s="24"/>
      <c r="RN68" s="24"/>
      <c r="RO68" s="24"/>
      <c r="RP68" s="24"/>
      <c r="RQ68" s="24"/>
      <c r="RR68" s="24"/>
      <c r="RS68" s="24"/>
      <c r="RT68" s="24"/>
      <c r="RU68" s="24"/>
      <c r="RV68" s="24"/>
      <c r="RW68" s="24"/>
      <c r="RX68" s="24"/>
      <c r="RY68" s="24"/>
      <c r="RZ68" s="24"/>
      <c r="SA68" s="24"/>
      <c r="SB68" s="24"/>
      <c r="SC68" s="24"/>
      <c r="SD68" s="24"/>
      <c r="SE68" s="24"/>
      <c r="SF68" s="24"/>
      <c r="SG68" s="24"/>
      <c r="SH68" s="24"/>
      <c r="SI68" s="24"/>
      <c r="SJ68" s="24"/>
      <c r="SK68" s="24"/>
      <c r="SL68" s="24"/>
      <c r="SM68" s="24"/>
      <c r="SN68" s="24"/>
      <c r="SO68" s="24"/>
      <c r="SP68" s="24"/>
      <c r="SQ68" s="24"/>
      <c r="SR68" s="24"/>
      <c r="SS68" s="24"/>
      <c r="ST68" s="24"/>
      <c r="SU68" s="24"/>
      <c r="SV68" s="24"/>
      <c r="SW68" s="24"/>
      <c r="SX68" s="24"/>
      <c r="SY68" s="24"/>
      <c r="SZ68" s="24"/>
      <c r="TA68" s="24"/>
      <c r="TB68" s="24"/>
      <c r="TC68" s="24"/>
      <c r="TD68" s="24"/>
      <c r="TE68" s="24"/>
      <c r="TF68" s="24"/>
      <c r="TG68" s="24"/>
      <c r="TH68" s="24"/>
      <c r="TI68" s="24"/>
      <c r="TJ68" s="24"/>
      <c r="TK68" s="24"/>
      <c r="TL68" s="24"/>
      <c r="TM68" s="24"/>
      <c r="TN68" s="24"/>
      <c r="TO68" s="24"/>
      <c r="TP68" s="24"/>
      <c r="TQ68" s="24"/>
      <c r="TR68" s="24"/>
      <c r="TS68" s="24"/>
      <c r="TT68" s="24"/>
      <c r="TU68" s="24"/>
      <c r="TV68" s="24"/>
      <c r="TW68" s="24"/>
      <c r="TX68" s="24"/>
      <c r="TY68" s="24"/>
      <c r="TZ68" s="24"/>
      <c r="UA68" s="24"/>
      <c r="UB68" s="24"/>
      <c r="UC68" s="24"/>
      <c r="UD68" s="24"/>
      <c r="UE68" s="24"/>
      <c r="UF68" s="24"/>
      <c r="UG68" s="24"/>
      <c r="UH68" s="24"/>
      <c r="UI68" s="24"/>
      <c r="UJ68" s="24"/>
      <c r="UK68" s="24"/>
      <c r="UL68" s="24"/>
      <c r="UM68" s="24"/>
      <c r="UN68" s="24"/>
      <c r="UO68" s="24"/>
      <c r="UP68" s="24"/>
      <c r="UQ68" s="24"/>
      <c r="UR68" s="24"/>
      <c r="US68" s="24"/>
      <c r="UT68" s="24"/>
      <c r="UU68" s="24"/>
      <c r="UV68" s="24"/>
      <c r="UW68" s="24"/>
      <c r="UX68" s="24"/>
      <c r="UY68" s="24"/>
      <c r="UZ68" s="24"/>
      <c r="VA68" s="24"/>
      <c r="VB68" s="24"/>
      <c r="VC68" s="24"/>
      <c r="VD68" s="24"/>
    </row>
    <row r="69" spans="1:576" s="56" customFormat="1" ht="15" customHeight="1" x14ac:dyDescent="0.2">
      <c r="A69" s="18">
        <v>5</v>
      </c>
      <c r="B69" s="89" t="s">
        <v>325</v>
      </c>
      <c r="C69" s="89" t="s">
        <v>326</v>
      </c>
      <c r="D69" s="20">
        <v>14</v>
      </c>
      <c r="E69" s="89" t="s">
        <v>246</v>
      </c>
      <c r="F69" s="89" t="s">
        <v>327</v>
      </c>
      <c r="G69" s="134" t="s">
        <v>228</v>
      </c>
      <c r="H69" s="22">
        <v>40</v>
      </c>
      <c r="I69" s="22" t="s">
        <v>121</v>
      </c>
      <c r="J69" s="21" t="s">
        <v>229</v>
      </c>
      <c r="K69" s="21" t="s">
        <v>265</v>
      </c>
      <c r="L69" s="21" t="s">
        <v>187</v>
      </c>
      <c r="M69" s="22">
        <v>1</v>
      </c>
      <c r="N69" s="62">
        <v>10931</v>
      </c>
      <c r="O69" s="62"/>
      <c r="P69" s="62"/>
      <c r="Q69" s="62">
        <f t="shared" si="52"/>
        <v>10931</v>
      </c>
      <c r="R69" s="62">
        <f>70.1*4</f>
        <v>280.39999999999998</v>
      </c>
      <c r="S69" s="62">
        <f t="shared" si="53"/>
        <v>2081.166666666667</v>
      </c>
      <c r="T69" s="62">
        <f t="shared" si="54"/>
        <v>20811.666666666668</v>
      </c>
      <c r="U69" s="62">
        <f t="shared" si="55"/>
        <v>1912.925</v>
      </c>
      <c r="V69" s="62">
        <f t="shared" si="56"/>
        <v>327.93</v>
      </c>
      <c r="W69" s="62">
        <f t="shared" si="57"/>
        <v>546.55000000000007</v>
      </c>
      <c r="X69" s="62">
        <f t="shared" si="58"/>
        <v>218.62</v>
      </c>
      <c r="Y69" s="62">
        <f>856+70</f>
        <v>926</v>
      </c>
      <c r="Z69" s="62">
        <f>600+30</f>
        <v>630</v>
      </c>
      <c r="AA69" s="64">
        <f t="shared" si="59"/>
        <v>6243.5</v>
      </c>
      <c r="AB69" s="64">
        <f t="shared" si="60"/>
        <v>18201.452777777777</v>
      </c>
      <c r="AC69" s="64">
        <f t="shared" si="61"/>
        <v>218417.43333333332</v>
      </c>
      <c r="AD69" s="64"/>
      <c r="AE69" s="64"/>
      <c r="AF69" s="64"/>
      <c r="AG69" s="64"/>
      <c r="AH69" s="64"/>
      <c r="AI69" s="64"/>
      <c r="AJ69" s="64"/>
      <c r="AK69" s="64"/>
      <c r="AL69" s="6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  <c r="KY69" s="24"/>
      <c r="KZ69" s="24"/>
      <c r="LA69" s="24"/>
      <c r="LB69" s="24"/>
      <c r="LC69" s="24"/>
      <c r="LD69" s="24"/>
      <c r="LE69" s="24"/>
      <c r="LF69" s="24"/>
      <c r="LG69" s="24"/>
      <c r="LH69" s="24"/>
      <c r="LI69" s="24"/>
      <c r="LJ69" s="24"/>
      <c r="LK69" s="24"/>
      <c r="LL69" s="24"/>
      <c r="LM69" s="24"/>
      <c r="LN69" s="24"/>
      <c r="LO69" s="24"/>
      <c r="LP69" s="24"/>
      <c r="LQ69" s="24"/>
      <c r="LR69" s="24"/>
      <c r="LS69" s="24"/>
      <c r="LT69" s="24"/>
      <c r="LU69" s="24"/>
      <c r="LV69" s="24"/>
      <c r="LW69" s="24"/>
      <c r="LX69" s="24"/>
      <c r="LY69" s="24"/>
      <c r="LZ69" s="24"/>
      <c r="MA69" s="24"/>
      <c r="MB69" s="24"/>
      <c r="MC69" s="24"/>
      <c r="MD69" s="24"/>
      <c r="ME69" s="24"/>
      <c r="MF69" s="24"/>
      <c r="MG69" s="24"/>
      <c r="MH69" s="24"/>
      <c r="MI69" s="24"/>
      <c r="MJ69" s="24"/>
      <c r="MK69" s="24"/>
      <c r="ML69" s="24"/>
      <c r="MM69" s="24"/>
      <c r="MN69" s="24"/>
      <c r="MO69" s="24"/>
      <c r="MP69" s="24"/>
      <c r="MQ69" s="24"/>
      <c r="MR69" s="24"/>
      <c r="MS69" s="24"/>
      <c r="MT69" s="24"/>
      <c r="MU69" s="24"/>
      <c r="MV69" s="24"/>
      <c r="MW69" s="24"/>
      <c r="MX69" s="24"/>
      <c r="MY69" s="24"/>
      <c r="MZ69" s="24"/>
      <c r="NA69" s="24"/>
      <c r="NB69" s="24"/>
      <c r="NC69" s="24"/>
      <c r="ND69" s="24"/>
      <c r="NE69" s="24"/>
      <c r="NF69" s="24"/>
      <c r="NG69" s="24"/>
      <c r="NH69" s="24"/>
      <c r="NI69" s="24"/>
      <c r="NJ69" s="24"/>
      <c r="NK69" s="24"/>
      <c r="NL69" s="24"/>
      <c r="NM69" s="24"/>
      <c r="NN69" s="24"/>
      <c r="NO69" s="24"/>
      <c r="NP69" s="24"/>
      <c r="NQ69" s="24"/>
      <c r="NR69" s="24"/>
      <c r="NS69" s="24"/>
      <c r="NT69" s="24"/>
      <c r="NU69" s="24"/>
      <c r="NV69" s="24"/>
      <c r="NW69" s="24"/>
      <c r="NX69" s="24"/>
      <c r="NY69" s="24"/>
      <c r="NZ69" s="24"/>
      <c r="OA69" s="24"/>
      <c r="OB69" s="24"/>
      <c r="OC69" s="24"/>
      <c r="OD69" s="24"/>
      <c r="OE69" s="24"/>
      <c r="OF69" s="24"/>
      <c r="OG69" s="24"/>
      <c r="OH69" s="24"/>
      <c r="OI69" s="24"/>
      <c r="OJ69" s="24"/>
      <c r="OK69" s="24"/>
      <c r="OL69" s="24"/>
      <c r="OM69" s="24"/>
      <c r="ON69" s="24"/>
      <c r="OO69" s="24"/>
      <c r="OP69" s="24"/>
      <c r="OQ69" s="24"/>
      <c r="OR69" s="24"/>
      <c r="OS69" s="24"/>
      <c r="OT69" s="24"/>
      <c r="OU69" s="24"/>
      <c r="OV69" s="24"/>
      <c r="OW69" s="24"/>
      <c r="OX69" s="24"/>
      <c r="OY69" s="24"/>
      <c r="OZ69" s="24"/>
      <c r="PA69" s="24"/>
      <c r="PB69" s="24"/>
      <c r="PC69" s="24"/>
      <c r="PD69" s="24"/>
      <c r="PE69" s="24"/>
      <c r="PF69" s="24"/>
      <c r="PG69" s="24"/>
      <c r="PH69" s="24"/>
      <c r="PI69" s="24"/>
      <c r="PJ69" s="24"/>
      <c r="PK69" s="24"/>
      <c r="PL69" s="24"/>
      <c r="PM69" s="24"/>
      <c r="PN69" s="24"/>
      <c r="PO69" s="24"/>
      <c r="PP69" s="24"/>
      <c r="PQ69" s="24"/>
      <c r="PR69" s="24"/>
      <c r="PS69" s="24"/>
      <c r="PT69" s="24"/>
      <c r="PU69" s="24"/>
      <c r="PV69" s="24"/>
      <c r="PW69" s="24"/>
      <c r="PX69" s="24"/>
      <c r="PY69" s="24"/>
      <c r="PZ69" s="24"/>
      <c r="QA69" s="24"/>
      <c r="QB69" s="24"/>
      <c r="QC69" s="24"/>
      <c r="QD69" s="24"/>
      <c r="QE69" s="24"/>
      <c r="QF69" s="24"/>
      <c r="QG69" s="24"/>
      <c r="QH69" s="24"/>
      <c r="QI69" s="24"/>
      <c r="QJ69" s="24"/>
      <c r="QK69" s="24"/>
      <c r="QL69" s="24"/>
      <c r="QM69" s="24"/>
      <c r="QN69" s="24"/>
      <c r="QO69" s="24"/>
      <c r="QP69" s="24"/>
      <c r="QQ69" s="24"/>
      <c r="QR69" s="24"/>
      <c r="QS69" s="24"/>
      <c r="QT69" s="24"/>
      <c r="QU69" s="24"/>
      <c r="QV69" s="24"/>
      <c r="QW69" s="24"/>
      <c r="QX69" s="24"/>
      <c r="QY69" s="24"/>
      <c r="QZ69" s="24"/>
      <c r="RA69" s="24"/>
      <c r="RB69" s="24"/>
      <c r="RC69" s="24"/>
      <c r="RD69" s="24"/>
      <c r="RE69" s="24"/>
      <c r="RF69" s="24"/>
      <c r="RG69" s="24"/>
      <c r="RH69" s="24"/>
      <c r="RI69" s="24"/>
      <c r="RJ69" s="24"/>
      <c r="RK69" s="24"/>
      <c r="RL69" s="24"/>
      <c r="RM69" s="24"/>
      <c r="RN69" s="24"/>
      <c r="RO69" s="24"/>
      <c r="RP69" s="24"/>
      <c r="RQ69" s="24"/>
      <c r="RR69" s="24"/>
      <c r="RS69" s="24"/>
      <c r="RT69" s="24"/>
      <c r="RU69" s="24"/>
      <c r="RV69" s="24"/>
      <c r="RW69" s="24"/>
      <c r="RX69" s="24"/>
      <c r="RY69" s="24"/>
      <c r="RZ69" s="24"/>
      <c r="SA69" s="24"/>
      <c r="SB69" s="24"/>
      <c r="SC69" s="24"/>
      <c r="SD69" s="24"/>
      <c r="SE69" s="24"/>
      <c r="SF69" s="24"/>
      <c r="SG69" s="24"/>
      <c r="SH69" s="24"/>
      <c r="SI69" s="24"/>
      <c r="SJ69" s="24"/>
      <c r="SK69" s="24"/>
      <c r="SL69" s="24"/>
      <c r="SM69" s="24"/>
      <c r="SN69" s="24"/>
      <c r="SO69" s="24"/>
      <c r="SP69" s="24"/>
      <c r="SQ69" s="24"/>
      <c r="SR69" s="24"/>
      <c r="SS69" s="24"/>
      <c r="ST69" s="24"/>
      <c r="SU69" s="24"/>
      <c r="SV69" s="24"/>
      <c r="SW69" s="24"/>
      <c r="SX69" s="24"/>
      <c r="SY69" s="24"/>
      <c r="SZ69" s="24"/>
      <c r="TA69" s="24"/>
      <c r="TB69" s="24"/>
      <c r="TC69" s="24"/>
      <c r="TD69" s="24"/>
      <c r="TE69" s="24"/>
      <c r="TF69" s="24"/>
      <c r="TG69" s="24"/>
      <c r="TH69" s="24"/>
      <c r="TI69" s="24"/>
      <c r="TJ69" s="24"/>
      <c r="TK69" s="24"/>
      <c r="TL69" s="24"/>
      <c r="TM69" s="24"/>
      <c r="TN69" s="24"/>
      <c r="TO69" s="24"/>
      <c r="TP69" s="24"/>
      <c r="TQ69" s="24"/>
      <c r="TR69" s="24"/>
      <c r="TS69" s="24"/>
      <c r="TT69" s="24"/>
      <c r="TU69" s="24"/>
      <c r="TV69" s="24"/>
      <c r="TW69" s="24"/>
      <c r="TX69" s="24"/>
      <c r="TY69" s="24"/>
      <c r="TZ69" s="24"/>
      <c r="UA69" s="24"/>
      <c r="UB69" s="24"/>
      <c r="UC69" s="24"/>
      <c r="UD69" s="24"/>
      <c r="UE69" s="24"/>
      <c r="UF69" s="24"/>
      <c r="UG69" s="24"/>
      <c r="UH69" s="24"/>
      <c r="UI69" s="24"/>
      <c r="UJ69" s="24"/>
      <c r="UK69" s="24"/>
      <c r="UL69" s="24"/>
      <c r="UM69" s="24"/>
      <c r="UN69" s="24"/>
      <c r="UO69" s="24"/>
      <c r="UP69" s="24"/>
      <c r="UQ69" s="24"/>
      <c r="UR69" s="24"/>
      <c r="US69" s="24"/>
      <c r="UT69" s="24"/>
      <c r="UU69" s="24"/>
      <c r="UV69" s="24"/>
      <c r="UW69" s="24"/>
      <c r="UX69" s="24"/>
      <c r="UY69" s="24"/>
      <c r="UZ69" s="24"/>
      <c r="VA69" s="24"/>
      <c r="VB69" s="24"/>
      <c r="VC69" s="24"/>
      <c r="VD69" s="24"/>
    </row>
    <row r="70" spans="1:576" s="56" customFormat="1" ht="15" customHeight="1" x14ac:dyDescent="0.2">
      <c r="A70" s="18">
        <v>6</v>
      </c>
      <c r="B70" s="89" t="s">
        <v>325</v>
      </c>
      <c r="C70" s="89" t="s">
        <v>326</v>
      </c>
      <c r="D70" s="20">
        <v>14</v>
      </c>
      <c r="E70" s="89" t="s">
        <v>246</v>
      </c>
      <c r="F70" s="89" t="s">
        <v>327</v>
      </c>
      <c r="G70" s="134" t="s">
        <v>228</v>
      </c>
      <c r="H70" s="22">
        <v>40</v>
      </c>
      <c r="I70" s="22" t="s">
        <v>121</v>
      </c>
      <c r="J70" s="21" t="s">
        <v>229</v>
      </c>
      <c r="K70" s="21" t="s">
        <v>265</v>
      </c>
      <c r="L70" s="21" t="s">
        <v>187</v>
      </c>
      <c r="M70" s="22">
        <v>1</v>
      </c>
      <c r="N70" s="62">
        <v>10931</v>
      </c>
      <c r="O70" s="62"/>
      <c r="P70" s="62"/>
      <c r="Q70" s="62">
        <f t="shared" si="52"/>
        <v>10931</v>
      </c>
      <c r="R70" s="62"/>
      <c r="S70" s="62">
        <f t="shared" si="53"/>
        <v>2081.166666666667</v>
      </c>
      <c r="T70" s="62">
        <f t="shared" si="54"/>
        <v>20811.666666666668</v>
      </c>
      <c r="U70" s="62">
        <f t="shared" si="55"/>
        <v>1912.925</v>
      </c>
      <c r="V70" s="62">
        <f t="shared" si="56"/>
        <v>327.93</v>
      </c>
      <c r="W70" s="62">
        <f t="shared" si="57"/>
        <v>546.55000000000007</v>
      </c>
      <c r="X70" s="62">
        <f t="shared" si="58"/>
        <v>218.62</v>
      </c>
      <c r="Y70" s="62">
        <f>856+70</f>
        <v>926</v>
      </c>
      <c r="Z70" s="62">
        <f>600+30</f>
        <v>630</v>
      </c>
      <c r="AA70" s="64">
        <f t="shared" si="59"/>
        <v>6243.5</v>
      </c>
      <c r="AB70" s="64">
        <f t="shared" si="60"/>
        <v>17921.052777777779</v>
      </c>
      <c r="AC70" s="64">
        <f t="shared" si="61"/>
        <v>215052.63333333336</v>
      </c>
      <c r="AD70" s="64"/>
      <c r="AE70" s="64"/>
      <c r="AF70" s="64"/>
      <c r="AG70" s="64"/>
      <c r="AH70" s="64"/>
      <c r="AI70" s="64"/>
      <c r="AJ70" s="64"/>
      <c r="AK70" s="64"/>
      <c r="AL70" s="6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  <c r="KY70" s="24"/>
      <c r="KZ70" s="24"/>
      <c r="LA70" s="24"/>
      <c r="LB70" s="24"/>
      <c r="LC70" s="24"/>
      <c r="LD70" s="24"/>
      <c r="LE70" s="24"/>
      <c r="LF70" s="24"/>
      <c r="LG70" s="24"/>
      <c r="LH70" s="24"/>
      <c r="LI70" s="24"/>
      <c r="LJ70" s="24"/>
      <c r="LK70" s="24"/>
      <c r="LL70" s="24"/>
      <c r="LM70" s="24"/>
      <c r="LN70" s="24"/>
      <c r="LO70" s="24"/>
      <c r="LP70" s="24"/>
      <c r="LQ70" s="24"/>
      <c r="LR70" s="24"/>
      <c r="LS70" s="24"/>
      <c r="LT70" s="24"/>
      <c r="LU70" s="24"/>
      <c r="LV70" s="24"/>
      <c r="LW70" s="24"/>
      <c r="LX70" s="24"/>
      <c r="LY70" s="24"/>
      <c r="LZ70" s="24"/>
      <c r="MA70" s="24"/>
      <c r="MB70" s="24"/>
      <c r="MC70" s="24"/>
      <c r="MD70" s="24"/>
      <c r="ME70" s="24"/>
      <c r="MF70" s="24"/>
      <c r="MG70" s="24"/>
      <c r="MH70" s="24"/>
      <c r="MI70" s="24"/>
      <c r="MJ70" s="24"/>
      <c r="MK70" s="24"/>
      <c r="ML70" s="24"/>
      <c r="MM70" s="24"/>
      <c r="MN70" s="24"/>
      <c r="MO70" s="24"/>
      <c r="MP70" s="24"/>
      <c r="MQ70" s="24"/>
      <c r="MR70" s="24"/>
      <c r="MS70" s="24"/>
      <c r="MT70" s="24"/>
      <c r="MU70" s="24"/>
      <c r="MV70" s="24"/>
      <c r="MW70" s="24"/>
      <c r="MX70" s="24"/>
      <c r="MY70" s="24"/>
      <c r="MZ70" s="24"/>
      <c r="NA70" s="24"/>
      <c r="NB70" s="24"/>
      <c r="NC70" s="24"/>
      <c r="ND70" s="24"/>
      <c r="NE70" s="24"/>
      <c r="NF70" s="24"/>
      <c r="NG70" s="24"/>
      <c r="NH70" s="24"/>
      <c r="NI70" s="24"/>
      <c r="NJ70" s="24"/>
      <c r="NK70" s="24"/>
      <c r="NL70" s="24"/>
      <c r="NM70" s="24"/>
      <c r="NN70" s="24"/>
      <c r="NO70" s="24"/>
      <c r="NP70" s="24"/>
      <c r="NQ70" s="24"/>
      <c r="NR70" s="24"/>
      <c r="NS70" s="24"/>
      <c r="NT70" s="24"/>
      <c r="NU70" s="24"/>
      <c r="NV70" s="24"/>
      <c r="NW70" s="24"/>
      <c r="NX70" s="24"/>
      <c r="NY70" s="24"/>
      <c r="NZ70" s="24"/>
      <c r="OA70" s="24"/>
      <c r="OB70" s="24"/>
      <c r="OC70" s="24"/>
      <c r="OD70" s="24"/>
      <c r="OE70" s="24"/>
      <c r="OF70" s="24"/>
      <c r="OG70" s="24"/>
      <c r="OH70" s="24"/>
      <c r="OI70" s="24"/>
      <c r="OJ70" s="24"/>
      <c r="OK70" s="24"/>
      <c r="OL70" s="24"/>
      <c r="OM70" s="24"/>
      <c r="ON70" s="24"/>
      <c r="OO70" s="24"/>
      <c r="OP70" s="24"/>
      <c r="OQ70" s="24"/>
      <c r="OR70" s="24"/>
      <c r="OS70" s="24"/>
      <c r="OT70" s="24"/>
      <c r="OU70" s="24"/>
      <c r="OV70" s="24"/>
      <c r="OW70" s="24"/>
      <c r="OX70" s="24"/>
      <c r="OY70" s="24"/>
      <c r="OZ70" s="24"/>
      <c r="PA70" s="24"/>
      <c r="PB70" s="24"/>
      <c r="PC70" s="24"/>
      <c r="PD70" s="24"/>
      <c r="PE70" s="24"/>
      <c r="PF70" s="24"/>
      <c r="PG70" s="24"/>
      <c r="PH70" s="24"/>
      <c r="PI70" s="24"/>
      <c r="PJ70" s="24"/>
      <c r="PK70" s="24"/>
      <c r="PL70" s="24"/>
      <c r="PM70" s="24"/>
      <c r="PN70" s="24"/>
      <c r="PO70" s="24"/>
      <c r="PP70" s="24"/>
      <c r="PQ70" s="24"/>
      <c r="PR70" s="24"/>
      <c r="PS70" s="24"/>
      <c r="PT70" s="24"/>
      <c r="PU70" s="24"/>
      <c r="PV70" s="24"/>
      <c r="PW70" s="24"/>
      <c r="PX70" s="24"/>
      <c r="PY70" s="24"/>
      <c r="PZ70" s="24"/>
      <c r="QA70" s="24"/>
      <c r="QB70" s="24"/>
      <c r="QC70" s="24"/>
      <c r="QD70" s="24"/>
      <c r="QE70" s="24"/>
      <c r="QF70" s="24"/>
      <c r="QG70" s="24"/>
      <c r="QH70" s="24"/>
      <c r="QI70" s="24"/>
      <c r="QJ70" s="24"/>
      <c r="QK70" s="24"/>
      <c r="QL70" s="24"/>
      <c r="QM70" s="24"/>
      <c r="QN70" s="24"/>
      <c r="QO70" s="24"/>
      <c r="QP70" s="24"/>
      <c r="QQ70" s="24"/>
      <c r="QR70" s="24"/>
      <c r="QS70" s="24"/>
      <c r="QT70" s="24"/>
      <c r="QU70" s="24"/>
      <c r="QV70" s="24"/>
      <c r="QW70" s="24"/>
      <c r="QX70" s="24"/>
      <c r="QY70" s="24"/>
      <c r="QZ70" s="24"/>
      <c r="RA70" s="24"/>
      <c r="RB70" s="24"/>
      <c r="RC70" s="24"/>
      <c r="RD70" s="24"/>
      <c r="RE70" s="24"/>
      <c r="RF70" s="24"/>
      <c r="RG70" s="24"/>
      <c r="RH70" s="24"/>
      <c r="RI70" s="24"/>
      <c r="RJ70" s="24"/>
      <c r="RK70" s="24"/>
      <c r="RL70" s="24"/>
      <c r="RM70" s="24"/>
      <c r="RN70" s="24"/>
      <c r="RO70" s="24"/>
      <c r="RP70" s="24"/>
      <c r="RQ70" s="24"/>
      <c r="RR70" s="24"/>
      <c r="RS70" s="24"/>
      <c r="RT70" s="24"/>
      <c r="RU70" s="24"/>
      <c r="RV70" s="24"/>
      <c r="RW70" s="24"/>
      <c r="RX70" s="24"/>
      <c r="RY70" s="24"/>
      <c r="RZ70" s="24"/>
      <c r="SA70" s="24"/>
      <c r="SB70" s="24"/>
      <c r="SC70" s="24"/>
      <c r="SD70" s="24"/>
      <c r="SE70" s="24"/>
      <c r="SF70" s="24"/>
      <c r="SG70" s="24"/>
      <c r="SH70" s="24"/>
      <c r="SI70" s="24"/>
      <c r="SJ70" s="24"/>
      <c r="SK70" s="24"/>
      <c r="SL70" s="24"/>
      <c r="SM70" s="24"/>
      <c r="SN70" s="24"/>
      <c r="SO70" s="24"/>
      <c r="SP70" s="24"/>
      <c r="SQ70" s="24"/>
      <c r="SR70" s="24"/>
      <c r="SS70" s="24"/>
      <c r="ST70" s="24"/>
      <c r="SU70" s="24"/>
      <c r="SV70" s="24"/>
      <c r="SW70" s="24"/>
      <c r="SX70" s="24"/>
      <c r="SY70" s="24"/>
      <c r="SZ70" s="24"/>
      <c r="TA70" s="24"/>
      <c r="TB70" s="24"/>
      <c r="TC70" s="24"/>
      <c r="TD70" s="24"/>
      <c r="TE70" s="24"/>
      <c r="TF70" s="24"/>
      <c r="TG70" s="24"/>
      <c r="TH70" s="24"/>
      <c r="TI70" s="24"/>
      <c r="TJ70" s="24"/>
      <c r="TK70" s="24"/>
      <c r="TL70" s="24"/>
      <c r="TM70" s="24"/>
      <c r="TN70" s="24"/>
      <c r="TO70" s="24"/>
      <c r="TP70" s="24"/>
      <c r="TQ70" s="24"/>
      <c r="TR70" s="24"/>
      <c r="TS70" s="24"/>
      <c r="TT70" s="24"/>
      <c r="TU70" s="24"/>
      <c r="TV70" s="24"/>
      <c r="TW70" s="24"/>
      <c r="TX70" s="24"/>
      <c r="TY70" s="24"/>
      <c r="TZ70" s="24"/>
      <c r="UA70" s="24"/>
      <c r="UB70" s="24"/>
      <c r="UC70" s="24"/>
      <c r="UD70" s="24"/>
      <c r="UE70" s="24"/>
      <c r="UF70" s="24"/>
      <c r="UG70" s="24"/>
      <c r="UH70" s="24"/>
      <c r="UI70" s="24"/>
      <c r="UJ70" s="24"/>
      <c r="UK70" s="24"/>
      <c r="UL70" s="24"/>
      <c r="UM70" s="24"/>
      <c r="UN70" s="24"/>
      <c r="UO70" s="24"/>
      <c r="UP70" s="24"/>
      <c r="UQ70" s="24"/>
      <c r="UR70" s="24"/>
      <c r="US70" s="24"/>
      <c r="UT70" s="24"/>
      <c r="UU70" s="24"/>
      <c r="UV70" s="24"/>
      <c r="UW70" s="24"/>
      <c r="UX70" s="24"/>
      <c r="UY70" s="24"/>
      <c r="UZ70" s="24"/>
      <c r="VA70" s="24"/>
      <c r="VB70" s="24"/>
      <c r="VC70" s="24"/>
      <c r="VD70" s="24"/>
    </row>
    <row r="71" spans="1:576" s="56" customFormat="1" ht="15.75" customHeight="1" x14ac:dyDescent="0.2">
      <c r="A71" s="18">
        <v>7</v>
      </c>
      <c r="B71" s="89" t="s">
        <v>325</v>
      </c>
      <c r="C71" s="89" t="s">
        <v>326</v>
      </c>
      <c r="D71" s="20">
        <v>14</v>
      </c>
      <c r="E71" s="89" t="s">
        <v>246</v>
      </c>
      <c r="F71" s="89" t="s">
        <v>327</v>
      </c>
      <c r="G71" s="134" t="s">
        <v>8</v>
      </c>
      <c r="H71" s="22">
        <v>40</v>
      </c>
      <c r="I71" s="22" t="s">
        <v>121</v>
      </c>
      <c r="J71" s="21" t="s">
        <v>282</v>
      </c>
      <c r="K71" s="21" t="s">
        <v>265</v>
      </c>
      <c r="L71" s="21" t="s">
        <v>187</v>
      </c>
      <c r="M71" s="22">
        <v>1</v>
      </c>
      <c r="N71" s="62">
        <v>13333</v>
      </c>
      <c r="O71" s="62"/>
      <c r="P71" s="62"/>
      <c r="Q71" s="62">
        <f t="shared" si="52"/>
        <v>13333</v>
      </c>
      <c r="R71" s="62"/>
      <c r="S71" s="62">
        <f t="shared" si="53"/>
        <v>2517.5</v>
      </c>
      <c r="T71" s="62">
        <f t="shared" si="54"/>
        <v>25175</v>
      </c>
      <c r="U71" s="62">
        <f t="shared" si="55"/>
        <v>2333.2749999999996</v>
      </c>
      <c r="V71" s="62">
        <f t="shared" si="56"/>
        <v>399.99</v>
      </c>
      <c r="W71" s="62">
        <f t="shared" si="57"/>
        <v>666.65000000000009</v>
      </c>
      <c r="X71" s="62">
        <f t="shared" si="58"/>
        <v>266.66000000000003</v>
      </c>
      <c r="Y71" s="62">
        <f>1068+25</f>
        <v>1093</v>
      </c>
      <c r="Z71" s="62">
        <v>679</v>
      </c>
      <c r="AA71" s="64">
        <f t="shared" si="59"/>
        <v>7552.5</v>
      </c>
      <c r="AB71" s="64">
        <f t="shared" si="60"/>
        <v>21708.658333333333</v>
      </c>
      <c r="AC71" s="64">
        <f t="shared" si="61"/>
        <v>260503.9</v>
      </c>
      <c r="AD71" s="64"/>
      <c r="AE71" s="64"/>
      <c r="AF71" s="64"/>
      <c r="AG71" s="64"/>
      <c r="AH71" s="64"/>
      <c r="AI71" s="64"/>
      <c r="AJ71" s="64"/>
      <c r="AK71" s="64"/>
      <c r="AL71" s="6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  <c r="KY71" s="24"/>
      <c r="KZ71" s="24"/>
      <c r="LA71" s="24"/>
      <c r="LB71" s="24"/>
      <c r="LC71" s="24"/>
      <c r="LD71" s="24"/>
      <c r="LE71" s="24"/>
      <c r="LF71" s="24"/>
      <c r="LG71" s="24"/>
      <c r="LH71" s="24"/>
      <c r="LI71" s="24"/>
      <c r="LJ71" s="24"/>
      <c r="LK71" s="24"/>
      <c r="LL71" s="24"/>
      <c r="LM71" s="24"/>
      <c r="LN71" s="24"/>
      <c r="LO71" s="24"/>
      <c r="LP71" s="24"/>
      <c r="LQ71" s="24"/>
      <c r="LR71" s="24"/>
      <c r="LS71" s="24"/>
      <c r="LT71" s="24"/>
      <c r="LU71" s="24"/>
      <c r="LV71" s="24"/>
      <c r="LW71" s="24"/>
      <c r="LX71" s="24"/>
      <c r="LY71" s="24"/>
      <c r="LZ71" s="24"/>
      <c r="MA71" s="24"/>
      <c r="MB71" s="24"/>
      <c r="MC71" s="24"/>
      <c r="MD71" s="24"/>
      <c r="ME71" s="24"/>
      <c r="MF71" s="24"/>
      <c r="MG71" s="24"/>
      <c r="MH71" s="24"/>
      <c r="MI71" s="24"/>
      <c r="MJ71" s="24"/>
      <c r="MK71" s="24"/>
      <c r="ML71" s="24"/>
      <c r="MM71" s="24"/>
      <c r="MN71" s="24"/>
      <c r="MO71" s="24"/>
      <c r="MP71" s="24"/>
      <c r="MQ71" s="24"/>
      <c r="MR71" s="24"/>
      <c r="MS71" s="24"/>
      <c r="MT71" s="24"/>
      <c r="MU71" s="24"/>
      <c r="MV71" s="24"/>
      <c r="MW71" s="24"/>
      <c r="MX71" s="24"/>
      <c r="MY71" s="24"/>
      <c r="MZ71" s="24"/>
      <c r="NA71" s="24"/>
      <c r="NB71" s="24"/>
      <c r="NC71" s="24"/>
      <c r="ND71" s="24"/>
      <c r="NE71" s="24"/>
      <c r="NF71" s="24"/>
      <c r="NG71" s="24"/>
      <c r="NH71" s="24"/>
      <c r="NI71" s="24"/>
      <c r="NJ71" s="24"/>
      <c r="NK71" s="24"/>
      <c r="NL71" s="24"/>
      <c r="NM71" s="24"/>
      <c r="NN71" s="24"/>
      <c r="NO71" s="24"/>
      <c r="NP71" s="24"/>
      <c r="NQ71" s="24"/>
      <c r="NR71" s="24"/>
      <c r="NS71" s="24"/>
      <c r="NT71" s="24"/>
      <c r="NU71" s="24"/>
      <c r="NV71" s="24"/>
      <c r="NW71" s="24"/>
      <c r="NX71" s="24"/>
      <c r="NY71" s="24"/>
      <c r="NZ71" s="24"/>
      <c r="OA71" s="24"/>
      <c r="OB71" s="24"/>
      <c r="OC71" s="24"/>
      <c r="OD71" s="24"/>
      <c r="OE71" s="24"/>
      <c r="OF71" s="24"/>
      <c r="OG71" s="24"/>
      <c r="OH71" s="24"/>
      <c r="OI71" s="24"/>
      <c r="OJ71" s="24"/>
      <c r="OK71" s="24"/>
      <c r="OL71" s="24"/>
      <c r="OM71" s="24"/>
      <c r="ON71" s="24"/>
      <c r="OO71" s="24"/>
      <c r="OP71" s="24"/>
      <c r="OQ71" s="24"/>
      <c r="OR71" s="24"/>
      <c r="OS71" s="24"/>
      <c r="OT71" s="24"/>
      <c r="OU71" s="24"/>
      <c r="OV71" s="24"/>
      <c r="OW71" s="24"/>
      <c r="OX71" s="24"/>
      <c r="OY71" s="24"/>
      <c r="OZ71" s="24"/>
      <c r="PA71" s="24"/>
      <c r="PB71" s="24"/>
      <c r="PC71" s="24"/>
      <c r="PD71" s="24"/>
      <c r="PE71" s="24"/>
      <c r="PF71" s="24"/>
      <c r="PG71" s="24"/>
      <c r="PH71" s="24"/>
      <c r="PI71" s="24"/>
      <c r="PJ71" s="24"/>
      <c r="PK71" s="24"/>
      <c r="PL71" s="24"/>
      <c r="PM71" s="24"/>
      <c r="PN71" s="24"/>
      <c r="PO71" s="24"/>
      <c r="PP71" s="24"/>
      <c r="PQ71" s="24"/>
      <c r="PR71" s="24"/>
      <c r="PS71" s="24"/>
      <c r="PT71" s="24"/>
      <c r="PU71" s="24"/>
      <c r="PV71" s="24"/>
      <c r="PW71" s="24"/>
      <c r="PX71" s="24"/>
      <c r="PY71" s="24"/>
      <c r="PZ71" s="24"/>
      <c r="QA71" s="24"/>
      <c r="QB71" s="24"/>
      <c r="QC71" s="24"/>
      <c r="QD71" s="24"/>
      <c r="QE71" s="24"/>
      <c r="QF71" s="24"/>
      <c r="QG71" s="24"/>
      <c r="QH71" s="24"/>
      <c r="QI71" s="24"/>
      <c r="QJ71" s="24"/>
      <c r="QK71" s="24"/>
      <c r="QL71" s="24"/>
      <c r="QM71" s="24"/>
      <c r="QN71" s="24"/>
      <c r="QO71" s="24"/>
      <c r="QP71" s="24"/>
      <c r="QQ71" s="24"/>
      <c r="QR71" s="24"/>
      <c r="QS71" s="24"/>
      <c r="QT71" s="24"/>
      <c r="QU71" s="24"/>
      <c r="QV71" s="24"/>
      <c r="QW71" s="24"/>
      <c r="QX71" s="24"/>
      <c r="QY71" s="24"/>
      <c r="QZ71" s="24"/>
      <c r="RA71" s="24"/>
      <c r="RB71" s="24"/>
      <c r="RC71" s="24"/>
      <c r="RD71" s="24"/>
      <c r="RE71" s="24"/>
      <c r="RF71" s="24"/>
      <c r="RG71" s="24"/>
      <c r="RH71" s="24"/>
      <c r="RI71" s="24"/>
      <c r="RJ71" s="24"/>
      <c r="RK71" s="24"/>
      <c r="RL71" s="24"/>
      <c r="RM71" s="24"/>
      <c r="RN71" s="24"/>
      <c r="RO71" s="24"/>
      <c r="RP71" s="24"/>
      <c r="RQ71" s="24"/>
      <c r="RR71" s="24"/>
      <c r="RS71" s="24"/>
      <c r="RT71" s="24"/>
      <c r="RU71" s="24"/>
      <c r="RV71" s="24"/>
      <c r="RW71" s="24"/>
      <c r="RX71" s="24"/>
      <c r="RY71" s="24"/>
      <c r="RZ71" s="24"/>
      <c r="SA71" s="24"/>
      <c r="SB71" s="24"/>
      <c r="SC71" s="24"/>
      <c r="SD71" s="24"/>
      <c r="SE71" s="24"/>
      <c r="SF71" s="24"/>
      <c r="SG71" s="24"/>
      <c r="SH71" s="24"/>
      <c r="SI71" s="24"/>
      <c r="SJ71" s="24"/>
      <c r="SK71" s="24"/>
      <c r="SL71" s="24"/>
      <c r="SM71" s="24"/>
      <c r="SN71" s="24"/>
      <c r="SO71" s="24"/>
      <c r="SP71" s="24"/>
      <c r="SQ71" s="24"/>
      <c r="SR71" s="24"/>
      <c r="SS71" s="24"/>
      <c r="ST71" s="24"/>
      <c r="SU71" s="24"/>
      <c r="SV71" s="24"/>
      <c r="SW71" s="24"/>
      <c r="SX71" s="24"/>
      <c r="SY71" s="24"/>
      <c r="SZ71" s="24"/>
      <c r="TA71" s="24"/>
      <c r="TB71" s="24"/>
      <c r="TC71" s="24"/>
      <c r="TD71" s="24"/>
      <c r="TE71" s="24"/>
      <c r="TF71" s="24"/>
      <c r="TG71" s="24"/>
      <c r="TH71" s="24"/>
      <c r="TI71" s="24"/>
      <c r="TJ71" s="24"/>
      <c r="TK71" s="24"/>
      <c r="TL71" s="24"/>
      <c r="TM71" s="24"/>
      <c r="TN71" s="24"/>
      <c r="TO71" s="24"/>
      <c r="TP71" s="24"/>
      <c r="TQ71" s="24"/>
      <c r="TR71" s="24"/>
      <c r="TS71" s="24"/>
      <c r="TT71" s="24"/>
      <c r="TU71" s="24"/>
      <c r="TV71" s="24"/>
      <c r="TW71" s="24"/>
      <c r="TX71" s="24"/>
      <c r="TY71" s="24"/>
      <c r="TZ71" s="24"/>
      <c r="UA71" s="24"/>
      <c r="UB71" s="24"/>
      <c r="UC71" s="24"/>
      <c r="UD71" s="24"/>
      <c r="UE71" s="24"/>
      <c r="UF71" s="24"/>
      <c r="UG71" s="24"/>
      <c r="UH71" s="24"/>
      <c r="UI71" s="24"/>
      <c r="UJ71" s="24"/>
      <c r="UK71" s="24"/>
      <c r="UL71" s="24"/>
      <c r="UM71" s="24"/>
      <c r="UN71" s="24"/>
      <c r="UO71" s="24"/>
      <c r="UP71" s="24"/>
      <c r="UQ71" s="24"/>
      <c r="UR71" s="24"/>
      <c r="US71" s="24"/>
      <c r="UT71" s="24"/>
      <c r="UU71" s="24"/>
      <c r="UV71" s="24"/>
      <c r="UW71" s="24"/>
      <c r="UX71" s="24"/>
      <c r="UY71" s="24"/>
      <c r="UZ71" s="24"/>
      <c r="VA71" s="24"/>
      <c r="VB71" s="24"/>
      <c r="VC71" s="24"/>
      <c r="VD71" s="24"/>
    </row>
    <row r="72" spans="1:576" s="56" customFormat="1" ht="15" customHeight="1" x14ac:dyDescent="0.2">
      <c r="A72" s="18">
        <v>8</v>
      </c>
      <c r="B72" s="89" t="s">
        <v>325</v>
      </c>
      <c r="C72" s="89" t="s">
        <v>326</v>
      </c>
      <c r="D72" s="20">
        <v>14</v>
      </c>
      <c r="E72" s="89" t="s">
        <v>246</v>
      </c>
      <c r="F72" s="89" t="s">
        <v>327</v>
      </c>
      <c r="G72" s="134" t="s">
        <v>8</v>
      </c>
      <c r="H72" s="22">
        <v>40</v>
      </c>
      <c r="I72" s="22" t="s">
        <v>121</v>
      </c>
      <c r="J72" s="21" t="s">
        <v>9</v>
      </c>
      <c r="K72" s="21" t="s">
        <v>265</v>
      </c>
      <c r="L72" s="21" t="s">
        <v>187</v>
      </c>
      <c r="M72" s="22">
        <v>1</v>
      </c>
      <c r="N72" s="62">
        <v>13333</v>
      </c>
      <c r="O72" s="62"/>
      <c r="P72" s="62"/>
      <c r="Q72" s="62">
        <f t="shared" si="52"/>
        <v>13333</v>
      </c>
      <c r="R72" s="62">
        <f>70.1*4</f>
        <v>280.39999999999998</v>
      </c>
      <c r="S72" s="62">
        <f t="shared" si="53"/>
        <v>2517.5</v>
      </c>
      <c r="T72" s="62">
        <f t="shared" si="54"/>
        <v>25175</v>
      </c>
      <c r="U72" s="62">
        <f t="shared" si="55"/>
        <v>2333.2749999999996</v>
      </c>
      <c r="V72" s="62">
        <f t="shared" si="56"/>
        <v>399.99</v>
      </c>
      <c r="W72" s="62">
        <f t="shared" si="57"/>
        <v>666.65000000000009</v>
      </c>
      <c r="X72" s="62">
        <f t="shared" si="58"/>
        <v>266.66000000000003</v>
      </c>
      <c r="Y72" s="62">
        <f>1068+25</f>
        <v>1093</v>
      </c>
      <c r="Z72" s="62">
        <v>679</v>
      </c>
      <c r="AA72" s="64">
        <f t="shared" si="59"/>
        <v>7552.5</v>
      </c>
      <c r="AB72" s="64">
        <f t="shared" si="60"/>
        <v>21989.058333333331</v>
      </c>
      <c r="AC72" s="64">
        <f t="shared" si="61"/>
        <v>263868.69999999995</v>
      </c>
      <c r="AD72" s="64"/>
      <c r="AE72" s="64"/>
      <c r="AF72" s="64"/>
      <c r="AG72" s="64"/>
      <c r="AH72" s="64"/>
      <c r="AI72" s="64"/>
      <c r="AJ72" s="64"/>
      <c r="AK72" s="64"/>
      <c r="AL72" s="6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  <c r="KY72" s="24"/>
      <c r="KZ72" s="24"/>
      <c r="LA72" s="24"/>
      <c r="LB72" s="24"/>
      <c r="LC72" s="24"/>
      <c r="LD72" s="24"/>
      <c r="LE72" s="24"/>
      <c r="LF72" s="24"/>
      <c r="LG72" s="24"/>
      <c r="LH72" s="24"/>
      <c r="LI72" s="24"/>
      <c r="LJ72" s="24"/>
      <c r="LK72" s="24"/>
      <c r="LL72" s="24"/>
      <c r="LM72" s="24"/>
      <c r="LN72" s="24"/>
      <c r="LO72" s="24"/>
      <c r="LP72" s="24"/>
      <c r="LQ72" s="24"/>
      <c r="LR72" s="24"/>
      <c r="LS72" s="24"/>
      <c r="LT72" s="24"/>
      <c r="LU72" s="24"/>
      <c r="LV72" s="24"/>
      <c r="LW72" s="24"/>
      <c r="LX72" s="24"/>
      <c r="LY72" s="24"/>
      <c r="LZ72" s="24"/>
      <c r="MA72" s="24"/>
      <c r="MB72" s="24"/>
      <c r="MC72" s="24"/>
      <c r="MD72" s="24"/>
      <c r="ME72" s="24"/>
      <c r="MF72" s="24"/>
      <c r="MG72" s="24"/>
      <c r="MH72" s="24"/>
      <c r="MI72" s="24"/>
      <c r="MJ72" s="24"/>
      <c r="MK72" s="24"/>
      <c r="ML72" s="24"/>
      <c r="MM72" s="24"/>
      <c r="MN72" s="24"/>
      <c r="MO72" s="24"/>
      <c r="MP72" s="24"/>
      <c r="MQ72" s="24"/>
      <c r="MR72" s="24"/>
      <c r="MS72" s="24"/>
      <c r="MT72" s="24"/>
      <c r="MU72" s="24"/>
      <c r="MV72" s="24"/>
      <c r="MW72" s="24"/>
      <c r="MX72" s="24"/>
      <c r="MY72" s="24"/>
      <c r="MZ72" s="24"/>
      <c r="NA72" s="24"/>
      <c r="NB72" s="24"/>
      <c r="NC72" s="24"/>
      <c r="ND72" s="24"/>
      <c r="NE72" s="24"/>
      <c r="NF72" s="24"/>
      <c r="NG72" s="24"/>
      <c r="NH72" s="24"/>
      <c r="NI72" s="24"/>
      <c r="NJ72" s="24"/>
      <c r="NK72" s="24"/>
      <c r="NL72" s="24"/>
      <c r="NM72" s="24"/>
      <c r="NN72" s="24"/>
      <c r="NO72" s="24"/>
      <c r="NP72" s="24"/>
      <c r="NQ72" s="24"/>
      <c r="NR72" s="24"/>
      <c r="NS72" s="24"/>
      <c r="NT72" s="24"/>
      <c r="NU72" s="24"/>
      <c r="NV72" s="24"/>
      <c r="NW72" s="24"/>
      <c r="NX72" s="24"/>
      <c r="NY72" s="24"/>
      <c r="NZ72" s="24"/>
      <c r="OA72" s="24"/>
      <c r="OB72" s="24"/>
      <c r="OC72" s="24"/>
      <c r="OD72" s="24"/>
      <c r="OE72" s="24"/>
      <c r="OF72" s="24"/>
      <c r="OG72" s="24"/>
      <c r="OH72" s="24"/>
      <c r="OI72" s="24"/>
      <c r="OJ72" s="24"/>
      <c r="OK72" s="24"/>
      <c r="OL72" s="24"/>
      <c r="OM72" s="24"/>
      <c r="ON72" s="24"/>
      <c r="OO72" s="24"/>
      <c r="OP72" s="24"/>
      <c r="OQ72" s="24"/>
      <c r="OR72" s="24"/>
      <c r="OS72" s="24"/>
      <c r="OT72" s="24"/>
      <c r="OU72" s="24"/>
      <c r="OV72" s="24"/>
      <c r="OW72" s="24"/>
      <c r="OX72" s="24"/>
      <c r="OY72" s="24"/>
      <c r="OZ72" s="24"/>
      <c r="PA72" s="24"/>
      <c r="PB72" s="24"/>
      <c r="PC72" s="24"/>
      <c r="PD72" s="24"/>
      <c r="PE72" s="24"/>
      <c r="PF72" s="24"/>
      <c r="PG72" s="24"/>
      <c r="PH72" s="24"/>
      <c r="PI72" s="24"/>
      <c r="PJ72" s="24"/>
      <c r="PK72" s="24"/>
      <c r="PL72" s="24"/>
      <c r="PM72" s="24"/>
      <c r="PN72" s="24"/>
      <c r="PO72" s="24"/>
      <c r="PP72" s="24"/>
      <c r="PQ72" s="24"/>
      <c r="PR72" s="24"/>
      <c r="PS72" s="24"/>
      <c r="PT72" s="24"/>
      <c r="PU72" s="24"/>
      <c r="PV72" s="24"/>
      <c r="PW72" s="24"/>
      <c r="PX72" s="24"/>
      <c r="PY72" s="24"/>
      <c r="PZ72" s="24"/>
      <c r="QA72" s="24"/>
      <c r="QB72" s="24"/>
      <c r="QC72" s="24"/>
      <c r="QD72" s="24"/>
      <c r="QE72" s="24"/>
      <c r="QF72" s="24"/>
      <c r="QG72" s="24"/>
      <c r="QH72" s="24"/>
      <c r="QI72" s="24"/>
      <c r="QJ72" s="24"/>
      <c r="QK72" s="24"/>
      <c r="QL72" s="24"/>
      <c r="QM72" s="24"/>
      <c r="QN72" s="24"/>
      <c r="QO72" s="24"/>
      <c r="QP72" s="24"/>
      <c r="QQ72" s="24"/>
      <c r="QR72" s="24"/>
      <c r="QS72" s="24"/>
      <c r="QT72" s="24"/>
      <c r="QU72" s="24"/>
      <c r="QV72" s="24"/>
      <c r="QW72" s="24"/>
      <c r="QX72" s="24"/>
      <c r="QY72" s="24"/>
      <c r="QZ72" s="24"/>
      <c r="RA72" s="24"/>
      <c r="RB72" s="24"/>
      <c r="RC72" s="24"/>
      <c r="RD72" s="24"/>
      <c r="RE72" s="24"/>
      <c r="RF72" s="24"/>
      <c r="RG72" s="24"/>
      <c r="RH72" s="24"/>
      <c r="RI72" s="24"/>
      <c r="RJ72" s="24"/>
      <c r="RK72" s="24"/>
      <c r="RL72" s="24"/>
      <c r="RM72" s="24"/>
      <c r="RN72" s="24"/>
      <c r="RO72" s="24"/>
      <c r="RP72" s="24"/>
      <c r="RQ72" s="24"/>
      <c r="RR72" s="24"/>
      <c r="RS72" s="24"/>
      <c r="RT72" s="24"/>
      <c r="RU72" s="24"/>
      <c r="RV72" s="24"/>
      <c r="RW72" s="24"/>
      <c r="RX72" s="24"/>
      <c r="RY72" s="24"/>
      <c r="RZ72" s="24"/>
      <c r="SA72" s="24"/>
      <c r="SB72" s="24"/>
      <c r="SC72" s="24"/>
      <c r="SD72" s="24"/>
      <c r="SE72" s="24"/>
      <c r="SF72" s="24"/>
      <c r="SG72" s="24"/>
      <c r="SH72" s="24"/>
      <c r="SI72" s="24"/>
      <c r="SJ72" s="24"/>
      <c r="SK72" s="24"/>
      <c r="SL72" s="24"/>
      <c r="SM72" s="24"/>
      <c r="SN72" s="24"/>
      <c r="SO72" s="24"/>
      <c r="SP72" s="24"/>
      <c r="SQ72" s="24"/>
      <c r="SR72" s="24"/>
      <c r="SS72" s="24"/>
      <c r="ST72" s="24"/>
      <c r="SU72" s="24"/>
      <c r="SV72" s="24"/>
      <c r="SW72" s="24"/>
      <c r="SX72" s="24"/>
      <c r="SY72" s="24"/>
      <c r="SZ72" s="24"/>
      <c r="TA72" s="24"/>
      <c r="TB72" s="24"/>
      <c r="TC72" s="24"/>
      <c r="TD72" s="24"/>
      <c r="TE72" s="24"/>
      <c r="TF72" s="24"/>
      <c r="TG72" s="24"/>
      <c r="TH72" s="24"/>
      <c r="TI72" s="24"/>
      <c r="TJ72" s="24"/>
      <c r="TK72" s="24"/>
      <c r="TL72" s="24"/>
      <c r="TM72" s="24"/>
      <c r="TN72" s="24"/>
      <c r="TO72" s="24"/>
      <c r="TP72" s="24"/>
      <c r="TQ72" s="24"/>
      <c r="TR72" s="24"/>
      <c r="TS72" s="24"/>
      <c r="TT72" s="24"/>
      <c r="TU72" s="24"/>
      <c r="TV72" s="24"/>
      <c r="TW72" s="24"/>
      <c r="TX72" s="24"/>
      <c r="TY72" s="24"/>
      <c r="TZ72" s="24"/>
      <c r="UA72" s="24"/>
      <c r="UB72" s="24"/>
      <c r="UC72" s="24"/>
      <c r="UD72" s="24"/>
      <c r="UE72" s="24"/>
      <c r="UF72" s="24"/>
      <c r="UG72" s="24"/>
      <c r="UH72" s="24"/>
      <c r="UI72" s="24"/>
      <c r="UJ72" s="24"/>
      <c r="UK72" s="24"/>
      <c r="UL72" s="24"/>
      <c r="UM72" s="24"/>
      <c r="UN72" s="24"/>
      <c r="UO72" s="24"/>
      <c r="UP72" s="24"/>
      <c r="UQ72" s="24"/>
      <c r="UR72" s="24"/>
      <c r="US72" s="24"/>
      <c r="UT72" s="24"/>
      <c r="UU72" s="24"/>
      <c r="UV72" s="24"/>
      <c r="UW72" s="24"/>
      <c r="UX72" s="24"/>
      <c r="UY72" s="24"/>
      <c r="UZ72" s="24"/>
      <c r="VA72" s="24"/>
      <c r="VB72" s="24"/>
      <c r="VC72" s="24"/>
      <c r="VD72" s="24"/>
    </row>
    <row r="73" spans="1:576" s="56" customFormat="1" ht="15" customHeight="1" x14ac:dyDescent="0.2">
      <c r="A73" s="18">
        <v>9</v>
      </c>
      <c r="B73" s="89" t="s">
        <v>325</v>
      </c>
      <c r="C73" s="89" t="s">
        <v>326</v>
      </c>
      <c r="D73" s="20">
        <v>14</v>
      </c>
      <c r="E73" s="89" t="s">
        <v>246</v>
      </c>
      <c r="F73" s="89" t="s">
        <v>327</v>
      </c>
      <c r="G73" s="134" t="s">
        <v>114</v>
      </c>
      <c r="H73" s="22">
        <v>40</v>
      </c>
      <c r="I73" s="22" t="s">
        <v>121</v>
      </c>
      <c r="J73" s="21" t="s">
        <v>4</v>
      </c>
      <c r="K73" s="21" t="s">
        <v>269</v>
      </c>
      <c r="L73" s="21" t="s">
        <v>187</v>
      </c>
      <c r="M73" s="22">
        <v>1</v>
      </c>
      <c r="N73" s="62">
        <v>14012</v>
      </c>
      <c r="O73" s="62"/>
      <c r="P73" s="62"/>
      <c r="Q73" s="62">
        <f t="shared" si="52"/>
        <v>14012</v>
      </c>
      <c r="R73" s="62">
        <f>70.1*4</f>
        <v>280.39999999999998</v>
      </c>
      <c r="S73" s="62">
        <f t="shared" si="53"/>
        <v>2634.166666666667</v>
      </c>
      <c r="T73" s="62">
        <f t="shared" si="54"/>
        <v>26341.666666666668</v>
      </c>
      <c r="U73" s="62">
        <f t="shared" si="55"/>
        <v>2452.1</v>
      </c>
      <c r="V73" s="62">
        <f t="shared" si="56"/>
        <v>420.35999999999996</v>
      </c>
      <c r="W73" s="62">
        <f t="shared" si="57"/>
        <v>700.6</v>
      </c>
      <c r="X73" s="62">
        <f t="shared" si="58"/>
        <v>280.24</v>
      </c>
      <c r="Y73" s="62">
        <v>1114</v>
      </c>
      <c r="Z73" s="62">
        <v>679</v>
      </c>
      <c r="AA73" s="64">
        <f t="shared" si="59"/>
        <v>7902.5</v>
      </c>
      <c r="AB73" s="64">
        <f t="shared" si="60"/>
        <v>23011.894444444446</v>
      </c>
      <c r="AC73" s="64">
        <f t="shared" si="61"/>
        <v>276142.73333333334</v>
      </c>
      <c r="AD73" s="64"/>
      <c r="AE73" s="64"/>
      <c r="AF73" s="64"/>
      <c r="AG73" s="64"/>
      <c r="AH73" s="64"/>
      <c r="AI73" s="64"/>
      <c r="AJ73" s="64"/>
      <c r="AK73" s="64"/>
      <c r="AL73" s="6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  <c r="KY73" s="24"/>
      <c r="KZ73" s="24"/>
      <c r="LA73" s="24"/>
      <c r="LB73" s="24"/>
      <c r="LC73" s="24"/>
      <c r="LD73" s="24"/>
      <c r="LE73" s="24"/>
      <c r="LF73" s="24"/>
      <c r="LG73" s="24"/>
      <c r="LH73" s="24"/>
      <c r="LI73" s="24"/>
      <c r="LJ73" s="24"/>
      <c r="LK73" s="24"/>
      <c r="LL73" s="24"/>
      <c r="LM73" s="24"/>
      <c r="LN73" s="24"/>
      <c r="LO73" s="24"/>
      <c r="LP73" s="24"/>
      <c r="LQ73" s="24"/>
      <c r="LR73" s="24"/>
      <c r="LS73" s="24"/>
      <c r="LT73" s="24"/>
      <c r="LU73" s="24"/>
      <c r="LV73" s="24"/>
      <c r="LW73" s="24"/>
      <c r="LX73" s="24"/>
      <c r="LY73" s="24"/>
      <c r="LZ73" s="24"/>
      <c r="MA73" s="24"/>
      <c r="MB73" s="24"/>
      <c r="MC73" s="24"/>
      <c r="MD73" s="24"/>
      <c r="ME73" s="24"/>
      <c r="MF73" s="24"/>
      <c r="MG73" s="24"/>
      <c r="MH73" s="24"/>
      <c r="MI73" s="24"/>
      <c r="MJ73" s="24"/>
      <c r="MK73" s="24"/>
      <c r="ML73" s="24"/>
      <c r="MM73" s="24"/>
      <c r="MN73" s="24"/>
      <c r="MO73" s="24"/>
      <c r="MP73" s="24"/>
      <c r="MQ73" s="24"/>
      <c r="MR73" s="24"/>
      <c r="MS73" s="24"/>
      <c r="MT73" s="24"/>
      <c r="MU73" s="24"/>
      <c r="MV73" s="24"/>
      <c r="MW73" s="24"/>
      <c r="MX73" s="24"/>
      <c r="MY73" s="24"/>
      <c r="MZ73" s="24"/>
      <c r="NA73" s="24"/>
      <c r="NB73" s="24"/>
      <c r="NC73" s="24"/>
      <c r="ND73" s="24"/>
      <c r="NE73" s="24"/>
      <c r="NF73" s="24"/>
      <c r="NG73" s="24"/>
      <c r="NH73" s="24"/>
      <c r="NI73" s="24"/>
      <c r="NJ73" s="24"/>
      <c r="NK73" s="24"/>
      <c r="NL73" s="24"/>
      <c r="NM73" s="24"/>
      <c r="NN73" s="24"/>
      <c r="NO73" s="24"/>
      <c r="NP73" s="24"/>
      <c r="NQ73" s="24"/>
      <c r="NR73" s="24"/>
      <c r="NS73" s="24"/>
      <c r="NT73" s="24"/>
      <c r="NU73" s="24"/>
      <c r="NV73" s="24"/>
      <c r="NW73" s="24"/>
      <c r="NX73" s="24"/>
      <c r="NY73" s="24"/>
      <c r="NZ73" s="24"/>
      <c r="OA73" s="24"/>
      <c r="OB73" s="24"/>
      <c r="OC73" s="24"/>
      <c r="OD73" s="24"/>
      <c r="OE73" s="24"/>
      <c r="OF73" s="24"/>
      <c r="OG73" s="24"/>
      <c r="OH73" s="24"/>
      <c r="OI73" s="24"/>
      <c r="OJ73" s="24"/>
      <c r="OK73" s="24"/>
      <c r="OL73" s="24"/>
      <c r="OM73" s="24"/>
      <c r="ON73" s="24"/>
      <c r="OO73" s="24"/>
      <c r="OP73" s="24"/>
      <c r="OQ73" s="24"/>
      <c r="OR73" s="24"/>
      <c r="OS73" s="24"/>
      <c r="OT73" s="24"/>
      <c r="OU73" s="24"/>
      <c r="OV73" s="24"/>
      <c r="OW73" s="24"/>
      <c r="OX73" s="24"/>
      <c r="OY73" s="24"/>
      <c r="OZ73" s="24"/>
      <c r="PA73" s="24"/>
      <c r="PB73" s="24"/>
      <c r="PC73" s="24"/>
      <c r="PD73" s="24"/>
      <c r="PE73" s="24"/>
      <c r="PF73" s="24"/>
      <c r="PG73" s="24"/>
      <c r="PH73" s="24"/>
      <c r="PI73" s="24"/>
      <c r="PJ73" s="24"/>
      <c r="PK73" s="24"/>
      <c r="PL73" s="24"/>
      <c r="PM73" s="24"/>
      <c r="PN73" s="24"/>
      <c r="PO73" s="24"/>
      <c r="PP73" s="24"/>
      <c r="PQ73" s="24"/>
      <c r="PR73" s="24"/>
      <c r="PS73" s="24"/>
      <c r="PT73" s="24"/>
      <c r="PU73" s="24"/>
      <c r="PV73" s="24"/>
      <c r="PW73" s="24"/>
      <c r="PX73" s="24"/>
      <c r="PY73" s="24"/>
      <c r="PZ73" s="24"/>
      <c r="QA73" s="24"/>
      <c r="QB73" s="24"/>
      <c r="QC73" s="24"/>
      <c r="QD73" s="24"/>
      <c r="QE73" s="24"/>
      <c r="QF73" s="24"/>
      <c r="QG73" s="24"/>
      <c r="QH73" s="24"/>
      <c r="QI73" s="24"/>
      <c r="QJ73" s="24"/>
      <c r="QK73" s="24"/>
      <c r="QL73" s="24"/>
      <c r="QM73" s="24"/>
      <c r="QN73" s="24"/>
      <c r="QO73" s="24"/>
      <c r="QP73" s="24"/>
      <c r="QQ73" s="24"/>
      <c r="QR73" s="24"/>
      <c r="QS73" s="24"/>
      <c r="QT73" s="24"/>
      <c r="QU73" s="24"/>
      <c r="QV73" s="24"/>
      <c r="QW73" s="24"/>
      <c r="QX73" s="24"/>
      <c r="QY73" s="24"/>
      <c r="QZ73" s="24"/>
      <c r="RA73" s="24"/>
      <c r="RB73" s="24"/>
      <c r="RC73" s="24"/>
      <c r="RD73" s="24"/>
      <c r="RE73" s="24"/>
      <c r="RF73" s="24"/>
      <c r="RG73" s="24"/>
      <c r="RH73" s="24"/>
      <c r="RI73" s="24"/>
      <c r="RJ73" s="24"/>
      <c r="RK73" s="24"/>
      <c r="RL73" s="24"/>
      <c r="RM73" s="24"/>
      <c r="RN73" s="24"/>
      <c r="RO73" s="24"/>
      <c r="RP73" s="24"/>
      <c r="RQ73" s="24"/>
      <c r="RR73" s="24"/>
      <c r="RS73" s="24"/>
      <c r="RT73" s="24"/>
      <c r="RU73" s="24"/>
      <c r="RV73" s="24"/>
      <c r="RW73" s="24"/>
      <c r="RX73" s="24"/>
      <c r="RY73" s="24"/>
      <c r="RZ73" s="24"/>
      <c r="SA73" s="24"/>
      <c r="SB73" s="24"/>
      <c r="SC73" s="24"/>
      <c r="SD73" s="24"/>
      <c r="SE73" s="24"/>
      <c r="SF73" s="24"/>
      <c r="SG73" s="24"/>
      <c r="SH73" s="24"/>
      <c r="SI73" s="24"/>
      <c r="SJ73" s="24"/>
      <c r="SK73" s="24"/>
      <c r="SL73" s="24"/>
      <c r="SM73" s="24"/>
      <c r="SN73" s="24"/>
      <c r="SO73" s="24"/>
      <c r="SP73" s="24"/>
      <c r="SQ73" s="24"/>
      <c r="SR73" s="24"/>
      <c r="SS73" s="24"/>
      <c r="ST73" s="24"/>
      <c r="SU73" s="24"/>
      <c r="SV73" s="24"/>
      <c r="SW73" s="24"/>
      <c r="SX73" s="24"/>
      <c r="SY73" s="24"/>
      <c r="SZ73" s="24"/>
      <c r="TA73" s="24"/>
      <c r="TB73" s="24"/>
      <c r="TC73" s="24"/>
      <c r="TD73" s="24"/>
      <c r="TE73" s="24"/>
      <c r="TF73" s="24"/>
      <c r="TG73" s="24"/>
      <c r="TH73" s="24"/>
      <c r="TI73" s="24"/>
      <c r="TJ73" s="24"/>
      <c r="TK73" s="24"/>
      <c r="TL73" s="24"/>
      <c r="TM73" s="24"/>
      <c r="TN73" s="24"/>
      <c r="TO73" s="24"/>
      <c r="TP73" s="24"/>
      <c r="TQ73" s="24"/>
      <c r="TR73" s="24"/>
      <c r="TS73" s="24"/>
      <c r="TT73" s="24"/>
      <c r="TU73" s="24"/>
      <c r="TV73" s="24"/>
      <c r="TW73" s="24"/>
      <c r="TX73" s="24"/>
      <c r="TY73" s="24"/>
      <c r="TZ73" s="24"/>
      <c r="UA73" s="24"/>
      <c r="UB73" s="24"/>
      <c r="UC73" s="24"/>
      <c r="UD73" s="24"/>
      <c r="UE73" s="24"/>
      <c r="UF73" s="24"/>
      <c r="UG73" s="24"/>
      <c r="UH73" s="24"/>
      <c r="UI73" s="24"/>
      <c r="UJ73" s="24"/>
      <c r="UK73" s="24"/>
      <c r="UL73" s="24"/>
      <c r="UM73" s="24"/>
      <c r="UN73" s="24"/>
      <c r="UO73" s="24"/>
      <c r="UP73" s="24"/>
      <c r="UQ73" s="24"/>
      <c r="UR73" s="24"/>
      <c r="US73" s="24"/>
      <c r="UT73" s="24"/>
      <c r="UU73" s="24"/>
      <c r="UV73" s="24"/>
      <c r="UW73" s="24"/>
      <c r="UX73" s="24"/>
      <c r="UY73" s="24"/>
      <c r="UZ73" s="24"/>
      <c r="VA73" s="24"/>
      <c r="VB73" s="24"/>
      <c r="VC73" s="24"/>
      <c r="VD73" s="24"/>
    </row>
    <row r="74" spans="1:576" s="56" customFormat="1" ht="15" customHeight="1" x14ac:dyDescent="0.2">
      <c r="A74" s="18">
        <v>10</v>
      </c>
      <c r="B74" s="89" t="s">
        <v>325</v>
      </c>
      <c r="C74" s="89" t="s">
        <v>326</v>
      </c>
      <c r="D74" s="20">
        <v>14</v>
      </c>
      <c r="E74" s="89" t="s">
        <v>246</v>
      </c>
      <c r="F74" s="89" t="s">
        <v>327</v>
      </c>
      <c r="G74" s="134" t="s">
        <v>114</v>
      </c>
      <c r="H74" s="22">
        <v>40</v>
      </c>
      <c r="I74" s="22" t="s">
        <v>121</v>
      </c>
      <c r="J74" s="21" t="s">
        <v>4</v>
      </c>
      <c r="K74" s="21" t="s">
        <v>269</v>
      </c>
      <c r="L74" s="21" t="s">
        <v>187</v>
      </c>
      <c r="M74" s="22">
        <v>1</v>
      </c>
      <c r="N74" s="62">
        <v>14012</v>
      </c>
      <c r="O74" s="62"/>
      <c r="P74" s="62"/>
      <c r="Q74" s="62">
        <f t="shared" si="52"/>
        <v>14012</v>
      </c>
      <c r="R74" s="62">
        <f>70.1*5</f>
        <v>350.5</v>
      </c>
      <c r="S74" s="62">
        <f t="shared" si="53"/>
        <v>2634.166666666667</v>
      </c>
      <c r="T74" s="62">
        <f t="shared" si="54"/>
        <v>26341.666666666668</v>
      </c>
      <c r="U74" s="62">
        <f t="shared" si="55"/>
        <v>2452.1</v>
      </c>
      <c r="V74" s="62">
        <f t="shared" si="56"/>
        <v>420.35999999999996</v>
      </c>
      <c r="W74" s="62">
        <f t="shared" si="57"/>
        <v>700.6</v>
      </c>
      <c r="X74" s="62">
        <f t="shared" si="58"/>
        <v>280.24</v>
      </c>
      <c r="Y74" s="62">
        <v>1114</v>
      </c>
      <c r="Z74" s="62">
        <v>679</v>
      </c>
      <c r="AA74" s="64">
        <f t="shared" si="59"/>
        <v>7902.5</v>
      </c>
      <c r="AB74" s="64">
        <f t="shared" si="60"/>
        <v>23081.994444444445</v>
      </c>
      <c r="AC74" s="64">
        <f t="shared" si="61"/>
        <v>276983.93333333335</v>
      </c>
      <c r="AD74" s="64"/>
      <c r="AE74" s="64"/>
      <c r="AF74" s="64"/>
      <c r="AG74" s="64"/>
      <c r="AH74" s="64"/>
      <c r="AI74" s="64"/>
      <c r="AJ74" s="64"/>
      <c r="AK74" s="64"/>
      <c r="AL74" s="6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  <c r="KY74" s="24"/>
      <c r="KZ74" s="24"/>
      <c r="LA74" s="24"/>
      <c r="LB74" s="24"/>
      <c r="LC74" s="24"/>
      <c r="LD74" s="24"/>
      <c r="LE74" s="24"/>
      <c r="LF74" s="24"/>
      <c r="LG74" s="24"/>
      <c r="LH74" s="24"/>
      <c r="LI74" s="24"/>
      <c r="LJ74" s="24"/>
      <c r="LK74" s="24"/>
      <c r="LL74" s="24"/>
      <c r="LM74" s="24"/>
      <c r="LN74" s="24"/>
      <c r="LO74" s="24"/>
      <c r="LP74" s="24"/>
      <c r="LQ74" s="24"/>
      <c r="LR74" s="24"/>
      <c r="LS74" s="24"/>
      <c r="LT74" s="24"/>
      <c r="LU74" s="24"/>
      <c r="LV74" s="24"/>
      <c r="LW74" s="24"/>
      <c r="LX74" s="24"/>
      <c r="LY74" s="24"/>
      <c r="LZ74" s="24"/>
      <c r="MA74" s="24"/>
      <c r="MB74" s="24"/>
      <c r="MC74" s="24"/>
      <c r="MD74" s="24"/>
      <c r="ME74" s="24"/>
      <c r="MF74" s="24"/>
      <c r="MG74" s="24"/>
      <c r="MH74" s="24"/>
      <c r="MI74" s="24"/>
      <c r="MJ74" s="24"/>
      <c r="MK74" s="24"/>
      <c r="ML74" s="24"/>
      <c r="MM74" s="24"/>
      <c r="MN74" s="24"/>
      <c r="MO74" s="24"/>
      <c r="MP74" s="24"/>
      <c r="MQ74" s="24"/>
      <c r="MR74" s="24"/>
      <c r="MS74" s="24"/>
      <c r="MT74" s="24"/>
      <c r="MU74" s="24"/>
      <c r="MV74" s="24"/>
      <c r="MW74" s="24"/>
      <c r="MX74" s="24"/>
      <c r="MY74" s="24"/>
      <c r="MZ74" s="24"/>
      <c r="NA74" s="24"/>
      <c r="NB74" s="24"/>
      <c r="NC74" s="24"/>
      <c r="ND74" s="24"/>
      <c r="NE74" s="24"/>
      <c r="NF74" s="24"/>
      <c r="NG74" s="24"/>
      <c r="NH74" s="24"/>
      <c r="NI74" s="24"/>
      <c r="NJ74" s="24"/>
      <c r="NK74" s="24"/>
      <c r="NL74" s="24"/>
      <c r="NM74" s="24"/>
      <c r="NN74" s="24"/>
      <c r="NO74" s="24"/>
      <c r="NP74" s="24"/>
      <c r="NQ74" s="24"/>
      <c r="NR74" s="24"/>
      <c r="NS74" s="24"/>
      <c r="NT74" s="24"/>
      <c r="NU74" s="24"/>
      <c r="NV74" s="24"/>
      <c r="NW74" s="24"/>
      <c r="NX74" s="24"/>
      <c r="NY74" s="24"/>
      <c r="NZ74" s="24"/>
      <c r="OA74" s="24"/>
      <c r="OB74" s="24"/>
      <c r="OC74" s="24"/>
      <c r="OD74" s="24"/>
      <c r="OE74" s="24"/>
      <c r="OF74" s="24"/>
      <c r="OG74" s="24"/>
      <c r="OH74" s="24"/>
      <c r="OI74" s="24"/>
      <c r="OJ74" s="24"/>
      <c r="OK74" s="24"/>
      <c r="OL74" s="24"/>
      <c r="OM74" s="24"/>
      <c r="ON74" s="24"/>
      <c r="OO74" s="24"/>
      <c r="OP74" s="24"/>
      <c r="OQ74" s="24"/>
      <c r="OR74" s="24"/>
      <c r="OS74" s="24"/>
      <c r="OT74" s="24"/>
      <c r="OU74" s="24"/>
      <c r="OV74" s="24"/>
      <c r="OW74" s="24"/>
      <c r="OX74" s="24"/>
      <c r="OY74" s="24"/>
      <c r="OZ74" s="24"/>
      <c r="PA74" s="24"/>
      <c r="PB74" s="24"/>
      <c r="PC74" s="24"/>
      <c r="PD74" s="24"/>
      <c r="PE74" s="24"/>
      <c r="PF74" s="24"/>
      <c r="PG74" s="24"/>
      <c r="PH74" s="24"/>
      <c r="PI74" s="24"/>
      <c r="PJ74" s="24"/>
      <c r="PK74" s="24"/>
      <c r="PL74" s="24"/>
      <c r="PM74" s="24"/>
      <c r="PN74" s="24"/>
      <c r="PO74" s="24"/>
      <c r="PP74" s="24"/>
      <c r="PQ74" s="24"/>
      <c r="PR74" s="24"/>
      <c r="PS74" s="24"/>
      <c r="PT74" s="24"/>
      <c r="PU74" s="24"/>
      <c r="PV74" s="24"/>
      <c r="PW74" s="24"/>
      <c r="PX74" s="24"/>
      <c r="PY74" s="24"/>
      <c r="PZ74" s="24"/>
      <c r="QA74" s="24"/>
      <c r="QB74" s="24"/>
      <c r="QC74" s="24"/>
      <c r="QD74" s="24"/>
      <c r="QE74" s="24"/>
      <c r="QF74" s="24"/>
      <c r="QG74" s="24"/>
      <c r="QH74" s="24"/>
      <c r="QI74" s="24"/>
      <c r="QJ74" s="24"/>
      <c r="QK74" s="24"/>
      <c r="QL74" s="24"/>
      <c r="QM74" s="24"/>
      <c r="QN74" s="24"/>
      <c r="QO74" s="24"/>
      <c r="QP74" s="24"/>
      <c r="QQ74" s="24"/>
      <c r="QR74" s="24"/>
      <c r="QS74" s="24"/>
      <c r="QT74" s="24"/>
      <c r="QU74" s="24"/>
      <c r="QV74" s="24"/>
      <c r="QW74" s="24"/>
      <c r="QX74" s="24"/>
      <c r="QY74" s="24"/>
      <c r="QZ74" s="24"/>
      <c r="RA74" s="24"/>
      <c r="RB74" s="24"/>
      <c r="RC74" s="24"/>
      <c r="RD74" s="24"/>
      <c r="RE74" s="24"/>
      <c r="RF74" s="24"/>
      <c r="RG74" s="24"/>
      <c r="RH74" s="24"/>
      <c r="RI74" s="24"/>
      <c r="RJ74" s="24"/>
      <c r="RK74" s="24"/>
      <c r="RL74" s="24"/>
      <c r="RM74" s="24"/>
      <c r="RN74" s="24"/>
      <c r="RO74" s="24"/>
      <c r="RP74" s="24"/>
      <c r="RQ74" s="24"/>
      <c r="RR74" s="24"/>
      <c r="RS74" s="24"/>
      <c r="RT74" s="24"/>
      <c r="RU74" s="24"/>
      <c r="RV74" s="24"/>
      <c r="RW74" s="24"/>
      <c r="RX74" s="24"/>
      <c r="RY74" s="24"/>
      <c r="RZ74" s="24"/>
      <c r="SA74" s="24"/>
      <c r="SB74" s="24"/>
      <c r="SC74" s="24"/>
      <c r="SD74" s="24"/>
      <c r="SE74" s="24"/>
      <c r="SF74" s="24"/>
      <c r="SG74" s="24"/>
      <c r="SH74" s="24"/>
      <c r="SI74" s="24"/>
      <c r="SJ74" s="24"/>
      <c r="SK74" s="24"/>
      <c r="SL74" s="24"/>
      <c r="SM74" s="24"/>
      <c r="SN74" s="24"/>
      <c r="SO74" s="24"/>
      <c r="SP74" s="24"/>
      <c r="SQ74" s="24"/>
      <c r="SR74" s="24"/>
      <c r="SS74" s="24"/>
      <c r="ST74" s="24"/>
      <c r="SU74" s="24"/>
      <c r="SV74" s="24"/>
      <c r="SW74" s="24"/>
      <c r="SX74" s="24"/>
      <c r="SY74" s="24"/>
      <c r="SZ74" s="24"/>
      <c r="TA74" s="24"/>
      <c r="TB74" s="24"/>
      <c r="TC74" s="24"/>
      <c r="TD74" s="24"/>
      <c r="TE74" s="24"/>
      <c r="TF74" s="24"/>
      <c r="TG74" s="24"/>
      <c r="TH74" s="24"/>
      <c r="TI74" s="24"/>
      <c r="TJ74" s="24"/>
      <c r="TK74" s="24"/>
      <c r="TL74" s="24"/>
      <c r="TM74" s="24"/>
      <c r="TN74" s="24"/>
      <c r="TO74" s="24"/>
      <c r="TP74" s="24"/>
      <c r="TQ74" s="24"/>
      <c r="TR74" s="24"/>
      <c r="TS74" s="24"/>
      <c r="TT74" s="24"/>
      <c r="TU74" s="24"/>
      <c r="TV74" s="24"/>
      <c r="TW74" s="24"/>
      <c r="TX74" s="24"/>
      <c r="TY74" s="24"/>
      <c r="TZ74" s="24"/>
      <c r="UA74" s="24"/>
      <c r="UB74" s="24"/>
      <c r="UC74" s="24"/>
      <c r="UD74" s="24"/>
      <c r="UE74" s="24"/>
      <c r="UF74" s="24"/>
      <c r="UG74" s="24"/>
      <c r="UH74" s="24"/>
      <c r="UI74" s="24"/>
      <c r="UJ74" s="24"/>
      <c r="UK74" s="24"/>
      <c r="UL74" s="24"/>
      <c r="UM74" s="24"/>
      <c r="UN74" s="24"/>
      <c r="UO74" s="24"/>
      <c r="UP74" s="24"/>
      <c r="UQ74" s="24"/>
      <c r="UR74" s="24"/>
      <c r="US74" s="24"/>
      <c r="UT74" s="24"/>
      <c r="UU74" s="24"/>
      <c r="UV74" s="24"/>
      <c r="UW74" s="24"/>
      <c r="UX74" s="24"/>
      <c r="UY74" s="24"/>
      <c r="UZ74" s="24"/>
      <c r="VA74" s="24"/>
      <c r="VB74" s="24"/>
      <c r="VC74" s="24"/>
      <c r="VD74" s="24"/>
    </row>
    <row r="75" spans="1:576" s="56" customFormat="1" ht="15" customHeight="1" x14ac:dyDescent="0.2">
      <c r="A75" s="18">
        <v>11</v>
      </c>
      <c r="B75" s="89" t="s">
        <v>325</v>
      </c>
      <c r="C75" s="89" t="s">
        <v>326</v>
      </c>
      <c r="D75" s="20">
        <v>14</v>
      </c>
      <c r="E75" s="89" t="s">
        <v>246</v>
      </c>
      <c r="F75" s="89" t="s">
        <v>327</v>
      </c>
      <c r="G75" s="140" t="s">
        <v>354</v>
      </c>
      <c r="H75" s="22">
        <v>40</v>
      </c>
      <c r="I75" s="22" t="s">
        <v>107</v>
      </c>
      <c r="J75" s="21" t="s">
        <v>219</v>
      </c>
      <c r="K75" s="21" t="s">
        <v>268</v>
      </c>
      <c r="L75" s="21" t="s">
        <v>187</v>
      </c>
      <c r="M75" s="22">
        <v>1</v>
      </c>
      <c r="N75" s="101">
        <v>14024</v>
      </c>
      <c r="O75" s="62"/>
      <c r="P75" s="62"/>
      <c r="Q75" s="62">
        <f t="shared" si="52"/>
        <v>14024</v>
      </c>
      <c r="R75" s="62"/>
      <c r="S75" s="62">
        <f t="shared" si="53"/>
        <v>2582</v>
      </c>
      <c r="T75" s="62">
        <f t="shared" si="54"/>
        <v>25820</v>
      </c>
      <c r="U75" s="62">
        <f t="shared" si="55"/>
        <v>2454.1999999999998</v>
      </c>
      <c r="V75" s="62">
        <f t="shared" si="56"/>
        <v>420.71999999999997</v>
      </c>
      <c r="W75" s="62">
        <f t="shared" si="57"/>
        <v>701.2</v>
      </c>
      <c r="X75" s="62">
        <f t="shared" si="58"/>
        <v>280.48</v>
      </c>
      <c r="Y75" s="62">
        <v>869</v>
      </c>
      <c r="Z75" s="62">
        <v>599</v>
      </c>
      <c r="AA75" s="64">
        <f t="shared" si="59"/>
        <v>7746</v>
      </c>
      <c r="AB75" s="64">
        <f t="shared" si="60"/>
        <v>22360.933333333334</v>
      </c>
      <c r="AC75" s="64">
        <f t="shared" si="61"/>
        <v>268331.2</v>
      </c>
      <c r="AD75" s="64"/>
      <c r="AE75" s="64"/>
      <c r="AF75" s="64"/>
      <c r="AG75" s="64"/>
      <c r="AH75" s="64"/>
      <c r="AI75" s="64"/>
      <c r="AJ75" s="64"/>
      <c r="AK75" s="64"/>
      <c r="AL75" s="6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  <c r="KY75" s="24"/>
      <c r="KZ75" s="24"/>
      <c r="LA75" s="24"/>
      <c r="LB75" s="24"/>
      <c r="LC75" s="24"/>
      <c r="LD75" s="24"/>
      <c r="LE75" s="24"/>
      <c r="LF75" s="24"/>
      <c r="LG75" s="24"/>
      <c r="LH75" s="24"/>
      <c r="LI75" s="24"/>
      <c r="LJ75" s="24"/>
      <c r="LK75" s="24"/>
      <c r="LL75" s="24"/>
      <c r="LM75" s="24"/>
      <c r="LN75" s="24"/>
      <c r="LO75" s="24"/>
      <c r="LP75" s="24"/>
      <c r="LQ75" s="24"/>
      <c r="LR75" s="24"/>
      <c r="LS75" s="24"/>
      <c r="LT75" s="24"/>
      <c r="LU75" s="24"/>
      <c r="LV75" s="24"/>
      <c r="LW75" s="24"/>
      <c r="LX75" s="24"/>
      <c r="LY75" s="24"/>
      <c r="LZ75" s="24"/>
      <c r="MA75" s="24"/>
      <c r="MB75" s="24"/>
      <c r="MC75" s="24"/>
      <c r="MD75" s="24"/>
      <c r="ME75" s="24"/>
      <c r="MF75" s="24"/>
      <c r="MG75" s="24"/>
      <c r="MH75" s="24"/>
      <c r="MI75" s="24"/>
      <c r="MJ75" s="24"/>
      <c r="MK75" s="24"/>
      <c r="ML75" s="24"/>
      <c r="MM75" s="24"/>
      <c r="MN75" s="24"/>
      <c r="MO75" s="24"/>
      <c r="MP75" s="24"/>
      <c r="MQ75" s="24"/>
      <c r="MR75" s="24"/>
      <c r="MS75" s="24"/>
      <c r="MT75" s="24"/>
      <c r="MU75" s="24"/>
      <c r="MV75" s="24"/>
      <c r="MW75" s="24"/>
      <c r="MX75" s="24"/>
      <c r="MY75" s="24"/>
      <c r="MZ75" s="24"/>
      <c r="NA75" s="24"/>
      <c r="NB75" s="24"/>
      <c r="NC75" s="24"/>
      <c r="ND75" s="24"/>
      <c r="NE75" s="24"/>
      <c r="NF75" s="24"/>
      <c r="NG75" s="24"/>
      <c r="NH75" s="24"/>
      <c r="NI75" s="24"/>
      <c r="NJ75" s="24"/>
      <c r="NK75" s="24"/>
      <c r="NL75" s="24"/>
      <c r="NM75" s="24"/>
      <c r="NN75" s="24"/>
      <c r="NO75" s="24"/>
      <c r="NP75" s="24"/>
      <c r="NQ75" s="24"/>
      <c r="NR75" s="24"/>
      <c r="NS75" s="24"/>
      <c r="NT75" s="24"/>
      <c r="NU75" s="24"/>
      <c r="NV75" s="24"/>
      <c r="NW75" s="24"/>
      <c r="NX75" s="24"/>
      <c r="NY75" s="24"/>
      <c r="NZ75" s="24"/>
      <c r="OA75" s="24"/>
      <c r="OB75" s="24"/>
      <c r="OC75" s="24"/>
      <c r="OD75" s="24"/>
      <c r="OE75" s="24"/>
      <c r="OF75" s="24"/>
      <c r="OG75" s="24"/>
      <c r="OH75" s="24"/>
      <c r="OI75" s="24"/>
      <c r="OJ75" s="24"/>
      <c r="OK75" s="24"/>
      <c r="OL75" s="24"/>
      <c r="OM75" s="24"/>
      <c r="ON75" s="24"/>
      <c r="OO75" s="24"/>
      <c r="OP75" s="24"/>
      <c r="OQ75" s="24"/>
      <c r="OR75" s="24"/>
      <c r="OS75" s="24"/>
      <c r="OT75" s="24"/>
      <c r="OU75" s="24"/>
      <c r="OV75" s="24"/>
      <c r="OW75" s="24"/>
      <c r="OX75" s="24"/>
      <c r="OY75" s="24"/>
      <c r="OZ75" s="24"/>
      <c r="PA75" s="24"/>
      <c r="PB75" s="24"/>
      <c r="PC75" s="24"/>
      <c r="PD75" s="24"/>
      <c r="PE75" s="24"/>
      <c r="PF75" s="24"/>
      <c r="PG75" s="24"/>
      <c r="PH75" s="24"/>
      <c r="PI75" s="24"/>
      <c r="PJ75" s="24"/>
      <c r="PK75" s="24"/>
      <c r="PL75" s="24"/>
      <c r="PM75" s="24"/>
      <c r="PN75" s="24"/>
      <c r="PO75" s="24"/>
      <c r="PP75" s="24"/>
      <c r="PQ75" s="24"/>
      <c r="PR75" s="24"/>
      <c r="PS75" s="24"/>
      <c r="PT75" s="24"/>
      <c r="PU75" s="24"/>
      <c r="PV75" s="24"/>
      <c r="PW75" s="24"/>
      <c r="PX75" s="24"/>
      <c r="PY75" s="24"/>
      <c r="PZ75" s="24"/>
      <c r="QA75" s="24"/>
      <c r="QB75" s="24"/>
      <c r="QC75" s="24"/>
      <c r="QD75" s="24"/>
      <c r="QE75" s="24"/>
      <c r="QF75" s="24"/>
      <c r="QG75" s="24"/>
      <c r="QH75" s="24"/>
      <c r="QI75" s="24"/>
      <c r="QJ75" s="24"/>
      <c r="QK75" s="24"/>
      <c r="QL75" s="24"/>
      <c r="QM75" s="24"/>
      <c r="QN75" s="24"/>
      <c r="QO75" s="24"/>
      <c r="QP75" s="24"/>
      <c r="QQ75" s="24"/>
      <c r="QR75" s="24"/>
      <c r="QS75" s="24"/>
      <c r="QT75" s="24"/>
      <c r="QU75" s="24"/>
      <c r="QV75" s="24"/>
      <c r="QW75" s="24"/>
      <c r="QX75" s="24"/>
      <c r="QY75" s="24"/>
      <c r="QZ75" s="24"/>
      <c r="RA75" s="24"/>
      <c r="RB75" s="24"/>
      <c r="RC75" s="24"/>
      <c r="RD75" s="24"/>
      <c r="RE75" s="24"/>
      <c r="RF75" s="24"/>
      <c r="RG75" s="24"/>
      <c r="RH75" s="24"/>
      <c r="RI75" s="24"/>
      <c r="RJ75" s="24"/>
      <c r="RK75" s="24"/>
      <c r="RL75" s="24"/>
      <c r="RM75" s="24"/>
      <c r="RN75" s="24"/>
      <c r="RO75" s="24"/>
      <c r="RP75" s="24"/>
      <c r="RQ75" s="24"/>
      <c r="RR75" s="24"/>
      <c r="RS75" s="24"/>
      <c r="RT75" s="24"/>
      <c r="RU75" s="24"/>
      <c r="RV75" s="24"/>
      <c r="RW75" s="24"/>
      <c r="RX75" s="24"/>
      <c r="RY75" s="24"/>
      <c r="RZ75" s="24"/>
      <c r="SA75" s="24"/>
      <c r="SB75" s="24"/>
      <c r="SC75" s="24"/>
      <c r="SD75" s="24"/>
      <c r="SE75" s="24"/>
      <c r="SF75" s="24"/>
      <c r="SG75" s="24"/>
      <c r="SH75" s="24"/>
      <c r="SI75" s="24"/>
      <c r="SJ75" s="24"/>
      <c r="SK75" s="24"/>
      <c r="SL75" s="24"/>
      <c r="SM75" s="24"/>
      <c r="SN75" s="24"/>
      <c r="SO75" s="24"/>
      <c r="SP75" s="24"/>
      <c r="SQ75" s="24"/>
      <c r="SR75" s="24"/>
      <c r="SS75" s="24"/>
      <c r="ST75" s="24"/>
      <c r="SU75" s="24"/>
      <c r="SV75" s="24"/>
      <c r="SW75" s="24"/>
      <c r="SX75" s="24"/>
      <c r="SY75" s="24"/>
      <c r="SZ75" s="24"/>
      <c r="TA75" s="24"/>
      <c r="TB75" s="24"/>
      <c r="TC75" s="24"/>
      <c r="TD75" s="24"/>
      <c r="TE75" s="24"/>
      <c r="TF75" s="24"/>
      <c r="TG75" s="24"/>
      <c r="TH75" s="24"/>
      <c r="TI75" s="24"/>
      <c r="TJ75" s="24"/>
      <c r="TK75" s="24"/>
      <c r="TL75" s="24"/>
      <c r="TM75" s="24"/>
      <c r="TN75" s="24"/>
      <c r="TO75" s="24"/>
      <c r="TP75" s="24"/>
      <c r="TQ75" s="24"/>
      <c r="TR75" s="24"/>
      <c r="TS75" s="24"/>
      <c r="TT75" s="24"/>
      <c r="TU75" s="24"/>
      <c r="TV75" s="24"/>
      <c r="TW75" s="24"/>
      <c r="TX75" s="24"/>
      <c r="TY75" s="24"/>
      <c r="TZ75" s="24"/>
      <c r="UA75" s="24"/>
      <c r="UB75" s="24"/>
      <c r="UC75" s="24"/>
      <c r="UD75" s="24"/>
      <c r="UE75" s="24"/>
      <c r="UF75" s="24"/>
      <c r="UG75" s="24"/>
      <c r="UH75" s="24"/>
      <c r="UI75" s="24"/>
      <c r="UJ75" s="24"/>
      <c r="UK75" s="24"/>
      <c r="UL75" s="24"/>
      <c r="UM75" s="24"/>
      <c r="UN75" s="24"/>
      <c r="UO75" s="24"/>
      <c r="UP75" s="24"/>
      <c r="UQ75" s="24"/>
      <c r="UR75" s="24"/>
      <c r="US75" s="24"/>
      <c r="UT75" s="24"/>
      <c r="UU75" s="24"/>
      <c r="UV75" s="24"/>
      <c r="UW75" s="24"/>
      <c r="UX75" s="24"/>
      <c r="UY75" s="24"/>
      <c r="UZ75" s="24"/>
      <c r="VA75" s="24"/>
      <c r="VB75" s="24"/>
      <c r="VC75" s="24"/>
      <c r="VD75" s="24"/>
    </row>
    <row r="76" spans="1:576" s="56" customFormat="1" ht="15" customHeight="1" x14ac:dyDescent="0.2">
      <c r="A76" s="18">
        <v>12</v>
      </c>
      <c r="B76" s="89" t="s">
        <v>325</v>
      </c>
      <c r="C76" s="89" t="s">
        <v>326</v>
      </c>
      <c r="D76" s="20">
        <v>14</v>
      </c>
      <c r="E76" s="89" t="s">
        <v>246</v>
      </c>
      <c r="F76" s="89" t="s">
        <v>327</v>
      </c>
      <c r="G76" s="130">
        <v>12</v>
      </c>
      <c r="H76" s="22">
        <v>40</v>
      </c>
      <c r="I76" s="22" t="s">
        <v>107</v>
      </c>
      <c r="J76" s="21" t="s">
        <v>161</v>
      </c>
      <c r="K76" s="21" t="s">
        <v>268</v>
      </c>
      <c r="L76" s="21" t="s">
        <v>187</v>
      </c>
      <c r="M76" s="22">
        <v>1</v>
      </c>
      <c r="N76" s="62">
        <v>24345</v>
      </c>
      <c r="O76" s="62"/>
      <c r="P76" s="62"/>
      <c r="Q76" s="62">
        <f t="shared" si="52"/>
        <v>24345</v>
      </c>
      <c r="R76" s="62">
        <f>70.1*6</f>
        <v>420.59999999999997</v>
      </c>
      <c r="S76" s="62">
        <f t="shared" si="53"/>
        <v>4451.333333333333</v>
      </c>
      <c r="T76" s="62">
        <f t="shared" si="54"/>
        <v>44513.333333333336</v>
      </c>
      <c r="U76" s="62">
        <f t="shared" si="55"/>
        <v>4260.375</v>
      </c>
      <c r="V76" s="62">
        <f t="shared" si="56"/>
        <v>730.35</v>
      </c>
      <c r="W76" s="62">
        <f t="shared" si="57"/>
        <v>1217.25</v>
      </c>
      <c r="X76" s="62">
        <f t="shared" si="58"/>
        <v>486.90000000000003</v>
      </c>
      <c r="Y76" s="62">
        <v>1455</v>
      </c>
      <c r="Z76" s="62">
        <v>908</v>
      </c>
      <c r="AA76" s="64">
        <f t="shared" si="59"/>
        <v>13354</v>
      </c>
      <c r="AB76" s="64">
        <f t="shared" si="60"/>
        <v>39016.697222222225</v>
      </c>
      <c r="AC76" s="64">
        <f t="shared" si="61"/>
        <v>468200.3666666667</v>
      </c>
      <c r="AD76" s="64"/>
      <c r="AE76" s="64"/>
      <c r="AF76" s="64"/>
      <c r="AG76" s="64"/>
      <c r="AH76" s="64"/>
      <c r="AI76" s="64"/>
      <c r="AJ76" s="64"/>
      <c r="AK76" s="64"/>
      <c r="AL76" s="6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  <c r="KY76" s="24"/>
      <c r="KZ76" s="24"/>
      <c r="LA76" s="24"/>
      <c r="LB76" s="24"/>
      <c r="LC76" s="24"/>
      <c r="LD76" s="24"/>
      <c r="LE76" s="24"/>
      <c r="LF76" s="24"/>
      <c r="LG76" s="24"/>
      <c r="LH76" s="24"/>
      <c r="LI76" s="24"/>
      <c r="LJ76" s="24"/>
      <c r="LK76" s="24"/>
      <c r="LL76" s="24"/>
      <c r="LM76" s="24"/>
      <c r="LN76" s="24"/>
      <c r="LO76" s="24"/>
      <c r="LP76" s="24"/>
      <c r="LQ76" s="24"/>
      <c r="LR76" s="24"/>
      <c r="LS76" s="24"/>
      <c r="LT76" s="24"/>
      <c r="LU76" s="24"/>
      <c r="LV76" s="24"/>
      <c r="LW76" s="24"/>
      <c r="LX76" s="24"/>
      <c r="LY76" s="24"/>
      <c r="LZ76" s="24"/>
      <c r="MA76" s="24"/>
      <c r="MB76" s="24"/>
      <c r="MC76" s="24"/>
      <c r="MD76" s="24"/>
      <c r="ME76" s="24"/>
      <c r="MF76" s="24"/>
      <c r="MG76" s="24"/>
      <c r="MH76" s="24"/>
      <c r="MI76" s="24"/>
      <c r="MJ76" s="24"/>
      <c r="MK76" s="24"/>
      <c r="ML76" s="24"/>
      <c r="MM76" s="24"/>
      <c r="MN76" s="24"/>
      <c r="MO76" s="24"/>
      <c r="MP76" s="24"/>
      <c r="MQ76" s="24"/>
      <c r="MR76" s="24"/>
      <c r="MS76" s="24"/>
      <c r="MT76" s="24"/>
      <c r="MU76" s="24"/>
      <c r="MV76" s="24"/>
      <c r="MW76" s="24"/>
      <c r="MX76" s="24"/>
      <c r="MY76" s="24"/>
      <c r="MZ76" s="24"/>
      <c r="NA76" s="24"/>
      <c r="NB76" s="24"/>
      <c r="NC76" s="24"/>
      <c r="ND76" s="24"/>
      <c r="NE76" s="24"/>
      <c r="NF76" s="24"/>
      <c r="NG76" s="24"/>
      <c r="NH76" s="24"/>
      <c r="NI76" s="24"/>
      <c r="NJ76" s="24"/>
      <c r="NK76" s="24"/>
      <c r="NL76" s="24"/>
      <c r="NM76" s="24"/>
      <c r="NN76" s="24"/>
      <c r="NO76" s="24"/>
      <c r="NP76" s="24"/>
      <c r="NQ76" s="24"/>
      <c r="NR76" s="24"/>
      <c r="NS76" s="24"/>
      <c r="NT76" s="24"/>
      <c r="NU76" s="24"/>
      <c r="NV76" s="24"/>
      <c r="NW76" s="24"/>
      <c r="NX76" s="24"/>
      <c r="NY76" s="24"/>
      <c r="NZ76" s="24"/>
      <c r="OA76" s="24"/>
      <c r="OB76" s="24"/>
      <c r="OC76" s="24"/>
      <c r="OD76" s="24"/>
      <c r="OE76" s="24"/>
      <c r="OF76" s="24"/>
      <c r="OG76" s="24"/>
      <c r="OH76" s="24"/>
      <c r="OI76" s="24"/>
      <c r="OJ76" s="24"/>
      <c r="OK76" s="24"/>
      <c r="OL76" s="24"/>
      <c r="OM76" s="24"/>
      <c r="ON76" s="24"/>
      <c r="OO76" s="24"/>
      <c r="OP76" s="24"/>
      <c r="OQ76" s="24"/>
      <c r="OR76" s="24"/>
      <c r="OS76" s="24"/>
      <c r="OT76" s="24"/>
      <c r="OU76" s="24"/>
      <c r="OV76" s="24"/>
      <c r="OW76" s="24"/>
      <c r="OX76" s="24"/>
      <c r="OY76" s="24"/>
      <c r="OZ76" s="24"/>
      <c r="PA76" s="24"/>
      <c r="PB76" s="24"/>
      <c r="PC76" s="24"/>
      <c r="PD76" s="24"/>
      <c r="PE76" s="24"/>
      <c r="PF76" s="24"/>
      <c r="PG76" s="24"/>
      <c r="PH76" s="24"/>
      <c r="PI76" s="24"/>
      <c r="PJ76" s="24"/>
      <c r="PK76" s="24"/>
      <c r="PL76" s="24"/>
      <c r="PM76" s="24"/>
      <c r="PN76" s="24"/>
      <c r="PO76" s="24"/>
      <c r="PP76" s="24"/>
      <c r="PQ76" s="24"/>
      <c r="PR76" s="24"/>
      <c r="PS76" s="24"/>
      <c r="PT76" s="24"/>
      <c r="PU76" s="24"/>
      <c r="PV76" s="24"/>
      <c r="PW76" s="24"/>
      <c r="PX76" s="24"/>
      <c r="PY76" s="24"/>
      <c r="PZ76" s="24"/>
      <c r="QA76" s="24"/>
      <c r="QB76" s="24"/>
      <c r="QC76" s="24"/>
      <c r="QD76" s="24"/>
      <c r="QE76" s="24"/>
      <c r="QF76" s="24"/>
      <c r="QG76" s="24"/>
      <c r="QH76" s="24"/>
      <c r="QI76" s="24"/>
      <c r="QJ76" s="24"/>
      <c r="QK76" s="24"/>
      <c r="QL76" s="24"/>
      <c r="QM76" s="24"/>
      <c r="QN76" s="24"/>
      <c r="QO76" s="24"/>
      <c r="QP76" s="24"/>
      <c r="QQ76" s="24"/>
      <c r="QR76" s="24"/>
      <c r="QS76" s="24"/>
      <c r="QT76" s="24"/>
      <c r="QU76" s="24"/>
      <c r="QV76" s="24"/>
      <c r="QW76" s="24"/>
      <c r="QX76" s="24"/>
      <c r="QY76" s="24"/>
      <c r="QZ76" s="24"/>
      <c r="RA76" s="24"/>
      <c r="RB76" s="24"/>
      <c r="RC76" s="24"/>
      <c r="RD76" s="24"/>
      <c r="RE76" s="24"/>
      <c r="RF76" s="24"/>
      <c r="RG76" s="24"/>
      <c r="RH76" s="24"/>
      <c r="RI76" s="24"/>
      <c r="RJ76" s="24"/>
      <c r="RK76" s="24"/>
      <c r="RL76" s="24"/>
      <c r="RM76" s="24"/>
      <c r="RN76" s="24"/>
      <c r="RO76" s="24"/>
      <c r="RP76" s="24"/>
      <c r="RQ76" s="24"/>
      <c r="RR76" s="24"/>
      <c r="RS76" s="24"/>
      <c r="RT76" s="24"/>
      <c r="RU76" s="24"/>
      <c r="RV76" s="24"/>
      <c r="RW76" s="24"/>
      <c r="RX76" s="24"/>
      <c r="RY76" s="24"/>
      <c r="RZ76" s="24"/>
      <c r="SA76" s="24"/>
      <c r="SB76" s="24"/>
      <c r="SC76" s="24"/>
      <c r="SD76" s="24"/>
      <c r="SE76" s="24"/>
      <c r="SF76" s="24"/>
      <c r="SG76" s="24"/>
      <c r="SH76" s="24"/>
      <c r="SI76" s="24"/>
      <c r="SJ76" s="24"/>
      <c r="SK76" s="24"/>
      <c r="SL76" s="24"/>
      <c r="SM76" s="24"/>
      <c r="SN76" s="24"/>
      <c r="SO76" s="24"/>
      <c r="SP76" s="24"/>
      <c r="SQ76" s="24"/>
      <c r="SR76" s="24"/>
      <c r="SS76" s="24"/>
      <c r="ST76" s="24"/>
      <c r="SU76" s="24"/>
      <c r="SV76" s="24"/>
      <c r="SW76" s="24"/>
      <c r="SX76" s="24"/>
      <c r="SY76" s="24"/>
      <c r="SZ76" s="24"/>
      <c r="TA76" s="24"/>
      <c r="TB76" s="24"/>
      <c r="TC76" s="24"/>
      <c r="TD76" s="24"/>
      <c r="TE76" s="24"/>
      <c r="TF76" s="24"/>
      <c r="TG76" s="24"/>
      <c r="TH76" s="24"/>
      <c r="TI76" s="24"/>
      <c r="TJ76" s="24"/>
      <c r="TK76" s="24"/>
      <c r="TL76" s="24"/>
      <c r="TM76" s="24"/>
      <c r="TN76" s="24"/>
      <c r="TO76" s="24"/>
      <c r="TP76" s="24"/>
      <c r="TQ76" s="24"/>
      <c r="TR76" s="24"/>
      <c r="TS76" s="24"/>
      <c r="TT76" s="24"/>
      <c r="TU76" s="24"/>
      <c r="TV76" s="24"/>
      <c r="TW76" s="24"/>
      <c r="TX76" s="24"/>
      <c r="TY76" s="24"/>
      <c r="TZ76" s="24"/>
      <c r="UA76" s="24"/>
      <c r="UB76" s="24"/>
      <c r="UC76" s="24"/>
      <c r="UD76" s="24"/>
      <c r="UE76" s="24"/>
      <c r="UF76" s="24"/>
      <c r="UG76" s="24"/>
      <c r="UH76" s="24"/>
      <c r="UI76" s="24"/>
      <c r="UJ76" s="24"/>
      <c r="UK76" s="24"/>
      <c r="UL76" s="24"/>
      <c r="UM76" s="24"/>
      <c r="UN76" s="24"/>
      <c r="UO76" s="24"/>
      <c r="UP76" s="24"/>
      <c r="UQ76" s="24"/>
      <c r="UR76" s="24"/>
      <c r="US76" s="24"/>
      <c r="UT76" s="24"/>
      <c r="UU76" s="24"/>
      <c r="UV76" s="24"/>
      <c r="UW76" s="24"/>
      <c r="UX76" s="24"/>
      <c r="UY76" s="24"/>
      <c r="UZ76" s="24"/>
      <c r="VA76" s="24"/>
      <c r="VB76" s="24"/>
      <c r="VC76" s="24"/>
      <c r="VD76" s="24"/>
    </row>
    <row r="77" spans="1:576" s="56" customFormat="1" ht="20.25" customHeight="1" x14ac:dyDescent="0.2">
      <c r="A77" s="18">
        <v>13</v>
      </c>
      <c r="B77" s="89" t="s">
        <v>325</v>
      </c>
      <c r="C77" s="89" t="s">
        <v>326</v>
      </c>
      <c r="D77" s="20">
        <v>14</v>
      </c>
      <c r="E77" s="89" t="s">
        <v>246</v>
      </c>
      <c r="F77" s="89" t="s">
        <v>327</v>
      </c>
      <c r="G77" s="140" t="s">
        <v>354</v>
      </c>
      <c r="H77" s="22">
        <v>40</v>
      </c>
      <c r="I77" s="22" t="s">
        <v>107</v>
      </c>
      <c r="J77" s="21" t="s">
        <v>234</v>
      </c>
      <c r="K77" s="21" t="s">
        <v>268</v>
      </c>
      <c r="L77" s="21" t="s">
        <v>187</v>
      </c>
      <c r="M77" s="22">
        <v>1</v>
      </c>
      <c r="N77" s="101">
        <v>14024</v>
      </c>
      <c r="O77" s="62"/>
      <c r="P77" s="62"/>
      <c r="Q77" s="62">
        <f t="shared" si="52"/>
        <v>14024</v>
      </c>
      <c r="R77" s="62"/>
      <c r="S77" s="62">
        <f t="shared" si="53"/>
        <v>2582</v>
      </c>
      <c r="T77" s="62">
        <f t="shared" si="54"/>
        <v>25820</v>
      </c>
      <c r="U77" s="62">
        <f t="shared" si="55"/>
        <v>2454.1999999999998</v>
      </c>
      <c r="V77" s="62">
        <f t="shared" si="56"/>
        <v>420.71999999999997</v>
      </c>
      <c r="W77" s="62">
        <f t="shared" si="57"/>
        <v>701.2</v>
      </c>
      <c r="X77" s="62">
        <f t="shared" si="58"/>
        <v>280.48</v>
      </c>
      <c r="Y77" s="62">
        <v>869</v>
      </c>
      <c r="Z77" s="62">
        <v>599</v>
      </c>
      <c r="AA77" s="64">
        <f t="shared" si="59"/>
        <v>7746</v>
      </c>
      <c r="AB77" s="64">
        <f t="shared" si="60"/>
        <v>22360.933333333334</v>
      </c>
      <c r="AC77" s="64">
        <f t="shared" si="61"/>
        <v>268331.2</v>
      </c>
      <c r="AD77" s="64"/>
      <c r="AE77" s="64"/>
      <c r="AF77" s="64"/>
      <c r="AG77" s="64"/>
      <c r="AH77" s="64"/>
      <c r="AI77" s="64"/>
      <c r="AJ77" s="64"/>
      <c r="AK77" s="64"/>
      <c r="AL77" s="6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  <c r="KY77" s="24"/>
      <c r="KZ77" s="24"/>
      <c r="LA77" s="24"/>
      <c r="LB77" s="24"/>
      <c r="LC77" s="24"/>
      <c r="LD77" s="24"/>
      <c r="LE77" s="24"/>
      <c r="LF77" s="24"/>
      <c r="LG77" s="24"/>
      <c r="LH77" s="24"/>
      <c r="LI77" s="24"/>
      <c r="LJ77" s="24"/>
      <c r="LK77" s="24"/>
      <c r="LL77" s="24"/>
      <c r="LM77" s="24"/>
      <c r="LN77" s="24"/>
      <c r="LO77" s="24"/>
      <c r="LP77" s="24"/>
      <c r="LQ77" s="24"/>
      <c r="LR77" s="24"/>
      <c r="LS77" s="24"/>
      <c r="LT77" s="24"/>
      <c r="LU77" s="24"/>
      <c r="LV77" s="24"/>
      <c r="LW77" s="24"/>
      <c r="LX77" s="24"/>
      <c r="LY77" s="24"/>
      <c r="LZ77" s="24"/>
      <c r="MA77" s="24"/>
      <c r="MB77" s="24"/>
      <c r="MC77" s="24"/>
      <c r="MD77" s="24"/>
      <c r="ME77" s="24"/>
      <c r="MF77" s="24"/>
      <c r="MG77" s="24"/>
      <c r="MH77" s="24"/>
      <c r="MI77" s="24"/>
      <c r="MJ77" s="24"/>
      <c r="MK77" s="24"/>
      <c r="ML77" s="24"/>
      <c r="MM77" s="24"/>
      <c r="MN77" s="24"/>
      <c r="MO77" s="24"/>
      <c r="MP77" s="24"/>
      <c r="MQ77" s="24"/>
      <c r="MR77" s="24"/>
      <c r="MS77" s="24"/>
      <c r="MT77" s="24"/>
      <c r="MU77" s="24"/>
      <c r="MV77" s="24"/>
      <c r="MW77" s="24"/>
      <c r="MX77" s="24"/>
      <c r="MY77" s="24"/>
      <c r="MZ77" s="24"/>
      <c r="NA77" s="24"/>
      <c r="NB77" s="24"/>
      <c r="NC77" s="24"/>
      <c r="ND77" s="24"/>
      <c r="NE77" s="24"/>
      <c r="NF77" s="24"/>
      <c r="NG77" s="24"/>
      <c r="NH77" s="24"/>
      <c r="NI77" s="24"/>
      <c r="NJ77" s="24"/>
      <c r="NK77" s="24"/>
      <c r="NL77" s="24"/>
      <c r="NM77" s="24"/>
      <c r="NN77" s="24"/>
      <c r="NO77" s="24"/>
      <c r="NP77" s="24"/>
      <c r="NQ77" s="24"/>
      <c r="NR77" s="24"/>
      <c r="NS77" s="24"/>
      <c r="NT77" s="24"/>
      <c r="NU77" s="24"/>
      <c r="NV77" s="24"/>
      <c r="NW77" s="24"/>
      <c r="NX77" s="24"/>
      <c r="NY77" s="24"/>
      <c r="NZ77" s="24"/>
      <c r="OA77" s="24"/>
      <c r="OB77" s="24"/>
      <c r="OC77" s="24"/>
      <c r="OD77" s="24"/>
      <c r="OE77" s="24"/>
      <c r="OF77" s="24"/>
      <c r="OG77" s="24"/>
      <c r="OH77" s="24"/>
      <c r="OI77" s="24"/>
      <c r="OJ77" s="24"/>
      <c r="OK77" s="24"/>
      <c r="OL77" s="24"/>
      <c r="OM77" s="24"/>
      <c r="ON77" s="24"/>
      <c r="OO77" s="24"/>
      <c r="OP77" s="24"/>
      <c r="OQ77" s="24"/>
      <c r="OR77" s="24"/>
      <c r="OS77" s="24"/>
      <c r="OT77" s="24"/>
      <c r="OU77" s="24"/>
      <c r="OV77" s="24"/>
      <c r="OW77" s="24"/>
      <c r="OX77" s="24"/>
      <c r="OY77" s="24"/>
      <c r="OZ77" s="24"/>
      <c r="PA77" s="24"/>
      <c r="PB77" s="24"/>
      <c r="PC77" s="24"/>
      <c r="PD77" s="24"/>
      <c r="PE77" s="24"/>
      <c r="PF77" s="24"/>
      <c r="PG77" s="24"/>
      <c r="PH77" s="24"/>
      <c r="PI77" s="24"/>
      <c r="PJ77" s="24"/>
      <c r="PK77" s="24"/>
      <c r="PL77" s="24"/>
      <c r="PM77" s="24"/>
      <c r="PN77" s="24"/>
      <c r="PO77" s="24"/>
      <c r="PP77" s="24"/>
      <c r="PQ77" s="24"/>
      <c r="PR77" s="24"/>
      <c r="PS77" s="24"/>
      <c r="PT77" s="24"/>
      <c r="PU77" s="24"/>
      <c r="PV77" s="24"/>
      <c r="PW77" s="24"/>
      <c r="PX77" s="24"/>
      <c r="PY77" s="24"/>
      <c r="PZ77" s="24"/>
      <c r="QA77" s="24"/>
      <c r="QB77" s="24"/>
      <c r="QC77" s="24"/>
      <c r="QD77" s="24"/>
      <c r="QE77" s="24"/>
      <c r="QF77" s="24"/>
      <c r="QG77" s="24"/>
      <c r="QH77" s="24"/>
      <c r="QI77" s="24"/>
      <c r="QJ77" s="24"/>
      <c r="QK77" s="24"/>
      <c r="QL77" s="24"/>
      <c r="QM77" s="24"/>
      <c r="QN77" s="24"/>
      <c r="QO77" s="24"/>
      <c r="QP77" s="24"/>
      <c r="QQ77" s="24"/>
      <c r="QR77" s="24"/>
      <c r="QS77" s="24"/>
      <c r="QT77" s="24"/>
      <c r="QU77" s="24"/>
      <c r="QV77" s="24"/>
      <c r="QW77" s="24"/>
      <c r="QX77" s="24"/>
      <c r="QY77" s="24"/>
      <c r="QZ77" s="24"/>
      <c r="RA77" s="24"/>
      <c r="RB77" s="24"/>
      <c r="RC77" s="24"/>
      <c r="RD77" s="24"/>
      <c r="RE77" s="24"/>
      <c r="RF77" s="24"/>
      <c r="RG77" s="24"/>
      <c r="RH77" s="24"/>
      <c r="RI77" s="24"/>
      <c r="RJ77" s="24"/>
      <c r="RK77" s="24"/>
      <c r="RL77" s="24"/>
      <c r="RM77" s="24"/>
      <c r="RN77" s="24"/>
      <c r="RO77" s="24"/>
      <c r="RP77" s="24"/>
      <c r="RQ77" s="24"/>
      <c r="RR77" s="24"/>
      <c r="RS77" s="24"/>
      <c r="RT77" s="24"/>
      <c r="RU77" s="24"/>
      <c r="RV77" s="24"/>
      <c r="RW77" s="24"/>
      <c r="RX77" s="24"/>
      <c r="RY77" s="24"/>
      <c r="RZ77" s="24"/>
      <c r="SA77" s="24"/>
      <c r="SB77" s="24"/>
      <c r="SC77" s="24"/>
      <c r="SD77" s="24"/>
      <c r="SE77" s="24"/>
      <c r="SF77" s="24"/>
      <c r="SG77" s="24"/>
      <c r="SH77" s="24"/>
      <c r="SI77" s="24"/>
      <c r="SJ77" s="24"/>
      <c r="SK77" s="24"/>
      <c r="SL77" s="24"/>
      <c r="SM77" s="24"/>
      <c r="SN77" s="24"/>
      <c r="SO77" s="24"/>
      <c r="SP77" s="24"/>
      <c r="SQ77" s="24"/>
      <c r="SR77" s="24"/>
      <c r="SS77" s="24"/>
      <c r="ST77" s="24"/>
      <c r="SU77" s="24"/>
      <c r="SV77" s="24"/>
      <c r="SW77" s="24"/>
      <c r="SX77" s="24"/>
      <c r="SY77" s="24"/>
      <c r="SZ77" s="24"/>
      <c r="TA77" s="24"/>
      <c r="TB77" s="24"/>
      <c r="TC77" s="24"/>
      <c r="TD77" s="24"/>
      <c r="TE77" s="24"/>
      <c r="TF77" s="24"/>
      <c r="TG77" s="24"/>
      <c r="TH77" s="24"/>
      <c r="TI77" s="24"/>
      <c r="TJ77" s="24"/>
      <c r="TK77" s="24"/>
      <c r="TL77" s="24"/>
      <c r="TM77" s="24"/>
      <c r="TN77" s="24"/>
      <c r="TO77" s="24"/>
      <c r="TP77" s="24"/>
      <c r="TQ77" s="24"/>
      <c r="TR77" s="24"/>
      <c r="TS77" s="24"/>
      <c r="TT77" s="24"/>
      <c r="TU77" s="24"/>
      <c r="TV77" s="24"/>
      <c r="TW77" s="24"/>
      <c r="TX77" s="24"/>
      <c r="TY77" s="24"/>
      <c r="TZ77" s="24"/>
      <c r="UA77" s="24"/>
      <c r="UB77" s="24"/>
      <c r="UC77" s="24"/>
      <c r="UD77" s="24"/>
      <c r="UE77" s="24"/>
      <c r="UF77" s="24"/>
      <c r="UG77" s="24"/>
      <c r="UH77" s="24"/>
      <c r="UI77" s="24"/>
      <c r="UJ77" s="24"/>
      <c r="UK77" s="24"/>
      <c r="UL77" s="24"/>
      <c r="UM77" s="24"/>
      <c r="UN77" s="24"/>
      <c r="UO77" s="24"/>
      <c r="UP77" s="24"/>
      <c r="UQ77" s="24"/>
      <c r="UR77" s="24"/>
      <c r="US77" s="24"/>
      <c r="UT77" s="24"/>
      <c r="UU77" s="24"/>
      <c r="UV77" s="24"/>
      <c r="UW77" s="24"/>
      <c r="UX77" s="24"/>
      <c r="UY77" s="24"/>
      <c r="UZ77" s="24"/>
      <c r="VA77" s="24"/>
      <c r="VB77" s="24"/>
      <c r="VC77" s="24"/>
      <c r="VD77" s="24"/>
    </row>
    <row r="78" spans="1:576" s="56" customFormat="1" ht="15" customHeight="1" x14ac:dyDescent="0.2">
      <c r="A78" s="18">
        <v>14</v>
      </c>
      <c r="B78" s="89" t="s">
        <v>325</v>
      </c>
      <c r="C78" s="89" t="s">
        <v>326</v>
      </c>
      <c r="D78" s="20">
        <v>14</v>
      </c>
      <c r="E78" s="89" t="s">
        <v>246</v>
      </c>
      <c r="F78" s="89" t="s">
        <v>327</v>
      </c>
      <c r="G78" s="134" t="s">
        <v>114</v>
      </c>
      <c r="H78" s="22">
        <v>40</v>
      </c>
      <c r="I78" s="157" t="s">
        <v>121</v>
      </c>
      <c r="J78" s="21" t="s">
        <v>115</v>
      </c>
      <c r="K78" s="21" t="s">
        <v>187</v>
      </c>
      <c r="L78" s="21" t="s">
        <v>187</v>
      </c>
      <c r="M78" s="22">
        <v>1</v>
      </c>
      <c r="N78" s="62">
        <v>14012</v>
      </c>
      <c r="O78" s="62"/>
      <c r="P78" s="62"/>
      <c r="Q78" s="62">
        <f t="shared" si="52"/>
        <v>14012</v>
      </c>
      <c r="R78" s="62">
        <f>70.1*5</f>
        <v>350.5</v>
      </c>
      <c r="S78" s="62">
        <f t="shared" si="53"/>
        <v>2634.166666666667</v>
      </c>
      <c r="T78" s="62">
        <f t="shared" si="54"/>
        <v>26341.666666666668</v>
      </c>
      <c r="U78" s="62">
        <f t="shared" si="55"/>
        <v>2452.1</v>
      </c>
      <c r="V78" s="62">
        <f t="shared" si="56"/>
        <v>420.35999999999996</v>
      </c>
      <c r="W78" s="62">
        <f t="shared" si="57"/>
        <v>700.6</v>
      </c>
      <c r="X78" s="62">
        <f t="shared" si="58"/>
        <v>280.24</v>
      </c>
      <c r="Y78" s="62">
        <v>1114</v>
      </c>
      <c r="Z78" s="62">
        <v>679</v>
      </c>
      <c r="AA78" s="64">
        <f t="shared" si="59"/>
        <v>7902.5</v>
      </c>
      <c r="AB78" s="64">
        <f t="shared" si="60"/>
        <v>23081.994444444445</v>
      </c>
      <c r="AC78" s="64">
        <f t="shared" si="61"/>
        <v>276983.93333333335</v>
      </c>
      <c r="AD78" s="64"/>
      <c r="AE78" s="64"/>
      <c r="AF78" s="64"/>
      <c r="AG78" s="64"/>
      <c r="AH78" s="64"/>
      <c r="AI78" s="64"/>
      <c r="AJ78" s="64"/>
      <c r="AK78" s="64"/>
      <c r="AL78" s="6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  <c r="KY78" s="24"/>
      <c r="KZ78" s="24"/>
      <c r="LA78" s="24"/>
      <c r="LB78" s="24"/>
      <c r="LC78" s="24"/>
      <c r="LD78" s="24"/>
      <c r="LE78" s="24"/>
      <c r="LF78" s="24"/>
      <c r="LG78" s="24"/>
      <c r="LH78" s="24"/>
      <c r="LI78" s="24"/>
      <c r="LJ78" s="24"/>
      <c r="LK78" s="24"/>
      <c r="LL78" s="24"/>
      <c r="LM78" s="24"/>
      <c r="LN78" s="24"/>
      <c r="LO78" s="24"/>
      <c r="LP78" s="24"/>
      <c r="LQ78" s="24"/>
      <c r="LR78" s="24"/>
      <c r="LS78" s="24"/>
      <c r="LT78" s="24"/>
      <c r="LU78" s="24"/>
      <c r="LV78" s="24"/>
      <c r="LW78" s="24"/>
      <c r="LX78" s="24"/>
      <c r="LY78" s="24"/>
      <c r="LZ78" s="24"/>
      <c r="MA78" s="24"/>
      <c r="MB78" s="24"/>
      <c r="MC78" s="24"/>
      <c r="MD78" s="24"/>
      <c r="ME78" s="24"/>
      <c r="MF78" s="24"/>
      <c r="MG78" s="24"/>
      <c r="MH78" s="24"/>
      <c r="MI78" s="24"/>
      <c r="MJ78" s="24"/>
      <c r="MK78" s="24"/>
      <c r="ML78" s="24"/>
      <c r="MM78" s="24"/>
      <c r="MN78" s="24"/>
      <c r="MO78" s="24"/>
      <c r="MP78" s="24"/>
      <c r="MQ78" s="24"/>
      <c r="MR78" s="24"/>
      <c r="MS78" s="24"/>
      <c r="MT78" s="24"/>
      <c r="MU78" s="24"/>
      <c r="MV78" s="24"/>
      <c r="MW78" s="24"/>
      <c r="MX78" s="24"/>
      <c r="MY78" s="24"/>
      <c r="MZ78" s="24"/>
      <c r="NA78" s="24"/>
      <c r="NB78" s="24"/>
      <c r="NC78" s="24"/>
      <c r="ND78" s="24"/>
      <c r="NE78" s="24"/>
      <c r="NF78" s="24"/>
      <c r="NG78" s="24"/>
      <c r="NH78" s="24"/>
      <c r="NI78" s="24"/>
      <c r="NJ78" s="24"/>
      <c r="NK78" s="24"/>
      <c r="NL78" s="24"/>
      <c r="NM78" s="24"/>
      <c r="NN78" s="24"/>
      <c r="NO78" s="24"/>
      <c r="NP78" s="24"/>
      <c r="NQ78" s="24"/>
      <c r="NR78" s="24"/>
      <c r="NS78" s="24"/>
      <c r="NT78" s="24"/>
      <c r="NU78" s="24"/>
      <c r="NV78" s="24"/>
      <c r="NW78" s="24"/>
      <c r="NX78" s="24"/>
      <c r="NY78" s="24"/>
      <c r="NZ78" s="24"/>
      <c r="OA78" s="24"/>
      <c r="OB78" s="24"/>
      <c r="OC78" s="24"/>
      <c r="OD78" s="24"/>
      <c r="OE78" s="24"/>
      <c r="OF78" s="24"/>
      <c r="OG78" s="24"/>
      <c r="OH78" s="24"/>
      <c r="OI78" s="24"/>
      <c r="OJ78" s="24"/>
      <c r="OK78" s="24"/>
      <c r="OL78" s="24"/>
      <c r="OM78" s="24"/>
      <c r="ON78" s="24"/>
      <c r="OO78" s="24"/>
      <c r="OP78" s="24"/>
      <c r="OQ78" s="24"/>
      <c r="OR78" s="24"/>
      <c r="OS78" s="24"/>
      <c r="OT78" s="24"/>
      <c r="OU78" s="24"/>
      <c r="OV78" s="24"/>
      <c r="OW78" s="24"/>
      <c r="OX78" s="24"/>
      <c r="OY78" s="24"/>
      <c r="OZ78" s="24"/>
      <c r="PA78" s="24"/>
      <c r="PB78" s="24"/>
      <c r="PC78" s="24"/>
      <c r="PD78" s="24"/>
      <c r="PE78" s="24"/>
      <c r="PF78" s="24"/>
      <c r="PG78" s="24"/>
      <c r="PH78" s="24"/>
      <c r="PI78" s="24"/>
      <c r="PJ78" s="24"/>
      <c r="PK78" s="24"/>
      <c r="PL78" s="24"/>
      <c r="PM78" s="24"/>
      <c r="PN78" s="24"/>
      <c r="PO78" s="24"/>
      <c r="PP78" s="24"/>
      <c r="PQ78" s="24"/>
      <c r="PR78" s="24"/>
      <c r="PS78" s="24"/>
      <c r="PT78" s="24"/>
      <c r="PU78" s="24"/>
      <c r="PV78" s="24"/>
      <c r="PW78" s="24"/>
      <c r="PX78" s="24"/>
      <c r="PY78" s="24"/>
      <c r="PZ78" s="24"/>
      <c r="QA78" s="24"/>
      <c r="QB78" s="24"/>
      <c r="QC78" s="24"/>
      <c r="QD78" s="24"/>
      <c r="QE78" s="24"/>
      <c r="QF78" s="24"/>
      <c r="QG78" s="24"/>
      <c r="QH78" s="24"/>
      <c r="QI78" s="24"/>
      <c r="QJ78" s="24"/>
      <c r="QK78" s="24"/>
      <c r="QL78" s="24"/>
      <c r="QM78" s="24"/>
      <c r="QN78" s="24"/>
      <c r="QO78" s="24"/>
      <c r="QP78" s="24"/>
      <c r="QQ78" s="24"/>
      <c r="QR78" s="24"/>
      <c r="QS78" s="24"/>
      <c r="QT78" s="24"/>
      <c r="QU78" s="24"/>
      <c r="QV78" s="24"/>
      <c r="QW78" s="24"/>
      <c r="QX78" s="24"/>
      <c r="QY78" s="24"/>
      <c r="QZ78" s="24"/>
      <c r="RA78" s="24"/>
      <c r="RB78" s="24"/>
      <c r="RC78" s="24"/>
      <c r="RD78" s="24"/>
      <c r="RE78" s="24"/>
      <c r="RF78" s="24"/>
      <c r="RG78" s="24"/>
      <c r="RH78" s="24"/>
      <c r="RI78" s="24"/>
      <c r="RJ78" s="24"/>
      <c r="RK78" s="24"/>
      <c r="RL78" s="24"/>
      <c r="RM78" s="24"/>
      <c r="RN78" s="24"/>
      <c r="RO78" s="24"/>
      <c r="RP78" s="24"/>
      <c r="RQ78" s="24"/>
      <c r="RR78" s="24"/>
      <c r="RS78" s="24"/>
      <c r="RT78" s="24"/>
      <c r="RU78" s="24"/>
      <c r="RV78" s="24"/>
      <c r="RW78" s="24"/>
      <c r="RX78" s="24"/>
      <c r="RY78" s="24"/>
      <c r="RZ78" s="24"/>
      <c r="SA78" s="24"/>
      <c r="SB78" s="24"/>
      <c r="SC78" s="24"/>
      <c r="SD78" s="24"/>
      <c r="SE78" s="24"/>
      <c r="SF78" s="24"/>
      <c r="SG78" s="24"/>
      <c r="SH78" s="24"/>
      <c r="SI78" s="24"/>
      <c r="SJ78" s="24"/>
      <c r="SK78" s="24"/>
      <c r="SL78" s="24"/>
      <c r="SM78" s="24"/>
      <c r="SN78" s="24"/>
      <c r="SO78" s="24"/>
      <c r="SP78" s="24"/>
      <c r="SQ78" s="24"/>
      <c r="SR78" s="24"/>
      <c r="SS78" s="24"/>
      <c r="ST78" s="24"/>
      <c r="SU78" s="24"/>
      <c r="SV78" s="24"/>
      <c r="SW78" s="24"/>
      <c r="SX78" s="24"/>
      <c r="SY78" s="24"/>
      <c r="SZ78" s="24"/>
      <c r="TA78" s="24"/>
      <c r="TB78" s="24"/>
      <c r="TC78" s="24"/>
      <c r="TD78" s="24"/>
      <c r="TE78" s="24"/>
      <c r="TF78" s="24"/>
      <c r="TG78" s="24"/>
      <c r="TH78" s="24"/>
      <c r="TI78" s="24"/>
      <c r="TJ78" s="24"/>
      <c r="TK78" s="24"/>
      <c r="TL78" s="24"/>
      <c r="TM78" s="24"/>
      <c r="TN78" s="24"/>
      <c r="TO78" s="24"/>
      <c r="TP78" s="24"/>
      <c r="TQ78" s="24"/>
      <c r="TR78" s="24"/>
      <c r="TS78" s="24"/>
      <c r="TT78" s="24"/>
      <c r="TU78" s="24"/>
      <c r="TV78" s="24"/>
      <c r="TW78" s="24"/>
      <c r="TX78" s="24"/>
      <c r="TY78" s="24"/>
      <c r="TZ78" s="24"/>
      <c r="UA78" s="24"/>
      <c r="UB78" s="24"/>
      <c r="UC78" s="24"/>
      <c r="UD78" s="24"/>
      <c r="UE78" s="24"/>
      <c r="UF78" s="24"/>
      <c r="UG78" s="24"/>
      <c r="UH78" s="24"/>
      <c r="UI78" s="24"/>
      <c r="UJ78" s="24"/>
      <c r="UK78" s="24"/>
      <c r="UL78" s="24"/>
      <c r="UM78" s="24"/>
      <c r="UN78" s="24"/>
      <c r="UO78" s="24"/>
      <c r="UP78" s="24"/>
      <c r="UQ78" s="24"/>
      <c r="UR78" s="24"/>
      <c r="US78" s="24"/>
      <c r="UT78" s="24"/>
      <c r="UU78" s="24"/>
      <c r="UV78" s="24"/>
      <c r="UW78" s="24"/>
      <c r="UX78" s="24"/>
      <c r="UY78" s="24"/>
      <c r="UZ78" s="24"/>
      <c r="VA78" s="24"/>
      <c r="VB78" s="24"/>
      <c r="VC78" s="24"/>
      <c r="VD78" s="24"/>
    </row>
    <row r="79" spans="1:576" s="56" customFormat="1" ht="15" customHeight="1" x14ac:dyDescent="0.2">
      <c r="A79" s="18">
        <v>15</v>
      </c>
      <c r="B79" s="89" t="s">
        <v>325</v>
      </c>
      <c r="C79" s="89" t="s">
        <v>326</v>
      </c>
      <c r="D79" s="20">
        <v>14</v>
      </c>
      <c r="E79" s="89" t="s">
        <v>246</v>
      </c>
      <c r="F79" s="89" t="s">
        <v>327</v>
      </c>
      <c r="G79" s="134" t="s">
        <v>114</v>
      </c>
      <c r="H79" s="22">
        <v>40</v>
      </c>
      <c r="I79" s="22" t="s">
        <v>121</v>
      </c>
      <c r="J79" s="21" t="s">
        <v>4</v>
      </c>
      <c r="K79" s="21" t="s">
        <v>269</v>
      </c>
      <c r="L79" s="21" t="s">
        <v>187</v>
      </c>
      <c r="M79" s="22">
        <v>1</v>
      </c>
      <c r="N79" s="62">
        <v>14012</v>
      </c>
      <c r="O79" s="62"/>
      <c r="P79" s="62"/>
      <c r="Q79" s="62">
        <f t="shared" si="52"/>
        <v>14012</v>
      </c>
      <c r="R79" s="62">
        <f>70.1*4</f>
        <v>280.39999999999998</v>
      </c>
      <c r="S79" s="62">
        <f t="shared" si="53"/>
        <v>2634.166666666667</v>
      </c>
      <c r="T79" s="62">
        <f t="shared" si="54"/>
        <v>26341.666666666668</v>
      </c>
      <c r="U79" s="62">
        <f t="shared" si="55"/>
        <v>2452.1</v>
      </c>
      <c r="V79" s="62">
        <f t="shared" si="56"/>
        <v>420.35999999999996</v>
      </c>
      <c r="W79" s="62">
        <f t="shared" si="57"/>
        <v>700.6</v>
      </c>
      <c r="X79" s="62">
        <f t="shared" si="58"/>
        <v>280.24</v>
      </c>
      <c r="Y79" s="62">
        <v>1114</v>
      </c>
      <c r="Z79" s="62">
        <v>679</v>
      </c>
      <c r="AA79" s="64">
        <f t="shared" si="59"/>
        <v>7902.5</v>
      </c>
      <c r="AB79" s="64">
        <f t="shared" si="60"/>
        <v>23011.894444444446</v>
      </c>
      <c r="AC79" s="64">
        <f t="shared" si="61"/>
        <v>276142.73333333334</v>
      </c>
      <c r="AD79" s="64"/>
      <c r="AE79" s="64"/>
      <c r="AF79" s="64"/>
      <c r="AG79" s="64"/>
      <c r="AH79" s="64"/>
      <c r="AI79" s="64"/>
      <c r="AJ79" s="64"/>
      <c r="AK79" s="64"/>
      <c r="AL79" s="6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  <c r="KY79" s="24"/>
      <c r="KZ79" s="24"/>
      <c r="LA79" s="24"/>
      <c r="LB79" s="24"/>
      <c r="LC79" s="24"/>
      <c r="LD79" s="24"/>
      <c r="LE79" s="24"/>
      <c r="LF79" s="24"/>
      <c r="LG79" s="24"/>
      <c r="LH79" s="24"/>
      <c r="LI79" s="24"/>
      <c r="LJ79" s="24"/>
      <c r="LK79" s="24"/>
      <c r="LL79" s="24"/>
      <c r="LM79" s="24"/>
      <c r="LN79" s="24"/>
      <c r="LO79" s="24"/>
      <c r="LP79" s="24"/>
      <c r="LQ79" s="24"/>
      <c r="LR79" s="24"/>
      <c r="LS79" s="24"/>
      <c r="LT79" s="24"/>
      <c r="LU79" s="24"/>
      <c r="LV79" s="24"/>
      <c r="LW79" s="24"/>
      <c r="LX79" s="24"/>
      <c r="LY79" s="24"/>
      <c r="LZ79" s="24"/>
      <c r="MA79" s="24"/>
      <c r="MB79" s="24"/>
      <c r="MC79" s="24"/>
      <c r="MD79" s="24"/>
      <c r="ME79" s="24"/>
      <c r="MF79" s="24"/>
      <c r="MG79" s="24"/>
      <c r="MH79" s="24"/>
      <c r="MI79" s="24"/>
      <c r="MJ79" s="24"/>
      <c r="MK79" s="24"/>
      <c r="ML79" s="24"/>
      <c r="MM79" s="24"/>
      <c r="MN79" s="24"/>
      <c r="MO79" s="24"/>
      <c r="MP79" s="24"/>
      <c r="MQ79" s="24"/>
      <c r="MR79" s="24"/>
      <c r="MS79" s="24"/>
      <c r="MT79" s="24"/>
      <c r="MU79" s="24"/>
      <c r="MV79" s="24"/>
      <c r="MW79" s="24"/>
      <c r="MX79" s="24"/>
      <c r="MY79" s="24"/>
      <c r="MZ79" s="24"/>
      <c r="NA79" s="24"/>
      <c r="NB79" s="24"/>
      <c r="NC79" s="24"/>
      <c r="ND79" s="24"/>
      <c r="NE79" s="24"/>
      <c r="NF79" s="24"/>
      <c r="NG79" s="24"/>
      <c r="NH79" s="24"/>
      <c r="NI79" s="24"/>
      <c r="NJ79" s="24"/>
      <c r="NK79" s="24"/>
      <c r="NL79" s="24"/>
      <c r="NM79" s="24"/>
      <c r="NN79" s="24"/>
      <c r="NO79" s="24"/>
      <c r="NP79" s="24"/>
      <c r="NQ79" s="24"/>
      <c r="NR79" s="24"/>
      <c r="NS79" s="24"/>
      <c r="NT79" s="24"/>
      <c r="NU79" s="24"/>
      <c r="NV79" s="24"/>
      <c r="NW79" s="24"/>
      <c r="NX79" s="24"/>
      <c r="NY79" s="24"/>
      <c r="NZ79" s="24"/>
      <c r="OA79" s="24"/>
      <c r="OB79" s="24"/>
      <c r="OC79" s="24"/>
      <c r="OD79" s="24"/>
      <c r="OE79" s="24"/>
      <c r="OF79" s="24"/>
      <c r="OG79" s="24"/>
      <c r="OH79" s="24"/>
      <c r="OI79" s="24"/>
      <c r="OJ79" s="24"/>
      <c r="OK79" s="24"/>
      <c r="OL79" s="24"/>
      <c r="OM79" s="24"/>
      <c r="ON79" s="24"/>
      <c r="OO79" s="24"/>
      <c r="OP79" s="24"/>
      <c r="OQ79" s="24"/>
      <c r="OR79" s="24"/>
      <c r="OS79" s="24"/>
      <c r="OT79" s="24"/>
      <c r="OU79" s="24"/>
      <c r="OV79" s="24"/>
      <c r="OW79" s="24"/>
      <c r="OX79" s="24"/>
      <c r="OY79" s="24"/>
      <c r="OZ79" s="24"/>
      <c r="PA79" s="24"/>
      <c r="PB79" s="24"/>
      <c r="PC79" s="24"/>
      <c r="PD79" s="24"/>
      <c r="PE79" s="24"/>
      <c r="PF79" s="24"/>
      <c r="PG79" s="24"/>
      <c r="PH79" s="24"/>
      <c r="PI79" s="24"/>
      <c r="PJ79" s="24"/>
      <c r="PK79" s="24"/>
      <c r="PL79" s="24"/>
      <c r="PM79" s="24"/>
      <c r="PN79" s="24"/>
      <c r="PO79" s="24"/>
      <c r="PP79" s="24"/>
      <c r="PQ79" s="24"/>
      <c r="PR79" s="24"/>
      <c r="PS79" s="24"/>
      <c r="PT79" s="24"/>
      <c r="PU79" s="24"/>
      <c r="PV79" s="24"/>
      <c r="PW79" s="24"/>
      <c r="PX79" s="24"/>
      <c r="PY79" s="24"/>
      <c r="PZ79" s="24"/>
      <c r="QA79" s="24"/>
      <c r="QB79" s="24"/>
      <c r="QC79" s="24"/>
      <c r="QD79" s="24"/>
      <c r="QE79" s="24"/>
      <c r="QF79" s="24"/>
      <c r="QG79" s="24"/>
      <c r="QH79" s="24"/>
      <c r="QI79" s="24"/>
      <c r="QJ79" s="24"/>
      <c r="QK79" s="24"/>
      <c r="QL79" s="24"/>
      <c r="QM79" s="24"/>
      <c r="QN79" s="24"/>
      <c r="QO79" s="24"/>
      <c r="QP79" s="24"/>
      <c r="QQ79" s="24"/>
      <c r="QR79" s="24"/>
      <c r="QS79" s="24"/>
      <c r="QT79" s="24"/>
      <c r="QU79" s="24"/>
      <c r="QV79" s="24"/>
      <c r="QW79" s="24"/>
      <c r="QX79" s="24"/>
      <c r="QY79" s="24"/>
      <c r="QZ79" s="24"/>
      <c r="RA79" s="24"/>
      <c r="RB79" s="24"/>
      <c r="RC79" s="24"/>
      <c r="RD79" s="24"/>
      <c r="RE79" s="24"/>
      <c r="RF79" s="24"/>
      <c r="RG79" s="24"/>
      <c r="RH79" s="24"/>
      <c r="RI79" s="24"/>
      <c r="RJ79" s="24"/>
      <c r="RK79" s="24"/>
      <c r="RL79" s="24"/>
      <c r="RM79" s="24"/>
      <c r="RN79" s="24"/>
      <c r="RO79" s="24"/>
      <c r="RP79" s="24"/>
      <c r="RQ79" s="24"/>
      <c r="RR79" s="24"/>
      <c r="RS79" s="24"/>
      <c r="RT79" s="24"/>
      <c r="RU79" s="24"/>
      <c r="RV79" s="24"/>
      <c r="RW79" s="24"/>
      <c r="RX79" s="24"/>
      <c r="RY79" s="24"/>
      <c r="RZ79" s="24"/>
      <c r="SA79" s="24"/>
      <c r="SB79" s="24"/>
      <c r="SC79" s="24"/>
      <c r="SD79" s="24"/>
      <c r="SE79" s="24"/>
      <c r="SF79" s="24"/>
      <c r="SG79" s="24"/>
      <c r="SH79" s="24"/>
      <c r="SI79" s="24"/>
      <c r="SJ79" s="24"/>
      <c r="SK79" s="24"/>
      <c r="SL79" s="24"/>
      <c r="SM79" s="24"/>
      <c r="SN79" s="24"/>
      <c r="SO79" s="24"/>
      <c r="SP79" s="24"/>
      <c r="SQ79" s="24"/>
      <c r="SR79" s="24"/>
      <c r="SS79" s="24"/>
      <c r="ST79" s="24"/>
      <c r="SU79" s="24"/>
      <c r="SV79" s="24"/>
      <c r="SW79" s="24"/>
      <c r="SX79" s="24"/>
      <c r="SY79" s="24"/>
      <c r="SZ79" s="24"/>
      <c r="TA79" s="24"/>
      <c r="TB79" s="24"/>
      <c r="TC79" s="24"/>
      <c r="TD79" s="24"/>
      <c r="TE79" s="24"/>
      <c r="TF79" s="24"/>
      <c r="TG79" s="24"/>
      <c r="TH79" s="24"/>
      <c r="TI79" s="24"/>
      <c r="TJ79" s="24"/>
      <c r="TK79" s="24"/>
      <c r="TL79" s="24"/>
      <c r="TM79" s="24"/>
      <c r="TN79" s="24"/>
      <c r="TO79" s="24"/>
      <c r="TP79" s="24"/>
      <c r="TQ79" s="24"/>
      <c r="TR79" s="24"/>
      <c r="TS79" s="24"/>
      <c r="TT79" s="24"/>
      <c r="TU79" s="24"/>
      <c r="TV79" s="24"/>
      <c r="TW79" s="24"/>
      <c r="TX79" s="24"/>
      <c r="TY79" s="24"/>
      <c r="TZ79" s="24"/>
      <c r="UA79" s="24"/>
      <c r="UB79" s="24"/>
      <c r="UC79" s="24"/>
      <c r="UD79" s="24"/>
      <c r="UE79" s="24"/>
      <c r="UF79" s="24"/>
      <c r="UG79" s="24"/>
      <c r="UH79" s="24"/>
      <c r="UI79" s="24"/>
      <c r="UJ79" s="24"/>
      <c r="UK79" s="24"/>
      <c r="UL79" s="24"/>
      <c r="UM79" s="24"/>
      <c r="UN79" s="24"/>
      <c r="UO79" s="24"/>
      <c r="UP79" s="24"/>
      <c r="UQ79" s="24"/>
      <c r="UR79" s="24"/>
      <c r="US79" s="24"/>
      <c r="UT79" s="24"/>
      <c r="UU79" s="24"/>
      <c r="UV79" s="24"/>
      <c r="UW79" s="24"/>
      <c r="UX79" s="24"/>
      <c r="UY79" s="24"/>
      <c r="UZ79" s="24"/>
      <c r="VA79" s="24"/>
      <c r="VB79" s="24"/>
      <c r="VC79" s="24"/>
      <c r="VD79" s="24"/>
    </row>
    <row r="80" spans="1:576" s="56" customFormat="1" ht="15" customHeight="1" x14ac:dyDescent="0.2">
      <c r="A80" s="18">
        <v>16</v>
      </c>
      <c r="B80" s="89" t="s">
        <v>325</v>
      </c>
      <c r="C80" s="89" t="s">
        <v>326</v>
      </c>
      <c r="D80" s="20">
        <v>14</v>
      </c>
      <c r="E80" s="89" t="s">
        <v>246</v>
      </c>
      <c r="F80" s="89" t="s">
        <v>327</v>
      </c>
      <c r="G80" s="134" t="s">
        <v>114</v>
      </c>
      <c r="H80" s="22">
        <v>40</v>
      </c>
      <c r="I80" s="157" t="s">
        <v>121</v>
      </c>
      <c r="J80" s="21" t="s">
        <v>223</v>
      </c>
      <c r="K80" s="21" t="s">
        <v>265</v>
      </c>
      <c r="L80" s="21" t="s">
        <v>187</v>
      </c>
      <c r="M80" s="22">
        <v>1</v>
      </c>
      <c r="N80" s="62">
        <v>14012</v>
      </c>
      <c r="O80" s="62"/>
      <c r="P80" s="62"/>
      <c r="Q80" s="62">
        <f t="shared" si="52"/>
        <v>14012</v>
      </c>
      <c r="R80" s="62"/>
      <c r="S80" s="62">
        <f t="shared" si="53"/>
        <v>2634.166666666667</v>
      </c>
      <c r="T80" s="62">
        <f t="shared" si="54"/>
        <v>26341.666666666668</v>
      </c>
      <c r="U80" s="62">
        <f t="shared" si="55"/>
        <v>2452.1</v>
      </c>
      <c r="V80" s="62">
        <f t="shared" si="56"/>
        <v>420.35999999999996</v>
      </c>
      <c r="W80" s="62">
        <f t="shared" si="57"/>
        <v>700.6</v>
      </c>
      <c r="X80" s="62">
        <f t="shared" si="58"/>
        <v>280.24</v>
      </c>
      <c r="Y80" s="62">
        <v>1114</v>
      </c>
      <c r="Z80" s="62">
        <v>679</v>
      </c>
      <c r="AA80" s="64">
        <f t="shared" si="59"/>
        <v>7902.5</v>
      </c>
      <c r="AB80" s="64">
        <f t="shared" si="60"/>
        <v>22731.494444444445</v>
      </c>
      <c r="AC80" s="64">
        <f t="shared" si="61"/>
        <v>272777.93333333335</v>
      </c>
      <c r="AD80" s="64"/>
      <c r="AE80" s="64"/>
      <c r="AF80" s="64"/>
      <c r="AG80" s="64"/>
      <c r="AH80" s="64"/>
      <c r="AI80" s="64"/>
      <c r="AJ80" s="64"/>
      <c r="AK80" s="64"/>
      <c r="AL80" s="6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  <c r="KY80" s="24"/>
      <c r="KZ80" s="24"/>
      <c r="LA80" s="24"/>
      <c r="LB80" s="24"/>
      <c r="LC80" s="24"/>
      <c r="LD80" s="24"/>
      <c r="LE80" s="24"/>
      <c r="LF80" s="24"/>
      <c r="LG80" s="24"/>
      <c r="LH80" s="24"/>
      <c r="LI80" s="24"/>
      <c r="LJ80" s="24"/>
      <c r="LK80" s="24"/>
      <c r="LL80" s="24"/>
      <c r="LM80" s="24"/>
      <c r="LN80" s="24"/>
      <c r="LO80" s="24"/>
      <c r="LP80" s="24"/>
      <c r="LQ80" s="24"/>
      <c r="LR80" s="24"/>
      <c r="LS80" s="24"/>
      <c r="LT80" s="24"/>
      <c r="LU80" s="24"/>
      <c r="LV80" s="24"/>
      <c r="LW80" s="24"/>
      <c r="LX80" s="24"/>
      <c r="LY80" s="24"/>
      <c r="LZ80" s="24"/>
      <c r="MA80" s="24"/>
      <c r="MB80" s="24"/>
      <c r="MC80" s="24"/>
      <c r="MD80" s="24"/>
      <c r="ME80" s="24"/>
      <c r="MF80" s="24"/>
      <c r="MG80" s="24"/>
      <c r="MH80" s="24"/>
      <c r="MI80" s="24"/>
      <c r="MJ80" s="24"/>
      <c r="MK80" s="24"/>
      <c r="ML80" s="24"/>
      <c r="MM80" s="24"/>
      <c r="MN80" s="24"/>
      <c r="MO80" s="24"/>
      <c r="MP80" s="24"/>
      <c r="MQ80" s="24"/>
      <c r="MR80" s="24"/>
      <c r="MS80" s="24"/>
      <c r="MT80" s="24"/>
      <c r="MU80" s="24"/>
      <c r="MV80" s="24"/>
      <c r="MW80" s="24"/>
      <c r="MX80" s="24"/>
      <c r="MY80" s="24"/>
      <c r="MZ80" s="24"/>
      <c r="NA80" s="24"/>
      <c r="NB80" s="24"/>
      <c r="NC80" s="24"/>
      <c r="ND80" s="24"/>
      <c r="NE80" s="24"/>
      <c r="NF80" s="24"/>
      <c r="NG80" s="24"/>
      <c r="NH80" s="24"/>
      <c r="NI80" s="24"/>
      <c r="NJ80" s="24"/>
      <c r="NK80" s="24"/>
      <c r="NL80" s="24"/>
      <c r="NM80" s="24"/>
      <c r="NN80" s="24"/>
      <c r="NO80" s="24"/>
      <c r="NP80" s="24"/>
      <c r="NQ80" s="24"/>
      <c r="NR80" s="24"/>
      <c r="NS80" s="24"/>
      <c r="NT80" s="24"/>
      <c r="NU80" s="24"/>
      <c r="NV80" s="24"/>
      <c r="NW80" s="24"/>
      <c r="NX80" s="24"/>
      <c r="NY80" s="24"/>
      <c r="NZ80" s="24"/>
      <c r="OA80" s="24"/>
      <c r="OB80" s="24"/>
      <c r="OC80" s="24"/>
      <c r="OD80" s="24"/>
      <c r="OE80" s="24"/>
      <c r="OF80" s="24"/>
      <c r="OG80" s="24"/>
      <c r="OH80" s="24"/>
      <c r="OI80" s="24"/>
      <c r="OJ80" s="24"/>
      <c r="OK80" s="24"/>
      <c r="OL80" s="24"/>
      <c r="OM80" s="24"/>
      <c r="ON80" s="24"/>
      <c r="OO80" s="24"/>
      <c r="OP80" s="24"/>
      <c r="OQ80" s="24"/>
      <c r="OR80" s="24"/>
      <c r="OS80" s="24"/>
      <c r="OT80" s="24"/>
      <c r="OU80" s="24"/>
      <c r="OV80" s="24"/>
      <c r="OW80" s="24"/>
      <c r="OX80" s="24"/>
      <c r="OY80" s="24"/>
      <c r="OZ80" s="24"/>
      <c r="PA80" s="24"/>
      <c r="PB80" s="24"/>
      <c r="PC80" s="24"/>
      <c r="PD80" s="24"/>
      <c r="PE80" s="24"/>
      <c r="PF80" s="24"/>
      <c r="PG80" s="24"/>
      <c r="PH80" s="24"/>
      <c r="PI80" s="24"/>
      <c r="PJ80" s="24"/>
      <c r="PK80" s="24"/>
      <c r="PL80" s="24"/>
      <c r="PM80" s="24"/>
      <c r="PN80" s="24"/>
      <c r="PO80" s="24"/>
      <c r="PP80" s="24"/>
      <c r="PQ80" s="24"/>
      <c r="PR80" s="24"/>
      <c r="PS80" s="24"/>
      <c r="PT80" s="24"/>
      <c r="PU80" s="24"/>
      <c r="PV80" s="24"/>
      <c r="PW80" s="24"/>
      <c r="PX80" s="24"/>
      <c r="PY80" s="24"/>
      <c r="PZ80" s="24"/>
      <c r="QA80" s="24"/>
      <c r="QB80" s="24"/>
      <c r="QC80" s="24"/>
      <c r="QD80" s="24"/>
      <c r="QE80" s="24"/>
      <c r="QF80" s="24"/>
      <c r="QG80" s="24"/>
      <c r="QH80" s="24"/>
      <c r="QI80" s="24"/>
      <c r="QJ80" s="24"/>
      <c r="QK80" s="24"/>
      <c r="QL80" s="24"/>
      <c r="QM80" s="24"/>
      <c r="QN80" s="24"/>
      <c r="QO80" s="24"/>
      <c r="QP80" s="24"/>
      <c r="QQ80" s="24"/>
      <c r="QR80" s="24"/>
      <c r="QS80" s="24"/>
      <c r="QT80" s="24"/>
      <c r="QU80" s="24"/>
      <c r="QV80" s="24"/>
      <c r="QW80" s="24"/>
      <c r="QX80" s="24"/>
      <c r="QY80" s="24"/>
      <c r="QZ80" s="24"/>
      <c r="RA80" s="24"/>
      <c r="RB80" s="24"/>
      <c r="RC80" s="24"/>
      <c r="RD80" s="24"/>
      <c r="RE80" s="24"/>
      <c r="RF80" s="24"/>
      <c r="RG80" s="24"/>
      <c r="RH80" s="24"/>
      <c r="RI80" s="24"/>
      <c r="RJ80" s="24"/>
      <c r="RK80" s="24"/>
      <c r="RL80" s="24"/>
      <c r="RM80" s="24"/>
      <c r="RN80" s="24"/>
      <c r="RO80" s="24"/>
      <c r="RP80" s="24"/>
      <c r="RQ80" s="24"/>
      <c r="RR80" s="24"/>
      <c r="RS80" s="24"/>
      <c r="RT80" s="24"/>
      <c r="RU80" s="24"/>
      <c r="RV80" s="24"/>
      <c r="RW80" s="24"/>
      <c r="RX80" s="24"/>
      <c r="RY80" s="24"/>
      <c r="RZ80" s="24"/>
      <c r="SA80" s="24"/>
      <c r="SB80" s="24"/>
      <c r="SC80" s="24"/>
      <c r="SD80" s="24"/>
      <c r="SE80" s="24"/>
      <c r="SF80" s="24"/>
      <c r="SG80" s="24"/>
      <c r="SH80" s="24"/>
      <c r="SI80" s="24"/>
      <c r="SJ80" s="24"/>
      <c r="SK80" s="24"/>
      <c r="SL80" s="24"/>
      <c r="SM80" s="24"/>
      <c r="SN80" s="24"/>
      <c r="SO80" s="24"/>
      <c r="SP80" s="24"/>
      <c r="SQ80" s="24"/>
      <c r="SR80" s="24"/>
      <c r="SS80" s="24"/>
      <c r="ST80" s="24"/>
      <c r="SU80" s="24"/>
      <c r="SV80" s="24"/>
      <c r="SW80" s="24"/>
      <c r="SX80" s="24"/>
      <c r="SY80" s="24"/>
      <c r="SZ80" s="24"/>
      <c r="TA80" s="24"/>
      <c r="TB80" s="24"/>
      <c r="TC80" s="24"/>
      <c r="TD80" s="24"/>
      <c r="TE80" s="24"/>
      <c r="TF80" s="24"/>
      <c r="TG80" s="24"/>
      <c r="TH80" s="24"/>
      <c r="TI80" s="24"/>
      <c r="TJ80" s="24"/>
      <c r="TK80" s="24"/>
      <c r="TL80" s="24"/>
      <c r="TM80" s="24"/>
      <c r="TN80" s="24"/>
      <c r="TO80" s="24"/>
      <c r="TP80" s="24"/>
      <c r="TQ80" s="24"/>
      <c r="TR80" s="24"/>
      <c r="TS80" s="24"/>
      <c r="TT80" s="24"/>
      <c r="TU80" s="24"/>
      <c r="TV80" s="24"/>
      <c r="TW80" s="24"/>
      <c r="TX80" s="24"/>
      <c r="TY80" s="24"/>
      <c r="TZ80" s="24"/>
      <c r="UA80" s="24"/>
      <c r="UB80" s="24"/>
      <c r="UC80" s="24"/>
      <c r="UD80" s="24"/>
      <c r="UE80" s="24"/>
      <c r="UF80" s="24"/>
      <c r="UG80" s="24"/>
      <c r="UH80" s="24"/>
      <c r="UI80" s="24"/>
      <c r="UJ80" s="24"/>
      <c r="UK80" s="24"/>
      <c r="UL80" s="24"/>
      <c r="UM80" s="24"/>
      <c r="UN80" s="24"/>
      <c r="UO80" s="24"/>
      <c r="UP80" s="24"/>
      <c r="UQ80" s="24"/>
      <c r="UR80" s="24"/>
      <c r="US80" s="24"/>
      <c r="UT80" s="24"/>
      <c r="UU80" s="24"/>
      <c r="UV80" s="24"/>
      <c r="UW80" s="24"/>
      <c r="UX80" s="24"/>
      <c r="UY80" s="24"/>
      <c r="UZ80" s="24"/>
      <c r="VA80" s="24"/>
      <c r="VB80" s="24"/>
      <c r="VC80" s="24"/>
      <c r="VD80" s="24"/>
    </row>
    <row r="81" spans="1:576" s="56" customFormat="1" ht="15" customHeight="1" x14ac:dyDescent="0.2">
      <c r="A81" s="18">
        <v>17</v>
      </c>
      <c r="B81" s="89" t="s">
        <v>325</v>
      </c>
      <c r="C81" s="89" t="s">
        <v>326</v>
      </c>
      <c r="D81" s="20">
        <v>14</v>
      </c>
      <c r="E81" s="89" t="s">
        <v>246</v>
      </c>
      <c r="F81" s="89" t="s">
        <v>327</v>
      </c>
      <c r="G81" s="134" t="s">
        <v>114</v>
      </c>
      <c r="H81" s="22">
        <v>40</v>
      </c>
      <c r="I81" s="22" t="s">
        <v>121</v>
      </c>
      <c r="J81" s="21" t="s">
        <v>4</v>
      </c>
      <c r="K81" s="21" t="s">
        <v>269</v>
      </c>
      <c r="L81" s="21" t="s">
        <v>187</v>
      </c>
      <c r="M81" s="22">
        <v>1</v>
      </c>
      <c r="N81" s="62">
        <v>14012</v>
      </c>
      <c r="O81" s="62"/>
      <c r="P81" s="62"/>
      <c r="Q81" s="62">
        <f t="shared" si="52"/>
        <v>14012</v>
      </c>
      <c r="R81" s="62">
        <f>70.1*4</f>
        <v>280.39999999999998</v>
      </c>
      <c r="S81" s="62">
        <f t="shared" si="53"/>
        <v>2634.166666666667</v>
      </c>
      <c r="T81" s="62">
        <f t="shared" si="54"/>
        <v>26341.666666666668</v>
      </c>
      <c r="U81" s="62">
        <f t="shared" si="55"/>
        <v>2452.1</v>
      </c>
      <c r="V81" s="62">
        <f t="shared" si="56"/>
        <v>420.35999999999996</v>
      </c>
      <c r="W81" s="62">
        <f t="shared" si="57"/>
        <v>700.6</v>
      </c>
      <c r="X81" s="62">
        <f t="shared" si="58"/>
        <v>280.24</v>
      </c>
      <c r="Y81" s="62">
        <v>1114</v>
      </c>
      <c r="Z81" s="62">
        <v>679</v>
      </c>
      <c r="AA81" s="64">
        <f t="shared" si="59"/>
        <v>7902.5</v>
      </c>
      <c r="AB81" s="64">
        <f t="shared" si="60"/>
        <v>23011.894444444446</v>
      </c>
      <c r="AC81" s="64">
        <f t="shared" si="61"/>
        <v>276142.73333333334</v>
      </c>
      <c r="AD81" s="64"/>
      <c r="AE81" s="64"/>
      <c r="AF81" s="64"/>
      <c r="AG81" s="64"/>
      <c r="AH81" s="64"/>
      <c r="AI81" s="64"/>
      <c r="AJ81" s="64"/>
      <c r="AK81" s="64"/>
      <c r="AL81" s="6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  <c r="KX81" s="24"/>
      <c r="KY81" s="24"/>
      <c r="KZ81" s="24"/>
      <c r="LA81" s="24"/>
      <c r="LB81" s="24"/>
      <c r="LC81" s="24"/>
      <c r="LD81" s="24"/>
      <c r="LE81" s="24"/>
      <c r="LF81" s="24"/>
      <c r="LG81" s="24"/>
      <c r="LH81" s="24"/>
      <c r="LI81" s="24"/>
      <c r="LJ81" s="24"/>
      <c r="LK81" s="24"/>
      <c r="LL81" s="24"/>
      <c r="LM81" s="24"/>
      <c r="LN81" s="24"/>
      <c r="LO81" s="24"/>
      <c r="LP81" s="24"/>
      <c r="LQ81" s="24"/>
      <c r="LR81" s="24"/>
      <c r="LS81" s="24"/>
      <c r="LT81" s="24"/>
      <c r="LU81" s="24"/>
      <c r="LV81" s="24"/>
      <c r="LW81" s="24"/>
      <c r="LX81" s="24"/>
      <c r="LY81" s="24"/>
      <c r="LZ81" s="24"/>
      <c r="MA81" s="24"/>
      <c r="MB81" s="24"/>
      <c r="MC81" s="24"/>
      <c r="MD81" s="24"/>
      <c r="ME81" s="24"/>
      <c r="MF81" s="24"/>
      <c r="MG81" s="24"/>
      <c r="MH81" s="24"/>
      <c r="MI81" s="24"/>
      <c r="MJ81" s="24"/>
      <c r="MK81" s="24"/>
      <c r="ML81" s="24"/>
      <c r="MM81" s="24"/>
      <c r="MN81" s="24"/>
      <c r="MO81" s="24"/>
      <c r="MP81" s="24"/>
      <c r="MQ81" s="24"/>
      <c r="MR81" s="24"/>
      <c r="MS81" s="24"/>
      <c r="MT81" s="24"/>
      <c r="MU81" s="24"/>
      <c r="MV81" s="24"/>
      <c r="MW81" s="24"/>
      <c r="MX81" s="24"/>
      <c r="MY81" s="24"/>
      <c r="MZ81" s="24"/>
      <c r="NA81" s="24"/>
      <c r="NB81" s="24"/>
      <c r="NC81" s="24"/>
      <c r="ND81" s="24"/>
      <c r="NE81" s="24"/>
      <c r="NF81" s="24"/>
      <c r="NG81" s="24"/>
      <c r="NH81" s="24"/>
      <c r="NI81" s="24"/>
      <c r="NJ81" s="24"/>
      <c r="NK81" s="24"/>
      <c r="NL81" s="24"/>
      <c r="NM81" s="24"/>
      <c r="NN81" s="24"/>
      <c r="NO81" s="24"/>
      <c r="NP81" s="24"/>
      <c r="NQ81" s="24"/>
      <c r="NR81" s="24"/>
      <c r="NS81" s="24"/>
      <c r="NT81" s="24"/>
      <c r="NU81" s="24"/>
      <c r="NV81" s="24"/>
      <c r="NW81" s="24"/>
      <c r="NX81" s="24"/>
      <c r="NY81" s="24"/>
      <c r="NZ81" s="24"/>
      <c r="OA81" s="24"/>
      <c r="OB81" s="24"/>
      <c r="OC81" s="24"/>
      <c r="OD81" s="24"/>
      <c r="OE81" s="24"/>
      <c r="OF81" s="24"/>
      <c r="OG81" s="24"/>
      <c r="OH81" s="24"/>
      <c r="OI81" s="24"/>
      <c r="OJ81" s="24"/>
      <c r="OK81" s="24"/>
      <c r="OL81" s="24"/>
      <c r="OM81" s="24"/>
      <c r="ON81" s="24"/>
      <c r="OO81" s="24"/>
      <c r="OP81" s="24"/>
      <c r="OQ81" s="24"/>
      <c r="OR81" s="24"/>
      <c r="OS81" s="24"/>
      <c r="OT81" s="24"/>
      <c r="OU81" s="24"/>
      <c r="OV81" s="24"/>
      <c r="OW81" s="24"/>
      <c r="OX81" s="24"/>
      <c r="OY81" s="24"/>
      <c r="OZ81" s="24"/>
      <c r="PA81" s="24"/>
      <c r="PB81" s="24"/>
      <c r="PC81" s="24"/>
      <c r="PD81" s="24"/>
      <c r="PE81" s="24"/>
      <c r="PF81" s="24"/>
      <c r="PG81" s="24"/>
      <c r="PH81" s="24"/>
      <c r="PI81" s="24"/>
      <c r="PJ81" s="24"/>
      <c r="PK81" s="24"/>
      <c r="PL81" s="24"/>
      <c r="PM81" s="24"/>
      <c r="PN81" s="24"/>
      <c r="PO81" s="24"/>
      <c r="PP81" s="24"/>
      <c r="PQ81" s="24"/>
      <c r="PR81" s="24"/>
      <c r="PS81" s="24"/>
      <c r="PT81" s="24"/>
      <c r="PU81" s="24"/>
      <c r="PV81" s="24"/>
      <c r="PW81" s="24"/>
      <c r="PX81" s="24"/>
      <c r="PY81" s="24"/>
      <c r="PZ81" s="24"/>
      <c r="QA81" s="24"/>
      <c r="QB81" s="24"/>
      <c r="QC81" s="24"/>
      <c r="QD81" s="24"/>
      <c r="QE81" s="24"/>
      <c r="QF81" s="24"/>
      <c r="QG81" s="24"/>
      <c r="QH81" s="24"/>
      <c r="QI81" s="24"/>
      <c r="QJ81" s="24"/>
      <c r="QK81" s="24"/>
      <c r="QL81" s="24"/>
      <c r="QM81" s="24"/>
      <c r="QN81" s="24"/>
      <c r="QO81" s="24"/>
      <c r="QP81" s="24"/>
      <c r="QQ81" s="24"/>
      <c r="QR81" s="24"/>
      <c r="QS81" s="24"/>
      <c r="QT81" s="24"/>
      <c r="QU81" s="24"/>
      <c r="QV81" s="24"/>
      <c r="QW81" s="24"/>
      <c r="QX81" s="24"/>
      <c r="QY81" s="24"/>
      <c r="QZ81" s="24"/>
      <c r="RA81" s="24"/>
      <c r="RB81" s="24"/>
      <c r="RC81" s="24"/>
      <c r="RD81" s="24"/>
      <c r="RE81" s="24"/>
      <c r="RF81" s="24"/>
      <c r="RG81" s="24"/>
      <c r="RH81" s="24"/>
      <c r="RI81" s="24"/>
      <c r="RJ81" s="24"/>
      <c r="RK81" s="24"/>
      <c r="RL81" s="24"/>
      <c r="RM81" s="24"/>
      <c r="RN81" s="24"/>
      <c r="RO81" s="24"/>
      <c r="RP81" s="24"/>
      <c r="RQ81" s="24"/>
      <c r="RR81" s="24"/>
      <c r="RS81" s="24"/>
      <c r="RT81" s="24"/>
      <c r="RU81" s="24"/>
      <c r="RV81" s="24"/>
      <c r="RW81" s="24"/>
      <c r="RX81" s="24"/>
      <c r="RY81" s="24"/>
      <c r="RZ81" s="24"/>
      <c r="SA81" s="24"/>
      <c r="SB81" s="24"/>
      <c r="SC81" s="24"/>
      <c r="SD81" s="24"/>
      <c r="SE81" s="24"/>
      <c r="SF81" s="24"/>
      <c r="SG81" s="24"/>
      <c r="SH81" s="24"/>
      <c r="SI81" s="24"/>
      <c r="SJ81" s="24"/>
      <c r="SK81" s="24"/>
      <c r="SL81" s="24"/>
      <c r="SM81" s="24"/>
      <c r="SN81" s="24"/>
      <c r="SO81" s="24"/>
      <c r="SP81" s="24"/>
      <c r="SQ81" s="24"/>
      <c r="SR81" s="24"/>
      <c r="SS81" s="24"/>
      <c r="ST81" s="24"/>
      <c r="SU81" s="24"/>
      <c r="SV81" s="24"/>
      <c r="SW81" s="24"/>
      <c r="SX81" s="24"/>
      <c r="SY81" s="24"/>
      <c r="SZ81" s="24"/>
      <c r="TA81" s="24"/>
      <c r="TB81" s="24"/>
      <c r="TC81" s="24"/>
      <c r="TD81" s="24"/>
      <c r="TE81" s="24"/>
      <c r="TF81" s="24"/>
      <c r="TG81" s="24"/>
      <c r="TH81" s="24"/>
      <c r="TI81" s="24"/>
      <c r="TJ81" s="24"/>
      <c r="TK81" s="24"/>
      <c r="TL81" s="24"/>
      <c r="TM81" s="24"/>
      <c r="TN81" s="24"/>
      <c r="TO81" s="24"/>
      <c r="TP81" s="24"/>
      <c r="TQ81" s="24"/>
      <c r="TR81" s="24"/>
      <c r="TS81" s="24"/>
      <c r="TT81" s="24"/>
      <c r="TU81" s="24"/>
      <c r="TV81" s="24"/>
      <c r="TW81" s="24"/>
      <c r="TX81" s="24"/>
      <c r="TY81" s="24"/>
      <c r="TZ81" s="24"/>
      <c r="UA81" s="24"/>
      <c r="UB81" s="24"/>
      <c r="UC81" s="24"/>
      <c r="UD81" s="24"/>
      <c r="UE81" s="24"/>
      <c r="UF81" s="24"/>
      <c r="UG81" s="24"/>
      <c r="UH81" s="24"/>
      <c r="UI81" s="24"/>
      <c r="UJ81" s="24"/>
      <c r="UK81" s="24"/>
      <c r="UL81" s="24"/>
      <c r="UM81" s="24"/>
      <c r="UN81" s="24"/>
      <c r="UO81" s="24"/>
      <c r="UP81" s="24"/>
      <c r="UQ81" s="24"/>
      <c r="UR81" s="24"/>
      <c r="US81" s="24"/>
      <c r="UT81" s="24"/>
      <c r="UU81" s="24"/>
      <c r="UV81" s="24"/>
      <c r="UW81" s="24"/>
      <c r="UX81" s="24"/>
      <c r="UY81" s="24"/>
      <c r="UZ81" s="24"/>
      <c r="VA81" s="24"/>
      <c r="VB81" s="24"/>
      <c r="VC81" s="24"/>
      <c r="VD81" s="24"/>
    </row>
    <row r="82" spans="1:576" s="56" customFormat="1" ht="15" customHeight="1" x14ac:dyDescent="0.2">
      <c r="A82" s="18">
        <v>18</v>
      </c>
      <c r="B82" s="89" t="s">
        <v>325</v>
      </c>
      <c r="C82" s="89" t="s">
        <v>326</v>
      </c>
      <c r="D82" s="20">
        <v>14</v>
      </c>
      <c r="E82" s="89" t="s">
        <v>246</v>
      </c>
      <c r="F82" s="89" t="s">
        <v>327</v>
      </c>
      <c r="G82" s="134" t="s">
        <v>114</v>
      </c>
      <c r="H82" s="22">
        <v>40</v>
      </c>
      <c r="I82" s="22" t="s">
        <v>121</v>
      </c>
      <c r="J82" s="21" t="s">
        <v>4</v>
      </c>
      <c r="K82" s="21" t="s">
        <v>269</v>
      </c>
      <c r="L82" s="21" t="s">
        <v>187</v>
      </c>
      <c r="M82" s="22">
        <v>1</v>
      </c>
      <c r="N82" s="62">
        <v>14012</v>
      </c>
      <c r="O82" s="62"/>
      <c r="P82" s="62"/>
      <c r="Q82" s="62">
        <f t="shared" si="52"/>
        <v>14012</v>
      </c>
      <c r="R82" s="62">
        <f>70.1*4</f>
        <v>280.39999999999998</v>
      </c>
      <c r="S82" s="62">
        <f t="shared" si="53"/>
        <v>2634.166666666667</v>
      </c>
      <c r="T82" s="62">
        <f t="shared" si="54"/>
        <v>26341.666666666668</v>
      </c>
      <c r="U82" s="62">
        <f t="shared" si="55"/>
        <v>2452.1</v>
      </c>
      <c r="V82" s="62">
        <f t="shared" si="56"/>
        <v>420.35999999999996</v>
      </c>
      <c r="W82" s="62">
        <f t="shared" si="57"/>
        <v>700.6</v>
      </c>
      <c r="X82" s="62">
        <f t="shared" si="58"/>
        <v>280.24</v>
      </c>
      <c r="Y82" s="62">
        <v>1114</v>
      </c>
      <c r="Z82" s="62">
        <v>679</v>
      </c>
      <c r="AA82" s="64">
        <f t="shared" si="59"/>
        <v>7902.5</v>
      </c>
      <c r="AB82" s="64">
        <f t="shared" si="60"/>
        <v>23011.894444444446</v>
      </c>
      <c r="AC82" s="64">
        <f t="shared" si="61"/>
        <v>276142.73333333334</v>
      </c>
      <c r="AD82" s="64"/>
      <c r="AE82" s="64"/>
      <c r="AF82" s="64"/>
      <c r="AG82" s="64"/>
      <c r="AH82" s="64"/>
      <c r="AI82" s="64"/>
      <c r="AJ82" s="64"/>
      <c r="AK82" s="64"/>
      <c r="AL82" s="6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  <c r="KX82" s="24"/>
      <c r="KY82" s="24"/>
      <c r="KZ82" s="24"/>
      <c r="LA82" s="24"/>
      <c r="LB82" s="24"/>
      <c r="LC82" s="24"/>
      <c r="LD82" s="24"/>
      <c r="LE82" s="24"/>
      <c r="LF82" s="24"/>
      <c r="LG82" s="24"/>
      <c r="LH82" s="24"/>
      <c r="LI82" s="24"/>
      <c r="LJ82" s="24"/>
      <c r="LK82" s="24"/>
      <c r="LL82" s="24"/>
      <c r="LM82" s="24"/>
      <c r="LN82" s="24"/>
      <c r="LO82" s="24"/>
      <c r="LP82" s="24"/>
      <c r="LQ82" s="24"/>
      <c r="LR82" s="24"/>
      <c r="LS82" s="24"/>
      <c r="LT82" s="24"/>
      <c r="LU82" s="24"/>
      <c r="LV82" s="24"/>
      <c r="LW82" s="24"/>
      <c r="LX82" s="24"/>
      <c r="LY82" s="24"/>
      <c r="LZ82" s="24"/>
      <c r="MA82" s="24"/>
      <c r="MB82" s="24"/>
      <c r="MC82" s="24"/>
      <c r="MD82" s="24"/>
      <c r="ME82" s="24"/>
      <c r="MF82" s="24"/>
      <c r="MG82" s="24"/>
      <c r="MH82" s="24"/>
      <c r="MI82" s="24"/>
      <c r="MJ82" s="24"/>
      <c r="MK82" s="24"/>
      <c r="ML82" s="24"/>
      <c r="MM82" s="24"/>
      <c r="MN82" s="24"/>
      <c r="MO82" s="24"/>
      <c r="MP82" s="24"/>
      <c r="MQ82" s="24"/>
      <c r="MR82" s="24"/>
      <c r="MS82" s="24"/>
      <c r="MT82" s="24"/>
      <c r="MU82" s="24"/>
      <c r="MV82" s="24"/>
      <c r="MW82" s="24"/>
      <c r="MX82" s="24"/>
      <c r="MY82" s="24"/>
      <c r="MZ82" s="24"/>
      <c r="NA82" s="24"/>
      <c r="NB82" s="24"/>
      <c r="NC82" s="24"/>
      <c r="ND82" s="24"/>
      <c r="NE82" s="24"/>
      <c r="NF82" s="24"/>
      <c r="NG82" s="24"/>
      <c r="NH82" s="24"/>
      <c r="NI82" s="24"/>
      <c r="NJ82" s="24"/>
      <c r="NK82" s="24"/>
      <c r="NL82" s="24"/>
      <c r="NM82" s="24"/>
      <c r="NN82" s="24"/>
      <c r="NO82" s="24"/>
      <c r="NP82" s="24"/>
      <c r="NQ82" s="24"/>
      <c r="NR82" s="24"/>
      <c r="NS82" s="24"/>
      <c r="NT82" s="24"/>
      <c r="NU82" s="24"/>
      <c r="NV82" s="24"/>
      <c r="NW82" s="24"/>
      <c r="NX82" s="24"/>
      <c r="NY82" s="24"/>
      <c r="NZ82" s="24"/>
      <c r="OA82" s="24"/>
      <c r="OB82" s="24"/>
      <c r="OC82" s="24"/>
      <c r="OD82" s="24"/>
      <c r="OE82" s="24"/>
      <c r="OF82" s="24"/>
      <c r="OG82" s="24"/>
      <c r="OH82" s="24"/>
      <c r="OI82" s="24"/>
      <c r="OJ82" s="24"/>
      <c r="OK82" s="24"/>
      <c r="OL82" s="24"/>
      <c r="OM82" s="24"/>
      <c r="ON82" s="24"/>
      <c r="OO82" s="24"/>
      <c r="OP82" s="24"/>
      <c r="OQ82" s="24"/>
      <c r="OR82" s="24"/>
      <c r="OS82" s="24"/>
      <c r="OT82" s="24"/>
      <c r="OU82" s="24"/>
      <c r="OV82" s="24"/>
      <c r="OW82" s="24"/>
      <c r="OX82" s="24"/>
      <c r="OY82" s="24"/>
      <c r="OZ82" s="24"/>
      <c r="PA82" s="24"/>
      <c r="PB82" s="24"/>
      <c r="PC82" s="24"/>
      <c r="PD82" s="24"/>
      <c r="PE82" s="24"/>
      <c r="PF82" s="24"/>
      <c r="PG82" s="24"/>
      <c r="PH82" s="24"/>
      <c r="PI82" s="24"/>
      <c r="PJ82" s="24"/>
      <c r="PK82" s="24"/>
      <c r="PL82" s="24"/>
      <c r="PM82" s="24"/>
      <c r="PN82" s="24"/>
      <c r="PO82" s="24"/>
      <c r="PP82" s="24"/>
      <c r="PQ82" s="24"/>
      <c r="PR82" s="24"/>
      <c r="PS82" s="24"/>
      <c r="PT82" s="24"/>
      <c r="PU82" s="24"/>
      <c r="PV82" s="24"/>
      <c r="PW82" s="24"/>
      <c r="PX82" s="24"/>
      <c r="PY82" s="24"/>
      <c r="PZ82" s="24"/>
      <c r="QA82" s="24"/>
      <c r="QB82" s="24"/>
      <c r="QC82" s="24"/>
      <c r="QD82" s="24"/>
      <c r="QE82" s="24"/>
      <c r="QF82" s="24"/>
      <c r="QG82" s="24"/>
      <c r="QH82" s="24"/>
      <c r="QI82" s="24"/>
      <c r="QJ82" s="24"/>
      <c r="QK82" s="24"/>
      <c r="QL82" s="24"/>
      <c r="QM82" s="24"/>
      <c r="QN82" s="24"/>
      <c r="QO82" s="24"/>
      <c r="QP82" s="24"/>
      <c r="QQ82" s="24"/>
      <c r="QR82" s="24"/>
      <c r="QS82" s="24"/>
      <c r="QT82" s="24"/>
      <c r="QU82" s="24"/>
      <c r="QV82" s="24"/>
      <c r="QW82" s="24"/>
      <c r="QX82" s="24"/>
      <c r="QY82" s="24"/>
      <c r="QZ82" s="24"/>
      <c r="RA82" s="24"/>
      <c r="RB82" s="24"/>
      <c r="RC82" s="24"/>
      <c r="RD82" s="24"/>
      <c r="RE82" s="24"/>
      <c r="RF82" s="24"/>
      <c r="RG82" s="24"/>
      <c r="RH82" s="24"/>
      <c r="RI82" s="24"/>
      <c r="RJ82" s="24"/>
      <c r="RK82" s="24"/>
      <c r="RL82" s="24"/>
      <c r="RM82" s="24"/>
      <c r="RN82" s="24"/>
      <c r="RO82" s="24"/>
      <c r="RP82" s="24"/>
      <c r="RQ82" s="24"/>
      <c r="RR82" s="24"/>
      <c r="RS82" s="24"/>
      <c r="RT82" s="24"/>
      <c r="RU82" s="24"/>
      <c r="RV82" s="24"/>
      <c r="RW82" s="24"/>
      <c r="RX82" s="24"/>
      <c r="RY82" s="24"/>
      <c r="RZ82" s="24"/>
      <c r="SA82" s="24"/>
      <c r="SB82" s="24"/>
      <c r="SC82" s="24"/>
      <c r="SD82" s="24"/>
      <c r="SE82" s="24"/>
      <c r="SF82" s="24"/>
      <c r="SG82" s="24"/>
      <c r="SH82" s="24"/>
      <c r="SI82" s="24"/>
      <c r="SJ82" s="24"/>
      <c r="SK82" s="24"/>
      <c r="SL82" s="24"/>
      <c r="SM82" s="24"/>
      <c r="SN82" s="24"/>
      <c r="SO82" s="24"/>
      <c r="SP82" s="24"/>
      <c r="SQ82" s="24"/>
      <c r="SR82" s="24"/>
      <c r="SS82" s="24"/>
      <c r="ST82" s="24"/>
      <c r="SU82" s="24"/>
      <c r="SV82" s="24"/>
      <c r="SW82" s="24"/>
      <c r="SX82" s="24"/>
      <c r="SY82" s="24"/>
      <c r="SZ82" s="24"/>
      <c r="TA82" s="24"/>
      <c r="TB82" s="24"/>
      <c r="TC82" s="24"/>
      <c r="TD82" s="24"/>
      <c r="TE82" s="24"/>
      <c r="TF82" s="24"/>
      <c r="TG82" s="24"/>
      <c r="TH82" s="24"/>
      <c r="TI82" s="24"/>
      <c r="TJ82" s="24"/>
      <c r="TK82" s="24"/>
      <c r="TL82" s="24"/>
      <c r="TM82" s="24"/>
      <c r="TN82" s="24"/>
      <c r="TO82" s="24"/>
      <c r="TP82" s="24"/>
      <c r="TQ82" s="24"/>
      <c r="TR82" s="24"/>
      <c r="TS82" s="24"/>
      <c r="TT82" s="24"/>
      <c r="TU82" s="24"/>
      <c r="TV82" s="24"/>
      <c r="TW82" s="24"/>
      <c r="TX82" s="24"/>
      <c r="TY82" s="24"/>
      <c r="TZ82" s="24"/>
      <c r="UA82" s="24"/>
      <c r="UB82" s="24"/>
      <c r="UC82" s="24"/>
      <c r="UD82" s="24"/>
      <c r="UE82" s="24"/>
      <c r="UF82" s="24"/>
      <c r="UG82" s="24"/>
      <c r="UH82" s="24"/>
      <c r="UI82" s="24"/>
      <c r="UJ82" s="24"/>
      <c r="UK82" s="24"/>
      <c r="UL82" s="24"/>
      <c r="UM82" s="24"/>
      <c r="UN82" s="24"/>
      <c r="UO82" s="24"/>
      <c r="UP82" s="24"/>
      <c r="UQ82" s="24"/>
      <c r="UR82" s="24"/>
      <c r="US82" s="24"/>
      <c r="UT82" s="24"/>
      <c r="UU82" s="24"/>
      <c r="UV82" s="24"/>
      <c r="UW82" s="24"/>
      <c r="UX82" s="24"/>
      <c r="UY82" s="24"/>
      <c r="UZ82" s="24"/>
      <c r="VA82" s="24"/>
      <c r="VB82" s="24"/>
      <c r="VC82" s="24"/>
      <c r="VD82" s="24"/>
    </row>
    <row r="83" spans="1:576" s="56" customFormat="1" ht="15" customHeight="1" x14ac:dyDescent="0.2">
      <c r="A83" s="18">
        <v>19</v>
      </c>
      <c r="B83" s="89" t="s">
        <v>325</v>
      </c>
      <c r="C83" s="89" t="s">
        <v>326</v>
      </c>
      <c r="D83" s="20">
        <v>14</v>
      </c>
      <c r="E83" s="89" t="s">
        <v>246</v>
      </c>
      <c r="F83" s="89" t="s">
        <v>327</v>
      </c>
      <c r="G83" s="140" t="s">
        <v>354</v>
      </c>
      <c r="H83" s="22">
        <v>40</v>
      </c>
      <c r="I83" s="22" t="s">
        <v>107</v>
      </c>
      <c r="J83" s="21" t="s">
        <v>218</v>
      </c>
      <c r="K83" s="21" t="s">
        <v>268</v>
      </c>
      <c r="L83" s="21" t="s">
        <v>187</v>
      </c>
      <c r="M83" s="22">
        <v>1</v>
      </c>
      <c r="N83" s="101">
        <v>14024</v>
      </c>
      <c r="O83" s="62"/>
      <c r="P83" s="62"/>
      <c r="Q83" s="62">
        <f t="shared" si="52"/>
        <v>14024</v>
      </c>
      <c r="R83" s="62"/>
      <c r="S83" s="62">
        <f t="shared" si="53"/>
        <v>2582</v>
      </c>
      <c r="T83" s="62">
        <f t="shared" si="54"/>
        <v>25820</v>
      </c>
      <c r="U83" s="62">
        <f t="shared" si="55"/>
        <v>2454.1999999999998</v>
      </c>
      <c r="V83" s="62">
        <f t="shared" si="56"/>
        <v>420.71999999999997</v>
      </c>
      <c r="W83" s="62">
        <f t="shared" si="57"/>
        <v>701.2</v>
      </c>
      <c r="X83" s="62">
        <f t="shared" si="58"/>
        <v>280.48</v>
      </c>
      <c r="Y83" s="62">
        <v>869</v>
      </c>
      <c r="Z83" s="62">
        <v>599</v>
      </c>
      <c r="AA83" s="64">
        <f t="shared" si="59"/>
        <v>7746</v>
      </c>
      <c r="AB83" s="64">
        <f t="shared" si="60"/>
        <v>22360.933333333334</v>
      </c>
      <c r="AC83" s="64">
        <f t="shared" si="61"/>
        <v>268331.2</v>
      </c>
      <c r="AD83" s="64"/>
      <c r="AE83" s="64"/>
      <c r="AF83" s="64"/>
      <c r="AG83" s="64"/>
      <c r="AH83" s="64"/>
      <c r="AI83" s="64"/>
      <c r="AJ83" s="64"/>
      <c r="AK83" s="64"/>
      <c r="AL83" s="6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  <c r="KX83" s="24"/>
      <c r="KY83" s="24"/>
      <c r="KZ83" s="24"/>
      <c r="LA83" s="24"/>
      <c r="LB83" s="24"/>
      <c r="LC83" s="24"/>
      <c r="LD83" s="24"/>
      <c r="LE83" s="24"/>
      <c r="LF83" s="24"/>
      <c r="LG83" s="24"/>
      <c r="LH83" s="24"/>
      <c r="LI83" s="24"/>
      <c r="LJ83" s="24"/>
      <c r="LK83" s="24"/>
      <c r="LL83" s="24"/>
      <c r="LM83" s="24"/>
      <c r="LN83" s="24"/>
      <c r="LO83" s="24"/>
      <c r="LP83" s="24"/>
      <c r="LQ83" s="24"/>
      <c r="LR83" s="24"/>
      <c r="LS83" s="24"/>
      <c r="LT83" s="24"/>
      <c r="LU83" s="24"/>
      <c r="LV83" s="24"/>
      <c r="LW83" s="24"/>
      <c r="LX83" s="24"/>
      <c r="LY83" s="24"/>
      <c r="LZ83" s="24"/>
      <c r="MA83" s="24"/>
      <c r="MB83" s="24"/>
      <c r="MC83" s="24"/>
      <c r="MD83" s="24"/>
      <c r="ME83" s="24"/>
      <c r="MF83" s="24"/>
      <c r="MG83" s="24"/>
      <c r="MH83" s="24"/>
      <c r="MI83" s="24"/>
      <c r="MJ83" s="24"/>
      <c r="MK83" s="24"/>
      <c r="ML83" s="24"/>
      <c r="MM83" s="24"/>
      <c r="MN83" s="24"/>
      <c r="MO83" s="24"/>
      <c r="MP83" s="24"/>
      <c r="MQ83" s="24"/>
      <c r="MR83" s="24"/>
      <c r="MS83" s="24"/>
      <c r="MT83" s="24"/>
      <c r="MU83" s="24"/>
      <c r="MV83" s="24"/>
      <c r="MW83" s="24"/>
      <c r="MX83" s="24"/>
      <c r="MY83" s="24"/>
      <c r="MZ83" s="24"/>
      <c r="NA83" s="24"/>
      <c r="NB83" s="24"/>
      <c r="NC83" s="24"/>
      <c r="ND83" s="24"/>
      <c r="NE83" s="24"/>
      <c r="NF83" s="24"/>
      <c r="NG83" s="24"/>
      <c r="NH83" s="24"/>
      <c r="NI83" s="24"/>
      <c r="NJ83" s="24"/>
      <c r="NK83" s="24"/>
      <c r="NL83" s="24"/>
      <c r="NM83" s="24"/>
      <c r="NN83" s="24"/>
      <c r="NO83" s="24"/>
      <c r="NP83" s="24"/>
      <c r="NQ83" s="24"/>
      <c r="NR83" s="24"/>
      <c r="NS83" s="24"/>
      <c r="NT83" s="24"/>
      <c r="NU83" s="24"/>
      <c r="NV83" s="24"/>
      <c r="NW83" s="24"/>
      <c r="NX83" s="24"/>
      <c r="NY83" s="24"/>
      <c r="NZ83" s="24"/>
      <c r="OA83" s="24"/>
      <c r="OB83" s="24"/>
      <c r="OC83" s="24"/>
      <c r="OD83" s="24"/>
      <c r="OE83" s="24"/>
      <c r="OF83" s="24"/>
      <c r="OG83" s="24"/>
      <c r="OH83" s="24"/>
      <c r="OI83" s="24"/>
      <c r="OJ83" s="24"/>
      <c r="OK83" s="24"/>
      <c r="OL83" s="24"/>
      <c r="OM83" s="24"/>
      <c r="ON83" s="24"/>
      <c r="OO83" s="24"/>
      <c r="OP83" s="24"/>
      <c r="OQ83" s="24"/>
      <c r="OR83" s="24"/>
      <c r="OS83" s="24"/>
      <c r="OT83" s="24"/>
      <c r="OU83" s="24"/>
      <c r="OV83" s="24"/>
      <c r="OW83" s="24"/>
      <c r="OX83" s="24"/>
      <c r="OY83" s="24"/>
      <c r="OZ83" s="24"/>
      <c r="PA83" s="24"/>
      <c r="PB83" s="24"/>
      <c r="PC83" s="24"/>
      <c r="PD83" s="24"/>
      <c r="PE83" s="24"/>
      <c r="PF83" s="24"/>
      <c r="PG83" s="24"/>
      <c r="PH83" s="24"/>
      <c r="PI83" s="24"/>
      <c r="PJ83" s="24"/>
      <c r="PK83" s="24"/>
      <c r="PL83" s="24"/>
      <c r="PM83" s="24"/>
      <c r="PN83" s="24"/>
      <c r="PO83" s="24"/>
      <c r="PP83" s="24"/>
      <c r="PQ83" s="24"/>
      <c r="PR83" s="24"/>
      <c r="PS83" s="24"/>
      <c r="PT83" s="24"/>
      <c r="PU83" s="24"/>
      <c r="PV83" s="24"/>
      <c r="PW83" s="24"/>
      <c r="PX83" s="24"/>
      <c r="PY83" s="24"/>
      <c r="PZ83" s="24"/>
      <c r="QA83" s="24"/>
      <c r="QB83" s="24"/>
      <c r="QC83" s="24"/>
      <c r="QD83" s="24"/>
      <c r="QE83" s="24"/>
      <c r="QF83" s="24"/>
      <c r="QG83" s="24"/>
      <c r="QH83" s="24"/>
      <c r="QI83" s="24"/>
      <c r="QJ83" s="24"/>
      <c r="QK83" s="24"/>
      <c r="QL83" s="24"/>
      <c r="QM83" s="24"/>
      <c r="QN83" s="24"/>
      <c r="QO83" s="24"/>
      <c r="QP83" s="24"/>
      <c r="QQ83" s="24"/>
      <c r="QR83" s="24"/>
      <c r="QS83" s="24"/>
      <c r="QT83" s="24"/>
      <c r="QU83" s="24"/>
      <c r="QV83" s="24"/>
      <c r="QW83" s="24"/>
      <c r="QX83" s="24"/>
      <c r="QY83" s="24"/>
      <c r="QZ83" s="24"/>
      <c r="RA83" s="24"/>
      <c r="RB83" s="24"/>
      <c r="RC83" s="24"/>
      <c r="RD83" s="24"/>
      <c r="RE83" s="24"/>
      <c r="RF83" s="24"/>
      <c r="RG83" s="24"/>
      <c r="RH83" s="24"/>
      <c r="RI83" s="24"/>
      <c r="RJ83" s="24"/>
      <c r="RK83" s="24"/>
      <c r="RL83" s="24"/>
      <c r="RM83" s="24"/>
      <c r="RN83" s="24"/>
      <c r="RO83" s="24"/>
      <c r="RP83" s="24"/>
      <c r="RQ83" s="24"/>
      <c r="RR83" s="24"/>
      <c r="RS83" s="24"/>
      <c r="RT83" s="24"/>
      <c r="RU83" s="24"/>
      <c r="RV83" s="24"/>
      <c r="RW83" s="24"/>
      <c r="RX83" s="24"/>
      <c r="RY83" s="24"/>
      <c r="RZ83" s="24"/>
      <c r="SA83" s="24"/>
      <c r="SB83" s="24"/>
      <c r="SC83" s="24"/>
      <c r="SD83" s="24"/>
      <c r="SE83" s="24"/>
      <c r="SF83" s="24"/>
      <c r="SG83" s="24"/>
      <c r="SH83" s="24"/>
      <c r="SI83" s="24"/>
      <c r="SJ83" s="24"/>
      <c r="SK83" s="24"/>
      <c r="SL83" s="24"/>
      <c r="SM83" s="24"/>
      <c r="SN83" s="24"/>
      <c r="SO83" s="24"/>
      <c r="SP83" s="24"/>
      <c r="SQ83" s="24"/>
      <c r="SR83" s="24"/>
      <c r="SS83" s="24"/>
      <c r="ST83" s="24"/>
      <c r="SU83" s="24"/>
      <c r="SV83" s="24"/>
      <c r="SW83" s="24"/>
      <c r="SX83" s="24"/>
      <c r="SY83" s="24"/>
      <c r="SZ83" s="24"/>
      <c r="TA83" s="24"/>
      <c r="TB83" s="24"/>
      <c r="TC83" s="24"/>
      <c r="TD83" s="24"/>
      <c r="TE83" s="24"/>
      <c r="TF83" s="24"/>
      <c r="TG83" s="24"/>
      <c r="TH83" s="24"/>
      <c r="TI83" s="24"/>
      <c r="TJ83" s="24"/>
      <c r="TK83" s="24"/>
      <c r="TL83" s="24"/>
      <c r="TM83" s="24"/>
      <c r="TN83" s="24"/>
      <c r="TO83" s="24"/>
      <c r="TP83" s="24"/>
      <c r="TQ83" s="24"/>
      <c r="TR83" s="24"/>
      <c r="TS83" s="24"/>
      <c r="TT83" s="24"/>
      <c r="TU83" s="24"/>
      <c r="TV83" s="24"/>
      <c r="TW83" s="24"/>
      <c r="TX83" s="24"/>
      <c r="TY83" s="24"/>
      <c r="TZ83" s="24"/>
      <c r="UA83" s="24"/>
      <c r="UB83" s="24"/>
      <c r="UC83" s="24"/>
      <c r="UD83" s="24"/>
      <c r="UE83" s="24"/>
      <c r="UF83" s="24"/>
      <c r="UG83" s="24"/>
      <c r="UH83" s="24"/>
      <c r="UI83" s="24"/>
      <c r="UJ83" s="24"/>
      <c r="UK83" s="24"/>
      <c r="UL83" s="24"/>
      <c r="UM83" s="24"/>
      <c r="UN83" s="24"/>
      <c r="UO83" s="24"/>
      <c r="UP83" s="24"/>
      <c r="UQ83" s="24"/>
      <c r="UR83" s="24"/>
      <c r="US83" s="24"/>
      <c r="UT83" s="24"/>
      <c r="UU83" s="24"/>
      <c r="UV83" s="24"/>
      <c r="UW83" s="24"/>
      <c r="UX83" s="24"/>
      <c r="UY83" s="24"/>
      <c r="UZ83" s="24"/>
      <c r="VA83" s="24"/>
      <c r="VB83" s="24"/>
      <c r="VC83" s="24"/>
      <c r="VD83" s="24"/>
    </row>
    <row r="84" spans="1:576" s="56" customFormat="1" ht="15" customHeight="1" x14ac:dyDescent="0.2">
      <c r="A84" s="18">
        <v>20</v>
      </c>
      <c r="B84" s="89" t="s">
        <v>325</v>
      </c>
      <c r="C84" s="89" t="s">
        <v>326</v>
      </c>
      <c r="D84" s="20">
        <v>14</v>
      </c>
      <c r="E84" s="89" t="s">
        <v>246</v>
      </c>
      <c r="F84" s="89" t="s">
        <v>327</v>
      </c>
      <c r="G84" s="140" t="s">
        <v>354</v>
      </c>
      <c r="H84" s="22">
        <v>40</v>
      </c>
      <c r="I84" s="22" t="s">
        <v>107</v>
      </c>
      <c r="J84" s="21" t="s">
        <v>234</v>
      </c>
      <c r="K84" s="21" t="s">
        <v>268</v>
      </c>
      <c r="L84" s="21" t="s">
        <v>187</v>
      </c>
      <c r="M84" s="22">
        <v>1</v>
      </c>
      <c r="N84" s="101">
        <v>14024</v>
      </c>
      <c r="O84" s="62"/>
      <c r="P84" s="62"/>
      <c r="Q84" s="62">
        <f t="shared" si="52"/>
        <v>14024</v>
      </c>
      <c r="R84" s="62"/>
      <c r="S84" s="62">
        <f t="shared" si="53"/>
        <v>2582</v>
      </c>
      <c r="T84" s="62">
        <f t="shared" si="54"/>
        <v>25820</v>
      </c>
      <c r="U84" s="62">
        <f t="shared" si="55"/>
        <v>2454.1999999999998</v>
      </c>
      <c r="V84" s="62">
        <f t="shared" si="56"/>
        <v>420.71999999999997</v>
      </c>
      <c r="W84" s="62">
        <f t="shared" si="57"/>
        <v>701.2</v>
      </c>
      <c r="X84" s="62">
        <f t="shared" si="58"/>
        <v>280.48</v>
      </c>
      <c r="Y84" s="62">
        <v>869</v>
      </c>
      <c r="Z84" s="62">
        <v>599</v>
      </c>
      <c r="AA84" s="64">
        <f t="shared" si="59"/>
        <v>7746</v>
      </c>
      <c r="AB84" s="64">
        <f t="shared" si="60"/>
        <v>22360.933333333334</v>
      </c>
      <c r="AC84" s="64">
        <f t="shared" si="61"/>
        <v>268331.2</v>
      </c>
      <c r="AD84" s="64"/>
      <c r="AE84" s="64"/>
      <c r="AF84" s="64"/>
      <c r="AG84" s="64"/>
      <c r="AH84" s="64"/>
      <c r="AI84" s="64"/>
      <c r="AJ84" s="64"/>
      <c r="AK84" s="64"/>
      <c r="AL84" s="6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  <c r="KX84" s="24"/>
      <c r="KY84" s="24"/>
      <c r="KZ84" s="24"/>
      <c r="LA84" s="24"/>
      <c r="LB84" s="24"/>
      <c r="LC84" s="24"/>
      <c r="LD84" s="24"/>
      <c r="LE84" s="24"/>
      <c r="LF84" s="24"/>
      <c r="LG84" s="24"/>
      <c r="LH84" s="24"/>
      <c r="LI84" s="24"/>
      <c r="LJ84" s="24"/>
      <c r="LK84" s="24"/>
      <c r="LL84" s="24"/>
      <c r="LM84" s="24"/>
      <c r="LN84" s="24"/>
      <c r="LO84" s="24"/>
      <c r="LP84" s="24"/>
      <c r="LQ84" s="24"/>
      <c r="LR84" s="24"/>
      <c r="LS84" s="24"/>
      <c r="LT84" s="24"/>
      <c r="LU84" s="24"/>
      <c r="LV84" s="24"/>
      <c r="LW84" s="24"/>
      <c r="LX84" s="24"/>
      <c r="LY84" s="24"/>
      <c r="LZ84" s="24"/>
      <c r="MA84" s="24"/>
      <c r="MB84" s="24"/>
      <c r="MC84" s="24"/>
      <c r="MD84" s="24"/>
      <c r="ME84" s="24"/>
      <c r="MF84" s="24"/>
      <c r="MG84" s="24"/>
      <c r="MH84" s="24"/>
      <c r="MI84" s="24"/>
      <c r="MJ84" s="24"/>
      <c r="MK84" s="24"/>
      <c r="ML84" s="24"/>
      <c r="MM84" s="24"/>
      <c r="MN84" s="24"/>
      <c r="MO84" s="24"/>
      <c r="MP84" s="24"/>
      <c r="MQ84" s="24"/>
      <c r="MR84" s="24"/>
      <c r="MS84" s="24"/>
      <c r="MT84" s="24"/>
      <c r="MU84" s="24"/>
      <c r="MV84" s="24"/>
      <c r="MW84" s="24"/>
      <c r="MX84" s="24"/>
      <c r="MY84" s="24"/>
      <c r="MZ84" s="24"/>
      <c r="NA84" s="24"/>
      <c r="NB84" s="24"/>
      <c r="NC84" s="24"/>
      <c r="ND84" s="24"/>
      <c r="NE84" s="24"/>
      <c r="NF84" s="24"/>
      <c r="NG84" s="24"/>
      <c r="NH84" s="24"/>
      <c r="NI84" s="24"/>
      <c r="NJ84" s="24"/>
      <c r="NK84" s="24"/>
      <c r="NL84" s="24"/>
      <c r="NM84" s="24"/>
      <c r="NN84" s="24"/>
      <c r="NO84" s="24"/>
      <c r="NP84" s="24"/>
      <c r="NQ84" s="24"/>
      <c r="NR84" s="24"/>
      <c r="NS84" s="24"/>
      <c r="NT84" s="24"/>
      <c r="NU84" s="24"/>
      <c r="NV84" s="24"/>
      <c r="NW84" s="24"/>
      <c r="NX84" s="24"/>
      <c r="NY84" s="24"/>
      <c r="NZ84" s="24"/>
      <c r="OA84" s="24"/>
      <c r="OB84" s="24"/>
      <c r="OC84" s="24"/>
      <c r="OD84" s="24"/>
      <c r="OE84" s="24"/>
      <c r="OF84" s="24"/>
      <c r="OG84" s="24"/>
      <c r="OH84" s="24"/>
      <c r="OI84" s="24"/>
      <c r="OJ84" s="24"/>
      <c r="OK84" s="24"/>
      <c r="OL84" s="24"/>
      <c r="OM84" s="24"/>
      <c r="ON84" s="24"/>
      <c r="OO84" s="24"/>
      <c r="OP84" s="24"/>
      <c r="OQ84" s="24"/>
      <c r="OR84" s="24"/>
      <c r="OS84" s="24"/>
      <c r="OT84" s="24"/>
      <c r="OU84" s="24"/>
      <c r="OV84" s="24"/>
      <c r="OW84" s="24"/>
      <c r="OX84" s="24"/>
      <c r="OY84" s="24"/>
      <c r="OZ84" s="24"/>
      <c r="PA84" s="24"/>
      <c r="PB84" s="24"/>
      <c r="PC84" s="24"/>
      <c r="PD84" s="24"/>
      <c r="PE84" s="24"/>
      <c r="PF84" s="24"/>
      <c r="PG84" s="24"/>
      <c r="PH84" s="24"/>
      <c r="PI84" s="24"/>
      <c r="PJ84" s="24"/>
      <c r="PK84" s="24"/>
      <c r="PL84" s="24"/>
      <c r="PM84" s="24"/>
      <c r="PN84" s="24"/>
      <c r="PO84" s="24"/>
      <c r="PP84" s="24"/>
      <c r="PQ84" s="24"/>
      <c r="PR84" s="24"/>
      <c r="PS84" s="24"/>
      <c r="PT84" s="24"/>
      <c r="PU84" s="24"/>
      <c r="PV84" s="24"/>
      <c r="PW84" s="24"/>
      <c r="PX84" s="24"/>
      <c r="PY84" s="24"/>
      <c r="PZ84" s="24"/>
      <c r="QA84" s="24"/>
      <c r="QB84" s="24"/>
      <c r="QC84" s="24"/>
      <c r="QD84" s="24"/>
      <c r="QE84" s="24"/>
      <c r="QF84" s="24"/>
      <c r="QG84" s="24"/>
      <c r="QH84" s="24"/>
      <c r="QI84" s="24"/>
      <c r="QJ84" s="24"/>
      <c r="QK84" s="24"/>
      <c r="QL84" s="24"/>
      <c r="QM84" s="24"/>
      <c r="QN84" s="24"/>
      <c r="QO84" s="24"/>
      <c r="QP84" s="24"/>
      <c r="QQ84" s="24"/>
      <c r="QR84" s="24"/>
      <c r="QS84" s="24"/>
      <c r="QT84" s="24"/>
      <c r="QU84" s="24"/>
      <c r="QV84" s="24"/>
      <c r="QW84" s="24"/>
      <c r="QX84" s="24"/>
      <c r="QY84" s="24"/>
      <c r="QZ84" s="24"/>
      <c r="RA84" s="24"/>
      <c r="RB84" s="24"/>
      <c r="RC84" s="24"/>
      <c r="RD84" s="24"/>
      <c r="RE84" s="24"/>
      <c r="RF84" s="24"/>
      <c r="RG84" s="24"/>
      <c r="RH84" s="24"/>
      <c r="RI84" s="24"/>
      <c r="RJ84" s="24"/>
      <c r="RK84" s="24"/>
      <c r="RL84" s="24"/>
      <c r="RM84" s="24"/>
      <c r="RN84" s="24"/>
      <c r="RO84" s="24"/>
      <c r="RP84" s="24"/>
      <c r="RQ84" s="24"/>
      <c r="RR84" s="24"/>
      <c r="RS84" s="24"/>
      <c r="RT84" s="24"/>
      <c r="RU84" s="24"/>
      <c r="RV84" s="24"/>
      <c r="RW84" s="24"/>
      <c r="RX84" s="24"/>
      <c r="RY84" s="24"/>
      <c r="RZ84" s="24"/>
      <c r="SA84" s="24"/>
      <c r="SB84" s="24"/>
      <c r="SC84" s="24"/>
      <c r="SD84" s="24"/>
      <c r="SE84" s="24"/>
      <c r="SF84" s="24"/>
      <c r="SG84" s="24"/>
      <c r="SH84" s="24"/>
      <c r="SI84" s="24"/>
      <c r="SJ84" s="24"/>
      <c r="SK84" s="24"/>
      <c r="SL84" s="24"/>
      <c r="SM84" s="24"/>
      <c r="SN84" s="24"/>
      <c r="SO84" s="24"/>
      <c r="SP84" s="24"/>
      <c r="SQ84" s="24"/>
      <c r="SR84" s="24"/>
      <c r="SS84" s="24"/>
      <c r="ST84" s="24"/>
      <c r="SU84" s="24"/>
      <c r="SV84" s="24"/>
      <c r="SW84" s="24"/>
      <c r="SX84" s="24"/>
      <c r="SY84" s="24"/>
      <c r="SZ84" s="24"/>
      <c r="TA84" s="24"/>
      <c r="TB84" s="24"/>
      <c r="TC84" s="24"/>
      <c r="TD84" s="24"/>
      <c r="TE84" s="24"/>
      <c r="TF84" s="24"/>
      <c r="TG84" s="24"/>
      <c r="TH84" s="24"/>
      <c r="TI84" s="24"/>
      <c r="TJ84" s="24"/>
      <c r="TK84" s="24"/>
      <c r="TL84" s="24"/>
      <c r="TM84" s="24"/>
      <c r="TN84" s="24"/>
      <c r="TO84" s="24"/>
      <c r="TP84" s="24"/>
      <c r="TQ84" s="24"/>
      <c r="TR84" s="24"/>
      <c r="TS84" s="24"/>
      <c r="TT84" s="24"/>
      <c r="TU84" s="24"/>
      <c r="TV84" s="24"/>
      <c r="TW84" s="24"/>
      <c r="TX84" s="24"/>
      <c r="TY84" s="24"/>
      <c r="TZ84" s="24"/>
      <c r="UA84" s="24"/>
      <c r="UB84" s="24"/>
      <c r="UC84" s="24"/>
      <c r="UD84" s="24"/>
      <c r="UE84" s="24"/>
      <c r="UF84" s="24"/>
      <c r="UG84" s="24"/>
      <c r="UH84" s="24"/>
      <c r="UI84" s="24"/>
      <c r="UJ84" s="24"/>
      <c r="UK84" s="24"/>
      <c r="UL84" s="24"/>
      <c r="UM84" s="24"/>
      <c r="UN84" s="24"/>
      <c r="UO84" s="24"/>
      <c r="UP84" s="24"/>
      <c r="UQ84" s="24"/>
      <c r="UR84" s="24"/>
      <c r="US84" s="24"/>
      <c r="UT84" s="24"/>
      <c r="UU84" s="24"/>
      <c r="UV84" s="24"/>
      <c r="UW84" s="24"/>
      <c r="UX84" s="24"/>
      <c r="UY84" s="24"/>
      <c r="UZ84" s="24"/>
      <c r="VA84" s="24"/>
      <c r="VB84" s="24"/>
      <c r="VC84" s="24"/>
      <c r="VD84" s="24"/>
    </row>
    <row r="85" spans="1:576" s="56" customFormat="1" ht="15" customHeight="1" x14ac:dyDescent="0.2">
      <c r="A85" s="18">
        <v>21</v>
      </c>
      <c r="B85" s="89" t="s">
        <v>325</v>
      </c>
      <c r="C85" s="89" t="s">
        <v>326</v>
      </c>
      <c r="D85" s="20">
        <v>14</v>
      </c>
      <c r="E85" s="89" t="s">
        <v>246</v>
      </c>
      <c r="F85" s="89" t="s">
        <v>327</v>
      </c>
      <c r="G85" s="130">
        <v>10</v>
      </c>
      <c r="H85" s="22">
        <v>40</v>
      </c>
      <c r="I85" s="22" t="s">
        <v>107</v>
      </c>
      <c r="J85" s="21" t="s">
        <v>189</v>
      </c>
      <c r="K85" s="21" t="s">
        <v>266</v>
      </c>
      <c r="L85" s="21" t="s">
        <v>187</v>
      </c>
      <c r="M85" s="22">
        <v>1</v>
      </c>
      <c r="N85" s="62">
        <f t="shared" ref="N85" si="64">15856+300</f>
        <v>16156</v>
      </c>
      <c r="O85" s="62"/>
      <c r="P85" s="62"/>
      <c r="Q85" s="62">
        <f t="shared" si="52"/>
        <v>16156</v>
      </c>
      <c r="R85" s="62"/>
      <c r="S85" s="62">
        <f t="shared" si="53"/>
        <v>2943</v>
      </c>
      <c r="T85" s="62">
        <f t="shared" si="54"/>
        <v>29430</v>
      </c>
      <c r="U85" s="62">
        <f t="shared" si="55"/>
        <v>2827.2999999999997</v>
      </c>
      <c r="V85" s="62">
        <f t="shared" si="56"/>
        <v>484.68</v>
      </c>
      <c r="W85" s="62">
        <f t="shared" si="57"/>
        <v>807.80000000000007</v>
      </c>
      <c r="X85" s="62">
        <f t="shared" si="58"/>
        <v>323.12</v>
      </c>
      <c r="Y85" s="62">
        <v>931</v>
      </c>
      <c r="Z85" s="62">
        <v>571</v>
      </c>
      <c r="AA85" s="64">
        <f t="shared" si="59"/>
        <v>8829</v>
      </c>
      <c r="AB85" s="64">
        <f t="shared" si="60"/>
        <v>25534.399999999998</v>
      </c>
      <c r="AC85" s="64">
        <f t="shared" si="61"/>
        <v>306412.79999999999</v>
      </c>
      <c r="AD85" s="64"/>
      <c r="AE85" s="64"/>
      <c r="AF85" s="64"/>
      <c r="AG85" s="64"/>
      <c r="AH85" s="64"/>
      <c r="AI85" s="64"/>
      <c r="AJ85" s="64"/>
      <c r="AK85" s="64"/>
      <c r="AL85" s="6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  <c r="KX85" s="24"/>
      <c r="KY85" s="24"/>
      <c r="KZ85" s="24"/>
      <c r="LA85" s="24"/>
      <c r="LB85" s="24"/>
      <c r="LC85" s="24"/>
      <c r="LD85" s="24"/>
      <c r="LE85" s="24"/>
      <c r="LF85" s="24"/>
      <c r="LG85" s="24"/>
      <c r="LH85" s="24"/>
      <c r="LI85" s="24"/>
      <c r="LJ85" s="24"/>
      <c r="LK85" s="24"/>
      <c r="LL85" s="24"/>
      <c r="LM85" s="24"/>
      <c r="LN85" s="24"/>
      <c r="LO85" s="24"/>
      <c r="LP85" s="24"/>
      <c r="LQ85" s="24"/>
      <c r="LR85" s="24"/>
      <c r="LS85" s="24"/>
      <c r="LT85" s="24"/>
      <c r="LU85" s="24"/>
      <c r="LV85" s="24"/>
      <c r="LW85" s="24"/>
      <c r="LX85" s="24"/>
      <c r="LY85" s="24"/>
      <c r="LZ85" s="24"/>
      <c r="MA85" s="24"/>
      <c r="MB85" s="24"/>
      <c r="MC85" s="24"/>
      <c r="MD85" s="24"/>
      <c r="ME85" s="24"/>
      <c r="MF85" s="24"/>
      <c r="MG85" s="24"/>
      <c r="MH85" s="24"/>
      <c r="MI85" s="24"/>
      <c r="MJ85" s="24"/>
      <c r="MK85" s="24"/>
      <c r="ML85" s="24"/>
      <c r="MM85" s="24"/>
      <c r="MN85" s="24"/>
      <c r="MO85" s="24"/>
      <c r="MP85" s="24"/>
      <c r="MQ85" s="24"/>
      <c r="MR85" s="24"/>
      <c r="MS85" s="24"/>
      <c r="MT85" s="24"/>
      <c r="MU85" s="24"/>
      <c r="MV85" s="24"/>
      <c r="MW85" s="24"/>
      <c r="MX85" s="24"/>
      <c r="MY85" s="24"/>
      <c r="MZ85" s="24"/>
      <c r="NA85" s="24"/>
      <c r="NB85" s="24"/>
      <c r="NC85" s="24"/>
      <c r="ND85" s="24"/>
      <c r="NE85" s="24"/>
      <c r="NF85" s="24"/>
      <c r="NG85" s="24"/>
      <c r="NH85" s="24"/>
      <c r="NI85" s="24"/>
      <c r="NJ85" s="24"/>
      <c r="NK85" s="24"/>
      <c r="NL85" s="24"/>
      <c r="NM85" s="24"/>
      <c r="NN85" s="24"/>
      <c r="NO85" s="24"/>
      <c r="NP85" s="24"/>
      <c r="NQ85" s="24"/>
      <c r="NR85" s="24"/>
      <c r="NS85" s="24"/>
      <c r="NT85" s="24"/>
      <c r="NU85" s="24"/>
      <c r="NV85" s="24"/>
      <c r="NW85" s="24"/>
      <c r="NX85" s="24"/>
      <c r="NY85" s="24"/>
      <c r="NZ85" s="24"/>
      <c r="OA85" s="24"/>
      <c r="OB85" s="24"/>
      <c r="OC85" s="24"/>
      <c r="OD85" s="24"/>
      <c r="OE85" s="24"/>
      <c r="OF85" s="24"/>
      <c r="OG85" s="24"/>
      <c r="OH85" s="24"/>
      <c r="OI85" s="24"/>
      <c r="OJ85" s="24"/>
      <c r="OK85" s="24"/>
      <c r="OL85" s="24"/>
      <c r="OM85" s="24"/>
      <c r="ON85" s="24"/>
      <c r="OO85" s="24"/>
      <c r="OP85" s="24"/>
      <c r="OQ85" s="24"/>
      <c r="OR85" s="24"/>
      <c r="OS85" s="24"/>
      <c r="OT85" s="24"/>
      <c r="OU85" s="24"/>
      <c r="OV85" s="24"/>
      <c r="OW85" s="24"/>
      <c r="OX85" s="24"/>
      <c r="OY85" s="24"/>
      <c r="OZ85" s="24"/>
      <c r="PA85" s="24"/>
      <c r="PB85" s="24"/>
      <c r="PC85" s="24"/>
      <c r="PD85" s="24"/>
      <c r="PE85" s="24"/>
      <c r="PF85" s="24"/>
      <c r="PG85" s="24"/>
      <c r="PH85" s="24"/>
      <c r="PI85" s="24"/>
      <c r="PJ85" s="24"/>
      <c r="PK85" s="24"/>
      <c r="PL85" s="24"/>
      <c r="PM85" s="24"/>
      <c r="PN85" s="24"/>
      <c r="PO85" s="24"/>
      <c r="PP85" s="24"/>
      <c r="PQ85" s="24"/>
      <c r="PR85" s="24"/>
      <c r="PS85" s="24"/>
      <c r="PT85" s="24"/>
      <c r="PU85" s="24"/>
      <c r="PV85" s="24"/>
      <c r="PW85" s="24"/>
      <c r="PX85" s="24"/>
      <c r="PY85" s="24"/>
      <c r="PZ85" s="24"/>
      <c r="QA85" s="24"/>
      <c r="QB85" s="24"/>
      <c r="QC85" s="24"/>
      <c r="QD85" s="24"/>
      <c r="QE85" s="24"/>
      <c r="QF85" s="24"/>
      <c r="QG85" s="24"/>
      <c r="QH85" s="24"/>
      <c r="QI85" s="24"/>
      <c r="QJ85" s="24"/>
      <c r="QK85" s="24"/>
      <c r="QL85" s="24"/>
      <c r="QM85" s="24"/>
      <c r="QN85" s="24"/>
      <c r="QO85" s="24"/>
      <c r="QP85" s="24"/>
      <c r="QQ85" s="24"/>
      <c r="QR85" s="24"/>
      <c r="QS85" s="24"/>
      <c r="QT85" s="24"/>
      <c r="QU85" s="24"/>
      <c r="QV85" s="24"/>
      <c r="QW85" s="24"/>
      <c r="QX85" s="24"/>
      <c r="QY85" s="24"/>
      <c r="QZ85" s="24"/>
      <c r="RA85" s="24"/>
      <c r="RB85" s="24"/>
      <c r="RC85" s="24"/>
      <c r="RD85" s="24"/>
      <c r="RE85" s="24"/>
      <c r="RF85" s="24"/>
      <c r="RG85" s="24"/>
      <c r="RH85" s="24"/>
      <c r="RI85" s="24"/>
      <c r="RJ85" s="24"/>
      <c r="RK85" s="24"/>
      <c r="RL85" s="24"/>
      <c r="RM85" s="24"/>
      <c r="RN85" s="24"/>
      <c r="RO85" s="24"/>
      <c r="RP85" s="24"/>
      <c r="RQ85" s="24"/>
      <c r="RR85" s="24"/>
      <c r="RS85" s="24"/>
      <c r="RT85" s="24"/>
      <c r="RU85" s="24"/>
      <c r="RV85" s="24"/>
      <c r="RW85" s="24"/>
      <c r="RX85" s="24"/>
      <c r="RY85" s="24"/>
      <c r="RZ85" s="24"/>
      <c r="SA85" s="24"/>
      <c r="SB85" s="24"/>
      <c r="SC85" s="24"/>
      <c r="SD85" s="24"/>
      <c r="SE85" s="24"/>
      <c r="SF85" s="24"/>
      <c r="SG85" s="24"/>
      <c r="SH85" s="24"/>
      <c r="SI85" s="24"/>
      <c r="SJ85" s="24"/>
      <c r="SK85" s="24"/>
      <c r="SL85" s="24"/>
      <c r="SM85" s="24"/>
      <c r="SN85" s="24"/>
      <c r="SO85" s="24"/>
      <c r="SP85" s="24"/>
      <c r="SQ85" s="24"/>
      <c r="SR85" s="24"/>
      <c r="SS85" s="24"/>
      <c r="ST85" s="24"/>
      <c r="SU85" s="24"/>
      <c r="SV85" s="24"/>
      <c r="SW85" s="24"/>
      <c r="SX85" s="24"/>
      <c r="SY85" s="24"/>
      <c r="SZ85" s="24"/>
      <c r="TA85" s="24"/>
      <c r="TB85" s="24"/>
      <c r="TC85" s="24"/>
      <c r="TD85" s="24"/>
      <c r="TE85" s="24"/>
      <c r="TF85" s="24"/>
      <c r="TG85" s="24"/>
      <c r="TH85" s="24"/>
      <c r="TI85" s="24"/>
      <c r="TJ85" s="24"/>
      <c r="TK85" s="24"/>
      <c r="TL85" s="24"/>
      <c r="TM85" s="24"/>
      <c r="TN85" s="24"/>
      <c r="TO85" s="24"/>
      <c r="TP85" s="24"/>
      <c r="TQ85" s="24"/>
      <c r="TR85" s="24"/>
      <c r="TS85" s="24"/>
      <c r="TT85" s="24"/>
      <c r="TU85" s="24"/>
      <c r="TV85" s="24"/>
      <c r="TW85" s="24"/>
      <c r="TX85" s="24"/>
      <c r="TY85" s="24"/>
      <c r="TZ85" s="24"/>
      <c r="UA85" s="24"/>
      <c r="UB85" s="24"/>
      <c r="UC85" s="24"/>
      <c r="UD85" s="24"/>
      <c r="UE85" s="24"/>
      <c r="UF85" s="24"/>
      <c r="UG85" s="24"/>
      <c r="UH85" s="24"/>
      <c r="UI85" s="24"/>
      <c r="UJ85" s="24"/>
      <c r="UK85" s="24"/>
      <c r="UL85" s="24"/>
      <c r="UM85" s="24"/>
      <c r="UN85" s="24"/>
      <c r="UO85" s="24"/>
      <c r="UP85" s="24"/>
      <c r="UQ85" s="24"/>
      <c r="UR85" s="24"/>
      <c r="US85" s="24"/>
      <c r="UT85" s="24"/>
      <c r="UU85" s="24"/>
      <c r="UV85" s="24"/>
      <c r="UW85" s="24"/>
      <c r="UX85" s="24"/>
      <c r="UY85" s="24"/>
      <c r="UZ85" s="24"/>
      <c r="VA85" s="24"/>
      <c r="VB85" s="24"/>
      <c r="VC85" s="24"/>
      <c r="VD85" s="24"/>
    </row>
    <row r="86" spans="1:576" s="56" customFormat="1" ht="15" customHeight="1" x14ac:dyDescent="0.2">
      <c r="A86" s="18">
        <v>22</v>
      </c>
      <c r="B86" s="89" t="s">
        <v>325</v>
      </c>
      <c r="C86" s="89" t="s">
        <v>326</v>
      </c>
      <c r="D86" s="20">
        <v>14</v>
      </c>
      <c r="E86" s="89" t="s">
        <v>246</v>
      </c>
      <c r="F86" s="89" t="s">
        <v>327</v>
      </c>
      <c r="G86" s="130">
        <v>11</v>
      </c>
      <c r="H86" s="22">
        <v>40</v>
      </c>
      <c r="I86" s="22" t="s">
        <v>107</v>
      </c>
      <c r="J86" s="21" t="s">
        <v>6</v>
      </c>
      <c r="K86" s="21" t="s">
        <v>265</v>
      </c>
      <c r="L86" s="21" t="s">
        <v>187</v>
      </c>
      <c r="M86" s="22">
        <v>1</v>
      </c>
      <c r="N86" s="62">
        <v>19633</v>
      </c>
      <c r="O86" s="62"/>
      <c r="P86" s="62"/>
      <c r="Q86" s="62">
        <f t="shared" si="52"/>
        <v>19633</v>
      </c>
      <c r="R86" s="62"/>
      <c r="S86" s="62">
        <f t="shared" si="53"/>
        <v>3608.333333333333</v>
      </c>
      <c r="T86" s="62">
        <f t="shared" si="54"/>
        <v>36083.333333333328</v>
      </c>
      <c r="U86" s="62">
        <f t="shared" si="55"/>
        <v>3435.7749999999996</v>
      </c>
      <c r="V86" s="62">
        <f t="shared" si="56"/>
        <v>588.99</v>
      </c>
      <c r="W86" s="62">
        <f t="shared" si="57"/>
        <v>981.65000000000009</v>
      </c>
      <c r="X86" s="62">
        <f t="shared" si="58"/>
        <v>392.66</v>
      </c>
      <c r="Y86" s="62">
        <v>1261</v>
      </c>
      <c r="Z86" s="62">
        <v>756</v>
      </c>
      <c r="AA86" s="64">
        <f t="shared" si="59"/>
        <v>10825</v>
      </c>
      <c r="AB86" s="64">
        <f t="shared" si="60"/>
        <v>31258.797222222227</v>
      </c>
      <c r="AC86" s="64">
        <f t="shared" si="61"/>
        <v>375105.56666666671</v>
      </c>
      <c r="AD86" s="64"/>
      <c r="AE86" s="64"/>
      <c r="AF86" s="64"/>
      <c r="AG86" s="64"/>
      <c r="AH86" s="64"/>
      <c r="AI86" s="64"/>
      <c r="AJ86" s="64"/>
      <c r="AK86" s="64"/>
      <c r="AL86" s="6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  <c r="KX86" s="24"/>
      <c r="KY86" s="24"/>
      <c r="KZ86" s="24"/>
      <c r="LA86" s="24"/>
      <c r="LB86" s="24"/>
      <c r="LC86" s="24"/>
      <c r="LD86" s="24"/>
      <c r="LE86" s="24"/>
      <c r="LF86" s="24"/>
      <c r="LG86" s="24"/>
      <c r="LH86" s="24"/>
      <c r="LI86" s="24"/>
      <c r="LJ86" s="24"/>
      <c r="LK86" s="24"/>
      <c r="LL86" s="24"/>
      <c r="LM86" s="24"/>
      <c r="LN86" s="24"/>
      <c r="LO86" s="24"/>
      <c r="LP86" s="24"/>
      <c r="LQ86" s="24"/>
      <c r="LR86" s="24"/>
      <c r="LS86" s="24"/>
      <c r="LT86" s="24"/>
      <c r="LU86" s="24"/>
      <c r="LV86" s="24"/>
      <c r="LW86" s="24"/>
      <c r="LX86" s="24"/>
      <c r="LY86" s="24"/>
      <c r="LZ86" s="24"/>
      <c r="MA86" s="24"/>
      <c r="MB86" s="24"/>
      <c r="MC86" s="24"/>
      <c r="MD86" s="24"/>
      <c r="ME86" s="24"/>
      <c r="MF86" s="24"/>
      <c r="MG86" s="24"/>
      <c r="MH86" s="24"/>
      <c r="MI86" s="24"/>
      <c r="MJ86" s="24"/>
      <c r="MK86" s="24"/>
      <c r="ML86" s="24"/>
      <c r="MM86" s="24"/>
      <c r="MN86" s="24"/>
      <c r="MO86" s="24"/>
      <c r="MP86" s="24"/>
      <c r="MQ86" s="24"/>
      <c r="MR86" s="24"/>
      <c r="MS86" s="24"/>
      <c r="MT86" s="24"/>
      <c r="MU86" s="24"/>
      <c r="MV86" s="24"/>
      <c r="MW86" s="24"/>
      <c r="MX86" s="24"/>
      <c r="MY86" s="24"/>
      <c r="MZ86" s="24"/>
      <c r="NA86" s="24"/>
      <c r="NB86" s="24"/>
      <c r="NC86" s="24"/>
      <c r="ND86" s="24"/>
      <c r="NE86" s="24"/>
      <c r="NF86" s="24"/>
      <c r="NG86" s="24"/>
      <c r="NH86" s="24"/>
      <c r="NI86" s="24"/>
      <c r="NJ86" s="24"/>
      <c r="NK86" s="24"/>
      <c r="NL86" s="24"/>
      <c r="NM86" s="24"/>
      <c r="NN86" s="24"/>
      <c r="NO86" s="24"/>
      <c r="NP86" s="24"/>
      <c r="NQ86" s="24"/>
      <c r="NR86" s="24"/>
      <c r="NS86" s="24"/>
      <c r="NT86" s="24"/>
      <c r="NU86" s="24"/>
      <c r="NV86" s="24"/>
      <c r="NW86" s="24"/>
      <c r="NX86" s="24"/>
      <c r="NY86" s="24"/>
      <c r="NZ86" s="24"/>
      <c r="OA86" s="24"/>
      <c r="OB86" s="24"/>
      <c r="OC86" s="24"/>
      <c r="OD86" s="24"/>
      <c r="OE86" s="24"/>
      <c r="OF86" s="24"/>
      <c r="OG86" s="24"/>
      <c r="OH86" s="24"/>
      <c r="OI86" s="24"/>
      <c r="OJ86" s="24"/>
      <c r="OK86" s="24"/>
      <c r="OL86" s="24"/>
      <c r="OM86" s="24"/>
      <c r="ON86" s="24"/>
      <c r="OO86" s="24"/>
      <c r="OP86" s="24"/>
      <c r="OQ86" s="24"/>
      <c r="OR86" s="24"/>
      <c r="OS86" s="24"/>
      <c r="OT86" s="24"/>
      <c r="OU86" s="24"/>
      <c r="OV86" s="24"/>
      <c r="OW86" s="24"/>
      <c r="OX86" s="24"/>
      <c r="OY86" s="24"/>
      <c r="OZ86" s="24"/>
      <c r="PA86" s="24"/>
      <c r="PB86" s="24"/>
      <c r="PC86" s="24"/>
      <c r="PD86" s="24"/>
      <c r="PE86" s="24"/>
      <c r="PF86" s="24"/>
      <c r="PG86" s="24"/>
      <c r="PH86" s="24"/>
      <c r="PI86" s="24"/>
      <c r="PJ86" s="24"/>
      <c r="PK86" s="24"/>
      <c r="PL86" s="24"/>
      <c r="PM86" s="24"/>
      <c r="PN86" s="24"/>
      <c r="PO86" s="24"/>
      <c r="PP86" s="24"/>
      <c r="PQ86" s="24"/>
      <c r="PR86" s="24"/>
      <c r="PS86" s="24"/>
      <c r="PT86" s="24"/>
      <c r="PU86" s="24"/>
      <c r="PV86" s="24"/>
      <c r="PW86" s="24"/>
      <c r="PX86" s="24"/>
      <c r="PY86" s="24"/>
      <c r="PZ86" s="24"/>
      <c r="QA86" s="24"/>
      <c r="QB86" s="24"/>
      <c r="QC86" s="24"/>
      <c r="QD86" s="24"/>
      <c r="QE86" s="24"/>
      <c r="QF86" s="24"/>
      <c r="QG86" s="24"/>
      <c r="QH86" s="24"/>
      <c r="QI86" s="24"/>
      <c r="QJ86" s="24"/>
      <c r="QK86" s="24"/>
      <c r="QL86" s="24"/>
      <c r="QM86" s="24"/>
      <c r="QN86" s="24"/>
      <c r="QO86" s="24"/>
      <c r="QP86" s="24"/>
      <c r="QQ86" s="24"/>
      <c r="QR86" s="24"/>
      <c r="QS86" s="24"/>
      <c r="QT86" s="24"/>
      <c r="QU86" s="24"/>
      <c r="QV86" s="24"/>
      <c r="QW86" s="24"/>
      <c r="QX86" s="24"/>
      <c r="QY86" s="24"/>
      <c r="QZ86" s="24"/>
      <c r="RA86" s="24"/>
      <c r="RB86" s="24"/>
      <c r="RC86" s="24"/>
      <c r="RD86" s="24"/>
      <c r="RE86" s="24"/>
      <c r="RF86" s="24"/>
      <c r="RG86" s="24"/>
      <c r="RH86" s="24"/>
      <c r="RI86" s="24"/>
      <c r="RJ86" s="24"/>
      <c r="RK86" s="24"/>
      <c r="RL86" s="24"/>
      <c r="RM86" s="24"/>
      <c r="RN86" s="24"/>
      <c r="RO86" s="24"/>
      <c r="RP86" s="24"/>
      <c r="RQ86" s="24"/>
      <c r="RR86" s="24"/>
      <c r="RS86" s="24"/>
      <c r="RT86" s="24"/>
      <c r="RU86" s="24"/>
      <c r="RV86" s="24"/>
      <c r="RW86" s="24"/>
      <c r="RX86" s="24"/>
      <c r="RY86" s="24"/>
      <c r="RZ86" s="24"/>
      <c r="SA86" s="24"/>
      <c r="SB86" s="24"/>
      <c r="SC86" s="24"/>
      <c r="SD86" s="24"/>
      <c r="SE86" s="24"/>
      <c r="SF86" s="24"/>
      <c r="SG86" s="24"/>
      <c r="SH86" s="24"/>
      <c r="SI86" s="24"/>
      <c r="SJ86" s="24"/>
      <c r="SK86" s="24"/>
      <c r="SL86" s="24"/>
      <c r="SM86" s="24"/>
      <c r="SN86" s="24"/>
      <c r="SO86" s="24"/>
      <c r="SP86" s="24"/>
      <c r="SQ86" s="24"/>
      <c r="SR86" s="24"/>
      <c r="SS86" s="24"/>
      <c r="ST86" s="24"/>
      <c r="SU86" s="24"/>
      <c r="SV86" s="24"/>
      <c r="SW86" s="24"/>
      <c r="SX86" s="24"/>
      <c r="SY86" s="24"/>
      <c r="SZ86" s="24"/>
      <c r="TA86" s="24"/>
      <c r="TB86" s="24"/>
      <c r="TC86" s="24"/>
      <c r="TD86" s="24"/>
      <c r="TE86" s="24"/>
      <c r="TF86" s="24"/>
      <c r="TG86" s="24"/>
      <c r="TH86" s="24"/>
      <c r="TI86" s="24"/>
      <c r="TJ86" s="24"/>
      <c r="TK86" s="24"/>
      <c r="TL86" s="24"/>
      <c r="TM86" s="24"/>
      <c r="TN86" s="24"/>
      <c r="TO86" s="24"/>
      <c r="TP86" s="24"/>
      <c r="TQ86" s="24"/>
      <c r="TR86" s="24"/>
      <c r="TS86" s="24"/>
      <c r="TT86" s="24"/>
      <c r="TU86" s="24"/>
      <c r="TV86" s="24"/>
      <c r="TW86" s="24"/>
      <c r="TX86" s="24"/>
      <c r="TY86" s="24"/>
      <c r="TZ86" s="24"/>
      <c r="UA86" s="24"/>
      <c r="UB86" s="24"/>
      <c r="UC86" s="24"/>
      <c r="UD86" s="24"/>
      <c r="UE86" s="24"/>
      <c r="UF86" s="24"/>
      <c r="UG86" s="24"/>
      <c r="UH86" s="24"/>
      <c r="UI86" s="24"/>
      <c r="UJ86" s="24"/>
      <c r="UK86" s="24"/>
      <c r="UL86" s="24"/>
      <c r="UM86" s="24"/>
      <c r="UN86" s="24"/>
      <c r="UO86" s="24"/>
      <c r="UP86" s="24"/>
      <c r="UQ86" s="24"/>
      <c r="UR86" s="24"/>
      <c r="US86" s="24"/>
      <c r="UT86" s="24"/>
      <c r="UU86" s="24"/>
      <c r="UV86" s="24"/>
      <c r="UW86" s="24"/>
      <c r="UX86" s="24"/>
      <c r="UY86" s="24"/>
      <c r="UZ86" s="24"/>
      <c r="VA86" s="24"/>
      <c r="VB86" s="24"/>
      <c r="VC86" s="24"/>
      <c r="VD86" s="24"/>
    </row>
    <row r="87" spans="1:576" s="56" customFormat="1" ht="15" customHeight="1" x14ac:dyDescent="0.2">
      <c r="A87" s="18">
        <v>23</v>
      </c>
      <c r="B87" s="89" t="s">
        <v>325</v>
      </c>
      <c r="C87" s="89" t="s">
        <v>326</v>
      </c>
      <c r="D87" s="20">
        <v>14</v>
      </c>
      <c r="E87" s="89" t="s">
        <v>246</v>
      </c>
      <c r="F87" s="89" t="s">
        <v>327</v>
      </c>
      <c r="G87" s="130">
        <v>11</v>
      </c>
      <c r="H87" s="22">
        <v>40</v>
      </c>
      <c r="I87" s="22" t="s">
        <v>107</v>
      </c>
      <c r="J87" s="21" t="s">
        <v>193</v>
      </c>
      <c r="K87" s="21" t="s">
        <v>265</v>
      </c>
      <c r="L87" s="21" t="s">
        <v>187</v>
      </c>
      <c r="M87" s="22">
        <v>1</v>
      </c>
      <c r="N87" s="62">
        <v>19633</v>
      </c>
      <c r="O87" s="62"/>
      <c r="P87" s="62"/>
      <c r="Q87" s="62">
        <f t="shared" si="52"/>
        <v>19633</v>
      </c>
      <c r="R87" s="62">
        <f>70.1*5</f>
        <v>350.5</v>
      </c>
      <c r="S87" s="62">
        <f t="shared" si="53"/>
        <v>3608.333333333333</v>
      </c>
      <c r="T87" s="62">
        <f t="shared" si="54"/>
        <v>36083.333333333328</v>
      </c>
      <c r="U87" s="62">
        <f t="shared" si="55"/>
        <v>3435.7749999999996</v>
      </c>
      <c r="V87" s="62">
        <f t="shared" si="56"/>
        <v>588.99</v>
      </c>
      <c r="W87" s="62">
        <f t="shared" si="57"/>
        <v>981.65000000000009</v>
      </c>
      <c r="X87" s="62">
        <f t="shared" si="58"/>
        <v>392.66</v>
      </c>
      <c r="Y87" s="62">
        <v>1261</v>
      </c>
      <c r="Z87" s="62">
        <v>756</v>
      </c>
      <c r="AA87" s="64">
        <f t="shared" si="59"/>
        <v>10825</v>
      </c>
      <c r="AB87" s="64">
        <f t="shared" si="60"/>
        <v>31609.297222222227</v>
      </c>
      <c r="AC87" s="64">
        <f t="shared" si="61"/>
        <v>379311.56666666671</v>
      </c>
      <c r="AD87" s="64"/>
      <c r="AE87" s="64"/>
      <c r="AF87" s="64"/>
      <c r="AG87" s="64"/>
      <c r="AH87" s="64"/>
      <c r="AI87" s="64"/>
      <c r="AJ87" s="64"/>
      <c r="AK87" s="64"/>
      <c r="AL87" s="6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  <c r="KX87" s="24"/>
      <c r="KY87" s="24"/>
      <c r="KZ87" s="24"/>
      <c r="LA87" s="24"/>
      <c r="LB87" s="24"/>
      <c r="LC87" s="24"/>
      <c r="LD87" s="24"/>
      <c r="LE87" s="24"/>
      <c r="LF87" s="24"/>
      <c r="LG87" s="24"/>
      <c r="LH87" s="24"/>
      <c r="LI87" s="24"/>
      <c r="LJ87" s="24"/>
      <c r="LK87" s="24"/>
      <c r="LL87" s="24"/>
      <c r="LM87" s="24"/>
      <c r="LN87" s="24"/>
      <c r="LO87" s="24"/>
      <c r="LP87" s="24"/>
      <c r="LQ87" s="24"/>
      <c r="LR87" s="24"/>
      <c r="LS87" s="24"/>
      <c r="LT87" s="24"/>
      <c r="LU87" s="24"/>
      <c r="LV87" s="24"/>
      <c r="LW87" s="24"/>
      <c r="LX87" s="24"/>
      <c r="LY87" s="24"/>
      <c r="LZ87" s="24"/>
      <c r="MA87" s="24"/>
      <c r="MB87" s="24"/>
      <c r="MC87" s="24"/>
      <c r="MD87" s="24"/>
      <c r="ME87" s="24"/>
      <c r="MF87" s="24"/>
      <c r="MG87" s="24"/>
      <c r="MH87" s="24"/>
      <c r="MI87" s="24"/>
      <c r="MJ87" s="24"/>
      <c r="MK87" s="24"/>
      <c r="ML87" s="24"/>
      <c r="MM87" s="24"/>
      <c r="MN87" s="24"/>
      <c r="MO87" s="24"/>
      <c r="MP87" s="24"/>
      <c r="MQ87" s="24"/>
      <c r="MR87" s="24"/>
      <c r="MS87" s="24"/>
      <c r="MT87" s="24"/>
      <c r="MU87" s="24"/>
      <c r="MV87" s="24"/>
      <c r="MW87" s="24"/>
      <c r="MX87" s="24"/>
      <c r="MY87" s="24"/>
      <c r="MZ87" s="24"/>
      <c r="NA87" s="24"/>
      <c r="NB87" s="24"/>
      <c r="NC87" s="24"/>
      <c r="ND87" s="24"/>
      <c r="NE87" s="24"/>
      <c r="NF87" s="24"/>
      <c r="NG87" s="24"/>
      <c r="NH87" s="24"/>
      <c r="NI87" s="24"/>
      <c r="NJ87" s="24"/>
      <c r="NK87" s="24"/>
      <c r="NL87" s="24"/>
      <c r="NM87" s="24"/>
      <c r="NN87" s="24"/>
      <c r="NO87" s="24"/>
      <c r="NP87" s="24"/>
      <c r="NQ87" s="24"/>
      <c r="NR87" s="24"/>
      <c r="NS87" s="24"/>
      <c r="NT87" s="24"/>
      <c r="NU87" s="24"/>
      <c r="NV87" s="24"/>
      <c r="NW87" s="24"/>
      <c r="NX87" s="24"/>
      <c r="NY87" s="24"/>
      <c r="NZ87" s="24"/>
      <c r="OA87" s="24"/>
      <c r="OB87" s="24"/>
      <c r="OC87" s="24"/>
      <c r="OD87" s="24"/>
      <c r="OE87" s="24"/>
      <c r="OF87" s="24"/>
      <c r="OG87" s="24"/>
      <c r="OH87" s="24"/>
      <c r="OI87" s="24"/>
      <c r="OJ87" s="24"/>
      <c r="OK87" s="24"/>
      <c r="OL87" s="24"/>
      <c r="OM87" s="24"/>
      <c r="ON87" s="24"/>
      <c r="OO87" s="24"/>
      <c r="OP87" s="24"/>
      <c r="OQ87" s="24"/>
      <c r="OR87" s="24"/>
      <c r="OS87" s="24"/>
      <c r="OT87" s="24"/>
      <c r="OU87" s="24"/>
      <c r="OV87" s="24"/>
      <c r="OW87" s="24"/>
      <c r="OX87" s="24"/>
      <c r="OY87" s="24"/>
      <c r="OZ87" s="24"/>
      <c r="PA87" s="24"/>
      <c r="PB87" s="24"/>
      <c r="PC87" s="24"/>
      <c r="PD87" s="24"/>
      <c r="PE87" s="24"/>
      <c r="PF87" s="24"/>
      <c r="PG87" s="24"/>
      <c r="PH87" s="24"/>
      <c r="PI87" s="24"/>
      <c r="PJ87" s="24"/>
      <c r="PK87" s="24"/>
      <c r="PL87" s="24"/>
      <c r="PM87" s="24"/>
      <c r="PN87" s="24"/>
      <c r="PO87" s="24"/>
      <c r="PP87" s="24"/>
      <c r="PQ87" s="24"/>
      <c r="PR87" s="24"/>
      <c r="PS87" s="24"/>
      <c r="PT87" s="24"/>
      <c r="PU87" s="24"/>
      <c r="PV87" s="24"/>
      <c r="PW87" s="24"/>
      <c r="PX87" s="24"/>
      <c r="PY87" s="24"/>
      <c r="PZ87" s="24"/>
      <c r="QA87" s="24"/>
      <c r="QB87" s="24"/>
      <c r="QC87" s="24"/>
      <c r="QD87" s="24"/>
      <c r="QE87" s="24"/>
      <c r="QF87" s="24"/>
      <c r="QG87" s="24"/>
      <c r="QH87" s="24"/>
      <c r="QI87" s="24"/>
      <c r="QJ87" s="24"/>
      <c r="QK87" s="24"/>
      <c r="QL87" s="24"/>
      <c r="QM87" s="24"/>
      <c r="QN87" s="24"/>
      <c r="QO87" s="24"/>
      <c r="QP87" s="24"/>
      <c r="QQ87" s="24"/>
      <c r="QR87" s="24"/>
      <c r="QS87" s="24"/>
      <c r="QT87" s="24"/>
      <c r="QU87" s="24"/>
      <c r="QV87" s="24"/>
      <c r="QW87" s="24"/>
      <c r="QX87" s="24"/>
      <c r="QY87" s="24"/>
      <c r="QZ87" s="24"/>
      <c r="RA87" s="24"/>
      <c r="RB87" s="24"/>
      <c r="RC87" s="24"/>
      <c r="RD87" s="24"/>
      <c r="RE87" s="24"/>
      <c r="RF87" s="24"/>
      <c r="RG87" s="24"/>
      <c r="RH87" s="24"/>
      <c r="RI87" s="24"/>
      <c r="RJ87" s="24"/>
      <c r="RK87" s="24"/>
      <c r="RL87" s="24"/>
      <c r="RM87" s="24"/>
      <c r="RN87" s="24"/>
      <c r="RO87" s="24"/>
      <c r="RP87" s="24"/>
      <c r="RQ87" s="24"/>
      <c r="RR87" s="24"/>
      <c r="RS87" s="24"/>
      <c r="RT87" s="24"/>
      <c r="RU87" s="24"/>
      <c r="RV87" s="24"/>
      <c r="RW87" s="24"/>
      <c r="RX87" s="24"/>
      <c r="RY87" s="24"/>
      <c r="RZ87" s="24"/>
      <c r="SA87" s="24"/>
      <c r="SB87" s="24"/>
      <c r="SC87" s="24"/>
      <c r="SD87" s="24"/>
      <c r="SE87" s="24"/>
      <c r="SF87" s="24"/>
      <c r="SG87" s="24"/>
      <c r="SH87" s="24"/>
      <c r="SI87" s="24"/>
      <c r="SJ87" s="24"/>
      <c r="SK87" s="24"/>
      <c r="SL87" s="24"/>
      <c r="SM87" s="24"/>
      <c r="SN87" s="24"/>
      <c r="SO87" s="24"/>
      <c r="SP87" s="24"/>
      <c r="SQ87" s="24"/>
      <c r="SR87" s="24"/>
      <c r="SS87" s="24"/>
      <c r="ST87" s="24"/>
      <c r="SU87" s="24"/>
      <c r="SV87" s="24"/>
      <c r="SW87" s="24"/>
      <c r="SX87" s="24"/>
      <c r="SY87" s="24"/>
      <c r="SZ87" s="24"/>
      <c r="TA87" s="24"/>
      <c r="TB87" s="24"/>
      <c r="TC87" s="24"/>
      <c r="TD87" s="24"/>
      <c r="TE87" s="24"/>
      <c r="TF87" s="24"/>
      <c r="TG87" s="24"/>
      <c r="TH87" s="24"/>
      <c r="TI87" s="24"/>
      <c r="TJ87" s="24"/>
      <c r="TK87" s="24"/>
      <c r="TL87" s="24"/>
      <c r="TM87" s="24"/>
      <c r="TN87" s="24"/>
      <c r="TO87" s="24"/>
      <c r="TP87" s="24"/>
      <c r="TQ87" s="24"/>
      <c r="TR87" s="24"/>
      <c r="TS87" s="24"/>
      <c r="TT87" s="24"/>
      <c r="TU87" s="24"/>
      <c r="TV87" s="24"/>
      <c r="TW87" s="24"/>
      <c r="TX87" s="24"/>
      <c r="TY87" s="24"/>
      <c r="TZ87" s="24"/>
      <c r="UA87" s="24"/>
      <c r="UB87" s="24"/>
      <c r="UC87" s="24"/>
      <c r="UD87" s="24"/>
      <c r="UE87" s="24"/>
      <c r="UF87" s="24"/>
      <c r="UG87" s="24"/>
      <c r="UH87" s="24"/>
      <c r="UI87" s="24"/>
      <c r="UJ87" s="24"/>
      <c r="UK87" s="24"/>
      <c r="UL87" s="24"/>
      <c r="UM87" s="24"/>
      <c r="UN87" s="24"/>
      <c r="UO87" s="24"/>
      <c r="UP87" s="24"/>
      <c r="UQ87" s="24"/>
      <c r="UR87" s="24"/>
      <c r="US87" s="24"/>
      <c r="UT87" s="24"/>
      <c r="UU87" s="24"/>
      <c r="UV87" s="24"/>
      <c r="UW87" s="24"/>
      <c r="UX87" s="24"/>
      <c r="UY87" s="24"/>
      <c r="UZ87" s="24"/>
      <c r="VA87" s="24"/>
      <c r="VB87" s="24"/>
      <c r="VC87" s="24"/>
      <c r="VD87" s="24"/>
    </row>
    <row r="88" spans="1:576" s="56" customFormat="1" ht="15" customHeight="1" x14ac:dyDescent="0.2">
      <c r="A88" s="18">
        <v>24</v>
      </c>
      <c r="B88" s="89" t="s">
        <v>325</v>
      </c>
      <c r="C88" s="89" t="s">
        <v>326</v>
      </c>
      <c r="D88" s="20">
        <v>14</v>
      </c>
      <c r="E88" s="89" t="s">
        <v>246</v>
      </c>
      <c r="F88" s="89" t="s">
        <v>327</v>
      </c>
      <c r="G88" s="130">
        <v>11</v>
      </c>
      <c r="H88" s="22">
        <v>40</v>
      </c>
      <c r="I88" s="22" t="s">
        <v>107</v>
      </c>
      <c r="J88" s="21" t="s">
        <v>5</v>
      </c>
      <c r="K88" s="21" t="s">
        <v>265</v>
      </c>
      <c r="L88" s="21" t="s">
        <v>187</v>
      </c>
      <c r="M88" s="22">
        <v>1</v>
      </c>
      <c r="N88" s="62">
        <v>19633</v>
      </c>
      <c r="O88" s="62"/>
      <c r="P88" s="62"/>
      <c r="Q88" s="62">
        <f t="shared" si="52"/>
        <v>19633</v>
      </c>
      <c r="R88" s="62"/>
      <c r="S88" s="62">
        <f t="shared" si="53"/>
        <v>3608.333333333333</v>
      </c>
      <c r="T88" s="62">
        <f t="shared" si="54"/>
        <v>36083.333333333328</v>
      </c>
      <c r="U88" s="62">
        <f t="shared" si="55"/>
        <v>3435.7749999999996</v>
      </c>
      <c r="V88" s="62">
        <f t="shared" si="56"/>
        <v>588.99</v>
      </c>
      <c r="W88" s="62">
        <f t="shared" si="57"/>
        <v>981.65000000000009</v>
      </c>
      <c r="X88" s="62">
        <f t="shared" si="58"/>
        <v>392.66</v>
      </c>
      <c r="Y88" s="62">
        <v>1261</v>
      </c>
      <c r="Z88" s="62">
        <v>756</v>
      </c>
      <c r="AA88" s="64">
        <f t="shared" si="59"/>
        <v>10825</v>
      </c>
      <c r="AB88" s="64">
        <f t="shared" si="60"/>
        <v>31258.797222222227</v>
      </c>
      <c r="AC88" s="64">
        <f t="shared" si="61"/>
        <v>375105.56666666671</v>
      </c>
      <c r="AD88" s="64"/>
      <c r="AE88" s="64"/>
      <c r="AF88" s="64"/>
      <c r="AG88" s="64"/>
      <c r="AH88" s="64"/>
      <c r="AI88" s="64"/>
      <c r="AJ88" s="64"/>
      <c r="AK88" s="64"/>
      <c r="AL88" s="6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  <c r="KX88" s="24"/>
      <c r="KY88" s="24"/>
      <c r="KZ88" s="24"/>
      <c r="LA88" s="24"/>
      <c r="LB88" s="24"/>
      <c r="LC88" s="24"/>
      <c r="LD88" s="24"/>
      <c r="LE88" s="24"/>
      <c r="LF88" s="24"/>
      <c r="LG88" s="24"/>
      <c r="LH88" s="24"/>
      <c r="LI88" s="24"/>
      <c r="LJ88" s="24"/>
      <c r="LK88" s="24"/>
      <c r="LL88" s="24"/>
      <c r="LM88" s="24"/>
      <c r="LN88" s="24"/>
      <c r="LO88" s="24"/>
      <c r="LP88" s="24"/>
      <c r="LQ88" s="24"/>
      <c r="LR88" s="24"/>
      <c r="LS88" s="24"/>
      <c r="LT88" s="24"/>
      <c r="LU88" s="24"/>
      <c r="LV88" s="24"/>
      <c r="LW88" s="24"/>
      <c r="LX88" s="24"/>
      <c r="LY88" s="24"/>
      <c r="LZ88" s="24"/>
      <c r="MA88" s="24"/>
      <c r="MB88" s="24"/>
      <c r="MC88" s="24"/>
      <c r="MD88" s="24"/>
      <c r="ME88" s="24"/>
      <c r="MF88" s="24"/>
      <c r="MG88" s="24"/>
      <c r="MH88" s="24"/>
      <c r="MI88" s="24"/>
      <c r="MJ88" s="24"/>
      <c r="MK88" s="24"/>
      <c r="ML88" s="24"/>
      <c r="MM88" s="24"/>
      <c r="MN88" s="24"/>
      <c r="MO88" s="24"/>
      <c r="MP88" s="24"/>
      <c r="MQ88" s="24"/>
      <c r="MR88" s="24"/>
      <c r="MS88" s="24"/>
      <c r="MT88" s="24"/>
      <c r="MU88" s="24"/>
      <c r="MV88" s="24"/>
      <c r="MW88" s="24"/>
      <c r="MX88" s="24"/>
      <c r="MY88" s="24"/>
      <c r="MZ88" s="24"/>
      <c r="NA88" s="24"/>
      <c r="NB88" s="24"/>
      <c r="NC88" s="24"/>
      <c r="ND88" s="24"/>
      <c r="NE88" s="24"/>
      <c r="NF88" s="24"/>
      <c r="NG88" s="24"/>
      <c r="NH88" s="24"/>
      <c r="NI88" s="24"/>
      <c r="NJ88" s="24"/>
      <c r="NK88" s="24"/>
      <c r="NL88" s="24"/>
      <c r="NM88" s="24"/>
      <c r="NN88" s="24"/>
      <c r="NO88" s="24"/>
      <c r="NP88" s="24"/>
      <c r="NQ88" s="24"/>
      <c r="NR88" s="24"/>
      <c r="NS88" s="24"/>
      <c r="NT88" s="24"/>
      <c r="NU88" s="24"/>
      <c r="NV88" s="24"/>
      <c r="NW88" s="24"/>
      <c r="NX88" s="24"/>
      <c r="NY88" s="24"/>
      <c r="NZ88" s="24"/>
      <c r="OA88" s="24"/>
      <c r="OB88" s="24"/>
      <c r="OC88" s="24"/>
      <c r="OD88" s="24"/>
      <c r="OE88" s="24"/>
      <c r="OF88" s="24"/>
      <c r="OG88" s="24"/>
      <c r="OH88" s="24"/>
      <c r="OI88" s="24"/>
      <c r="OJ88" s="24"/>
      <c r="OK88" s="24"/>
      <c r="OL88" s="24"/>
      <c r="OM88" s="24"/>
      <c r="ON88" s="24"/>
      <c r="OO88" s="24"/>
      <c r="OP88" s="24"/>
      <c r="OQ88" s="24"/>
      <c r="OR88" s="24"/>
      <c r="OS88" s="24"/>
      <c r="OT88" s="24"/>
      <c r="OU88" s="24"/>
      <c r="OV88" s="24"/>
      <c r="OW88" s="24"/>
      <c r="OX88" s="24"/>
      <c r="OY88" s="24"/>
      <c r="OZ88" s="24"/>
      <c r="PA88" s="24"/>
      <c r="PB88" s="24"/>
      <c r="PC88" s="24"/>
      <c r="PD88" s="24"/>
      <c r="PE88" s="24"/>
      <c r="PF88" s="24"/>
      <c r="PG88" s="24"/>
      <c r="PH88" s="24"/>
      <c r="PI88" s="24"/>
      <c r="PJ88" s="24"/>
      <c r="PK88" s="24"/>
      <c r="PL88" s="24"/>
      <c r="PM88" s="24"/>
      <c r="PN88" s="24"/>
      <c r="PO88" s="24"/>
      <c r="PP88" s="24"/>
      <c r="PQ88" s="24"/>
      <c r="PR88" s="24"/>
      <c r="PS88" s="24"/>
      <c r="PT88" s="24"/>
      <c r="PU88" s="24"/>
      <c r="PV88" s="24"/>
      <c r="PW88" s="24"/>
      <c r="PX88" s="24"/>
      <c r="PY88" s="24"/>
      <c r="PZ88" s="24"/>
      <c r="QA88" s="24"/>
      <c r="QB88" s="24"/>
      <c r="QC88" s="24"/>
      <c r="QD88" s="24"/>
      <c r="QE88" s="24"/>
      <c r="QF88" s="24"/>
      <c r="QG88" s="24"/>
      <c r="QH88" s="24"/>
      <c r="QI88" s="24"/>
      <c r="QJ88" s="24"/>
      <c r="QK88" s="24"/>
      <c r="QL88" s="24"/>
      <c r="QM88" s="24"/>
      <c r="QN88" s="24"/>
      <c r="QO88" s="24"/>
      <c r="QP88" s="24"/>
      <c r="QQ88" s="24"/>
      <c r="QR88" s="24"/>
      <c r="QS88" s="24"/>
      <c r="QT88" s="24"/>
      <c r="QU88" s="24"/>
      <c r="QV88" s="24"/>
      <c r="QW88" s="24"/>
      <c r="QX88" s="24"/>
      <c r="QY88" s="24"/>
      <c r="QZ88" s="24"/>
      <c r="RA88" s="24"/>
      <c r="RB88" s="24"/>
      <c r="RC88" s="24"/>
      <c r="RD88" s="24"/>
      <c r="RE88" s="24"/>
      <c r="RF88" s="24"/>
      <c r="RG88" s="24"/>
      <c r="RH88" s="24"/>
      <c r="RI88" s="24"/>
      <c r="RJ88" s="24"/>
      <c r="RK88" s="24"/>
      <c r="RL88" s="24"/>
      <c r="RM88" s="24"/>
      <c r="RN88" s="24"/>
      <c r="RO88" s="24"/>
      <c r="RP88" s="24"/>
      <c r="RQ88" s="24"/>
      <c r="RR88" s="24"/>
      <c r="RS88" s="24"/>
      <c r="RT88" s="24"/>
      <c r="RU88" s="24"/>
      <c r="RV88" s="24"/>
      <c r="RW88" s="24"/>
      <c r="RX88" s="24"/>
      <c r="RY88" s="24"/>
      <c r="RZ88" s="24"/>
      <c r="SA88" s="24"/>
      <c r="SB88" s="24"/>
      <c r="SC88" s="24"/>
      <c r="SD88" s="24"/>
      <c r="SE88" s="24"/>
      <c r="SF88" s="24"/>
      <c r="SG88" s="24"/>
      <c r="SH88" s="24"/>
      <c r="SI88" s="24"/>
      <c r="SJ88" s="24"/>
      <c r="SK88" s="24"/>
      <c r="SL88" s="24"/>
      <c r="SM88" s="24"/>
      <c r="SN88" s="24"/>
      <c r="SO88" s="24"/>
      <c r="SP88" s="24"/>
      <c r="SQ88" s="24"/>
      <c r="SR88" s="24"/>
      <c r="SS88" s="24"/>
      <c r="ST88" s="24"/>
      <c r="SU88" s="24"/>
      <c r="SV88" s="24"/>
      <c r="SW88" s="24"/>
      <c r="SX88" s="24"/>
      <c r="SY88" s="24"/>
      <c r="SZ88" s="24"/>
      <c r="TA88" s="24"/>
      <c r="TB88" s="24"/>
      <c r="TC88" s="24"/>
      <c r="TD88" s="24"/>
      <c r="TE88" s="24"/>
      <c r="TF88" s="24"/>
      <c r="TG88" s="24"/>
      <c r="TH88" s="24"/>
      <c r="TI88" s="24"/>
      <c r="TJ88" s="24"/>
      <c r="TK88" s="24"/>
      <c r="TL88" s="24"/>
      <c r="TM88" s="24"/>
      <c r="TN88" s="24"/>
      <c r="TO88" s="24"/>
      <c r="TP88" s="24"/>
      <c r="TQ88" s="24"/>
      <c r="TR88" s="24"/>
      <c r="TS88" s="24"/>
      <c r="TT88" s="24"/>
      <c r="TU88" s="24"/>
      <c r="TV88" s="24"/>
      <c r="TW88" s="24"/>
      <c r="TX88" s="24"/>
      <c r="TY88" s="24"/>
      <c r="TZ88" s="24"/>
      <c r="UA88" s="24"/>
      <c r="UB88" s="24"/>
      <c r="UC88" s="24"/>
      <c r="UD88" s="24"/>
      <c r="UE88" s="24"/>
      <c r="UF88" s="24"/>
      <c r="UG88" s="24"/>
      <c r="UH88" s="24"/>
      <c r="UI88" s="24"/>
      <c r="UJ88" s="24"/>
      <c r="UK88" s="24"/>
      <c r="UL88" s="24"/>
      <c r="UM88" s="24"/>
      <c r="UN88" s="24"/>
      <c r="UO88" s="24"/>
      <c r="UP88" s="24"/>
      <c r="UQ88" s="24"/>
      <c r="UR88" s="24"/>
      <c r="US88" s="24"/>
      <c r="UT88" s="24"/>
      <c r="UU88" s="24"/>
      <c r="UV88" s="24"/>
      <c r="UW88" s="24"/>
      <c r="UX88" s="24"/>
      <c r="UY88" s="24"/>
      <c r="UZ88" s="24"/>
      <c r="VA88" s="24"/>
      <c r="VB88" s="24"/>
      <c r="VC88" s="24"/>
      <c r="VD88" s="24"/>
    </row>
    <row r="89" spans="1:576" s="56" customFormat="1" ht="15" customHeight="1" x14ac:dyDescent="0.2">
      <c r="A89" s="18">
        <v>25</v>
      </c>
      <c r="B89" s="89" t="s">
        <v>325</v>
      </c>
      <c r="C89" s="89" t="s">
        <v>326</v>
      </c>
      <c r="D89" s="20">
        <v>14</v>
      </c>
      <c r="E89" s="89" t="s">
        <v>246</v>
      </c>
      <c r="F89" s="89" t="s">
        <v>327</v>
      </c>
      <c r="G89" s="130">
        <v>11</v>
      </c>
      <c r="H89" s="22">
        <v>40</v>
      </c>
      <c r="I89" s="22" t="s">
        <v>107</v>
      </c>
      <c r="J89" s="21" t="s">
        <v>191</v>
      </c>
      <c r="K89" s="21" t="s">
        <v>269</v>
      </c>
      <c r="L89" s="21" t="s">
        <v>187</v>
      </c>
      <c r="M89" s="22">
        <v>1</v>
      </c>
      <c r="N89" s="62">
        <v>19633</v>
      </c>
      <c r="O89" s="62"/>
      <c r="P89" s="62"/>
      <c r="Q89" s="62">
        <f t="shared" si="52"/>
        <v>19633</v>
      </c>
      <c r="R89" s="62"/>
      <c r="S89" s="62">
        <f t="shared" si="53"/>
        <v>3608.333333333333</v>
      </c>
      <c r="T89" s="62">
        <f t="shared" si="54"/>
        <v>36083.333333333328</v>
      </c>
      <c r="U89" s="62">
        <f t="shared" si="55"/>
        <v>3435.7749999999996</v>
      </c>
      <c r="V89" s="62">
        <f t="shared" si="56"/>
        <v>588.99</v>
      </c>
      <c r="W89" s="62">
        <f t="shared" si="57"/>
        <v>981.65000000000009</v>
      </c>
      <c r="X89" s="62">
        <f t="shared" si="58"/>
        <v>392.66</v>
      </c>
      <c r="Y89" s="62">
        <v>1261</v>
      </c>
      <c r="Z89" s="62">
        <v>756</v>
      </c>
      <c r="AA89" s="64">
        <f t="shared" si="59"/>
        <v>10825</v>
      </c>
      <c r="AB89" s="64">
        <f t="shared" si="60"/>
        <v>31258.797222222227</v>
      </c>
      <c r="AC89" s="64">
        <f t="shared" si="61"/>
        <v>375105.56666666671</v>
      </c>
      <c r="AD89" s="64"/>
      <c r="AE89" s="64"/>
      <c r="AF89" s="64"/>
      <c r="AG89" s="64"/>
      <c r="AH89" s="64"/>
      <c r="AI89" s="64"/>
      <c r="AJ89" s="64"/>
      <c r="AK89" s="64"/>
      <c r="AL89" s="6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  <c r="KX89" s="24"/>
      <c r="KY89" s="24"/>
      <c r="KZ89" s="24"/>
      <c r="LA89" s="24"/>
      <c r="LB89" s="24"/>
      <c r="LC89" s="24"/>
      <c r="LD89" s="24"/>
      <c r="LE89" s="24"/>
      <c r="LF89" s="24"/>
      <c r="LG89" s="24"/>
      <c r="LH89" s="24"/>
      <c r="LI89" s="24"/>
      <c r="LJ89" s="24"/>
      <c r="LK89" s="24"/>
      <c r="LL89" s="24"/>
      <c r="LM89" s="24"/>
      <c r="LN89" s="24"/>
      <c r="LO89" s="24"/>
      <c r="LP89" s="24"/>
      <c r="LQ89" s="24"/>
      <c r="LR89" s="24"/>
      <c r="LS89" s="24"/>
      <c r="LT89" s="24"/>
      <c r="LU89" s="24"/>
      <c r="LV89" s="24"/>
      <c r="LW89" s="24"/>
      <c r="LX89" s="24"/>
      <c r="LY89" s="24"/>
      <c r="LZ89" s="24"/>
      <c r="MA89" s="24"/>
      <c r="MB89" s="24"/>
      <c r="MC89" s="24"/>
      <c r="MD89" s="24"/>
      <c r="ME89" s="24"/>
      <c r="MF89" s="24"/>
      <c r="MG89" s="24"/>
      <c r="MH89" s="24"/>
      <c r="MI89" s="24"/>
      <c r="MJ89" s="24"/>
      <c r="MK89" s="24"/>
      <c r="ML89" s="24"/>
      <c r="MM89" s="24"/>
      <c r="MN89" s="24"/>
      <c r="MO89" s="24"/>
      <c r="MP89" s="24"/>
      <c r="MQ89" s="24"/>
      <c r="MR89" s="24"/>
      <c r="MS89" s="24"/>
      <c r="MT89" s="24"/>
      <c r="MU89" s="24"/>
      <c r="MV89" s="24"/>
      <c r="MW89" s="24"/>
      <c r="MX89" s="24"/>
      <c r="MY89" s="24"/>
      <c r="MZ89" s="24"/>
      <c r="NA89" s="24"/>
      <c r="NB89" s="24"/>
      <c r="NC89" s="24"/>
      <c r="ND89" s="24"/>
      <c r="NE89" s="24"/>
      <c r="NF89" s="24"/>
      <c r="NG89" s="24"/>
      <c r="NH89" s="24"/>
      <c r="NI89" s="24"/>
      <c r="NJ89" s="24"/>
      <c r="NK89" s="24"/>
      <c r="NL89" s="24"/>
      <c r="NM89" s="24"/>
      <c r="NN89" s="24"/>
      <c r="NO89" s="24"/>
      <c r="NP89" s="24"/>
      <c r="NQ89" s="24"/>
      <c r="NR89" s="24"/>
      <c r="NS89" s="24"/>
      <c r="NT89" s="24"/>
      <c r="NU89" s="24"/>
      <c r="NV89" s="24"/>
      <c r="NW89" s="24"/>
      <c r="NX89" s="24"/>
      <c r="NY89" s="24"/>
      <c r="NZ89" s="24"/>
      <c r="OA89" s="24"/>
      <c r="OB89" s="24"/>
      <c r="OC89" s="24"/>
      <c r="OD89" s="24"/>
      <c r="OE89" s="24"/>
      <c r="OF89" s="24"/>
      <c r="OG89" s="24"/>
      <c r="OH89" s="24"/>
      <c r="OI89" s="24"/>
      <c r="OJ89" s="24"/>
      <c r="OK89" s="24"/>
      <c r="OL89" s="24"/>
      <c r="OM89" s="24"/>
      <c r="ON89" s="24"/>
      <c r="OO89" s="24"/>
      <c r="OP89" s="24"/>
      <c r="OQ89" s="24"/>
      <c r="OR89" s="24"/>
      <c r="OS89" s="24"/>
      <c r="OT89" s="24"/>
      <c r="OU89" s="24"/>
      <c r="OV89" s="24"/>
      <c r="OW89" s="24"/>
      <c r="OX89" s="24"/>
      <c r="OY89" s="24"/>
      <c r="OZ89" s="24"/>
      <c r="PA89" s="24"/>
      <c r="PB89" s="24"/>
      <c r="PC89" s="24"/>
      <c r="PD89" s="24"/>
      <c r="PE89" s="24"/>
      <c r="PF89" s="24"/>
      <c r="PG89" s="24"/>
      <c r="PH89" s="24"/>
      <c r="PI89" s="24"/>
      <c r="PJ89" s="24"/>
      <c r="PK89" s="24"/>
      <c r="PL89" s="24"/>
      <c r="PM89" s="24"/>
      <c r="PN89" s="24"/>
      <c r="PO89" s="24"/>
      <c r="PP89" s="24"/>
      <c r="PQ89" s="24"/>
      <c r="PR89" s="24"/>
      <c r="PS89" s="24"/>
      <c r="PT89" s="24"/>
      <c r="PU89" s="24"/>
      <c r="PV89" s="24"/>
      <c r="PW89" s="24"/>
      <c r="PX89" s="24"/>
      <c r="PY89" s="24"/>
      <c r="PZ89" s="24"/>
      <c r="QA89" s="24"/>
      <c r="QB89" s="24"/>
      <c r="QC89" s="24"/>
      <c r="QD89" s="24"/>
      <c r="QE89" s="24"/>
      <c r="QF89" s="24"/>
      <c r="QG89" s="24"/>
      <c r="QH89" s="24"/>
      <c r="QI89" s="24"/>
      <c r="QJ89" s="24"/>
      <c r="QK89" s="24"/>
      <c r="QL89" s="24"/>
      <c r="QM89" s="24"/>
      <c r="QN89" s="24"/>
      <c r="QO89" s="24"/>
      <c r="QP89" s="24"/>
      <c r="QQ89" s="24"/>
      <c r="QR89" s="24"/>
      <c r="QS89" s="24"/>
      <c r="QT89" s="24"/>
      <c r="QU89" s="24"/>
      <c r="QV89" s="24"/>
      <c r="QW89" s="24"/>
      <c r="QX89" s="24"/>
      <c r="QY89" s="24"/>
      <c r="QZ89" s="24"/>
      <c r="RA89" s="24"/>
      <c r="RB89" s="24"/>
      <c r="RC89" s="24"/>
      <c r="RD89" s="24"/>
      <c r="RE89" s="24"/>
      <c r="RF89" s="24"/>
      <c r="RG89" s="24"/>
      <c r="RH89" s="24"/>
      <c r="RI89" s="24"/>
      <c r="RJ89" s="24"/>
      <c r="RK89" s="24"/>
      <c r="RL89" s="24"/>
      <c r="RM89" s="24"/>
      <c r="RN89" s="24"/>
      <c r="RO89" s="24"/>
      <c r="RP89" s="24"/>
      <c r="RQ89" s="24"/>
      <c r="RR89" s="24"/>
      <c r="RS89" s="24"/>
      <c r="RT89" s="24"/>
      <c r="RU89" s="24"/>
      <c r="RV89" s="24"/>
      <c r="RW89" s="24"/>
      <c r="RX89" s="24"/>
      <c r="RY89" s="24"/>
      <c r="RZ89" s="24"/>
      <c r="SA89" s="24"/>
      <c r="SB89" s="24"/>
      <c r="SC89" s="24"/>
      <c r="SD89" s="24"/>
      <c r="SE89" s="24"/>
      <c r="SF89" s="24"/>
      <c r="SG89" s="24"/>
      <c r="SH89" s="24"/>
      <c r="SI89" s="24"/>
      <c r="SJ89" s="24"/>
      <c r="SK89" s="24"/>
      <c r="SL89" s="24"/>
      <c r="SM89" s="24"/>
      <c r="SN89" s="24"/>
      <c r="SO89" s="24"/>
      <c r="SP89" s="24"/>
      <c r="SQ89" s="24"/>
      <c r="SR89" s="24"/>
      <c r="SS89" s="24"/>
      <c r="ST89" s="24"/>
      <c r="SU89" s="24"/>
      <c r="SV89" s="24"/>
      <c r="SW89" s="24"/>
      <c r="SX89" s="24"/>
      <c r="SY89" s="24"/>
      <c r="SZ89" s="24"/>
      <c r="TA89" s="24"/>
      <c r="TB89" s="24"/>
      <c r="TC89" s="24"/>
      <c r="TD89" s="24"/>
      <c r="TE89" s="24"/>
      <c r="TF89" s="24"/>
      <c r="TG89" s="24"/>
      <c r="TH89" s="24"/>
      <c r="TI89" s="24"/>
      <c r="TJ89" s="24"/>
      <c r="TK89" s="24"/>
      <c r="TL89" s="24"/>
      <c r="TM89" s="24"/>
      <c r="TN89" s="24"/>
      <c r="TO89" s="24"/>
      <c r="TP89" s="24"/>
      <c r="TQ89" s="24"/>
      <c r="TR89" s="24"/>
      <c r="TS89" s="24"/>
      <c r="TT89" s="24"/>
      <c r="TU89" s="24"/>
      <c r="TV89" s="24"/>
      <c r="TW89" s="24"/>
      <c r="TX89" s="24"/>
      <c r="TY89" s="24"/>
      <c r="TZ89" s="24"/>
      <c r="UA89" s="24"/>
      <c r="UB89" s="24"/>
      <c r="UC89" s="24"/>
      <c r="UD89" s="24"/>
      <c r="UE89" s="24"/>
      <c r="UF89" s="24"/>
      <c r="UG89" s="24"/>
      <c r="UH89" s="24"/>
      <c r="UI89" s="24"/>
      <c r="UJ89" s="24"/>
      <c r="UK89" s="24"/>
      <c r="UL89" s="24"/>
      <c r="UM89" s="24"/>
      <c r="UN89" s="24"/>
      <c r="UO89" s="24"/>
      <c r="UP89" s="24"/>
      <c r="UQ89" s="24"/>
      <c r="UR89" s="24"/>
      <c r="US89" s="24"/>
      <c r="UT89" s="24"/>
      <c r="UU89" s="24"/>
      <c r="UV89" s="24"/>
      <c r="UW89" s="24"/>
      <c r="UX89" s="24"/>
      <c r="UY89" s="24"/>
      <c r="UZ89" s="24"/>
      <c r="VA89" s="24"/>
      <c r="VB89" s="24"/>
      <c r="VC89" s="24"/>
      <c r="VD89" s="24"/>
    </row>
    <row r="90" spans="1:576" s="56" customFormat="1" ht="15" customHeight="1" x14ac:dyDescent="0.2">
      <c r="A90" s="18">
        <v>26</v>
      </c>
      <c r="B90" s="89" t="s">
        <v>325</v>
      </c>
      <c r="C90" s="89" t="s">
        <v>326</v>
      </c>
      <c r="D90" s="20">
        <v>14</v>
      </c>
      <c r="E90" s="89" t="s">
        <v>246</v>
      </c>
      <c r="F90" s="89" t="s">
        <v>327</v>
      </c>
      <c r="G90" s="130">
        <v>12</v>
      </c>
      <c r="H90" s="22">
        <v>40</v>
      </c>
      <c r="I90" s="22" t="s">
        <v>107</v>
      </c>
      <c r="J90" s="21" t="s">
        <v>192</v>
      </c>
      <c r="K90" s="21" t="s">
        <v>269</v>
      </c>
      <c r="L90" s="21" t="s">
        <v>187</v>
      </c>
      <c r="M90" s="22">
        <v>1</v>
      </c>
      <c r="N90" s="62">
        <v>24345</v>
      </c>
      <c r="O90" s="62"/>
      <c r="P90" s="62"/>
      <c r="Q90" s="62">
        <f t="shared" si="52"/>
        <v>24345</v>
      </c>
      <c r="R90" s="62"/>
      <c r="S90" s="62">
        <f t="shared" si="53"/>
        <v>4451.333333333333</v>
      </c>
      <c r="T90" s="62">
        <f t="shared" si="54"/>
        <v>44513.333333333336</v>
      </c>
      <c r="U90" s="62">
        <f t="shared" si="55"/>
        <v>4260.375</v>
      </c>
      <c r="V90" s="62">
        <f t="shared" si="56"/>
        <v>730.35</v>
      </c>
      <c r="W90" s="62">
        <f t="shared" si="57"/>
        <v>1217.25</v>
      </c>
      <c r="X90" s="62">
        <f t="shared" si="58"/>
        <v>486.90000000000003</v>
      </c>
      <c r="Y90" s="62">
        <v>1455</v>
      </c>
      <c r="Z90" s="62">
        <v>908</v>
      </c>
      <c r="AA90" s="64">
        <f t="shared" si="59"/>
        <v>13354</v>
      </c>
      <c r="AB90" s="64">
        <f t="shared" si="60"/>
        <v>38596.097222222219</v>
      </c>
      <c r="AC90" s="64">
        <f t="shared" si="61"/>
        <v>463153.16666666663</v>
      </c>
      <c r="AD90" s="64"/>
      <c r="AE90" s="64"/>
      <c r="AF90" s="64"/>
      <c r="AG90" s="64"/>
      <c r="AH90" s="64"/>
      <c r="AI90" s="64"/>
      <c r="AJ90" s="64"/>
      <c r="AK90" s="64"/>
      <c r="AL90" s="6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  <c r="KX90" s="24"/>
      <c r="KY90" s="24"/>
      <c r="KZ90" s="24"/>
      <c r="LA90" s="24"/>
      <c r="LB90" s="24"/>
      <c r="LC90" s="24"/>
      <c r="LD90" s="24"/>
      <c r="LE90" s="24"/>
      <c r="LF90" s="24"/>
      <c r="LG90" s="24"/>
      <c r="LH90" s="24"/>
      <c r="LI90" s="24"/>
      <c r="LJ90" s="24"/>
      <c r="LK90" s="24"/>
      <c r="LL90" s="24"/>
      <c r="LM90" s="24"/>
      <c r="LN90" s="24"/>
      <c r="LO90" s="24"/>
      <c r="LP90" s="24"/>
      <c r="LQ90" s="24"/>
      <c r="LR90" s="24"/>
      <c r="LS90" s="24"/>
      <c r="LT90" s="24"/>
      <c r="LU90" s="24"/>
      <c r="LV90" s="24"/>
      <c r="LW90" s="24"/>
      <c r="LX90" s="24"/>
      <c r="LY90" s="24"/>
      <c r="LZ90" s="24"/>
      <c r="MA90" s="24"/>
      <c r="MB90" s="24"/>
      <c r="MC90" s="24"/>
      <c r="MD90" s="24"/>
      <c r="ME90" s="24"/>
      <c r="MF90" s="24"/>
      <c r="MG90" s="24"/>
      <c r="MH90" s="24"/>
      <c r="MI90" s="24"/>
      <c r="MJ90" s="24"/>
      <c r="MK90" s="24"/>
      <c r="ML90" s="24"/>
      <c r="MM90" s="24"/>
      <c r="MN90" s="24"/>
      <c r="MO90" s="24"/>
      <c r="MP90" s="24"/>
      <c r="MQ90" s="24"/>
      <c r="MR90" s="24"/>
      <c r="MS90" s="24"/>
      <c r="MT90" s="24"/>
      <c r="MU90" s="24"/>
      <c r="MV90" s="24"/>
      <c r="MW90" s="24"/>
      <c r="MX90" s="24"/>
      <c r="MY90" s="24"/>
      <c r="MZ90" s="24"/>
      <c r="NA90" s="24"/>
      <c r="NB90" s="24"/>
      <c r="NC90" s="24"/>
      <c r="ND90" s="24"/>
      <c r="NE90" s="24"/>
      <c r="NF90" s="24"/>
      <c r="NG90" s="24"/>
      <c r="NH90" s="24"/>
      <c r="NI90" s="24"/>
      <c r="NJ90" s="24"/>
      <c r="NK90" s="24"/>
      <c r="NL90" s="24"/>
      <c r="NM90" s="24"/>
      <c r="NN90" s="24"/>
      <c r="NO90" s="24"/>
      <c r="NP90" s="24"/>
      <c r="NQ90" s="24"/>
      <c r="NR90" s="24"/>
      <c r="NS90" s="24"/>
      <c r="NT90" s="24"/>
      <c r="NU90" s="24"/>
      <c r="NV90" s="24"/>
      <c r="NW90" s="24"/>
      <c r="NX90" s="24"/>
      <c r="NY90" s="24"/>
      <c r="NZ90" s="24"/>
      <c r="OA90" s="24"/>
      <c r="OB90" s="24"/>
      <c r="OC90" s="24"/>
      <c r="OD90" s="24"/>
      <c r="OE90" s="24"/>
      <c r="OF90" s="24"/>
      <c r="OG90" s="24"/>
      <c r="OH90" s="24"/>
      <c r="OI90" s="24"/>
      <c r="OJ90" s="24"/>
      <c r="OK90" s="24"/>
      <c r="OL90" s="24"/>
      <c r="OM90" s="24"/>
      <c r="ON90" s="24"/>
      <c r="OO90" s="24"/>
      <c r="OP90" s="24"/>
      <c r="OQ90" s="24"/>
      <c r="OR90" s="24"/>
      <c r="OS90" s="24"/>
      <c r="OT90" s="24"/>
      <c r="OU90" s="24"/>
      <c r="OV90" s="24"/>
      <c r="OW90" s="24"/>
      <c r="OX90" s="24"/>
      <c r="OY90" s="24"/>
      <c r="OZ90" s="24"/>
      <c r="PA90" s="24"/>
      <c r="PB90" s="24"/>
      <c r="PC90" s="24"/>
      <c r="PD90" s="24"/>
      <c r="PE90" s="24"/>
      <c r="PF90" s="24"/>
      <c r="PG90" s="24"/>
      <c r="PH90" s="24"/>
      <c r="PI90" s="24"/>
      <c r="PJ90" s="24"/>
      <c r="PK90" s="24"/>
      <c r="PL90" s="24"/>
      <c r="PM90" s="24"/>
      <c r="PN90" s="24"/>
      <c r="PO90" s="24"/>
      <c r="PP90" s="24"/>
      <c r="PQ90" s="24"/>
      <c r="PR90" s="24"/>
      <c r="PS90" s="24"/>
      <c r="PT90" s="24"/>
      <c r="PU90" s="24"/>
      <c r="PV90" s="24"/>
      <c r="PW90" s="24"/>
      <c r="PX90" s="24"/>
      <c r="PY90" s="24"/>
      <c r="PZ90" s="24"/>
      <c r="QA90" s="24"/>
      <c r="QB90" s="24"/>
      <c r="QC90" s="24"/>
      <c r="QD90" s="24"/>
      <c r="QE90" s="24"/>
      <c r="QF90" s="24"/>
      <c r="QG90" s="24"/>
      <c r="QH90" s="24"/>
      <c r="QI90" s="24"/>
      <c r="QJ90" s="24"/>
      <c r="QK90" s="24"/>
      <c r="QL90" s="24"/>
      <c r="QM90" s="24"/>
      <c r="QN90" s="24"/>
      <c r="QO90" s="24"/>
      <c r="QP90" s="24"/>
      <c r="QQ90" s="24"/>
      <c r="QR90" s="24"/>
      <c r="QS90" s="24"/>
      <c r="QT90" s="24"/>
      <c r="QU90" s="24"/>
      <c r="QV90" s="24"/>
      <c r="QW90" s="24"/>
      <c r="QX90" s="24"/>
      <c r="QY90" s="24"/>
      <c r="QZ90" s="24"/>
      <c r="RA90" s="24"/>
      <c r="RB90" s="24"/>
      <c r="RC90" s="24"/>
      <c r="RD90" s="24"/>
      <c r="RE90" s="24"/>
      <c r="RF90" s="24"/>
      <c r="RG90" s="24"/>
      <c r="RH90" s="24"/>
      <c r="RI90" s="24"/>
      <c r="RJ90" s="24"/>
      <c r="RK90" s="24"/>
      <c r="RL90" s="24"/>
      <c r="RM90" s="24"/>
      <c r="RN90" s="24"/>
      <c r="RO90" s="24"/>
      <c r="RP90" s="24"/>
      <c r="RQ90" s="24"/>
      <c r="RR90" s="24"/>
      <c r="RS90" s="24"/>
      <c r="RT90" s="24"/>
      <c r="RU90" s="24"/>
      <c r="RV90" s="24"/>
      <c r="RW90" s="24"/>
      <c r="RX90" s="24"/>
      <c r="RY90" s="24"/>
      <c r="RZ90" s="24"/>
      <c r="SA90" s="24"/>
      <c r="SB90" s="24"/>
      <c r="SC90" s="24"/>
      <c r="SD90" s="24"/>
      <c r="SE90" s="24"/>
      <c r="SF90" s="24"/>
      <c r="SG90" s="24"/>
      <c r="SH90" s="24"/>
      <c r="SI90" s="24"/>
      <c r="SJ90" s="24"/>
      <c r="SK90" s="24"/>
      <c r="SL90" s="24"/>
      <c r="SM90" s="24"/>
      <c r="SN90" s="24"/>
      <c r="SO90" s="24"/>
      <c r="SP90" s="24"/>
      <c r="SQ90" s="24"/>
      <c r="SR90" s="24"/>
      <c r="SS90" s="24"/>
      <c r="ST90" s="24"/>
      <c r="SU90" s="24"/>
      <c r="SV90" s="24"/>
      <c r="SW90" s="24"/>
      <c r="SX90" s="24"/>
      <c r="SY90" s="24"/>
      <c r="SZ90" s="24"/>
      <c r="TA90" s="24"/>
      <c r="TB90" s="24"/>
      <c r="TC90" s="24"/>
      <c r="TD90" s="24"/>
      <c r="TE90" s="24"/>
      <c r="TF90" s="24"/>
      <c r="TG90" s="24"/>
      <c r="TH90" s="24"/>
      <c r="TI90" s="24"/>
      <c r="TJ90" s="24"/>
      <c r="TK90" s="24"/>
      <c r="TL90" s="24"/>
      <c r="TM90" s="24"/>
      <c r="TN90" s="24"/>
      <c r="TO90" s="24"/>
      <c r="TP90" s="24"/>
      <c r="TQ90" s="24"/>
      <c r="TR90" s="24"/>
      <c r="TS90" s="24"/>
      <c r="TT90" s="24"/>
      <c r="TU90" s="24"/>
      <c r="TV90" s="24"/>
      <c r="TW90" s="24"/>
      <c r="TX90" s="24"/>
      <c r="TY90" s="24"/>
      <c r="TZ90" s="24"/>
      <c r="UA90" s="24"/>
      <c r="UB90" s="24"/>
      <c r="UC90" s="24"/>
      <c r="UD90" s="24"/>
      <c r="UE90" s="24"/>
      <c r="UF90" s="24"/>
      <c r="UG90" s="24"/>
      <c r="UH90" s="24"/>
      <c r="UI90" s="24"/>
      <c r="UJ90" s="24"/>
      <c r="UK90" s="24"/>
      <c r="UL90" s="24"/>
      <c r="UM90" s="24"/>
      <c r="UN90" s="24"/>
      <c r="UO90" s="24"/>
      <c r="UP90" s="24"/>
      <c r="UQ90" s="24"/>
      <c r="UR90" s="24"/>
      <c r="US90" s="24"/>
      <c r="UT90" s="24"/>
      <c r="UU90" s="24"/>
      <c r="UV90" s="24"/>
      <c r="UW90" s="24"/>
      <c r="UX90" s="24"/>
      <c r="UY90" s="24"/>
      <c r="UZ90" s="24"/>
      <c r="VA90" s="24"/>
      <c r="VB90" s="24"/>
      <c r="VC90" s="24"/>
      <c r="VD90" s="24"/>
    </row>
    <row r="91" spans="1:576" s="56" customFormat="1" ht="15" customHeight="1" x14ac:dyDescent="0.2">
      <c r="A91" s="18">
        <v>27</v>
      </c>
      <c r="B91" s="89" t="s">
        <v>325</v>
      </c>
      <c r="C91" s="89" t="s">
        <v>326</v>
      </c>
      <c r="D91" s="20">
        <v>14</v>
      </c>
      <c r="E91" s="89" t="s">
        <v>246</v>
      </c>
      <c r="F91" s="89" t="s">
        <v>327</v>
      </c>
      <c r="G91" s="130">
        <v>12</v>
      </c>
      <c r="H91" s="22">
        <v>40</v>
      </c>
      <c r="I91" s="22" t="s">
        <v>107</v>
      </c>
      <c r="J91" s="21" t="s">
        <v>190</v>
      </c>
      <c r="K91" s="21" t="s">
        <v>266</v>
      </c>
      <c r="L91" s="21" t="s">
        <v>187</v>
      </c>
      <c r="M91" s="22">
        <v>1</v>
      </c>
      <c r="N91" s="62">
        <v>24345</v>
      </c>
      <c r="O91" s="62"/>
      <c r="P91" s="62"/>
      <c r="Q91" s="62">
        <f t="shared" si="52"/>
        <v>24345</v>
      </c>
      <c r="R91" s="62"/>
      <c r="S91" s="62">
        <f t="shared" si="53"/>
        <v>4451.333333333333</v>
      </c>
      <c r="T91" s="62">
        <f t="shared" si="54"/>
        <v>44513.333333333336</v>
      </c>
      <c r="U91" s="62">
        <f t="shared" si="55"/>
        <v>4260.375</v>
      </c>
      <c r="V91" s="62">
        <f t="shared" si="56"/>
        <v>730.35</v>
      </c>
      <c r="W91" s="62">
        <f t="shared" si="57"/>
        <v>1217.25</v>
      </c>
      <c r="X91" s="62">
        <f t="shared" si="58"/>
        <v>486.90000000000003</v>
      </c>
      <c r="Y91" s="62">
        <v>1455</v>
      </c>
      <c r="Z91" s="62">
        <v>908</v>
      </c>
      <c r="AA91" s="64">
        <f t="shared" si="59"/>
        <v>13354</v>
      </c>
      <c r="AB91" s="64">
        <f t="shared" si="60"/>
        <v>38596.097222222219</v>
      </c>
      <c r="AC91" s="64">
        <f t="shared" si="61"/>
        <v>463153.16666666663</v>
      </c>
      <c r="AD91" s="64"/>
      <c r="AE91" s="64"/>
      <c r="AF91" s="64"/>
      <c r="AG91" s="64"/>
      <c r="AH91" s="64"/>
      <c r="AI91" s="64"/>
      <c r="AJ91" s="64"/>
      <c r="AK91" s="64"/>
      <c r="AL91" s="6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  <c r="KX91" s="24"/>
      <c r="KY91" s="24"/>
      <c r="KZ91" s="24"/>
      <c r="LA91" s="24"/>
      <c r="LB91" s="24"/>
      <c r="LC91" s="24"/>
      <c r="LD91" s="24"/>
      <c r="LE91" s="24"/>
      <c r="LF91" s="24"/>
      <c r="LG91" s="24"/>
      <c r="LH91" s="24"/>
      <c r="LI91" s="24"/>
      <c r="LJ91" s="24"/>
      <c r="LK91" s="24"/>
      <c r="LL91" s="24"/>
      <c r="LM91" s="24"/>
      <c r="LN91" s="24"/>
      <c r="LO91" s="24"/>
      <c r="LP91" s="24"/>
      <c r="LQ91" s="24"/>
      <c r="LR91" s="24"/>
      <c r="LS91" s="24"/>
      <c r="LT91" s="24"/>
      <c r="LU91" s="24"/>
      <c r="LV91" s="24"/>
      <c r="LW91" s="24"/>
      <c r="LX91" s="24"/>
      <c r="LY91" s="24"/>
      <c r="LZ91" s="24"/>
      <c r="MA91" s="24"/>
      <c r="MB91" s="24"/>
      <c r="MC91" s="24"/>
      <c r="MD91" s="24"/>
      <c r="ME91" s="24"/>
      <c r="MF91" s="24"/>
      <c r="MG91" s="24"/>
      <c r="MH91" s="24"/>
      <c r="MI91" s="24"/>
      <c r="MJ91" s="24"/>
      <c r="MK91" s="24"/>
      <c r="ML91" s="24"/>
      <c r="MM91" s="24"/>
      <c r="MN91" s="24"/>
      <c r="MO91" s="24"/>
      <c r="MP91" s="24"/>
      <c r="MQ91" s="24"/>
      <c r="MR91" s="24"/>
      <c r="MS91" s="24"/>
      <c r="MT91" s="24"/>
      <c r="MU91" s="24"/>
      <c r="MV91" s="24"/>
      <c r="MW91" s="24"/>
      <c r="MX91" s="24"/>
      <c r="MY91" s="24"/>
      <c r="MZ91" s="24"/>
      <c r="NA91" s="24"/>
      <c r="NB91" s="24"/>
      <c r="NC91" s="24"/>
      <c r="ND91" s="24"/>
      <c r="NE91" s="24"/>
      <c r="NF91" s="24"/>
      <c r="NG91" s="24"/>
      <c r="NH91" s="24"/>
      <c r="NI91" s="24"/>
      <c r="NJ91" s="24"/>
      <c r="NK91" s="24"/>
      <c r="NL91" s="24"/>
      <c r="NM91" s="24"/>
      <c r="NN91" s="24"/>
      <c r="NO91" s="24"/>
      <c r="NP91" s="24"/>
      <c r="NQ91" s="24"/>
      <c r="NR91" s="24"/>
      <c r="NS91" s="24"/>
      <c r="NT91" s="24"/>
      <c r="NU91" s="24"/>
      <c r="NV91" s="24"/>
      <c r="NW91" s="24"/>
      <c r="NX91" s="24"/>
      <c r="NY91" s="24"/>
      <c r="NZ91" s="24"/>
      <c r="OA91" s="24"/>
      <c r="OB91" s="24"/>
      <c r="OC91" s="24"/>
      <c r="OD91" s="24"/>
      <c r="OE91" s="24"/>
      <c r="OF91" s="24"/>
      <c r="OG91" s="24"/>
      <c r="OH91" s="24"/>
      <c r="OI91" s="24"/>
      <c r="OJ91" s="24"/>
      <c r="OK91" s="24"/>
      <c r="OL91" s="24"/>
      <c r="OM91" s="24"/>
      <c r="ON91" s="24"/>
      <c r="OO91" s="24"/>
      <c r="OP91" s="24"/>
      <c r="OQ91" s="24"/>
      <c r="OR91" s="24"/>
      <c r="OS91" s="24"/>
      <c r="OT91" s="24"/>
      <c r="OU91" s="24"/>
      <c r="OV91" s="24"/>
      <c r="OW91" s="24"/>
      <c r="OX91" s="24"/>
      <c r="OY91" s="24"/>
      <c r="OZ91" s="24"/>
      <c r="PA91" s="24"/>
      <c r="PB91" s="24"/>
      <c r="PC91" s="24"/>
      <c r="PD91" s="24"/>
      <c r="PE91" s="24"/>
      <c r="PF91" s="24"/>
      <c r="PG91" s="24"/>
      <c r="PH91" s="24"/>
      <c r="PI91" s="24"/>
      <c r="PJ91" s="24"/>
      <c r="PK91" s="24"/>
      <c r="PL91" s="24"/>
      <c r="PM91" s="24"/>
      <c r="PN91" s="24"/>
      <c r="PO91" s="24"/>
      <c r="PP91" s="24"/>
      <c r="PQ91" s="24"/>
      <c r="PR91" s="24"/>
      <c r="PS91" s="24"/>
      <c r="PT91" s="24"/>
      <c r="PU91" s="24"/>
      <c r="PV91" s="24"/>
      <c r="PW91" s="24"/>
      <c r="PX91" s="24"/>
      <c r="PY91" s="24"/>
      <c r="PZ91" s="24"/>
      <c r="QA91" s="24"/>
      <c r="QB91" s="24"/>
      <c r="QC91" s="24"/>
      <c r="QD91" s="24"/>
      <c r="QE91" s="24"/>
      <c r="QF91" s="24"/>
      <c r="QG91" s="24"/>
      <c r="QH91" s="24"/>
      <c r="QI91" s="24"/>
      <c r="QJ91" s="24"/>
      <c r="QK91" s="24"/>
      <c r="QL91" s="24"/>
      <c r="QM91" s="24"/>
      <c r="QN91" s="24"/>
      <c r="QO91" s="24"/>
      <c r="QP91" s="24"/>
      <c r="QQ91" s="24"/>
      <c r="QR91" s="24"/>
      <c r="QS91" s="24"/>
      <c r="QT91" s="24"/>
      <c r="QU91" s="24"/>
      <c r="QV91" s="24"/>
      <c r="QW91" s="24"/>
      <c r="QX91" s="24"/>
      <c r="QY91" s="24"/>
      <c r="QZ91" s="24"/>
      <c r="RA91" s="24"/>
      <c r="RB91" s="24"/>
      <c r="RC91" s="24"/>
      <c r="RD91" s="24"/>
      <c r="RE91" s="24"/>
      <c r="RF91" s="24"/>
      <c r="RG91" s="24"/>
      <c r="RH91" s="24"/>
      <c r="RI91" s="24"/>
      <c r="RJ91" s="24"/>
      <c r="RK91" s="24"/>
      <c r="RL91" s="24"/>
      <c r="RM91" s="24"/>
      <c r="RN91" s="24"/>
      <c r="RO91" s="24"/>
      <c r="RP91" s="24"/>
      <c r="RQ91" s="24"/>
      <c r="RR91" s="24"/>
      <c r="RS91" s="24"/>
      <c r="RT91" s="24"/>
      <c r="RU91" s="24"/>
      <c r="RV91" s="24"/>
      <c r="RW91" s="24"/>
      <c r="RX91" s="24"/>
      <c r="RY91" s="24"/>
      <c r="RZ91" s="24"/>
      <c r="SA91" s="24"/>
      <c r="SB91" s="24"/>
      <c r="SC91" s="24"/>
      <c r="SD91" s="24"/>
      <c r="SE91" s="24"/>
      <c r="SF91" s="24"/>
      <c r="SG91" s="24"/>
      <c r="SH91" s="24"/>
      <c r="SI91" s="24"/>
      <c r="SJ91" s="24"/>
      <c r="SK91" s="24"/>
      <c r="SL91" s="24"/>
      <c r="SM91" s="24"/>
      <c r="SN91" s="24"/>
      <c r="SO91" s="24"/>
      <c r="SP91" s="24"/>
      <c r="SQ91" s="24"/>
      <c r="SR91" s="24"/>
      <c r="SS91" s="24"/>
      <c r="ST91" s="24"/>
      <c r="SU91" s="24"/>
      <c r="SV91" s="24"/>
      <c r="SW91" s="24"/>
      <c r="SX91" s="24"/>
      <c r="SY91" s="24"/>
      <c r="SZ91" s="24"/>
      <c r="TA91" s="24"/>
      <c r="TB91" s="24"/>
      <c r="TC91" s="24"/>
      <c r="TD91" s="24"/>
      <c r="TE91" s="24"/>
      <c r="TF91" s="24"/>
      <c r="TG91" s="24"/>
      <c r="TH91" s="24"/>
      <c r="TI91" s="24"/>
      <c r="TJ91" s="24"/>
      <c r="TK91" s="24"/>
      <c r="TL91" s="24"/>
      <c r="TM91" s="24"/>
      <c r="TN91" s="24"/>
      <c r="TO91" s="24"/>
      <c r="TP91" s="24"/>
      <c r="TQ91" s="24"/>
      <c r="TR91" s="24"/>
      <c r="TS91" s="24"/>
      <c r="TT91" s="24"/>
      <c r="TU91" s="24"/>
      <c r="TV91" s="24"/>
      <c r="TW91" s="24"/>
      <c r="TX91" s="24"/>
      <c r="TY91" s="24"/>
      <c r="TZ91" s="24"/>
      <c r="UA91" s="24"/>
      <c r="UB91" s="24"/>
      <c r="UC91" s="24"/>
      <c r="UD91" s="24"/>
      <c r="UE91" s="24"/>
      <c r="UF91" s="24"/>
      <c r="UG91" s="24"/>
      <c r="UH91" s="24"/>
      <c r="UI91" s="24"/>
      <c r="UJ91" s="24"/>
      <c r="UK91" s="24"/>
      <c r="UL91" s="24"/>
      <c r="UM91" s="24"/>
      <c r="UN91" s="24"/>
      <c r="UO91" s="24"/>
      <c r="UP91" s="24"/>
      <c r="UQ91" s="24"/>
      <c r="UR91" s="24"/>
      <c r="US91" s="24"/>
      <c r="UT91" s="24"/>
      <c r="UU91" s="24"/>
      <c r="UV91" s="24"/>
      <c r="UW91" s="24"/>
      <c r="UX91" s="24"/>
      <c r="UY91" s="24"/>
      <c r="UZ91" s="24"/>
      <c r="VA91" s="24"/>
      <c r="VB91" s="24"/>
      <c r="VC91" s="24"/>
      <c r="VD91" s="24"/>
    </row>
    <row r="92" spans="1:576" s="56" customFormat="1" ht="15" customHeight="1" x14ac:dyDescent="0.2">
      <c r="A92" s="18">
        <v>28</v>
      </c>
      <c r="B92" s="89" t="s">
        <v>325</v>
      </c>
      <c r="C92" s="89" t="s">
        <v>326</v>
      </c>
      <c r="D92" s="20">
        <v>14</v>
      </c>
      <c r="E92" s="89" t="s">
        <v>246</v>
      </c>
      <c r="F92" s="89" t="s">
        <v>327</v>
      </c>
      <c r="G92" s="130">
        <v>12</v>
      </c>
      <c r="H92" s="22">
        <v>40</v>
      </c>
      <c r="I92" s="22" t="s">
        <v>107</v>
      </c>
      <c r="J92" s="21" t="s">
        <v>224</v>
      </c>
      <c r="K92" s="21" t="s">
        <v>268</v>
      </c>
      <c r="L92" s="21" t="s">
        <v>187</v>
      </c>
      <c r="M92" s="22">
        <v>1</v>
      </c>
      <c r="N92" s="62">
        <v>24345</v>
      </c>
      <c r="O92" s="62"/>
      <c r="P92" s="62"/>
      <c r="Q92" s="62">
        <f t="shared" si="52"/>
        <v>24345</v>
      </c>
      <c r="R92" s="62"/>
      <c r="S92" s="62">
        <f t="shared" si="53"/>
        <v>4451.333333333333</v>
      </c>
      <c r="T92" s="62">
        <f t="shared" si="54"/>
        <v>44513.333333333336</v>
      </c>
      <c r="U92" s="62">
        <f t="shared" si="55"/>
        <v>4260.375</v>
      </c>
      <c r="V92" s="62">
        <f t="shared" si="56"/>
        <v>730.35</v>
      </c>
      <c r="W92" s="62">
        <f t="shared" si="57"/>
        <v>1217.25</v>
      </c>
      <c r="X92" s="62">
        <f t="shared" si="58"/>
        <v>486.90000000000003</v>
      </c>
      <c r="Y92" s="62">
        <v>1455</v>
      </c>
      <c r="Z92" s="62">
        <v>908</v>
      </c>
      <c r="AA92" s="64">
        <f t="shared" si="59"/>
        <v>13354</v>
      </c>
      <c r="AB92" s="64">
        <f t="shared" si="60"/>
        <v>38596.097222222219</v>
      </c>
      <c r="AC92" s="64">
        <f t="shared" si="61"/>
        <v>463153.16666666663</v>
      </c>
      <c r="AD92" s="64"/>
      <c r="AE92" s="64"/>
      <c r="AF92" s="64"/>
      <c r="AG92" s="64"/>
      <c r="AH92" s="64"/>
      <c r="AI92" s="64"/>
      <c r="AJ92" s="64"/>
      <c r="AK92" s="64"/>
      <c r="AL92" s="6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  <c r="KX92" s="24"/>
      <c r="KY92" s="24"/>
      <c r="KZ92" s="24"/>
      <c r="LA92" s="24"/>
      <c r="LB92" s="24"/>
      <c r="LC92" s="24"/>
      <c r="LD92" s="24"/>
      <c r="LE92" s="24"/>
      <c r="LF92" s="24"/>
      <c r="LG92" s="24"/>
      <c r="LH92" s="24"/>
      <c r="LI92" s="24"/>
      <c r="LJ92" s="24"/>
      <c r="LK92" s="24"/>
      <c r="LL92" s="24"/>
      <c r="LM92" s="24"/>
      <c r="LN92" s="24"/>
      <c r="LO92" s="24"/>
      <c r="LP92" s="24"/>
      <c r="LQ92" s="24"/>
      <c r="LR92" s="24"/>
      <c r="LS92" s="24"/>
      <c r="LT92" s="24"/>
      <c r="LU92" s="24"/>
      <c r="LV92" s="24"/>
      <c r="LW92" s="24"/>
      <c r="LX92" s="24"/>
      <c r="LY92" s="24"/>
      <c r="LZ92" s="24"/>
      <c r="MA92" s="24"/>
      <c r="MB92" s="24"/>
      <c r="MC92" s="24"/>
      <c r="MD92" s="24"/>
      <c r="ME92" s="24"/>
      <c r="MF92" s="24"/>
      <c r="MG92" s="24"/>
      <c r="MH92" s="24"/>
      <c r="MI92" s="24"/>
      <c r="MJ92" s="24"/>
      <c r="MK92" s="24"/>
      <c r="ML92" s="24"/>
      <c r="MM92" s="24"/>
      <c r="MN92" s="24"/>
      <c r="MO92" s="24"/>
      <c r="MP92" s="24"/>
      <c r="MQ92" s="24"/>
      <c r="MR92" s="24"/>
      <c r="MS92" s="24"/>
      <c r="MT92" s="24"/>
      <c r="MU92" s="24"/>
      <c r="MV92" s="24"/>
      <c r="MW92" s="24"/>
      <c r="MX92" s="24"/>
      <c r="MY92" s="24"/>
      <c r="MZ92" s="24"/>
      <c r="NA92" s="24"/>
      <c r="NB92" s="24"/>
      <c r="NC92" s="24"/>
      <c r="ND92" s="24"/>
      <c r="NE92" s="24"/>
      <c r="NF92" s="24"/>
      <c r="NG92" s="24"/>
      <c r="NH92" s="24"/>
      <c r="NI92" s="24"/>
      <c r="NJ92" s="24"/>
      <c r="NK92" s="24"/>
      <c r="NL92" s="24"/>
      <c r="NM92" s="24"/>
      <c r="NN92" s="24"/>
      <c r="NO92" s="24"/>
      <c r="NP92" s="24"/>
      <c r="NQ92" s="24"/>
      <c r="NR92" s="24"/>
      <c r="NS92" s="24"/>
      <c r="NT92" s="24"/>
      <c r="NU92" s="24"/>
      <c r="NV92" s="24"/>
      <c r="NW92" s="24"/>
      <c r="NX92" s="24"/>
      <c r="NY92" s="24"/>
      <c r="NZ92" s="24"/>
      <c r="OA92" s="24"/>
      <c r="OB92" s="24"/>
      <c r="OC92" s="24"/>
      <c r="OD92" s="24"/>
      <c r="OE92" s="24"/>
      <c r="OF92" s="24"/>
      <c r="OG92" s="24"/>
      <c r="OH92" s="24"/>
      <c r="OI92" s="24"/>
      <c r="OJ92" s="24"/>
      <c r="OK92" s="24"/>
      <c r="OL92" s="24"/>
      <c r="OM92" s="24"/>
      <c r="ON92" s="24"/>
      <c r="OO92" s="24"/>
      <c r="OP92" s="24"/>
      <c r="OQ92" s="24"/>
      <c r="OR92" s="24"/>
      <c r="OS92" s="24"/>
      <c r="OT92" s="24"/>
      <c r="OU92" s="24"/>
      <c r="OV92" s="24"/>
      <c r="OW92" s="24"/>
      <c r="OX92" s="24"/>
      <c r="OY92" s="24"/>
      <c r="OZ92" s="24"/>
      <c r="PA92" s="24"/>
      <c r="PB92" s="24"/>
      <c r="PC92" s="24"/>
      <c r="PD92" s="24"/>
      <c r="PE92" s="24"/>
      <c r="PF92" s="24"/>
      <c r="PG92" s="24"/>
      <c r="PH92" s="24"/>
      <c r="PI92" s="24"/>
      <c r="PJ92" s="24"/>
      <c r="PK92" s="24"/>
      <c r="PL92" s="24"/>
      <c r="PM92" s="24"/>
      <c r="PN92" s="24"/>
      <c r="PO92" s="24"/>
      <c r="PP92" s="24"/>
      <c r="PQ92" s="24"/>
      <c r="PR92" s="24"/>
      <c r="PS92" s="24"/>
      <c r="PT92" s="24"/>
      <c r="PU92" s="24"/>
      <c r="PV92" s="24"/>
      <c r="PW92" s="24"/>
      <c r="PX92" s="24"/>
      <c r="PY92" s="24"/>
      <c r="PZ92" s="24"/>
      <c r="QA92" s="24"/>
      <c r="QB92" s="24"/>
      <c r="QC92" s="24"/>
      <c r="QD92" s="24"/>
      <c r="QE92" s="24"/>
      <c r="QF92" s="24"/>
      <c r="QG92" s="24"/>
      <c r="QH92" s="24"/>
      <c r="QI92" s="24"/>
      <c r="QJ92" s="24"/>
      <c r="QK92" s="24"/>
      <c r="QL92" s="24"/>
      <c r="QM92" s="24"/>
      <c r="QN92" s="24"/>
      <c r="QO92" s="24"/>
      <c r="QP92" s="24"/>
      <c r="QQ92" s="24"/>
      <c r="QR92" s="24"/>
      <c r="QS92" s="24"/>
      <c r="QT92" s="24"/>
      <c r="QU92" s="24"/>
      <c r="QV92" s="24"/>
      <c r="QW92" s="24"/>
      <c r="QX92" s="24"/>
      <c r="QY92" s="24"/>
      <c r="QZ92" s="24"/>
      <c r="RA92" s="24"/>
      <c r="RB92" s="24"/>
      <c r="RC92" s="24"/>
      <c r="RD92" s="24"/>
      <c r="RE92" s="24"/>
      <c r="RF92" s="24"/>
      <c r="RG92" s="24"/>
      <c r="RH92" s="24"/>
      <c r="RI92" s="24"/>
      <c r="RJ92" s="24"/>
      <c r="RK92" s="24"/>
      <c r="RL92" s="24"/>
      <c r="RM92" s="24"/>
      <c r="RN92" s="24"/>
      <c r="RO92" s="24"/>
      <c r="RP92" s="24"/>
      <c r="RQ92" s="24"/>
      <c r="RR92" s="24"/>
      <c r="RS92" s="24"/>
      <c r="RT92" s="24"/>
      <c r="RU92" s="24"/>
      <c r="RV92" s="24"/>
      <c r="RW92" s="24"/>
      <c r="RX92" s="24"/>
      <c r="RY92" s="24"/>
      <c r="RZ92" s="24"/>
      <c r="SA92" s="24"/>
      <c r="SB92" s="24"/>
      <c r="SC92" s="24"/>
      <c r="SD92" s="24"/>
      <c r="SE92" s="24"/>
      <c r="SF92" s="24"/>
      <c r="SG92" s="24"/>
      <c r="SH92" s="24"/>
      <c r="SI92" s="24"/>
      <c r="SJ92" s="24"/>
      <c r="SK92" s="24"/>
      <c r="SL92" s="24"/>
      <c r="SM92" s="24"/>
      <c r="SN92" s="24"/>
      <c r="SO92" s="24"/>
      <c r="SP92" s="24"/>
      <c r="SQ92" s="24"/>
      <c r="SR92" s="24"/>
      <c r="SS92" s="24"/>
      <c r="ST92" s="24"/>
      <c r="SU92" s="24"/>
      <c r="SV92" s="24"/>
      <c r="SW92" s="24"/>
      <c r="SX92" s="24"/>
      <c r="SY92" s="24"/>
      <c r="SZ92" s="24"/>
      <c r="TA92" s="24"/>
      <c r="TB92" s="24"/>
      <c r="TC92" s="24"/>
      <c r="TD92" s="24"/>
      <c r="TE92" s="24"/>
      <c r="TF92" s="24"/>
      <c r="TG92" s="24"/>
      <c r="TH92" s="24"/>
      <c r="TI92" s="24"/>
      <c r="TJ92" s="24"/>
      <c r="TK92" s="24"/>
      <c r="TL92" s="24"/>
      <c r="TM92" s="24"/>
      <c r="TN92" s="24"/>
      <c r="TO92" s="24"/>
      <c r="TP92" s="24"/>
      <c r="TQ92" s="24"/>
      <c r="TR92" s="24"/>
      <c r="TS92" s="24"/>
      <c r="TT92" s="24"/>
      <c r="TU92" s="24"/>
      <c r="TV92" s="24"/>
      <c r="TW92" s="24"/>
      <c r="TX92" s="24"/>
      <c r="TY92" s="24"/>
      <c r="TZ92" s="24"/>
      <c r="UA92" s="24"/>
      <c r="UB92" s="24"/>
      <c r="UC92" s="24"/>
      <c r="UD92" s="24"/>
      <c r="UE92" s="24"/>
      <c r="UF92" s="24"/>
      <c r="UG92" s="24"/>
      <c r="UH92" s="24"/>
      <c r="UI92" s="24"/>
      <c r="UJ92" s="24"/>
      <c r="UK92" s="24"/>
      <c r="UL92" s="24"/>
      <c r="UM92" s="24"/>
      <c r="UN92" s="24"/>
      <c r="UO92" s="24"/>
      <c r="UP92" s="24"/>
      <c r="UQ92" s="24"/>
      <c r="UR92" s="24"/>
      <c r="US92" s="24"/>
      <c r="UT92" s="24"/>
      <c r="UU92" s="24"/>
      <c r="UV92" s="24"/>
      <c r="UW92" s="24"/>
      <c r="UX92" s="24"/>
      <c r="UY92" s="24"/>
      <c r="UZ92" s="24"/>
      <c r="VA92" s="24"/>
      <c r="VB92" s="24"/>
      <c r="VC92" s="24"/>
      <c r="VD92" s="24"/>
    </row>
    <row r="93" spans="1:576" s="147" customFormat="1" ht="15" customHeight="1" x14ac:dyDescent="0.2">
      <c r="A93" s="18">
        <v>29</v>
      </c>
      <c r="B93" s="145" t="s">
        <v>325</v>
      </c>
      <c r="C93" s="145" t="s">
        <v>326</v>
      </c>
      <c r="D93" s="146">
        <v>14</v>
      </c>
      <c r="E93" s="145" t="s">
        <v>246</v>
      </c>
      <c r="F93" s="145" t="s">
        <v>327</v>
      </c>
      <c r="G93" s="149">
        <v>12</v>
      </c>
      <c r="H93" s="148">
        <v>40</v>
      </c>
      <c r="I93" s="148" t="s">
        <v>107</v>
      </c>
      <c r="J93" s="150" t="s">
        <v>162</v>
      </c>
      <c r="K93" s="150" t="s">
        <v>267</v>
      </c>
      <c r="L93" s="150" t="s">
        <v>187</v>
      </c>
      <c r="M93" s="148">
        <v>1</v>
      </c>
      <c r="N93" s="62">
        <v>24345</v>
      </c>
      <c r="O93" s="151"/>
      <c r="P93" s="151"/>
      <c r="Q93" s="151">
        <f t="shared" si="52"/>
        <v>24345</v>
      </c>
      <c r="R93" s="151"/>
      <c r="S93" s="151">
        <f t="shared" si="53"/>
        <v>4393.666666666667</v>
      </c>
      <c r="T93" s="151">
        <f t="shared" si="54"/>
        <v>43936.666666666664</v>
      </c>
      <c r="U93" s="151">
        <f t="shared" si="55"/>
        <v>4260.375</v>
      </c>
      <c r="V93" s="151">
        <f t="shared" si="56"/>
        <v>730.35</v>
      </c>
      <c r="W93" s="151">
        <f t="shared" si="57"/>
        <v>1217.25</v>
      </c>
      <c r="X93" s="151">
        <f t="shared" si="58"/>
        <v>486.90000000000003</v>
      </c>
      <c r="Y93" s="151">
        <v>1261</v>
      </c>
      <c r="Z93" s="151">
        <v>756</v>
      </c>
      <c r="AA93" s="152">
        <f t="shared" si="59"/>
        <v>13181</v>
      </c>
      <c r="AB93" s="64">
        <f t="shared" si="60"/>
        <v>38182.819444444445</v>
      </c>
      <c r="AC93" s="152">
        <f t="shared" si="61"/>
        <v>458193.83333333337</v>
      </c>
      <c r="AD93" s="152"/>
      <c r="AE93" s="152"/>
      <c r="AF93" s="152"/>
      <c r="AG93" s="152"/>
      <c r="AH93" s="152"/>
      <c r="AI93" s="152"/>
      <c r="AJ93" s="152"/>
      <c r="AK93" s="152"/>
      <c r="AL93" s="152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  <c r="BH93" s="154"/>
      <c r="BI93" s="154"/>
      <c r="BJ93" s="154"/>
      <c r="BK93" s="154"/>
      <c r="BL93" s="154"/>
      <c r="BM93" s="154"/>
      <c r="BN93" s="154"/>
      <c r="BO93" s="154"/>
      <c r="BP93" s="154"/>
      <c r="BQ93" s="154"/>
      <c r="BR93" s="154"/>
      <c r="BS93" s="154"/>
      <c r="BT93" s="154"/>
      <c r="BU93" s="154"/>
      <c r="BV93" s="154"/>
      <c r="BW93" s="154"/>
      <c r="BX93" s="154"/>
      <c r="BY93" s="154"/>
      <c r="BZ93" s="154"/>
      <c r="CA93" s="154"/>
      <c r="CB93" s="154"/>
      <c r="CC93" s="154"/>
      <c r="CD93" s="154"/>
      <c r="CE93" s="154"/>
      <c r="CF93" s="154"/>
      <c r="CG93" s="154"/>
      <c r="CH93" s="154"/>
      <c r="CI93" s="154"/>
      <c r="CJ93" s="154"/>
      <c r="CK93" s="154"/>
      <c r="CL93" s="154"/>
      <c r="CM93" s="154"/>
      <c r="CN93" s="154"/>
      <c r="CO93" s="154"/>
      <c r="CP93" s="154"/>
      <c r="CQ93" s="154"/>
      <c r="CR93" s="154"/>
      <c r="CS93" s="154"/>
      <c r="CT93" s="154"/>
      <c r="CU93" s="154"/>
      <c r="CV93" s="154"/>
      <c r="CW93" s="154"/>
      <c r="CX93" s="154"/>
      <c r="CY93" s="154"/>
      <c r="CZ93" s="154"/>
      <c r="DA93" s="154"/>
      <c r="DB93" s="154"/>
      <c r="DC93" s="154"/>
      <c r="DD93" s="154"/>
      <c r="DE93" s="154"/>
      <c r="DF93" s="154"/>
      <c r="DG93" s="154"/>
      <c r="DH93" s="154"/>
      <c r="DI93" s="154"/>
      <c r="DJ93" s="154"/>
      <c r="DK93" s="154"/>
      <c r="DL93" s="154"/>
      <c r="DM93" s="154"/>
      <c r="DN93" s="154"/>
      <c r="DO93" s="154"/>
      <c r="DP93" s="154"/>
      <c r="DQ93" s="154"/>
      <c r="DR93" s="154"/>
      <c r="DS93" s="154"/>
      <c r="DT93" s="154"/>
      <c r="DU93" s="154"/>
      <c r="DV93" s="154"/>
      <c r="DW93" s="154"/>
      <c r="DX93" s="154"/>
      <c r="DY93" s="154"/>
      <c r="DZ93" s="154"/>
      <c r="EA93" s="154"/>
      <c r="EB93" s="154"/>
      <c r="EC93" s="154"/>
      <c r="ED93" s="154"/>
      <c r="EE93" s="154"/>
      <c r="EF93" s="154"/>
      <c r="EG93" s="154"/>
      <c r="EH93" s="154"/>
      <c r="EI93" s="154"/>
      <c r="EJ93" s="154"/>
      <c r="EK93" s="154"/>
      <c r="EL93" s="154"/>
      <c r="EM93" s="154"/>
      <c r="EN93" s="154"/>
      <c r="EO93" s="154"/>
      <c r="EP93" s="154"/>
      <c r="EQ93" s="154"/>
      <c r="ER93" s="154"/>
      <c r="ES93" s="154"/>
      <c r="ET93" s="154"/>
      <c r="EU93" s="154"/>
      <c r="EV93" s="154"/>
      <c r="EW93" s="154"/>
      <c r="EX93" s="154"/>
      <c r="EY93" s="154"/>
      <c r="EZ93" s="154"/>
      <c r="FA93" s="154"/>
      <c r="FB93" s="154"/>
      <c r="FC93" s="154"/>
      <c r="FD93" s="154"/>
      <c r="FE93" s="154"/>
      <c r="FF93" s="154"/>
      <c r="FG93" s="154"/>
      <c r="FH93" s="154"/>
      <c r="FI93" s="154"/>
      <c r="FJ93" s="154"/>
      <c r="FK93" s="154"/>
      <c r="FL93" s="154"/>
      <c r="FM93" s="154"/>
      <c r="FN93" s="154"/>
      <c r="FO93" s="154"/>
      <c r="FP93" s="154"/>
      <c r="FQ93" s="154"/>
      <c r="FR93" s="154"/>
      <c r="FS93" s="154"/>
      <c r="FT93" s="154"/>
      <c r="FU93" s="154"/>
      <c r="FV93" s="154"/>
      <c r="FW93" s="154"/>
      <c r="FX93" s="154"/>
      <c r="FY93" s="154"/>
      <c r="FZ93" s="154"/>
      <c r="GA93" s="154"/>
      <c r="GB93" s="154"/>
      <c r="GC93" s="154"/>
      <c r="GD93" s="154"/>
      <c r="GE93" s="154"/>
      <c r="GF93" s="154"/>
      <c r="GG93" s="154"/>
      <c r="GH93" s="154"/>
      <c r="GI93" s="154"/>
      <c r="GJ93" s="154"/>
      <c r="GK93" s="154"/>
      <c r="GL93" s="154"/>
      <c r="GM93" s="154"/>
      <c r="GN93" s="154"/>
      <c r="GO93" s="154"/>
      <c r="GP93" s="154"/>
      <c r="GQ93" s="154"/>
      <c r="GR93" s="154"/>
      <c r="GS93" s="154"/>
      <c r="GT93" s="154"/>
      <c r="GU93" s="154"/>
      <c r="GV93" s="154"/>
      <c r="GW93" s="154"/>
      <c r="GX93" s="154"/>
      <c r="GY93" s="154"/>
      <c r="GZ93" s="154"/>
      <c r="HA93" s="154"/>
      <c r="HB93" s="154"/>
      <c r="HC93" s="154"/>
      <c r="HD93" s="154"/>
      <c r="HE93" s="154"/>
      <c r="HF93" s="154"/>
      <c r="HG93" s="154"/>
      <c r="HH93" s="154"/>
      <c r="HI93" s="154"/>
      <c r="HJ93" s="154"/>
      <c r="HK93" s="154"/>
      <c r="HL93" s="154"/>
      <c r="HM93" s="154"/>
      <c r="HN93" s="154"/>
      <c r="HO93" s="154"/>
      <c r="HP93" s="154"/>
      <c r="HQ93" s="154"/>
      <c r="HR93" s="154"/>
      <c r="HS93" s="154"/>
      <c r="HT93" s="154"/>
      <c r="HU93" s="154"/>
      <c r="HV93" s="154"/>
      <c r="HW93" s="154"/>
      <c r="HX93" s="154"/>
      <c r="HY93" s="154"/>
      <c r="HZ93" s="154"/>
      <c r="IA93" s="154"/>
      <c r="IB93" s="154"/>
      <c r="IC93" s="154"/>
      <c r="ID93" s="154"/>
      <c r="IE93" s="154"/>
      <c r="IF93" s="154"/>
      <c r="IG93" s="154"/>
      <c r="IH93" s="154"/>
      <c r="II93" s="154"/>
      <c r="IJ93" s="154"/>
      <c r="IK93" s="154"/>
      <c r="IL93" s="154"/>
      <c r="IM93" s="154"/>
      <c r="IN93" s="154"/>
      <c r="IO93" s="154"/>
      <c r="IP93" s="154"/>
      <c r="IQ93" s="154"/>
      <c r="IR93" s="154"/>
      <c r="IS93" s="154"/>
      <c r="IT93" s="154"/>
      <c r="IU93" s="154"/>
      <c r="IV93" s="154"/>
      <c r="IW93" s="154"/>
      <c r="IX93" s="154"/>
      <c r="IY93" s="154"/>
      <c r="IZ93" s="154"/>
      <c r="JA93" s="154"/>
      <c r="JB93" s="154"/>
      <c r="JC93" s="154"/>
      <c r="JD93" s="154"/>
      <c r="JE93" s="154"/>
      <c r="JF93" s="154"/>
      <c r="JG93" s="154"/>
      <c r="JH93" s="154"/>
      <c r="JI93" s="154"/>
      <c r="JJ93" s="154"/>
      <c r="JK93" s="154"/>
      <c r="JL93" s="154"/>
      <c r="JM93" s="154"/>
      <c r="JN93" s="154"/>
      <c r="JO93" s="154"/>
      <c r="JP93" s="154"/>
      <c r="JQ93" s="154"/>
      <c r="JR93" s="154"/>
      <c r="JS93" s="154"/>
      <c r="JT93" s="154"/>
      <c r="JU93" s="154"/>
      <c r="JV93" s="154"/>
      <c r="JW93" s="154"/>
      <c r="JX93" s="154"/>
      <c r="JY93" s="154"/>
      <c r="JZ93" s="154"/>
      <c r="KA93" s="154"/>
      <c r="KB93" s="154"/>
      <c r="KC93" s="154"/>
      <c r="KD93" s="154"/>
      <c r="KE93" s="154"/>
      <c r="KF93" s="154"/>
      <c r="KG93" s="154"/>
      <c r="KH93" s="154"/>
      <c r="KI93" s="154"/>
      <c r="KJ93" s="154"/>
      <c r="KK93" s="154"/>
      <c r="KL93" s="154"/>
      <c r="KM93" s="154"/>
      <c r="KN93" s="154"/>
      <c r="KO93" s="154"/>
      <c r="KP93" s="154"/>
      <c r="KQ93" s="154"/>
      <c r="KR93" s="154"/>
      <c r="KS93" s="154"/>
      <c r="KT93" s="154"/>
      <c r="KU93" s="154"/>
      <c r="KV93" s="154"/>
      <c r="KW93" s="154"/>
      <c r="KX93" s="154"/>
      <c r="KY93" s="154"/>
      <c r="KZ93" s="154"/>
      <c r="LA93" s="154"/>
      <c r="LB93" s="154"/>
      <c r="LC93" s="154"/>
      <c r="LD93" s="154"/>
      <c r="LE93" s="154"/>
      <c r="LF93" s="154"/>
      <c r="LG93" s="154"/>
      <c r="LH93" s="154"/>
      <c r="LI93" s="154"/>
      <c r="LJ93" s="154"/>
      <c r="LK93" s="154"/>
      <c r="LL93" s="154"/>
      <c r="LM93" s="154"/>
      <c r="LN93" s="154"/>
      <c r="LO93" s="154"/>
      <c r="LP93" s="154"/>
      <c r="LQ93" s="154"/>
      <c r="LR93" s="154"/>
      <c r="LS93" s="154"/>
      <c r="LT93" s="154"/>
      <c r="LU93" s="154"/>
      <c r="LV93" s="154"/>
      <c r="LW93" s="154"/>
      <c r="LX93" s="154"/>
      <c r="LY93" s="154"/>
      <c r="LZ93" s="154"/>
      <c r="MA93" s="154"/>
      <c r="MB93" s="154"/>
      <c r="MC93" s="154"/>
      <c r="MD93" s="154"/>
      <c r="ME93" s="154"/>
      <c r="MF93" s="154"/>
      <c r="MG93" s="154"/>
      <c r="MH93" s="154"/>
      <c r="MI93" s="154"/>
      <c r="MJ93" s="154"/>
      <c r="MK93" s="154"/>
      <c r="ML93" s="154"/>
      <c r="MM93" s="154"/>
      <c r="MN93" s="154"/>
      <c r="MO93" s="154"/>
      <c r="MP93" s="154"/>
      <c r="MQ93" s="154"/>
      <c r="MR93" s="154"/>
      <c r="MS93" s="154"/>
      <c r="MT93" s="154"/>
      <c r="MU93" s="154"/>
      <c r="MV93" s="154"/>
      <c r="MW93" s="154"/>
      <c r="MX93" s="154"/>
      <c r="MY93" s="154"/>
      <c r="MZ93" s="154"/>
      <c r="NA93" s="154"/>
      <c r="NB93" s="154"/>
      <c r="NC93" s="154"/>
      <c r="ND93" s="154"/>
      <c r="NE93" s="154"/>
      <c r="NF93" s="154"/>
      <c r="NG93" s="154"/>
      <c r="NH93" s="154"/>
      <c r="NI93" s="154"/>
      <c r="NJ93" s="154"/>
      <c r="NK93" s="154"/>
      <c r="NL93" s="154"/>
      <c r="NM93" s="154"/>
      <c r="NN93" s="154"/>
      <c r="NO93" s="154"/>
      <c r="NP93" s="154"/>
      <c r="NQ93" s="154"/>
      <c r="NR93" s="154"/>
      <c r="NS93" s="154"/>
      <c r="NT93" s="154"/>
      <c r="NU93" s="154"/>
      <c r="NV93" s="154"/>
      <c r="NW93" s="154"/>
      <c r="NX93" s="154"/>
      <c r="NY93" s="154"/>
      <c r="NZ93" s="154"/>
      <c r="OA93" s="154"/>
      <c r="OB93" s="154"/>
      <c r="OC93" s="154"/>
      <c r="OD93" s="154"/>
      <c r="OE93" s="154"/>
      <c r="OF93" s="154"/>
      <c r="OG93" s="154"/>
      <c r="OH93" s="154"/>
      <c r="OI93" s="154"/>
      <c r="OJ93" s="154"/>
      <c r="OK93" s="154"/>
      <c r="OL93" s="154"/>
      <c r="OM93" s="154"/>
      <c r="ON93" s="154"/>
      <c r="OO93" s="154"/>
      <c r="OP93" s="154"/>
      <c r="OQ93" s="154"/>
      <c r="OR93" s="154"/>
      <c r="OS93" s="154"/>
      <c r="OT93" s="154"/>
      <c r="OU93" s="154"/>
      <c r="OV93" s="154"/>
      <c r="OW93" s="154"/>
      <c r="OX93" s="154"/>
      <c r="OY93" s="154"/>
      <c r="OZ93" s="154"/>
      <c r="PA93" s="154"/>
      <c r="PB93" s="154"/>
      <c r="PC93" s="154"/>
      <c r="PD93" s="154"/>
      <c r="PE93" s="154"/>
      <c r="PF93" s="154"/>
      <c r="PG93" s="154"/>
      <c r="PH93" s="154"/>
      <c r="PI93" s="154"/>
      <c r="PJ93" s="154"/>
      <c r="PK93" s="154"/>
      <c r="PL93" s="154"/>
      <c r="PM93" s="154"/>
      <c r="PN93" s="154"/>
      <c r="PO93" s="154"/>
      <c r="PP93" s="154"/>
      <c r="PQ93" s="154"/>
      <c r="PR93" s="154"/>
      <c r="PS93" s="154"/>
      <c r="PT93" s="154"/>
      <c r="PU93" s="154"/>
      <c r="PV93" s="154"/>
      <c r="PW93" s="154"/>
      <c r="PX93" s="154"/>
      <c r="PY93" s="154"/>
      <c r="PZ93" s="154"/>
      <c r="QA93" s="154"/>
      <c r="QB93" s="154"/>
      <c r="QC93" s="154"/>
      <c r="QD93" s="154"/>
      <c r="QE93" s="154"/>
      <c r="QF93" s="154"/>
      <c r="QG93" s="154"/>
      <c r="QH93" s="154"/>
      <c r="QI93" s="154"/>
      <c r="QJ93" s="154"/>
      <c r="QK93" s="154"/>
      <c r="QL93" s="154"/>
      <c r="QM93" s="154"/>
      <c r="QN93" s="154"/>
      <c r="QO93" s="154"/>
      <c r="QP93" s="154"/>
      <c r="QQ93" s="154"/>
      <c r="QR93" s="154"/>
      <c r="QS93" s="154"/>
      <c r="QT93" s="154"/>
      <c r="QU93" s="154"/>
      <c r="QV93" s="154"/>
      <c r="QW93" s="154"/>
      <c r="QX93" s="154"/>
      <c r="QY93" s="154"/>
      <c r="QZ93" s="154"/>
      <c r="RA93" s="154"/>
      <c r="RB93" s="154"/>
      <c r="RC93" s="154"/>
      <c r="RD93" s="154"/>
      <c r="RE93" s="154"/>
      <c r="RF93" s="154"/>
      <c r="RG93" s="154"/>
      <c r="RH93" s="154"/>
      <c r="RI93" s="154"/>
      <c r="RJ93" s="154"/>
      <c r="RK93" s="154"/>
      <c r="RL93" s="154"/>
      <c r="RM93" s="154"/>
      <c r="RN93" s="154"/>
      <c r="RO93" s="154"/>
      <c r="RP93" s="154"/>
      <c r="RQ93" s="154"/>
      <c r="RR93" s="154"/>
      <c r="RS93" s="154"/>
      <c r="RT93" s="154"/>
      <c r="RU93" s="154"/>
      <c r="RV93" s="154"/>
      <c r="RW93" s="154"/>
      <c r="RX93" s="154"/>
      <c r="RY93" s="154"/>
      <c r="RZ93" s="154"/>
      <c r="SA93" s="154"/>
      <c r="SB93" s="154"/>
      <c r="SC93" s="154"/>
      <c r="SD93" s="154"/>
      <c r="SE93" s="154"/>
      <c r="SF93" s="154"/>
      <c r="SG93" s="154"/>
      <c r="SH93" s="154"/>
      <c r="SI93" s="154"/>
      <c r="SJ93" s="154"/>
      <c r="SK93" s="154"/>
      <c r="SL93" s="154"/>
      <c r="SM93" s="154"/>
      <c r="SN93" s="154"/>
      <c r="SO93" s="154"/>
      <c r="SP93" s="154"/>
      <c r="SQ93" s="154"/>
      <c r="SR93" s="154"/>
      <c r="SS93" s="154"/>
      <c r="ST93" s="154"/>
      <c r="SU93" s="154"/>
      <c r="SV93" s="154"/>
      <c r="SW93" s="154"/>
      <c r="SX93" s="154"/>
      <c r="SY93" s="154"/>
      <c r="SZ93" s="154"/>
      <c r="TA93" s="154"/>
      <c r="TB93" s="154"/>
      <c r="TC93" s="154"/>
      <c r="TD93" s="154"/>
      <c r="TE93" s="154"/>
      <c r="TF93" s="154"/>
      <c r="TG93" s="154"/>
      <c r="TH93" s="154"/>
      <c r="TI93" s="154"/>
      <c r="TJ93" s="154"/>
      <c r="TK93" s="154"/>
      <c r="TL93" s="154"/>
      <c r="TM93" s="154"/>
      <c r="TN93" s="154"/>
      <c r="TO93" s="154"/>
      <c r="TP93" s="154"/>
      <c r="TQ93" s="154"/>
      <c r="TR93" s="154"/>
      <c r="TS93" s="154"/>
      <c r="TT93" s="154"/>
      <c r="TU93" s="154"/>
      <c r="TV93" s="154"/>
      <c r="TW93" s="154"/>
      <c r="TX93" s="154"/>
      <c r="TY93" s="154"/>
      <c r="TZ93" s="154"/>
      <c r="UA93" s="154"/>
      <c r="UB93" s="154"/>
      <c r="UC93" s="154"/>
      <c r="UD93" s="154"/>
      <c r="UE93" s="154"/>
      <c r="UF93" s="154"/>
      <c r="UG93" s="154"/>
      <c r="UH93" s="154"/>
      <c r="UI93" s="154"/>
      <c r="UJ93" s="154"/>
      <c r="UK93" s="154"/>
      <c r="UL93" s="154"/>
      <c r="UM93" s="154"/>
      <c r="UN93" s="154"/>
      <c r="UO93" s="154"/>
      <c r="UP93" s="154"/>
      <c r="UQ93" s="154"/>
      <c r="UR93" s="154"/>
      <c r="US93" s="154"/>
      <c r="UT93" s="154"/>
      <c r="UU93" s="154"/>
      <c r="UV93" s="154"/>
      <c r="UW93" s="154"/>
      <c r="UX93" s="154"/>
      <c r="UY93" s="154"/>
      <c r="UZ93" s="154"/>
      <c r="VA93" s="154"/>
      <c r="VB93" s="154"/>
      <c r="VC93" s="154"/>
      <c r="VD93" s="154"/>
    </row>
    <row r="94" spans="1:576" s="56" customFormat="1" ht="15" customHeight="1" x14ac:dyDescent="0.2">
      <c r="A94" s="18">
        <v>30</v>
      </c>
      <c r="B94" s="89" t="s">
        <v>325</v>
      </c>
      <c r="C94" s="89" t="s">
        <v>326</v>
      </c>
      <c r="D94" s="20">
        <v>14</v>
      </c>
      <c r="E94" s="89" t="s">
        <v>246</v>
      </c>
      <c r="F94" s="89" t="s">
        <v>327</v>
      </c>
      <c r="G94" s="130">
        <v>14</v>
      </c>
      <c r="H94" s="22">
        <v>40</v>
      </c>
      <c r="I94" s="22" t="s">
        <v>107</v>
      </c>
      <c r="J94" s="21" t="s">
        <v>1</v>
      </c>
      <c r="K94" s="21" t="s">
        <v>267</v>
      </c>
      <c r="L94" s="21" t="s">
        <v>187</v>
      </c>
      <c r="M94" s="22">
        <v>1</v>
      </c>
      <c r="N94" s="62">
        <v>38087</v>
      </c>
      <c r="O94" s="62"/>
      <c r="P94" s="62"/>
      <c r="Q94" s="62">
        <f t="shared" si="52"/>
        <v>38087</v>
      </c>
      <c r="R94" s="62">
        <f>70.1*5</f>
        <v>350.5</v>
      </c>
      <c r="S94" s="62">
        <f t="shared" si="53"/>
        <v>6874.333333333333</v>
      </c>
      <c r="T94" s="62">
        <f t="shared" si="54"/>
        <v>68743.333333333328</v>
      </c>
      <c r="U94" s="62">
        <f t="shared" si="55"/>
        <v>6665.2249999999995</v>
      </c>
      <c r="V94" s="62">
        <f t="shared" si="56"/>
        <v>1142.6099999999999</v>
      </c>
      <c r="W94" s="62">
        <f t="shared" si="57"/>
        <v>1904.3500000000001</v>
      </c>
      <c r="X94" s="62">
        <f t="shared" si="58"/>
        <v>761.74</v>
      </c>
      <c r="Y94" s="62">
        <v>1837</v>
      </c>
      <c r="Z94" s="62">
        <v>1322</v>
      </c>
      <c r="AA94" s="64"/>
      <c r="AB94" s="64">
        <f t="shared" si="60"/>
        <v>58371.897222222215</v>
      </c>
      <c r="AC94" s="64">
        <f t="shared" si="61"/>
        <v>700462.7666666666</v>
      </c>
      <c r="AD94" s="64"/>
      <c r="AE94" s="64"/>
      <c r="AF94" s="64"/>
      <c r="AG94" s="64"/>
      <c r="AH94" s="64"/>
      <c r="AI94" s="64"/>
      <c r="AJ94" s="64"/>
      <c r="AK94" s="64"/>
      <c r="AL94" s="6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  <c r="KX94" s="24"/>
      <c r="KY94" s="24"/>
      <c r="KZ94" s="24"/>
      <c r="LA94" s="24"/>
      <c r="LB94" s="24"/>
      <c r="LC94" s="24"/>
      <c r="LD94" s="24"/>
      <c r="LE94" s="24"/>
      <c r="LF94" s="24"/>
      <c r="LG94" s="24"/>
      <c r="LH94" s="24"/>
      <c r="LI94" s="24"/>
      <c r="LJ94" s="24"/>
      <c r="LK94" s="24"/>
      <c r="LL94" s="24"/>
      <c r="LM94" s="24"/>
      <c r="LN94" s="24"/>
      <c r="LO94" s="24"/>
      <c r="LP94" s="24"/>
      <c r="LQ94" s="24"/>
      <c r="LR94" s="24"/>
      <c r="LS94" s="24"/>
      <c r="LT94" s="24"/>
      <c r="LU94" s="24"/>
      <c r="LV94" s="24"/>
      <c r="LW94" s="24"/>
      <c r="LX94" s="24"/>
      <c r="LY94" s="24"/>
      <c r="LZ94" s="24"/>
      <c r="MA94" s="24"/>
      <c r="MB94" s="24"/>
      <c r="MC94" s="24"/>
      <c r="MD94" s="24"/>
      <c r="ME94" s="24"/>
      <c r="MF94" s="24"/>
      <c r="MG94" s="24"/>
      <c r="MH94" s="24"/>
      <c r="MI94" s="24"/>
      <c r="MJ94" s="24"/>
      <c r="MK94" s="24"/>
      <c r="ML94" s="24"/>
      <c r="MM94" s="24"/>
      <c r="MN94" s="24"/>
      <c r="MO94" s="24"/>
      <c r="MP94" s="24"/>
      <c r="MQ94" s="24"/>
      <c r="MR94" s="24"/>
      <c r="MS94" s="24"/>
      <c r="MT94" s="24"/>
      <c r="MU94" s="24"/>
      <c r="MV94" s="24"/>
      <c r="MW94" s="24"/>
      <c r="MX94" s="24"/>
      <c r="MY94" s="24"/>
      <c r="MZ94" s="24"/>
      <c r="NA94" s="24"/>
      <c r="NB94" s="24"/>
      <c r="NC94" s="24"/>
      <c r="ND94" s="24"/>
      <c r="NE94" s="24"/>
      <c r="NF94" s="24"/>
      <c r="NG94" s="24"/>
      <c r="NH94" s="24"/>
      <c r="NI94" s="24"/>
      <c r="NJ94" s="24"/>
      <c r="NK94" s="24"/>
      <c r="NL94" s="24"/>
      <c r="NM94" s="24"/>
      <c r="NN94" s="24"/>
      <c r="NO94" s="24"/>
      <c r="NP94" s="24"/>
      <c r="NQ94" s="24"/>
      <c r="NR94" s="24"/>
      <c r="NS94" s="24"/>
      <c r="NT94" s="24"/>
      <c r="NU94" s="24"/>
      <c r="NV94" s="24"/>
      <c r="NW94" s="24"/>
      <c r="NX94" s="24"/>
      <c r="NY94" s="24"/>
      <c r="NZ94" s="24"/>
      <c r="OA94" s="24"/>
      <c r="OB94" s="24"/>
      <c r="OC94" s="24"/>
      <c r="OD94" s="24"/>
      <c r="OE94" s="24"/>
      <c r="OF94" s="24"/>
      <c r="OG94" s="24"/>
      <c r="OH94" s="24"/>
      <c r="OI94" s="24"/>
      <c r="OJ94" s="24"/>
      <c r="OK94" s="24"/>
      <c r="OL94" s="24"/>
      <c r="OM94" s="24"/>
      <c r="ON94" s="24"/>
      <c r="OO94" s="24"/>
      <c r="OP94" s="24"/>
      <c r="OQ94" s="24"/>
      <c r="OR94" s="24"/>
      <c r="OS94" s="24"/>
      <c r="OT94" s="24"/>
      <c r="OU94" s="24"/>
      <c r="OV94" s="24"/>
      <c r="OW94" s="24"/>
      <c r="OX94" s="24"/>
      <c r="OY94" s="24"/>
      <c r="OZ94" s="24"/>
      <c r="PA94" s="24"/>
      <c r="PB94" s="24"/>
      <c r="PC94" s="24"/>
      <c r="PD94" s="24"/>
      <c r="PE94" s="24"/>
      <c r="PF94" s="24"/>
      <c r="PG94" s="24"/>
      <c r="PH94" s="24"/>
      <c r="PI94" s="24"/>
      <c r="PJ94" s="24"/>
      <c r="PK94" s="24"/>
      <c r="PL94" s="24"/>
      <c r="PM94" s="24"/>
      <c r="PN94" s="24"/>
      <c r="PO94" s="24"/>
      <c r="PP94" s="24"/>
      <c r="PQ94" s="24"/>
      <c r="PR94" s="24"/>
      <c r="PS94" s="24"/>
      <c r="PT94" s="24"/>
      <c r="PU94" s="24"/>
      <c r="PV94" s="24"/>
      <c r="PW94" s="24"/>
      <c r="PX94" s="24"/>
      <c r="PY94" s="24"/>
      <c r="PZ94" s="24"/>
      <c r="QA94" s="24"/>
      <c r="QB94" s="24"/>
      <c r="QC94" s="24"/>
      <c r="QD94" s="24"/>
      <c r="QE94" s="24"/>
      <c r="QF94" s="24"/>
      <c r="QG94" s="24"/>
      <c r="QH94" s="24"/>
      <c r="QI94" s="24"/>
      <c r="QJ94" s="24"/>
      <c r="QK94" s="24"/>
      <c r="QL94" s="24"/>
      <c r="QM94" s="24"/>
      <c r="QN94" s="24"/>
      <c r="QO94" s="24"/>
      <c r="QP94" s="24"/>
      <c r="QQ94" s="24"/>
      <c r="QR94" s="24"/>
      <c r="QS94" s="24"/>
      <c r="QT94" s="24"/>
      <c r="QU94" s="24"/>
      <c r="QV94" s="24"/>
      <c r="QW94" s="24"/>
      <c r="QX94" s="24"/>
      <c r="QY94" s="24"/>
      <c r="QZ94" s="24"/>
      <c r="RA94" s="24"/>
      <c r="RB94" s="24"/>
      <c r="RC94" s="24"/>
      <c r="RD94" s="24"/>
      <c r="RE94" s="24"/>
      <c r="RF94" s="24"/>
      <c r="RG94" s="24"/>
      <c r="RH94" s="24"/>
      <c r="RI94" s="24"/>
      <c r="RJ94" s="24"/>
      <c r="RK94" s="24"/>
      <c r="RL94" s="24"/>
      <c r="RM94" s="24"/>
      <c r="RN94" s="24"/>
      <c r="RO94" s="24"/>
      <c r="RP94" s="24"/>
      <c r="RQ94" s="24"/>
      <c r="RR94" s="24"/>
      <c r="RS94" s="24"/>
      <c r="RT94" s="24"/>
      <c r="RU94" s="24"/>
      <c r="RV94" s="24"/>
      <c r="RW94" s="24"/>
      <c r="RX94" s="24"/>
      <c r="RY94" s="24"/>
      <c r="RZ94" s="24"/>
      <c r="SA94" s="24"/>
      <c r="SB94" s="24"/>
      <c r="SC94" s="24"/>
      <c r="SD94" s="24"/>
      <c r="SE94" s="24"/>
      <c r="SF94" s="24"/>
      <c r="SG94" s="24"/>
      <c r="SH94" s="24"/>
      <c r="SI94" s="24"/>
      <c r="SJ94" s="24"/>
      <c r="SK94" s="24"/>
      <c r="SL94" s="24"/>
      <c r="SM94" s="24"/>
      <c r="SN94" s="24"/>
      <c r="SO94" s="24"/>
      <c r="SP94" s="24"/>
      <c r="SQ94" s="24"/>
      <c r="SR94" s="24"/>
      <c r="SS94" s="24"/>
      <c r="ST94" s="24"/>
      <c r="SU94" s="24"/>
      <c r="SV94" s="24"/>
      <c r="SW94" s="24"/>
      <c r="SX94" s="24"/>
      <c r="SY94" s="24"/>
      <c r="SZ94" s="24"/>
      <c r="TA94" s="24"/>
      <c r="TB94" s="24"/>
      <c r="TC94" s="24"/>
      <c r="TD94" s="24"/>
      <c r="TE94" s="24"/>
      <c r="TF94" s="24"/>
      <c r="TG94" s="24"/>
      <c r="TH94" s="24"/>
      <c r="TI94" s="24"/>
      <c r="TJ94" s="24"/>
      <c r="TK94" s="24"/>
      <c r="TL94" s="24"/>
      <c r="TM94" s="24"/>
      <c r="TN94" s="24"/>
      <c r="TO94" s="24"/>
      <c r="TP94" s="24"/>
      <c r="TQ94" s="24"/>
      <c r="TR94" s="24"/>
      <c r="TS94" s="24"/>
      <c r="TT94" s="24"/>
      <c r="TU94" s="24"/>
      <c r="TV94" s="24"/>
      <c r="TW94" s="24"/>
      <c r="TX94" s="24"/>
      <c r="TY94" s="24"/>
      <c r="TZ94" s="24"/>
      <c r="UA94" s="24"/>
      <c r="UB94" s="24"/>
      <c r="UC94" s="24"/>
      <c r="UD94" s="24"/>
      <c r="UE94" s="24"/>
      <c r="UF94" s="24"/>
      <c r="UG94" s="24"/>
      <c r="UH94" s="24"/>
      <c r="UI94" s="24"/>
      <c r="UJ94" s="24"/>
      <c r="UK94" s="24"/>
      <c r="UL94" s="24"/>
      <c r="UM94" s="24"/>
      <c r="UN94" s="24"/>
      <c r="UO94" s="24"/>
      <c r="UP94" s="24"/>
      <c r="UQ94" s="24"/>
      <c r="UR94" s="24"/>
      <c r="US94" s="24"/>
      <c r="UT94" s="24"/>
      <c r="UU94" s="24"/>
      <c r="UV94" s="24"/>
      <c r="UW94" s="24"/>
      <c r="UX94" s="24"/>
      <c r="UY94" s="24"/>
      <c r="UZ94" s="24"/>
      <c r="VA94" s="24"/>
      <c r="VB94" s="24"/>
      <c r="VC94" s="24"/>
      <c r="VD94" s="24"/>
    </row>
    <row r="95" spans="1:576" s="56" customFormat="1" ht="15" customHeight="1" x14ac:dyDescent="0.2">
      <c r="A95" s="18">
        <v>31</v>
      </c>
      <c r="B95" s="89" t="s">
        <v>325</v>
      </c>
      <c r="C95" s="89" t="s">
        <v>326</v>
      </c>
      <c r="D95" s="20">
        <v>14</v>
      </c>
      <c r="E95" s="89" t="s">
        <v>246</v>
      </c>
      <c r="F95" s="89" t="s">
        <v>327</v>
      </c>
      <c r="G95" s="130">
        <v>14</v>
      </c>
      <c r="H95" s="22">
        <v>40</v>
      </c>
      <c r="I95" s="22" t="s">
        <v>107</v>
      </c>
      <c r="J95" s="21" t="s">
        <v>3</v>
      </c>
      <c r="K95" s="21" t="s">
        <v>267</v>
      </c>
      <c r="L95" s="21" t="s">
        <v>187</v>
      </c>
      <c r="M95" s="22">
        <v>1</v>
      </c>
      <c r="N95" s="62">
        <v>38087</v>
      </c>
      <c r="O95" s="62"/>
      <c r="P95" s="62"/>
      <c r="Q95" s="62">
        <f t="shared" si="52"/>
        <v>38087</v>
      </c>
      <c r="R95" s="62">
        <f>70.1*4</f>
        <v>280.39999999999998</v>
      </c>
      <c r="S95" s="62">
        <f t="shared" si="53"/>
        <v>6874.333333333333</v>
      </c>
      <c r="T95" s="62">
        <f t="shared" si="54"/>
        <v>68743.333333333328</v>
      </c>
      <c r="U95" s="62">
        <f t="shared" si="55"/>
        <v>6665.2249999999995</v>
      </c>
      <c r="V95" s="62">
        <f t="shared" si="56"/>
        <v>1142.6099999999999</v>
      </c>
      <c r="W95" s="62">
        <f t="shared" si="57"/>
        <v>1904.3500000000001</v>
      </c>
      <c r="X95" s="62">
        <f t="shared" si="58"/>
        <v>761.74</v>
      </c>
      <c r="Y95" s="62">
        <v>1837</v>
      </c>
      <c r="Z95" s="62">
        <v>1322</v>
      </c>
      <c r="AA95" s="64"/>
      <c r="AB95" s="64">
        <f t="shared" si="60"/>
        <v>58301.797222222216</v>
      </c>
      <c r="AC95" s="64">
        <f t="shared" si="61"/>
        <v>699621.56666666665</v>
      </c>
      <c r="AD95" s="64"/>
      <c r="AE95" s="64"/>
      <c r="AF95" s="64"/>
      <c r="AG95" s="64"/>
      <c r="AH95" s="64"/>
      <c r="AI95" s="64"/>
      <c r="AJ95" s="64"/>
      <c r="AK95" s="64"/>
      <c r="AL95" s="6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  <c r="KX95" s="24"/>
      <c r="KY95" s="24"/>
      <c r="KZ95" s="24"/>
      <c r="LA95" s="24"/>
      <c r="LB95" s="24"/>
      <c r="LC95" s="24"/>
      <c r="LD95" s="24"/>
      <c r="LE95" s="24"/>
      <c r="LF95" s="24"/>
      <c r="LG95" s="24"/>
      <c r="LH95" s="24"/>
      <c r="LI95" s="24"/>
      <c r="LJ95" s="24"/>
      <c r="LK95" s="24"/>
      <c r="LL95" s="24"/>
      <c r="LM95" s="24"/>
      <c r="LN95" s="24"/>
      <c r="LO95" s="24"/>
      <c r="LP95" s="24"/>
      <c r="LQ95" s="24"/>
      <c r="LR95" s="24"/>
      <c r="LS95" s="24"/>
      <c r="LT95" s="24"/>
      <c r="LU95" s="24"/>
      <c r="LV95" s="24"/>
      <c r="LW95" s="24"/>
      <c r="LX95" s="24"/>
      <c r="LY95" s="24"/>
      <c r="LZ95" s="24"/>
      <c r="MA95" s="24"/>
      <c r="MB95" s="24"/>
      <c r="MC95" s="24"/>
      <c r="MD95" s="24"/>
      <c r="ME95" s="24"/>
      <c r="MF95" s="24"/>
      <c r="MG95" s="24"/>
      <c r="MH95" s="24"/>
      <c r="MI95" s="24"/>
      <c r="MJ95" s="24"/>
      <c r="MK95" s="24"/>
      <c r="ML95" s="24"/>
      <c r="MM95" s="24"/>
      <c r="MN95" s="24"/>
      <c r="MO95" s="24"/>
      <c r="MP95" s="24"/>
      <c r="MQ95" s="24"/>
      <c r="MR95" s="24"/>
      <c r="MS95" s="24"/>
      <c r="MT95" s="24"/>
      <c r="MU95" s="24"/>
      <c r="MV95" s="24"/>
      <c r="MW95" s="24"/>
      <c r="MX95" s="24"/>
      <c r="MY95" s="24"/>
      <c r="MZ95" s="24"/>
      <c r="NA95" s="24"/>
      <c r="NB95" s="24"/>
      <c r="NC95" s="24"/>
      <c r="ND95" s="24"/>
      <c r="NE95" s="24"/>
      <c r="NF95" s="24"/>
      <c r="NG95" s="24"/>
      <c r="NH95" s="24"/>
      <c r="NI95" s="24"/>
      <c r="NJ95" s="24"/>
      <c r="NK95" s="24"/>
      <c r="NL95" s="24"/>
      <c r="NM95" s="24"/>
      <c r="NN95" s="24"/>
      <c r="NO95" s="24"/>
      <c r="NP95" s="24"/>
      <c r="NQ95" s="24"/>
      <c r="NR95" s="24"/>
      <c r="NS95" s="24"/>
      <c r="NT95" s="24"/>
      <c r="NU95" s="24"/>
      <c r="NV95" s="24"/>
      <c r="NW95" s="24"/>
      <c r="NX95" s="24"/>
      <c r="NY95" s="24"/>
      <c r="NZ95" s="24"/>
      <c r="OA95" s="24"/>
      <c r="OB95" s="24"/>
      <c r="OC95" s="24"/>
      <c r="OD95" s="24"/>
      <c r="OE95" s="24"/>
      <c r="OF95" s="24"/>
      <c r="OG95" s="24"/>
      <c r="OH95" s="24"/>
      <c r="OI95" s="24"/>
      <c r="OJ95" s="24"/>
      <c r="OK95" s="24"/>
      <c r="OL95" s="24"/>
      <c r="OM95" s="24"/>
      <c r="ON95" s="24"/>
      <c r="OO95" s="24"/>
      <c r="OP95" s="24"/>
      <c r="OQ95" s="24"/>
      <c r="OR95" s="24"/>
      <c r="OS95" s="24"/>
      <c r="OT95" s="24"/>
      <c r="OU95" s="24"/>
      <c r="OV95" s="24"/>
      <c r="OW95" s="24"/>
      <c r="OX95" s="24"/>
      <c r="OY95" s="24"/>
      <c r="OZ95" s="24"/>
      <c r="PA95" s="24"/>
      <c r="PB95" s="24"/>
      <c r="PC95" s="24"/>
      <c r="PD95" s="24"/>
      <c r="PE95" s="24"/>
      <c r="PF95" s="24"/>
      <c r="PG95" s="24"/>
      <c r="PH95" s="24"/>
      <c r="PI95" s="24"/>
      <c r="PJ95" s="24"/>
      <c r="PK95" s="24"/>
      <c r="PL95" s="24"/>
      <c r="PM95" s="24"/>
      <c r="PN95" s="24"/>
      <c r="PO95" s="24"/>
      <c r="PP95" s="24"/>
      <c r="PQ95" s="24"/>
      <c r="PR95" s="24"/>
      <c r="PS95" s="24"/>
      <c r="PT95" s="24"/>
      <c r="PU95" s="24"/>
      <c r="PV95" s="24"/>
      <c r="PW95" s="24"/>
      <c r="PX95" s="24"/>
      <c r="PY95" s="24"/>
      <c r="PZ95" s="24"/>
      <c r="QA95" s="24"/>
      <c r="QB95" s="24"/>
      <c r="QC95" s="24"/>
      <c r="QD95" s="24"/>
      <c r="QE95" s="24"/>
      <c r="QF95" s="24"/>
      <c r="QG95" s="24"/>
      <c r="QH95" s="24"/>
      <c r="QI95" s="24"/>
      <c r="QJ95" s="24"/>
      <c r="QK95" s="24"/>
      <c r="QL95" s="24"/>
      <c r="QM95" s="24"/>
      <c r="QN95" s="24"/>
      <c r="QO95" s="24"/>
      <c r="QP95" s="24"/>
      <c r="QQ95" s="24"/>
      <c r="QR95" s="24"/>
      <c r="QS95" s="24"/>
      <c r="QT95" s="24"/>
      <c r="QU95" s="24"/>
      <c r="QV95" s="24"/>
      <c r="QW95" s="24"/>
      <c r="QX95" s="24"/>
      <c r="QY95" s="24"/>
      <c r="QZ95" s="24"/>
      <c r="RA95" s="24"/>
      <c r="RB95" s="24"/>
      <c r="RC95" s="24"/>
      <c r="RD95" s="24"/>
      <c r="RE95" s="24"/>
      <c r="RF95" s="24"/>
      <c r="RG95" s="24"/>
      <c r="RH95" s="24"/>
      <c r="RI95" s="24"/>
      <c r="RJ95" s="24"/>
      <c r="RK95" s="24"/>
      <c r="RL95" s="24"/>
      <c r="RM95" s="24"/>
      <c r="RN95" s="24"/>
      <c r="RO95" s="24"/>
      <c r="RP95" s="24"/>
      <c r="RQ95" s="24"/>
      <c r="RR95" s="24"/>
      <c r="RS95" s="24"/>
      <c r="RT95" s="24"/>
      <c r="RU95" s="24"/>
      <c r="RV95" s="24"/>
      <c r="RW95" s="24"/>
      <c r="RX95" s="24"/>
      <c r="RY95" s="24"/>
      <c r="RZ95" s="24"/>
      <c r="SA95" s="24"/>
      <c r="SB95" s="24"/>
      <c r="SC95" s="24"/>
      <c r="SD95" s="24"/>
      <c r="SE95" s="24"/>
      <c r="SF95" s="24"/>
      <c r="SG95" s="24"/>
      <c r="SH95" s="24"/>
      <c r="SI95" s="24"/>
      <c r="SJ95" s="24"/>
      <c r="SK95" s="24"/>
      <c r="SL95" s="24"/>
      <c r="SM95" s="24"/>
      <c r="SN95" s="24"/>
      <c r="SO95" s="24"/>
      <c r="SP95" s="24"/>
      <c r="SQ95" s="24"/>
      <c r="SR95" s="24"/>
      <c r="SS95" s="24"/>
      <c r="ST95" s="24"/>
      <c r="SU95" s="24"/>
      <c r="SV95" s="24"/>
      <c r="SW95" s="24"/>
      <c r="SX95" s="24"/>
      <c r="SY95" s="24"/>
      <c r="SZ95" s="24"/>
      <c r="TA95" s="24"/>
      <c r="TB95" s="24"/>
      <c r="TC95" s="24"/>
      <c r="TD95" s="24"/>
      <c r="TE95" s="24"/>
      <c r="TF95" s="24"/>
      <c r="TG95" s="24"/>
      <c r="TH95" s="24"/>
      <c r="TI95" s="24"/>
      <c r="TJ95" s="24"/>
      <c r="TK95" s="24"/>
      <c r="TL95" s="24"/>
      <c r="TM95" s="24"/>
      <c r="TN95" s="24"/>
      <c r="TO95" s="24"/>
      <c r="TP95" s="24"/>
      <c r="TQ95" s="24"/>
      <c r="TR95" s="24"/>
      <c r="TS95" s="24"/>
      <c r="TT95" s="24"/>
      <c r="TU95" s="24"/>
      <c r="TV95" s="24"/>
      <c r="TW95" s="24"/>
      <c r="TX95" s="24"/>
      <c r="TY95" s="24"/>
      <c r="TZ95" s="24"/>
      <c r="UA95" s="24"/>
      <c r="UB95" s="24"/>
      <c r="UC95" s="24"/>
      <c r="UD95" s="24"/>
      <c r="UE95" s="24"/>
      <c r="UF95" s="24"/>
      <c r="UG95" s="24"/>
      <c r="UH95" s="24"/>
      <c r="UI95" s="24"/>
      <c r="UJ95" s="24"/>
      <c r="UK95" s="24"/>
      <c r="UL95" s="24"/>
      <c r="UM95" s="24"/>
      <c r="UN95" s="24"/>
      <c r="UO95" s="24"/>
      <c r="UP95" s="24"/>
      <c r="UQ95" s="24"/>
      <c r="UR95" s="24"/>
      <c r="US95" s="24"/>
      <c r="UT95" s="24"/>
      <c r="UU95" s="24"/>
      <c r="UV95" s="24"/>
      <c r="UW95" s="24"/>
      <c r="UX95" s="24"/>
      <c r="UY95" s="24"/>
      <c r="UZ95" s="24"/>
      <c r="VA95" s="24"/>
      <c r="VB95" s="24"/>
      <c r="VC95" s="24"/>
      <c r="VD95" s="24"/>
    </row>
    <row r="96" spans="1:576" s="56" customFormat="1" ht="15" customHeight="1" x14ac:dyDescent="0.2">
      <c r="A96" s="18">
        <v>32</v>
      </c>
      <c r="B96" s="89" t="s">
        <v>325</v>
      </c>
      <c r="C96" s="89" t="s">
        <v>326</v>
      </c>
      <c r="D96" s="20">
        <v>14</v>
      </c>
      <c r="E96" s="89" t="s">
        <v>246</v>
      </c>
      <c r="F96" s="89" t="s">
        <v>327</v>
      </c>
      <c r="G96" s="130">
        <v>14</v>
      </c>
      <c r="H96" s="22">
        <v>40</v>
      </c>
      <c r="I96" s="22" t="s">
        <v>107</v>
      </c>
      <c r="J96" s="21" t="s">
        <v>164</v>
      </c>
      <c r="K96" s="21" t="s">
        <v>269</v>
      </c>
      <c r="L96" s="21" t="s">
        <v>187</v>
      </c>
      <c r="M96" s="22">
        <v>1</v>
      </c>
      <c r="N96" s="62">
        <v>38087</v>
      </c>
      <c r="O96" s="62"/>
      <c r="P96" s="62"/>
      <c r="Q96" s="62">
        <f t="shared" si="52"/>
        <v>38087</v>
      </c>
      <c r="R96" s="62"/>
      <c r="S96" s="62">
        <f t="shared" si="53"/>
        <v>6874.333333333333</v>
      </c>
      <c r="T96" s="62">
        <f t="shared" si="54"/>
        <v>68743.333333333328</v>
      </c>
      <c r="U96" s="62">
        <f t="shared" si="55"/>
        <v>6665.2249999999995</v>
      </c>
      <c r="V96" s="62">
        <f t="shared" si="56"/>
        <v>1142.6099999999999</v>
      </c>
      <c r="W96" s="62">
        <f t="shared" si="57"/>
        <v>1904.3500000000001</v>
      </c>
      <c r="X96" s="62">
        <f t="shared" si="58"/>
        <v>761.74</v>
      </c>
      <c r="Y96" s="62">
        <v>1837</v>
      </c>
      <c r="Z96" s="62">
        <v>1322</v>
      </c>
      <c r="AA96" s="64"/>
      <c r="AB96" s="64">
        <f t="shared" si="60"/>
        <v>58021.397222222215</v>
      </c>
      <c r="AC96" s="64">
        <f t="shared" si="61"/>
        <v>696256.7666666666</v>
      </c>
      <c r="AD96" s="64"/>
      <c r="AE96" s="64"/>
      <c r="AF96" s="64"/>
      <c r="AG96" s="64"/>
      <c r="AH96" s="64"/>
      <c r="AI96" s="64"/>
      <c r="AJ96" s="64"/>
      <c r="AK96" s="64"/>
      <c r="AL96" s="6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  <c r="KX96" s="24"/>
      <c r="KY96" s="24"/>
      <c r="KZ96" s="24"/>
      <c r="LA96" s="24"/>
      <c r="LB96" s="24"/>
      <c r="LC96" s="24"/>
      <c r="LD96" s="24"/>
      <c r="LE96" s="24"/>
      <c r="LF96" s="24"/>
      <c r="LG96" s="24"/>
      <c r="LH96" s="24"/>
      <c r="LI96" s="24"/>
      <c r="LJ96" s="24"/>
      <c r="LK96" s="24"/>
      <c r="LL96" s="24"/>
      <c r="LM96" s="24"/>
      <c r="LN96" s="24"/>
      <c r="LO96" s="24"/>
      <c r="LP96" s="24"/>
      <c r="LQ96" s="24"/>
      <c r="LR96" s="24"/>
      <c r="LS96" s="24"/>
      <c r="LT96" s="24"/>
      <c r="LU96" s="24"/>
      <c r="LV96" s="24"/>
      <c r="LW96" s="24"/>
      <c r="LX96" s="24"/>
      <c r="LY96" s="24"/>
      <c r="LZ96" s="24"/>
      <c r="MA96" s="24"/>
      <c r="MB96" s="24"/>
      <c r="MC96" s="24"/>
      <c r="MD96" s="24"/>
      <c r="ME96" s="24"/>
      <c r="MF96" s="24"/>
      <c r="MG96" s="24"/>
      <c r="MH96" s="24"/>
      <c r="MI96" s="24"/>
      <c r="MJ96" s="24"/>
      <c r="MK96" s="24"/>
      <c r="ML96" s="24"/>
      <c r="MM96" s="24"/>
      <c r="MN96" s="24"/>
      <c r="MO96" s="24"/>
      <c r="MP96" s="24"/>
      <c r="MQ96" s="24"/>
      <c r="MR96" s="24"/>
      <c r="MS96" s="24"/>
      <c r="MT96" s="24"/>
      <c r="MU96" s="24"/>
      <c r="MV96" s="24"/>
      <c r="MW96" s="24"/>
      <c r="MX96" s="24"/>
      <c r="MY96" s="24"/>
      <c r="MZ96" s="24"/>
      <c r="NA96" s="24"/>
      <c r="NB96" s="24"/>
      <c r="NC96" s="24"/>
      <c r="ND96" s="24"/>
      <c r="NE96" s="24"/>
      <c r="NF96" s="24"/>
      <c r="NG96" s="24"/>
      <c r="NH96" s="24"/>
      <c r="NI96" s="24"/>
      <c r="NJ96" s="24"/>
      <c r="NK96" s="24"/>
      <c r="NL96" s="24"/>
      <c r="NM96" s="24"/>
      <c r="NN96" s="24"/>
      <c r="NO96" s="24"/>
      <c r="NP96" s="24"/>
      <c r="NQ96" s="24"/>
      <c r="NR96" s="24"/>
      <c r="NS96" s="24"/>
      <c r="NT96" s="24"/>
      <c r="NU96" s="24"/>
      <c r="NV96" s="24"/>
      <c r="NW96" s="24"/>
      <c r="NX96" s="24"/>
      <c r="NY96" s="24"/>
      <c r="NZ96" s="24"/>
      <c r="OA96" s="24"/>
      <c r="OB96" s="24"/>
      <c r="OC96" s="24"/>
      <c r="OD96" s="24"/>
      <c r="OE96" s="24"/>
      <c r="OF96" s="24"/>
      <c r="OG96" s="24"/>
      <c r="OH96" s="24"/>
      <c r="OI96" s="24"/>
      <c r="OJ96" s="24"/>
      <c r="OK96" s="24"/>
      <c r="OL96" s="24"/>
      <c r="OM96" s="24"/>
      <c r="ON96" s="24"/>
      <c r="OO96" s="24"/>
      <c r="OP96" s="24"/>
      <c r="OQ96" s="24"/>
      <c r="OR96" s="24"/>
      <c r="OS96" s="24"/>
      <c r="OT96" s="24"/>
      <c r="OU96" s="24"/>
      <c r="OV96" s="24"/>
      <c r="OW96" s="24"/>
      <c r="OX96" s="24"/>
      <c r="OY96" s="24"/>
      <c r="OZ96" s="24"/>
      <c r="PA96" s="24"/>
      <c r="PB96" s="24"/>
      <c r="PC96" s="24"/>
      <c r="PD96" s="24"/>
      <c r="PE96" s="24"/>
      <c r="PF96" s="24"/>
      <c r="PG96" s="24"/>
      <c r="PH96" s="24"/>
      <c r="PI96" s="24"/>
      <c r="PJ96" s="24"/>
      <c r="PK96" s="24"/>
      <c r="PL96" s="24"/>
      <c r="PM96" s="24"/>
      <c r="PN96" s="24"/>
      <c r="PO96" s="24"/>
      <c r="PP96" s="24"/>
      <c r="PQ96" s="24"/>
      <c r="PR96" s="24"/>
      <c r="PS96" s="24"/>
      <c r="PT96" s="24"/>
      <c r="PU96" s="24"/>
      <c r="PV96" s="24"/>
      <c r="PW96" s="24"/>
      <c r="PX96" s="24"/>
      <c r="PY96" s="24"/>
      <c r="PZ96" s="24"/>
      <c r="QA96" s="24"/>
      <c r="QB96" s="24"/>
      <c r="QC96" s="24"/>
      <c r="QD96" s="24"/>
      <c r="QE96" s="24"/>
      <c r="QF96" s="24"/>
      <c r="QG96" s="24"/>
      <c r="QH96" s="24"/>
      <c r="QI96" s="24"/>
      <c r="QJ96" s="24"/>
      <c r="QK96" s="24"/>
      <c r="QL96" s="24"/>
      <c r="QM96" s="24"/>
      <c r="QN96" s="24"/>
      <c r="QO96" s="24"/>
      <c r="QP96" s="24"/>
      <c r="QQ96" s="24"/>
      <c r="QR96" s="24"/>
      <c r="QS96" s="24"/>
      <c r="QT96" s="24"/>
      <c r="QU96" s="24"/>
      <c r="QV96" s="24"/>
      <c r="QW96" s="24"/>
      <c r="QX96" s="24"/>
      <c r="QY96" s="24"/>
      <c r="QZ96" s="24"/>
      <c r="RA96" s="24"/>
      <c r="RB96" s="24"/>
      <c r="RC96" s="24"/>
      <c r="RD96" s="24"/>
      <c r="RE96" s="24"/>
      <c r="RF96" s="24"/>
      <c r="RG96" s="24"/>
      <c r="RH96" s="24"/>
      <c r="RI96" s="24"/>
      <c r="RJ96" s="24"/>
      <c r="RK96" s="24"/>
      <c r="RL96" s="24"/>
      <c r="RM96" s="24"/>
      <c r="RN96" s="24"/>
      <c r="RO96" s="24"/>
      <c r="RP96" s="24"/>
      <c r="RQ96" s="24"/>
      <c r="RR96" s="24"/>
      <c r="RS96" s="24"/>
      <c r="RT96" s="24"/>
      <c r="RU96" s="24"/>
      <c r="RV96" s="24"/>
      <c r="RW96" s="24"/>
      <c r="RX96" s="24"/>
      <c r="RY96" s="24"/>
      <c r="RZ96" s="24"/>
      <c r="SA96" s="24"/>
      <c r="SB96" s="24"/>
      <c r="SC96" s="24"/>
      <c r="SD96" s="24"/>
      <c r="SE96" s="24"/>
      <c r="SF96" s="24"/>
      <c r="SG96" s="24"/>
      <c r="SH96" s="24"/>
      <c r="SI96" s="24"/>
      <c r="SJ96" s="24"/>
      <c r="SK96" s="24"/>
      <c r="SL96" s="24"/>
      <c r="SM96" s="24"/>
      <c r="SN96" s="24"/>
      <c r="SO96" s="24"/>
      <c r="SP96" s="24"/>
      <c r="SQ96" s="24"/>
      <c r="SR96" s="24"/>
      <c r="SS96" s="24"/>
      <c r="ST96" s="24"/>
      <c r="SU96" s="24"/>
      <c r="SV96" s="24"/>
      <c r="SW96" s="24"/>
      <c r="SX96" s="24"/>
      <c r="SY96" s="24"/>
      <c r="SZ96" s="24"/>
      <c r="TA96" s="24"/>
      <c r="TB96" s="24"/>
      <c r="TC96" s="24"/>
      <c r="TD96" s="24"/>
      <c r="TE96" s="24"/>
      <c r="TF96" s="24"/>
      <c r="TG96" s="24"/>
      <c r="TH96" s="24"/>
      <c r="TI96" s="24"/>
      <c r="TJ96" s="24"/>
      <c r="TK96" s="24"/>
      <c r="TL96" s="24"/>
      <c r="TM96" s="24"/>
      <c r="TN96" s="24"/>
      <c r="TO96" s="24"/>
      <c r="TP96" s="24"/>
      <c r="TQ96" s="24"/>
      <c r="TR96" s="24"/>
      <c r="TS96" s="24"/>
      <c r="TT96" s="24"/>
      <c r="TU96" s="24"/>
      <c r="TV96" s="24"/>
      <c r="TW96" s="24"/>
      <c r="TX96" s="24"/>
      <c r="TY96" s="24"/>
      <c r="TZ96" s="24"/>
      <c r="UA96" s="24"/>
      <c r="UB96" s="24"/>
      <c r="UC96" s="24"/>
      <c r="UD96" s="24"/>
      <c r="UE96" s="24"/>
      <c r="UF96" s="24"/>
      <c r="UG96" s="24"/>
      <c r="UH96" s="24"/>
      <c r="UI96" s="24"/>
      <c r="UJ96" s="24"/>
      <c r="UK96" s="24"/>
      <c r="UL96" s="24"/>
      <c r="UM96" s="24"/>
      <c r="UN96" s="24"/>
      <c r="UO96" s="24"/>
      <c r="UP96" s="24"/>
      <c r="UQ96" s="24"/>
      <c r="UR96" s="24"/>
      <c r="US96" s="24"/>
      <c r="UT96" s="24"/>
      <c r="UU96" s="24"/>
      <c r="UV96" s="24"/>
      <c r="UW96" s="24"/>
      <c r="UX96" s="24"/>
      <c r="UY96" s="24"/>
      <c r="UZ96" s="24"/>
      <c r="VA96" s="24"/>
      <c r="VB96" s="24"/>
      <c r="VC96" s="24"/>
      <c r="VD96" s="24"/>
    </row>
    <row r="97" spans="1:576" s="56" customFormat="1" ht="15" customHeight="1" x14ac:dyDescent="0.2">
      <c r="A97" s="18">
        <v>33</v>
      </c>
      <c r="B97" s="89" t="s">
        <v>325</v>
      </c>
      <c r="C97" s="89" t="s">
        <v>326</v>
      </c>
      <c r="D97" s="20">
        <v>14</v>
      </c>
      <c r="E97" s="89" t="s">
        <v>246</v>
      </c>
      <c r="F97" s="89" t="s">
        <v>327</v>
      </c>
      <c r="G97" s="130">
        <v>14</v>
      </c>
      <c r="H97" s="22">
        <v>40</v>
      </c>
      <c r="I97" s="22" t="s">
        <v>107</v>
      </c>
      <c r="J97" s="21" t="s">
        <v>2</v>
      </c>
      <c r="K97" s="21" t="s">
        <v>267</v>
      </c>
      <c r="L97" s="21" t="s">
        <v>187</v>
      </c>
      <c r="M97" s="22">
        <v>1</v>
      </c>
      <c r="N97" s="62">
        <v>38087</v>
      </c>
      <c r="O97" s="62"/>
      <c r="P97" s="62"/>
      <c r="Q97" s="62">
        <f t="shared" si="52"/>
        <v>38087</v>
      </c>
      <c r="R97" s="62">
        <f>70.1*5</f>
        <v>350.5</v>
      </c>
      <c r="S97" s="62">
        <f t="shared" si="53"/>
        <v>6874.333333333333</v>
      </c>
      <c r="T97" s="62">
        <f t="shared" si="54"/>
        <v>68743.333333333328</v>
      </c>
      <c r="U97" s="62">
        <f t="shared" si="55"/>
        <v>6665.2249999999995</v>
      </c>
      <c r="V97" s="62">
        <f t="shared" si="56"/>
        <v>1142.6099999999999</v>
      </c>
      <c r="W97" s="62">
        <f t="shared" si="57"/>
        <v>1904.3500000000001</v>
      </c>
      <c r="X97" s="62">
        <f t="shared" si="58"/>
        <v>761.74</v>
      </c>
      <c r="Y97" s="62">
        <v>1837</v>
      </c>
      <c r="Z97" s="62">
        <v>1322</v>
      </c>
      <c r="AA97" s="64"/>
      <c r="AB97" s="64">
        <f t="shared" si="60"/>
        <v>58371.897222222215</v>
      </c>
      <c r="AC97" s="64">
        <f t="shared" si="61"/>
        <v>700462.7666666666</v>
      </c>
      <c r="AD97" s="64"/>
      <c r="AE97" s="64"/>
      <c r="AF97" s="64"/>
      <c r="AG97" s="64"/>
      <c r="AH97" s="64"/>
      <c r="AI97" s="64"/>
      <c r="AJ97" s="64"/>
      <c r="AK97" s="64"/>
      <c r="AL97" s="6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  <c r="KX97" s="24"/>
      <c r="KY97" s="24"/>
      <c r="KZ97" s="24"/>
      <c r="LA97" s="24"/>
      <c r="LB97" s="24"/>
      <c r="LC97" s="24"/>
      <c r="LD97" s="24"/>
      <c r="LE97" s="24"/>
      <c r="LF97" s="24"/>
      <c r="LG97" s="24"/>
      <c r="LH97" s="24"/>
      <c r="LI97" s="24"/>
      <c r="LJ97" s="24"/>
      <c r="LK97" s="24"/>
      <c r="LL97" s="24"/>
      <c r="LM97" s="24"/>
      <c r="LN97" s="24"/>
      <c r="LO97" s="24"/>
      <c r="LP97" s="24"/>
      <c r="LQ97" s="24"/>
      <c r="LR97" s="24"/>
      <c r="LS97" s="24"/>
      <c r="LT97" s="24"/>
      <c r="LU97" s="24"/>
      <c r="LV97" s="24"/>
      <c r="LW97" s="24"/>
      <c r="LX97" s="24"/>
      <c r="LY97" s="24"/>
      <c r="LZ97" s="24"/>
      <c r="MA97" s="24"/>
      <c r="MB97" s="24"/>
      <c r="MC97" s="24"/>
      <c r="MD97" s="24"/>
      <c r="ME97" s="24"/>
      <c r="MF97" s="24"/>
      <c r="MG97" s="24"/>
      <c r="MH97" s="24"/>
      <c r="MI97" s="24"/>
      <c r="MJ97" s="24"/>
      <c r="MK97" s="24"/>
      <c r="ML97" s="24"/>
      <c r="MM97" s="24"/>
      <c r="MN97" s="24"/>
      <c r="MO97" s="24"/>
      <c r="MP97" s="24"/>
      <c r="MQ97" s="24"/>
      <c r="MR97" s="24"/>
      <c r="MS97" s="24"/>
      <c r="MT97" s="24"/>
      <c r="MU97" s="24"/>
      <c r="MV97" s="24"/>
      <c r="MW97" s="24"/>
      <c r="MX97" s="24"/>
      <c r="MY97" s="24"/>
      <c r="MZ97" s="24"/>
      <c r="NA97" s="24"/>
      <c r="NB97" s="24"/>
      <c r="NC97" s="24"/>
      <c r="ND97" s="24"/>
      <c r="NE97" s="24"/>
      <c r="NF97" s="24"/>
      <c r="NG97" s="24"/>
      <c r="NH97" s="24"/>
      <c r="NI97" s="24"/>
      <c r="NJ97" s="24"/>
      <c r="NK97" s="24"/>
      <c r="NL97" s="24"/>
      <c r="NM97" s="24"/>
      <c r="NN97" s="24"/>
      <c r="NO97" s="24"/>
      <c r="NP97" s="24"/>
      <c r="NQ97" s="24"/>
      <c r="NR97" s="24"/>
      <c r="NS97" s="24"/>
      <c r="NT97" s="24"/>
      <c r="NU97" s="24"/>
      <c r="NV97" s="24"/>
      <c r="NW97" s="24"/>
      <c r="NX97" s="24"/>
      <c r="NY97" s="24"/>
      <c r="NZ97" s="24"/>
      <c r="OA97" s="24"/>
      <c r="OB97" s="24"/>
      <c r="OC97" s="24"/>
      <c r="OD97" s="24"/>
      <c r="OE97" s="24"/>
      <c r="OF97" s="24"/>
      <c r="OG97" s="24"/>
      <c r="OH97" s="24"/>
      <c r="OI97" s="24"/>
      <c r="OJ97" s="24"/>
      <c r="OK97" s="24"/>
      <c r="OL97" s="24"/>
      <c r="OM97" s="24"/>
      <c r="ON97" s="24"/>
      <c r="OO97" s="24"/>
      <c r="OP97" s="24"/>
      <c r="OQ97" s="24"/>
      <c r="OR97" s="24"/>
      <c r="OS97" s="24"/>
      <c r="OT97" s="24"/>
      <c r="OU97" s="24"/>
      <c r="OV97" s="24"/>
      <c r="OW97" s="24"/>
      <c r="OX97" s="24"/>
      <c r="OY97" s="24"/>
      <c r="OZ97" s="24"/>
      <c r="PA97" s="24"/>
      <c r="PB97" s="24"/>
      <c r="PC97" s="24"/>
      <c r="PD97" s="24"/>
      <c r="PE97" s="24"/>
      <c r="PF97" s="24"/>
      <c r="PG97" s="24"/>
      <c r="PH97" s="24"/>
      <c r="PI97" s="24"/>
      <c r="PJ97" s="24"/>
      <c r="PK97" s="24"/>
      <c r="PL97" s="24"/>
      <c r="PM97" s="24"/>
      <c r="PN97" s="24"/>
      <c r="PO97" s="24"/>
      <c r="PP97" s="24"/>
      <c r="PQ97" s="24"/>
      <c r="PR97" s="24"/>
      <c r="PS97" s="24"/>
      <c r="PT97" s="24"/>
      <c r="PU97" s="24"/>
      <c r="PV97" s="24"/>
      <c r="PW97" s="24"/>
      <c r="PX97" s="24"/>
      <c r="PY97" s="24"/>
      <c r="PZ97" s="24"/>
      <c r="QA97" s="24"/>
      <c r="QB97" s="24"/>
      <c r="QC97" s="24"/>
      <c r="QD97" s="24"/>
      <c r="QE97" s="24"/>
      <c r="QF97" s="24"/>
      <c r="QG97" s="24"/>
      <c r="QH97" s="24"/>
      <c r="QI97" s="24"/>
      <c r="QJ97" s="24"/>
      <c r="QK97" s="24"/>
      <c r="QL97" s="24"/>
      <c r="QM97" s="24"/>
      <c r="QN97" s="24"/>
      <c r="QO97" s="24"/>
      <c r="QP97" s="24"/>
      <c r="QQ97" s="24"/>
      <c r="QR97" s="24"/>
      <c r="QS97" s="24"/>
      <c r="QT97" s="24"/>
      <c r="QU97" s="24"/>
      <c r="QV97" s="24"/>
      <c r="QW97" s="24"/>
      <c r="QX97" s="24"/>
      <c r="QY97" s="24"/>
      <c r="QZ97" s="24"/>
      <c r="RA97" s="24"/>
      <c r="RB97" s="24"/>
      <c r="RC97" s="24"/>
      <c r="RD97" s="24"/>
      <c r="RE97" s="24"/>
      <c r="RF97" s="24"/>
      <c r="RG97" s="24"/>
      <c r="RH97" s="24"/>
      <c r="RI97" s="24"/>
      <c r="RJ97" s="24"/>
      <c r="RK97" s="24"/>
      <c r="RL97" s="24"/>
      <c r="RM97" s="24"/>
      <c r="RN97" s="24"/>
      <c r="RO97" s="24"/>
      <c r="RP97" s="24"/>
      <c r="RQ97" s="24"/>
      <c r="RR97" s="24"/>
      <c r="RS97" s="24"/>
      <c r="RT97" s="24"/>
      <c r="RU97" s="24"/>
      <c r="RV97" s="24"/>
      <c r="RW97" s="24"/>
      <c r="RX97" s="24"/>
      <c r="RY97" s="24"/>
      <c r="RZ97" s="24"/>
      <c r="SA97" s="24"/>
      <c r="SB97" s="24"/>
      <c r="SC97" s="24"/>
      <c r="SD97" s="24"/>
      <c r="SE97" s="24"/>
      <c r="SF97" s="24"/>
      <c r="SG97" s="24"/>
      <c r="SH97" s="24"/>
      <c r="SI97" s="24"/>
      <c r="SJ97" s="24"/>
      <c r="SK97" s="24"/>
      <c r="SL97" s="24"/>
      <c r="SM97" s="24"/>
      <c r="SN97" s="24"/>
      <c r="SO97" s="24"/>
      <c r="SP97" s="24"/>
      <c r="SQ97" s="24"/>
      <c r="SR97" s="24"/>
      <c r="SS97" s="24"/>
      <c r="ST97" s="24"/>
      <c r="SU97" s="24"/>
      <c r="SV97" s="24"/>
      <c r="SW97" s="24"/>
      <c r="SX97" s="24"/>
      <c r="SY97" s="24"/>
      <c r="SZ97" s="24"/>
      <c r="TA97" s="24"/>
      <c r="TB97" s="24"/>
      <c r="TC97" s="24"/>
      <c r="TD97" s="24"/>
      <c r="TE97" s="24"/>
      <c r="TF97" s="24"/>
      <c r="TG97" s="24"/>
      <c r="TH97" s="24"/>
      <c r="TI97" s="24"/>
      <c r="TJ97" s="24"/>
      <c r="TK97" s="24"/>
      <c r="TL97" s="24"/>
      <c r="TM97" s="24"/>
      <c r="TN97" s="24"/>
      <c r="TO97" s="24"/>
      <c r="TP97" s="24"/>
      <c r="TQ97" s="24"/>
      <c r="TR97" s="24"/>
      <c r="TS97" s="24"/>
      <c r="TT97" s="24"/>
      <c r="TU97" s="24"/>
      <c r="TV97" s="24"/>
      <c r="TW97" s="24"/>
      <c r="TX97" s="24"/>
      <c r="TY97" s="24"/>
      <c r="TZ97" s="24"/>
      <c r="UA97" s="24"/>
      <c r="UB97" s="24"/>
      <c r="UC97" s="24"/>
      <c r="UD97" s="24"/>
      <c r="UE97" s="24"/>
      <c r="UF97" s="24"/>
      <c r="UG97" s="24"/>
      <c r="UH97" s="24"/>
      <c r="UI97" s="24"/>
      <c r="UJ97" s="24"/>
      <c r="UK97" s="24"/>
      <c r="UL97" s="24"/>
      <c r="UM97" s="24"/>
      <c r="UN97" s="24"/>
      <c r="UO97" s="24"/>
      <c r="UP97" s="24"/>
      <c r="UQ97" s="24"/>
      <c r="UR97" s="24"/>
      <c r="US97" s="24"/>
      <c r="UT97" s="24"/>
      <c r="UU97" s="24"/>
      <c r="UV97" s="24"/>
      <c r="UW97" s="24"/>
      <c r="UX97" s="24"/>
      <c r="UY97" s="24"/>
      <c r="UZ97" s="24"/>
      <c r="VA97" s="24"/>
      <c r="VB97" s="24"/>
      <c r="VC97" s="24"/>
      <c r="VD97" s="24"/>
    </row>
    <row r="98" spans="1:576" s="56" customFormat="1" ht="15" customHeight="1" x14ac:dyDescent="0.2">
      <c r="A98" s="18">
        <v>34</v>
      </c>
      <c r="B98" s="89" t="s">
        <v>325</v>
      </c>
      <c r="C98" s="89" t="s">
        <v>326</v>
      </c>
      <c r="D98" s="20">
        <v>14</v>
      </c>
      <c r="E98" s="89" t="s">
        <v>246</v>
      </c>
      <c r="F98" s="89" t="s">
        <v>327</v>
      </c>
      <c r="G98" s="130">
        <v>15</v>
      </c>
      <c r="H98" s="22">
        <v>40</v>
      </c>
      <c r="I98" s="22" t="s">
        <v>107</v>
      </c>
      <c r="J98" s="21" t="s">
        <v>226</v>
      </c>
      <c r="K98" s="21" t="s">
        <v>265</v>
      </c>
      <c r="L98" s="21" t="s">
        <v>187</v>
      </c>
      <c r="M98" s="22">
        <v>1</v>
      </c>
      <c r="N98" s="62">
        <v>48963</v>
      </c>
      <c r="O98" s="62"/>
      <c r="P98" s="62"/>
      <c r="Q98" s="62">
        <f t="shared" si="52"/>
        <v>48963</v>
      </c>
      <c r="R98" s="62">
        <f>70.1*4</f>
        <v>280.39999999999998</v>
      </c>
      <c r="S98" s="62">
        <f t="shared" si="53"/>
        <v>8728.1666666666679</v>
      </c>
      <c r="T98" s="62">
        <f t="shared" si="54"/>
        <v>87281.666666666672</v>
      </c>
      <c r="U98" s="62">
        <f t="shared" si="55"/>
        <v>8568.5249999999996</v>
      </c>
      <c r="V98" s="62">
        <f t="shared" si="56"/>
        <v>1468.8899999999999</v>
      </c>
      <c r="W98" s="62">
        <f t="shared" si="57"/>
        <v>2448.15</v>
      </c>
      <c r="X98" s="62">
        <f t="shared" si="58"/>
        <v>979.26</v>
      </c>
      <c r="Y98" s="62">
        <v>1989</v>
      </c>
      <c r="Z98" s="62">
        <v>1417</v>
      </c>
      <c r="AA98" s="64"/>
      <c r="AB98" s="64">
        <f t="shared" si="60"/>
        <v>74115.044444444444</v>
      </c>
      <c r="AC98" s="64">
        <f t="shared" si="61"/>
        <v>889380.53333333333</v>
      </c>
      <c r="AD98" s="64"/>
      <c r="AE98" s="64"/>
      <c r="AF98" s="64"/>
      <c r="AG98" s="64"/>
      <c r="AH98" s="64"/>
      <c r="AI98" s="64"/>
      <c r="AJ98" s="64"/>
      <c r="AK98" s="64"/>
      <c r="AL98" s="6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  <c r="KX98" s="24"/>
      <c r="KY98" s="24"/>
      <c r="KZ98" s="24"/>
      <c r="LA98" s="24"/>
      <c r="LB98" s="24"/>
      <c r="LC98" s="24"/>
      <c r="LD98" s="24"/>
      <c r="LE98" s="24"/>
      <c r="LF98" s="24"/>
      <c r="LG98" s="24"/>
      <c r="LH98" s="24"/>
      <c r="LI98" s="24"/>
      <c r="LJ98" s="24"/>
      <c r="LK98" s="24"/>
      <c r="LL98" s="24"/>
      <c r="LM98" s="24"/>
      <c r="LN98" s="24"/>
      <c r="LO98" s="24"/>
      <c r="LP98" s="24"/>
      <c r="LQ98" s="24"/>
      <c r="LR98" s="24"/>
      <c r="LS98" s="24"/>
      <c r="LT98" s="24"/>
      <c r="LU98" s="24"/>
      <c r="LV98" s="24"/>
      <c r="LW98" s="24"/>
      <c r="LX98" s="24"/>
      <c r="LY98" s="24"/>
      <c r="LZ98" s="24"/>
      <c r="MA98" s="24"/>
      <c r="MB98" s="24"/>
      <c r="MC98" s="24"/>
      <c r="MD98" s="24"/>
      <c r="ME98" s="24"/>
      <c r="MF98" s="24"/>
      <c r="MG98" s="24"/>
      <c r="MH98" s="24"/>
      <c r="MI98" s="24"/>
      <c r="MJ98" s="24"/>
      <c r="MK98" s="24"/>
      <c r="ML98" s="24"/>
      <c r="MM98" s="24"/>
      <c r="MN98" s="24"/>
      <c r="MO98" s="24"/>
      <c r="MP98" s="24"/>
      <c r="MQ98" s="24"/>
      <c r="MR98" s="24"/>
      <c r="MS98" s="24"/>
      <c r="MT98" s="24"/>
      <c r="MU98" s="24"/>
      <c r="MV98" s="24"/>
      <c r="MW98" s="24"/>
      <c r="MX98" s="24"/>
      <c r="MY98" s="24"/>
      <c r="MZ98" s="24"/>
      <c r="NA98" s="24"/>
      <c r="NB98" s="24"/>
      <c r="NC98" s="24"/>
      <c r="ND98" s="24"/>
      <c r="NE98" s="24"/>
      <c r="NF98" s="24"/>
      <c r="NG98" s="24"/>
      <c r="NH98" s="24"/>
      <c r="NI98" s="24"/>
      <c r="NJ98" s="24"/>
      <c r="NK98" s="24"/>
      <c r="NL98" s="24"/>
      <c r="NM98" s="24"/>
      <c r="NN98" s="24"/>
      <c r="NO98" s="24"/>
      <c r="NP98" s="24"/>
      <c r="NQ98" s="24"/>
      <c r="NR98" s="24"/>
      <c r="NS98" s="24"/>
      <c r="NT98" s="24"/>
      <c r="NU98" s="24"/>
      <c r="NV98" s="24"/>
      <c r="NW98" s="24"/>
      <c r="NX98" s="24"/>
      <c r="NY98" s="24"/>
      <c r="NZ98" s="24"/>
      <c r="OA98" s="24"/>
      <c r="OB98" s="24"/>
      <c r="OC98" s="24"/>
      <c r="OD98" s="24"/>
      <c r="OE98" s="24"/>
      <c r="OF98" s="24"/>
      <c r="OG98" s="24"/>
      <c r="OH98" s="24"/>
      <c r="OI98" s="24"/>
      <c r="OJ98" s="24"/>
      <c r="OK98" s="24"/>
      <c r="OL98" s="24"/>
      <c r="OM98" s="24"/>
      <c r="ON98" s="24"/>
      <c r="OO98" s="24"/>
      <c r="OP98" s="24"/>
      <c r="OQ98" s="24"/>
      <c r="OR98" s="24"/>
      <c r="OS98" s="24"/>
      <c r="OT98" s="24"/>
      <c r="OU98" s="24"/>
      <c r="OV98" s="24"/>
      <c r="OW98" s="24"/>
      <c r="OX98" s="24"/>
      <c r="OY98" s="24"/>
      <c r="OZ98" s="24"/>
      <c r="PA98" s="24"/>
      <c r="PB98" s="24"/>
      <c r="PC98" s="24"/>
      <c r="PD98" s="24"/>
      <c r="PE98" s="24"/>
      <c r="PF98" s="24"/>
      <c r="PG98" s="24"/>
      <c r="PH98" s="24"/>
      <c r="PI98" s="24"/>
      <c r="PJ98" s="24"/>
      <c r="PK98" s="24"/>
      <c r="PL98" s="24"/>
      <c r="PM98" s="24"/>
      <c r="PN98" s="24"/>
      <c r="PO98" s="24"/>
      <c r="PP98" s="24"/>
      <c r="PQ98" s="24"/>
      <c r="PR98" s="24"/>
      <c r="PS98" s="24"/>
      <c r="PT98" s="24"/>
      <c r="PU98" s="24"/>
      <c r="PV98" s="24"/>
      <c r="PW98" s="24"/>
      <c r="PX98" s="24"/>
      <c r="PY98" s="24"/>
      <c r="PZ98" s="24"/>
      <c r="QA98" s="24"/>
      <c r="QB98" s="24"/>
      <c r="QC98" s="24"/>
      <c r="QD98" s="24"/>
      <c r="QE98" s="24"/>
      <c r="QF98" s="24"/>
      <c r="QG98" s="24"/>
      <c r="QH98" s="24"/>
      <c r="QI98" s="24"/>
      <c r="QJ98" s="24"/>
      <c r="QK98" s="24"/>
      <c r="QL98" s="24"/>
      <c r="QM98" s="24"/>
      <c r="QN98" s="24"/>
      <c r="QO98" s="24"/>
      <c r="QP98" s="24"/>
      <c r="QQ98" s="24"/>
      <c r="QR98" s="24"/>
      <c r="QS98" s="24"/>
      <c r="QT98" s="24"/>
      <c r="QU98" s="24"/>
      <c r="QV98" s="24"/>
      <c r="QW98" s="24"/>
      <c r="QX98" s="24"/>
      <c r="QY98" s="24"/>
      <c r="QZ98" s="24"/>
      <c r="RA98" s="24"/>
      <c r="RB98" s="24"/>
      <c r="RC98" s="24"/>
      <c r="RD98" s="24"/>
      <c r="RE98" s="24"/>
      <c r="RF98" s="24"/>
      <c r="RG98" s="24"/>
      <c r="RH98" s="24"/>
      <c r="RI98" s="24"/>
      <c r="RJ98" s="24"/>
      <c r="RK98" s="24"/>
      <c r="RL98" s="24"/>
      <c r="RM98" s="24"/>
      <c r="RN98" s="24"/>
      <c r="RO98" s="24"/>
      <c r="RP98" s="24"/>
      <c r="RQ98" s="24"/>
      <c r="RR98" s="24"/>
      <c r="RS98" s="24"/>
      <c r="RT98" s="24"/>
      <c r="RU98" s="24"/>
      <c r="RV98" s="24"/>
      <c r="RW98" s="24"/>
      <c r="RX98" s="24"/>
      <c r="RY98" s="24"/>
      <c r="RZ98" s="24"/>
      <c r="SA98" s="24"/>
      <c r="SB98" s="24"/>
      <c r="SC98" s="24"/>
      <c r="SD98" s="24"/>
      <c r="SE98" s="24"/>
      <c r="SF98" s="24"/>
      <c r="SG98" s="24"/>
      <c r="SH98" s="24"/>
      <c r="SI98" s="24"/>
      <c r="SJ98" s="24"/>
      <c r="SK98" s="24"/>
      <c r="SL98" s="24"/>
      <c r="SM98" s="24"/>
      <c r="SN98" s="24"/>
      <c r="SO98" s="24"/>
      <c r="SP98" s="24"/>
      <c r="SQ98" s="24"/>
      <c r="SR98" s="24"/>
      <c r="SS98" s="24"/>
      <c r="ST98" s="24"/>
      <c r="SU98" s="24"/>
      <c r="SV98" s="24"/>
      <c r="SW98" s="24"/>
      <c r="SX98" s="24"/>
      <c r="SY98" s="24"/>
      <c r="SZ98" s="24"/>
      <c r="TA98" s="24"/>
      <c r="TB98" s="24"/>
      <c r="TC98" s="24"/>
      <c r="TD98" s="24"/>
      <c r="TE98" s="24"/>
      <c r="TF98" s="24"/>
      <c r="TG98" s="24"/>
      <c r="TH98" s="24"/>
      <c r="TI98" s="24"/>
      <c r="TJ98" s="24"/>
      <c r="TK98" s="24"/>
      <c r="TL98" s="24"/>
      <c r="TM98" s="24"/>
      <c r="TN98" s="24"/>
      <c r="TO98" s="24"/>
      <c r="TP98" s="24"/>
      <c r="TQ98" s="24"/>
      <c r="TR98" s="24"/>
      <c r="TS98" s="24"/>
      <c r="TT98" s="24"/>
      <c r="TU98" s="24"/>
      <c r="TV98" s="24"/>
      <c r="TW98" s="24"/>
      <c r="TX98" s="24"/>
      <c r="TY98" s="24"/>
      <c r="TZ98" s="24"/>
      <c r="UA98" s="24"/>
      <c r="UB98" s="24"/>
      <c r="UC98" s="24"/>
      <c r="UD98" s="24"/>
      <c r="UE98" s="24"/>
      <c r="UF98" s="24"/>
      <c r="UG98" s="24"/>
      <c r="UH98" s="24"/>
      <c r="UI98" s="24"/>
      <c r="UJ98" s="24"/>
      <c r="UK98" s="24"/>
      <c r="UL98" s="24"/>
      <c r="UM98" s="24"/>
      <c r="UN98" s="24"/>
      <c r="UO98" s="24"/>
      <c r="UP98" s="24"/>
      <c r="UQ98" s="24"/>
      <c r="UR98" s="24"/>
      <c r="US98" s="24"/>
      <c r="UT98" s="24"/>
      <c r="UU98" s="24"/>
      <c r="UV98" s="24"/>
      <c r="UW98" s="24"/>
      <c r="UX98" s="24"/>
      <c r="UY98" s="24"/>
      <c r="UZ98" s="24"/>
      <c r="VA98" s="24"/>
      <c r="VB98" s="24"/>
      <c r="VC98" s="24"/>
      <c r="VD98" s="24"/>
    </row>
    <row r="99" spans="1:576" s="56" customFormat="1" ht="15" customHeight="1" x14ac:dyDescent="0.2">
      <c r="A99" s="18">
        <v>35</v>
      </c>
      <c r="B99" s="89" t="s">
        <v>325</v>
      </c>
      <c r="C99" s="89" t="s">
        <v>326</v>
      </c>
      <c r="D99" s="20">
        <v>14</v>
      </c>
      <c r="E99" s="89" t="s">
        <v>246</v>
      </c>
      <c r="F99" s="89" t="s">
        <v>327</v>
      </c>
      <c r="G99" s="130">
        <v>19</v>
      </c>
      <c r="H99" s="22">
        <v>40</v>
      </c>
      <c r="I99" s="22" t="s">
        <v>107</v>
      </c>
      <c r="J99" s="21" t="s">
        <v>165</v>
      </c>
      <c r="K99" s="21" t="s">
        <v>187</v>
      </c>
      <c r="L99" s="21" t="s">
        <v>117</v>
      </c>
      <c r="M99" s="22">
        <v>1</v>
      </c>
      <c r="N99" s="62">
        <v>82995</v>
      </c>
      <c r="O99" s="62"/>
      <c r="P99" s="62"/>
      <c r="Q99" s="62">
        <f t="shared" si="52"/>
        <v>82995</v>
      </c>
      <c r="R99" s="62">
        <v>184.14</v>
      </c>
      <c r="S99" s="62">
        <f t="shared" si="53"/>
        <v>14694.5</v>
      </c>
      <c r="T99" s="62">
        <f t="shared" si="54"/>
        <v>146945</v>
      </c>
      <c r="U99" s="62">
        <f t="shared" si="55"/>
        <v>14524.124999999998</v>
      </c>
      <c r="V99" s="62">
        <f t="shared" si="56"/>
        <v>2489.85</v>
      </c>
      <c r="W99" s="62">
        <f t="shared" si="57"/>
        <v>4149.75</v>
      </c>
      <c r="X99" s="62">
        <f t="shared" si="58"/>
        <v>1659.9</v>
      </c>
      <c r="Y99" s="62">
        <v>3037</v>
      </c>
      <c r="Z99" s="62">
        <v>2135</v>
      </c>
      <c r="AA99" s="64"/>
      <c r="AB99" s="64">
        <f t="shared" si="60"/>
        <v>124644.72333333333</v>
      </c>
      <c r="AC99" s="64">
        <f t="shared" si="61"/>
        <v>1495736.68</v>
      </c>
      <c r="AD99" s="64"/>
      <c r="AE99" s="64"/>
      <c r="AF99" s="64"/>
      <c r="AG99" s="64"/>
      <c r="AH99" s="64"/>
      <c r="AI99" s="64"/>
      <c r="AJ99" s="64"/>
      <c r="AK99" s="64"/>
      <c r="AL99" s="6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  <c r="KX99" s="24"/>
      <c r="KY99" s="24"/>
      <c r="KZ99" s="24"/>
      <c r="LA99" s="24"/>
      <c r="LB99" s="24"/>
      <c r="LC99" s="24"/>
      <c r="LD99" s="24"/>
      <c r="LE99" s="24"/>
      <c r="LF99" s="24"/>
      <c r="LG99" s="24"/>
      <c r="LH99" s="24"/>
      <c r="LI99" s="24"/>
      <c r="LJ99" s="24"/>
      <c r="LK99" s="24"/>
      <c r="LL99" s="24"/>
      <c r="LM99" s="24"/>
      <c r="LN99" s="24"/>
      <c r="LO99" s="24"/>
      <c r="LP99" s="24"/>
      <c r="LQ99" s="24"/>
      <c r="LR99" s="24"/>
      <c r="LS99" s="24"/>
      <c r="LT99" s="24"/>
      <c r="LU99" s="24"/>
      <c r="LV99" s="24"/>
      <c r="LW99" s="24"/>
      <c r="LX99" s="24"/>
      <c r="LY99" s="24"/>
      <c r="LZ99" s="24"/>
      <c r="MA99" s="24"/>
      <c r="MB99" s="24"/>
      <c r="MC99" s="24"/>
      <c r="MD99" s="24"/>
      <c r="ME99" s="24"/>
      <c r="MF99" s="24"/>
      <c r="MG99" s="24"/>
      <c r="MH99" s="24"/>
      <c r="MI99" s="24"/>
      <c r="MJ99" s="24"/>
      <c r="MK99" s="24"/>
      <c r="ML99" s="24"/>
      <c r="MM99" s="24"/>
      <c r="MN99" s="24"/>
      <c r="MO99" s="24"/>
      <c r="MP99" s="24"/>
      <c r="MQ99" s="24"/>
      <c r="MR99" s="24"/>
      <c r="MS99" s="24"/>
      <c r="MT99" s="24"/>
      <c r="MU99" s="24"/>
      <c r="MV99" s="24"/>
      <c r="MW99" s="24"/>
      <c r="MX99" s="24"/>
      <c r="MY99" s="24"/>
      <c r="MZ99" s="24"/>
      <c r="NA99" s="24"/>
      <c r="NB99" s="24"/>
      <c r="NC99" s="24"/>
      <c r="ND99" s="24"/>
      <c r="NE99" s="24"/>
      <c r="NF99" s="24"/>
      <c r="NG99" s="24"/>
      <c r="NH99" s="24"/>
      <c r="NI99" s="24"/>
      <c r="NJ99" s="24"/>
      <c r="NK99" s="24"/>
      <c r="NL99" s="24"/>
      <c r="NM99" s="24"/>
      <c r="NN99" s="24"/>
      <c r="NO99" s="24"/>
      <c r="NP99" s="24"/>
      <c r="NQ99" s="24"/>
      <c r="NR99" s="24"/>
      <c r="NS99" s="24"/>
      <c r="NT99" s="24"/>
      <c r="NU99" s="24"/>
      <c r="NV99" s="24"/>
      <c r="NW99" s="24"/>
      <c r="NX99" s="24"/>
      <c r="NY99" s="24"/>
      <c r="NZ99" s="24"/>
      <c r="OA99" s="24"/>
      <c r="OB99" s="24"/>
      <c r="OC99" s="24"/>
      <c r="OD99" s="24"/>
      <c r="OE99" s="24"/>
      <c r="OF99" s="24"/>
      <c r="OG99" s="24"/>
      <c r="OH99" s="24"/>
      <c r="OI99" s="24"/>
      <c r="OJ99" s="24"/>
      <c r="OK99" s="24"/>
      <c r="OL99" s="24"/>
      <c r="OM99" s="24"/>
      <c r="ON99" s="24"/>
      <c r="OO99" s="24"/>
      <c r="OP99" s="24"/>
      <c r="OQ99" s="24"/>
      <c r="OR99" s="24"/>
      <c r="OS99" s="24"/>
      <c r="OT99" s="24"/>
      <c r="OU99" s="24"/>
      <c r="OV99" s="24"/>
      <c r="OW99" s="24"/>
      <c r="OX99" s="24"/>
      <c r="OY99" s="24"/>
      <c r="OZ99" s="24"/>
      <c r="PA99" s="24"/>
      <c r="PB99" s="24"/>
      <c r="PC99" s="24"/>
      <c r="PD99" s="24"/>
      <c r="PE99" s="24"/>
      <c r="PF99" s="24"/>
      <c r="PG99" s="24"/>
      <c r="PH99" s="24"/>
      <c r="PI99" s="24"/>
      <c r="PJ99" s="24"/>
      <c r="PK99" s="24"/>
      <c r="PL99" s="24"/>
      <c r="PM99" s="24"/>
      <c r="PN99" s="24"/>
      <c r="PO99" s="24"/>
      <c r="PP99" s="24"/>
      <c r="PQ99" s="24"/>
      <c r="PR99" s="24"/>
      <c r="PS99" s="24"/>
      <c r="PT99" s="24"/>
      <c r="PU99" s="24"/>
      <c r="PV99" s="24"/>
      <c r="PW99" s="24"/>
      <c r="PX99" s="24"/>
      <c r="PY99" s="24"/>
      <c r="PZ99" s="24"/>
      <c r="QA99" s="24"/>
      <c r="QB99" s="24"/>
      <c r="QC99" s="24"/>
      <c r="QD99" s="24"/>
      <c r="QE99" s="24"/>
      <c r="QF99" s="24"/>
      <c r="QG99" s="24"/>
      <c r="QH99" s="24"/>
      <c r="QI99" s="24"/>
      <c r="QJ99" s="24"/>
      <c r="QK99" s="24"/>
      <c r="QL99" s="24"/>
      <c r="QM99" s="24"/>
      <c r="QN99" s="24"/>
      <c r="QO99" s="24"/>
      <c r="QP99" s="24"/>
      <c r="QQ99" s="24"/>
      <c r="QR99" s="24"/>
      <c r="QS99" s="24"/>
      <c r="QT99" s="24"/>
      <c r="QU99" s="24"/>
      <c r="QV99" s="24"/>
      <c r="QW99" s="24"/>
      <c r="QX99" s="24"/>
      <c r="QY99" s="24"/>
      <c r="QZ99" s="24"/>
      <c r="RA99" s="24"/>
      <c r="RB99" s="24"/>
      <c r="RC99" s="24"/>
      <c r="RD99" s="24"/>
      <c r="RE99" s="24"/>
      <c r="RF99" s="24"/>
      <c r="RG99" s="24"/>
      <c r="RH99" s="24"/>
      <c r="RI99" s="24"/>
      <c r="RJ99" s="24"/>
      <c r="RK99" s="24"/>
      <c r="RL99" s="24"/>
      <c r="RM99" s="24"/>
      <c r="RN99" s="24"/>
      <c r="RO99" s="24"/>
      <c r="RP99" s="24"/>
      <c r="RQ99" s="24"/>
      <c r="RR99" s="24"/>
      <c r="RS99" s="24"/>
      <c r="RT99" s="24"/>
      <c r="RU99" s="24"/>
      <c r="RV99" s="24"/>
      <c r="RW99" s="24"/>
      <c r="RX99" s="24"/>
      <c r="RY99" s="24"/>
      <c r="RZ99" s="24"/>
      <c r="SA99" s="24"/>
      <c r="SB99" s="24"/>
      <c r="SC99" s="24"/>
      <c r="SD99" s="24"/>
      <c r="SE99" s="24"/>
      <c r="SF99" s="24"/>
      <c r="SG99" s="24"/>
      <c r="SH99" s="24"/>
      <c r="SI99" s="24"/>
      <c r="SJ99" s="24"/>
      <c r="SK99" s="24"/>
      <c r="SL99" s="24"/>
      <c r="SM99" s="24"/>
      <c r="SN99" s="24"/>
      <c r="SO99" s="24"/>
      <c r="SP99" s="24"/>
      <c r="SQ99" s="24"/>
      <c r="SR99" s="24"/>
      <c r="SS99" s="24"/>
      <c r="ST99" s="24"/>
      <c r="SU99" s="24"/>
      <c r="SV99" s="24"/>
      <c r="SW99" s="24"/>
      <c r="SX99" s="24"/>
      <c r="SY99" s="24"/>
      <c r="SZ99" s="24"/>
      <c r="TA99" s="24"/>
      <c r="TB99" s="24"/>
      <c r="TC99" s="24"/>
      <c r="TD99" s="24"/>
      <c r="TE99" s="24"/>
      <c r="TF99" s="24"/>
      <c r="TG99" s="24"/>
      <c r="TH99" s="24"/>
      <c r="TI99" s="24"/>
      <c r="TJ99" s="24"/>
      <c r="TK99" s="24"/>
      <c r="TL99" s="24"/>
      <c r="TM99" s="24"/>
      <c r="TN99" s="24"/>
      <c r="TO99" s="24"/>
      <c r="TP99" s="24"/>
      <c r="TQ99" s="24"/>
      <c r="TR99" s="24"/>
      <c r="TS99" s="24"/>
      <c r="TT99" s="24"/>
      <c r="TU99" s="24"/>
      <c r="TV99" s="24"/>
      <c r="TW99" s="24"/>
      <c r="TX99" s="24"/>
      <c r="TY99" s="24"/>
      <c r="TZ99" s="24"/>
      <c r="UA99" s="24"/>
      <c r="UB99" s="24"/>
      <c r="UC99" s="24"/>
      <c r="UD99" s="24"/>
      <c r="UE99" s="24"/>
      <c r="UF99" s="24"/>
      <c r="UG99" s="24"/>
      <c r="UH99" s="24"/>
      <c r="UI99" s="24"/>
      <c r="UJ99" s="24"/>
      <c r="UK99" s="24"/>
      <c r="UL99" s="24"/>
      <c r="UM99" s="24"/>
      <c r="UN99" s="24"/>
      <c r="UO99" s="24"/>
      <c r="UP99" s="24"/>
      <c r="UQ99" s="24"/>
      <c r="UR99" s="24"/>
      <c r="US99" s="24"/>
      <c r="UT99" s="24"/>
      <c r="UU99" s="24"/>
      <c r="UV99" s="24"/>
      <c r="UW99" s="24"/>
      <c r="UX99" s="24"/>
      <c r="UY99" s="24"/>
      <c r="UZ99" s="24"/>
      <c r="VA99" s="24"/>
      <c r="VB99" s="24"/>
      <c r="VC99" s="24"/>
      <c r="VD99" s="24"/>
    </row>
    <row r="100" spans="1:576" s="56" customFormat="1" ht="15" customHeight="1" x14ac:dyDescent="0.2">
      <c r="A100" s="159"/>
      <c r="B100" s="160"/>
      <c r="C100" s="89"/>
      <c r="D100" s="20"/>
      <c r="E100" s="160"/>
      <c r="F100" s="89"/>
      <c r="G100" s="162"/>
      <c r="H100" s="90"/>
      <c r="I100" s="90"/>
      <c r="J100" s="21"/>
      <c r="K100" s="21"/>
      <c r="L100" s="91" t="s">
        <v>217</v>
      </c>
      <c r="M100" s="90"/>
      <c r="N100" s="71">
        <f t="shared" ref="N100:AA100" si="65">SUM(N65:N99)</f>
        <v>742915</v>
      </c>
      <c r="O100" s="71">
        <f t="shared" si="65"/>
        <v>0</v>
      </c>
      <c r="P100" s="71">
        <f t="shared" si="65"/>
        <v>0</v>
      </c>
      <c r="Q100" s="71">
        <f t="shared" si="65"/>
        <v>742915</v>
      </c>
      <c r="R100" s="71">
        <f t="shared" si="65"/>
        <v>5441.64</v>
      </c>
      <c r="S100" s="71">
        <f t="shared" si="65"/>
        <v>135915.16666666663</v>
      </c>
      <c r="T100" s="71">
        <f t="shared" si="65"/>
        <v>1359151.666666667</v>
      </c>
      <c r="U100" s="71">
        <f t="shared" si="65"/>
        <v>130010.12500000001</v>
      </c>
      <c r="V100" s="71">
        <f t="shared" si="65"/>
        <v>22287.449999999997</v>
      </c>
      <c r="W100" s="71">
        <f t="shared" si="65"/>
        <v>37145.75</v>
      </c>
      <c r="X100" s="71">
        <f t="shared" si="65"/>
        <v>14858.299999999997</v>
      </c>
      <c r="Y100" s="71">
        <f t="shared" si="65"/>
        <v>44002</v>
      </c>
      <c r="Z100" s="71">
        <f t="shared" si="65"/>
        <v>28574</v>
      </c>
      <c r="AA100" s="71">
        <f t="shared" si="65"/>
        <v>254985.5</v>
      </c>
      <c r="AB100" s="214">
        <f t="shared" si="60"/>
        <v>1171071.9594444444</v>
      </c>
      <c r="AC100" s="71">
        <f>SUM(AC65:AC99)</f>
        <v>14052863.51333333</v>
      </c>
      <c r="AD100" s="71"/>
      <c r="AE100" s="71"/>
      <c r="AF100" s="71">
        <v>0</v>
      </c>
      <c r="AG100" s="71">
        <v>30000</v>
      </c>
      <c r="AH100" s="71"/>
      <c r="AI100" s="71">
        <v>100000</v>
      </c>
      <c r="AJ100" s="71"/>
      <c r="AK100" s="71"/>
      <c r="AL100" s="71">
        <v>50500</v>
      </c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  <c r="CV100" s="253"/>
      <c r="CW100" s="253"/>
      <c r="CX100" s="253"/>
      <c r="CY100" s="253"/>
      <c r="CZ100" s="253"/>
      <c r="DA100" s="253"/>
      <c r="DB100" s="253"/>
      <c r="DC100" s="253"/>
      <c r="DD100" s="253"/>
      <c r="DE100" s="253"/>
      <c r="DF100" s="253"/>
      <c r="DG100" s="253"/>
      <c r="DH100" s="253"/>
      <c r="DI100" s="253"/>
      <c r="DJ100" s="253"/>
      <c r="DK100" s="253"/>
      <c r="DL100" s="253"/>
      <c r="DM100" s="253"/>
      <c r="DN100" s="253"/>
      <c r="DO100" s="253"/>
      <c r="DP100" s="253"/>
      <c r="DQ100" s="253"/>
      <c r="DR100" s="253"/>
      <c r="DS100" s="253"/>
      <c r="DT100" s="253"/>
      <c r="DU100" s="253"/>
      <c r="DV100" s="253"/>
      <c r="DW100" s="253"/>
      <c r="DX100" s="253"/>
      <c r="DY100" s="253"/>
      <c r="DZ100" s="253"/>
      <c r="EA100" s="253"/>
      <c r="EB100" s="253"/>
      <c r="EC100" s="253"/>
      <c r="ED100" s="253"/>
      <c r="EE100" s="253"/>
      <c r="EF100" s="253"/>
      <c r="EG100" s="253"/>
      <c r="EH100" s="253"/>
      <c r="EI100" s="253"/>
      <c r="EJ100" s="253"/>
      <c r="EK100" s="253"/>
      <c r="EL100" s="253"/>
      <c r="EM100" s="253"/>
      <c r="EN100" s="253"/>
      <c r="EO100" s="253"/>
      <c r="EP100" s="253"/>
      <c r="EQ100" s="253"/>
      <c r="ER100" s="253"/>
      <c r="ES100" s="253"/>
      <c r="ET100" s="253"/>
      <c r="EU100" s="253"/>
      <c r="EV100" s="253"/>
      <c r="EW100" s="253"/>
      <c r="EX100" s="253"/>
      <c r="EY100" s="253"/>
      <c r="EZ100" s="253"/>
      <c r="FA100" s="253"/>
      <c r="FB100" s="253"/>
      <c r="FC100" s="253"/>
      <c r="FD100" s="253"/>
      <c r="FE100" s="253"/>
      <c r="FF100" s="253"/>
      <c r="FG100" s="253"/>
      <c r="FH100" s="253"/>
      <c r="FI100" s="253"/>
      <c r="FJ100" s="253"/>
      <c r="FK100" s="253"/>
      <c r="FL100" s="253"/>
      <c r="FM100" s="253"/>
      <c r="FN100" s="253"/>
      <c r="FO100" s="253"/>
      <c r="FP100" s="253"/>
      <c r="FQ100" s="253"/>
      <c r="FR100" s="253"/>
      <c r="FS100" s="253"/>
      <c r="FT100" s="253"/>
      <c r="FU100" s="253"/>
      <c r="FV100" s="253"/>
      <c r="FW100" s="253"/>
      <c r="FX100" s="253"/>
      <c r="FY100" s="253"/>
      <c r="FZ100" s="253"/>
      <c r="GA100" s="253"/>
      <c r="GB100" s="253"/>
      <c r="GC100" s="253"/>
      <c r="GD100" s="253"/>
      <c r="GE100" s="253"/>
      <c r="GF100" s="253"/>
      <c r="GG100" s="253"/>
      <c r="GH100" s="253"/>
      <c r="GI100" s="253"/>
      <c r="GJ100" s="253"/>
      <c r="GK100" s="253"/>
      <c r="GL100" s="253"/>
      <c r="GM100" s="253"/>
      <c r="GN100" s="253"/>
      <c r="GO100" s="253"/>
      <c r="GP100" s="253"/>
      <c r="GQ100" s="253"/>
      <c r="GR100" s="253"/>
      <c r="GS100" s="253"/>
      <c r="GT100" s="253"/>
      <c r="GU100" s="253"/>
      <c r="GV100" s="253"/>
      <c r="GW100" s="253"/>
      <c r="GX100" s="253"/>
      <c r="GY100" s="253"/>
      <c r="GZ100" s="253"/>
      <c r="HA100" s="253"/>
      <c r="HB100" s="253"/>
      <c r="HC100" s="253"/>
      <c r="HD100" s="253"/>
      <c r="HE100" s="253"/>
      <c r="HF100" s="253"/>
      <c r="HG100" s="253"/>
      <c r="HH100" s="253"/>
      <c r="HI100" s="253"/>
      <c r="HJ100" s="253"/>
      <c r="HK100" s="253"/>
      <c r="HL100" s="253"/>
      <c r="HM100" s="253"/>
      <c r="HN100" s="253"/>
      <c r="HO100" s="253"/>
      <c r="HP100" s="253"/>
      <c r="HQ100" s="253"/>
      <c r="HR100" s="253"/>
      <c r="HS100" s="253"/>
      <c r="HT100" s="253"/>
      <c r="HU100" s="253"/>
      <c r="HV100" s="253"/>
      <c r="HW100" s="253"/>
      <c r="HX100" s="253"/>
      <c r="HY100" s="253"/>
      <c r="HZ100" s="253"/>
      <c r="IA100" s="253"/>
      <c r="IB100" s="253"/>
      <c r="IC100" s="253"/>
      <c r="ID100" s="253"/>
      <c r="IE100" s="253"/>
      <c r="IF100" s="253"/>
      <c r="IG100" s="253"/>
      <c r="IH100" s="253"/>
      <c r="II100" s="253"/>
      <c r="IJ100" s="253"/>
      <c r="IK100" s="253"/>
      <c r="IL100" s="253"/>
      <c r="IM100" s="253"/>
      <c r="IN100" s="253"/>
      <c r="IO100" s="253"/>
      <c r="IP100" s="253"/>
      <c r="IQ100" s="253"/>
      <c r="IR100" s="253"/>
      <c r="IS100" s="253"/>
      <c r="IT100" s="253"/>
      <c r="IU100" s="253"/>
      <c r="IV100" s="253"/>
      <c r="IW100" s="253"/>
      <c r="IX100" s="253"/>
      <c r="IY100" s="253"/>
      <c r="IZ100" s="253"/>
      <c r="JA100" s="253"/>
      <c r="JB100" s="253"/>
      <c r="JC100" s="253"/>
      <c r="JD100" s="253"/>
      <c r="JE100" s="253"/>
      <c r="JF100" s="253"/>
      <c r="JG100" s="253"/>
      <c r="JH100" s="253"/>
      <c r="JI100" s="253"/>
      <c r="JJ100" s="253"/>
      <c r="JK100" s="253"/>
      <c r="JL100" s="253"/>
      <c r="JM100" s="253"/>
      <c r="JN100" s="253"/>
      <c r="JO100" s="253"/>
      <c r="JP100" s="253"/>
      <c r="JQ100" s="253"/>
      <c r="JR100" s="253"/>
      <c r="JS100" s="253"/>
      <c r="JT100" s="253"/>
      <c r="JU100" s="253"/>
      <c r="JV100" s="253"/>
      <c r="JW100" s="253"/>
      <c r="JX100" s="253"/>
      <c r="JY100" s="253"/>
      <c r="JZ100" s="253"/>
      <c r="KA100" s="253"/>
      <c r="KB100" s="253"/>
      <c r="KC100" s="253"/>
      <c r="KD100" s="253"/>
      <c r="KE100" s="253"/>
      <c r="KF100" s="253"/>
      <c r="KG100" s="253"/>
      <c r="KH100" s="253"/>
      <c r="KI100" s="253"/>
      <c r="KJ100" s="253"/>
      <c r="KK100" s="253"/>
      <c r="KL100" s="253"/>
      <c r="KM100" s="253"/>
      <c r="KN100" s="253"/>
      <c r="KO100" s="253"/>
      <c r="KP100" s="253"/>
      <c r="KQ100" s="253"/>
      <c r="KR100" s="253"/>
      <c r="KS100" s="253"/>
      <c r="KT100" s="253"/>
      <c r="KU100" s="253"/>
      <c r="KV100" s="253"/>
      <c r="KW100" s="253"/>
      <c r="KX100" s="253"/>
      <c r="KY100" s="253"/>
      <c r="KZ100" s="253"/>
      <c r="LA100" s="253"/>
      <c r="LB100" s="253"/>
      <c r="LC100" s="253"/>
      <c r="LD100" s="253"/>
      <c r="LE100" s="253"/>
      <c r="LF100" s="253"/>
      <c r="LG100" s="253"/>
      <c r="LH100" s="253"/>
      <c r="LI100" s="253"/>
      <c r="LJ100" s="253"/>
      <c r="LK100" s="253"/>
      <c r="LL100" s="253"/>
      <c r="LM100" s="253"/>
      <c r="LN100" s="253"/>
      <c r="LO100" s="253"/>
      <c r="LP100" s="253"/>
      <c r="LQ100" s="253"/>
      <c r="LR100" s="253"/>
      <c r="LS100" s="253"/>
      <c r="LT100" s="253"/>
      <c r="LU100" s="253"/>
      <c r="LV100" s="253"/>
      <c r="LW100" s="253"/>
      <c r="LX100" s="253"/>
      <c r="LY100" s="253"/>
      <c r="LZ100" s="253"/>
      <c r="MA100" s="253"/>
      <c r="MB100" s="253"/>
      <c r="MC100" s="253"/>
      <c r="MD100" s="253"/>
      <c r="ME100" s="253"/>
      <c r="MF100" s="253"/>
      <c r="MG100" s="253"/>
      <c r="MH100" s="253"/>
      <c r="MI100" s="253"/>
      <c r="MJ100" s="253"/>
      <c r="MK100" s="253"/>
      <c r="ML100" s="253"/>
      <c r="MM100" s="253"/>
      <c r="MN100" s="253"/>
      <c r="MO100" s="253"/>
      <c r="MP100" s="253"/>
      <c r="MQ100" s="253"/>
      <c r="MR100" s="253"/>
      <c r="MS100" s="253"/>
      <c r="MT100" s="253"/>
      <c r="MU100" s="253"/>
      <c r="MV100" s="253"/>
      <c r="MW100" s="253"/>
      <c r="MX100" s="253"/>
      <c r="MY100" s="253"/>
      <c r="MZ100" s="253"/>
      <c r="NA100" s="253"/>
      <c r="NB100" s="253"/>
      <c r="NC100" s="253"/>
      <c r="ND100" s="253"/>
      <c r="NE100" s="253"/>
      <c r="NF100" s="253"/>
      <c r="NG100" s="253"/>
      <c r="NH100" s="253"/>
      <c r="NI100" s="253"/>
      <c r="NJ100" s="253"/>
      <c r="NK100" s="253"/>
      <c r="NL100" s="253"/>
      <c r="NM100" s="253"/>
      <c r="NN100" s="253"/>
      <c r="NO100" s="253"/>
      <c r="NP100" s="253"/>
      <c r="NQ100" s="253"/>
      <c r="NR100" s="253"/>
      <c r="NS100" s="253"/>
      <c r="NT100" s="253"/>
      <c r="NU100" s="253"/>
      <c r="NV100" s="253"/>
      <c r="NW100" s="253"/>
      <c r="NX100" s="253"/>
      <c r="NY100" s="253"/>
      <c r="NZ100" s="253"/>
      <c r="OA100" s="253"/>
      <c r="OB100" s="253"/>
      <c r="OC100" s="253"/>
      <c r="OD100" s="253"/>
      <c r="OE100" s="253"/>
      <c r="OF100" s="253"/>
      <c r="OG100" s="253"/>
      <c r="OH100" s="253"/>
      <c r="OI100" s="253"/>
      <c r="OJ100" s="253"/>
      <c r="OK100" s="253"/>
      <c r="OL100" s="253"/>
      <c r="OM100" s="253"/>
      <c r="ON100" s="253"/>
      <c r="OO100" s="253"/>
      <c r="OP100" s="253"/>
      <c r="OQ100" s="253"/>
      <c r="OR100" s="253"/>
      <c r="OS100" s="253"/>
      <c r="OT100" s="253"/>
      <c r="OU100" s="253"/>
      <c r="OV100" s="253"/>
      <c r="OW100" s="253"/>
      <c r="OX100" s="24"/>
      <c r="OY100" s="24"/>
      <c r="OZ100" s="24"/>
      <c r="PA100" s="24"/>
      <c r="PB100" s="24"/>
      <c r="PC100" s="24"/>
      <c r="PD100" s="24"/>
      <c r="PE100" s="24"/>
      <c r="PF100" s="24"/>
      <c r="PG100" s="24"/>
      <c r="PH100" s="24"/>
      <c r="PI100" s="24"/>
      <c r="PJ100" s="24"/>
      <c r="PK100" s="24"/>
      <c r="PL100" s="24"/>
      <c r="PM100" s="24"/>
      <c r="PN100" s="24"/>
      <c r="PO100" s="24"/>
      <c r="PP100" s="24"/>
      <c r="PQ100" s="24"/>
      <c r="PR100" s="24"/>
      <c r="PS100" s="24"/>
      <c r="PT100" s="24"/>
      <c r="PU100" s="24"/>
      <c r="PV100" s="24"/>
      <c r="PW100" s="24"/>
      <c r="PX100" s="24"/>
      <c r="PY100" s="24"/>
      <c r="PZ100" s="24"/>
      <c r="QA100" s="24"/>
      <c r="QB100" s="24"/>
      <c r="QC100" s="24"/>
      <c r="QD100" s="24"/>
      <c r="QE100" s="24"/>
      <c r="QF100" s="24"/>
      <c r="QG100" s="24"/>
      <c r="QH100" s="24"/>
      <c r="QI100" s="24"/>
      <c r="QJ100" s="24"/>
      <c r="QK100" s="24"/>
      <c r="QL100" s="24"/>
      <c r="QM100" s="24"/>
      <c r="QN100" s="24"/>
      <c r="QO100" s="24"/>
      <c r="QP100" s="24"/>
      <c r="QQ100" s="24"/>
      <c r="QR100" s="24"/>
      <c r="QS100" s="24"/>
      <c r="QT100" s="24"/>
      <c r="QU100" s="24"/>
      <c r="QV100" s="24"/>
      <c r="QW100" s="24"/>
      <c r="QX100" s="24"/>
      <c r="QY100" s="24"/>
      <c r="QZ100" s="24"/>
      <c r="RA100" s="24"/>
      <c r="RB100" s="24"/>
      <c r="RC100" s="24"/>
      <c r="RD100" s="24"/>
      <c r="RE100" s="24"/>
      <c r="RF100" s="24"/>
      <c r="RG100" s="24"/>
      <c r="RH100" s="24"/>
      <c r="RI100" s="24"/>
      <c r="RJ100" s="24"/>
      <c r="RK100" s="24"/>
      <c r="RL100" s="24"/>
      <c r="RM100" s="24"/>
      <c r="RN100" s="24"/>
      <c r="RO100" s="24"/>
      <c r="RP100" s="24"/>
      <c r="RQ100" s="24"/>
      <c r="RR100" s="24"/>
      <c r="RS100" s="24"/>
      <c r="RT100" s="24"/>
      <c r="RU100" s="24"/>
      <c r="RV100" s="24"/>
      <c r="RW100" s="24"/>
      <c r="RX100" s="24"/>
      <c r="RY100" s="24"/>
      <c r="RZ100" s="24"/>
      <c r="SA100" s="24"/>
      <c r="SB100" s="24"/>
      <c r="SC100" s="24"/>
      <c r="SD100" s="24"/>
      <c r="SE100" s="24"/>
      <c r="SF100" s="24"/>
      <c r="SG100" s="24"/>
      <c r="SH100" s="24"/>
      <c r="SI100" s="24"/>
      <c r="SJ100" s="24"/>
      <c r="SK100" s="24"/>
      <c r="SL100" s="24"/>
      <c r="SM100" s="24"/>
      <c r="SN100" s="24"/>
      <c r="SO100" s="24"/>
      <c r="SP100" s="24"/>
      <c r="SQ100" s="24"/>
      <c r="SR100" s="24"/>
      <c r="SS100" s="24"/>
      <c r="ST100" s="24"/>
      <c r="SU100" s="24"/>
      <c r="SV100" s="24"/>
      <c r="SW100" s="24"/>
      <c r="SX100" s="24"/>
      <c r="SY100" s="24"/>
      <c r="SZ100" s="24"/>
      <c r="TA100" s="24"/>
      <c r="TB100" s="24"/>
      <c r="TC100" s="24"/>
      <c r="TD100" s="24"/>
      <c r="TE100" s="24"/>
      <c r="TF100" s="24"/>
      <c r="TG100" s="24"/>
      <c r="TH100" s="24"/>
      <c r="TI100" s="24"/>
      <c r="TJ100" s="24"/>
      <c r="TK100" s="24"/>
      <c r="TL100" s="24"/>
      <c r="TM100" s="24"/>
      <c r="TN100" s="24"/>
      <c r="TO100" s="24"/>
      <c r="TP100" s="24"/>
      <c r="TQ100" s="24"/>
      <c r="TR100" s="24"/>
      <c r="TS100" s="24"/>
      <c r="TT100" s="24"/>
      <c r="TU100" s="24"/>
      <c r="TV100" s="24"/>
      <c r="TW100" s="24"/>
      <c r="TX100" s="24"/>
      <c r="TY100" s="24"/>
      <c r="TZ100" s="24"/>
      <c r="UA100" s="24"/>
      <c r="UB100" s="24"/>
      <c r="UC100" s="24"/>
      <c r="UD100" s="24"/>
      <c r="UE100" s="24"/>
      <c r="UF100" s="24"/>
      <c r="UG100" s="24"/>
      <c r="UH100" s="24"/>
      <c r="UI100" s="24"/>
      <c r="UJ100" s="24"/>
      <c r="UK100" s="24"/>
      <c r="UL100" s="24"/>
      <c r="UM100" s="24"/>
      <c r="UN100" s="24"/>
      <c r="UO100" s="24"/>
      <c r="UP100" s="24"/>
      <c r="UQ100" s="24"/>
      <c r="UR100" s="24"/>
      <c r="US100" s="24"/>
      <c r="UT100" s="24"/>
      <c r="UU100" s="24"/>
      <c r="UV100" s="24"/>
      <c r="UW100" s="24"/>
      <c r="UX100" s="24"/>
      <c r="UY100" s="24"/>
      <c r="UZ100" s="24"/>
      <c r="VA100" s="24"/>
      <c r="VB100" s="24"/>
      <c r="VC100" s="24"/>
      <c r="VD100" s="24"/>
    </row>
    <row r="101" spans="1:576" s="163" customFormat="1" ht="17.25" customHeight="1" x14ac:dyDescent="0.2">
      <c r="A101" s="159"/>
      <c r="B101" s="160"/>
      <c r="C101" s="89"/>
      <c r="D101" s="20"/>
      <c r="E101" s="160"/>
      <c r="F101" s="89"/>
      <c r="G101" s="162"/>
      <c r="H101" s="90"/>
      <c r="I101" s="90"/>
      <c r="J101" s="21"/>
      <c r="K101" s="21"/>
      <c r="L101" s="91" t="s">
        <v>118</v>
      </c>
      <c r="M101" s="90"/>
      <c r="N101" s="71">
        <f>+N63+N100+N47+N54</f>
        <v>1296361</v>
      </c>
      <c r="O101" s="71">
        <f>+O63+O100</f>
        <v>0</v>
      </c>
      <c r="P101" s="71">
        <f>+P63+P100</f>
        <v>0</v>
      </c>
      <c r="Q101" s="71">
        <f>Q100+Q63+Q47+Q54</f>
        <v>1296361</v>
      </c>
      <c r="R101" s="71">
        <f t="shared" ref="R101:AA101" si="66">+R63+R100+R47+R54</f>
        <v>7194.1399999999994</v>
      </c>
      <c r="S101" s="71">
        <f t="shared" si="66"/>
        <v>235919.99999999994</v>
      </c>
      <c r="T101" s="71">
        <f t="shared" si="66"/>
        <v>2359200</v>
      </c>
      <c r="U101" s="71">
        <f t="shared" si="66"/>
        <v>226863.17499999999</v>
      </c>
      <c r="V101" s="71">
        <f t="shared" si="66"/>
        <v>38890.829999999994</v>
      </c>
      <c r="W101" s="71">
        <f t="shared" si="66"/>
        <v>64818.05</v>
      </c>
      <c r="X101" s="71">
        <f t="shared" si="66"/>
        <v>25927.219999999998</v>
      </c>
      <c r="Y101" s="71">
        <f t="shared" si="66"/>
        <v>72143</v>
      </c>
      <c r="Z101" s="71">
        <f t="shared" si="66"/>
        <v>47016</v>
      </c>
      <c r="AA101" s="71">
        <f t="shared" si="66"/>
        <v>449142</v>
      </c>
      <c r="AB101" s="71">
        <f>AB63+AB100+AB47+AB54</f>
        <v>2032901.915</v>
      </c>
      <c r="AC101" s="71">
        <f>AC63+AC100+AC47+AC54</f>
        <v>24394822.979999997</v>
      </c>
      <c r="AD101" s="71">
        <f t="shared" ref="AD101:AL101" si="67">+AD63+AD100</f>
        <v>0</v>
      </c>
      <c r="AE101" s="71">
        <f t="shared" si="67"/>
        <v>0</v>
      </c>
      <c r="AF101" s="71">
        <f t="shared" si="67"/>
        <v>1000000</v>
      </c>
      <c r="AG101" s="71">
        <f t="shared" si="67"/>
        <v>30000</v>
      </c>
      <c r="AH101" s="71">
        <f t="shared" si="67"/>
        <v>0</v>
      </c>
      <c r="AI101" s="71">
        <f t="shared" si="67"/>
        <v>200000</v>
      </c>
      <c r="AJ101" s="71">
        <f t="shared" si="67"/>
        <v>0</v>
      </c>
      <c r="AK101" s="71">
        <f t="shared" si="67"/>
        <v>0</v>
      </c>
      <c r="AL101" s="71">
        <f t="shared" si="67"/>
        <v>55800</v>
      </c>
      <c r="AM101" s="253"/>
      <c r="AN101" s="253"/>
      <c r="AO101" s="253"/>
      <c r="AP101" s="253"/>
      <c r="AQ101" s="253"/>
      <c r="AR101" s="253"/>
      <c r="AS101" s="253"/>
      <c r="AT101" s="253"/>
      <c r="AU101" s="253"/>
      <c r="AV101" s="253"/>
      <c r="AW101" s="253"/>
      <c r="AX101" s="253"/>
      <c r="AY101" s="253"/>
      <c r="AZ101" s="253"/>
      <c r="BA101" s="253"/>
      <c r="BB101" s="253"/>
      <c r="BC101" s="253"/>
      <c r="BD101" s="253"/>
      <c r="BE101" s="253"/>
      <c r="BF101" s="253"/>
      <c r="BG101" s="253"/>
      <c r="BH101" s="253"/>
      <c r="BI101" s="253"/>
      <c r="BJ101" s="253"/>
      <c r="BK101" s="253"/>
      <c r="BL101" s="253"/>
      <c r="BM101" s="253"/>
      <c r="BN101" s="253"/>
      <c r="BO101" s="253"/>
      <c r="BP101" s="253"/>
      <c r="BQ101" s="253"/>
      <c r="BR101" s="253"/>
      <c r="BS101" s="253"/>
      <c r="BT101" s="253"/>
      <c r="BU101" s="253"/>
      <c r="BV101" s="253"/>
      <c r="BW101" s="253"/>
      <c r="BX101" s="253"/>
      <c r="BY101" s="253"/>
      <c r="BZ101" s="253"/>
      <c r="CA101" s="253"/>
      <c r="CB101" s="253"/>
      <c r="CC101" s="253"/>
      <c r="CD101" s="253"/>
      <c r="CE101" s="253"/>
      <c r="CF101" s="253"/>
      <c r="CG101" s="253"/>
      <c r="CH101" s="253"/>
      <c r="CI101" s="253"/>
      <c r="CJ101" s="253"/>
      <c r="CK101" s="253"/>
      <c r="CL101" s="253"/>
      <c r="CM101" s="253"/>
      <c r="CN101" s="253"/>
      <c r="CO101" s="253"/>
      <c r="CP101" s="253"/>
      <c r="CQ101" s="253"/>
      <c r="CR101" s="253"/>
      <c r="CS101" s="253"/>
      <c r="CT101" s="253"/>
      <c r="CU101" s="253"/>
      <c r="CV101" s="253"/>
      <c r="CW101" s="253"/>
      <c r="CX101" s="253"/>
      <c r="CY101" s="253"/>
      <c r="CZ101" s="253"/>
      <c r="DA101" s="253"/>
      <c r="DB101" s="253"/>
      <c r="DC101" s="253"/>
      <c r="DD101" s="253"/>
      <c r="DE101" s="253"/>
      <c r="DF101" s="253"/>
      <c r="DG101" s="253"/>
      <c r="DH101" s="253"/>
      <c r="DI101" s="253"/>
      <c r="DJ101" s="253"/>
      <c r="DK101" s="253"/>
      <c r="DL101" s="253"/>
      <c r="DM101" s="253"/>
      <c r="DN101" s="253"/>
      <c r="DO101" s="253"/>
      <c r="DP101" s="253"/>
      <c r="DQ101" s="253"/>
      <c r="DR101" s="253"/>
      <c r="DS101" s="253"/>
      <c r="DT101" s="253"/>
      <c r="DU101" s="253"/>
      <c r="DV101" s="253"/>
      <c r="DW101" s="253"/>
      <c r="DX101" s="253"/>
      <c r="DY101" s="253"/>
      <c r="DZ101" s="253"/>
      <c r="EA101" s="253"/>
      <c r="EB101" s="253"/>
      <c r="EC101" s="253"/>
      <c r="ED101" s="253"/>
      <c r="EE101" s="253"/>
      <c r="EF101" s="253"/>
      <c r="EG101" s="253"/>
      <c r="EH101" s="253"/>
      <c r="EI101" s="253"/>
      <c r="EJ101" s="253"/>
      <c r="EK101" s="253"/>
      <c r="EL101" s="253"/>
      <c r="EM101" s="253"/>
      <c r="EN101" s="253"/>
      <c r="EO101" s="253"/>
      <c r="EP101" s="253"/>
      <c r="EQ101" s="253"/>
      <c r="ER101" s="253"/>
      <c r="ES101" s="253"/>
      <c r="ET101" s="253"/>
      <c r="EU101" s="253"/>
      <c r="EV101" s="253"/>
      <c r="EW101" s="253"/>
      <c r="EX101" s="253"/>
      <c r="EY101" s="253"/>
      <c r="EZ101" s="253"/>
      <c r="FA101" s="253"/>
      <c r="FB101" s="253"/>
      <c r="FC101" s="253"/>
      <c r="FD101" s="253"/>
      <c r="FE101" s="253"/>
      <c r="FF101" s="253"/>
      <c r="FG101" s="253"/>
      <c r="FH101" s="253"/>
      <c r="FI101" s="253"/>
      <c r="FJ101" s="253"/>
      <c r="FK101" s="253"/>
      <c r="FL101" s="253"/>
      <c r="FM101" s="253"/>
      <c r="FN101" s="253"/>
      <c r="FO101" s="253"/>
      <c r="FP101" s="253"/>
      <c r="FQ101" s="253"/>
      <c r="FR101" s="253"/>
      <c r="FS101" s="253"/>
      <c r="FT101" s="253"/>
      <c r="FU101" s="253"/>
      <c r="FV101" s="253"/>
      <c r="FW101" s="253"/>
      <c r="FX101" s="253"/>
      <c r="FY101" s="253"/>
      <c r="FZ101" s="253"/>
      <c r="GA101" s="253"/>
      <c r="GB101" s="253"/>
      <c r="GC101" s="253"/>
      <c r="GD101" s="253"/>
      <c r="GE101" s="253"/>
      <c r="GF101" s="253"/>
      <c r="GG101" s="253"/>
      <c r="GH101" s="253"/>
      <c r="GI101" s="253"/>
      <c r="GJ101" s="253"/>
      <c r="GK101" s="253"/>
      <c r="GL101" s="253"/>
      <c r="GM101" s="253"/>
      <c r="GN101" s="253"/>
      <c r="GO101" s="253"/>
      <c r="GP101" s="253"/>
      <c r="GQ101" s="253"/>
      <c r="GR101" s="253"/>
      <c r="GS101" s="253"/>
      <c r="GT101" s="253"/>
      <c r="GU101" s="253"/>
      <c r="GV101" s="253"/>
      <c r="GW101" s="253"/>
      <c r="GX101" s="253"/>
      <c r="GY101" s="253"/>
      <c r="GZ101" s="253"/>
      <c r="HA101" s="253"/>
      <c r="HB101" s="253"/>
      <c r="HC101" s="253"/>
      <c r="HD101" s="253"/>
      <c r="HE101" s="253"/>
      <c r="HF101" s="253"/>
      <c r="HG101" s="253"/>
      <c r="HH101" s="253"/>
      <c r="HI101" s="253"/>
      <c r="HJ101" s="253"/>
      <c r="HK101" s="253"/>
      <c r="HL101" s="253"/>
      <c r="HM101" s="253"/>
      <c r="HN101" s="253"/>
      <c r="HO101" s="253"/>
      <c r="HP101" s="253"/>
      <c r="HQ101" s="253"/>
      <c r="HR101" s="253"/>
      <c r="HS101" s="253"/>
      <c r="HT101" s="253"/>
      <c r="HU101" s="253"/>
      <c r="HV101" s="253"/>
      <c r="HW101" s="253"/>
      <c r="HX101" s="253"/>
      <c r="HY101" s="253"/>
      <c r="HZ101" s="253"/>
      <c r="IA101" s="253"/>
      <c r="IB101" s="253"/>
      <c r="IC101" s="253"/>
      <c r="ID101" s="253"/>
      <c r="IE101" s="253"/>
      <c r="IF101" s="253"/>
      <c r="IG101" s="253"/>
      <c r="IH101" s="253"/>
      <c r="II101" s="253"/>
      <c r="IJ101" s="253"/>
      <c r="IK101" s="253"/>
      <c r="IL101" s="253"/>
      <c r="IM101" s="253"/>
      <c r="IN101" s="253"/>
      <c r="IO101" s="253"/>
      <c r="IP101" s="253"/>
      <c r="IQ101" s="253"/>
      <c r="IR101" s="253"/>
      <c r="IS101" s="253"/>
      <c r="IT101" s="253"/>
      <c r="IU101" s="253"/>
      <c r="IV101" s="253"/>
      <c r="IW101" s="253"/>
      <c r="IX101" s="253"/>
      <c r="IY101" s="253"/>
      <c r="IZ101" s="253"/>
      <c r="JA101" s="253"/>
      <c r="JB101" s="253"/>
      <c r="JC101" s="253"/>
      <c r="JD101" s="253"/>
      <c r="JE101" s="253"/>
      <c r="JF101" s="253"/>
      <c r="JG101" s="253"/>
      <c r="JH101" s="253"/>
      <c r="JI101" s="253"/>
      <c r="JJ101" s="253"/>
      <c r="JK101" s="253"/>
      <c r="JL101" s="253"/>
      <c r="JM101" s="253"/>
      <c r="JN101" s="253"/>
      <c r="JO101" s="253"/>
      <c r="JP101" s="253"/>
      <c r="JQ101" s="253"/>
      <c r="JR101" s="253"/>
      <c r="JS101" s="253"/>
      <c r="JT101" s="253"/>
      <c r="JU101" s="253"/>
      <c r="JV101" s="253"/>
      <c r="JW101" s="253"/>
      <c r="JX101" s="253"/>
      <c r="JY101" s="253"/>
      <c r="JZ101" s="253"/>
      <c r="KA101" s="253"/>
      <c r="KB101" s="253"/>
      <c r="KC101" s="253"/>
      <c r="KD101" s="253"/>
      <c r="KE101" s="253"/>
      <c r="KF101" s="253"/>
      <c r="KG101" s="253"/>
      <c r="KH101" s="253"/>
      <c r="KI101" s="253"/>
      <c r="KJ101" s="253"/>
      <c r="KK101" s="253"/>
      <c r="KL101" s="253"/>
      <c r="KM101" s="253"/>
      <c r="KN101" s="253"/>
      <c r="KO101" s="253"/>
      <c r="KP101" s="253"/>
      <c r="KQ101" s="253"/>
      <c r="KR101" s="253"/>
      <c r="KS101" s="253"/>
      <c r="KT101" s="253"/>
      <c r="KU101" s="253"/>
      <c r="KV101" s="253"/>
      <c r="KW101" s="253"/>
      <c r="KX101" s="253"/>
      <c r="KY101" s="253"/>
      <c r="KZ101" s="253"/>
      <c r="LA101" s="253"/>
      <c r="LB101" s="253"/>
      <c r="LC101" s="253"/>
      <c r="LD101" s="253"/>
      <c r="LE101" s="253"/>
      <c r="LF101" s="253"/>
      <c r="LG101" s="253"/>
      <c r="LH101" s="253"/>
      <c r="LI101" s="253"/>
      <c r="LJ101" s="253"/>
      <c r="LK101" s="253"/>
      <c r="LL101" s="253"/>
      <c r="LM101" s="253"/>
      <c r="LN101" s="253"/>
      <c r="LO101" s="253"/>
      <c r="LP101" s="253"/>
      <c r="LQ101" s="253"/>
      <c r="LR101" s="253"/>
      <c r="LS101" s="253"/>
      <c r="LT101" s="253"/>
      <c r="LU101" s="253"/>
      <c r="LV101" s="253"/>
      <c r="LW101" s="253"/>
      <c r="LX101" s="253"/>
      <c r="LY101" s="253"/>
      <c r="LZ101" s="253"/>
      <c r="MA101" s="253"/>
      <c r="MB101" s="253"/>
      <c r="MC101" s="253"/>
      <c r="MD101" s="253"/>
      <c r="ME101" s="253"/>
      <c r="MF101" s="253"/>
      <c r="MG101" s="253"/>
      <c r="MH101" s="253"/>
      <c r="MI101" s="253"/>
      <c r="MJ101" s="253"/>
      <c r="MK101" s="253"/>
      <c r="ML101" s="253"/>
      <c r="MM101" s="253"/>
      <c r="MN101" s="253"/>
      <c r="MO101" s="253"/>
      <c r="MP101" s="253"/>
      <c r="MQ101" s="253"/>
      <c r="MR101" s="253"/>
      <c r="MS101" s="253"/>
      <c r="MT101" s="253"/>
      <c r="MU101" s="253"/>
      <c r="MV101" s="253"/>
      <c r="MW101" s="253"/>
      <c r="MX101" s="253"/>
      <c r="MY101" s="253"/>
      <c r="MZ101" s="253"/>
      <c r="NA101" s="253"/>
      <c r="NB101" s="253"/>
      <c r="NC101" s="253"/>
      <c r="ND101" s="253"/>
      <c r="NE101" s="253"/>
      <c r="NF101" s="253"/>
      <c r="NG101" s="253"/>
      <c r="NH101" s="253"/>
      <c r="NI101" s="253"/>
      <c r="NJ101" s="253"/>
      <c r="NK101" s="253"/>
      <c r="NL101" s="253"/>
      <c r="NM101" s="253"/>
      <c r="NN101" s="253"/>
      <c r="NO101" s="253"/>
      <c r="NP101" s="253"/>
      <c r="NQ101" s="253"/>
      <c r="NR101" s="253"/>
      <c r="NS101" s="253"/>
      <c r="NT101" s="253"/>
      <c r="NU101" s="253"/>
      <c r="NV101" s="253"/>
      <c r="NW101" s="253"/>
      <c r="NX101" s="253"/>
      <c r="NY101" s="253"/>
      <c r="NZ101" s="253"/>
      <c r="OA101" s="253"/>
      <c r="OB101" s="253"/>
      <c r="OC101" s="253"/>
      <c r="OD101" s="253"/>
      <c r="OE101" s="253"/>
      <c r="OF101" s="253"/>
      <c r="OG101" s="253"/>
      <c r="OH101" s="253"/>
      <c r="OI101" s="253"/>
      <c r="OJ101" s="253"/>
      <c r="OK101" s="253"/>
      <c r="OL101" s="253"/>
      <c r="OM101" s="253"/>
      <c r="ON101" s="253"/>
      <c r="OO101" s="253"/>
      <c r="OP101" s="253"/>
      <c r="OQ101" s="253"/>
      <c r="OR101" s="253"/>
      <c r="OS101" s="253"/>
      <c r="OT101" s="253"/>
      <c r="OU101" s="253"/>
      <c r="OV101" s="253"/>
      <c r="OW101" s="253"/>
      <c r="OX101" s="240"/>
      <c r="OY101" s="240"/>
      <c r="OZ101" s="240"/>
      <c r="PA101" s="240"/>
      <c r="PB101" s="240"/>
      <c r="PC101" s="240"/>
      <c r="PD101" s="240"/>
      <c r="PE101" s="240"/>
      <c r="PF101" s="240"/>
      <c r="PG101" s="240"/>
      <c r="PH101" s="240"/>
      <c r="PI101" s="240"/>
      <c r="PJ101" s="240"/>
      <c r="PK101" s="240"/>
      <c r="PL101" s="240"/>
      <c r="PM101" s="240"/>
      <c r="PN101" s="240"/>
      <c r="PO101" s="240"/>
      <c r="PP101" s="240"/>
      <c r="PQ101" s="240"/>
      <c r="PR101" s="240"/>
      <c r="PS101" s="240"/>
      <c r="PT101" s="240"/>
      <c r="PU101" s="240"/>
      <c r="PV101" s="240"/>
      <c r="PW101" s="240"/>
      <c r="PX101" s="240"/>
      <c r="PY101" s="240"/>
      <c r="PZ101" s="240"/>
      <c r="QA101" s="240"/>
      <c r="QB101" s="240"/>
      <c r="QC101" s="240"/>
      <c r="QD101" s="240"/>
      <c r="QE101" s="240"/>
      <c r="QF101" s="240"/>
      <c r="QG101" s="240"/>
      <c r="QH101" s="240"/>
      <c r="QI101" s="240"/>
      <c r="QJ101" s="240"/>
      <c r="QK101" s="240"/>
      <c r="QL101" s="240"/>
      <c r="QM101" s="240"/>
      <c r="QN101" s="240"/>
      <c r="QO101" s="240"/>
      <c r="QP101" s="240"/>
      <c r="QQ101" s="240"/>
      <c r="QR101" s="240"/>
      <c r="QS101" s="240"/>
      <c r="QT101" s="240"/>
      <c r="QU101" s="240"/>
      <c r="QV101" s="240"/>
      <c r="QW101" s="240"/>
      <c r="QX101" s="240"/>
      <c r="QY101" s="240"/>
      <c r="QZ101" s="240"/>
      <c r="RA101" s="240"/>
      <c r="RB101" s="240"/>
      <c r="RC101" s="240"/>
      <c r="RD101" s="240"/>
      <c r="RE101" s="240"/>
      <c r="RF101" s="240"/>
      <c r="RG101" s="240"/>
      <c r="RH101" s="240"/>
      <c r="RI101" s="240"/>
      <c r="RJ101" s="240"/>
      <c r="RK101" s="240"/>
      <c r="RL101" s="240"/>
      <c r="RM101" s="240"/>
      <c r="RN101" s="240"/>
      <c r="RO101" s="240"/>
      <c r="RP101" s="240"/>
      <c r="RQ101" s="240"/>
      <c r="RR101" s="240"/>
      <c r="RS101" s="240"/>
      <c r="RT101" s="240"/>
      <c r="RU101" s="240"/>
      <c r="RV101" s="240"/>
      <c r="RW101" s="240"/>
      <c r="RX101" s="240"/>
      <c r="RY101" s="240"/>
      <c r="RZ101" s="240"/>
      <c r="SA101" s="240"/>
      <c r="SB101" s="240"/>
      <c r="SC101" s="240"/>
      <c r="SD101" s="240"/>
      <c r="SE101" s="240"/>
      <c r="SF101" s="240"/>
      <c r="SG101" s="240"/>
      <c r="SH101" s="240"/>
      <c r="SI101" s="240"/>
      <c r="SJ101" s="240"/>
      <c r="SK101" s="240"/>
      <c r="SL101" s="240"/>
      <c r="SM101" s="240"/>
      <c r="SN101" s="240"/>
      <c r="SO101" s="240"/>
      <c r="SP101" s="240"/>
      <c r="SQ101" s="240"/>
      <c r="SR101" s="240"/>
      <c r="SS101" s="240"/>
      <c r="ST101" s="240"/>
      <c r="SU101" s="240"/>
      <c r="SV101" s="240"/>
      <c r="SW101" s="240"/>
      <c r="SX101" s="240"/>
      <c r="SY101" s="240"/>
      <c r="SZ101" s="240"/>
      <c r="TA101" s="240"/>
      <c r="TB101" s="240"/>
      <c r="TC101" s="240"/>
      <c r="TD101" s="240"/>
      <c r="TE101" s="240"/>
      <c r="TF101" s="240"/>
      <c r="TG101" s="240"/>
      <c r="TH101" s="240"/>
      <c r="TI101" s="240"/>
      <c r="TJ101" s="240"/>
      <c r="TK101" s="240"/>
      <c r="TL101" s="240"/>
      <c r="TM101" s="240"/>
      <c r="TN101" s="240"/>
      <c r="TO101" s="240"/>
      <c r="TP101" s="240"/>
      <c r="TQ101" s="240"/>
      <c r="TR101" s="240"/>
      <c r="TS101" s="240"/>
      <c r="TT101" s="240"/>
      <c r="TU101" s="240"/>
      <c r="TV101" s="240"/>
      <c r="TW101" s="240"/>
      <c r="TX101" s="240"/>
      <c r="TY101" s="240"/>
      <c r="TZ101" s="240"/>
      <c r="UA101" s="240"/>
      <c r="UB101" s="240"/>
      <c r="UC101" s="240"/>
      <c r="UD101" s="240"/>
      <c r="UE101" s="240"/>
      <c r="UF101" s="240"/>
      <c r="UG101" s="240"/>
      <c r="UH101" s="240"/>
      <c r="UI101" s="240"/>
      <c r="UJ101" s="240"/>
      <c r="UK101" s="240"/>
      <c r="UL101" s="240"/>
      <c r="UM101" s="240"/>
      <c r="UN101" s="240"/>
      <c r="UO101" s="240"/>
      <c r="UP101" s="240"/>
      <c r="UQ101" s="240"/>
      <c r="UR101" s="240"/>
      <c r="US101" s="240"/>
      <c r="UT101" s="240"/>
      <c r="UU101" s="240"/>
      <c r="UV101" s="240"/>
      <c r="UW101" s="240"/>
      <c r="UX101" s="240"/>
      <c r="UY101" s="240"/>
      <c r="UZ101" s="240"/>
      <c r="VA101" s="240"/>
      <c r="VB101" s="240"/>
      <c r="VC101" s="240"/>
      <c r="VD101" s="240"/>
    </row>
    <row r="102" spans="1:576" ht="15" x14ac:dyDescent="0.25">
      <c r="A102" s="31"/>
      <c r="C102" s="93"/>
      <c r="D102" s="98"/>
      <c r="E102" s="28"/>
      <c r="F102" s="93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210"/>
      <c r="AD102" s="124"/>
      <c r="AE102" s="124"/>
      <c r="AF102" s="124"/>
      <c r="AG102" s="124"/>
      <c r="AH102" s="124"/>
      <c r="AI102" s="124"/>
      <c r="AJ102" s="124"/>
      <c r="AK102" s="124"/>
      <c r="AL102" s="266"/>
    </row>
    <row r="103" spans="1:576" ht="20.100000000000001" customHeight="1" x14ac:dyDescent="0.25">
      <c r="A103" s="111" t="s">
        <v>194</v>
      </c>
      <c r="B103" s="32"/>
      <c r="C103" s="93"/>
      <c r="D103" s="98"/>
      <c r="E103" s="32"/>
      <c r="F103" s="93"/>
      <c r="G103" s="135"/>
      <c r="H103" s="33"/>
      <c r="I103" s="33"/>
      <c r="J103" s="34"/>
      <c r="K103" s="34"/>
      <c r="L103" s="29"/>
      <c r="M103" s="33"/>
      <c r="N103" s="67"/>
      <c r="O103" s="67"/>
      <c r="P103" s="67"/>
      <c r="Q103" s="68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8"/>
      <c r="AC103" s="67"/>
      <c r="AD103" s="67"/>
      <c r="AE103" s="68"/>
      <c r="AF103" s="68"/>
      <c r="AG103" s="68"/>
      <c r="AH103" s="68"/>
      <c r="AI103" s="68"/>
      <c r="AJ103" s="68"/>
      <c r="AK103" s="68"/>
      <c r="AL103" s="261"/>
    </row>
    <row r="104" spans="1:576" s="56" customFormat="1" ht="15" customHeight="1" x14ac:dyDescent="0.2">
      <c r="A104" s="18">
        <v>1</v>
      </c>
      <c r="B104" s="89" t="s">
        <v>325</v>
      </c>
      <c r="C104" s="89" t="s">
        <v>326</v>
      </c>
      <c r="D104" s="20">
        <v>14</v>
      </c>
      <c r="E104" s="89" t="s">
        <v>245</v>
      </c>
      <c r="F104" s="89" t="s">
        <v>327</v>
      </c>
      <c r="G104" s="130" t="s">
        <v>21</v>
      </c>
      <c r="H104" s="22">
        <v>40</v>
      </c>
      <c r="I104" s="22" t="s">
        <v>121</v>
      </c>
      <c r="J104" s="21" t="s">
        <v>22</v>
      </c>
      <c r="K104" s="21" t="s">
        <v>279</v>
      </c>
      <c r="L104" s="21" t="s">
        <v>194</v>
      </c>
      <c r="M104" s="22">
        <v>1</v>
      </c>
      <c r="N104" s="126">
        <v>8507</v>
      </c>
      <c r="O104" s="62"/>
      <c r="P104" s="62">
        <f t="shared" ref="P104:P123" si="68">+N104*0.15</f>
        <v>1276.05</v>
      </c>
      <c r="Q104" s="62">
        <f t="shared" ref="Q104:Q135" si="69">N104+O104+P104</f>
        <v>9783.0499999999993</v>
      </c>
      <c r="R104" s="62"/>
      <c r="S104" s="62">
        <f t="shared" ref="S104:S135" si="70">(Q104+Y104+Z104)/30*5</f>
        <v>1824.5083333333332</v>
      </c>
      <c r="T104" s="62">
        <f t="shared" ref="T104:T135" si="71">(Q104+Y104+Z104)/30*50</f>
        <v>18245.083333333332</v>
      </c>
      <c r="U104" s="62">
        <f t="shared" ref="U104:U135" si="72">Q104*17.5%</f>
        <v>1712.0337499999998</v>
      </c>
      <c r="V104" s="62">
        <f t="shared" ref="V104:V135" si="73">Q104*3%</f>
        <v>293.49149999999997</v>
      </c>
      <c r="W104" s="62">
        <f t="shared" ref="W104:W135" si="74">Q104*5%</f>
        <v>489.15249999999997</v>
      </c>
      <c r="X104" s="62">
        <f t="shared" ref="X104:X135" si="75">Q104*2%</f>
        <v>195.661</v>
      </c>
      <c r="Y104" s="62">
        <f>647+70</f>
        <v>717</v>
      </c>
      <c r="Z104" s="62">
        <f>417+30</f>
        <v>447</v>
      </c>
      <c r="AA104" s="64">
        <f t="shared" ref="AA104:AA135" si="76">(Q104+Y104+Z104)/2</f>
        <v>5473.5249999999996</v>
      </c>
      <c r="AB104" s="64">
        <f t="shared" ref="AB104:AB135" si="77">Q104+R104+U104+V104+W104+X104+Y104+Z104+(S104/12+T104/12+AA104/12)</f>
        <v>15765.981805555555</v>
      </c>
      <c r="AC104" s="64">
        <f t="shared" ref="AC104:AC135" si="78">+AB104*12</f>
        <v>189191.78166666668</v>
      </c>
      <c r="AD104" s="64"/>
      <c r="AE104" s="64"/>
      <c r="AF104" s="64"/>
      <c r="AG104" s="64"/>
      <c r="AH104" s="64"/>
      <c r="AI104" s="64"/>
      <c r="AJ104" s="64"/>
      <c r="AK104" s="64"/>
      <c r="AL104" s="6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  <c r="IL104" s="24"/>
      <c r="IM104" s="24"/>
      <c r="IN104" s="24"/>
      <c r="IO104" s="24"/>
      <c r="IP104" s="24"/>
      <c r="IQ104" s="24"/>
      <c r="IR104" s="24"/>
      <c r="IS104" s="24"/>
      <c r="IT104" s="24"/>
      <c r="IU104" s="24"/>
      <c r="IV104" s="24"/>
      <c r="IW104" s="24"/>
      <c r="IX104" s="24"/>
      <c r="IY104" s="24"/>
      <c r="IZ104" s="24"/>
      <c r="JA104" s="24"/>
      <c r="JB104" s="24"/>
      <c r="JC104" s="24"/>
      <c r="JD104" s="24"/>
      <c r="JE104" s="24"/>
      <c r="JF104" s="24"/>
      <c r="JG104" s="24"/>
      <c r="JH104" s="24"/>
      <c r="JI104" s="24"/>
      <c r="JJ104" s="24"/>
      <c r="JK104" s="24"/>
      <c r="JL104" s="24"/>
      <c r="JM104" s="24"/>
      <c r="JN104" s="24"/>
      <c r="JO104" s="24"/>
      <c r="JP104" s="24"/>
      <c r="JQ104" s="24"/>
      <c r="JR104" s="24"/>
      <c r="JS104" s="24"/>
      <c r="JT104" s="24"/>
      <c r="JU104" s="24"/>
      <c r="JV104" s="24"/>
      <c r="JW104" s="24"/>
      <c r="JX104" s="24"/>
      <c r="JY104" s="24"/>
      <c r="JZ104" s="24"/>
      <c r="KA104" s="24"/>
      <c r="KB104" s="24"/>
      <c r="KC104" s="24"/>
      <c r="KD104" s="24"/>
      <c r="KE104" s="24"/>
      <c r="KF104" s="24"/>
      <c r="KG104" s="24"/>
      <c r="KH104" s="24"/>
      <c r="KI104" s="24"/>
      <c r="KJ104" s="24"/>
      <c r="KK104" s="24"/>
      <c r="KL104" s="24"/>
      <c r="KM104" s="24"/>
      <c r="KN104" s="24"/>
      <c r="KO104" s="24"/>
      <c r="KP104" s="24"/>
      <c r="KQ104" s="24"/>
      <c r="KR104" s="24"/>
      <c r="KS104" s="24"/>
      <c r="KT104" s="24"/>
      <c r="KU104" s="24"/>
      <c r="KV104" s="24"/>
      <c r="KW104" s="24"/>
      <c r="KX104" s="24"/>
      <c r="KY104" s="24"/>
      <c r="KZ104" s="24"/>
      <c r="LA104" s="24"/>
      <c r="LB104" s="24"/>
      <c r="LC104" s="24"/>
      <c r="LD104" s="24"/>
      <c r="LE104" s="24"/>
      <c r="LF104" s="24"/>
      <c r="LG104" s="24"/>
      <c r="LH104" s="24"/>
      <c r="LI104" s="24"/>
      <c r="LJ104" s="24"/>
      <c r="LK104" s="24"/>
      <c r="LL104" s="24"/>
      <c r="LM104" s="24"/>
      <c r="LN104" s="24"/>
      <c r="LO104" s="24"/>
      <c r="LP104" s="24"/>
      <c r="LQ104" s="24"/>
      <c r="LR104" s="24"/>
      <c r="LS104" s="24"/>
      <c r="LT104" s="24"/>
      <c r="LU104" s="24"/>
      <c r="LV104" s="24"/>
      <c r="LW104" s="24"/>
      <c r="LX104" s="24"/>
      <c r="LY104" s="24"/>
      <c r="LZ104" s="24"/>
      <c r="MA104" s="24"/>
      <c r="MB104" s="24"/>
      <c r="MC104" s="24"/>
      <c r="MD104" s="24"/>
      <c r="ME104" s="24"/>
      <c r="MF104" s="24"/>
      <c r="MG104" s="24"/>
      <c r="MH104" s="24"/>
      <c r="MI104" s="24"/>
      <c r="MJ104" s="24"/>
      <c r="MK104" s="24"/>
      <c r="ML104" s="24"/>
      <c r="MM104" s="24"/>
      <c r="MN104" s="24"/>
      <c r="MO104" s="24"/>
      <c r="MP104" s="24"/>
      <c r="MQ104" s="24"/>
      <c r="MR104" s="24"/>
      <c r="MS104" s="24"/>
      <c r="MT104" s="24"/>
      <c r="MU104" s="24"/>
      <c r="MV104" s="24"/>
      <c r="MW104" s="24"/>
      <c r="MX104" s="24"/>
      <c r="MY104" s="24"/>
      <c r="MZ104" s="24"/>
      <c r="NA104" s="24"/>
      <c r="NB104" s="24"/>
      <c r="NC104" s="24"/>
      <c r="ND104" s="24"/>
      <c r="NE104" s="24"/>
      <c r="NF104" s="24"/>
      <c r="NG104" s="24"/>
      <c r="NH104" s="24"/>
      <c r="NI104" s="24"/>
      <c r="NJ104" s="24"/>
      <c r="NK104" s="24"/>
      <c r="NL104" s="24"/>
      <c r="NM104" s="24"/>
      <c r="NN104" s="24"/>
      <c r="NO104" s="24"/>
      <c r="NP104" s="24"/>
      <c r="NQ104" s="24"/>
      <c r="NR104" s="24"/>
      <c r="NS104" s="24"/>
      <c r="NT104" s="24"/>
      <c r="NU104" s="24"/>
      <c r="NV104" s="24"/>
      <c r="NW104" s="24"/>
      <c r="NX104" s="24"/>
      <c r="NY104" s="24"/>
      <c r="NZ104" s="24"/>
      <c r="OA104" s="24"/>
      <c r="OB104" s="24"/>
      <c r="OC104" s="24"/>
      <c r="OD104" s="24"/>
      <c r="OE104" s="24"/>
      <c r="OF104" s="24"/>
      <c r="OG104" s="24"/>
      <c r="OH104" s="24"/>
      <c r="OI104" s="24"/>
      <c r="OJ104" s="24"/>
      <c r="OK104" s="24"/>
      <c r="OL104" s="24"/>
      <c r="OM104" s="24"/>
      <c r="ON104" s="24"/>
      <c r="OO104" s="24"/>
      <c r="OP104" s="24"/>
      <c r="OQ104" s="24"/>
      <c r="OR104" s="24"/>
      <c r="OS104" s="24"/>
      <c r="OT104" s="24"/>
      <c r="OU104" s="24"/>
      <c r="OV104" s="24"/>
      <c r="OW104" s="24"/>
      <c r="OX104" s="24"/>
      <c r="OY104" s="24"/>
      <c r="OZ104" s="24"/>
      <c r="PA104" s="24"/>
      <c r="PB104" s="24"/>
      <c r="PC104" s="24"/>
      <c r="PD104" s="24"/>
      <c r="PE104" s="24"/>
      <c r="PF104" s="24"/>
      <c r="PG104" s="24"/>
      <c r="PH104" s="24"/>
      <c r="PI104" s="24"/>
      <c r="PJ104" s="24"/>
      <c r="PK104" s="24"/>
      <c r="PL104" s="24"/>
      <c r="PM104" s="24"/>
      <c r="PN104" s="24"/>
      <c r="PO104" s="24"/>
      <c r="PP104" s="24"/>
      <c r="PQ104" s="24"/>
      <c r="PR104" s="24"/>
      <c r="PS104" s="24"/>
      <c r="PT104" s="24"/>
      <c r="PU104" s="24"/>
      <c r="PV104" s="24"/>
      <c r="PW104" s="24"/>
      <c r="PX104" s="24"/>
      <c r="PY104" s="24"/>
      <c r="PZ104" s="24"/>
      <c r="QA104" s="24"/>
      <c r="QB104" s="24"/>
      <c r="QC104" s="24"/>
      <c r="QD104" s="24"/>
      <c r="QE104" s="24"/>
      <c r="QF104" s="24"/>
      <c r="QG104" s="24"/>
      <c r="QH104" s="24"/>
      <c r="QI104" s="24"/>
      <c r="QJ104" s="24"/>
      <c r="QK104" s="24"/>
      <c r="QL104" s="24"/>
      <c r="QM104" s="24"/>
      <c r="QN104" s="24"/>
      <c r="QO104" s="24"/>
      <c r="QP104" s="24"/>
      <c r="QQ104" s="24"/>
      <c r="QR104" s="24"/>
      <c r="QS104" s="24"/>
      <c r="QT104" s="24"/>
      <c r="QU104" s="24"/>
      <c r="QV104" s="24"/>
      <c r="QW104" s="24"/>
      <c r="QX104" s="24"/>
      <c r="QY104" s="24"/>
      <c r="QZ104" s="24"/>
      <c r="RA104" s="24"/>
      <c r="RB104" s="24"/>
      <c r="RC104" s="24"/>
      <c r="RD104" s="24"/>
      <c r="RE104" s="24"/>
      <c r="RF104" s="24"/>
      <c r="RG104" s="24"/>
      <c r="RH104" s="24"/>
      <c r="RI104" s="24"/>
      <c r="RJ104" s="24"/>
      <c r="RK104" s="24"/>
      <c r="RL104" s="24"/>
      <c r="RM104" s="24"/>
      <c r="RN104" s="24"/>
      <c r="RO104" s="24"/>
      <c r="RP104" s="24"/>
      <c r="RQ104" s="24"/>
      <c r="RR104" s="24"/>
      <c r="RS104" s="24"/>
      <c r="RT104" s="24"/>
      <c r="RU104" s="24"/>
      <c r="RV104" s="24"/>
      <c r="RW104" s="24"/>
      <c r="RX104" s="24"/>
      <c r="RY104" s="24"/>
      <c r="RZ104" s="24"/>
      <c r="SA104" s="24"/>
      <c r="SB104" s="24"/>
      <c r="SC104" s="24"/>
      <c r="SD104" s="24"/>
      <c r="SE104" s="24"/>
      <c r="SF104" s="24"/>
      <c r="SG104" s="24"/>
      <c r="SH104" s="24"/>
      <c r="SI104" s="24"/>
      <c r="SJ104" s="24"/>
      <c r="SK104" s="24"/>
      <c r="SL104" s="24"/>
      <c r="SM104" s="24"/>
      <c r="SN104" s="24"/>
      <c r="SO104" s="24"/>
      <c r="SP104" s="24"/>
      <c r="SQ104" s="24"/>
      <c r="SR104" s="24"/>
      <c r="SS104" s="24"/>
      <c r="ST104" s="24"/>
      <c r="SU104" s="24"/>
      <c r="SV104" s="24"/>
      <c r="SW104" s="24"/>
      <c r="SX104" s="24"/>
      <c r="SY104" s="24"/>
      <c r="SZ104" s="24"/>
      <c r="TA104" s="24"/>
      <c r="TB104" s="24"/>
      <c r="TC104" s="24"/>
      <c r="TD104" s="24"/>
      <c r="TE104" s="24"/>
      <c r="TF104" s="24"/>
      <c r="TG104" s="24"/>
      <c r="TH104" s="24"/>
      <c r="TI104" s="24"/>
      <c r="TJ104" s="24"/>
      <c r="TK104" s="24"/>
      <c r="TL104" s="24"/>
      <c r="TM104" s="24"/>
      <c r="TN104" s="24"/>
      <c r="TO104" s="24"/>
      <c r="TP104" s="24"/>
      <c r="TQ104" s="24"/>
      <c r="TR104" s="24"/>
      <c r="TS104" s="24"/>
      <c r="TT104" s="24"/>
      <c r="TU104" s="24"/>
      <c r="TV104" s="24"/>
      <c r="TW104" s="24"/>
      <c r="TX104" s="24"/>
      <c r="TY104" s="24"/>
      <c r="TZ104" s="24"/>
      <c r="UA104" s="24"/>
      <c r="UB104" s="24"/>
      <c r="UC104" s="24"/>
      <c r="UD104" s="24"/>
      <c r="UE104" s="24"/>
      <c r="UF104" s="24"/>
      <c r="UG104" s="24"/>
      <c r="UH104" s="24"/>
      <c r="UI104" s="24"/>
      <c r="UJ104" s="24"/>
      <c r="UK104" s="24"/>
      <c r="UL104" s="24"/>
      <c r="UM104" s="24"/>
      <c r="UN104" s="24"/>
      <c r="UO104" s="24"/>
      <c r="UP104" s="24"/>
      <c r="UQ104" s="24"/>
      <c r="UR104" s="24"/>
      <c r="US104" s="24"/>
      <c r="UT104" s="24"/>
      <c r="UU104" s="24"/>
      <c r="UV104" s="24"/>
      <c r="UW104" s="24"/>
      <c r="UX104" s="24"/>
      <c r="UY104" s="24"/>
      <c r="UZ104" s="24"/>
      <c r="VA104" s="24"/>
      <c r="VB104" s="24"/>
      <c r="VC104" s="24"/>
      <c r="VD104" s="24"/>
    </row>
    <row r="105" spans="1:576" s="23" customFormat="1" ht="15" customHeight="1" x14ac:dyDescent="0.2">
      <c r="A105" s="99">
        <v>2</v>
      </c>
      <c r="B105" s="92" t="s">
        <v>325</v>
      </c>
      <c r="C105" s="92" t="s">
        <v>326</v>
      </c>
      <c r="D105" s="97">
        <v>14</v>
      </c>
      <c r="E105" s="92" t="s">
        <v>245</v>
      </c>
      <c r="F105" s="92" t="s">
        <v>327</v>
      </c>
      <c r="G105" s="131" t="s">
        <v>21</v>
      </c>
      <c r="H105" s="100">
        <v>40</v>
      </c>
      <c r="I105" s="100" t="s">
        <v>121</v>
      </c>
      <c r="J105" s="54" t="s">
        <v>22</v>
      </c>
      <c r="K105" s="54" t="s">
        <v>279</v>
      </c>
      <c r="L105" s="54" t="s">
        <v>194</v>
      </c>
      <c r="M105" s="100">
        <v>1</v>
      </c>
      <c r="N105" s="126">
        <v>8507</v>
      </c>
      <c r="O105" s="101"/>
      <c r="P105" s="101">
        <f t="shared" si="68"/>
        <v>1276.05</v>
      </c>
      <c r="Q105" s="101">
        <f t="shared" si="69"/>
        <v>9783.0499999999993</v>
      </c>
      <c r="R105" s="101">
        <f>70.1*5</f>
        <v>350.5</v>
      </c>
      <c r="S105" s="101">
        <f t="shared" si="70"/>
        <v>1824.5083333333332</v>
      </c>
      <c r="T105" s="101">
        <f t="shared" si="71"/>
        <v>18245.083333333332</v>
      </c>
      <c r="U105" s="101">
        <f t="shared" si="72"/>
        <v>1712.0337499999998</v>
      </c>
      <c r="V105" s="101">
        <f t="shared" si="73"/>
        <v>293.49149999999997</v>
      </c>
      <c r="W105" s="101">
        <f t="shared" si="74"/>
        <v>489.15249999999997</v>
      </c>
      <c r="X105" s="101">
        <f t="shared" si="75"/>
        <v>195.661</v>
      </c>
      <c r="Y105" s="62">
        <f t="shared" ref="Y105:Y111" si="79">647+70</f>
        <v>717</v>
      </c>
      <c r="Z105" s="62">
        <f t="shared" ref="Z105:Z111" si="80">417+30</f>
        <v>447</v>
      </c>
      <c r="AA105" s="102">
        <f t="shared" si="76"/>
        <v>5473.5249999999996</v>
      </c>
      <c r="AB105" s="64">
        <f t="shared" si="77"/>
        <v>16116.481805555555</v>
      </c>
      <c r="AC105" s="102">
        <f t="shared" si="78"/>
        <v>193397.78166666668</v>
      </c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  <c r="IL105" s="24"/>
      <c r="IM105" s="24"/>
      <c r="IN105" s="24"/>
      <c r="IO105" s="24"/>
      <c r="IP105" s="24"/>
      <c r="IQ105" s="24"/>
      <c r="IR105" s="24"/>
      <c r="IS105" s="24"/>
      <c r="IT105" s="24"/>
      <c r="IU105" s="24"/>
      <c r="IV105" s="24"/>
      <c r="IW105" s="24"/>
      <c r="IX105" s="24"/>
      <c r="IY105" s="24"/>
      <c r="IZ105" s="24"/>
      <c r="JA105" s="24"/>
      <c r="JB105" s="24"/>
      <c r="JC105" s="24"/>
      <c r="JD105" s="24"/>
      <c r="JE105" s="24"/>
      <c r="JF105" s="24"/>
      <c r="JG105" s="24"/>
      <c r="JH105" s="24"/>
      <c r="JI105" s="24"/>
      <c r="JJ105" s="24"/>
      <c r="JK105" s="24"/>
      <c r="JL105" s="24"/>
      <c r="JM105" s="24"/>
      <c r="JN105" s="24"/>
      <c r="JO105" s="24"/>
      <c r="JP105" s="24"/>
      <c r="JQ105" s="24"/>
      <c r="JR105" s="24"/>
      <c r="JS105" s="24"/>
      <c r="JT105" s="24"/>
      <c r="JU105" s="24"/>
      <c r="JV105" s="24"/>
      <c r="JW105" s="24"/>
      <c r="JX105" s="24"/>
      <c r="JY105" s="24"/>
      <c r="JZ105" s="24"/>
      <c r="KA105" s="24"/>
      <c r="KB105" s="24"/>
      <c r="KC105" s="24"/>
      <c r="KD105" s="24"/>
      <c r="KE105" s="24"/>
      <c r="KF105" s="24"/>
      <c r="KG105" s="24"/>
      <c r="KH105" s="24"/>
      <c r="KI105" s="24"/>
      <c r="KJ105" s="24"/>
      <c r="KK105" s="24"/>
      <c r="KL105" s="24"/>
      <c r="KM105" s="24"/>
      <c r="KN105" s="24"/>
      <c r="KO105" s="24"/>
      <c r="KP105" s="24"/>
      <c r="KQ105" s="24"/>
      <c r="KR105" s="24"/>
      <c r="KS105" s="24"/>
      <c r="KT105" s="24"/>
      <c r="KU105" s="24"/>
      <c r="KV105" s="24"/>
      <c r="KW105" s="24"/>
      <c r="KX105" s="24"/>
      <c r="KY105" s="24"/>
      <c r="KZ105" s="24"/>
      <c r="LA105" s="24"/>
      <c r="LB105" s="24"/>
      <c r="LC105" s="24"/>
      <c r="LD105" s="24"/>
      <c r="LE105" s="24"/>
      <c r="LF105" s="24"/>
      <c r="LG105" s="24"/>
      <c r="LH105" s="24"/>
      <c r="LI105" s="24"/>
      <c r="LJ105" s="24"/>
      <c r="LK105" s="24"/>
      <c r="LL105" s="24"/>
      <c r="LM105" s="24"/>
      <c r="LN105" s="24"/>
      <c r="LO105" s="24"/>
      <c r="LP105" s="24"/>
      <c r="LQ105" s="24"/>
      <c r="LR105" s="24"/>
      <c r="LS105" s="24"/>
      <c r="LT105" s="24"/>
      <c r="LU105" s="24"/>
      <c r="LV105" s="24"/>
      <c r="LW105" s="24"/>
      <c r="LX105" s="24"/>
      <c r="LY105" s="24"/>
      <c r="LZ105" s="24"/>
      <c r="MA105" s="24"/>
      <c r="MB105" s="24"/>
      <c r="MC105" s="24"/>
      <c r="MD105" s="24"/>
      <c r="ME105" s="24"/>
      <c r="MF105" s="24"/>
      <c r="MG105" s="24"/>
      <c r="MH105" s="24"/>
      <c r="MI105" s="24"/>
      <c r="MJ105" s="24"/>
      <c r="MK105" s="24"/>
      <c r="ML105" s="24"/>
      <c r="MM105" s="24"/>
      <c r="MN105" s="24"/>
      <c r="MO105" s="24"/>
      <c r="MP105" s="24"/>
      <c r="MQ105" s="24"/>
      <c r="MR105" s="24"/>
      <c r="MS105" s="24"/>
      <c r="MT105" s="24"/>
      <c r="MU105" s="24"/>
      <c r="MV105" s="24"/>
      <c r="MW105" s="24"/>
      <c r="MX105" s="24"/>
      <c r="MY105" s="24"/>
      <c r="MZ105" s="24"/>
      <c r="NA105" s="24"/>
      <c r="NB105" s="24"/>
      <c r="NC105" s="24"/>
      <c r="ND105" s="24"/>
      <c r="NE105" s="24"/>
      <c r="NF105" s="24"/>
      <c r="NG105" s="24"/>
      <c r="NH105" s="24"/>
      <c r="NI105" s="24"/>
      <c r="NJ105" s="24"/>
      <c r="NK105" s="24"/>
      <c r="NL105" s="24"/>
      <c r="NM105" s="24"/>
      <c r="NN105" s="24"/>
      <c r="NO105" s="24"/>
      <c r="NP105" s="24"/>
      <c r="NQ105" s="24"/>
      <c r="NR105" s="24"/>
      <c r="NS105" s="24"/>
      <c r="NT105" s="24"/>
      <c r="NU105" s="24"/>
      <c r="NV105" s="24"/>
      <c r="NW105" s="24"/>
      <c r="NX105" s="24"/>
      <c r="NY105" s="24"/>
      <c r="NZ105" s="24"/>
      <c r="OA105" s="24"/>
      <c r="OB105" s="24"/>
      <c r="OC105" s="24"/>
      <c r="OD105" s="24"/>
      <c r="OE105" s="24"/>
      <c r="OF105" s="24"/>
      <c r="OG105" s="24"/>
      <c r="OH105" s="24"/>
      <c r="OI105" s="24"/>
      <c r="OJ105" s="24"/>
      <c r="OK105" s="24"/>
      <c r="OL105" s="24"/>
      <c r="OM105" s="24"/>
      <c r="ON105" s="24"/>
      <c r="OO105" s="24"/>
      <c r="OP105" s="24"/>
      <c r="OQ105" s="24"/>
      <c r="OR105" s="24"/>
      <c r="OS105" s="24"/>
      <c r="OT105" s="24"/>
      <c r="OU105" s="24"/>
      <c r="OV105" s="24"/>
      <c r="OW105" s="24"/>
      <c r="OX105" s="24"/>
      <c r="OY105" s="24"/>
      <c r="OZ105" s="24"/>
      <c r="PA105" s="24"/>
      <c r="PB105" s="24"/>
      <c r="PC105" s="24"/>
      <c r="PD105" s="24"/>
      <c r="PE105" s="24"/>
      <c r="PF105" s="24"/>
      <c r="PG105" s="24"/>
      <c r="PH105" s="24"/>
      <c r="PI105" s="24"/>
      <c r="PJ105" s="24"/>
      <c r="PK105" s="24"/>
      <c r="PL105" s="24"/>
      <c r="PM105" s="24"/>
      <c r="PN105" s="24"/>
      <c r="PO105" s="24"/>
      <c r="PP105" s="24"/>
      <c r="PQ105" s="24"/>
      <c r="PR105" s="24"/>
      <c r="PS105" s="24"/>
      <c r="PT105" s="24"/>
      <c r="PU105" s="24"/>
      <c r="PV105" s="24"/>
      <c r="PW105" s="24"/>
      <c r="PX105" s="24"/>
      <c r="PY105" s="24"/>
      <c r="PZ105" s="24"/>
      <c r="QA105" s="24"/>
      <c r="QB105" s="24"/>
      <c r="QC105" s="24"/>
      <c r="QD105" s="24"/>
      <c r="QE105" s="24"/>
      <c r="QF105" s="24"/>
      <c r="QG105" s="24"/>
      <c r="QH105" s="24"/>
      <c r="QI105" s="24"/>
      <c r="QJ105" s="24"/>
      <c r="QK105" s="24"/>
      <c r="QL105" s="24"/>
      <c r="QM105" s="24"/>
      <c r="QN105" s="24"/>
      <c r="QO105" s="24"/>
      <c r="QP105" s="24"/>
      <c r="QQ105" s="24"/>
      <c r="QR105" s="24"/>
      <c r="QS105" s="24"/>
      <c r="QT105" s="24"/>
      <c r="QU105" s="24"/>
      <c r="QV105" s="24"/>
      <c r="QW105" s="24"/>
      <c r="QX105" s="24"/>
      <c r="QY105" s="24"/>
      <c r="QZ105" s="24"/>
      <c r="RA105" s="24"/>
      <c r="RB105" s="24"/>
      <c r="RC105" s="24"/>
      <c r="RD105" s="24"/>
      <c r="RE105" s="24"/>
      <c r="RF105" s="24"/>
      <c r="RG105" s="24"/>
      <c r="RH105" s="24"/>
      <c r="RI105" s="24"/>
      <c r="RJ105" s="24"/>
      <c r="RK105" s="24"/>
      <c r="RL105" s="24"/>
      <c r="RM105" s="24"/>
      <c r="RN105" s="24"/>
      <c r="RO105" s="24"/>
      <c r="RP105" s="24"/>
      <c r="RQ105" s="24"/>
      <c r="RR105" s="24"/>
      <c r="RS105" s="24"/>
      <c r="RT105" s="24"/>
      <c r="RU105" s="24"/>
      <c r="RV105" s="24"/>
      <c r="RW105" s="24"/>
      <c r="RX105" s="24"/>
      <c r="RY105" s="24"/>
      <c r="RZ105" s="24"/>
      <c r="SA105" s="24"/>
      <c r="SB105" s="24"/>
      <c r="SC105" s="24"/>
      <c r="SD105" s="24"/>
      <c r="SE105" s="24"/>
      <c r="SF105" s="24"/>
      <c r="SG105" s="24"/>
      <c r="SH105" s="24"/>
      <c r="SI105" s="24"/>
      <c r="SJ105" s="24"/>
      <c r="SK105" s="24"/>
      <c r="SL105" s="24"/>
      <c r="SM105" s="24"/>
      <c r="SN105" s="24"/>
      <c r="SO105" s="24"/>
      <c r="SP105" s="24"/>
      <c r="SQ105" s="24"/>
      <c r="SR105" s="24"/>
      <c r="SS105" s="24"/>
      <c r="ST105" s="24"/>
      <c r="SU105" s="24"/>
      <c r="SV105" s="24"/>
      <c r="SW105" s="24"/>
      <c r="SX105" s="24"/>
      <c r="SY105" s="24"/>
      <c r="SZ105" s="24"/>
      <c r="TA105" s="24"/>
      <c r="TB105" s="24"/>
      <c r="TC105" s="24"/>
      <c r="TD105" s="24"/>
      <c r="TE105" s="24"/>
      <c r="TF105" s="24"/>
      <c r="TG105" s="24"/>
      <c r="TH105" s="24"/>
      <c r="TI105" s="24"/>
      <c r="TJ105" s="24"/>
      <c r="TK105" s="24"/>
      <c r="TL105" s="24"/>
      <c r="TM105" s="24"/>
      <c r="TN105" s="24"/>
      <c r="TO105" s="24"/>
      <c r="TP105" s="24"/>
      <c r="TQ105" s="24"/>
      <c r="TR105" s="24"/>
      <c r="TS105" s="24"/>
      <c r="TT105" s="24"/>
      <c r="TU105" s="24"/>
      <c r="TV105" s="24"/>
      <c r="TW105" s="24"/>
      <c r="TX105" s="24"/>
      <c r="TY105" s="24"/>
      <c r="TZ105" s="24"/>
      <c r="UA105" s="24"/>
      <c r="UB105" s="24"/>
      <c r="UC105" s="24"/>
      <c r="UD105" s="24"/>
      <c r="UE105" s="24"/>
      <c r="UF105" s="24"/>
      <c r="UG105" s="24"/>
      <c r="UH105" s="24"/>
      <c r="UI105" s="24"/>
      <c r="UJ105" s="24"/>
      <c r="UK105" s="24"/>
      <c r="UL105" s="24"/>
      <c r="UM105" s="24"/>
      <c r="UN105" s="24"/>
      <c r="UO105" s="24"/>
      <c r="UP105" s="24"/>
      <c r="UQ105" s="24"/>
      <c r="UR105" s="24"/>
      <c r="US105" s="24"/>
      <c r="UT105" s="24"/>
      <c r="UU105" s="24"/>
      <c r="UV105" s="24"/>
      <c r="UW105" s="24"/>
      <c r="UX105" s="24"/>
      <c r="UY105" s="24"/>
      <c r="UZ105" s="24"/>
      <c r="VA105" s="24"/>
      <c r="VB105" s="24"/>
      <c r="VC105" s="24"/>
      <c r="VD105" s="24"/>
    </row>
    <row r="106" spans="1:576" s="23" customFormat="1" ht="15" customHeight="1" x14ac:dyDescent="0.2">
      <c r="A106" s="18">
        <v>3</v>
      </c>
      <c r="B106" s="89" t="s">
        <v>325</v>
      </c>
      <c r="C106" s="89" t="s">
        <v>326</v>
      </c>
      <c r="D106" s="20">
        <v>14</v>
      </c>
      <c r="E106" s="89" t="s">
        <v>245</v>
      </c>
      <c r="F106" s="89" t="s">
        <v>327</v>
      </c>
      <c r="G106" s="130" t="s">
        <v>21</v>
      </c>
      <c r="H106" s="22">
        <v>40</v>
      </c>
      <c r="I106" s="22" t="s">
        <v>121</v>
      </c>
      <c r="J106" s="21" t="s">
        <v>22</v>
      </c>
      <c r="K106" s="21" t="s">
        <v>279</v>
      </c>
      <c r="L106" s="21" t="s">
        <v>194</v>
      </c>
      <c r="M106" s="22">
        <v>1</v>
      </c>
      <c r="N106" s="126">
        <v>8507</v>
      </c>
      <c r="O106" s="62"/>
      <c r="P106" s="62">
        <f t="shared" si="68"/>
        <v>1276.05</v>
      </c>
      <c r="Q106" s="62">
        <f t="shared" si="69"/>
        <v>9783.0499999999993</v>
      </c>
      <c r="R106" s="62">
        <f>70.1*5</f>
        <v>350.5</v>
      </c>
      <c r="S106" s="62">
        <f t="shared" si="70"/>
        <v>1824.5083333333332</v>
      </c>
      <c r="T106" s="62">
        <f t="shared" si="71"/>
        <v>18245.083333333332</v>
      </c>
      <c r="U106" s="62">
        <f t="shared" si="72"/>
        <v>1712.0337499999998</v>
      </c>
      <c r="V106" s="62">
        <f t="shared" si="73"/>
        <v>293.49149999999997</v>
      </c>
      <c r="W106" s="62">
        <f t="shared" si="74"/>
        <v>489.15249999999997</v>
      </c>
      <c r="X106" s="62">
        <f t="shared" si="75"/>
        <v>195.661</v>
      </c>
      <c r="Y106" s="62">
        <f t="shared" si="79"/>
        <v>717</v>
      </c>
      <c r="Z106" s="62">
        <f t="shared" si="80"/>
        <v>447</v>
      </c>
      <c r="AA106" s="64">
        <f t="shared" si="76"/>
        <v>5473.5249999999996</v>
      </c>
      <c r="AB106" s="64">
        <f t="shared" si="77"/>
        <v>16116.481805555555</v>
      </c>
      <c r="AC106" s="64">
        <f t="shared" si="78"/>
        <v>193397.78166666668</v>
      </c>
      <c r="AD106" s="64"/>
      <c r="AE106" s="64"/>
      <c r="AF106" s="64"/>
      <c r="AG106" s="64"/>
      <c r="AH106" s="64"/>
      <c r="AI106" s="64"/>
      <c r="AJ106" s="64"/>
      <c r="AK106" s="64"/>
      <c r="AL106" s="6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  <c r="ON106" s="24"/>
      <c r="OO106" s="24"/>
      <c r="OP106" s="24"/>
      <c r="OQ106" s="24"/>
      <c r="OR106" s="24"/>
      <c r="OS106" s="24"/>
      <c r="OT106" s="24"/>
      <c r="OU106" s="24"/>
      <c r="OV106" s="24"/>
      <c r="OW106" s="24"/>
      <c r="OX106" s="24"/>
      <c r="OY106" s="24"/>
      <c r="OZ106" s="24"/>
      <c r="PA106" s="24"/>
      <c r="PB106" s="24"/>
      <c r="PC106" s="24"/>
      <c r="PD106" s="24"/>
      <c r="PE106" s="24"/>
      <c r="PF106" s="24"/>
      <c r="PG106" s="24"/>
      <c r="PH106" s="24"/>
      <c r="PI106" s="24"/>
      <c r="PJ106" s="24"/>
      <c r="PK106" s="24"/>
      <c r="PL106" s="24"/>
      <c r="PM106" s="24"/>
      <c r="PN106" s="24"/>
      <c r="PO106" s="24"/>
      <c r="PP106" s="24"/>
      <c r="PQ106" s="24"/>
      <c r="PR106" s="24"/>
      <c r="PS106" s="24"/>
      <c r="PT106" s="24"/>
      <c r="PU106" s="24"/>
      <c r="PV106" s="24"/>
      <c r="PW106" s="24"/>
      <c r="PX106" s="24"/>
      <c r="PY106" s="24"/>
      <c r="PZ106" s="24"/>
      <c r="QA106" s="24"/>
      <c r="QB106" s="24"/>
      <c r="QC106" s="24"/>
      <c r="QD106" s="24"/>
      <c r="QE106" s="24"/>
      <c r="QF106" s="24"/>
      <c r="QG106" s="24"/>
      <c r="QH106" s="24"/>
      <c r="QI106" s="24"/>
      <c r="QJ106" s="24"/>
      <c r="QK106" s="24"/>
      <c r="QL106" s="24"/>
      <c r="QM106" s="24"/>
      <c r="QN106" s="24"/>
      <c r="QO106" s="24"/>
      <c r="QP106" s="24"/>
      <c r="QQ106" s="24"/>
      <c r="QR106" s="24"/>
      <c r="QS106" s="24"/>
      <c r="QT106" s="24"/>
      <c r="QU106" s="24"/>
      <c r="QV106" s="24"/>
      <c r="QW106" s="24"/>
      <c r="QX106" s="24"/>
      <c r="QY106" s="24"/>
      <c r="QZ106" s="24"/>
      <c r="RA106" s="24"/>
      <c r="RB106" s="24"/>
      <c r="RC106" s="24"/>
      <c r="RD106" s="24"/>
      <c r="RE106" s="24"/>
      <c r="RF106" s="24"/>
      <c r="RG106" s="24"/>
      <c r="RH106" s="24"/>
      <c r="RI106" s="24"/>
      <c r="RJ106" s="24"/>
      <c r="RK106" s="24"/>
      <c r="RL106" s="24"/>
      <c r="RM106" s="24"/>
      <c r="RN106" s="24"/>
      <c r="RO106" s="24"/>
      <c r="RP106" s="24"/>
      <c r="RQ106" s="24"/>
      <c r="RR106" s="24"/>
      <c r="RS106" s="24"/>
      <c r="RT106" s="24"/>
      <c r="RU106" s="24"/>
      <c r="RV106" s="24"/>
      <c r="RW106" s="24"/>
      <c r="RX106" s="24"/>
      <c r="RY106" s="24"/>
      <c r="RZ106" s="24"/>
      <c r="SA106" s="24"/>
      <c r="SB106" s="24"/>
      <c r="SC106" s="24"/>
      <c r="SD106" s="24"/>
      <c r="SE106" s="24"/>
      <c r="SF106" s="24"/>
      <c r="SG106" s="24"/>
      <c r="SH106" s="24"/>
      <c r="SI106" s="24"/>
      <c r="SJ106" s="24"/>
      <c r="SK106" s="24"/>
      <c r="SL106" s="24"/>
      <c r="SM106" s="24"/>
      <c r="SN106" s="24"/>
      <c r="SO106" s="24"/>
      <c r="SP106" s="24"/>
      <c r="SQ106" s="24"/>
      <c r="SR106" s="24"/>
      <c r="SS106" s="24"/>
      <c r="ST106" s="24"/>
      <c r="SU106" s="24"/>
      <c r="SV106" s="24"/>
      <c r="SW106" s="24"/>
      <c r="SX106" s="24"/>
      <c r="SY106" s="24"/>
      <c r="SZ106" s="24"/>
      <c r="TA106" s="24"/>
      <c r="TB106" s="24"/>
      <c r="TC106" s="24"/>
      <c r="TD106" s="24"/>
      <c r="TE106" s="24"/>
      <c r="TF106" s="24"/>
      <c r="TG106" s="24"/>
      <c r="TH106" s="24"/>
      <c r="TI106" s="24"/>
      <c r="TJ106" s="24"/>
      <c r="TK106" s="24"/>
      <c r="TL106" s="24"/>
      <c r="TM106" s="24"/>
      <c r="TN106" s="24"/>
      <c r="TO106" s="24"/>
      <c r="TP106" s="24"/>
      <c r="TQ106" s="24"/>
      <c r="TR106" s="24"/>
      <c r="TS106" s="24"/>
      <c r="TT106" s="24"/>
      <c r="TU106" s="24"/>
      <c r="TV106" s="24"/>
      <c r="TW106" s="24"/>
      <c r="TX106" s="24"/>
      <c r="TY106" s="24"/>
      <c r="TZ106" s="24"/>
      <c r="UA106" s="24"/>
      <c r="UB106" s="24"/>
      <c r="UC106" s="24"/>
      <c r="UD106" s="24"/>
      <c r="UE106" s="24"/>
      <c r="UF106" s="24"/>
      <c r="UG106" s="24"/>
      <c r="UH106" s="24"/>
      <c r="UI106" s="24"/>
      <c r="UJ106" s="24"/>
      <c r="UK106" s="24"/>
      <c r="UL106" s="24"/>
      <c r="UM106" s="24"/>
      <c r="UN106" s="24"/>
      <c r="UO106" s="24"/>
      <c r="UP106" s="24"/>
      <c r="UQ106" s="24"/>
      <c r="UR106" s="24"/>
      <c r="US106" s="24"/>
      <c r="UT106" s="24"/>
      <c r="UU106" s="24"/>
      <c r="UV106" s="24"/>
      <c r="UW106" s="24"/>
      <c r="UX106" s="24"/>
      <c r="UY106" s="24"/>
      <c r="UZ106" s="24"/>
      <c r="VA106" s="24"/>
      <c r="VB106" s="24"/>
      <c r="VC106" s="24"/>
      <c r="VD106" s="24"/>
    </row>
    <row r="107" spans="1:576" s="23" customFormat="1" ht="15" customHeight="1" x14ac:dyDescent="0.2">
      <c r="A107" s="99">
        <v>4</v>
      </c>
      <c r="B107" s="89" t="s">
        <v>325</v>
      </c>
      <c r="C107" s="89" t="s">
        <v>326</v>
      </c>
      <c r="D107" s="20">
        <v>14</v>
      </c>
      <c r="E107" s="89" t="s">
        <v>245</v>
      </c>
      <c r="F107" s="89" t="s">
        <v>327</v>
      </c>
      <c r="G107" s="130" t="s">
        <v>21</v>
      </c>
      <c r="H107" s="22">
        <v>40</v>
      </c>
      <c r="I107" s="22" t="s">
        <v>121</v>
      </c>
      <c r="J107" s="21" t="s">
        <v>22</v>
      </c>
      <c r="K107" s="21" t="s">
        <v>279</v>
      </c>
      <c r="L107" s="21" t="s">
        <v>194</v>
      </c>
      <c r="M107" s="22">
        <v>1</v>
      </c>
      <c r="N107" s="126">
        <v>8507</v>
      </c>
      <c r="O107" s="62"/>
      <c r="P107" s="62">
        <f t="shared" si="68"/>
        <v>1276.05</v>
      </c>
      <c r="Q107" s="62">
        <f t="shared" si="69"/>
        <v>9783.0499999999993</v>
      </c>
      <c r="R107" s="62"/>
      <c r="S107" s="62">
        <f t="shared" si="70"/>
        <v>1824.5083333333332</v>
      </c>
      <c r="T107" s="62">
        <f t="shared" si="71"/>
        <v>18245.083333333332</v>
      </c>
      <c r="U107" s="62">
        <f t="shared" si="72"/>
        <v>1712.0337499999998</v>
      </c>
      <c r="V107" s="62">
        <f t="shared" si="73"/>
        <v>293.49149999999997</v>
      </c>
      <c r="W107" s="62">
        <f t="shared" si="74"/>
        <v>489.15249999999997</v>
      </c>
      <c r="X107" s="62">
        <f t="shared" si="75"/>
        <v>195.661</v>
      </c>
      <c r="Y107" s="62">
        <f t="shared" si="79"/>
        <v>717</v>
      </c>
      <c r="Z107" s="62">
        <f t="shared" si="80"/>
        <v>447</v>
      </c>
      <c r="AA107" s="64">
        <f t="shared" si="76"/>
        <v>5473.5249999999996</v>
      </c>
      <c r="AB107" s="64">
        <f t="shared" si="77"/>
        <v>15765.981805555555</v>
      </c>
      <c r="AC107" s="64">
        <f t="shared" si="78"/>
        <v>189191.78166666668</v>
      </c>
      <c r="AD107" s="64"/>
      <c r="AE107" s="64"/>
      <c r="AF107" s="64"/>
      <c r="AG107" s="64"/>
      <c r="AH107" s="64"/>
      <c r="AI107" s="64"/>
      <c r="AJ107" s="64"/>
      <c r="AK107" s="64"/>
      <c r="AL107" s="6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  <c r="IW107" s="24"/>
      <c r="IX107" s="24"/>
      <c r="IY107" s="24"/>
      <c r="IZ107" s="24"/>
      <c r="JA107" s="24"/>
      <c r="JB107" s="24"/>
      <c r="JC107" s="24"/>
      <c r="JD107" s="24"/>
      <c r="JE107" s="24"/>
      <c r="JF107" s="24"/>
      <c r="JG107" s="24"/>
      <c r="JH107" s="24"/>
      <c r="JI107" s="24"/>
      <c r="JJ107" s="24"/>
      <c r="JK107" s="24"/>
      <c r="JL107" s="24"/>
      <c r="JM107" s="24"/>
      <c r="JN107" s="24"/>
      <c r="JO107" s="24"/>
      <c r="JP107" s="24"/>
      <c r="JQ107" s="24"/>
      <c r="JR107" s="24"/>
      <c r="JS107" s="24"/>
      <c r="JT107" s="24"/>
      <c r="JU107" s="24"/>
      <c r="JV107" s="24"/>
      <c r="JW107" s="24"/>
      <c r="JX107" s="24"/>
      <c r="JY107" s="24"/>
      <c r="JZ107" s="24"/>
      <c r="KA107" s="24"/>
      <c r="KB107" s="24"/>
      <c r="KC107" s="24"/>
      <c r="KD107" s="24"/>
      <c r="KE107" s="24"/>
      <c r="KF107" s="24"/>
      <c r="KG107" s="24"/>
      <c r="KH107" s="24"/>
      <c r="KI107" s="24"/>
      <c r="KJ107" s="24"/>
      <c r="KK107" s="24"/>
      <c r="KL107" s="24"/>
      <c r="KM107" s="24"/>
      <c r="KN107" s="24"/>
      <c r="KO107" s="24"/>
      <c r="KP107" s="24"/>
      <c r="KQ107" s="24"/>
      <c r="KR107" s="24"/>
      <c r="KS107" s="24"/>
      <c r="KT107" s="24"/>
      <c r="KU107" s="24"/>
      <c r="KV107" s="24"/>
      <c r="KW107" s="24"/>
      <c r="KX107" s="24"/>
      <c r="KY107" s="24"/>
      <c r="KZ107" s="24"/>
      <c r="LA107" s="24"/>
      <c r="LB107" s="24"/>
      <c r="LC107" s="24"/>
      <c r="LD107" s="24"/>
      <c r="LE107" s="24"/>
      <c r="LF107" s="24"/>
      <c r="LG107" s="24"/>
      <c r="LH107" s="24"/>
      <c r="LI107" s="24"/>
      <c r="LJ107" s="24"/>
      <c r="LK107" s="24"/>
      <c r="LL107" s="24"/>
      <c r="LM107" s="24"/>
      <c r="LN107" s="24"/>
      <c r="LO107" s="24"/>
      <c r="LP107" s="24"/>
      <c r="LQ107" s="24"/>
      <c r="LR107" s="24"/>
      <c r="LS107" s="24"/>
      <c r="LT107" s="24"/>
      <c r="LU107" s="24"/>
      <c r="LV107" s="24"/>
      <c r="LW107" s="24"/>
      <c r="LX107" s="24"/>
      <c r="LY107" s="24"/>
      <c r="LZ107" s="24"/>
      <c r="MA107" s="24"/>
      <c r="MB107" s="24"/>
      <c r="MC107" s="24"/>
      <c r="MD107" s="24"/>
      <c r="ME107" s="24"/>
      <c r="MF107" s="24"/>
      <c r="MG107" s="24"/>
      <c r="MH107" s="24"/>
      <c r="MI107" s="24"/>
      <c r="MJ107" s="24"/>
      <c r="MK107" s="24"/>
      <c r="ML107" s="24"/>
      <c r="MM107" s="24"/>
      <c r="MN107" s="24"/>
      <c r="MO107" s="24"/>
      <c r="MP107" s="24"/>
      <c r="MQ107" s="24"/>
      <c r="MR107" s="24"/>
      <c r="MS107" s="24"/>
      <c r="MT107" s="24"/>
      <c r="MU107" s="24"/>
      <c r="MV107" s="24"/>
      <c r="MW107" s="24"/>
      <c r="MX107" s="24"/>
      <c r="MY107" s="24"/>
      <c r="MZ107" s="24"/>
      <c r="NA107" s="24"/>
      <c r="NB107" s="24"/>
      <c r="NC107" s="24"/>
      <c r="ND107" s="24"/>
      <c r="NE107" s="24"/>
      <c r="NF107" s="24"/>
      <c r="NG107" s="24"/>
      <c r="NH107" s="24"/>
      <c r="NI107" s="24"/>
      <c r="NJ107" s="24"/>
      <c r="NK107" s="24"/>
      <c r="NL107" s="24"/>
      <c r="NM107" s="24"/>
      <c r="NN107" s="24"/>
      <c r="NO107" s="24"/>
      <c r="NP107" s="24"/>
      <c r="NQ107" s="24"/>
      <c r="NR107" s="24"/>
      <c r="NS107" s="24"/>
      <c r="NT107" s="24"/>
      <c r="NU107" s="24"/>
      <c r="NV107" s="24"/>
      <c r="NW107" s="24"/>
      <c r="NX107" s="24"/>
      <c r="NY107" s="24"/>
      <c r="NZ107" s="24"/>
      <c r="OA107" s="24"/>
      <c r="OB107" s="24"/>
      <c r="OC107" s="24"/>
      <c r="OD107" s="24"/>
      <c r="OE107" s="24"/>
      <c r="OF107" s="24"/>
      <c r="OG107" s="24"/>
      <c r="OH107" s="24"/>
      <c r="OI107" s="24"/>
      <c r="OJ107" s="24"/>
      <c r="OK107" s="24"/>
      <c r="OL107" s="24"/>
      <c r="OM107" s="24"/>
      <c r="ON107" s="24"/>
      <c r="OO107" s="24"/>
      <c r="OP107" s="24"/>
      <c r="OQ107" s="24"/>
      <c r="OR107" s="24"/>
      <c r="OS107" s="24"/>
      <c r="OT107" s="24"/>
      <c r="OU107" s="24"/>
      <c r="OV107" s="24"/>
      <c r="OW107" s="24"/>
      <c r="OX107" s="24"/>
      <c r="OY107" s="24"/>
      <c r="OZ107" s="24"/>
      <c r="PA107" s="24"/>
      <c r="PB107" s="24"/>
      <c r="PC107" s="24"/>
      <c r="PD107" s="24"/>
      <c r="PE107" s="24"/>
      <c r="PF107" s="24"/>
      <c r="PG107" s="24"/>
      <c r="PH107" s="24"/>
      <c r="PI107" s="24"/>
      <c r="PJ107" s="24"/>
      <c r="PK107" s="24"/>
      <c r="PL107" s="24"/>
      <c r="PM107" s="24"/>
      <c r="PN107" s="24"/>
      <c r="PO107" s="24"/>
      <c r="PP107" s="24"/>
      <c r="PQ107" s="24"/>
      <c r="PR107" s="24"/>
      <c r="PS107" s="24"/>
      <c r="PT107" s="24"/>
      <c r="PU107" s="24"/>
      <c r="PV107" s="24"/>
      <c r="PW107" s="24"/>
      <c r="PX107" s="24"/>
      <c r="PY107" s="24"/>
      <c r="PZ107" s="24"/>
      <c r="QA107" s="24"/>
      <c r="QB107" s="24"/>
      <c r="QC107" s="24"/>
      <c r="QD107" s="24"/>
      <c r="QE107" s="24"/>
      <c r="QF107" s="24"/>
      <c r="QG107" s="24"/>
      <c r="QH107" s="24"/>
      <c r="QI107" s="24"/>
      <c r="QJ107" s="24"/>
      <c r="QK107" s="24"/>
      <c r="QL107" s="24"/>
      <c r="QM107" s="24"/>
      <c r="QN107" s="24"/>
      <c r="QO107" s="24"/>
      <c r="QP107" s="24"/>
      <c r="QQ107" s="24"/>
      <c r="QR107" s="24"/>
      <c r="QS107" s="24"/>
      <c r="QT107" s="24"/>
      <c r="QU107" s="24"/>
      <c r="QV107" s="24"/>
      <c r="QW107" s="24"/>
      <c r="QX107" s="24"/>
      <c r="QY107" s="24"/>
      <c r="QZ107" s="24"/>
      <c r="RA107" s="24"/>
      <c r="RB107" s="24"/>
      <c r="RC107" s="24"/>
      <c r="RD107" s="24"/>
      <c r="RE107" s="24"/>
      <c r="RF107" s="24"/>
      <c r="RG107" s="24"/>
      <c r="RH107" s="24"/>
      <c r="RI107" s="24"/>
      <c r="RJ107" s="24"/>
      <c r="RK107" s="24"/>
      <c r="RL107" s="24"/>
      <c r="RM107" s="24"/>
      <c r="RN107" s="24"/>
      <c r="RO107" s="24"/>
      <c r="RP107" s="24"/>
      <c r="RQ107" s="24"/>
      <c r="RR107" s="24"/>
      <c r="RS107" s="24"/>
      <c r="RT107" s="24"/>
      <c r="RU107" s="24"/>
      <c r="RV107" s="24"/>
      <c r="RW107" s="24"/>
      <c r="RX107" s="24"/>
      <c r="RY107" s="24"/>
      <c r="RZ107" s="24"/>
      <c r="SA107" s="24"/>
      <c r="SB107" s="24"/>
      <c r="SC107" s="24"/>
      <c r="SD107" s="24"/>
      <c r="SE107" s="24"/>
      <c r="SF107" s="24"/>
      <c r="SG107" s="24"/>
      <c r="SH107" s="24"/>
      <c r="SI107" s="24"/>
      <c r="SJ107" s="24"/>
      <c r="SK107" s="24"/>
      <c r="SL107" s="24"/>
      <c r="SM107" s="24"/>
      <c r="SN107" s="24"/>
      <c r="SO107" s="24"/>
      <c r="SP107" s="24"/>
      <c r="SQ107" s="24"/>
      <c r="SR107" s="24"/>
      <c r="SS107" s="24"/>
      <c r="ST107" s="24"/>
      <c r="SU107" s="24"/>
      <c r="SV107" s="24"/>
      <c r="SW107" s="24"/>
      <c r="SX107" s="24"/>
      <c r="SY107" s="24"/>
      <c r="SZ107" s="24"/>
      <c r="TA107" s="24"/>
      <c r="TB107" s="24"/>
      <c r="TC107" s="24"/>
      <c r="TD107" s="24"/>
      <c r="TE107" s="24"/>
      <c r="TF107" s="24"/>
      <c r="TG107" s="24"/>
      <c r="TH107" s="24"/>
      <c r="TI107" s="24"/>
      <c r="TJ107" s="24"/>
      <c r="TK107" s="24"/>
      <c r="TL107" s="24"/>
      <c r="TM107" s="24"/>
      <c r="TN107" s="24"/>
      <c r="TO107" s="24"/>
      <c r="TP107" s="24"/>
      <c r="TQ107" s="24"/>
      <c r="TR107" s="24"/>
      <c r="TS107" s="24"/>
      <c r="TT107" s="24"/>
      <c r="TU107" s="24"/>
      <c r="TV107" s="24"/>
      <c r="TW107" s="24"/>
      <c r="TX107" s="24"/>
      <c r="TY107" s="24"/>
      <c r="TZ107" s="24"/>
      <c r="UA107" s="24"/>
      <c r="UB107" s="24"/>
      <c r="UC107" s="24"/>
      <c r="UD107" s="24"/>
      <c r="UE107" s="24"/>
      <c r="UF107" s="24"/>
      <c r="UG107" s="24"/>
      <c r="UH107" s="24"/>
      <c r="UI107" s="24"/>
      <c r="UJ107" s="24"/>
      <c r="UK107" s="24"/>
      <c r="UL107" s="24"/>
      <c r="UM107" s="24"/>
      <c r="UN107" s="24"/>
      <c r="UO107" s="24"/>
      <c r="UP107" s="24"/>
      <c r="UQ107" s="24"/>
      <c r="UR107" s="24"/>
      <c r="US107" s="24"/>
      <c r="UT107" s="24"/>
      <c r="UU107" s="24"/>
      <c r="UV107" s="24"/>
      <c r="UW107" s="24"/>
      <c r="UX107" s="24"/>
      <c r="UY107" s="24"/>
      <c r="UZ107" s="24"/>
      <c r="VA107" s="24"/>
      <c r="VB107" s="24"/>
      <c r="VC107" s="24"/>
      <c r="VD107" s="24"/>
    </row>
    <row r="108" spans="1:576" s="23" customFormat="1" ht="15" customHeight="1" x14ac:dyDescent="0.2">
      <c r="A108" s="18">
        <v>5</v>
      </c>
      <c r="B108" s="89" t="s">
        <v>325</v>
      </c>
      <c r="C108" s="89" t="s">
        <v>326</v>
      </c>
      <c r="D108" s="20">
        <v>14</v>
      </c>
      <c r="E108" s="89" t="s">
        <v>245</v>
      </c>
      <c r="F108" s="89" t="s">
        <v>327</v>
      </c>
      <c r="G108" s="130" t="s">
        <v>21</v>
      </c>
      <c r="H108" s="22">
        <v>40</v>
      </c>
      <c r="I108" s="22" t="s">
        <v>121</v>
      </c>
      <c r="J108" s="21" t="s">
        <v>22</v>
      </c>
      <c r="K108" s="21" t="s">
        <v>279</v>
      </c>
      <c r="L108" s="21" t="s">
        <v>194</v>
      </c>
      <c r="M108" s="22">
        <v>1</v>
      </c>
      <c r="N108" s="126">
        <v>8507</v>
      </c>
      <c r="O108" s="62"/>
      <c r="P108" s="62">
        <f t="shared" si="68"/>
        <v>1276.05</v>
      </c>
      <c r="Q108" s="62">
        <f t="shared" si="69"/>
        <v>9783.0499999999993</v>
      </c>
      <c r="R108" s="62">
        <f>70.1*5</f>
        <v>350.5</v>
      </c>
      <c r="S108" s="62">
        <f t="shared" si="70"/>
        <v>1824.5083333333332</v>
      </c>
      <c r="T108" s="62">
        <f t="shared" si="71"/>
        <v>18245.083333333332</v>
      </c>
      <c r="U108" s="62">
        <f t="shared" si="72"/>
        <v>1712.0337499999998</v>
      </c>
      <c r="V108" s="62">
        <f t="shared" si="73"/>
        <v>293.49149999999997</v>
      </c>
      <c r="W108" s="62">
        <f t="shared" si="74"/>
        <v>489.15249999999997</v>
      </c>
      <c r="X108" s="62">
        <f t="shared" si="75"/>
        <v>195.661</v>
      </c>
      <c r="Y108" s="62">
        <f t="shared" si="79"/>
        <v>717</v>
      </c>
      <c r="Z108" s="62">
        <f t="shared" si="80"/>
        <v>447</v>
      </c>
      <c r="AA108" s="64">
        <f t="shared" si="76"/>
        <v>5473.5249999999996</v>
      </c>
      <c r="AB108" s="64">
        <f t="shared" si="77"/>
        <v>16116.481805555555</v>
      </c>
      <c r="AC108" s="64">
        <f t="shared" si="78"/>
        <v>193397.78166666668</v>
      </c>
      <c r="AD108" s="64"/>
      <c r="AE108" s="64"/>
      <c r="AF108" s="64"/>
      <c r="AG108" s="64"/>
      <c r="AH108" s="64"/>
      <c r="AI108" s="64"/>
      <c r="AJ108" s="64"/>
      <c r="AK108" s="64"/>
      <c r="AL108" s="6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  <c r="II108" s="24"/>
      <c r="IJ108" s="24"/>
      <c r="IK108" s="24"/>
      <c r="IL108" s="24"/>
      <c r="IM108" s="24"/>
      <c r="IN108" s="24"/>
      <c r="IO108" s="24"/>
      <c r="IP108" s="24"/>
      <c r="IQ108" s="24"/>
      <c r="IR108" s="24"/>
      <c r="IS108" s="24"/>
      <c r="IT108" s="24"/>
      <c r="IU108" s="24"/>
      <c r="IV108" s="24"/>
      <c r="IW108" s="24"/>
      <c r="IX108" s="24"/>
      <c r="IY108" s="24"/>
      <c r="IZ108" s="24"/>
      <c r="JA108" s="24"/>
      <c r="JB108" s="24"/>
      <c r="JC108" s="24"/>
      <c r="JD108" s="24"/>
      <c r="JE108" s="24"/>
      <c r="JF108" s="24"/>
      <c r="JG108" s="24"/>
      <c r="JH108" s="24"/>
      <c r="JI108" s="24"/>
      <c r="JJ108" s="24"/>
      <c r="JK108" s="24"/>
      <c r="JL108" s="24"/>
      <c r="JM108" s="24"/>
      <c r="JN108" s="24"/>
      <c r="JO108" s="24"/>
      <c r="JP108" s="24"/>
      <c r="JQ108" s="24"/>
      <c r="JR108" s="24"/>
      <c r="JS108" s="24"/>
      <c r="JT108" s="24"/>
      <c r="JU108" s="24"/>
      <c r="JV108" s="24"/>
      <c r="JW108" s="24"/>
      <c r="JX108" s="24"/>
      <c r="JY108" s="24"/>
      <c r="JZ108" s="24"/>
      <c r="KA108" s="24"/>
      <c r="KB108" s="24"/>
      <c r="KC108" s="24"/>
      <c r="KD108" s="24"/>
      <c r="KE108" s="24"/>
      <c r="KF108" s="24"/>
      <c r="KG108" s="24"/>
      <c r="KH108" s="24"/>
      <c r="KI108" s="24"/>
      <c r="KJ108" s="24"/>
      <c r="KK108" s="24"/>
      <c r="KL108" s="24"/>
      <c r="KM108" s="24"/>
      <c r="KN108" s="24"/>
      <c r="KO108" s="24"/>
      <c r="KP108" s="24"/>
      <c r="KQ108" s="24"/>
      <c r="KR108" s="24"/>
      <c r="KS108" s="24"/>
      <c r="KT108" s="24"/>
      <c r="KU108" s="24"/>
      <c r="KV108" s="24"/>
      <c r="KW108" s="24"/>
      <c r="KX108" s="24"/>
      <c r="KY108" s="24"/>
      <c r="KZ108" s="24"/>
      <c r="LA108" s="24"/>
      <c r="LB108" s="24"/>
      <c r="LC108" s="24"/>
      <c r="LD108" s="24"/>
      <c r="LE108" s="24"/>
      <c r="LF108" s="24"/>
      <c r="LG108" s="24"/>
      <c r="LH108" s="24"/>
      <c r="LI108" s="24"/>
      <c r="LJ108" s="24"/>
      <c r="LK108" s="24"/>
      <c r="LL108" s="24"/>
      <c r="LM108" s="24"/>
      <c r="LN108" s="24"/>
      <c r="LO108" s="24"/>
      <c r="LP108" s="24"/>
      <c r="LQ108" s="24"/>
      <c r="LR108" s="24"/>
      <c r="LS108" s="24"/>
      <c r="LT108" s="24"/>
      <c r="LU108" s="24"/>
      <c r="LV108" s="24"/>
      <c r="LW108" s="24"/>
      <c r="LX108" s="24"/>
      <c r="LY108" s="24"/>
      <c r="LZ108" s="24"/>
      <c r="MA108" s="24"/>
      <c r="MB108" s="24"/>
      <c r="MC108" s="24"/>
      <c r="MD108" s="24"/>
      <c r="ME108" s="24"/>
      <c r="MF108" s="24"/>
      <c r="MG108" s="24"/>
      <c r="MH108" s="24"/>
      <c r="MI108" s="24"/>
      <c r="MJ108" s="24"/>
      <c r="MK108" s="24"/>
      <c r="ML108" s="24"/>
      <c r="MM108" s="24"/>
      <c r="MN108" s="24"/>
      <c r="MO108" s="24"/>
      <c r="MP108" s="24"/>
      <c r="MQ108" s="24"/>
      <c r="MR108" s="24"/>
      <c r="MS108" s="24"/>
      <c r="MT108" s="24"/>
      <c r="MU108" s="24"/>
      <c r="MV108" s="24"/>
      <c r="MW108" s="24"/>
      <c r="MX108" s="24"/>
      <c r="MY108" s="24"/>
      <c r="MZ108" s="24"/>
      <c r="NA108" s="24"/>
      <c r="NB108" s="24"/>
      <c r="NC108" s="24"/>
      <c r="ND108" s="24"/>
      <c r="NE108" s="24"/>
      <c r="NF108" s="24"/>
      <c r="NG108" s="24"/>
      <c r="NH108" s="24"/>
      <c r="NI108" s="24"/>
      <c r="NJ108" s="24"/>
      <c r="NK108" s="24"/>
      <c r="NL108" s="24"/>
      <c r="NM108" s="24"/>
      <c r="NN108" s="24"/>
      <c r="NO108" s="24"/>
      <c r="NP108" s="24"/>
      <c r="NQ108" s="24"/>
      <c r="NR108" s="24"/>
      <c r="NS108" s="24"/>
      <c r="NT108" s="24"/>
      <c r="NU108" s="24"/>
      <c r="NV108" s="24"/>
      <c r="NW108" s="24"/>
      <c r="NX108" s="24"/>
      <c r="NY108" s="24"/>
      <c r="NZ108" s="24"/>
      <c r="OA108" s="24"/>
      <c r="OB108" s="24"/>
      <c r="OC108" s="24"/>
      <c r="OD108" s="24"/>
      <c r="OE108" s="24"/>
      <c r="OF108" s="24"/>
      <c r="OG108" s="24"/>
      <c r="OH108" s="24"/>
      <c r="OI108" s="24"/>
      <c r="OJ108" s="24"/>
      <c r="OK108" s="24"/>
      <c r="OL108" s="24"/>
      <c r="OM108" s="24"/>
      <c r="ON108" s="24"/>
      <c r="OO108" s="24"/>
      <c r="OP108" s="24"/>
      <c r="OQ108" s="24"/>
      <c r="OR108" s="24"/>
      <c r="OS108" s="24"/>
      <c r="OT108" s="24"/>
      <c r="OU108" s="24"/>
      <c r="OV108" s="24"/>
      <c r="OW108" s="24"/>
      <c r="OX108" s="24"/>
      <c r="OY108" s="24"/>
      <c r="OZ108" s="24"/>
      <c r="PA108" s="24"/>
      <c r="PB108" s="24"/>
      <c r="PC108" s="24"/>
      <c r="PD108" s="24"/>
      <c r="PE108" s="24"/>
      <c r="PF108" s="24"/>
      <c r="PG108" s="24"/>
      <c r="PH108" s="24"/>
      <c r="PI108" s="24"/>
      <c r="PJ108" s="24"/>
      <c r="PK108" s="24"/>
      <c r="PL108" s="24"/>
      <c r="PM108" s="24"/>
      <c r="PN108" s="24"/>
      <c r="PO108" s="24"/>
      <c r="PP108" s="24"/>
      <c r="PQ108" s="24"/>
      <c r="PR108" s="24"/>
      <c r="PS108" s="24"/>
      <c r="PT108" s="24"/>
      <c r="PU108" s="24"/>
      <c r="PV108" s="24"/>
      <c r="PW108" s="24"/>
      <c r="PX108" s="24"/>
      <c r="PY108" s="24"/>
      <c r="PZ108" s="24"/>
      <c r="QA108" s="24"/>
      <c r="QB108" s="24"/>
      <c r="QC108" s="24"/>
      <c r="QD108" s="24"/>
      <c r="QE108" s="24"/>
      <c r="QF108" s="24"/>
      <c r="QG108" s="24"/>
      <c r="QH108" s="24"/>
      <c r="QI108" s="24"/>
      <c r="QJ108" s="24"/>
      <c r="QK108" s="24"/>
      <c r="QL108" s="24"/>
      <c r="QM108" s="24"/>
      <c r="QN108" s="24"/>
      <c r="QO108" s="24"/>
      <c r="QP108" s="24"/>
      <c r="QQ108" s="24"/>
      <c r="QR108" s="24"/>
      <c r="QS108" s="24"/>
      <c r="QT108" s="24"/>
      <c r="QU108" s="24"/>
      <c r="QV108" s="24"/>
      <c r="QW108" s="24"/>
      <c r="QX108" s="24"/>
      <c r="QY108" s="24"/>
      <c r="QZ108" s="24"/>
      <c r="RA108" s="24"/>
      <c r="RB108" s="24"/>
      <c r="RC108" s="24"/>
      <c r="RD108" s="24"/>
      <c r="RE108" s="24"/>
      <c r="RF108" s="24"/>
      <c r="RG108" s="24"/>
      <c r="RH108" s="24"/>
      <c r="RI108" s="24"/>
      <c r="RJ108" s="24"/>
      <c r="RK108" s="24"/>
      <c r="RL108" s="24"/>
      <c r="RM108" s="24"/>
      <c r="RN108" s="24"/>
      <c r="RO108" s="24"/>
      <c r="RP108" s="24"/>
      <c r="RQ108" s="24"/>
      <c r="RR108" s="24"/>
      <c r="RS108" s="24"/>
      <c r="RT108" s="24"/>
      <c r="RU108" s="24"/>
      <c r="RV108" s="24"/>
      <c r="RW108" s="24"/>
      <c r="RX108" s="24"/>
      <c r="RY108" s="24"/>
      <c r="RZ108" s="24"/>
      <c r="SA108" s="24"/>
      <c r="SB108" s="24"/>
      <c r="SC108" s="24"/>
      <c r="SD108" s="24"/>
      <c r="SE108" s="24"/>
      <c r="SF108" s="24"/>
      <c r="SG108" s="24"/>
      <c r="SH108" s="24"/>
      <c r="SI108" s="24"/>
      <c r="SJ108" s="24"/>
      <c r="SK108" s="24"/>
      <c r="SL108" s="24"/>
      <c r="SM108" s="24"/>
      <c r="SN108" s="24"/>
      <c r="SO108" s="24"/>
      <c r="SP108" s="24"/>
      <c r="SQ108" s="24"/>
      <c r="SR108" s="24"/>
      <c r="SS108" s="24"/>
      <c r="ST108" s="24"/>
      <c r="SU108" s="24"/>
      <c r="SV108" s="24"/>
      <c r="SW108" s="24"/>
      <c r="SX108" s="24"/>
      <c r="SY108" s="24"/>
      <c r="SZ108" s="24"/>
      <c r="TA108" s="24"/>
      <c r="TB108" s="24"/>
      <c r="TC108" s="24"/>
      <c r="TD108" s="24"/>
      <c r="TE108" s="24"/>
      <c r="TF108" s="24"/>
      <c r="TG108" s="24"/>
      <c r="TH108" s="24"/>
      <c r="TI108" s="24"/>
      <c r="TJ108" s="24"/>
      <c r="TK108" s="24"/>
      <c r="TL108" s="24"/>
      <c r="TM108" s="24"/>
      <c r="TN108" s="24"/>
      <c r="TO108" s="24"/>
      <c r="TP108" s="24"/>
      <c r="TQ108" s="24"/>
      <c r="TR108" s="24"/>
      <c r="TS108" s="24"/>
      <c r="TT108" s="24"/>
      <c r="TU108" s="24"/>
      <c r="TV108" s="24"/>
      <c r="TW108" s="24"/>
      <c r="TX108" s="24"/>
      <c r="TY108" s="24"/>
      <c r="TZ108" s="24"/>
      <c r="UA108" s="24"/>
      <c r="UB108" s="24"/>
      <c r="UC108" s="24"/>
      <c r="UD108" s="24"/>
      <c r="UE108" s="24"/>
      <c r="UF108" s="24"/>
      <c r="UG108" s="24"/>
      <c r="UH108" s="24"/>
      <c r="UI108" s="24"/>
      <c r="UJ108" s="24"/>
      <c r="UK108" s="24"/>
      <c r="UL108" s="24"/>
      <c r="UM108" s="24"/>
      <c r="UN108" s="24"/>
      <c r="UO108" s="24"/>
      <c r="UP108" s="24"/>
      <c r="UQ108" s="24"/>
      <c r="UR108" s="24"/>
      <c r="US108" s="24"/>
      <c r="UT108" s="24"/>
      <c r="UU108" s="24"/>
      <c r="UV108" s="24"/>
      <c r="UW108" s="24"/>
      <c r="UX108" s="24"/>
      <c r="UY108" s="24"/>
      <c r="UZ108" s="24"/>
      <c r="VA108" s="24"/>
      <c r="VB108" s="24"/>
      <c r="VC108" s="24"/>
      <c r="VD108" s="24"/>
    </row>
    <row r="109" spans="1:576" s="23" customFormat="1" ht="15" customHeight="1" x14ac:dyDescent="0.2">
      <c r="A109" s="18">
        <v>6</v>
      </c>
      <c r="B109" s="89" t="s">
        <v>325</v>
      </c>
      <c r="C109" s="89" t="s">
        <v>326</v>
      </c>
      <c r="D109" s="20">
        <v>14</v>
      </c>
      <c r="E109" s="92" t="s">
        <v>245</v>
      </c>
      <c r="F109" s="89" t="s">
        <v>327</v>
      </c>
      <c r="G109" s="130" t="s">
        <v>21</v>
      </c>
      <c r="H109" s="22">
        <v>40</v>
      </c>
      <c r="I109" s="22" t="s">
        <v>121</v>
      </c>
      <c r="J109" s="21" t="s">
        <v>22</v>
      </c>
      <c r="K109" s="21" t="s">
        <v>279</v>
      </c>
      <c r="L109" s="21" t="s">
        <v>194</v>
      </c>
      <c r="M109" s="22">
        <v>1</v>
      </c>
      <c r="N109" s="126">
        <v>8507</v>
      </c>
      <c r="O109" s="62"/>
      <c r="P109" s="62">
        <f t="shared" si="68"/>
        <v>1276.05</v>
      </c>
      <c r="Q109" s="62">
        <f t="shared" si="69"/>
        <v>9783.0499999999993</v>
      </c>
      <c r="R109" s="62">
        <f>70.1*4</f>
        <v>280.39999999999998</v>
      </c>
      <c r="S109" s="62">
        <f t="shared" si="70"/>
        <v>1824.5083333333332</v>
      </c>
      <c r="T109" s="62">
        <f t="shared" si="71"/>
        <v>18245.083333333332</v>
      </c>
      <c r="U109" s="62">
        <f t="shared" si="72"/>
        <v>1712.0337499999998</v>
      </c>
      <c r="V109" s="62">
        <f t="shared" si="73"/>
        <v>293.49149999999997</v>
      </c>
      <c r="W109" s="62">
        <f t="shared" si="74"/>
        <v>489.15249999999997</v>
      </c>
      <c r="X109" s="62">
        <f t="shared" si="75"/>
        <v>195.661</v>
      </c>
      <c r="Y109" s="62">
        <f t="shared" si="79"/>
        <v>717</v>
      </c>
      <c r="Z109" s="62">
        <f t="shared" si="80"/>
        <v>447</v>
      </c>
      <c r="AA109" s="64">
        <f t="shared" si="76"/>
        <v>5473.5249999999996</v>
      </c>
      <c r="AB109" s="64">
        <f t="shared" si="77"/>
        <v>16046.381805555555</v>
      </c>
      <c r="AC109" s="64">
        <f t="shared" si="78"/>
        <v>192556.58166666667</v>
      </c>
      <c r="AD109" s="64"/>
      <c r="AE109" s="64"/>
      <c r="AF109" s="64"/>
      <c r="AG109" s="64"/>
      <c r="AH109" s="64"/>
      <c r="AI109" s="64"/>
      <c r="AJ109" s="64"/>
      <c r="AK109" s="64"/>
      <c r="AL109" s="6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  <c r="II109" s="24"/>
      <c r="IJ109" s="24"/>
      <c r="IK109" s="24"/>
      <c r="IL109" s="24"/>
      <c r="IM109" s="24"/>
      <c r="IN109" s="24"/>
      <c r="IO109" s="24"/>
      <c r="IP109" s="24"/>
      <c r="IQ109" s="24"/>
      <c r="IR109" s="24"/>
      <c r="IS109" s="24"/>
      <c r="IT109" s="24"/>
      <c r="IU109" s="24"/>
      <c r="IV109" s="24"/>
      <c r="IW109" s="24"/>
      <c r="IX109" s="24"/>
      <c r="IY109" s="24"/>
      <c r="IZ109" s="24"/>
      <c r="JA109" s="24"/>
      <c r="JB109" s="24"/>
      <c r="JC109" s="24"/>
      <c r="JD109" s="24"/>
      <c r="JE109" s="24"/>
      <c r="JF109" s="24"/>
      <c r="JG109" s="24"/>
      <c r="JH109" s="24"/>
      <c r="JI109" s="24"/>
      <c r="JJ109" s="24"/>
      <c r="JK109" s="24"/>
      <c r="JL109" s="24"/>
      <c r="JM109" s="24"/>
      <c r="JN109" s="24"/>
      <c r="JO109" s="24"/>
      <c r="JP109" s="24"/>
      <c r="JQ109" s="24"/>
      <c r="JR109" s="24"/>
      <c r="JS109" s="24"/>
      <c r="JT109" s="24"/>
      <c r="JU109" s="24"/>
      <c r="JV109" s="24"/>
      <c r="JW109" s="24"/>
      <c r="JX109" s="24"/>
      <c r="JY109" s="24"/>
      <c r="JZ109" s="24"/>
      <c r="KA109" s="24"/>
      <c r="KB109" s="24"/>
      <c r="KC109" s="24"/>
      <c r="KD109" s="24"/>
      <c r="KE109" s="24"/>
      <c r="KF109" s="24"/>
      <c r="KG109" s="24"/>
      <c r="KH109" s="24"/>
      <c r="KI109" s="24"/>
      <c r="KJ109" s="24"/>
      <c r="KK109" s="24"/>
      <c r="KL109" s="24"/>
      <c r="KM109" s="24"/>
      <c r="KN109" s="24"/>
      <c r="KO109" s="24"/>
      <c r="KP109" s="24"/>
      <c r="KQ109" s="24"/>
      <c r="KR109" s="24"/>
      <c r="KS109" s="24"/>
      <c r="KT109" s="24"/>
      <c r="KU109" s="24"/>
      <c r="KV109" s="24"/>
      <c r="KW109" s="24"/>
      <c r="KX109" s="24"/>
      <c r="KY109" s="24"/>
      <c r="KZ109" s="24"/>
      <c r="LA109" s="24"/>
      <c r="LB109" s="24"/>
      <c r="LC109" s="24"/>
      <c r="LD109" s="24"/>
      <c r="LE109" s="24"/>
      <c r="LF109" s="24"/>
      <c r="LG109" s="24"/>
      <c r="LH109" s="24"/>
      <c r="LI109" s="24"/>
      <c r="LJ109" s="24"/>
      <c r="LK109" s="24"/>
      <c r="LL109" s="24"/>
      <c r="LM109" s="24"/>
      <c r="LN109" s="24"/>
      <c r="LO109" s="24"/>
      <c r="LP109" s="24"/>
      <c r="LQ109" s="24"/>
      <c r="LR109" s="24"/>
      <c r="LS109" s="24"/>
      <c r="LT109" s="24"/>
      <c r="LU109" s="24"/>
      <c r="LV109" s="24"/>
      <c r="LW109" s="24"/>
      <c r="LX109" s="24"/>
      <c r="LY109" s="24"/>
      <c r="LZ109" s="24"/>
      <c r="MA109" s="24"/>
      <c r="MB109" s="24"/>
      <c r="MC109" s="24"/>
      <c r="MD109" s="24"/>
      <c r="ME109" s="24"/>
      <c r="MF109" s="24"/>
      <c r="MG109" s="24"/>
      <c r="MH109" s="24"/>
      <c r="MI109" s="24"/>
      <c r="MJ109" s="24"/>
      <c r="MK109" s="24"/>
      <c r="ML109" s="24"/>
      <c r="MM109" s="24"/>
      <c r="MN109" s="24"/>
      <c r="MO109" s="24"/>
      <c r="MP109" s="24"/>
      <c r="MQ109" s="24"/>
      <c r="MR109" s="24"/>
      <c r="MS109" s="24"/>
      <c r="MT109" s="24"/>
      <c r="MU109" s="24"/>
      <c r="MV109" s="24"/>
      <c r="MW109" s="24"/>
      <c r="MX109" s="24"/>
      <c r="MY109" s="24"/>
      <c r="MZ109" s="24"/>
      <c r="NA109" s="24"/>
      <c r="NB109" s="24"/>
      <c r="NC109" s="24"/>
      <c r="ND109" s="24"/>
      <c r="NE109" s="24"/>
      <c r="NF109" s="24"/>
      <c r="NG109" s="24"/>
      <c r="NH109" s="24"/>
      <c r="NI109" s="24"/>
      <c r="NJ109" s="24"/>
      <c r="NK109" s="24"/>
      <c r="NL109" s="24"/>
      <c r="NM109" s="24"/>
      <c r="NN109" s="24"/>
      <c r="NO109" s="24"/>
      <c r="NP109" s="24"/>
      <c r="NQ109" s="24"/>
      <c r="NR109" s="24"/>
      <c r="NS109" s="24"/>
      <c r="NT109" s="24"/>
      <c r="NU109" s="24"/>
      <c r="NV109" s="24"/>
      <c r="NW109" s="24"/>
      <c r="NX109" s="24"/>
      <c r="NY109" s="24"/>
      <c r="NZ109" s="24"/>
      <c r="OA109" s="24"/>
      <c r="OB109" s="24"/>
      <c r="OC109" s="24"/>
      <c r="OD109" s="24"/>
      <c r="OE109" s="24"/>
      <c r="OF109" s="24"/>
      <c r="OG109" s="24"/>
      <c r="OH109" s="24"/>
      <c r="OI109" s="24"/>
      <c r="OJ109" s="24"/>
      <c r="OK109" s="24"/>
      <c r="OL109" s="24"/>
      <c r="OM109" s="24"/>
      <c r="ON109" s="24"/>
      <c r="OO109" s="24"/>
      <c r="OP109" s="24"/>
      <c r="OQ109" s="24"/>
      <c r="OR109" s="24"/>
      <c r="OS109" s="24"/>
      <c r="OT109" s="24"/>
      <c r="OU109" s="24"/>
      <c r="OV109" s="24"/>
      <c r="OW109" s="24"/>
      <c r="OX109" s="24"/>
      <c r="OY109" s="24"/>
      <c r="OZ109" s="24"/>
      <c r="PA109" s="24"/>
      <c r="PB109" s="24"/>
      <c r="PC109" s="24"/>
      <c r="PD109" s="24"/>
      <c r="PE109" s="24"/>
      <c r="PF109" s="24"/>
      <c r="PG109" s="24"/>
      <c r="PH109" s="24"/>
      <c r="PI109" s="24"/>
      <c r="PJ109" s="24"/>
      <c r="PK109" s="24"/>
      <c r="PL109" s="24"/>
      <c r="PM109" s="24"/>
      <c r="PN109" s="24"/>
      <c r="PO109" s="24"/>
      <c r="PP109" s="24"/>
      <c r="PQ109" s="24"/>
      <c r="PR109" s="24"/>
      <c r="PS109" s="24"/>
      <c r="PT109" s="24"/>
      <c r="PU109" s="24"/>
      <c r="PV109" s="24"/>
      <c r="PW109" s="24"/>
      <c r="PX109" s="24"/>
      <c r="PY109" s="24"/>
      <c r="PZ109" s="24"/>
      <c r="QA109" s="24"/>
      <c r="QB109" s="24"/>
      <c r="QC109" s="24"/>
      <c r="QD109" s="24"/>
      <c r="QE109" s="24"/>
      <c r="QF109" s="24"/>
      <c r="QG109" s="24"/>
      <c r="QH109" s="24"/>
      <c r="QI109" s="24"/>
      <c r="QJ109" s="24"/>
      <c r="QK109" s="24"/>
      <c r="QL109" s="24"/>
      <c r="QM109" s="24"/>
      <c r="QN109" s="24"/>
      <c r="QO109" s="24"/>
      <c r="QP109" s="24"/>
      <c r="QQ109" s="24"/>
      <c r="QR109" s="24"/>
      <c r="QS109" s="24"/>
      <c r="QT109" s="24"/>
      <c r="QU109" s="24"/>
      <c r="QV109" s="24"/>
      <c r="QW109" s="24"/>
      <c r="QX109" s="24"/>
      <c r="QY109" s="24"/>
      <c r="QZ109" s="24"/>
      <c r="RA109" s="24"/>
      <c r="RB109" s="24"/>
      <c r="RC109" s="24"/>
      <c r="RD109" s="24"/>
      <c r="RE109" s="24"/>
      <c r="RF109" s="24"/>
      <c r="RG109" s="24"/>
      <c r="RH109" s="24"/>
      <c r="RI109" s="24"/>
      <c r="RJ109" s="24"/>
      <c r="RK109" s="24"/>
      <c r="RL109" s="24"/>
      <c r="RM109" s="24"/>
      <c r="RN109" s="24"/>
      <c r="RO109" s="24"/>
      <c r="RP109" s="24"/>
      <c r="RQ109" s="24"/>
      <c r="RR109" s="24"/>
      <c r="RS109" s="24"/>
      <c r="RT109" s="24"/>
      <c r="RU109" s="24"/>
      <c r="RV109" s="24"/>
      <c r="RW109" s="24"/>
      <c r="RX109" s="24"/>
      <c r="RY109" s="24"/>
      <c r="RZ109" s="24"/>
      <c r="SA109" s="24"/>
      <c r="SB109" s="24"/>
      <c r="SC109" s="24"/>
      <c r="SD109" s="24"/>
      <c r="SE109" s="24"/>
      <c r="SF109" s="24"/>
      <c r="SG109" s="24"/>
      <c r="SH109" s="24"/>
      <c r="SI109" s="24"/>
      <c r="SJ109" s="24"/>
      <c r="SK109" s="24"/>
      <c r="SL109" s="24"/>
      <c r="SM109" s="24"/>
      <c r="SN109" s="24"/>
      <c r="SO109" s="24"/>
      <c r="SP109" s="24"/>
      <c r="SQ109" s="24"/>
      <c r="SR109" s="24"/>
      <c r="SS109" s="24"/>
      <c r="ST109" s="24"/>
      <c r="SU109" s="24"/>
      <c r="SV109" s="24"/>
      <c r="SW109" s="24"/>
      <c r="SX109" s="24"/>
      <c r="SY109" s="24"/>
      <c r="SZ109" s="24"/>
      <c r="TA109" s="24"/>
      <c r="TB109" s="24"/>
      <c r="TC109" s="24"/>
      <c r="TD109" s="24"/>
      <c r="TE109" s="24"/>
      <c r="TF109" s="24"/>
      <c r="TG109" s="24"/>
      <c r="TH109" s="24"/>
      <c r="TI109" s="24"/>
      <c r="TJ109" s="24"/>
      <c r="TK109" s="24"/>
      <c r="TL109" s="24"/>
      <c r="TM109" s="24"/>
      <c r="TN109" s="24"/>
      <c r="TO109" s="24"/>
      <c r="TP109" s="24"/>
      <c r="TQ109" s="24"/>
      <c r="TR109" s="24"/>
      <c r="TS109" s="24"/>
      <c r="TT109" s="24"/>
      <c r="TU109" s="24"/>
      <c r="TV109" s="24"/>
      <c r="TW109" s="24"/>
      <c r="TX109" s="24"/>
      <c r="TY109" s="24"/>
      <c r="TZ109" s="24"/>
      <c r="UA109" s="24"/>
      <c r="UB109" s="24"/>
      <c r="UC109" s="24"/>
      <c r="UD109" s="24"/>
      <c r="UE109" s="24"/>
      <c r="UF109" s="24"/>
      <c r="UG109" s="24"/>
      <c r="UH109" s="24"/>
      <c r="UI109" s="24"/>
      <c r="UJ109" s="24"/>
      <c r="UK109" s="24"/>
      <c r="UL109" s="24"/>
      <c r="UM109" s="24"/>
      <c r="UN109" s="24"/>
      <c r="UO109" s="24"/>
      <c r="UP109" s="24"/>
      <c r="UQ109" s="24"/>
      <c r="UR109" s="24"/>
      <c r="US109" s="24"/>
      <c r="UT109" s="24"/>
      <c r="UU109" s="24"/>
      <c r="UV109" s="24"/>
      <c r="UW109" s="24"/>
      <c r="UX109" s="24"/>
      <c r="UY109" s="24"/>
      <c r="UZ109" s="24"/>
      <c r="VA109" s="24"/>
      <c r="VB109" s="24"/>
      <c r="VC109" s="24"/>
      <c r="VD109" s="24"/>
    </row>
    <row r="110" spans="1:576" s="23" customFormat="1" ht="15" customHeight="1" x14ac:dyDescent="0.2">
      <c r="A110" s="99">
        <v>7</v>
      </c>
      <c r="B110" s="89" t="s">
        <v>325</v>
      </c>
      <c r="C110" s="89" t="s">
        <v>326</v>
      </c>
      <c r="D110" s="20">
        <v>14</v>
      </c>
      <c r="E110" s="89" t="s">
        <v>245</v>
      </c>
      <c r="F110" s="89" t="s">
        <v>327</v>
      </c>
      <c r="G110" s="130" t="s">
        <v>21</v>
      </c>
      <c r="H110" s="22">
        <v>40</v>
      </c>
      <c r="I110" s="22" t="s">
        <v>121</v>
      </c>
      <c r="J110" s="21" t="s">
        <v>22</v>
      </c>
      <c r="K110" s="21" t="s">
        <v>279</v>
      </c>
      <c r="L110" s="21" t="s">
        <v>194</v>
      </c>
      <c r="M110" s="22">
        <v>1</v>
      </c>
      <c r="N110" s="126">
        <v>8507</v>
      </c>
      <c r="O110" s="62"/>
      <c r="P110" s="62">
        <f t="shared" si="68"/>
        <v>1276.05</v>
      </c>
      <c r="Q110" s="62">
        <f t="shared" si="69"/>
        <v>9783.0499999999993</v>
      </c>
      <c r="R110" s="62">
        <f>70.1*4</f>
        <v>280.39999999999998</v>
      </c>
      <c r="S110" s="62">
        <f t="shared" si="70"/>
        <v>1824.5083333333332</v>
      </c>
      <c r="T110" s="62">
        <f t="shared" si="71"/>
        <v>18245.083333333332</v>
      </c>
      <c r="U110" s="62">
        <f t="shared" si="72"/>
        <v>1712.0337499999998</v>
      </c>
      <c r="V110" s="62">
        <f t="shared" si="73"/>
        <v>293.49149999999997</v>
      </c>
      <c r="W110" s="62">
        <f t="shared" si="74"/>
        <v>489.15249999999997</v>
      </c>
      <c r="X110" s="62">
        <f t="shared" si="75"/>
        <v>195.661</v>
      </c>
      <c r="Y110" s="62">
        <f t="shared" si="79"/>
        <v>717</v>
      </c>
      <c r="Z110" s="62">
        <f t="shared" si="80"/>
        <v>447</v>
      </c>
      <c r="AA110" s="64">
        <f t="shared" si="76"/>
        <v>5473.5249999999996</v>
      </c>
      <c r="AB110" s="64">
        <f t="shared" si="77"/>
        <v>16046.381805555555</v>
      </c>
      <c r="AC110" s="64">
        <f t="shared" si="78"/>
        <v>192556.58166666667</v>
      </c>
      <c r="AD110" s="64"/>
      <c r="AE110" s="64"/>
      <c r="AF110" s="64"/>
      <c r="AG110" s="64"/>
      <c r="AH110" s="64"/>
      <c r="AI110" s="64"/>
      <c r="AJ110" s="64"/>
      <c r="AK110" s="64"/>
      <c r="AL110" s="6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  <c r="II110" s="24"/>
      <c r="IJ110" s="24"/>
      <c r="IK110" s="24"/>
      <c r="IL110" s="24"/>
      <c r="IM110" s="24"/>
      <c r="IN110" s="24"/>
      <c r="IO110" s="24"/>
      <c r="IP110" s="24"/>
      <c r="IQ110" s="24"/>
      <c r="IR110" s="24"/>
      <c r="IS110" s="24"/>
      <c r="IT110" s="24"/>
      <c r="IU110" s="24"/>
      <c r="IV110" s="24"/>
      <c r="IW110" s="24"/>
      <c r="IX110" s="24"/>
      <c r="IY110" s="24"/>
      <c r="IZ110" s="24"/>
      <c r="JA110" s="24"/>
      <c r="JB110" s="24"/>
      <c r="JC110" s="24"/>
      <c r="JD110" s="24"/>
      <c r="JE110" s="24"/>
      <c r="JF110" s="24"/>
      <c r="JG110" s="24"/>
      <c r="JH110" s="24"/>
      <c r="JI110" s="24"/>
      <c r="JJ110" s="24"/>
      <c r="JK110" s="24"/>
      <c r="JL110" s="24"/>
      <c r="JM110" s="24"/>
      <c r="JN110" s="24"/>
      <c r="JO110" s="24"/>
      <c r="JP110" s="24"/>
      <c r="JQ110" s="24"/>
      <c r="JR110" s="24"/>
      <c r="JS110" s="24"/>
      <c r="JT110" s="24"/>
      <c r="JU110" s="24"/>
      <c r="JV110" s="24"/>
      <c r="JW110" s="24"/>
      <c r="JX110" s="24"/>
      <c r="JY110" s="24"/>
      <c r="JZ110" s="24"/>
      <c r="KA110" s="24"/>
      <c r="KB110" s="24"/>
      <c r="KC110" s="24"/>
      <c r="KD110" s="24"/>
      <c r="KE110" s="24"/>
      <c r="KF110" s="24"/>
      <c r="KG110" s="24"/>
      <c r="KH110" s="24"/>
      <c r="KI110" s="24"/>
      <c r="KJ110" s="24"/>
      <c r="KK110" s="24"/>
      <c r="KL110" s="24"/>
      <c r="KM110" s="24"/>
      <c r="KN110" s="24"/>
      <c r="KO110" s="24"/>
      <c r="KP110" s="24"/>
      <c r="KQ110" s="24"/>
      <c r="KR110" s="24"/>
      <c r="KS110" s="24"/>
      <c r="KT110" s="24"/>
      <c r="KU110" s="24"/>
      <c r="KV110" s="24"/>
      <c r="KW110" s="24"/>
      <c r="KX110" s="24"/>
      <c r="KY110" s="24"/>
      <c r="KZ110" s="24"/>
      <c r="LA110" s="24"/>
      <c r="LB110" s="24"/>
      <c r="LC110" s="24"/>
      <c r="LD110" s="24"/>
      <c r="LE110" s="24"/>
      <c r="LF110" s="24"/>
      <c r="LG110" s="24"/>
      <c r="LH110" s="24"/>
      <c r="LI110" s="24"/>
      <c r="LJ110" s="24"/>
      <c r="LK110" s="24"/>
      <c r="LL110" s="24"/>
      <c r="LM110" s="24"/>
      <c r="LN110" s="24"/>
      <c r="LO110" s="24"/>
      <c r="LP110" s="24"/>
      <c r="LQ110" s="24"/>
      <c r="LR110" s="24"/>
      <c r="LS110" s="24"/>
      <c r="LT110" s="24"/>
      <c r="LU110" s="24"/>
      <c r="LV110" s="24"/>
      <c r="LW110" s="24"/>
      <c r="LX110" s="24"/>
      <c r="LY110" s="24"/>
      <c r="LZ110" s="24"/>
      <c r="MA110" s="24"/>
      <c r="MB110" s="24"/>
      <c r="MC110" s="24"/>
      <c r="MD110" s="24"/>
      <c r="ME110" s="24"/>
      <c r="MF110" s="24"/>
      <c r="MG110" s="24"/>
      <c r="MH110" s="24"/>
      <c r="MI110" s="24"/>
      <c r="MJ110" s="24"/>
      <c r="MK110" s="24"/>
      <c r="ML110" s="24"/>
      <c r="MM110" s="24"/>
      <c r="MN110" s="24"/>
      <c r="MO110" s="24"/>
      <c r="MP110" s="24"/>
      <c r="MQ110" s="24"/>
      <c r="MR110" s="24"/>
      <c r="MS110" s="24"/>
      <c r="MT110" s="24"/>
      <c r="MU110" s="24"/>
      <c r="MV110" s="24"/>
      <c r="MW110" s="24"/>
      <c r="MX110" s="24"/>
      <c r="MY110" s="24"/>
      <c r="MZ110" s="24"/>
      <c r="NA110" s="24"/>
      <c r="NB110" s="24"/>
      <c r="NC110" s="24"/>
      <c r="ND110" s="24"/>
      <c r="NE110" s="24"/>
      <c r="NF110" s="24"/>
      <c r="NG110" s="24"/>
      <c r="NH110" s="24"/>
      <c r="NI110" s="24"/>
      <c r="NJ110" s="24"/>
      <c r="NK110" s="24"/>
      <c r="NL110" s="24"/>
      <c r="NM110" s="24"/>
      <c r="NN110" s="24"/>
      <c r="NO110" s="24"/>
      <c r="NP110" s="24"/>
      <c r="NQ110" s="24"/>
      <c r="NR110" s="24"/>
      <c r="NS110" s="24"/>
      <c r="NT110" s="24"/>
      <c r="NU110" s="24"/>
      <c r="NV110" s="24"/>
      <c r="NW110" s="24"/>
      <c r="NX110" s="24"/>
      <c r="NY110" s="24"/>
      <c r="NZ110" s="24"/>
      <c r="OA110" s="24"/>
      <c r="OB110" s="24"/>
      <c r="OC110" s="24"/>
      <c r="OD110" s="24"/>
      <c r="OE110" s="24"/>
      <c r="OF110" s="24"/>
      <c r="OG110" s="24"/>
      <c r="OH110" s="24"/>
      <c r="OI110" s="24"/>
      <c r="OJ110" s="24"/>
      <c r="OK110" s="24"/>
      <c r="OL110" s="24"/>
      <c r="OM110" s="24"/>
      <c r="ON110" s="24"/>
      <c r="OO110" s="24"/>
      <c r="OP110" s="24"/>
      <c r="OQ110" s="24"/>
      <c r="OR110" s="24"/>
      <c r="OS110" s="24"/>
      <c r="OT110" s="24"/>
      <c r="OU110" s="24"/>
      <c r="OV110" s="24"/>
      <c r="OW110" s="24"/>
      <c r="OX110" s="24"/>
      <c r="OY110" s="24"/>
      <c r="OZ110" s="24"/>
      <c r="PA110" s="24"/>
      <c r="PB110" s="24"/>
      <c r="PC110" s="24"/>
      <c r="PD110" s="24"/>
      <c r="PE110" s="24"/>
      <c r="PF110" s="24"/>
      <c r="PG110" s="24"/>
      <c r="PH110" s="24"/>
      <c r="PI110" s="24"/>
      <c r="PJ110" s="24"/>
      <c r="PK110" s="24"/>
      <c r="PL110" s="24"/>
      <c r="PM110" s="24"/>
      <c r="PN110" s="24"/>
      <c r="PO110" s="24"/>
      <c r="PP110" s="24"/>
      <c r="PQ110" s="24"/>
      <c r="PR110" s="24"/>
      <c r="PS110" s="24"/>
      <c r="PT110" s="24"/>
      <c r="PU110" s="24"/>
      <c r="PV110" s="24"/>
      <c r="PW110" s="24"/>
      <c r="PX110" s="24"/>
      <c r="PY110" s="24"/>
      <c r="PZ110" s="24"/>
      <c r="QA110" s="24"/>
      <c r="QB110" s="24"/>
      <c r="QC110" s="24"/>
      <c r="QD110" s="24"/>
      <c r="QE110" s="24"/>
      <c r="QF110" s="24"/>
      <c r="QG110" s="24"/>
      <c r="QH110" s="24"/>
      <c r="QI110" s="24"/>
      <c r="QJ110" s="24"/>
      <c r="QK110" s="24"/>
      <c r="QL110" s="24"/>
      <c r="QM110" s="24"/>
      <c r="QN110" s="24"/>
      <c r="QO110" s="24"/>
      <c r="QP110" s="24"/>
      <c r="QQ110" s="24"/>
      <c r="QR110" s="24"/>
      <c r="QS110" s="24"/>
      <c r="QT110" s="24"/>
      <c r="QU110" s="24"/>
      <c r="QV110" s="24"/>
      <c r="QW110" s="24"/>
      <c r="QX110" s="24"/>
      <c r="QY110" s="24"/>
      <c r="QZ110" s="24"/>
      <c r="RA110" s="24"/>
      <c r="RB110" s="24"/>
      <c r="RC110" s="24"/>
      <c r="RD110" s="24"/>
      <c r="RE110" s="24"/>
      <c r="RF110" s="24"/>
      <c r="RG110" s="24"/>
      <c r="RH110" s="24"/>
      <c r="RI110" s="24"/>
      <c r="RJ110" s="24"/>
      <c r="RK110" s="24"/>
      <c r="RL110" s="24"/>
      <c r="RM110" s="24"/>
      <c r="RN110" s="24"/>
      <c r="RO110" s="24"/>
      <c r="RP110" s="24"/>
      <c r="RQ110" s="24"/>
      <c r="RR110" s="24"/>
      <c r="RS110" s="24"/>
      <c r="RT110" s="24"/>
      <c r="RU110" s="24"/>
      <c r="RV110" s="24"/>
      <c r="RW110" s="24"/>
      <c r="RX110" s="24"/>
      <c r="RY110" s="24"/>
      <c r="RZ110" s="24"/>
      <c r="SA110" s="24"/>
      <c r="SB110" s="24"/>
      <c r="SC110" s="24"/>
      <c r="SD110" s="24"/>
      <c r="SE110" s="24"/>
      <c r="SF110" s="24"/>
      <c r="SG110" s="24"/>
      <c r="SH110" s="24"/>
      <c r="SI110" s="24"/>
      <c r="SJ110" s="24"/>
      <c r="SK110" s="24"/>
      <c r="SL110" s="24"/>
      <c r="SM110" s="24"/>
      <c r="SN110" s="24"/>
      <c r="SO110" s="24"/>
      <c r="SP110" s="24"/>
      <c r="SQ110" s="24"/>
      <c r="SR110" s="24"/>
      <c r="SS110" s="24"/>
      <c r="ST110" s="24"/>
      <c r="SU110" s="24"/>
      <c r="SV110" s="24"/>
      <c r="SW110" s="24"/>
      <c r="SX110" s="24"/>
      <c r="SY110" s="24"/>
      <c r="SZ110" s="24"/>
      <c r="TA110" s="24"/>
      <c r="TB110" s="24"/>
      <c r="TC110" s="24"/>
      <c r="TD110" s="24"/>
      <c r="TE110" s="24"/>
      <c r="TF110" s="24"/>
      <c r="TG110" s="24"/>
      <c r="TH110" s="24"/>
      <c r="TI110" s="24"/>
      <c r="TJ110" s="24"/>
      <c r="TK110" s="24"/>
      <c r="TL110" s="24"/>
      <c r="TM110" s="24"/>
      <c r="TN110" s="24"/>
      <c r="TO110" s="24"/>
      <c r="TP110" s="24"/>
      <c r="TQ110" s="24"/>
      <c r="TR110" s="24"/>
      <c r="TS110" s="24"/>
      <c r="TT110" s="24"/>
      <c r="TU110" s="24"/>
      <c r="TV110" s="24"/>
      <c r="TW110" s="24"/>
      <c r="TX110" s="24"/>
      <c r="TY110" s="24"/>
      <c r="TZ110" s="24"/>
      <c r="UA110" s="24"/>
      <c r="UB110" s="24"/>
      <c r="UC110" s="24"/>
      <c r="UD110" s="24"/>
      <c r="UE110" s="24"/>
      <c r="UF110" s="24"/>
      <c r="UG110" s="24"/>
      <c r="UH110" s="24"/>
      <c r="UI110" s="24"/>
      <c r="UJ110" s="24"/>
      <c r="UK110" s="24"/>
      <c r="UL110" s="24"/>
      <c r="UM110" s="24"/>
      <c r="UN110" s="24"/>
      <c r="UO110" s="24"/>
      <c r="UP110" s="24"/>
      <c r="UQ110" s="24"/>
      <c r="UR110" s="24"/>
      <c r="US110" s="24"/>
      <c r="UT110" s="24"/>
      <c r="UU110" s="24"/>
      <c r="UV110" s="24"/>
      <c r="UW110" s="24"/>
      <c r="UX110" s="24"/>
      <c r="UY110" s="24"/>
      <c r="UZ110" s="24"/>
      <c r="VA110" s="24"/>
      <c r="VB110" s="24"/>
      <c r="VC110" s="24"/>
      <c r="VD110" s="24"/>
    </row>
    <row r="111" spans="1:576" s="23" customFormat="1" ht="15" customHeight="1" x14ac:dyDescent="0.2">
      <c r="A111" s="18">
        <v>8</v>
      </c>
      <c r="B111" s="89" t="s">
        <v>325</v>
      </c>
      <c r="C111" s="89" t="s">
        <v>326</v>
      </c>
      <c r="D111" s="20">
        <v>14</v>
      </c>
      <c r="E111" s="89" t="s">
        <v>245</v>
      </c>
      <c r="F111" s="89" t="s">
        <v>327</v>
      </c>
      <c r="G111" s="130" t="s">
        <v>21</v>
      </c>
      <c r="H111" s="22">
        <v>40</v>
      </c>
      <c r="I111" s="22" t="s">
        <v>121</v>
      </c>
      <c r="J111" s="21" t="s">
        <v>22</v>
      </c>
      <c r="K111" s="21" t="s">
        <v>279</v>
      </c>
      <c r="L111" s="21" t="s">
        <v>194</v>
      </c>
      <c r="M111" s="22">
        <v>1</v>
      </c>
      <c r="N111" s="126">
        <v>8507</v>
      </c>
      <c r="O111" s="62"/>
      <c r="P111" s="62">
        <f t="shared" si="68"/>
        <v>1276.05</v>
      </c>
      <c r="Q111" s="62">
        <f t="shared" si="69"/>
        <v>9783.0499999999993</v>
      </c>
      <c r="R111" s="62">
        <f>70.1*4</f>
        <v>280.39999999999998</v>
      </c>
      <c r="S111" s="62">
        <f t="shared" si="70"/>
        <v>1824.5083333333332</v>
      </c>
      <c r="T111" s="62">
        <f t="shared" si="71"/>
        <v>18245.083333333332</v>
      </c>
      <c r="U111" s="62">
        <f t="shared" si="72"/>
        <v>1712.0337499999998</v>
      </c>
      <c r="V111" s="62">
        <f t="shared" si="73"/>
        <v>293.49149999999997</v>
      </c>
      <c r="W111" s="62">
        <f t="shared" si="74"/>
        <v>489.15249999999997</v>
      </c>
      <c r="X111" s="62">
        <f t="shared" si="75"/>
        <v>195.661</v>
      </c>
      <c r="Y111" s="62">
        <f t="shared" si="79"/>
        <v>717</v>
      </c>
      <c r="Z111" s="62">
        <f t="shared" si="80"/>
        <v>447</v>
      </c>
      <c r="AA111" s="64">
        <f t="shared" si="76"/>
        <v>5473.5249999999996</v>
      </c>
      <c r="AB111" s="64">
        <f t="shared" si="77"/>
        <v>16046.381805555555</v>
      </c>
      <c r="AC111" s="64">
        <f t="shared" si="78"/>
        <v>192556.58166666667</v>
      </c>
      <c r="AD111" s="64"/>
      <c r="AE111" s="64"/>
      <c r="AF111" s="64"/>
      <c r="AG111" s="64"/>
      <c r="AH111" s="64"/>
      <c r="AI111" s="64"/>
      <c r="AJ111" s="64"/>
      <c r="AK111" s="64"/>
      <c r="AL111" s="6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  <c r="II111" s="24"/>
      <c r="IJ111" s="24"/>
      <c r="IK111" s="24"/>
      <c r="IL111" s="24"/>
      <c r="IM111" s="24"/>
      <c r="IN111" s="24"/>
      <c r="IO111" s="24"/>
      <c r="IP111" s="24"/>
      <c r="IQ111" s="24"/>
      <c r="IR111" s="24"/>
      <c r="IS111" s="24"/>
      <c r="IT111" s="24"/>
      <c r="IU111" s="24"/>
      <c r="IV111" s="24"/>
      <c r="IW111" s="24"/>
      <c r="IX111" s="24"/>
      <c r="IY111" s="24"/>
      <c r="IZ111" s="24"/>
      <c r="JA111" s="24"/>
      <c r="JB111" s="24"/>
      <c r="JC111" s="24"/>
      <c r="JD111" s="24"/>
      <c r="JE111" s="24"/>
      <c r="JF111" s="24"/>
      <c r="JG111" s="24"/>
      <c r="JH111" s="24"/>
      <c r="JI111" s="24"/>
      <c r="JJ111" s="24"/>
      <c r="JK111" s="24"/>
      <c r="JL111" s="24"/>
      <c r="JM111" s="24"/>
      <c r="JN111" s="24"/>
      <c r="JO111" s="24"/>
      <c r="JP111" s="24"/>
      <c r="JQ111" s="24"/>
      <c r="JR111" s="24"/>
      <c r="JS111" s="24"/>
      <c r="JT111" s="24"/>
      <c r="JU111" s="24"/>
      <c r="JV111" s="24"/>
      <c r="JW111" s="24"/>
      <c r="JX111" s="24"/>
      <c r="JY111" s="24"/>
      <c r="JZ111" s="24"/>
      <c r="KA111" s="24"/>
      <c r="KB111" s="24"/>
      <c r="KC111" s="24"/>
      <c r="KD111" s="24"/>
      <c r="KE111" s="24"/>
      <c r="KF111" s="24"/>
      <c r="KG111" s="24"/>
      <c r="KH111" s="24"/>
      <c r="KI111" s="24"/>
      <c r="KJ111" s="24"/>
      <c r="KK111" s="24"/>
      <c r="KL111" s="24"/>
      <c r="KM111" s="24"/>
      <c r="KN111" s="24"/>
      <c r="KO111" s="24"/>
      <c r="KP111" s="24"/>
      <c r="KQ111" s="24"/>
      <c r="KR111" s="24"/>
      <c r="KS111" s="24"/>
      <c r="KT111" s="24"/>
      <c r="KU111" s="24"/>
      <c r="KV111" s="24"/>
      <c r="KW111" s="24"/>
      <c r="KX111" s="24"/>
      <c r="KY111" s="24"/>
      <c r="KZ111" s="24"/>
      <c r="LA111" s="24"/>
      <c r="LB111" s="24"/>
      <c r="LC111" s="24"/>
      <c r="LD111" s="24"/>
      <c r="LE111" s="24"/>
      <c r="LF111" s="24"/>
      <c r="LG111" s="24"/>
      <c r="LH111" s="24"/>
      <c r="LI111" s="24"/>
      <c r="LJ111" s="24"/>
      <c r="LK111" s="24"/>
      <c r="LL111" s="24"/>
      <c r="LM111" s="24"/>
      <c r="LN111" s="24"/>
      <c r="LO111" s="24"/>
      <c r="LP111" s="24"/>
      <c r="LQ111" s="24"/>
      <c r="LR111" s="24"/>
      <c r="LS111" s="24"/>
      <c r="LT111" s="24"/>
      <c r="LU111" s="24"/>
      <c r="LV111" s="24"/>
      <c r="LW111" s="24"/>
      <c r="LX111" s="24"/>
      <c r="LY111" s="24"/>
      <c r="LZ111" s="24"/>
      <c r="MA111" s="24"/>
      <c r="MB111" s="24"/>
      <c r="MC111" s="24"/>
      <c r="MD111" s="24"/>
      <c r="ME111" s="24"/>
      <c r="MF111" s="24"/>
      <c r="MG111" s="24"/>
      <c r="MH111" s="24"/>
      <c r="MI111" s="24"/>
      <c r="MJ111" s="24"/>
      <c r="MK111" s="24"/>
      <c r="ML111" s="24"/>
      <c r="MM111" s="24"/>
      <c r="MN111" s="24"/>
      <c r="MO111" s="24"/>
      <c r="MP111" s="24"/>
      <c r="MQ111" s="24"/>
      <c r="MR111" s="24"/>
      <c r="MS111" s="24"/>
      <c r="MT111" s="24"/>
      <c r="MU111" s="24"/>
      <c r="MV111" s="24"/>
      <c r="MW111" s="24"/>
      <c r="MX111" s="24"/>
      <c r="MY111" s="24"/>
      <c r="MZ111" s="24"/>
      <c r="NA111" s="24"/>
      <c r="NB111" s="24"/>
      <c r="NC111" s="24"/>
      <c r="ND111" s="24"/>
      <c r="NE111" s="24"/>
      <c r="NF111" s="24"/>
      <c r="NG111" s="24"/>
      <c r="NH111" s="24"/>
      <c r="NI111" s="24"/>
      <c r="NJ111" s="24"/>
      <c r="NK111" s="24"/>
      <c r="NL111" s="24"/>
      <c r="NM111" s="24"/>
      <c r="NN111" s="24"/>
      <c r="NO111" s="24"/>
      <c r="NP111" s="24"/>
      <c r="NQ111" s="24"/>
      <c r="NR111" s="24"/>
      <c r="NS111" s="24"/>
      <c r="NT111" s="24"/>
      <c r="NU111" s="24"/>
      <c r="NV111" s="24"/>
      <c r="NW111" s="24"/>
      <c r="NX111" s="24"/>
      <c r="NY111" s="24"/>
      <c r="NZ111" s="24"/>
      <c r="OA111" s="24"/>
      <c r="OB111" s="24"/>
      <c r="OC111" s="24"/>
      <c r="OD111" s="24"/>
      <c r="OE111" s="24"/>
      <c r="OF111" s="24"/>
      <c r="OG111" s="24"/>
      <c r="OH111" s="24"/>
      <c r="OI111" s="24"/>
      <c r="OJ111" s="24"/>
      <c r="OK111" s="24"/>
      <c r="OL111" s="24"/>
      <c r="OM111" s="24"/>
      <c r="ON111" s="24"/>
      <c r="OO111" s="24"/>
      <c r="OP111" s="24"/>
      <c r="OQ111" s="24"/>
      <c r="OR111" s="24"/>
      <c r="OS111" s="24"/>
      <c r="OT111" s="24"/>
      <c r="OU111" s="24"/>
      <c r="OV111" s="24"/>
      <c r="OW111" s="24"/>
      <c r="OX111" s="24"/>
      <c r="OY111" s="24"/>
      <c r="OZ111" s="24"/>
      <c r="PA111" s="24"/>
      <c r="PB111" s="24"/>
      <c r="PC111" s="24"/>
      <c r="PD111" s="24"/>
      <c r="PE111" s="24"/>
      <c r="PF111" s="24"/>
      <c r="PG111" s="24"/>
      <c r="PH111" s="24"/>
      <c r="PI111" s="24"/>
      <c r="PJ111" s="24"/>
      <c r="PK111" s="24"/>
      <c r="PL111" s="24"/>
      <c r="PM111" s="24"/>
      <c r="PN111" s="24"/>
      <c r="PO111" s="24"/>
      <c r="PP111" s="24"/>
      <c r="PQ111" s="24"/>
      <c r="PR111" s="24"/>
      <c r="PS111" s="24"/>
      <c r="PT111" s="24"/>
      <c r="PU111" s="24"/>
      <c r="PV111" s="24"/>
      <c r="PW111" s="24"/>
      <c r="PX111" s="24"/>
      <c r="PY111" s="24"/>
      <c r="PZ111" s="24"/>
      <c r="QA111" s="24"/>
      <c r="QB111" s="24"/>
      <c r="QC111" s="24"/>
      <c r="QD111" s="24"/>
      <c r="QE111" s="24"/>
      <c r="QF111" s="24"/>
      <c r="QG111" s="24"/>
      <c r="QH111" s="24"/>
      <c r="QI111" s="24"/>
      <c r="QJ111" s="24"/>
      <c r="QK111" s="24"/>
      <c r="QL111" s="24"/>
      <c r="QM111" s="24"/>
      <c r="QN111" s="24"/>
      <c r="QO111" s="24"/>
      <c r="QP111" s="24"/>
      <c r="QQ111" s="24"/>
      <c r="QR111" s="24"/>
      <c r="QS111" s="24"/>
      <c r="QT111" s="24"/>
      <c r="QU111" s="24"/>
      <c r="QV111" s="24"/>
      <c r="QW111" s="24"/>
      <c r="QX111" s="24"/>
      <c r="QY111" s="24"/>
      <c r="QZ111" s="24"/>
      <c r="RA111" s="24"/>
      <c r="RB111" s="24"/>
      <c r="RC111" s="24"/>
      <c r="RD111" s="24"/>
      <c r="RE111" s="24"/>
      <c r="RF111" s="24"/>
      <c r="RG111" s="24"/>
      <c r="RH111" s="24"/>
      <c r="RI111" s="24"/>
      <c r="RJ111" s="24"/>
      <c r="RK111" s="24"/>
      <c r="RL111" s="24"/>
      <c r="RM111" s="24"/>
      <c r="RN111" s="24"/>
      <c r="RO111" s="24"/>
      <c r="RP111" s="24"/>
      <c r="RQ111" s="24"/>
      <c r="RR111" s="24"/>
      <c r="RS111" s="24"/>
      <c r="RT111" s="24"/>
      <c r="RU111" s="24"/>
      <c r="RV111" s="24"/>
      <c r="RW111" s="24"/>
      <c r="RX111" s="24"/>
      <c r="RY111" s="24"/>
      <c r="RZ111" s="24"/>
      <c r="SA111" s="24"/>
      <c r="SB111" s="24"/>
      <c r="SC111" s="24"/>
      <c r="SD111" s="24"/>
      <c r="SE111" s="24"/>
      <c r="SF111" s="24"/>
      <c r="SG111" s="24"/>
      <c r="SH111" s="24"/>
      <c r="SI111" s="24"/>
      <c r="SJ111" s="24"/>
      <c r="SK111" s="24"/>
      <c r="SL111" s="24"/>
      <c r="SM111" s="24"/>
      <c r="SN111" s="24"/>
      <c r="SO111" s="24"/>
      <c r="SP111" s="24"/>
      <c r="SQ111" s="24"/>
      <c r="SR111" s="24"/>
      <c r="SS111" s="24"/>
      <c r="ST111" s="24"/>
      <c r="SU111" s="24"/>
      <c r="SV111" s="24"/>
      <c r="SW111" s="24"/>
      <c r="SX111" s="24"/>
      <c r="SY111" s="24"/>
      <c r="SZ111" s="24"/>
      <c r="TA111" s="24"/>
      <c r="TB111" s="24"/>
      <c r="TC111" s="24"/>
      <c r="TD111" s="24"/>
      <c r="TE111" s="24"/>
      <c r="TF111" s="24"/>
      <c r="TG111" s="24"/>
      <c r="TH111" s="24"/>
      <c r="TI111" s="24"/>
      <c r="TJ111" s="24"/>
      <c r="TK111" s="24"/>
      <c r="TL111" s="24"/>
      <c r="TM111" s="24"/>
      <c r="TN111" s="24"/>
      <c r="TO111" s="24"/>
      <c r="TP111" s="24"/>
      <c r="TQ111" s="24"/>
      <c r="TR111" s="24"/>
      <c r="TS111" s="24"/>
      <c r="TT111" s="24"/>
      <c r="TU111" s="24"/>
      <c r="TV111" s="24"/>
      <c r="TW111" s="24"/>
      <c r="TX111" s="24"/>
      <c r="TY111" s="24"/>
      <c r="TZ111" s="24"/>
      <c r="UA111" s="24"/>
      <c r="UB111" s="24"/>
      <c r="UC111" s="24"/>
      <c r="UD111" s="24"/>
      <c r="UE111" s="24"/>
      <c r="UF111" s="24"/>
      <c r="UG111" s="24"/>
      <c r="UH111" s="24"/>
      <c r="UI111" s="24"/>
      <c r="UJ111" s="24"/>
      <c r="UK111" s="24"/>
      <c r="UL111" s="24"/>
      <c r="UM111" s="24"/>
      <c r="UN111" s="24"/>
      <c r="UO111" s="24"/>
      <c r="UP111" s="24"/>
      <c r="UQ111" s="24"/>
      <c r="UR111" s="24"/>
      <c r="US111" s="24"/>
      <c r="UT111" s="24"/>
      <c r="UU111" s="24"/>
      <c r="UV111" s="24"/>
      <c r="UW111" s="24"/>
      <c r="UX111" s="24"/>
      <c r="UY111" s="24"/>
      <c r="UZ111" s="24"/>
      <c r="VA111" s="24"/>
      <c r="VB111" s="24"/>
      <c r="VC111" s="24"/>
      <c r="VD111" s="24"/>
    </row>
    <row r="112" spans="1:576" s="23" customFormat="1" ht="15" customHeight="1" x14ac:dyDescent="0.2">
      <c r="A112" s="99">
        <v>9</v>
      </c>
      <c r="B112" s="89" t="s">
        <v>325</v>
      </c>
      <c r="C112" s="89" t="s">
        <v>326</v>
      </c>
      <c r="D112" s="20">
        <v>14</v>
      </c>
      <c r="E112" s="89" t="s">
        <v>245</v>
      </c>
      <c r="F112" s="89" t="s">
        <v>327</v>
      </c>
      <c r="G112" s="130" t="s">
        <v>34</v>
      </c>
      <c r="H112" s="22">
        <v>40</v>
      </c>
      <c r="I112" s="22" t="s">
        <v>121</v>
      </c>
      <c r="J112" s="21" t="s">
        <v>35</v>
      </c>
      <c r="K112" s="21" t="s">
        <v>279</v>
      </c>
      <c r="L112" s="21" t="s">
        <v>194</v>
      </c>
      <c r="M112" s="22">
        <v>1</v>
      </c>
      <c r="N112" s="62">
        <v>9269</v>
      </c>
      <c r="O112" s="62"/>
      <c r="P112" s="62">
        <f t="shared" si="68"/>
        <v>1390.35</v>
      </c>
      <c r="Q112" s="62">
        <f t="shared" si="69"/>
        <v>10659.35</v>
      </c>
      <c r="R112" s="62">
        <f>70.1*6</f>
        <v>420.59999999999997</v>
      </c>
      <c r="S112" s="62">
        <f t="shared" si="70"/>
        <v>1985.8916666666667</v>
      </c>
      <c r="T112" s="62">
        <f t="shared" si="71"/>
        <v>19858.916666666668</v>
      </c>
      <c r="U112" s="62">
        <f t="shared" si="72"/>
        <v>1865.38625</v>
      </c>
      <c r="V112" s="62">
        <f t="shared" si="73"/>
        <v>319.78050000000002</v>
      </c>
      <c r="W112" s="62">
        <f t="shared" si="74"/>
        <v>532.96750000000009</v>
      </c>
      <c r="X112" s="62">
        <f t="shared" si="75"/>
        <v>213.18700000000001</v>
      </c>
      <c r="Y112" s="62">
        <f>718+70</f>
        <v>788</v>
      </c>
      <c r="Z112" s="62">
        <f>438+30</f>
        <v>468</v>
      </c>
      <c r="AA112" s="64">
        <f t="shared" si="76"/>
        <v>5957.6750000000002</v>
      </c>
      <c r="AB112" s="64">
        <f t="shared" si="77"/>
        <v>17584.144861111112</v>
      </c>
      <c r="AC112" s="64">
        <f t="shared" si="78"/>
        <v>211009.73833333334</v>
      </c>
      <c r="AD112" s="64"/>
      <c r="AE112" s="64"/>
      <c r="AF112" s="64"/>
      <c r="AG112" s="64"/>
      <c r="AH112" s="64"/>
      <c r="AI112" s="64"/>
      <c r="AJ112" s="64"/>
      <c r="AK112" s="64"/>
      <c r="AL112" s="6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  <c r="II112" s="24"/>
      <c r="IJ112" s="24"/>
      <c r="IK112" s="24"/>
      <c r="IL112" s="24"/>
      <c r="IM112" s="24"/>
      <c r="IN112" s="24"/>
      <c r="IO112" s="24"/>
      <c r="IP112" s="24"/>
      <c r="IQ112" s="24"/>
      <c r="IR112" s="24"/>
      <c r="IS112" s="24"/>
      <c r="IT112" s="24"/>
      <c r="IU112" s="24"/>
      <c r="IV112" s="24"/>
      <c r="IW112" s="24"/>
      <c r="IX112" s="24"/>
      <c r="IY112" s="24"/>
      <c r="IZ112" s="24"/>
      <c r="JA112" s="24"/>
      <c r="JB112" s="24"/>
      <c r="JC112" s="24"/>
      <c r="JD112" s="24"/>
      <c r="JE112" s="24"/>
      <c r="JF112" s="24"/>
      <c r="JG112" s="24"/>
      <c r="JH112" s="24"/>
      <c r="JI112" s="24"/>
      <c r="JJ112" s="24"/>
      <c r="JK112" s="24"/>
      <c r="JL112" s="24"/>
      <c r="JM112" s="24"/>
      <c r="JN112" s="24"/>
      <c r="JO112" s="24"/>
      <c r="JP112" s="24"/>
      <c r="JQ112" s="24"/>
      <c r="JR112" s="24"/>
      <c r="JS112" s="24"/>
      <c r="JT112" s="24"/>
      <c r="JU112" s="24"/>
      <c r="JV112" s="24"/>
      <c r="JW112" s="24"/>
      <c r="JX112" s="24"/>
      <c r="JY112" s="24"/>
      <c r="JZ112" s="24"/>
      <c r="KA112" s="24"/>
      <c r="KB112" s="24"/>
      <c r="KC112" s="24"/>
      <c r="KD112" s="24"/>
      <c r="KE112" s="24"/>
      <c r="KF112" s="24"/>
      <c r="KG112" s="24"/>
      <c r="KH112" s="24"/>
      <c r="KI112" s="24"/>
      <c r="KJ112" s="24"/>
      <c r="KK112" s="24"/>
      <c r="KL112" s="24"/>
      <c r="KM112" s="24"/>
      <c r="KN112" s="24"/>
      <c r="KO112" s="24"/>
      <c r="KP112" s="24"/>
      <c r="KQ112" s="24"/>
      <c r="KR112" s="24"/>
      <c r="KS112" s="24"/>
      <c r="KT112" s="24"/>
      <c r="KU112" s="24"/>
      <c r="KV112" s="24"/>
      <c r="KW112" s="24"/>
      <c r="KX112" s="24"/>
      <c r="KY112" s="24"/>
      <c r="KZ112" s="24"/>
      <c r="LA112" s="24"/>
      <c r="LB112" s="24"/>
      <c r="LC112" s="24"/>
      <c r="LD112" s="24"/>
      <c r="LE112" s="24"/>
      <c r="LF112" s="24"/>
      <c r="LG112" s="24"/>
      <c r="LH112" s="24"/>
      <c r="LI112" s="24"/>
      <c r="LJ112" s="24"/>
      <c r="LK112" s="24"/>
      <c r="LL112" s="24"/>
      <c r="LM112" s="24"/>
      <c r="LN112" s="24"/>
      <c r="LO112" s="24"/>
      <c r="LP112" s="24"/>
      <c r="LQ112" s="24"/>
      <c r="LR112" s="24"/>
      <c r="LS112" s="24"/>
      <c r="LT112" s="24"/>
      <c r="LU112" s="24"/>
      <c r="LV112" s="24"/>
      <c r="LW112" s="24"/>
      <c r="LX112" s="24"/>
      <c r="LY112" s="24"/>
      <c r="LZ112" s="24"/>
      <c r="MA112" s="24"/>
      <c r="MB112" s="24"/>
      <c r="MC112" s="24"/>
      <c r="MD112" s="24"/>
      <c r="ME112" s="24"/>
      <c r="MF112" s="24"/>
      <c r="MG112" s="24"/>
      <c r="MH112" s="24"/>
      <c r="MI112" s="24"/>
      <c r="MJ112" s="24"/>
      <c r="MK112" s="24"/>
      <c r="ML112" s="24"/>
      <c r="MM112" s="24"/>
      <c r="MN112" s="24"/>
      <c r="MO112" s="24"/>
      <c r="MP112" s="24"/>
      <c r="MQ112" s="24"/>
      <c r="MR112" s="24"/>
      <c r="MS112" s="24"/>
      <c r="MT112" s="24"/>
      <c r="MU112" s="24"/>
      <c r="MV112" s="24"/>
      <c r="MW112" s="24"/>
      <c r="MX112" s="24"/>
      <c r="MY112" s="24"/>
      <c r="MZ112" s="24"/>
      <c r="NA112" s="24"/>
      <c r="NB112" s="24"/>
      <c r="NC112" s="24"/>
      <c r="ND112" s="24"/>
      <c r="NE112" s="24"/>
      <c r="NF112" s="24"/>
      <c r="NG112" s="24"/>
      <c r="NH112" s="24"/>
      <c r="NI112" s="24"/>
      <c r="NJ112" s="24"/>
      <c r="NK112" s="24"/>
      <c r="NL112" s="24"/>
      <c r="NM112" s="24"/>
      <c r="NN112" s="24"/>
      <c r="NO112" s="24"/>
      <c r="NP112" s="24"/>
      <c r="NQ112" s="24"/>
      <c r="NR112" s="24"/>
      <c r="NS112" s="24"/>
      <c r="NT112" s="24"/>
      <c r="NU112" s="24"/>
      <c r="NV112" s="24"/>
      <c r="NW112" s="24"/>
      <c r="NX112" s="24"/>
      <c r="NY112" s="24"/>
      <c r="NZ112" s="24"/>
      <c r="OA112" s="24"/>
      <c r="OB112" s="24"/>
      <c r="OC112" s="24"/>
      <c r="OD112" s="24"/>
      <c r="OE112" s="24"/>
      <c r="OF112" s="24"/>
      <c r="OG112" s="24"/>
      <c r="OH112" s="24"/>
      <c r="OI112" s="24"/>
      <c r="OJ112" s="24"/>
      <c r="OK112" s="24"/>
      <c r="OL112" s="24"/>
      <c r="OM112" s="24"/>
      <c r="ON112" s="24"/>
      <c r="OO112" s="24"/>
      <c r="OP112" s="24"/>
      <c r="OQ112" s="24"/>
      <c r="OR112" s="24"/>
      <c r="OS112" s="24"/>
      <c r="OT112" s="24"/>
      <c r="OU112" s="24"/>
      <c r="OV112" s="24"/>
      <c r="OW112" s="24"/>
      <c r="OX112" s="24"/>
      <c r="OY112" s="24"/>
      <c r="OZ112" s="24"/>
      <c r="PA112" s="24"/>
      <c r="PB112" s="24"/>
      <c r="PC112" s="24"/>
      <c r="PD112" s="24"/>
      <c r="PE112" s="24"/>
      <c r="PF112" s="24"/>
      <c r="PG112" s="24"/>
      <c r="PH112" s="24"/>
      <c r="PI112" s="24"/>
      <c r="PJ112" s="24"/>
      <c r="PK112" s="24"/>
      <c r="PL112" s="24"/>
      <c r="PM112" s="24"/>
      <c r="PN112" s="24"/>
      <c r="PO112" s="24"/>
      <c r="PP112" s="24"/>
      <c r="PQ112" s="24"/>
      <c r="PR112" s="24"/>
      <c r="PS112" s="24"/>
      <c r="PT112" s="24"/>
      <c r="PU112" s="24"/>
      <c r="PV112" s="24"/>
      <c r="PW112" s="24"/>
      <c r="PX112" s="24"/>
      <c r="PY112" s="24"/>
      <c r="PZ112" s="24"/>
      <c r="QA112" s="24"/>
      <c r="QB112" s="24"/>
      <c r="QC112" s="24"/>
      <c r="QD112" s="24"/>
      <c r="QE112" s="24"/>
      <c r="QF112" s="24"/>
      <c r="QG112" s="24"/>
      <c r="QH112" s="24"/>
      <c r="QI112" s="24"/>
      <c r="QJ112" s="24"/>
      <c r="QK112" s="24"/>
      <c r="QL112" s="24"/>
      <c r="QM112" s="24"/>
      <c r="QN112" s="24"/>
      <c r="QO112" s="24"/>
      <c r="QP112" s="24"/>
      <c r="QQ112" s="24"/>
      <c r="QR112" s="24"/>
      <c r="QS112" s="24"/>
      <c r="QT112" s="24"/>
      <c r="QU112" s="24"/>
      <c r="QV112" s="24"/>
      <c r="QW112" s="24"/>
      <c r="QX112" s="24"/>
      <c r="QY112" s="24"/>
      <c r="QZ112" s="24"/>
      <c r="RA112" s="24"/>
      <c r="RB112" s="24"/>
      <c r="RC112" s="24"/>
      <c r="RD112" s="24"/>
      <c r="RE112" s="24"/>
      <c r="RF112" s="24"/>
      <c r="RG112" s="24"/>
      <c r="RH112" s="24"/>
      <c r="RI112" s="24"/>
      <c r="RJ112" s="24"/>
      <c r="RK112" s="24"/>
      <c r="RL112" s="24"/>
      <c r="RM112" s="24"/>
      <c r="RN112" s="24"/>
      <c r="RO112" s="24"/>
      <c r="RP112" s="24"/>
      <c r="RQ112" s="24"/>
      <c r="RR112" s="24"/>
      <c r="RS112" s="24"/>
      <c r="RT112" s="24"/>
      <c r="RU112" s="24"/>
      <c r="RV112" s="24"/>
      <c r="RW112" s="24"/>
      <c r="RX112" s="24"/>
      <c r="RY112" s="24"/>
      <c r="RZ112" s="24"/>
      <c r="SA112" s="24"/>
      <c r="SB112" s="24"/>
      <c r="SC112" s="24"/>
      <c r="SD112" s="24"/>
      <c r="SE112" s="24"/>
      <c r="SF112" s="24"/>
      <c r="SG112" s="24"/>
      <c r="SH112" s="24"/>
      <c r="SI112" s="24"/>
      <c r="SJ112" s="24"/>
      <c r="SK112" s="24"/>
      <c r="SL112" s="24"/>
      <c r="SM112" s="24"/>
      <c r="SN112" s="24"/>
      <c r="SO112" s="24"/>
      <c r="SP112" s="24"/>
      <c r="SQ112" s="24"/>
      <c r="SR112" s="24"/>
      <c r="SS112" s="24"/>
      <c r="ST112" s="24"/>
      <c r="SU112" s="24"/>
      <c r="SV112" s="24"/>
      <c r="SW112" s="24"/>
      <c r="SX112" s="24"/>
      <c r="SY112" s="24"/>
      <c r="SZ112" s="24"/>
      <c r="TA112" s="24"/>
      <c r="TB112" s="24"/>
      <c r="TC112" s="24"/>
      <c r="TD112" s="24"/>
      <c r="TE112" s="24"/>
      <c r="TF112" s="24"/>
      <c r="TG112" s="24"/>
      <c r="TH112" s="24"/>
      <c r="TI112" s="24"/>
      <c r="TJ112" s="24"/>
      <c r="TK112" s="24"/>
      <c r="TL112" s="24"/>
      <c r="TM112" s="24"/>
      <c r="TN112" s="24"/>
      <c r="TO112" s="24"/>
      <c r="TP112" s="24"/>
      <c r="TQ112" s="24"/>
      <c r="TR112" s="24"/>
      <c r="TS112" s="24"/>
      <c r="TT112" s="24"/>
      <c r="TU112" s="24"/>
      <c r="TV112" s="24"/>
      <c r="TW112" s="24"/>
      <c r="TX112" s="24"/>
      <c r="TY112" s="24"/>
      <c r="TZ112" s="24"/>
      <c r="UA112" s="24"/>
      <c r="UB112" s="24"/>
      <c r="UC112" s="24"/>
      <c r="UD112" s="24"/>
      <c r="UE112" s="24"/>
      <c r="UF112" s="24"/>
      <c r="UG112" s="24"/>
      <c r="UH112" s="24"/>
      <c r="UI112" s="24"/>
      <c r="UJ112" s="24"/>
      <c r="UK112" s="24"/>
      <c r="UL112" s="24"/>
      <c r="UM112" s="24"/>
      <c r="UN112" s="24"/>
      <c r="UO112" s="24"/>
      <c r="UP112" s="24"/>
      <c r="UQ112" s="24"/>
      <c r="UR112" s="24"/>
      <c r="US112" s="24"/>
      <c r="UT112" s="24"/>
      <c r="UU112" s="24"/>
      <c r="UV112" s="24"/>
      <c r="UW112" s="24"/>
      <c r="UX112" s="24"/>
      <c r="UY112" s="24"/>
      <c r="UZ112" s="24"/>
      <c r="VA112" s="24"/>
      <c r="VB112" s="24"/>
      <c r="VC112" s="24"/>
      <c r="VD112" s="24"/>
    </row>
    <row r="113" spans="1:576" s="23" customFormat="1" ht="15" customHeight="1" x14ac:dyDescent="0.2">
      <c r="A113" s="18">
        <v>10</v>
      </c>
      <c r="B113" s="89" t="s">
        <v>325</v>
      </c>
      <c r="C113" s="89" t="s">
        <v>326</v>
      </c>
      <c r="D113" s="20">
        <v>14</v>
      </c>
      <c r="E113" s="92" t="s">
        <v>245</v>
      </c>
      <c r="F113" s="89" t="s">
        <v>327</v>
      </c>
      <c r="G113" s="130" t="s">
        <v>34</v>
      </c>
      <c r="H113" s="22">
        <v>40</v>
      </c>
      <c r="I113" s="22" t="s">
        <v>121</v>
      </c>
      <c r="J113" s="21" t="s">
        <v>35</v>
      </c>
      <c r="K113" s="21" t="s">
        <v>279</v>
      </c>
      <c r="L113" s="21" t="s">
        <v>194</v>
      </c>
      <c r="M113" s="22">
        <v>1</v>
      </c>
      <c r="N113" s="62">
        <v>9269</v>
      </c>
      <c r="O113" s="62"/>
      <c r="P113" s="62">
        <f t="shared" si="68"/>
        <v>1390.35</v>
      </c>
      <c r="Q113" s="62">
        <f t="shared" si="69"/>
        <v>10659.35</v>
      </c>
      <c r="R113" s="62">
        <f>70.1*5</f>
        <v>350.5</v>
      </c>
      <c r="S113" s="62">
        <f t="shared" si="70"/>
        <v>1985.8916666666667</v>
      </c>
      <c r="T113" s="62">
        <f t="shared" si="71"/>
        <v>19858.916666666668</v>
      </c>
      <c r="U113" s="62">
        <f t="shared" si="72"/>
        <v>1865.38625</v>
      </c>
      <c r="V113" s="62">
        <f t="shared" si="73"/>
        <v>319.78050000000002</v>
      </c>
      <c r="W113" s="62">
        <f t="shared" si="74"/>
        <v>532.96750000000009</v>
      </c>
      <c r="X113" s="62">
        <f t="shared" si="75"/>
        <v>213.18700000000001</v>
      </c>
      <c r="Y113" s="62">
        <f t="shared" ref="Y113:Y118" si="81">718+70</f>
        <v>788</v>
      </c>
      <c r="Z113" s="62">
        <f t="shared" ref="Z113:Z118" si="82">438+30</f>
        <v>468</v>
      </c>
      <c r="AA113" s="64">
        <f t="shared" si="76"/>
        <v>5957.6750000000002</v>
      </c>
      <c r="AB113" s="64">
        <f t="shared" si="77"/>
        <v>17514.044861111113</v>
      </c>
      <c r="AC113" s="64">
        <f t="shared" si="78"/>
        <v>210168.53833333336</v>
      </c>
      <c r="AD113" s="64"/>
      <c r="AE113" s="64"/>
      <c r="AF113" s="64"/>
      <c r="AG113" s="64"/>
      <c r="AH113" s="64"/>
      <c r="AI113" s="64"/>
      <c r="AJ113" s="64"/>
      <c r="AK113" s="64"/>
      <c r="AL113" s="6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  <c r="HF113" s="24"/>
      <c r="HG113" s="24"/>
      <c r="HH113" s="24"/>
      <c r="HI113" s="24"/>
      <c r="HJ113" s="24"/>
      <c r="HK113" s="24"/>
      <c r="HL113" s="24"/>
      <c r="HM113" s="24"/>
      <c r="HN113" s="24"/>
      <c r="HO113" s="24"/>
      <c r="HP113" s="24"/>
      <c r="HQ113" s="24"/>
      <c r="HR113" s="24"/>
      <c r="HS113" s="24"/>
      <c r="HT113" s="24"/>
      <c r="HU113" s="24"/>
      <c r="HV113" s="24"/>
      <c r="HW113" s="24"/>
      <c r="HX113" s="24"/>
      <c r="HY113" s="24"/>
      <c r="HZ113" s="24"/>
      <c r="IA113" s="24"/>
      <c r="IB113" s="24"/>
      <c r="IC113" s="24"/>
      <c r="ID113" s="24"/>
      <c r="IE113" s="24"/>
      <c r="IF113" s="24"/>
      <c r="IG113" s="24"/>
      <c r="IH113" s="24"/>
      <c r="II113" s="24"/>
      <c r="IJ113" s="24"/>
      <c r="IK113" s="24"/>
      <c r="IL113" s="24"/>
      <c r="IM113" s="24"/>
      <c r="IN113" s="24"/>
      <c r="IO113" s="24"/>
      <c r="IP113" s="24"/>
      <c r="IQ113" s="24"/>
      <c r="IR113" s="24"/>
      <c r="IS113" s="24"/>
      <c r="IT113" s="24"/>
      <c r="IU113" s="24"/>
      <c r="IV113" s="24"/>
      <c r="IW113" s="24"/>
      <c r="IX113" s="24"/>
      <c r="IY113" s="24"/>
      <c r="IZ113" s="24"/>
      <c r="JA113" s="24"/>
      <c r="JB113" s="24"/>
      <c r="JC113" s="24"/>
      <c r="JD113" s="24"/>
      <c r="JE113" s="24"/>
      <c r="JF113" s="24"/>
      <c r="JG113" s="24"/>
      <c r="JH113" s="24"/>
      <c r="JI113" s="24"/>
      <c r="JJ113" s="24"/>
      <c r="JK113" s="24"/>
      <c r="JL113" s="24"/>
      <c r="JM113" s="24"/>
      <c r="JN113" s="24"/>
      <c r="JO113" s="24"/>
      <c r="JP113" s="24"/>
      <c r="JQ113" s="24"/>
      <c r="JR113" s="24"/>
      <c r="JS113" s="24"/>
      <c r="JT113" s="24"/>
      <c r="JU113" s="24"/>
      <c r="JV113" s="24"/>
      <c r="JW113" s="24"/>
      <c r="JX113" s="24"/>
      <c r="JY113" s="24"/>
      <c r="JZ113" s="24"/>
      <c r="KA113" s="24"/>
      <c r="KB113" s="24"/>
      <c r="KC113" s="24"/>
      <c r="KD113" s="24"/>
      <c r="KE113" s="24"/>
      <c r="KF113" s="24"/>
      <c r="KG113" s="24"/>
      <c r="KH113" s="24"/>
      <c r="KI113" s="24"/>
      <c r="KJ113" s="24"/>
      <c r="KK113" s="24"/>
      <c r="KL113" s="24"/>
      <c r="KM113" s="24"/>
      <c r="KN113" s="24"/>
      <c r="KO113" s="24"/>
      <c r="KP113" s="24"/>
      <c r="KQ113" s="24"/>
      <c r="KR113" s="24"/>
      <c r="KS113" s="24"/>
      <c r="KT113" s="24"/>
      <c r="KU113" s="24"/>
      <c r="KV113" s="24"/>
      <c r="KW113" s="24"/>
      <c r="KX113" s="24"/>
      <c r="KY113" s="24"/>
      <c r="KZ113" s="24"/>
      <c r="LA113" s="24"/>
      <c r="LB113" s="24"/>
      <c r="LC113" s="24"/>
      <c r="LD113" s="24"/>
      <c r="LE113" s="24"/>
      <c r="LF113" s="24"/>
      <c r="LG113" s="24"/>
      <c r="LH113" s="24"/>
      <c r="LI113" s="24"/>
      <c r="LJ113" s="24"/>
      <c r="LK113" s="24"/>
      <c r="LL113" s="24"/>
      <c r="LM113" s="24"/>
      <c r="LN113" s="24"/>
      <c r="LO113" s="24"/>
      <c r="LP113" s="24"/>
      <c r="LQ113" s="24"/>
      <c r="LR113" s="24"/>
      <c r="LS113" s="24"/>
      <c r="LT113" s="24"/>
      <c r="LU113" s="24"/>
      <c r="LV113" s="24"/>
      <c r="LW113" s="24"/>
      <c r="LX113" s="24"/>
      <c r="LY113" s="24"/>
      <c r="LZ113" s="24"/>
      <c r="MA113" s="24"/>
      <c r="MB113" s="24"/>
      <c r="MC113" s="24"/>
      <c r="MD113" s="24"/>
      <c r="ME113" s="24"/>
      <c r="MF113" s="24"/>
      <c r="MG113" s="24"/>
      <c r="MH113" s="24"/>
      <c r="MI113" s="24"/>
      <c r="MJ113" s="24"/>
      <c r="MK113" s="24"/>
      <c r="ML113" s="24"/>
      <c r="MM113" s="24"/>
      <c r="MN113" s="24"/>
      <c r="MO113" s="24"/>
      <c r="MP113" s="24"/>
      <c r="MQ113" s="24"/>
      <c r="MR113" s="24"/>
      <c r="MS113" s="24"/>
      <c r="MT113" s="24"/>
      <c r="MU113" s="24"/>
      <c r="MV113" s="24"/>
      <c r="MW113" s="24"/>
      <c r="MX113" s="24"/>
      <c r="MY113" s="24"/>
      <c r="MZ113" s="24"/>
      <c r="NA113" s="24"/>
      <c r="NB113" s="24"/>
      <c r="NC113" s="24"/>
      <c r="ND113" s="24"/>
      <c r="NE113" s="24"/>
      <c r="NF113" s="24"/>
      <c r="NG113" s="24"/>
      <c r="NH113" s="24"/>
      <c r="NI113" s="24"/>
      <c r="NJ113" s="24"/>
      <c r="NK113" s="24"/>
      <c r="NL113" s="24"/>
      <c r="NM113" s="24"/>
      <c r="NN113" s="24"/>
      <c r="NO113" s="24"/>
      <c r="NP113" s="24"/>
      <c r="NQ113" s="24"/>
      <c r="NR113" s="24"/>
      <c r="NS113" s="24"/>
      <c r="NT113" s="24"/>
      <c r="NU113" s="24"/>
      <c r="NV113" s="24"/>
      <c r="NW113" s="24"/>
      <c r="NX113" s="24"/>
      <c r="NY113" s="24"/>
      <c r="NZ113" s="24"/>
      <c r="OA113" s="24"/>
      <c r="OB113" s="24"/>
      <c r="OC113" s="24"/>
      <c r="OD113" s="24"/>
      <c r="OE113" s="24"/>
      <c r="OF113" s="24"/>
      <c r="OG113" s="24"/>
      <c r="OH113" s="24"/>
      <c r="OI113" s="24"/>
      <c r="OJ113" s="24"/>
      <c r="OK113" s="24"/>
      <c r="OL113" s="24"/>
      <c r="OM113" s="24"/>
      <c r="ON113" s="24"/>
      <c r="OO113" s="24"/>
      <c r="OP113" s="24"/>
      <c r="OQ113" s="24"/>
      <c r="OR113" s="24"/>
      <c r="OS113" s="24"/>
      <c r="OT113" s="24"/>
      <c r="OU113" s="24"/>
      <c r="OV113" s="24"/>
      <c r="OW113" s="24"/>
      <c r="OX113" s="24"/>
      <c r="OY113" s="24"/>
      <c r="OZ113" s="24"/>
      <c r="PA113" s="24"/>
      <c r="PB113" s="24"/>
      <c r="PC113" s="24"/>
      <c r="PD113" s="24"/>
      <c r="PE113" s="24"/>
      <c r="PF113" s="24"/>
      <c r="PG113" s="24"/>
      <c r="PH113" s="24"/>
      <c r="PI113" s="24"/>
      <c r="PJ113" s="24"/>
      <c r="PK113" s="24"/>
      <c r="PL113" s="24"/>
      <c r="PM113" s="24"/>
      <c r="PN113" s="24"/>
      <c r="PO113" s="24"/>
      <c r="PP113" s="24"/>
      <c r="PQ113" s="24"/>
      <c r="PR113" s="24"/>
      <c r="PS113" s="24"/>
      <c r="PT113" s="24"/>
      <c r="PU113" s="24"/>
      <c r="PV113" s="24"/>
      <c r="PW113" s="24"/>
      <c r="PX113" s="24"/>
      <c r="PY113" s="24"/>
      <c r="PZ113" s="24"/>
      <c r="QA113" s="24"/>
      <c r="QB113" s="24"/>
      <c r="QC113" s="24"/>
      <c r="QD113" s="24"/>
      <c r="QE113" s="24"/>
      <c r="QF113" s="24"/>
      <c r="QG113" s="24"/>
      <c r="QH113" s="24"/>
      <c r="QI113" s="24"/>
      <c r="QJ113" s="24"/>
      <c r="QK113" s="24"/>
      <c r="QL113" s="24"/>
      <c r="QM113" s="24"/>
      <c r="QN113" s="24"/>
      <c r="QO113" s="24"/>
      <c r="QP113" s="24"/>
      <c r="QQ113" s="24"/>
      <c r="QR113" s="24"/>
      <c r="QS113" s="24"/>
      <c r="QT113" s="24"/>
      <c r="QU113" s="24"/>
      <c r="QV113" s="24"/>
      <c r="QW113" s="24"/>
      <c r="QX113" s="24"/>
      <c r="QY113" s="24"/>
      <c r="QZ113" s="24"/>
      <c r="RA113" s="24"/>
      <c r="RB113" s="24"/>
      <c r="RC113" s="24"/>
      <c r="RD113" s="24"/>
      <c r="RE113" s="24"/>
      <c r="RF113" s="24"/>
      <c r="RG113" s="24"/>
      <c r="RH113" s="24"/>
      <c r="RI113" s="24"/>
      <c r="RJ113" s="24"/>
      <c r="RK113" s="24"/>
      <c r="RL113" s="24"/>
      <c r="RM113" s="24"/>
      <c r="RN113" s="24"/>
      <c r="RO113" s="24"/>
      <c r="RP113" s="24"/>
      <c r="RQ113" s="24"/>
      <c r="RR113" s="24"/>
      <c r="RS113" s="24"/>
      <c r="RT113" s="24"/>
      <c r="RU113" s="24"/>
      <c r="RV113" s="24"/>
      <c r="RW113" s="24"/>
      <c r="RX113" s="24"/>
      <c r="RY113" s="24"/>
      <c r="RZ113" s="24"/>
      <c r="SA113" s="24"/>
      <c r="SB113" s="24"/>
      <c r="SC113" s="24"/>
      <c r="SD113" s="24"/>
      <c r="SE113" s="24"/>
      <c r="SF113" s="24"/>
      <c r="SG113" s="24"/>
      <c r="SH113" s="24"/>
      <c r="SI113" s="24"/>
      <c r="SJ113" s="24"/>
      <c r="SK113" s="24"/>
      <c r="SL113" s="24"/>
      <c r="SM113" s="24"/>
      <c r="SN113" s="24"/>
      <c r="SO113" s="24"/>
      <c r="SP113" s="24"/>
      <c r="SQ113" s="24"/>
      <c r="SR113" s="24"/>
      <c r="SS113" s="24"/>
      <c r="ST113" s="24"/>
      <c r="SU113" s="24"/>
      <c r="SV113" s="24"/>
      <c r="SW113" s="24"/>
      <c r="SX113" s="24"/>
      <c r="SY113" s="24"/>
      <c r="SZ113" s="24"/>
      <c r="TA113" s="24"/>
      <c r="TB113" s="24"/>
      <c r="TC113" s="24"/>
      <c r="TD113" s="24"/>
      <c r="TE113" s="24"/>
      <c r="TF113" s="24"/>
      <c r="TG113" s="24"/>
      <c r="TH113" s="24"/>
      <c r="TI113" s="24"/>
      <c r="TJ113" s="24"/>
      <c r="TK113" s="24"/>
      <c r="TL113" s="24"/>
      <c r="TM113" s="24"/>
      <c r="TN113" s="24"/>
      <c r="TO113" s="24"/>
      <c r="TP113" s="24"/>
      <c r="TQ113" s="24"/>
      <c r="TR113" s="24"/>
      <c r="TS113" s="24"/>
      <c r="TT113" s="24"/>
      <c r="TU113" s="24"/>
      <c r="TV113" s="24"/>
      <c r="TW113" s="24"/>
      <c r="TX113" s="24"/>
      <c r="TY113" s="24"/>
      <c r="TZ113" s="24"/>
      <c r="UA113" s="24"/>
      <c r="UB113" s="24"/>
      <c r="UC113" s="24"/>
      <c r="UD113" s="24"/>
      <c r="UE113" s="24"/>
      <c r="UF113" s="24"/>
      <c r="UG113" s="24"/>
      <c r="UH113" s="24"/>
      <c r="UI113" s="24"/>
      <c r="UJ113" s="24"/>
      <c r="UK113" s="24"/>
      <c r="UL113" s="24"/>
      <c r="UM113" s="24"/>
      <c r="UN113" s="24"/>
      <c r="UO113" s="24"/>
      <c r="UP113" s="24"/>
      <c r="UQ113" s="24"/>
      <c r="UR113" s="24"/>
      <c r="US113" s="24"/>
      <c r="UT113" s="24"/>
      <c r="UU113" s="24"/>
      <c r="UV113" s="24"/>
      <c r="UW113" s="24"/>
      <c r="UX113" s="24"/>
      <c r="UY113" s="24"/>
      <c r="UZ113" s="24"/>
      <c r="VA113" s="24"/>
      <c r="VB113" s="24"/>
      <c r="VC113" s="24"/>
      <c r="VD113" s="24"/>
    </row>
    <row r="114" spans="1:576" s="23" customFormat="1" ht="15" customHeight="1" x14ac:dyDescent="0.2">
      <c r="A114" s="18">
        <v>11</v>
      </c>
      <c r="B114" s="89" t="s">
        <v>325</v>
      </c>
      <c r="C114" s="89" t="s">
        <v>326</v>
      </c>
      <c r="D114" s="20">
        <v>14</v>
      </c>
      <c r="E114" s="89" t="s">
        <v>245</v>
      </c>
      <c r="F114" s="89" t="s">
        <v>327</v>
      </c>
      <c r="G114" s="130" t="s">
        <v>34</v>
      </c>
      <c r="H114" s="22">
        <v>40</v>
      </c>
      <c r="I114" s="22" t="s">
        <v>121</v>
      </c>
      <c r="J114" s="21" t="s">
        <v>35</v>
      </c>
      <c r="K114" s="21" t="s">
        <v>279</v>
      </c>
      <c r="L114" s="21" t="s">
        <v>194</v>
      </c>
      <c r="M114" s="22">
        <v>1</v>
      </c>
      <c r="N114" s="62">
        <v>9269</v>
      </c>
      <c r="O114" s="62"/>
      <c r="P114" s="62">
        <f t="shared" si="68"/>
        <v>1390.35</v>
      </c>
      <c r="Q114" s="62">
        <f t="shared" si="69"/>
        <v>10659.35</v>
      </c>
      <c r="R114" s="62">
        <f>70.1*5</f>
        <v>350.5</v>
      </c>
      <c r="S114" s="62">
        <f t="shared" si="70"/>
        <v>1985.8916666666667</v>
      </c>
      <c r="T114" s="62">
        <f t="shared" si="71"/>
        <v>19858.916666666668</v>
      </c>
      <c r="U114" s="62">
        <f t="shared" si="72"/>
        <v>1865.38625</v>
      </c>
      <c r="V114" s="62">
        <f t="shared" si="73"/>
        <v>319.78050000000002</v>
      </c>
      <c r="W114" s="62">
        <f t="shared" si="74"/>
        <v>532.96750000000009</v>
      </c>
      <c r="X114" s="62">
        <f t="shared" si="75"/>
        <v>213.18700000000001</v>
      </c>
      <c r="Y114" s="62">
        <f t="shared" si="81"/>
        <v>788</v>
      </c>
      <c r="Z114" s="62">
        <f t="shared" si="82"/>
        <v>468</v>
      </c>
      <c r="AA114" s="64">
        <f t="shared" si="76"/>
        <v>5957.6750000000002</v>
      </c>
      <c r="AB114" s="64">
        <f t="shared" si="77"/>
        <v>17514.044861111113</v>
      </c>
      <c r="AC114" s="64">
        <f t="shared" si="78"/>
        <v>210168.53833333336</v>
      </c>
      <c r="AD114" s="64"/>
      <c r="AE114" s="64"/>
      <c r="AF114" s="64"/>
      <c r="AG114" s="64"/>
      <c r="AH114" s="64"/>
      <c r="AI114" s="64"/>
      <c r="AJ114" s="64"/>
      <c r="AK114" s="64"/>
      <c r="AL114" s="6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  <c r="II114" s="24"/>
      <c r="IJ114" s="24"/>
      <c r="IK114" s="24"/>
      <c r="IL114" s="24"/>
      <c r="IM114" s="24"/>
      <c r="IN114" s="24"/>
      <c r="IO114" s="24"/>
      <c r="IP114" s="24"/>
      <c r="IQ114" s="24"/>
      <c r="IR114" s="24"/>
      <c r="IS114" s="24"/>
      <c r="IT114" s="24"/>
      <c r="IU114" s="24"/>
      <c r="IV114" s="24"/>
      <c r="IW114" s="24"/>
      <c r="IX114" s="24"/>
      <c r="IY114" s="24"/>
      <c r="IZ114" s="24"/>
      <c r="JA114" s="24"/>
      <c r="JB114" s="24"/>
      <c r="JC114" s="24"/>
      <c r="JD114" s="24"/>
      <c r="JE114" s="24"/>
      <c r="JF114" s="24"/>
      <c r="JG114" s="24"/>
      <c r="JH114" s="24"/>
      <c r="JI114" s="24"/>
      <c r="JJ114" s="24"/>
      <c r="JK114" s="24"/>
      <c r="JL114" s="24"/>
      <c r="JM114" s="24"/>
      <c r="JN114" s="24"/>
      <c r="JO114" s="24"/>
      <c r="JP114" s="24"/>
      <c r="JQ114" s="24"/>
      <c r="JR114" s="24"/>
      <c r="JS114" s="24"/>
      <c r="JT114" s="24"/>
      <c r="JU114" s="24"/>
      <c r="JV114" s="24"/>
      <c r="JW114" s="24"/>
      <c r="JX114" s="24"/>
      <c r="JY114" s="24"/>
      <c r="JZ114" s="24"/>
      <c r="KA114" s="24"/>
      <c r="KB114" s="24"/>
      <c r="KC114" s="24"/>
      <c r="KD114" s="24"/>
      <c r="KE114" s="24"/>
      <c r="KF114" s="24"/>
      <c r="KG114" s="24"/>
      <c r="KH114" s="24"/>
      <c r="KI114" s="24"/>
      <c r="KJ114" s="24"/>
      <c r="KK114" s="24"/>
      <c r="KL114" s="24"/>
      <c r="KM114" s="24"/>
      <c r="KN114" s="24"/>
      <c r="KO114" s="24"/>
      <c r="KP114" s="24"/>
      <c r="KQ114" s="24"/>
      <c r="KR114" s="24"/>
      <c r="KS114" s="24"/>
      <c r="KT114" s="24"/>
      <c r="KU114" s="24"/>
      <c r="KV114" s="24"/>
      <c r="KW114" s="24"/>
      <c r="KX114" s="24"/>
      <c r="KY114" s="24"/>
      <c r="KZ114" s="24"/>
      <c r="LA114" s="24"/>
      <c r="LB114" s="24"/>
      <c r="LC114" s="24"/>
      <c r="LD114" s="24"/>
      <c r="LE114" s="24"/>
      <c r="LF114" s="24"/>
      <c r="LG114" s="24"/>
      <c r="LH114" s="24"/>
      <c r="LI114" s="24"/>
      <c r="LJ114" s="24"/>
      <c r="LK114" s="24"/>
      <c r="LL114" s="24"/>
      <c r="LM114" s="24"/>
      <c r="LN114" s="24"/>
      <c r="LO114" s="24"/>
      <c r="LP114" s="24"/>
      <c r="LQ114" s="24"/>
      <c r="LR114" s="24"/>
      <c r="LS114" s="24"/>
      <c r="LT114" s="24"/>
      <c r="LU114" s="24"/>
      <c r="LV114" s="24"/>
      <c r="LW114" s="24"/>
      <c r="LX114" s="24"/>
      <c r="LY114" s="24"/>
      <c r="LZ114" s="24"/>
      <c r="MA114" s="24"/>
      <c r="MB114" s="24"/>
      <c r="MC114" s="24"/>
      <c r="MD114" s="24"/>
      <c r="ME114" s="24"/>
      <c r="MF114" s="24"/>
      <c r="MG114" s="24"/>
      <c r="MH114" s="24"/>
      <c r="MI114" s="24"/>
      <c r="MJ114" s="24"/>
      <c r="MK114" s="24"/>
      <c r="ML114" s="24"/>
      <c r="MM114" s="24"/>
      <c r="MN114" s="24"/>
      <c r="MO114" s="24"/>
      <c r="MP114" s="24"/>
      <c r="MQ114" s="24"/>
      <c r="MR114" s="24"/>
      <c r="MS114" s="24"/>
      <c r="MT114" s="24"/>
      <c r="MU114" s="24"/>
      <c r="MV114" s="24"/>
      <c r="MW114" s="24"/>
      <c r="MX114" s="24"/>
      <c r="MY114" s="24"/>
      <c r="MZ114" s="24"/>
      <c r="NA114" s="24"/>
      <c r="NB114" s="24"/>
      <c r="NC114" s="24"/>
      <c r="ND114" s="24"/>
      <c r="NE114" s="24"/>
      <c r="NF114" s="24"/>
      <c r="NG114" s="24"/>
      <c r="NH114" s="24"/>
      <c r="NI114" s="24"/>
      <c r="NJ114" s="24"/>
      <c r="NK114" s="24"/>
      <c r="NL114" s="24"/>
      <c r="NM114" s="24"/>
      <c r="NN114" s="24"/>
      <c r="NO114" s="24"/>
      <c r="NP114" s="24"/>
      <c r="NQ114" s="24"/>
      <c r="NR114" s="24"/>
      <c r="NS114" s="24"/>
      <c r="NT114" s="24"/>
      <c r="NU114" s="24"/>
      <c r="NV114" s="24"/>
      <c r="NW114" s="24"/>
      <c r="NX114" s="24"/>
      <c r="NY114" s="24"/>
      <c r="NZ114" s="24"/>
      <c r="OA114" s="24"/>
      <c r="OB114" s="24"/>
      <c r="OC114" s="24"/>
      <c r="OD114" s="24"/>
      <c r="OE114" s="24"/>
      <c r="OF114" s="24"/>
      <c r="OG114" s="24"/>
      <c r="OH114" s="24"/>
      <c r="OI114" s="24"/>
      <c r="OJ114" s="24"/>
      <c r="OK114" s="24"/>
      <c r="OL114" s="24"/>
      <c r="OM114" s="24"/>
      <c r="ON114" s="24"/>
      <c r="OO114" s="24"/>
      <c r="OP114" s="24"/>
      <c r="OQ114" s="24"/>
      <c r="OR114" s="24"/>
      <c r="OS114" s="24"/>
      <c r="OT114" s="24"/>
      <c r="OU114" s="24"/>
      <c r="OV114" s="24"/>
      <c r="OW114" s="24"/>
      <c r="OX114" s="24"/>
      <c r="OY114" s="24"/>
      <c r="OZ114" s="24"/>
      <c r="PA114" s="24"/>
      <c r="PB114" s="24"/>
      <c r="PC114" s="24"/>
      <c r="PD114" s="24"/>
      <c r="PE114" s="24"/>
      <c r="PF114" s="24"/>
      <c r="PG114" s="24"/>
      <c r="PH114" s="24"/>
      <c r="PI114" s="24"/>
      <c r="PJ114" s="24"/>
      <c r="PK114" s="24"/>
      <c r="PL114" s="24"/>
      <c r="PM114" s="24"/>
      <c r="PN114" s="24"/>
      <c r="PO114" s="24"/>
      <c r="PP114" s="24"/>
      <c r="PQ114" s="24"/>
      <c r="PR114" s="24"/>
      <c r="PS114" s="24"/>
      <c r="PT114" s="24"/>
      <c r="PU114" s="24"/>
      <c r="PV114" s="24"/>
      <c r="PW114" s="24"/>
      <c r="PX114" s="24"/>
      <c r="PY114" s="24"/>
      <c r="PZ114" s="24"/>
      <c r="QA114" s="24"/>
      <c r="QB114" s="24"/>
      <c r="QC114" s="24"/>
      <c r="QD114" s="24"/>
      <c r="QE114" s="24"/>
      <c r="QF114" s="24"/>
      <c r="QG114" s="24"/>
      <c r="QH114" s="24"/>
      <c r="QI114" s="24"/>
      <c r="QJ114" s="24"/>
      <c r="QK114" s="24"/>
      <c r="QL114" s="24"/>
      <c r="QM114" s="24"/>
      <c r="QN114" s="24"/>
      <c r="QO114" s="24"/>
      <c r="QP114" s="24"/>
      <c r="QQ114" s="24"/>
      <c r="QR114" s="24"/>
      <c r="QS114" s="24"/>
      <c r="QT114" s="24"/>
      <c r="QU114" s="24"/>
      <c r="QV114" s="24"/>
      <c r="QW114" s="24"/>
      <c r="QX114" s="24"/>
      <c r="QY114" s="24"/>
      <c r="QZ114" s="24"/>
      <c r="RA114" s="24"/>
      <c r="RB114" s="24"/>
      <c r="RC114" s="24"/>
      <c r="RD114" s="24"/>
      <c r="RE114" s="24"/>
      <c r="RF114" s="24"/>
      <c r="RG114" s="24"/>
      <c r="RH114" s="24"/>
      <c r="RI114" s="24"/>
      <c r="RJ114" s="24"/>
      <c r="RK114" s="24"/>
      <c r="RL114" s="24"/>
      <c r="RM114" s="24"/>
      <c r="RN114" s="24"/>
      <c r="RO114" s="24"/>
      <c r="RP114" s="24"/>
      <c r="RQ114" s="24"/>
      <c r="RR114" s="24"/>
      <c r="RS114" s="24"/>
      <c r="RT114" s="24"/>
      <c r="RU114" s="24"/>
      <c r="RV114" s="24"/>
      <c r="RW114" s="24"/>
      <c r="RX114" s="24"/>
      <c r="RY114" s="24"/>
      <c r="RZ114" s="24"/>
      <c r="SA114" s="24"/>
      <c r="SB114" s="24"/>
      <c r="SC114" s="24"/>
      <c r="SD114" s="24"/>
      <c r="SE114" s="24"/>
      <c r="SF114" s="24"/>
      <c r="SG114" s="24"/>
      <c r="SH114" s="24"/>
      <c r="SI114" s="24"/>
      <c r="SJ114" s="24"/>
      <c r="SK114" s="24"/>
      <c r="SL114" s="24"/>
      <c r="SM114" s="24"/>
      <c r="SN114" s="24"/>
      <c r="SO114" s="24"/>
      <c r="SP114" s="24"/>
      <c r="SQ114" s="24"/>
      <c r="SR114" s="24"/>
      <c r="SS114" s="24"/>
      <c r="ST114" s="24"/>
      <c r="SU114" s="24"/>
      <c r="SV114" s="24"/>
      <c r="SW114" s="24"/>
      <c r="SX114" s="24"/>
      <c r="SY114" s="24"/>
      <c r="SZ114" s="24"/>
      <c r="TA114" s="24"/>
      <c r="TB114" s="24"/>
      <c r="TC114" s="24"/>
      <c r="TD114" s="24"/>
      <c r="TE114" s="24"/>
      <c r="TF114" s="24"/>
      <c r="TG114" s="24"/>
      <c r="TH114" s="24"/>
      <c r="TI114" s="24"/>
      <c r="TJ114" s="24"/>
      <c r="TK114" s="24"/>
      <c r="TL114" s="24"/>
      <c r="TM114" s="24"/>
      <c r="TN114" s="24"/>
      <c r="TO114" s="24"/>
      <c r="TP114" s="24"/>
      <c r="TQ114" s="24"/>
      <c r="TR114" s="24"/>
      <c r="TS114" s="24"/>
      <c r="TT114" s="24"/>
      <c r="TU114" s="24"/>
      <c r="TV114" s="24"/>
      <c r="TW114" s="24"/>
      <c r="TX114" s="24"/>
      <c r="TY114" s="24"/>
      <c r="TZ114" s="24"/>
      <c r="UA114" s="24"/>
      <c r="UB114" s="24"/>
      <c r="UC114" s="24"/>
      <c r="UD114" s="24"/>
      <c r="UE114" s="24"/>
      <c r="UF114" s="24"/>
      <c r="UG114" s="24"/>
      <c r="UH114" s="24"/>
      <c r="UI114" s="24"/>
      <c r="UJ114" s="24"/>
      <c r="UK114" s="24"/>
      <c r="UL114" s="24"/>
      <c r="UM114" s="24"/>
      <c r="UN114" s="24"/>
      <c r="UO114" s="24"/>
      <c r="UP114" s="24"/>
      <c r="UQ114" s="24"/>
      <c r="UR114" s="24"/>
      <c r="US114" s="24"/>
      <c r="UT114" s="24"/>
      <c r="UU114" s="24"/>
      <c r="UV114" s="24"/>
      <c r="UW114" s="24"/>
      <c r="UX114" s="24"/>
      <c r="UY114" s="24"/>
      <c r="UZ114" s="24"/>
      <c r="VA114" s="24"/>
      <c r="VB114" s="24"/>
      <c r="VC114" s="24"/>
      <c r="VD114" s="24"/>
    </row>
    <row r="115" spans="1:576" s="23" customFormat="1" ht="15" customHeight="1" x14ac:dyDescent="0.2">
      <c r="A115" s="99">
        <v>12</v>
      </c>
      <c r="B115" s="89" t="s">
        <v>325</v>
      </c>
      <c r="C115" s="89" t="s">
        <v>326</v>
      </c>
      <c r="D115" s="20">
        <v>14</v>
      </c>
      <c r="E115" s="89" t="s">
        <v>245</v>
      </c>
      <c r="F115" s="89" t="s">
        <v>327</v>
      </c>
      <c r="G115" s="130" t="s">
        <v>34</v>
      </c>
      <c r="H115" s="22">
        <v>40</v>
      </c>
      <c r="I115" s="22" t="s">
        <v>121</v>
      </c>
      <c r="J115" s="21" t="s">
        <v>35</v>
      </c>
      <c r="K115" s="21" t="s">
        <v>279</v>
      </c>
      <c r="L115" s="21" t="s">
        <v>194</v>
      </c>
      <c r="M115" s="22">
        <v>1</v>
      </c>
      <c r="N115" s="62">
        <v>9269</v>
      </c>
      <c r="O115" s="62"/>
      <c r="P115" s="62">
        <f t="shared" si="68"/>
        <v>1390.35</v>
      </c>
      <c r="Q115" s="62">
        <f t="shared" si="69"/>
        <v>10659.35</v>
      </c>
      <c r="R115" s="62">
        <f>70.1*5</f>
        <v>350.5</v>
      </c>
      <c r="S115" s="62">
        <f t="shared" si="70"/>
        <v>1985.8916666666667</v>
      </c>
      <c r="T115" s="62">
        <f t="shared" si="71"/>
        <v>19858.916666666668</v>
      </c>
      <c r="U115" s="62">
        <f t="shared" si="72"/>
        <v>1865.38625</v>
      </c>
      <c r="V115" s="62">
        <f t="shared" si="73"/>
        <v>319.78050000000002</v>
      </c>
      <c r="W115" s="62">
        <f t="shared" si="74"/>
        <v>532.96750000000009</v>
      </c>
      <c r="X115" s="62">
        <f t="shared" si="75"/>
        <v>213.18700000000001</v>
      </c>
      <c r="Y115" s="62">
        <f t="shared" si="81"/>
        <v>788</v>
      </c>
      <c r="Z115" s="62">
        <f t="shared" si="82"/>
        <v>468</v>
      </c>
      <c r="AA115" s="64">
        <f t="shared" si="76"/>
        <v>5957.6750000000002</v>
      </c>
      <c r="AB115" s="64">
        <f t="shared" si="77"/>
        <v>17514.044861111113</v>
      </c>
      <c r="AC115" s="64">
        <f t="shared" si="78"/>
        <v>210168.53833333336</v>
      </c>
      <c r="AD115" s="64"/>
      <c r="AE115" s="64"/>
      <c r="AF115" s="64"/>
      <c r="AG115" s="64"/>
      <c r="AH115" s="64"/>
      <c r="AI115" s="64"/>
      <c r="AJ115" s="64"/>
      <c r="AK115" s="64"/>
      <c r="AL115" s="6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  <c r="II115" s="24"/>
      <c r="IJ115" s="24"/>
      <c r="IK115" s="24"/>
      <c r="IL115" s="24"/>
      <c r="IM115" s="24"/>
      <c r="IN115" s="24"/>
      <c r="IO115" s="24"/>
      <c r="IP115" s="24"/>
      <c r="IQ115" s="24"/>
      <c r="IR115" s="24"/>
      <c r="IS115" s="24"/>
      <c r="IT115" s="24"/>
      <c r="IU115" s="24"/>
      <c r="IV115" s="24"/>
      <c r="IW115" s="24"/>
      <c r="IX115" s="24"/>
      <c r="IY115" s="24"/>
      <c r="IZ115" s="24"/>
      <c r="JA115" s="24"/>
      <c r="JB115" s="24"/>
      <c r="JC115" s="24"/>
      <c r="JD115" s="24"/>
      <c r="JE115" s="24"/>
      <c r="JF115" s="24"/>
      <c r="JG115" s="24"/>
      <c r="JH115" s="24"/>
      <c r="JI115" s="24"/>
      <c r="JJ115" s="24"/>
      <c r="JK115" s="24"/>
      <c r="JL115" s="24"/>
      <c r="JM115" s="24"/>
      <c r="JN115" s="24"/>
      <c r="JO115" s="24"/>
      <c r="JP115" s="24"/>
      <c r="JQ115" s="24"/>
      <c r="JR115" s="24"/>
      <c r="JS115" s="24"/>
      <c r="JT115" s="24"/>
      <c r="JU115" s="24"/>
      <c r="JV115" s="24"/>
      <c r="JW115" s="24"/>
      <c r="JX115" s="24"/>
      <c r="JY115" s="24"/>
      <c r="JZ115" s="24"/>
      <c r="KA115" s="24"/>
      <c r="KB115" s="24"/>
      <c r="KC115" s="24"/>
      <c r="KD115" s="24"/>
      <c r="KE115" s="24"/>
      <c r="KF115" s="24"/>
      <c r="KG115" s="24"/>
      <c r="KH115" s="24"/>
      <c r="KI115" s="24"/>
      <c r="KJ115" s="24"/>
      <c r="KK115" s="24"/>
      <c r="KL115" s="24"/>
      <c r="KM115" s="24"/>
      <c r="KN115" s="24"/>
      <c r="KO115" s="24"/>
      <c r="KP115" s="24"/>
      <c r="KQ115" s="24"/>
      <c r="KR115" s="24"/>
      <c r="KS115" s="24"/>
      <c r="KT115" s="24"/>
      <c r="KU115" s="24"/>
      <c r="KV115" s="24"/>
      <c r="KW115" s="24"/>
      <c r="KX115" s="24"/>
      <c r="KY115" s="24"/>
      <c r="KZ115" s="24"/>
      <c r="LA115" s="24"/>
      <c r="LB115" s="24"/>
      <c r="LC115" s="24"/>
      <c r="LD115" s="24"/>
      <c r="LE115" s="24"/>
      <c r="LF115" s="24"/>
      <c r="LG115" s="24"/>
      <c r="LH115" s="24"/>
      <c r="LI115" s="24"/>
      <c r="LJ115" s="24"/>
      <c r="LK115" s="24"/>
      <c r="LL115" s="24"/>
      <c r="LM115" s="24"/>
      <c r="LN115" s="24"/>
      <c r="LO115" s="24"/>
      <c r="LP115" s="24"/>
      <c r="LQ115" s="24"/>
      <c r="LR115" s="24"/>
      <c r="LS115" s="24"/>
      <c r="LT115" s="24"/>
      <c r="LU115" s="24"/>
      <c r="LV115" s="24"/>
      <c r="LW115" s="24"/>
      <c r="LX115" s="24"/>
      <c r="LY115" s="24"/>
      <c r="LZ115" s="24"/>
      <c r="MA115" s="24"/>
      <c r="MB115" s="24"/>
      <c r="MC115" s="24"/>
      <c r="MD115" s="24"/>
      <c r="ME115" s="24"/>
      <c r="MF115" s="24"/>
      <c r="MG115" s="24"/>
      <c r="MH115" s="24"/>
      <c r="MI115" s="24"/>
      <c r="MJ115" s="24"/>
      <c r="MK115" s="24"/>
      <c r="ML115" s="24"/>
      <c r="MM115" s="24"/>
      <c r="MN115" s="24"/>
      <c r="MO115" s="24"/>
      <c r="MP115" s="24"/>
      <c r="MQ115" s="24"/>
      <c r="MR115" s="24"/>
      <c r="MS115" s="24"/>
      <c r="MT115" s="24"/>
      <c r="MU115" s="24"/>
      <c r="MV115" s="24"/>
      <c r="MW115" s="24"/>
      <c r="MX115" s="24"/>
      <c r="MY115" s="24"/>
      <c r="MZ115" s="24"/>
      <c r="NA115" s="24"/>
      <c r="NB115" s="24"/>
      <c r="NC115" s="24"/>
      <c r="ND115" s="24"/>
      <c r="NE115" s="24"/>
      <c r="NF115" s="24"/>
      <c r="NG115" s="24"/>
      <c r="NH115" s="24"/>
      <c r="NI115" s="24"/>
      <c r="NJ115" s="24"/>
      <c r="NK115" s="24"/>
      <c r="NL115" s="24"/>
      <c r="NM115" s="24"/>
      <c r="NN115" s="24"/>
      <c r="NO115" s="24"/>
      <c r="NP115" s="24"/>
      <c r="NQ115" s="24"/>
      <c r="NR115" s="24"/>
      <c r="NS115" s="24"/>
      <c r="NT115" s="24"/>
      <c r="NU115" s="24"/>
      <c r="NV115" s="24"/>
      <c r="NW115" s="24"/>
      <c r="NX115" s="24"/>
      <c r="NY115" s="24"/>
      <c r="NZ115" s="24"/>
      <c r="OA115" s="24"/>
      <c r="OB115" s="24"/>
      <c r="OC115" s="24"/>
      <c r="OD115" s="24"/>
      <c r="OE115" s="24"/>
      <c r="OF115" s="24"/>
      <c r="OG115" s="24"/>
      <c r="OH115" s="24"/>
      <c r="OI115" s="24"/>
      <c r="OJ115" s="24"/>
      <c r="OK115" s="24"/>
      <c r="OL115" s="24"/>
      <c r="OM115" s="24"/>
      <c r="ON115" s="24"/>
      <c r="OO115" s="24"/>
      <c r="OP115" s="24"/>
      <c r="OQ115" s="24"/>
      <c r="OR115" s="24"/>
      <c r="OS115" s="24"/>
      <c r="OT115" s="24"/>
      <c r="OU115" s="24"/>
      <c r="OV115" s="24"/>
      <c r="OW115" s="24"/>
      <c r="OX115" s="24"/>
      <c r="OY115" s="24"/>
      <c r="OZ115" s="24"/>
      <c r="PA115" s="24"/>
      <c r="PB115" s="24"/>
      <c r="PC115" s="24"/>
      <c r="PD115" s="24"/>
      <c r="PE115" s="24"/>
      <c r="PF115" s="24"/>
      <c r="PG115" s="24"/>
      <c r="PH115" s="24"/>
      <c r="PI115" s="24"/>
      <c r="PJ115" s="24"/>
      <c r="PK115" s="24"/>
      <c r="PL115" s="24"/>
      <c r="PM115" s="24"/>
      <c r="PN115" s="24"/>
      <c r="PO115" s="24"/>
      <c r="PP115" s="24"/>
      <c r="PQ115" s="24"/>
      <c r="PR115" s="24"/>
      <c r="PS115" s="24"/>
      <c r="PT115" s="24"/>
      <c r="PU115" s="24"/>
      <c r="PV115" s="24"/>
      <c r="PW115" s="24"/>
      <c r="PX115" s="24"/>
      <c r="PY115" s="24"/>
      <c r="PZ115" s="24"/>
      <c r="QA115" s="24"/>
      <c r="QB115" s="24"/>
      <c r="QC115" s="24"/>
      <c r="QD115" s="24"/>
      <c r="QE115" s="24"/>
      <c r="QF115" s="24"/>
      <c r="QG115" s="24"/>
      <c r="QH115" s="24"/>
      <c r="QI115" s="24"/>
      <c r="QJ115" s="24"/>
      <c r="QK115" s="24"/>
      <c r="QL115" s="24"/>
      <c r="QM115" s="24"/>
      <c r="QN115" s="24"/>
      <c r="QO115" s="24"/>
      <c r="QP115" s="24"/>
      <c r="QQ115" s="24"/>
      <c r="QR115" s="24"/>
      <c r="QS115" s="24"/>
      <c r="QT115" s="24"/>
      <c r="QU115" s="24"/>
      <c r="QV115" s="24"/>
      <c r="QW115" s="24"/>
      <c r="QX115" s="24"/>
      <c r="QY115" s="24"/>
      <c r="QZ115" s="24"/>
      <c r="RA115" s="24"/>
      <c r="RB115" s="24"/>
      <c r="RC115" s="24"/>
      <c r="RD115" s="24"/>
      <c r="RE115" s="24"/>
      <c r="RF115" s="24"/>
      <c r="RG115" s="24"/>
      <c r="RH115" s="24"/>
      <c r="RI115" s="24"/>
      <c r="RJ115" s="24"/>
      <c r="RK115" s="24"/>
      <c r="RL115" s="24"/>
      <c r="RM115" s="24"/>
      <c r="RN115" s="24"/>
      <c r="RO115" s="24"/>
      <c r="RP115" s="24"/>
      <c r="RQ115" s="24"/>
      <c r="RR115" s="24"/>
      <c r="RS115" s="24"/>
      <c r="RT115" s="24"/>
      <c r="RU115" s="24"/>
      <c r="RV115" s="24"/>
      <c r="RW115" s="24"/>
      <c r="RX115" s="24"/>
      <c r="RY115" s="24"/>
      <c r="RZ115" s="24"/>
      <c r="SA115" s="24"/>
      <c r="SB115" s="24"/>
      <c r="SC115" s="24"/>
      <c r="SD115" s="24"/>
      <c r="SE115" s="24"/>
      <c r="SF115" s="24"/>
      <c r="SG115" s="24"/>
      <c r="SH115" s="24"/>
      <c r="SI115" s="24"/>
      <c r="SJ115" s="24"/>
      <c r="SK115" s="24"/>
      <c r="SL115" s="24"/>
      <c r="SM115" s="24"/>
      <c r="SN115" s="24"/>
      <c r="SO115" s="24"/>
      <c r="SP115" s="24"/>
      <c r="SQ115" s="24"/>
      <c r="SR115" s="24"/>
      <c r="SS115" s="24"/>
      <c r="ST115" s="24"/>
      <c r="SU115" s="24"/>
      <c r="SV115" s="24"/>
      <c r="SW115" s="24"/>
      <c r="SX115" s="24"/>
      <c r="SY115" s="24"/>
      <c r="SZ115" s="24"/>
      <c r="TA115" s="24"/>
      <c r="TB115" s="24"/>
      <c r="TC115" s="24"/>
      <c r="TD115" s="24"/>
      <c r="TE115" s="24"/>
      <c r="TF115" s="24"/>
      <c r="TG115" s="24"/>
      <c r="TH115" s="24"/>
      <c r="TI115" s="24"/>
      <c r="TJ115" s="24"/>
      <c r="TK115" s="24"/>
      <c r="TL115" s="24"/>
      <c r="TM115" s="24"/>
      <c r="TN115" s="24"/>
      <c r="TO115" s="24"/>
      <c r="TP115" s="24"/>
      <c r="TQ115" s="24"/>
      <c r="TR115" s="24"/>
      <c r="TS115" s="24"/>
      <c r="TT115" s="24"/>
      <c r="TU115" s="24"/>
      <c r="TV115" s="24"/>
      <c r="TW115" s="24"/>
      <c r="TX115" s="24"/>
      <c r="TY115" s="24"/>
      <c r="TZ115" s="24"/>
      <c r="UA115" s="24"/>
      <c r="UB115" s="24"/>
      <c r="UC115" s="24"/>
      <c r="UD115" s="24"/>
      <c r="UE115" s="24"/>
      <c r="UF115" s="24"/>
      <c r="UG115" s="24"/>
      <c r="UH115" s="24"/>
      <c r="UI115" s="24"/>
      <c r="UJ115" s="24"/>
      <c r="UK115" s="24"/>
      <c r="UL115" s="24"/>
      <c r="UM115" s="24"/>
      <c r="UN115" s="24"/>
      <c r="UO115" s="24"/>
      <c r="UP115" s="24"/>
      <c r="UQ115" s="24"/>
      <c r="UR115" s="24"/>
      <c r="US115" s="24"/>
      <c r="UT115" s="24"/>
      <c r="UU115" s="24"/>
      <c r="UV115" s="24"/>
      <c r="UW115" s="24"/>
      <c r="UX115" s="24"/>
      <c r="UY115" s="24"/>
      <c r="UZ115" s="24"/>
      <c r="VA115" s="24"/>
      <c r="VB115" s="24"/>
      <c r="VC115" s="24"/>
      <c r="VD115" s="24"/>
    </row>
    <row r="116" spans="1:576" s="23" customFormat="1" ht="15" customHeight="1" x14ac:dyDescent="0.2">
      <c r="A116" s="18">
        <v>13</v>
      </c>
      <c r="B116" s="89" t="s">
        <v>325</v>
      </c>
      <c r="C116" s="89" t="s">
        <v>326</v>
      </c>
      <c r="D116" s="20">
        <v>14</v>
      </c>
      <c r="E116" s="89" t="s">
        <v>245</v>
      </c>
      <c r="F116" s="89" t="s">
        <v>327</v>
      </c>
      <c r="G116" s="130" t="s">
        <v>34</v>
      </c>
      <c r="H116" s="22">
        <v>40</v>
      </c>
      <c r="I116" s="22" t="s">
        <v>121</v>
      </c>
      <c r="J116" s="21" t="s">
        <v>35</v>
      </c>
      <c r="K116" s="21" t="s">
        <v>279</v>
      </c>
      <c r="L116" s="21" t="s">
        <v>194</v>
      </c>
      <c r="M116" s="22">
        <v>1</v>
      </c>
      <c r="N116" s="62">
        <v>9269</v>
      </c>
      <c r="O116" s="62"/>
      <c r="P116" s="62">
        <f t="shared" si="68"/>
        <v>1390.35</v>
      </c>
      <c r="Q116" s="62">
        <f t="shared" si="69"/>
        <v>10659.35</v>
      </c>
      <c r="R116" s="62">
        <f>70.1*6</f>
        <v>420.59999999999997</v>
      </c>
      <c r="S116" s="62">
        <f t="shared" si="70"/>
        <v>1985.8916666666667</v>
      </c>
      <c r="T116" s="62">
        <f t="shared" si="71"/>
        <v>19858.916666666668</v>
      </c>
      <c r="U116" s="62">
        <f t="shared" si="72"/>
        <v>1865.38625</v>
      </c>
      <c r="V116" s="62">
        <f t="shared" si="73"/>
        <v>319.78050000000002</v>
      </c>
      <c r="W116" s="62">
        <f t="shared" si="74"/>
        <v>532.96750000000009</v>
      </c>
      <c r="X116" s="62">
        <f t="shared" si="75"/>
        <v>213.18700000000001</v>
      </c>
      <c r="Y116" s="62">
        <f t="shared" si="81"/>
        <v>788</v>
      </c>
      <c r="Z116" s="62">
        <f t="shared" si="82"/>
        <v>468</v>
      </c>
      <c r="AA116" s="64">
        <f t="shared" si="76"/>
        <v>5957.6750000000002</v>
      </c>
      <c r="AB116" s="64">
        <f t="shared" si="77"/>
        <v>17584.144861111112</v>
      </c>
      <c r="AC116" s="64">
        <f t="shared" si="78"/>
        <v>211009.73833333334</v>
      </c>
      <c r="AD116" s="64"/>
      <c r="AE116" s="64"/>
      <c r="AF116" s="64"/>
      <c r="AG116" s="64"/>
      <c r="AH116" s="64"/>
      <c r="AI116" s="64"/>
      <c r="AJ116" s="64"/>
      <c r="AK116" s="64"/>
      <c r="AL116" s="6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  <c r="HF116" s="24"/>
      <c r="HG116" s="24"/>
      <c r="HH116" s="24"/>
      <c r="HI116" s="24"/>
      <c r="HJ116" s="24"/>
      <c r="HK116" s="24"/>
      <c r="HL116" s="24"/>
      <c r="HM116" s="24"/>
      <c r="HN116" s="24"/>
      <c r="HO116" s="24"/>
      <c r="HP116" s="24"/>
      <c r="HQ116" s="24"/>
      <c r="HR116" s="24"/>
      <c r="HS116" s="24"/>
      <c r="HT116" s="24"/>
      <c r="HU116" s="24"/>
      <c r="HV116" s="24"/>
      <c r="HW116" s="24"/>
      <c r="HX116" s="24"/>
      <c r="HY116" s="24"/>
      <c r="HZ116" s="24"/>
      <c r="IA116" s="24"/>
      <c r="IB116" s="24"/>
      <c r="IC116" s="24"/>
      <c r="ID116" s="24"/>
      <c r="IE116" s="24"/>
      <c r="IF116" s="24"/>
      <c r="IG116" s="24"/>
      <c r="IH116" s="24"/>
      <c r="II116" s="24"/>
      <c r="IJ116" s="24"/>
      <c r="IK116" s="24"/>
      <c r="IL116" s="24"/>
      <c r="IM116" s="24"/>
      <c r="IN116" s="24"/>
      <c r="IO116" s="24"/>
      <c r="IP116" s="24"/>
      <c r="IQ116" s="24"/>
      <c r="IR116" s="24"/>
      <c r="IS116" s="24"/>
      <c r="IT116" s="24"/>
      <c r="IU116" s="24"/>
      <c r="IV116" s="24"/>
      <c r="IW116" s="24"/>
      <c r="IX116" s="24"/>
      <c r="IY116" s="24"/>
      <c r="IZ116" s="24"/>
      <c r="JA116" s="24"/>
      <c r="JB116" s="24"/>
      <c r="JC116" s="24"/>
      <c r="JD116" s="24"/>
      <c r="JE116" s="24"/>
      <c r="JF116" s="24"/>
      <c r="JG116" s="24"/>
      <c r="JH116" s="24"/>
      <c r="JI116" s="24"/>
      <c r="JJ116" s="24"/>
      <c r="JK116" s="24"/>
      <c r="JL116" s="24"/>
      <c r="JM116" s="24"/>
      <c r="JN116" s="24"/>
      <c r="JO116" s="24"/>
      <c r="JP116" s="24"/>
      <c r="JQ116" s="24"/>
      <c r="JR116" s="24"/>
      <c r="JS116" s="24"/>
      <c r="JT116" s="24"/>
      <c r="JU116" s="24"/>
      <c r="JV116" s="24"/>
      <c r="JW116" s="24"/>
      <c r="JX116" s="24"/>
      <c r="JY116" s="24"/>
      <c r="JZ116" s="24"/>
      <c r="KA116" s="24"/>
      <c r="KB116" s="24"/>
      <c r="KC116" s="24"/>
      <c r="KD116" s="24"/>
      <c r="KE116" s="24"/>
      <c r="KF116" s="24"/>
      <c r="KG116" s="24"/>
      <c r="KH116" s="24"/>
      <c r="KI116" s="24"/>
      <c r="KJ116" s="24"/>
      <c r="KK116" s="24"/>
      <c r="KL116" s="24"/>
      <c r="KM116" s="24"/>
      <c r="KN116" s="24"/>
      <c r="KO116" s="24"/>
      <c r="KP116" s="24"/>
      <c r="KQ116" s="24"/>
      <c r="KR116" s="24"/>
      <c r="KS116" s="24"/>
      <c r="KT116" s="24"/>
      <c r="KU116" s="24"/>
      <c r="KV116" s="24"/>
      <c r="KW116" s="24"/>
      <c r="KX116" s="24"/>
      <c r="KY116" s="24"/>
      <c r="KZ116" s="24"/>
      <c r="LA116" s="24"/>
      <c r="LB116" s="24"/>
      <c r="LC116" s="24"/>
      <c r="LD116" s="24"/>
      <c r="LE116" s="24"/>
      <c r="LF116" s="24"/>
      <c r="LG116" s="24"/>
      <c r="LH116" s="24"/>
      <c r="LI116" s="24"/>
      <c r="LJ116" s="24"/>
      <c r="LK116" s="24"/>
      <c r="LL116" s="24"/>
      <c r="LM116" s="24"/>
      <c r="LN116" s="24"/>
      <c r="LO116" s="24"/>
      <c r="LP116" s="24"/>
      <c r="LQ116" s="24"/>
      <c r="LR116" s="24"/>
      <c r="LS116" s="24"/>
      <c r="LT116" s="24"/>
      <c r="LU116" s="24"/>
      <c r="LV116" s="24"/>
      <c r="LW116" s="24"/>
      <c r="LX116" s="24"/>
      <c r="LY116" s="24"/>
      <c r="LZ116" s="24"/>
      <c r="MA116" s="24"/>
      <c r="MB116" s="24"/>
      <c r="MC116" s="24"/>
      <c r="MD116" s="24"/>
      <c r="ME116" s="24"/>
      <c r="MF116" s="24"/>
      <c r="MG116" s="24"/>
      <c r="MH116" s="24"/>
      <c r="MI116" s="24"/>
      <c r="MJ116" s="24"/>
      <c r="MK116" s="24"/>
      <c r="ML116" s="24"/>
      <c r="MM116" s="24"/>
      <c r="MN116" s="24"/>
      <c r="MO116" s="24"/>
      <c r="MP116" s="24"/>
      <c r="MQ116" s="24"/>
      <c r="MR116" s="24"/>
      <c r="MS116" s="24"/>
      <c r="MT116" s="24"/>
      <c r="MU116" s="24"/>
      <c r="MV116" s="24"/>
      <c r="MW116" s="24"/>
      <c r="MX116" s="24"/>
      <c r="MY116" s="24"/>
      <c r="MZ116" s="24"/>
      <c r="NA116" s="24"/>
      <c r="NB116" s="24"/>
      <c r="NC116" s="24"/>
      <c r="ND116" s="24"/>
      <c r="NE116" s="24"/>
      <c r="NF116" s="24"/>
      <c r="NG116" s="24"/>
      <c r="NH116" s="24"/>
      <c r="NI116" s="24"/>
      <c r="NJ116" s="24"/>
      <c r="NK116" s="24"/>
      <c r="NL116" s="24"/>
      <c r="NM116" s="24"/>
      <c r="NN116" s="24"/>
      <c r="NO116" s="24"/>
      <c r="NP116" s="24"/>
      <c r="NQ116" s="24"/>
      <c r="NR116" s="24"/>
      <c r="NS116" s="24"/>
      <c r="NT116" s="24"/>
      <c r="NU116" s="24"/>
      <c r="NV116" s="24"/>
      <c r="NW116" s="24"/>
      <c r="NX116" s="24"/>
      <c r="NY116" s="24"/>
      <c r="NZ116" s="24"/>
      <c r="OA116" s="24"/>
      <c r="OB116" s="24"/>
      <c r="OC116" s="24"/>
      <c r="OD116" s="24"/>
      <c r="OE116" s="24"/>
      <c r="OF116" s="24"/>
      <c r="OG116" s="24"/>
      <c r="OH116" s="24"/>
      <c r="OI116" s="24"/>
      <c r="OJ116" s="24"/>
      <c r="OK116" s="24"/>
      <c r="OL116" s="24"/>
      <c r="OM116" s="24"/>
      <c r="ON116" s="24"/>
      <c r="OO116" s="24"/>
      <c r="OP116" s="24"/>
      <c r="OQ116" s="24"/>
      <c r="OR116" s="24"/>
      <c r="OS116" s="24"/>
      <c r="OT116" s="24"/>
      <c r="OU116" s="24"/>
      <c r="OV116" s="24"/>
      <c r="OW116" s="24"/>
      <c r="OX116" s="24"/>
      <c r="OY116" s="24"/>
      <c r="OZ116" s="24"/>
      <c r="PA116" s="24"/>
      <c r="PB116" s="24"/>
      <c r="PC116" s="24"/>
      <c r="PD116" s="24"/>
      <c r="PE116" s="24"/>
      <c r="PF116" s="24"/>
      <c r="PG116" s="24"/>
      <c r="PH116" s="24"/>
      <c r="PI116" s="24"/>
      <c r="PJ116" s="24"/>
      <c r="PK116" s="24"/>
      <c r="PL116" s="24"/>
      <c r="PM116" s="24"/>
      <c r="PN116" s="24"/>
      <c r="PO116" s="24"/>
      <c r="PP116" s="24"/>
      <c r="PQ116" s="24"/>
      <c r="PR116" s="24"/>
      <c r="PS116" s="24"/>
      <c r="PT116" s="24"/>
      <c r="PU116" s="24"/>
      <c r="PV116" s="24"/>
      <c r="PW116" s="24"/>
      <c r="PX116" s="24"/>
      <c r="PY116" s="24"/>
      <c r="PZ116" s="24"/>
      <c r="QA116" s="24"/>
      <c r="QB116" s="24"/>
      <c r="QC116" s="24"/>
      <c r="QD116" s="24"/>
      <c r="QE116" s="24"/>
      <c r="QF116" s="24"/>
      <c r="QG116" s="24"/>
      <c r="QH116" s="24"/>
      <c r="QI116" s="24"/>
      <c r="QJ116" s="24"/>
      <c r="QK116" s="24"/>
      <c r="QL116" s="24"/>
      <c r="QM116" s="24"/>
      <c r="QN116" s="24"/>
      <c r="QO116" s="24"/>
      <c r="QP116" s="24"/>
      <c r="QQ116" s="24"/>
      <c r="QR116" s="24"/>
      <c r="QS116" s="24"/>
      <c r="QT116" s="24"/>
      <c r="QU116" s="24"/>
      <c r="QV116" s="24"/>
      <c r="QW116" s="24"/>
      <c r="QX116" s="24"/>
      <c r="QY116" s="24"/>
      <c r="QZ116" s="24"/>
      <c r="RA116" s="24"/>
      <c r="RB116" s="24"/>
      <c r="RC116" s="24"/>
      <c r="RD116" s="24"/>
      <c r="RE116" s="24"/>
      <c r="RF116" s="24"/>
      <c r="RG116" s="24"/>
      <c r="RH116" s="24"/>
      <c r="RI116" s="24"/>
      <c r="RJ116" s="24"/>
      <c r="RK116" s="24"/>
      <c r="RL116" s="24"/>
      <c r="RM116" s="24"/>
      <c r="RN116" s="24"/>
      <c r="RO116" s="24"/>
      <c r="RP116" s="24"/>
      <c r="RQ116" s="24"/>
      <c r="RR116" s="24"/>
      <c r="RS116" s="24"/>
      <c r="RT116" s="24"/>
      <c r="RU116" s="24"/>
      <c r="RV116" s="24"/>
      <c r="RW116" s="24"/>
      <c r="RX116" s="24"/>
      <c r="RY116" s="24"/>
      <c r="RZ116" s="24"/>
      <c r="SA116" s="24"/>
      <c r="SB116" s="24"/>
      <c r="SC116" s="24"/>
      <c r="SD116" s="24"/>
      <c r="SE116" s="24"/>
      <c r="SF116" s="24"/>
      <c r="SG116" s="24"/>
      <c r="SH116" s="24"/>
      <c r="SI116" s="24"/>
      <c r="SJ116" s="24"/>
      <c r="SK116" s="24"/>
      <c r="SL116" s="24"/>
      <c r="SM116" s="24"/>
      <c r="SN116" s="24"/>
      <c r="SO116" s="24"/>
      <c r="SP116" s="24"/>
      <c r="SQ116" s="24"/>
      <c r="SR116" s="24"/>
      <c r="SS116" s="24"/>
      <c r="ST116" s="24"/>
      <c r="SU116" s="24"/>
      <c r="SV116" s="24"/>
      <c r="SW116" s="24"/>
      <c r="SX116" s="24"/>
      <c r="SY116" s="24"/>
      <c r="SZ116" s="24"/>
      <c r="TA116" s="24"/>
      <c r="TB116" s="24"/>
      <c r="TC116" s="24"/>
      <c r="TD116" s="24"/>
      <c r="TE116" s="24"/>
      <c r="TF116" s="24"/>
      <c r="TG116" s="24"/>
      <c r="TH116" s="24"/>
      <c r="TI116" s="24"/>
      <c r="TJ116" s="24"/>
      <c r="TK116" s="24"/>
      <c r="TL116" s="24"/>
      <c r="TM116" s="24"/>
      <c r="TN116" s="24"/>
      <c r="TO116" s="24"/>
      <c r="TP116" s="24"/>
      <c r="TQ116" s="24"/>
      <c r="TR116" s="24"/>
      <c r="TS116" s="24"/>
      <c r="TT116" s="24"/>
      <c r="TU116" s="24"/>
      <c r="TV116" s="24"/>
      <c r="TW116" s="24"/>
      <c r="TX116" s="24"/>
      <c r="TY116" s="24"/>
      <c r="TZ116" s="24"/>
      <c r="UA116" s="24"/>
      <c r="UB116" s="24"/>
      <c r="UC116" s="24"/>
      <c r="UD116" s="24"/>
      <c r="UE116" s="24"/>
      <c r="UF116" s="24"/>
      <c r="UG116" s="24"/>
      <c r="UH116" s="24"/>
      <c r="UI116" s="24"/>
      <c r="UJ116" s="24"/>
      <c r="UK116" s="24"/>
      <c r="UL116" s="24"/>
      <c r="UM116" s="24"/>
      <c r="UN116" s="24"/>
      <c r="UO116" s="24"/>
      <c r="UP116" s="24"/>
      <c r="UQ116" s="24"/>
      <c r="UR116" s="24"/>
      <c r="US116" s="24"/>
      <c r="UT116" s="24"/>
      <c r="UU116" s="24"/>
      <c r="UV116" s="24"/>
      <c r="UW116" s="24"/>
      <c r="UX116" s="24"/>
      <c r="UY116" s="24"/>
      <c r="UZ116" s="24"/>
      <c r="VA116" s="24"/>
      <c r="VB116" s="24"/>
      <c r="VC116" s="24"/>
      <c r="VD116" s="24"/>
    </row>
    <row r="117" spans="1:576" s="23" customFormat="1" ht="15" customHeight="1" x14ac:dyDescent="0.2">
      <c r="A117" s="99">
        <v>14</v>
      </c>
      <c r="B117" s="89" t="s">
        <v>325</v>
      </c>
      <c r="C117" s="89" t="s">
        <v>326</v>
      </c>
      <c r="D117" s="20">
        <v>14</v>
      </c>
      <c r="E117" s="92" t="s">
        <v>245</v>
      </c>
      <c r="F117" s="89" t="s">
        <v>327</v>
      </c>
      <c r="G117" s="130" t="s">
        <v>34</v>
      </c>
      <c r="H117" s="22">
        <v>40</v>
      </c>
      <c r="I117" s="22" t="s">
        <v>121</v>
      </c>
      <c r="J117" s="21" t="s">
        <v>35</v>
      </c>
      <c r="K117" s="21" t="s">
        <v>279</v>
      </c>
      <c r="L117" s="21" t="s">
        <v>194</v>
      </c>
      <c r="M117" s="22">
        <v>1</v>
      </c>
      <c r="N117" s="62">
        <v>9269</v>
      </c>
      <c r="O117" s="62"/>
      <c r="P117" s="62">
        <f t="shared" si="68"/>
        <v>1390.35</v>
      </c>
      <c r="Q117" s="62">
        <f t="shared" si="69"/>
        <v>10659.35</v>
      </c>
      <c r="R117" s="62">
        <f>70.1*5</f>
        <v>350.5</v>
      </c>
      <c r="S117" s="62">
        <f t="shared" si="70"/>
        <v>1985.8916666666667</v>
      </c>
      <c r="T117" s="62">
        <f t="shared" si="71"/>
        <v>19858.916666666668</v>
      </c>
      <c r="U117" s="62">
        <f t="shared" si="72"/>
        <v>1865.38625</v>
      </c>
      <c r="V117" s="62">
        <f t="shared" si="73"/>
        <v>319.78050000000002</v>
      </c>
      <c r="W117" s="62">
        <f t="shared" si="74"/>
        <v>532.96750000000009</v>
      </c>
      <c r="X117" s="62">
        <f t="shared" si="75"/>
        <v>213.18700000000001</v>
      </c>
      <c r="Y117" s="62">
        <f t="shared" si="81"/>
        <v>788</v>
      </c>
      <c r="Z117" s="62">
        <f t="shared" si="82"/>
        <v>468</v>
      </c>
      <c r="AA117" s="64">
        <f t="shared" si="76"/>
        <v>5957.6750000000002</v>
      </c>
      <c r="AB117" s="64">
        <f t="shared" si="77"/>
        <v>17514.044861111113</v>
      </c>
      <c r="AC117" s="64">
        <f t="shared" si="78"/>
        <v>210168.53833333336</v>
      </c>
      <c r="AD117" s="64"/>
      <c r="AE117" s="64"/>
      <c r="AF117" s="64"/>
      <c r="AG117" s="64"/>
      <c r="AH117" s="64"/>
      <c r="AI117" s="64"/>
      <c r="AJ117" s="64"/>
      <c r="AK117" s="64"/>
      <c r="AL117" s="6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  <c r="GS117" s="24"/>
      <c r="GT117" s="24"/>
      <c r="GU117" s="24"/>
      <c r="GV117" s="24"/>
      <c r="GW117" s="24"/>
      <c r="GX117" s="24"/>
      <c r="GY117" s="24"/>
      <c r="GZ117" s="24"/>
      <c r="HA117" s="24"/>
      <c r="HB117" s="24"/>
      <c r="HC117" s="24"/>
      <c r="HD117" s="24"/>
      <c r="HE117" s="24"/>
      <c r="HF117" s="24"/>
      <c r="HG117" s="24"/>
      <c r="HH117" s="24"/>
      <c r="HI117" s="24"/>
      <c r="HJ117" s="24"/>
      <c r="HK117" s="24"/>
      <c r="HL117" s="24"/>
      <c r="HM117" s="24"/>
      <c r="HN117" s="24"/>
      <c r="HO117" s="24"/>
      <c r="HP117" s="24"/>
      <c r="HQ117" s="24"/>
      <c r="HR117" s="24"/>
      <c r="HS117" s="24"/>
      <c r="HT117" s="24"/>
      <c r="HU117" s="24"/>
      <c r="HV117" s="24"/>
      <c r="HW117" s="24"/>
      <c r="HX117" s="24"/>
      <c r="HY117" s="24"/>
      <c r="HZ117" s="24"/>
      <c r="IA117" s="24"/>
      <c r="IB117" s="24"/>
      <c r="IC117" s="24"/>
      <c r="ID117" s="24"/>
      <c r="IE117" s="24"/>
      <c r="IF117" s="24"/>
      <c r="IG117" s="24"/>
      <c r="IH117" s="24"/>
      <c r="II117" s="24"/>
      <c r="IJ117" s="24"/>
      <c r="IK117" s="24"/>
      <c r="IL117" s="24"/>
      <c r="IM117" s="24"/>
      <c r="IN117" s="24"/>
      <c r="IO117" s="24"/>
      <c r="IP117" s="24"/>
      <c r="IQ117" s="24"/>
      <c r="IR117" s="24"/>
      <c r="IS117" s="24"/>
      <c r="IT117" s="24"/>
      <c r="IU117" s="24"/>
      <c r="IV117" s="24"/>
      <c r="IW117" s="24"/>
      <c r="IX117" s="24"/>
      <c r="IY117" s="24"/>
      <c r="IZ117" s="24"/>
      <c r="JA117" s="24"/>
      <c r="JB117" s="24"/>
      <c r="JC117" s="24"/>
      <c r="JD117" s="24"/>
      <c r="JE117" s="24"/>
      <c r="JF117" s="24"/>
      <c r="JG117" s="24"/>
      <c r="JH117" s="24"/>
      <c r="JI117" s="24"/>
      <c r="JJ117" s="24"/>
      <c r="JK117" s="24"/>
      <c r="JL117" s="24"/>
      <c r="JM117" s="24"/>
      <c r="JN117" s="24"/>
      <c r="JO117" s="24"/>
      <c r="JP117" s="24"/>
      <c r="JQ117" s="24"/>
      <c r="JR117" s="24"/>
      <c r="JS117" s="24"/>
      <c r="JT117" s="24"/>
      <c r="JU117" s="24"/>
      <c r="JV117" s="24"/>
      <c r="JW117" s="24"/>
      <c r="JX117" s="24"/>
      <c r="JY117" s="24"/>
      <c r="JZ117" s="24"/>
      <c r="KA117" s="24"/>
      <c r="KB117" s="24"/>
      <c r="KC117" s="24"/>
      <c r="KD117" s="24"/>
      <c r="KE117" s="24"/>
      <c r="KF117" s="24"/>
      <c r="KG117" s="24"/>
      <c r="KH117" s="24"/>
      <c r="KI117" s="24"/>
      <c r="KJ117" s="24"/>
      <c r="KK117" s="24"/>
      <c r="KL117" s="24"/>
      <c r="KM117" s="24"/>
      <c r="KN117" s="24"/>
      <c r="KO117" s="24"/>
      <c r="KP117" s="24"/>
      <c r="KQ117" s="24"/>
      <c r="KR117" s="24"/>
      <c r="KS117" s="24"/>
      <c r="KT117" s="24"/>
      <c r="KU117" s="24"/>
      <c r="KV117" s="24"/>
      <c r="KW117" s="24"/>
      <c r="KX117" s="24"/>
      <c r="KY117" s="24"/>
      <c r="KZ117" s="24"/>
      <c r="LA117" s="24"/>
      <c r="LB117" s="24"/>
      <c r="LC117" s="24"/>
      <c r="LD117" s="24"/>
      <c r="LE117" s="24"/>
      <c r="LF117" s="24"/>
      <c r="LG117" s="24"/>
      <c r="LH117" s="24"/>
      <c r="LI117" s="24"/>
      <c r="LJ117" s="24"/>
      <c r="LK117" s="24"/>
      <c r="LL117" s="24"/>
      <c r="LM117" s="24"/>
      <c r="LN117" s="24"/>
      <c r="LO117" s="24"/>
      <c r="LP117" s="24"/>
      <c r="LQ117" s="24"/>
      <c r="LR117" s="24"/>
      <c r="LS117" s="24"/>
      <c r="LT117" s="24"/>
      <c r="LU117" s="24"/>
      <c r="LV117" s="24"/>
      <c r="LW117" s="24"/>
      <c r="LX117" s="24"/>
      <c r="LY117" s="24"/>
      <c r="LZ117" s="24"/>
      <c r="MA117" s="24"/>
      <c r="MB117" s="24"/>
      <c r="MC117" s="24"/>
      <c r="MD117" s="24"/>
      <c r="ME117" s="24"/>
      <c r="MF117" s="24"/>
      <c r="MG117" s="24"/>
      <c r="MH117" s="24"/>
      <c r="MI117" s="24"/>
      <c r="MJ117" s="24"/>
      <c r="MK117" s="24"/>
      <c r="ML117" s="24"/>
      <c r="MM117" s="24"/>
      <c r="MN117" s="24"/>
      <c r="MO117" s="24"/>
      <c r="MP117" s="24"/>
      <c r="MQ117" s="24"/>
      <c r="MR117" s="24"/>
      <c r="MS117" s="24"/>
      <c r="MT117" s="24"/>
      <c r="MU117" s="24"/>
      <c r="MV117" s="24"/>
      <c r="MW117" s="24"/>
      <c r="MX117" s="24"/>
      <c r="MY117" s="24"/>
      <c r="MZ117" s="24"/>
      <c r="NA117" s="24"/>
      <c r="NB117" s="24"/>
      <c r="NC117" s="24"/>
      <c r="ND117" s="24"/>
      <c r="NE117" s="24"/>
      <c r="NF117" s="24"/>
      <c r="NG117" s="24"/>
      <c r="NH117" s="24"/>
      <c r="NI117" s="24"/>
      <c r="NJ117" s="24"/>
      <c r="NK117" s="24"/>
      <c r="NL117" s="24"/>
      <c r="NM117" s="24"/>
      <c r="NN117" s="24"/>
      <c r="NO117" s="24"/>
      <c r="NP117" s="24"/>
      <c r="NQ117" s="24"/>
      <c r="NR117" s="24"/>
      <c r="NS117" s="24"/>
      <c r="NT117" s="24"/>
      <c r="NU117" s="24"/>
      <c r="NV117" s="24"/>
      <c r="NW117" s="24"/>
      <c r="NX117" s="24"/>
      <c r="NY117" s="24"/>
      <c r="NZ117" s="24"/>
      <c r="OA117" s="24"/>
      <c r="OB117" s="24"/>
      <c r="OC117" s="24"/>
      <c r="OD117" s="24"/>
      <c r="OE117" s="24"/>
      <c r="OF117" s="24"/>
      <c r="OG117" s="24"/>
      <c r="OH117" s="24"/>
      <c r="OI117" s="24"/>
      <c r="OJ117" s="24"/>
      <c r="OK117" s="24"/>
      <c r="OL117" s="24"/>
      <c r="OM117" s="24"/>
      <c r="ON117" s="24"/>
      <c r="OO117" s="24"/>
      <c r="OP117" s="24"/>
      <c r="OQ117" s="24"/>
      <c r="OR117" s="24"/>
      <c r="OS117" s="24"/>
      <c r="OT117" s="24"/>
      <c r="OU117" s="24"/>
      <c r="OV117" s="24"/>
      <c r="OW117" s="24"/>
      <c r="OX117" s="24"/>
      <c r="OY117" s="24"/>
      <c r="OZ117" s="24"/>
      <c r="PA117" s="24"/>
      <c r="PB117" s="24"/>
      <c r="PC117" s="24"/>
      <c r="PD117" s="24"/>
      <c r="PE117" s="24"/>
      <c r="PF117" s="24"/>
      <c r="PG117" s="24"/>
      <c r="PH117" s="24"/>
      <c r="PI117" s="24"/>
      <c r="PJ117" s="24"/>
      <c r="PK117" s="24"/>
      <c r="PL117" s="24"/>
      <c r="PM117" s="24"/>
      <c r="PN117" s="24"/>
      <c r="PO117" s="24"/>
      <c r="PP117" s="24"/>
      <c r="PQ117" s="24"/>
      <c r="PR117" s="24"/>
      <c r="PS117" s="24"/>
      <c r="PT117" s="24"/>
      <c r="PU117" s="24"/>
      <c r="PV117" s="24"/>
      <c r="PW117" s="24"/>
      <c r="PX117" s="24"/>
      <c r="PY117" s="24"/>
      <c r="PZ117" s="24"/>
      <c r="QA117" s="24"/>
      <c r="QB117" s="24"/>
      <c r="QC117" s="24"/>
      <c r="QD117" s="24"/>
      <c r="QE117" s="24"/>
      <c r="QF117" s="24"/>
      <c r="QG117" s="24"/>
      <c r="QH117" s="24"/>
      <c r="QI117" s="24"/>
      <c r="QJ117" s="24"/>
      <c r="QK117" s="24"/>
      <c r="QL117" s="24"/>
      <c r="QM117" s="24"/>
      <c r="QN117" s="24"/>
      <c r="QO117" s="24"/>
      <c r="QP117" s="24"/>
      <c r="QQ117" s="24"/>
      <c r="QR117" s="24"/>
      <c r="QS117" s="24"/>
      <c r="QT117" s="24"/>
      <c r="QU117" s="24"/>
      <c r="QV117" s="24"/>
      <c r="QW117" s="24"/>
      <c r="QX117" s="24"/>
      <c r="QY117" s="24"/>
      <c r="QZ117" s="24"/>
      <c r="RA117" s="24"/>
      <c r="RB117" s="24"/>
      <c r="RC117" s="24"/>
      <c r="RD117" s="24"/>
      <c r="RE117" s="24"/>
      <c r="RF117" s="24"/>
      <c r="RG117" s="24"/>
      <c r="RH117" s="24"/>
      <c r="RI117" s="24"/>
      <c r="RJ117" s="24"/>
      <c r="RK117" s="24"/>
      <c r="RL117" s="24"/>
      <c r="RM117" s="24"/>
      <c r="RN117" s="24"/>
      <c r="RO117" s="24"/>
      <c r="RP117" s="24"/>
      <c r="RQ117" s="24"/>
      <c r="RR117" s="24"/>
      <c r="RS117" s="24"/>
      <c r="RT117" s="24"/>
      <c r="RU117" s="24"/>
      <c r="RV117" s="24"/>
      <c r="RW117" s="24"/>
      <c r="RX117" s="24"/>
      <c r="RY117" s="24"/>
      <c r="RZ117" s="24"/>
      <c r="SA117" s="24"/>
      <c r="SB117" s="24"/>
      <c r="SC117" s="24"/>
      <c r="SD117" s="24"/>
      <c r="SE117" s="24"/>
      <c r="SF117" s="24"/>
      <c r="SG117" s="24"/>
      <c r="SH117" s="24"/>
      <c r="SI117" s="24"/>
      <c r="SJ117" s="24"/>
      <c r="SK117" s="24"/>
      <c r="SL117" s="24"/>
      <c r="SM117" s="24"/>
      <c r="SN117" s="24"/>
      <c r="SO117" s="24"/>
      <c r="SP117" s="24"/>
      <c r="SQ117" s="24"/>
      <c r="SR117" s="24"/>
      <c r="SS117" s="24"/>
      <c r="ST117" s="24"/>
      <c r="SU117" s="24"/>
      <c r="SV117" s="24"/>
      <c r="SW117" s="24"/>
      <c r="SX117" s="24"/>
      <c r="SY117" s="24"/>
      <c r="SZ117" s="24"/>
      <c r="TA117" s="24"/>
      <c r="TB117" s="24"/>
      <c r="TC117" s="24"/>
      <c r="TD117" s="24"/>
      <c r="TE117" s="24"/>
      <c r="TF117" s="24"/>
      <c r="TG117" s="24"/>
      <c r="TH117" s="24"/>
      <c r="TI117" s="24"/>
      <c r="TJ117" s="24"/>
      <c r="TK117" s="24"/>
      <c r="TL117" s="24"/>
      <c r="TM117" s="24"/>
      <c r="TN117" s="24"/>
      <c r="TO117" s="24"/>
      <c r="TP117" s="24"/>
      <c r="TQ117" s="24"/>
      <c r="TR117" s="24"/>
      <c r="TS117" s="24"/>
      <c r="TT117" s="24"/>
      <c r="TU117" s="24"/>
      <c r="TV117" s="24"/>
      <c r="TW117" s="24"/>
      <c r="TX117" s="24"/>
      <c r="TY117" s="24"/>
      <c r="TZ117" s="24"/>
      <c r="UA117" s="24"/>
      <c r="UB117" s="24"/>
      <c r="UC117" s="24"/>
      <c r="UD117" s="24"/>
      <c r="UE117" s="24"/>
      <c r="UF117" s="24"/>
      <c r="UG117" s="24"/>
      <c r="UH117" s="24"/>
      <c r="UI117" s="24"/>
      <c r="UJ117" s="24"/>
      <c r="UK117" s="24"/>
      <c r="UL117" s="24"/>
      <c r="UM117" s="24"/>
      <c r="UN117" s="24"/>
      <c r="UO117" s="24"/>
      <c r="UP117" s="24"/>
      <c r="UQ117" s="24"/>
      <c r="UR117" s="24"/>
      <c r="US117" s="24"/>
      <c r="UT117" s="24"/>
      <c r="UU117" s="24"/>
      <c r="UV117" s="24"/>
      <c r="UW117" s="24"/>
      <c r="UX117" s="24"/>
      <c r="UY117" s="24"/>
      <c r="UZ117" s="24"/>
      <c r="VA117" s="24"/>
      <c r="VB117" s="24"/>
      <c r="VC117" s="24"/>
      <c r="VD117" s="24"/>
    </row>
    <row r="118" spans="1:576" s="23" customFormat="1" ht="15" customHeight="1" x14ac:dyDescent="0.2">
      <c r="A118" s="18">
        <v>15</v>
      </c>
      <c r="B118" s="89" t="s">
        <v>325</v>
      </c>
      <c r="C118" s="89" t="s">
        <v>326</v>
      </c>
      <c r="D118" s="20">
        <v>14</v>
      </c>
      <c r="E118" s="89" t="s">
        <v>245</v>
      </c>
      <c r="F118" s="89" t="s">
        <v>327</v>
      </c>
      <c r="G118" s="130" t="s">
        <v>34</v>
      </c>
      <c r="H118" s="22">
        <v>40</v>
      </c>
      <c r="I118" s="22" t="s">
        <v>121</v>
      </c>
      <c r="J118" s="21" t="s">
        <v>35</v>
      </c>
      <c r="K118" s="21" t="s">
        <v>279</v>
      </c>
      <c r="L118" s="21" t="s">
        <v>194</v>
      </c>
      <c r="M118" s="22">
        <v>1</v>
      </c>
      <c r="N118" s="62">
        <v>9269</v>
      </c>
      <c r="O118" s="62"/>
      <c r="P118" s="62">
        <f t="shared" si="68"/>
        <v>1390.35</v>
      </c>
      <c r="Q118" s="62">
        <f t="shared" si="69"/>
        <v>10659.35</v>
      </c>
      <c r="R118" s="62">
        <f>70.1*5</f>
        <v>350.5</v>
      </c>
      <c r="S118" s="62">
        <f t="shared" si="70"/>
        <v>1985.8916666666667</v>
      </c>
      <c r="T118" s="62">
        <f t="shared" si="71"/>
        <v>19858.916666666668</v>
      </c>
      <c r="U118" s="62">
        <f t="shared" si="72"/>
        <v>1865.38625</v>
      </c>
      <c r="V118" s="62">
        <f t="shared" si="73"/>
        <v>319.78050000000002</v>
      </c>
      <c r="W118" s="62">
        <f t="shared" si="74"/>
        <v>532.96750000000009</v>
      </c>
      <c r="X118" s="62">
        <f t="shared" si="75"/>
        <v>213.18700000000001</v>
      </c>
      <c r="Y118" s="62">
        <f t="shared" si="81"/>
        <v>788</v>
      </c>
      <c r="Z118" s="62">
        <f t="shared" si="82"/>
        <v>468</v>
      </c>
      <c r="AA118" s="64">
        <f t="shared" si="76"/>
        <v>5957.6750000000002</v>
      </c>
      <c r="AB118" s="64">
        <f t="shared" si="77"/>
        <v>17514.044861111113</v>
      </c>
      <c r="AC118" s="64">
        <f t="shared" si="78"/>
        <v>210168.53833333336</v>
      </c>
      <c r="AD118" s="64"/>
      <c r="AE118" s="64"/>
      <c r="AF118" s="64"/>
      <c r="AG118" s="64"/>
      <c r="AH118" s="64"/>
      <c r="AI118" s="64"/>
      <c r="AJ118" s="64"/>
      <c r="AK118" s="64"/>
      <c r="AL118" s="6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  <c r="II118" s="24"/>
      <c r="IJ118" s="24"/>
      <c r="IK118" s="24"/>
      <c r="IL118" s="24"/>
      <c r="IM118" s="24"/>
      <c r="IN118" s="24"/>
      <c r="IO118" s="24"/>
      <c r="IP118" s="24"/>
      <c r="IQ118" s="24"/>
      <c r="IR118" s="24"/>
      <c r="IS118" s="24"/>
      <c r="IT118" s="24"/>
      <c r="IU118" s="24"/>
      <c r="IV118" s="24"/>
      <c r="IW118" s="24"/>
      <c r="IX118" s="24"/>
      <c r="IY118" s="24"/>
      <c r="IZ118" s="24"/>
      <c r="JA118" s="24"/>
      <c r="JB118" s="24"/>
      <c r="JC118" s="24"/>
      <c r="JD118" s="24"/>
      <c r="JE118" s="24"/>
      <c r="JF118" s="24"/>
      <c r="JG118" s="24"/>
      <c r="JH118" s="24"/>
      <c r="JI118" s="24"/>
      <c r="JJ118" s="24"/>
      <c r="JK118" s="24"/>
      <c r="JL118" s="24"/>
      <c r="JM118" s="24"/>
      <c r="JN118" s="24"/>
      <c r="JO118" s="24"/>
      <c r="JP118" s="24"/>
      <c r="JQ118" s="24"/>
      <c r="JR118" s="24"/>
      <c r="JS118" s="24"/>
      <c r="JT118" s="24"/>
      <c r="JU118" s="24"/>
      <c r="JV118" s="24"/>
      <c r="JW118" s="24"/>
      <c r="JX118" s="24"/>
      <c r="JY118" s="24"/>
      <c r="JZ118" s="24"/>
      <c r="KA118" s="24"/>
      <c r="KB118" s="24"/>
      <c r="KC118" s="24"/>
      <c r="KD118" s="24"/>
      <c r="KE118" s="24"/>
      <c r="KF118" s="24"/>
      <c r="KG118" s="24"/>
      <c r="KH118" s="24"/>
      <c r="KI118" s="24"/>
      <c r="KJ118" s="24"/>
      <c r="KK118" s="24"/>
      <c r="KL118" s="24"/>
      <c r="KM118" s="24"/>
      <c r="KN118" s="24"/>
      <c r="KO118" s="24"/>
      <c r="KP118" s="24"/>
      <c r="KQ118" s="24"/>
      <c r="KR118" s="24"/>
      <c r="KS118" s="24"/>
      <c r="KT118" s="24"/>
      <c r="KU118" s="24"/>
      <c r="KV118" s="24"/>
      <c r="KW118" s="24"/>
      <c r="KX118" s="24"/>
      <c r="KY118" s="24"/>
      <c r="KZ118" s="24"/>
      <c r="LA118" s="24"/>
      <c r="LB118" s="24"/>
      <c r="LC118" s="24"/>
      <c r="LD118" s="24"/>
      <c r="LE118" s="24"/>
      <c r="LF118" s="24"/>
      <c r="LG118" s="24"/>
      <c r="LH118" s="24"/>
      <c r="LI118" s="24"/>
      <c r="LJ118" s="24"/>
      <c r="LK118" s="24"/>
      <c r="LL118" s="24"/>
      <c r="LM118" s="24"/>
      <c r="LN118" s="24"/>
      <c r="LO118" s="24"/>
      <c r="LP118" s="24"/>
      <c r="LQ118" s="24"/>
      <c r="LR118" s="24"/>
      <c r="LS118" s="24"/>
      <c r="LT118" s="24"/>
      <c r="LU118" s="24"/>
      <c r="LV118" s="24"/>
      <c r="LW118" s="24"/>
      <c r="LX118" s="24"/>
      <c r="LY118" s="24"/>
      <c r="LZ118" s="24"/>
      <c r="MA118" s="24"/>
      <c r="MB118" s="24"/>
      <c r="MC118" s="24"/>
      <c r="MD118" s="24"/>
      <c r="ME118" s="24"/>
      <c r="MF118" s="24"/>
      <c r="MG118" s="24"/>
      <c r="MH118" s="24"/>
      <c r="MI118" s="24"/>
      <c r="MJ118" s="24"/>
      <c r="MK118" s="24"/>
      <c r="ML118" s="24"/>
      <c r="MM118" s="24"/>
      <c r="MN118" s="24"/>
      <c r="MO118" s="24"/>
      <c r="MP118" s="24"/>
      <c r="MQ118" s="24"/>
      <c r="MR118" s="24"/>
      <c r="MS118" s="24"/>
      <c r="MT118" s="24"/>
      <c r="MU118" s="24"/>
      <c r="MV118" s="24"/>
      <c r="MW118" s="24"/>
      <c r="MX118" s="24"/>
      <c r="MY118" s="24"/>
      <c r="MZ118" s="24"/>
      <c r="NA118" s="24"/>
      <c r="NB118" s="24"/>
      <c r="NC118" s="24"/>
      <c r="ND118" s="24"/>
      <c r="NE118" s="24"/>
      <c r="NF118" s="24"/>
      <c r="NG118" s="24"/>
      <c r="NH118" s="24"/>
      <c r="NI118" s="24"/>
      <c r="NJ118" s="24"/>
      <c r="NK118" s="24"/>
      <c r="NL118" s="24"/>
      <c r="NM118" s="24"/>
      <c r="NN118" s="24"/>
      <c r="NO118" s="24"/>
      <c r="NP118" s="24"/>
      <c r="NQ118" s="24"/>
      <c r="NR118" s="24"/>
      <c r="NS118" s="24"/>
      <c r="NT118" s="24"/>
      <c r="NU118" s="24"/>
      <c r="NV118" s="24"/>
      <c r="NW118" s="24"/>
      <c r="NX118" s="24"/>
      <c r="NY118" s="24"/>
      <c r="NZ118" s="24"/>
      <c r="OA118" s="24"/>
      <c r="OB118" s="24"/>
      <c r="OC118" s="24"/>
      <c r="OD118" s="24"/>
      <c r="OE118" s="24"/>
      <c r="OF118" s="24"/>
      <c r="OG118" s="24"/>
      <c r="OH118" s="24"/>
      <c r="OI118" s="24"/>
      <c r="OJ118" s="24"/>
      <c r="OK118" s="24"/>
      <c r="OL118" s="24"/>
      <c r="OM118" s="24"/>
      <c r="ON118" s="24"/>
      <c r="OO118" s="24"/>
      <c r="OP118" s="24"/>
      <c r="OQ118" s="24"/>
      <c r="OR118" s="24"/>
      <c r="OS118" s="24"/>
      <c r="OT118" s="24"/>
      <c r="OU118" s="24"/>
      <c r="OV118" s="24"/>
      <c r="OW118" s="24"/>
      <c r="OX118" s="24"/>
      <c r="OY118" s="24"/>
      <c r="OZ118" s="24"/>
      <c r="PA118" s="24"/>
      <c r="PB118" s="24"/>
      <c r="PC118" s="24"/>
      <c r="PD118" s="24"/>
      <c r="PE118" s="24"/>
      <c r="PF118" s="24"/>
      <c r="PG118" s="24"/>
      <c r="PH118" s="24"/>
      <c r="PI118" s="24"/>
      <c r="PJ118" s="24"/>
      <c r="PK118" s="24"/>
      <c r="PL118" s="24"/>
      <c r="PM118" s="24"/>
      <c r="PN118" s="24"/>
      <c r="PO118" s="24"/>
      <c r="PP118" s="24"/>
      <c r="PQ118" s="24"/>
      <c r="PR118" s="24"/>
      <c r="PS118" s="24"/>
      <c r="PT118" s="24"/>
      <c r="PU118" s="24"/>
      <c r="PV118" s="24"/>
      <c r="PW118" s="24"/>
      <c r="PX118" s="24"/>
      <c r="PY118" s="24"/>
      <c r="PZ118" s="24"/>
      <c r="QA118" s="24"/>
      <c r="QB118" s="24"/>
      <c r="QC118" s="24"/>
      <c r="QD118" s="24"/>
      <c r="QE118" s="24"/>
      <c r="QF118" s="24"/>
      <c r="QG118" s="24"/>
      <c r="QH118" s="24"/>
      <c r="QI118" s="24"/>
      <c r="QJ118" s="24"/>
      <c r="QK118" s="24"/>
      <c r="QL118" s="24"/>
      <c r="QM118" s="24"/>
      <c r="QN118" s="24"/>
      <c r="QO118" s="24"/>
      <c r="QP118" s="24"/>
      <c r="QQ118" s="24"/>
      <c r="QR118" s="24"/>
      <c r="QS118" s="24"/>
      <c r="QT118" s="24"/>
      <c r="QU118" s="24"/>
      <c r="QV118" s="24"/>
      <c r="QW118" s="24"/>
      <c r="QX118" s="24"/>
      <c r="QY118" s="24"/>
      <c r="QZ118" s="24"/>
      <c r="RA118" s="24"/>
      <c r="RB118" s="24"/>
      <c r="RC118" s="24"/>
      <c r="RD118" s="24"/>
      <c r="RE118" s="24"/>
      <c r="RF118" s="24"/>
      <c r="RG118" s="24"/>
      <c r="RH118" s="24"/>
      <c r="RI118" s="24"/>
      <c r="RJ118" s="24"/>
      <c r="RK118" s="24"/>
      <c r="RL118" s="24"/>
      <c r="RM118" s="24"/>
      <c r="RN118" s="24"/>
      <c r="RO118" s="24"/>
      <c r="RP118" s="24"/>
      <c r="RQ118" s="24"/>
      <c r="RR118" s="24"/>
      <c r="RS118" s="24"/>
      <c r="RT118" s="24"/>
      <c r="RU118" s="24"/>
      <c r="RV118" s="24"/>
      <c r="RW118" s="24"/>
      <c r="RX118" s="24"/>
      <c r="RY118" s="24"/>
      <c r="RZ118" s="24"/>
      <c r="SA118" s="24"/>
      <c r="SB118" s="24"/>
      <c r="SC118" s="24"/>
      <c r="SD118" s="24"/>
      <c r="SE118" s="24"/>
      <c r="SF118" s="24"/>
      <c r="SG118" s="24"/>
      <c r="SH118" s="24"/>
      <c r="SI118" s="24"/>
      <c r="SJ118" s="24"/>
      <c r="SK118" s="24"/>
      <c r="SL118" s="24"/>
      <c r="SM118" s="24"/>
      <c r="SN118" s="24"/>
      <c r="SO118" s="24"/>
      <c r="SP118" s="24"/>
      <c r="SQ118" s="24"/>
      <c r="SR118" s="24"/>
      <c r="SS118" s="24"/>
      <c r="ST118" s="24"/>
      <c r="SU118" s="24"/>
      <c r="SV118" s="24"/>
      <c r="SW118" s="24"/>
      <c r="SX118" s="24"/>
      <c r="SY118" s="24"/>
      <c r="SZ118" s="24"/>
      <c r="TA118" s="24"/>
      <c r="TB118" s="24"/>
      <c r="TC118" s="24"/>
      <c r="TD118" s="24"/>
      <c r="TE118" s="24"/>
      <c r="TF118" s="24"/>
      <c r="TG118" s="24"/>
      <c r="TH118" s="24"/>
      <c r="TI118" s="24"/>
      <c r="TJ118" s="24"/>
      <c r="TK118" s="24"/>
      <c r="TL118" s="24"/>
      <c r="TM118" s="24"/>
      <c r="TN118" s="24"/>
      <c r="TO118" s="24"/>
      <c r="TP118" s="24"/>
      <c r="TQ118" s="24"/>
      <c r="TR118" s="24"/>
      <c r="TS118" s="24"/>
      <c r="TT118" s="24"/>
      <c r="TU118" s="24"/>
      <c r="TV118" s="24"/>
      <c r="TW118" s="24"/>
      <c r="TX118" s="24"/>
      <c r="TY118" s="24"/>
      <c r="TZ118" s="24"/>
      <c r="UA118" s="24"/>
      <c r="UB118" s="24"/>
      <c r="UC118" s="24"/>
      <c r="UD118" s="24"/>
      <c r="UE118" s="24"/>
      <c r="UF118" s="24"/>
      <c r="UG118" s="24"/>
      <c r="UH118" s="24"/>
      <c r="UI118" s="24"/>
      <c r="UJ118" s="24"/>
      <c r="UK118" s="24"/>
      <c r="UL118" s="24"/>
      <c r="UM118" s="24"/>
      <c r="UN118" s="24"/>
      <c r="UO118" s="24"/>
      <c r="UP118" s="24"/>
      <c r="UQ118" s="24"/>
      <c r="UR118" s="24"/>
      <c r="US118" s="24"/>
      <c r="UT118" s="24"/>
      <c r="UU118" s="24"/>
      <c r="UV118" s="24"/>
      <c r="UW118" s="24"/>
      <c r="UX118" s="24"/>
      <c r="UY118" s="24"/>
      <c r="UZ118" s="24"/>
      <c r="VA118" s="24"/>
      <c r="VB118" s="24"/>
      <c r="VC118" s="24"/>
      <c r="VD118" s="24"/>
    </row>
    <row r="119" spans="1:576" s="23" customFormat="1" ht="15" customHeight="1" x14ac:dyDescent="0.2">
      <c r="A119" s="18">
        <v>16</v>
      </c>
      <c r="B119" s="89" t="s">
        <v>325</v>
      </c>
      <c r="C119" s="89" t="s">
        <v>326</v>
      </c>
      <c r="D119" s="20">
        <v>14</v>
      </c>
      <c r="E119" s="89" t="s">
        <v>245</v>
      </c>
      <c r="F119" s="89" t="s">
        <v>327</v>
      </c>
      <c r="G119" s="130" t="s">
        <v>19</v>
      </c>
      <c r="H119" s="22">
        <v>40</v>
      </c>
      <c r="I119" s="22" t="s">
        <v>121</v>
      </c>
      <c r="J119" s="21" t="s">
        <v>20</v>
      </c>
      <c r="K119" s="21" t="s">
        <v>279</v>
      </c>
      <c r="L119" s="21" t="s">
        <v>194</v>
      </c>
      <c r="M119" s="22">
        <v>1</v>
      </c>
      <c r="N119" s="62">
        <v>9638</v>
      </c>
      <c r="O119" s="62"/>
      <c r="P119" s="62">
        <f t="shared" si="68"/>
        <v>1445.7</v>
      </c>
      <c r="Q119" s="62">
        <f t="shared" si="69"/>
        <v>11083.7</v>
      </c>
      <c r="R119" s="62">
        <f>70.1*4</f>
        <v>280.39999999999998</v>
      </c>
      <c r="S119" s="62">
        <f t="shared" si="70"/>
        <v>2061.2833333333338</v>
      </c>
      <c r="T119" s="62">
        <f t="shared" si="71"/>
        <v>20612.833333333336</v>
      </c>
      <c r="U119" s="62">
        <f t="shared" si="72"/>
        <v>1939.6475</v>
      </c>
      <c r="V119" s="62">
        <f t="shared" si="73"/>
        <v>332.51100000000002</v>
      </c>
      <c r="W119" s="62">
        <f t="shared" si="74"/>
        <v>554.18500000000006</v>
      </c>
      <c r="X119" s="62">
        <f t="shared" si="75"/>
        <v>221.67400000000001</v>
      </c>
      <c r="Y119" s="62">
        <f>732+70</f>
        <v>802</v>
      </c>
      <c r="Z119" s="62">
        <f>452+30</f>
        <v>482</v>
      </c>
      <c r="AA119" s="64">
        <f t="shared" si="76"/>
        <v>6183.85</v>
      </c>
      <c r="AB119" s="64">
        <f t="shared" si="77"/>
        <v>18100.948055555556</v>
      </c>
      <c r="AC119" s="64">
        <f t="shared" si="78"/>
        <v>217211.37666666668</v>
      </c>
      <c r="AD119" s="64"/>
      <c r="AE119" s="64"/>
      <c r="AF119" s="64"/>
      <c r="AG119" s="64"/>
      <c r="AH119" s="64"/>
      <c r="AI119" s="64"/>
      <c r="AJ119" s="64"/>
      <c r="AK119" s="64"/>
      <c r="AL119" s="6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  <c r="II119" s="24"/>
      <c r="IJ119" s="24"/>
      <c r="IK119" s="24"/>
      <c r="IL119" s="24"/>
      <c r="IM119" s="24"/>
      <c r="IN119" s="24"/>
      <c r="IO119" s="24"/>
      <c r="IP119" s="24"/>
      <c r="IQ119" s="24"/>
      <c r="IR119" s="24"/>
      <c r="IS119" s="24"/>
      <c r="IT119" s="24"/>
      <c r="IU119" s="24"/>
      <c r="IV119" s="24"/>
      <c r="IW119" s="24"/>
      <c r="IX119" s="24"/>
      <c r="IY119" s="24"/>
      <c r="IZ119" s="24"/>
      <c r="JA119" s="24"/>
      <c r="JB119" s="24"/>
      <c r="JC119" s="24"/>
      <c r="JD119" s="24"/>
      <c r="JE119" s="24"/>
      <c r="JF119" s="24"/>
      <c r="JG119" s="24"/>
      <c r="JH119" s="24"/>
      <c r="JI119" s="24"/>
      <c r="JJ119" s="24"/>
      <c r="JK119" s="24"/>
      <c r="JL119" s="24"/>
      <c r="JM119" s="24"/>
      <c r="JN119" s="24"/>
      <c r="JO119" s="24"/>
      <c r="JP119" s="24"/>
      <c r="JQ119" s="24"/>
      <c r="JR119" s="24"/>
      <c r="JS119" s="24"/>
      <c r="JT119" s="24"/>
      <c r="JU119" s="24"/>
      <c r="JV119" s="24"/>
      <c r="JW119" s="24"/>
      <c r="JX119" s="24"/>
      <c r="JY119" s="24"/>
      <c r="JZ119" s="24"/>
      <c r="KA119" s="24"/>
      <c r="KB119" s="24"/>
      <c r="KC119" s="24"/>
      <c r="KD119" s="24"/>
      <c r="KE119" s="24"/>
      <c r="KF119" s="24"/>
      <c r="KG119" s="24"/>
      <c r="KH119" s="24"/>
      <c r="KI119" s="24"/>
      <c r="KJ119" s="24"/>
      <c r="KK119" s="24"/>
      <c r="KL119" s="24"/>
      <c r="KM119" s="24"/>
      <c r="KN119" s="24"/>
      <c r="KO119" s="24"/>
      <c r="KP119" s="24"/>
      <c r="KQ119" s="24"/>
      <c r="KR119" s="24"/>
      <c r="KS119" s="24"/>
      <c r="KT119" s="24"/>
      <c r="KU119" s="24"/>
      <c r="KV119" s="24"/>
      <c r="KW119" s="24"/>
      <c r="KX119" s="24"/>
      <c r="KY119" s="24"/>
      <c r="KZ119" s="24"/>
      <c r="LA119" s="24"/>
      <c r="LB119" s="24"/>
      <c r="LC119" s="24"/>
      <c r="LD119" s="24"/>
      <c r="LE119" s="24"/>
      <c r="LF119" s="24"/>
      <c r="LG119" s="24"/>
      <c r="LH119" s="24"/>
      <c r="LI119" s="24"/>
      <c r="LJ119" s="24"/>
      <c r="LK119" s="24"/>
      <c r="LL119" s="24"/>
      <c r="LM119" s="24"/>
      <c r="LN119" s="24"/>
      <c r="LO119" s="24"/>
      <c r="LP119" s="24"/>
      <c r="LQ119" s="24"/>
      <c r="LR119" s="24"/>
      <c r="LS119" s="24"/>
      <c r="LT119" s="24"/>
      <c r="LU119" s="24"/>
      <c r="LV119" s="24"/>
      <c r="LW119" s="24"/>
      <c r="LX119" s="24"/>
      <c r="LY119" s="24"/>
      <c r="LZ119" s="24"/>
      <c r="MA119" s="24"/>
      <c r="MB119" s="24"/>
      <c r="MC119" s="24"/>
      <c r="MD119" s="24"/>
      <c r="ME119" s="24"/>
      <c r="MF119" s="24"/>
      <c r="MG119" s="24"/>
      <c r="MH119" s="24"/>
      <c r="MI119" s="24"/>
      <c r="MJ119" s="24"/>
      <c r="MK119" s="24"/>
      <c r="ML119" s="24"/>
      <c r="MM119" s="24"/>
      <c r="MN119" s="24"/>
      <c r="MO119" s="24"/>
      <c r="MP119" s="24"/>
      <c r="MQ119" s="24"/>
      <c r="MR119" s="24"/>
      <c r="MS119" s="24"/>
      <c r="MT119" s="24"/>
      <c r="MU119" s="24"/>
      <c r="MV119" s="24"/>
      <c r="MW119" s="24"/>
      <c r="MX119" s="24"/>
      <c r="MY119" s="24"/>
      <c r="MZ119" s="24"/>
      <c r="NA119" s="24"/>
      <c r="NB119" s="24"/>
      <c r="NC119" s="24"/>
      <c r="ND119" s="24"/>
      <c r="NE119" s="24"/>
      <c r="NF119" s="24"/>
      <c r="NG119" s="24"/>
      <c r="NH119" s="24"/>
      <c r="NI119" s="24"/>
      <c r="NJ119" s="24"/>
      <c r="NK119" s="24"/>
      <c r="NL119" s="24"/>
      <c r="NM119" s="24"/>
      <c r="NN119" s="24"/>
      <c r="NO119" s="24"/>
      <c r="NP119" s="24"/>
      <c r="NQ119" s="24"/>
      <c r="NR119" s="24"/>
      <c r="NS119" s="24"/>
      <c r="NT119" s="24"/>
      <c r="NU119" s="24"/>
      <c r="NV119" s="24"/>
      <c r="NW119" s="24"/>
      <c r="NX119" s="24"/>
      <c r="NY119" s="24"/>
      <c r="NZ119" s="24"/>
      <c r="OA119" s="24"/>
      <c r="OB119" s="24"/>
      <c r="OC119" s="24"/>
      <c r="OD119" s="24"/>
      <c r="OE119" s="24"/>
      <c r="OF119" s="24"/>
      <c r="OG119" s="24"/>
      <c r="OH119" s="24"/>
      <c r="OI119" s="24"/>
      <c r="OJ119" s="24"/>
      <c r="OK119" s="24"/>
      <c r="OL119" s="24"/>
      <c r="OM119" s="24"/>
      <c r="ON119" s="24"/>
      <c r="OO119" s="24"/>
      <c r="OP119" s="24"/>
      <c r="OQ119" s="24"/>
      <c r="OR119" s="24"/>
      <c r="OS119" s="24"/>
      <c r="OT119" s="24"/>
      <c r="OU119" s="24"/>
      <c r="OV119" s="24"/>
      <c r="OW119" s="24"/>
      <c r="OX119" s="24"/>
      <c r="OY119" s="24"/>
      <c r="OZ119" s="24"/>
      <c r="PA119" s="24"/>
      <c r="PB119" s="24"/>
      <c r="PC119" s="24"/>
      <c r="PD119" s="24"/>
      <c r="PE119" s="24"/>
      <c r="PF119" s="24"/>
      <c r="PG119" s="24"/>
      <c r="PH119" s="24"/>
      <c r="PI119" s="24"/>
      <c r="PJ119" s="24"/>
      <c r="PK119" s="24"/>
      <c r="PL119" s="24"/>
      <c r="PM119" s="24"/>
      <c r="PN119" s="24"/>
      <c r="PO119" s="24"/>
      <c r="PP119" s="24"/>
      <c r="PQ119" s="24"/>
      <c r="PR119" s="24"/>
      <c r="PS119" s="24"/>
      <c r="PT119" s="24"/>
      <c r="PU119" s="24"/>
      <c r="PV119" s="24"/>
      <c r="PW119" s="24"/>
      <c r="PX119" s="24"/>
      <c r="PY119" s="24"/>
      <c r="PZ119" s="24"/>
      <c r="QA119" s="24"/>
      <c r="QB119" s="24"/>
      <c r="QC119" s="24"/>
      <c r="QD119" s="24"/>
      <c r="QE119" s="24"/>
      <c r="QF119" s="24"/>
      <c r="QG119" s="24"/>
      <c r="QH119" s="24"/>
      <c r="QI119" s="24"/>
      <c r="QJ119" s="24"/>
      <c r="QK119" s="24"/>
      <c r="QL119" s="24"/>
      <c r="QM119" s="24"/>
      <c r="QN119" s="24"/>
      <c r="QO119" s="24"/>
      <c r="QP119" s="24"/>
      <c r="QQ119" s="24"/>
      <c r="QR119" s="24"/>
      <c r="QS119" s="24"/>
      <c r="QT119" s="24"/>
      <c r="QU119" s="24"/>
      <c r="QV119" s="24"/>
      <c r="QW119" s="24"/>
      <c r="QX119" s="24"/>
      <c r="QY119" s="24"/>
      <c r="QZ119" s="24"/>
      <c r="RA119" s="24"/>
      <c r="RB119" s="24"/>
      <c r="RC119" s="24"/>
      <c r="RD119" s="24"/>
      <c r="RE119" s="24"/>
      <c r="RF119" s="24"/>
      <c r="RG119" s="24"/>
      <c r="RH119" s="24"/>
      <c r="RI119" s="24"/>
      <c r="RJ119" s="24"/>
      <c r="RK119" s="24"/>
      <c r="RL119" s="24"/>
      <c r="RM119" s="24"/>
      <c r="RN119" s="24"/>
      <c r="RO119" s="24"/>
      <c r="RP119" s="24"/>
      <c r="RQ119" s="24"/>
      <c r="RR119" s="24"/>
      <c r="RS119" s="24"/>
      <c r="RT119" s="24"/>
      <c r="RU119" s="24"/>
      <c r="RV119" s="24"/>
      <c r="RW119" s="24"/>
      <c r="RX119" s="24"/>
      <c r="RY119" s="24"/>
      <c r="RZ119" s="24"/>
      <c r="SA119" s="24"/>
      <c r="SB119" s="24"/>
      <c r="SC119" s="24"/>
      <c r="SD119" s="24"/>
      <c r="SE119" s="24"/>
      <c r="SF119" s="24"/>
      <c r="SG119" s="24"/>
      <c r="SH119" s="24"/>
      <c r="SI119" s="24"/>
      <c r="SJ119" s="24"/>
      <c r="SK119" s="24"/>
      <c r="SL119" s="24"/>
      <c r="SM119" s="24"/>
      <c r="SN119" s="24"/>
      <c r="SO119" s="24"/>
      <c r="SP119" s="24"/>
      <c r="SQ119" s="24"/>
      <c r="SR119" s="24"/>
      <c r="SS119" s="24"/>
      <c r="ST119" s="24"/>
      <c r="SU119" s="24"/>
      <c r="SV119" s="24"/>
      <c r="SW119" s="24"/>
      <c r="SX119" s="24"/>
      <c r="SY119" s="24"/>
      <c r="SZ119" s="24"/>
      <c r="TA119" s="24"/>
      <c r="TB119" s="24"/>
      <c r="TC119" s="24"/>
      <c r="TD119" s="24"/>
      <c r="TE119" s="24"/>
      <c r="TF119" s="24"/>
      <c r="TG119" s="24"/>
      <c r="TH119" s="24"/>
      <c r="TI119" s="24"/>
      <c r="TJ119" s="24"/>
      <c r="TK119" s="24"/>
      <c r="TL119" s="24"/>
      <c r="TM119" s="24"/>
      <c r="TN119" s="24"/>
      <c r="TO119" s="24"/>
      <c r="TP119" s="24"/>
      <c r="TQ119" s="24"/>
      <c r="TR119" s="24"/>
      <c r="TS119" s="24"/>
      <c r="TT119" s="24"/>
      <c r="TU119" s="24"/>
      <c r="TV119" s="24"/>
      <c r="TW119" s="24"/>
      <c r="TX119" s="24"/>
      <c r="TY119" s="24"/>
      <c r="TZ119" s="24"/>
      <c r="UA119" s="24"/>
      <c r="UB119" s="24"/>
      <c r="UC119" s="24"/>
      <c r="UD119" s="24"/>
      <c r="UE119" s="24"/>
      <c r="UF119" s="24"/>
      <c r="UG119" s="24"/>
      <c r="UH119" s="24"/>
      <c r="UI119" s="24"/>
      <c r="UJ119" s="24"/>
      <c r="UK119" s="24"/>
      <c r="UL119" s="24"/>
      <c r="UM119" s="24"/>
      <c r="UN119" s="24"/>
      <c r="UO119" s="24"/>
      <c r="UP119" s="24"/>
      <c r="UQ119" s="24"/>
      <c r="UR119" s="24"/>
      <c r="US119" s="24"/>
      <c r="UT119" s="24"/>
      <c r="UU119" s="24"/>
      <c r="UV119" s="24"/>
      <c r="UW119" s="24"/>
      <c r="UX119" s="24"/>
      <c r="UY119" s="24"/>
      <c r="UZ119" s="24"/>
      <c r="VA119" s="24"/>
      <c r="VB119" s="24"/>
      <c r="VC119" s="24"/>
      <c r="VD119" s="24"/>
    </row>
    <row r="120" spans="1:576" s="23" customFormat="1" ht="15" customHeight="1" x14ac:dyDescent="0.2">
      <c r="A120" s="99">
        <v>17</v>
      </c>
      <c r="B120" s="89" t="s">
        <v>325</v>
      </c>
      <c r="C120" s="89" t="s">
        <v>326</v>
      </c>
      <c r="D120" s="20">
        <v>14</v>
      </c>
      <c r="E120" s="89" t="s">
        <v>245</v>
      </c>
      <c r="F120" s="89" t="s">
        <v>327</v>
      </c>
      <c r="G120" s="130" t="s">
        <v>19</v>
      </c>
      <c r="H120" s="22">
        <v>40</v>
      </c>
      <c r="I120" s="22" t="s">
        <v>121</v>
      </c>
      <c r="J120" s="21" t="s">
        <v>20</v>
      </c>
      <c r="K120" s="21" t="s">
        <v>279</v>
      </c>
      <c r="L120" s="21" t="s">
        <v>194</v>
      </c>
      <c r="M120" s="22">
        <v>1</v>
      </c>
      <c r="N120" s="62">
        <v>9638</v>
      </c>
      <c r="O120" s="62"/>
      <c r="P120" s="62">
        <f t="shared" si="68"/>
        <v>1445.7</v>
      </c>
      <c r="Q120" s="62">
        <f t="shared" si="69"/>
        <v>11083.7</v>
      </c>
      <c r="R120" s="62"/>
      <c r="S120" s="62">
        <f t="shared" si="70"/>
        <v>2061.2833333333338</v>
      </c>
      <c r="T120" s="62">
        <f t="shared" si="71"/>
        <v>20612.833333333336</v>
      </c>
      <c r="U120" s="62">
        <f t="shared" si="72"/>
        <v>1939.6475</v>
      </c>
      <c r="V120" s="62">
        <f t="shared" si="73"/>
        <v>332.51100000000002</v>
      </c>
      <c r="W120" s="62">
        <f t="shared" si="74"/>
        <v>554.18500000000006</v>
      </c>
      <c r="X120" s="62">
        <f t="shared" si="75"/>
        <v>221.67400000000001</v>
      </c>
      <c r="Y120" s="62">
        <f t="shared" ref="Y120:Y122" si="83">732+70</f>
        <v>802</v>
      </c>
      <c r="Z120" s="62">
        <f t="shared" ref="Z120:Z122" si="84">452+30</f>
        <v>482</v>
      </c>
      <c r="AA120" s="64">
        <f t="shared" si="76"/>
        <v>6183.85</v>
      </c>
      <c r="AB120" s="64">
        <f t="shared" si="77"/>
        <v>17820.548055555555</v>
      </c>
      <c r="AC120" s="64">
        <f t="shared" si="78"/>
        <v>213846.57666666666</v>
      </c>
      <c r="AD120" s="64"/>
      <c r="AE120" s="64"/>
      <c r="AF120" s="64"/>
      <c r="AG120" s="64"/>
      <c r="AH120" s="64"/>
      <c r="AI120" s="64"/>
      <c r="AJ120" s="64"/>
      <c r="AK120" s="64"/>
      <c r="AL120" s="6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  <c r="IC120" s="24"/>
      <c r="ID120" s="24"/>
      <c r="IE120" s="24"/>
      <c r="IF120" s="24"/>
      <c r="IG120" s="24"/>
      <c r="IH120" s="24"/>
      <c r="II120" s="24"/>
      <c r="IJ120" s="24"/>
      <c r="IK120" s="24"/>
      <c r="IL120" s="24"/>
      <c r="IM120" s="24"/>
      <c r="IN120" s="24"/>
      <c r="IO120" s="24"/>
      <c r="IP120" s="24"/>
      <c r="IQ120" s="24"/>
      <c r="IR120" s="24"/>
      <c r="IS120" s="24"/>
      <c r="IT120" s="24"/>
      <c r="IU120" s="24"/>
      <c r="IV120" s="24"/>
      <c r="IW120" s="24"/>
      <c r="IX120" s="24"/>
      <c r="IY120" s="24"/>
      <c r="IZ120" s="24"/>
      <c r="JA120" s="24"/>
      <c r="JB120" s="24"/>
      <c r="JC120" s="24"/>
      <c r="JD120" s="24"/>
      <c r="JE120" s="24"/>
      <c r="JF120" s="24"/>
      <c r="JG120" s="24"/>
      <c r="JH120" s="24"/>
      <c r="JI120" s="24"/>
      <c r="JJ120" s="24"/>
      <c r="JK120" s="24"/>
      <c r="JL120" s="24"/>
      <c r="JM120" s="24"/>
      <c r="JN120" s="24"/>
      <c r="JO120" s="24"/>
      <c r="JP120" s="24"/>
      <c r="JQ120" s="24"/>
      <c r="JR120" s="24"/>
      <c r="JS120" s="24"/>
      <c r="JT120" s="24"/>
      <c r="JU120" s="24"/>
      <c r="JV120" s="24"/>
      <c r="JW120" s="24"/>
      <c r="JX120" s="24"/>
      <c r="JY120" s="24"/>
      <c r="JZ120" s="24"/>
      <c r="KA120" s="24"/>
      <c r="KB120" s="24"/>
      <c r="KC120" s="24"/>
      <c r="KD120" s="24"/>
      <c r="KE120" s="24"/>
      <c r="KF120" s="24"/>
      <c r="KG120" s="24"/>
      <c r="KH120" s="24"/>
      <c r="KI120" s="24"/>
      <c r="KJ120" s="24"/>
      <c r="KK120" s="24"/>
      <c r="KL120" s="24"/>
      <c r="KM120" s="24"/>
      <c r="KN120" s="24"/>
      <c r="KO120" s="24"/>
      <c r="KP120" s="24"/>
      <c r="KQ120" s="24"/>
      <c r="KR120" s="24"/>
      <c r="KS120" s="24"/>
      <c r="KT120" s="24"/>
      <c r="KU120" s="24"/>
      <c r="KV120" s="24"/>
      <c r="KW120" s="24"/>
      <c r="KX120" s="24"/>
      <c r="KY120" s="24"/>
      <c r="KZ120" s="24"/>
      <c r="LA120" s="24"/>
      <c r="LB120" s="24"/>
      <c r="LC120" s="24"/>
      <c r="LD120" s="24"/>
      <c r="LE120" s="24"/>
      <c r="LF120" s="24"/>
      <c r="LG120" s="24"/>
      <c r="LH120" s="24"/>
      <c r="LI120" s="24"/>
      <c r="LJ120" s="24"/>
      <c r="LK120" s="24"/>
      <c r="LL120" s="24"/>
      <c r="LM120" s="24"/>
      <c r="LN120" s="24"/>
      <c r="LO120" s="24"/>
      <c r="LP120" s="24"/>
      <c r="LQ120" s="24"/>
      <c r="LR120" s="24"/>
      <c r="LS120" s="24"/>
      <c r="LT120" s="24"/>
      <c r="LU120" s="24"/>
      <c r="LV120" s="24"/>
      <c r="LW120" s="24"/>
      <c r="LX120" s="24"/>
      <c r="LY120" s="24"/>
      <c r="LZ120" s="24"/>
      <c r="MA120" s="24"/>
      <c r="MB120" s="24"/>
      <c r="MC120" s="24"/>
      <c r="MD120" s="24"/>
      <c r="ME120" s="24"/>
      <c r="MF120" s="24"/>
      <c r="MG120" s="24"/>
      <c r="MH120" s="24"/>
      <c r="MI120" s="24"/>
      <c r="MJ120" s="24"/>
      <c r="MK120" s="24"/>
      <c r="ML120" s="24"/>
      <c r="MM120" s="24"/>
      <c r="MN120" s="24"/>
      <c r="MO120" s="24"/>
      <c r="MP120" s="24"/>
      <c r="MQ120" s="24"/>
      <c r="MR120" s="24"/>
      <c r="MS120" s="24"/>
      <c r="MT120" s="24"/>
      <c r="MU120" s="24"/>
      <c r="MV120" s="24"/>
      <c r="MW120" s="24"/>
      <c r="MX120" s="24"/>
      <c r="MY120" s="24"/>
      <c r="MZ120" s="24"/>
      <c r="NA120" s="24"/>
      <c r="NB120" s="24"/>
      <c r="NC120" s="24"/>
      <c r="ND120" s="24"/>
      <c r="NE120" s="24"/>
      <c r="NF120" s="24"/>
      <c r="NG120" s="24"/>
      <c r="NH120" s="24"/>
      <c r="NI120" s="24"/>
      <c r="NJ120" s="24"/>
      <c r="NK120" s="24"/>
      <c r="NL120" s="24"/>
      <c r="NM120" s="24"/>
      <c r="NN120" s="24"/>
      <c r="NO120" s="24"/>
      <c r="NP120" s="24"/>
      <c r="NQ120" s="24"/>
      <c r="NR120" s="24"/>
      <c r="NS120" s="24"/>
      <c r="NT120" s="24"/>
      <c r="NU120" s="24"/>
      <c r="NV120" s="24"/>
      <c r="NW120" s="24"/>
      <c r="NX120" s="24"/>
      <c r="NY120" s="24"/>
      <c r="NZ120" s="24"/>
      <c r="OA120" s="24"/>
      <c r="OB120" s="24"/>
      <c r="OC120" s="24"/>
      <c r="OD120" s="24"/>
      <c r="OE120" s="24"/>
      <c r="OF120" s="24"/>
      <c r="OG120" s="24"/>
      <c r="OH120" s="24"/>
      <c r="OI120" s="24"/>
      <c r="OJ120" s="24"/>
      <c r="OK120" s="24"/>
      <c r="OL120" s="24"/>
      <c r="OM120" s="24"/>
      <c r="ON120" s="24"/>
      <c r="OO120" s="24"/>
      <c r="OP120" s="24"/>
      <c r="OQ120" s="24"/>
      <c r="OR120" s="24"/>
      <c r="OS120" s="24"/>
      <c r="OT120" s="24"/>
      <c r="OU120" s="24"/>
      <c r="OV120" s="24"/>
      <c r="OW120" s="24"/>
      <c r="OX120" s="24"/>
      <c r="OY120" s="24"/>
      <c r="OZ120" s="24"/>
      <c r="PA120" s="24"/>
      <c r="PB120" s="24"/>
      <c r="PC120" s="24"/>
      <c r="PD120" s="24"/>
      <c r="PE120" s="24"/>
      <c r="PF120" s="24"/>
      <c r="PG120" s="24"/>
      <c r="PH120" s="24"/>
      <c r="PI120" s="24"/>
      <c r="PJ120" s="24"/>
      <c r="PK120" s="24"/>
      <c r="PL120" s="24"/>
      <c r="PM120" s="24"/>
      <c r="PN120" s="24"/>
      <c r="PO120" s="24"/>
      <c r="PP120" s="24"/>
      <c r="PQ120" s="24"/>
      <c r="PR120" s="24"/>
      <c r="PS120" s="24"/>
      <c r="PT120" s="24"/>
      <c r="PU120" s="24"/>
      <c r="PV120" s="24"/>
      <c r="PW120" s="24"/>
      <c r="PX120" s="24"/>
      <c r="PY120" s="24"/>
      <c r="PZ120" s="24"/>
      <c r="QA120" s="24"/>
      <c r="QB120" s="24"/>
      <c r="QC120" s="24"/>
      <c r="QD120" s="24"/>
      <c r="QE120" s="24"/>
      <c r="QF120" s="24"/>
      <c r="QG120" s="24"/>
      <c r="QH120" s="24"/>
      <c r="QI120" s="24"/>
      <c r="QJ120" s="24"/>
      <c r="QK120" s="24"/>
      <c r="QL120" s="24"/>
      <c r="QM120" s="24"/>
      <c r="QN120" s="24"/>
      <c r="QO120" s="24"/>
      <c r="QP120" s="24"/>
      <c r="QQ120" s="24"/>
      <c r="QR120" s="24"/>
      <c r="QS120" s="24"/>
      <c r="QT120" s="24"/>
      <c r="QU120" s="24"/>
      <c r="QV120" s="24"/>
      <c r="QW120" s="24"/>
      <c r="QX120" s="24"/>
      <c r="QY120" s="24"/>
      <c r="QZ120" s="24"/>
      <c r="RA120" s="24"/>
      <c r="RB120" s="24"/>
      <c r="RC120" s="24"/>
      <c r="RD120" s="24"/>
      <c r="RE120" s="24"/>
      <c r="RF120" s="24"/>
      <c r="RG120" s="24"/>
      <c r="RH120" s="24"/>
      <c r="RI120" s="24"/>
      <c r="RJ120" s="24"/>
      <c r="RK120" s="24"/>
      <c r="RL120" s="24"/>
      <c r="RM120" s="24"/>
      <c r="RN120" s="24"/>
      <c r="RO120" s="24"/>
      <c r="RP120" s="24"/>
      <c r="RQ120" s="24"/>
      <c r="RR120" s="24"/>
      <c r="RS120" s="24"/>
      <c r="RT120" s="24"/>
      <c r="RU120" s="24"/>
      <c r="RV120" s="24"/>
      <c r="RW120" s="24"/>
      <c r="RX120" s="24"/>
      <c r="RY120" s="24"/>
      <c r="RZ120" s="24"/>
      <c r="SA120" s="24"/>
      <c r="SB120" s="24"/>
      <c r="SC120" s="24"/>
      <c r="SD120" s="24"/>
      <c r="SE120" s="24"/>
      <c r="SF120" s="24"/>
      <c r="SG120" s="24"/>
      <c r="SH120" s="24"/>
      <c r="SI120" s="24"/>
      <c r="SJ120" s="24"/>
      <c r="SK120" s="24"/>
      <c r="SL120" s="24"/>
      <c r="SM120" s="24"/>
      <c r="SN120" s="24"/>
      <c r="SO120" s="24"/>
      <c r="SP120" s="24"/>
      <c r="SQ120" s="24"/>
      <c r="SR120" s="24"/>
      <c r="SS120" s="24"/>
      <c r="ST120" s="24"/>
      <c r="SU120" s="24"/>
      <c r="SV120" s="24"/>
      <c r="SW120" s="24"/>
      <c r="SX120" s="24"/>
      <c r="SY120" s="24"/>
      <c r="SZ120" s="24"/>
      <c r="TA120" s="24"/>
      <c r="TB120" s="24"/>
      <c r="TC120" s="24"/>
      <c r="TD120" s="24"/>
      <c r="TE120" s="24"/>
      <c r="TF120" s="24"/>
      <c r="TG120" s="24"/>
      <c r="TH120" s="24"/>
      <c r="TI120" s="24"/>
      <c r="TJ120" s="24"/>
      <c r="TK120" s="24"/>
      <c r="TL120" s="24"/>
      <c r="TM120" s="24"/>
      <c r="TN120" s="24"/>
      <c r="TO120" s="24"/>
      <c r="TP120" s="24"/>
      <c r="TQ120" s="24"/>
      <c r="TR120" s="24"/>
      <c r="TS120" s="24"/>
      <c r="TT120" s="24"/>
      <c r="TU120" s="24"/>
      <c r="TV120" s="24"/>
      <c r="TW120" s="24"/>
      <c r="TX120" s="24"/>
      <c r="TY120" s="24"/>
      <c r="TZ120" s="24"/>
      <c r="UA120" s="24"/>
      <c r="UB120" s="24"/>
      <c r="UC120" s="24"/>
      <c r="UD120" s="24"/>
      <c r="UE120" s="24"/>
      <c r="UF120" s="24"/>
      <c r="UG120" s="24"/>
      <c r="UH120" s="24"/>
      <c r="UI120" s="24"/>
      <c r="UJ120" s="24"/>
      <c r="UK120" s="24"/>
      <c r="UL120" s="24"/>
      <c r="UM120" s="24"/>
      <c r="UN120" s="24"/>
      <c r="UO120" s="24"/>
      <c r="UP120" s="24"/>
      <c r="UQ120" s="24"/>
      <c r="UR120" s="24"/>
      <c r="US120" s="24"/>
      <c r="UT120" s="24"/>
      <c r="UU120" s="24"/>
      <c r="UV120" s="24"/>
      <c r="UW120" s="24"/>
      <c r="UX120" s="24"/>
      <c r="UY120" s="24"/>
      <c r="UZ120" s="24"/>
      <c r="VA120" s="24"/>
      <c r="VB120" s="24"/>
      <c r="VC120" s="24"/>
      <c r="VD120" s="24"/>
    </row>
    <row r="121" spans="1:576" s="23" customFormat="1" ht="15" customHeight="1" x14ac:dyDescent="0.2">
      <c r="A121" s="18">
        <v>18</v>
      </c>
      <c r="B121" s="89" t="s">
        <v>325</v>
      </c>
      <c r="C121" s="89" t="s">
        <v>326</v>
      </c>
      <c r="D121" s="20">
        <v>14</v>
      </c>
      <c r="E121" s="92" t="s">
        <v>245</v>
      </c>
      <c r="F121" s="89" t="s">
        <v>327</v>
      </c>
      <c r="G121" s="130" t="s">
        <v>19</v>
      </c>
      <c r="H121" s="22">
        <v>40</v>
      </c>
      <c r="I121" s="22" t="s">
        <v>121</v>
      </c>
      <c r="J121" s="21" t="s">
        <v>20</v>
      </c>
      <c r="K121" s="21" t="s">
        <v>279</v>
      </c>
      <c r="L121" s="21" t="s">
        <v>194</v>
      </c>
      <c r="M121" s="22">
        <v>1</v>
      </c>
      <c r="N121" s="62">
        <v>9638</v>
      </c>
      <c r="O121" s="62"/>
      <c r="P121" s="62">
        <f t="shared" si="68"/>
        <v>1445.7</v>
      </c>
      <c r="Q121" s="62">
        <f t="shared" si="69"/>
        <v>11083.7</v>
      </c>
      <c r="R121" s="62">
        <f>70.1*7</f>
        <v>490.69999999999993</v>
      </c>
      <c r="S121" s="62">
        <f t="shared" si="70"/>
        <v>2061.2833333333338</v>
      </c>
      <c r="T121" s="62">
        <f t="shared" si="71"/>
        <v>20612.833333333336</v>
      </c>
      <c r="U121" s="62">
        <f t="shared" si="72"/>
        <v>1939.6475</v>
      </c>
      <c r="V121" s="62">
        <f t="shared" si="73"/>
        <v>332.51100000000002</v>
      </c>
      <c r="W121" s="62">
        <f t="shared" si="74"/>
        <v>554.18500000000006</v>
      </c>
      <c r="X121" s="62">
        <f t="shared" si="75"/>
        <v>221.67400000000001</v>
      </c>
      <c r="Y121" s="62">
        <f t="shared" si="83"/>
        <v>802</v>
      </c>
      <c r="Z121" s="62">
        <f t="shared" si="84"/>
        <v>482</v>
      </c>
      <c r="AA121" s="64">
        <f t="shared" si="76"/>
        <v>6183.85</v>
      </c>
      <c r="AB121" s="64">
        <f t="shared" si="77"/>
        <v>18311.248055555556</v>
      </c>
      <c r="AC121" s="64">
        <f t="shared" si="78"/>
        <v>219734.97666666668</v>
      </c>
      <c r="AD121" s="64"/>
      <c r="AE121" s="64"/>
      <c r="AF121" s="64"/>
      <c r="AG121" s="64"/>
      <c r="AH121" s="64"/>
      <c r="AI121" s="64"/>
      <c r="AJ121" s="64"/>
      <c r="AK121" s="64"/>
      <c r="AL121" s="6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  <c r="IA121" s="24"/>
      <c r="IB121" s="24"/>
      <c r="IC121" s="24"/>
      <c r="ID121" s="24"/>
      <c r="IE121" s="24"/>
      <c r="IF121" s="24"/>
      <c r="IG121" s="24"/>
      <c r="IH121" s="24"/>
      <c r="II121" s="24"/>
      <c r="IJ121" s="24"/>
      <c r="IK121" s="24"/>
      <c r="IL121" s="24"/>
      <c r="IM121" s="24"/>
      <c r="IN121" s="24"/>
      <c r="IO121" s="24"/>
      <c r="IP121" s="24"/>
      <c r="IQ121" s="24"/>
      <c r="IR121" s="24"/>
      <c r="IS121" s="24"/>
      <c r="IT121" s="24"/>
      <c r="IU121" s="24"/>
      <c r="IV121" s="24"/>
      <c r="IW121" s="24"/>
      <c r="IX121" s="24"/>
      <c r="IY121" s="24"/>
      <c r="IZ121" s="24"/>
      <c r="JA121" s="24"/>
      <c r="JB121" s="24"/>
      <c r="JC121" s="24"/>
      <c r="JD121" s="24"/>
      <c r="JE121" s="24"/>
      <c r="JF121" s="24"/>
      <c r="JG121" s="24"/>
      <c r="JH121" s="24"/>
      <c r="JI121" s="24"/>
      <c r="JJ121" s="24"/>
      <c r="JK121" s="24"/>
      <c r="JL121" s="24"/>
      <c r="JM121" s="24"/>
      <c r="JN121" s="24"/>
      <c r="JO121" s="24"/>
      <c r="JP121" s="24"/>
      <c r="JQ121" s="24"/>
      <c r="JR121" s="24"/>
      <c r="JS121" s="24"/>
      <c r="JT121" s="24"/>
      <c r="JU121" s="24"/>
      <c r="JV121" s="24"/>
      <c r="JW121" s="24"/>
      <c r="JX121" s="24"/>
      <c r="JY121" s="24"/>
      <c r="JZ121" s="24"/>
      <c r="KA121" s="24"/>
      <c r="KB121" s="24"/>
      <c r="KC121" s="24"/>
      <c r="KD121" s="24"/>
      <c r="KE121" s="24"/>
      <c r="KF121" s="24"/>
      <c r="KG121" s="24"/>
      <c r="KH121" s="24"/>
      <c r="KI121" s="24"/>
      <c r="KJ121" s="24"/>
      <c r="KK121" s="24"/>
      <c r="KL121" s="24"/>
      <c r="KM121" s="24"/>
      <c r="KN121" s="24"/>
      <c r="KO121" s="24"/>
      <c r="KP121" s="24"/>
      <c r="KQ121" s="24"/>
      <c r="KR121" s="24"/>
      <c r="KS121" s="24"/>
      <c r="KT121" s="24"/>
      <c r="KU121" s="24"/>
      <c r="KV121" s="24"/>
      <c r="KW121" s="24"/>
      <c r="KX121" s="24"/>
      <c r="KY121" s="24"/>
      <c r="KZ121" s="24"/>
      <c r="LA121" s="24"/>
      <c r="LB121" s="24"/>
      <c r="LC121" s="24"/>
      <c r="LD121" s="24"/>
      <c r="LE121" s="24"/>
      <c r="LF121" s="24"/>
      <c r="LG121" s="24"/>
      <c r="LH121" s="24"/>
      <c r="LI121" s="24"/>
      <c r="LJ121" s="24"/>
      <c r="LK121" s="24"/>
      <c r="LL121" s="24"/>
      <c r="LM121" s="24"/>
      <c r="LN121" s="24"/>
      <c r="LO121" s="24"/>
      <c r="LP121" s="24"/>
      <c r="LQ121" s="24"/>
      <c r="LR121" s="24"/>
      <c r="LS121" s="24"/>
      <c r="LT121" s="24"/>
      <c r="LU121" s="24"/>
      <c r="LV121" s="24"/>
      <c r="LW121" s="24"/>
      <c r="LX121" s="24"/>
      <c r="LY121" s="24"/>
      <c r="LZ121" s="24"/>
      <c r="MA121" s="24"/>
      <c r="MB121" s="24"/>
      <c r="MC121" s="24"/>
      <c r="MD121" s="24"/>
      <c r="ME121" s="24"/>
      <c r="MF121" s="24"/>
      <c r="MG121" s="24"/>
      <c r="MH121" s="24"/>
      <c r="MI121" s="24"/>
      <c r="MJ121" s="24"/>
      <c r="MK121" s="24"/>
      <c r="ML121" s="24"/>
      <c r="MM121" s="24"/>
      <c r="MN121" s="24"/>
      <c r="MO121" s="24"/>
      <c r="MP121" s="24"/>
      <c r="MQ121" s="24"/>
      <c r="MR121" s="24"/>
      <c r="MS121" s="24"/>
      <c r="MT121" s="24"/>
      <c r="MU121" s="24"/>
      <c r="MV121" s="24"/>
      <c r="MW121" s="24"/>
      <c r="MX121" s="24"/>
      <c r="MY121" s="24"/>
      <c r="MZ121" s="24"/>
      <c r="NA121" s="24"/>
      <c r="NB121" s="24"/>
      <c r="NC121" s="24"/>
      <c r="ND121" s="24"/>
      <c r="NE121" s="24"/>
      <c r="NF121" s="24"/>
      <c r="NG121" s="24"/>
      <c r="NH121" s="24"/>
      <c r="NI121" s="24"/>
      <c r="NJ121" s="24"/>
      <c r="NK121" s="24"/>
      <c r="NL121" s="24"/>
      <c r="NM121" s="24"/>
      <c r="NN121" s="24"/>
      <c r="NO121" s="24"/>
      <c r="NP121" s="24"/>
      <c r="NQ121" s="24"/>
      <c r="NR121" s="24"/>
      <c r="NS121" s="24"/>
      <c r="NT121" s="24"/>
      <c r="NU121" s="24"/>
      <c r="NV121" s="24"/>
      <c r="NW121" s="24"/>
      <c r="NX121" s="24"/>
      <c r="NY121" s="24"/>
      <c r="NZ121" s="24"/>
      <c r="OA121" s="24"/>
      <c r="OB121" s="24"/>
      <c r="OC121" s="24"/>
      <c r="OD121" s="24"/>
      <c r="OE121" s="24"/>
      <c r="OF121" s="24"/>
      <c r="OG121" s="24"/>
      <c r="OH121" s="24"/>
      <c r="OI121" s="24"/>
      <c r="OJ121" s="24"/>
      <c r="OK121" s="24"/>
      <c r="OL121" s="24"/>
      <c r="OM121" s="24"/>
      <c r="ON121" s="24"/>
      <c r="OO121" s="24"/>
      <c r="OP121" s="24"/>
      <c r="OQ121" s="24"/>
      <c r="OR121" s="24"/>
      <c r="OS121" s="24"/>
      <c r="OT121" s="24"/>
      <c r="OU121" s="24"/>
      <c r="OV121" s="24"/>
      <c r="OW121" s="24"/>
      <c r="OX121" s="24"/>
      <c r="OY121" s="24"/>
      <c r="OZ121" s="24"/>
      <c r="PA121" s="24"/>
      <c r="PB121" s="24"/>
      <c r="PC121" s="24"/>
      <c r="PD121" s="24"/>
      <c r="PE121" s="24"/>
      <c r="PF121" s="24"/>
      <c r="PG121" s="24"/>
      <c r="PH121" s="24"/>
      <c r="PI121" s="24"/>
      <c r="PJ121" s="24"/>
      <c r="PK121" s="24"/>
      <c r="PL121" s="24"/>
      <c r="PM121" s="24"/>
      <c r="PN121" s="24"/>
      <c r="PO121" s="24"/>
      <c r="PP121" s="24"/>
      <c r="PQ121" s="24"/>
      <c r="PR121" s="24"/>
      <c r="PS121" s="24"/>
      <c r="PT121" s="24"/>
      <c r="PU121" s="24"/>
      <c r="PV121" s="24"/>
      <c r="PW121" s="24"/>
      <c r="PX121" s="24"/>
      <c r="PY121" s="24"/>
      <c r="PZ121" s="24"/>
      <c r="QA121" s="24"/>
      <c r="QB121" s="24"/>
      <c r="QC121" s="24"/>
      <c r="QD121" s="24"/>
      <c r="QE121" s="24"/>
      <c r="QF121" s="24"/>
      <c r="QG121" s="24"/>
      <c r="QH121" s="24"/>
      <c r="QI121" s="24"/>
      <c r="QJ121" s="24"/>
      <c r="QK121" s="24"/>
      <c r="QL121" s="24"/>
      <c r="QM121" s="24"/>
      <c r="QN121" s="24"/>
      <c r="QO121" s="24"/>
      <c r="QP121" s="24"/>
      <c r="QQ121" s="24"/>
      <c r="QR121" s="24"/>
      <c r="QS121" s="24"/>
      <c r="QT121" s="24"/>
      <c r="QU121" s="24"/>
      <c r="QV121" s="24"/>
      <c r="QW121" s="24"/>
      <c r="QX121" s="24"/>
      <c r="QY121" s="24"/>
      <c r="QZ121" s="24"/>
      <c r="RA121" s="24"/>
      <c r="RB121" s="24"/>
      <c r="RC121" s="24"/>
      <c r="RD121" s="24"/>
      <c r="RE121" s="24"/>
      <c r="RF121" s="24"/>
      <c r="RG121" s="24"/>
      <c r="RH121" s="24"/>
      <c r="RI121" s="24"/>
      <c r="RJ121" s="24"/>
      <c r="RK121" s="24"/>
      <c r="RL121" s="24"/>
      <c r="RM121" s="24"/>
      <c r="RN121" s="24"/>
      <c r="RO121" s="24"/>
      <c r="RP121" s="24"/>
      <c r="RQ121" s="24"/>
      <c r="RR121" s="24"/>
      <c r="RS121" s="24"/>
      <c r="RT121" s="24"/>
      <c r="RU121" s="24"/>
      <c r="RV121" s="24"/>
      <c r="RW121" s="24"/>
      <c r="RX121" s="24"/>
      <c r="RY121" s="24"/>
      <c r="RZ121" s="24"/>
      <c r="SA121" s="24"/>
      <c r="SB121" s="24"/>
      <c r="SC121" s="24"/>
      <c r="SD121" s="24"/>
      <c r="SE121" s="24"/>
      <c r="SF121" s="24"/>
      <c r="SG121" s="24"/>
      <c r="SH121" s="24"/>
      <c r="SI121" s="24"/>
      <c r="SJ121" s="24"/>
      <c r="SK121" s="24"/>
      <c r="SL121" s="24"/>
      <c r="SM121" s="24"/>
      <c r="SN121" s="24"/>
      <c r="SO121" s="24"/>
      <c r="SP121" s="24"/>
      <c r="SQ121" s="24"/>
      <c r="SR121" s="24"/>
      <c r="SS121" s="24"/>
      <c r="ST121" s="24"/>
      <c r="SU121" s="24"/>
      <c r="SV121" s="24"/>
      <c r="SW121" s="24"/>
      <c r="SX121" s="24"/>
      <c r="SY121" s="24"/>
      <c r="SZ121" s="24"/>
      <c r="TA121" s="24"/>
      <c r="TB121" s="24"/>
      <c r="TC121" s="24"/>
      <c r="TD121" s="24"/>
      <c r="TE121" s="24"/>
      <c r="TF121" s="24"/>
      <c r="TG121" s="24"/>
      <c r="TH121" s="24"/>
      <c r="TI121" s="24"/>
      <c r="TJ121" s="24"/>
      <c r="TK121" s="24"/>
      <c r="TL121" s="24"/>
      <c r="TM121" s="24"/>
      <c r="TN121" s="24"/>
      <c r="TO121" s="24"/>
      <c r="TP121" s="24"/>
      <c r="TQ121" s="24"/>
      <c r="TR121" s="24"/>
      <c r="TS121" s="24"/>
      <c r="TT121" s="24"/>
      <c r="TU121" s="24"/>
      <c r="TV121" s="24"/>
      <c r="TW121" s="24"/>
      <c r="TX121" s="24"/>
      <c r="TY121" s="24"/>
      <c r="TZ121" s="24"/>
      <c r="UA121" s="24"/>
      <c r="UB121" s="24"/>
      <c r="UC121" s="24"/>
      <c r="UD121" s="24"/>
      <c r="UE121" s="24"/>
      <c r="UF121" s="24"/>
      <c r="UG121" s="24"/>
      <c r="UH121" s="24"/>
      <c r="UI121" s="24"/>
      <c r="UJ121" s="24"/>
      <c r="UK121" s="24"/>
      <c r="UL121" s="24"/>
      <c r="UM121" s="24"/>
      <c r="UN121" s="24"/>
      <c r="UO121" s="24"/>
      <c r="UP121" s="24"/>
      <c r="UQ121" s="24"/>
      <c r="UR121" s="24"/>
      <c r="US121" s="24"/>
      <c r="UT121" s="24"/>
      <c r="UU121" s="24"/>
      <c r="UV121" s="24"/>
      <c r="UW121" s="24"/>
      <c r="UX121" s="24"/>
      <c r="UY121" s="24"/>
      <c r="UZ121" s="24"/>
      <c r="VA121" s="24"/>
      <c r="VB121" s="24"/>
      <c r="VC121" s="24"/>
      <c r="VD121" s="24"/>
    </row>
    <row r="122" spans="1:576" s="23" customFormat="1" ht="15" customHeight="1" x14ac:dyDescent="0.2">
      <c r="A122" s="99">
        <v>19</v>
      </c>
      <c r="B122" s="89" t="s">
        <v>325</v>
      </c>
      <c r="C122" s="89" t="s">
        <v>326</v>
      </c>
      <c r="D122" s="20">
        <v>14</v>
      </c>
      <c r="E122" s="89" t="s">
        <v>245</v>
      </c>
      <c r="F122" s="89" t="s">
        <v>327</v>
      </c>
      <c r="G122" s="130" t="s">
        <v>19</v>
      </c>
      <c r="H122" s="22">
        <v>40</v>
      </c>
      <c r="I122" s="22" t="s">
        <v>121</v>
      </c>
      <c r="J122" s="21" t="s">
        <v>20</v>
      </c>
      <c r="K122" s="21" t="s">
        <v>279</v>
      </c>
      <c r="L122" s="21" t="s">
        <v>194</v>
      </c>
      <c r="M122" s="22">
        <v>1</v>
      </c>
      <c r="N122" s="62">
        <v>9638</v>
      </c>
      <c r="O122" s="62"/>
      <c r="P122" s="62">
        <f t="shared" si="68"/>
        <v>1445.7</v>
      </c>
      <c r="Q122" s="62">
        <f t="shared" si="69"/>
        <v>11083.7</v>
      </c>
      <c r="R122" s="62">
        <f>70.1*5</f>
        <v>350.5</v>
      </c>
      <c r="S122" s="62">
        <f t="shared" si="70"/>
        <v>2061.2833333333338</v>
      </c>
      <c r="T122" s="62">
        <f t="shared" si="71"/>
        <v>20612.833333333336</v>
      </c>
      <c r="U122" s="62">
        <f t="shared" si="72"/>
        <v>1939.6475</v>
      </c>
      <c r="V122" s="62">
        <f t="shared" si="73"/>
        <v>332.51100000000002</v>
      </c>
      <c r="W122" s="62">
        <f t="shared" si="74"/>
        <v>554.18500000000006</v>
      </c>
      <c r="X122" s="62">
        <f t="shared" si="75"/>
        <v>221.67400000000001</v>
      </c>
      <c r="Y122" s="62">
        <f t="shared" si="83"/>
        <v>802</v>
      </c>
      <c r="Z122" s="62">
        <f t="shared" si="84"/>
        <v>482</v>
      </c>
      <c r="AA122" s="64">
        <f t="shared" si="76"/>
        <v>6183.85</v>
      </c>
      <c r="AB122" s="64">
        <f t="shared" si="77"/>
        <v>18171.048055555555</v>
      </c>
      <c r="AC122" s="64">
        <f t="shared" si="78"/>
        <v>218052.57666666666</v>
      </c>
      <c r="AD122" s="64"/>
      <c r="AE122" s="64"/>
      <c r="AF122" s="64"/>
      <c r="AG122" s="64"/>
      <c r="AH122" s="64"/>
      <c r="AI122" s="64"/>
      <c r="AJ122" s="64"/>
      <c r="AK122" s="64"/>
      <c r="AL122" s="6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  <c r="II122" s="24"/>
      <c r="IJ122" s="24"/>
      <c r="IK122" s="24"/>
      <c r="IL122" s="24"/>
      <c r="IM122" s="24"/>
      <c r="IN122" s="24"/>
      <c r="IO122" s="24"/>
      <c r="IP122" s="24"/>
      <c r="IQ122" s="24"/>
      <c r="IR122" s="24"/>
      <c r="IS122" s="24"/>
      <c r="IT122" s="24"/>
      <c r="IU122" s="24"/>
      <c r="IV122" s="24"/>
      <c r="IW122" s="24"/>
      <c r="IX122" s="24"/>
      <c r="IY122" s="24"/>
      <c r="IZ122" s="24"/>
      <c r="JA122" s="24"/>
      <c r="JB122" s="24"/>
      <c r="JC122" s="24"/>
      <c r="JD122" s="24"/>
      <c r="JE122" s="24"/>
      <c r="JF122" s="24"/>
      <c r="JG122" s="24"/>
      <c r="JH122" s="24"/>
      <c r="JI122" s="24"/>
      <c r="JJ122" s="24"/>
      <c r="JK122" s="24"/>
      <c r="JL122" s="24"/>
      <c r="JM122" s="24"/>
      <c r="JN122" s="24"/>
      <c r="JO122" s="24"/>
      <c r="JP122" s="24"/>
      <c r="JQ122" s="24"/>
      <c r="JR122" s="24"/>
      <c r="JS122" s="24"/>
      <c r="JT122" s="24"/>
      <c r="JU122" s="24"/>
      <c r="JV122" s="24"/>
      <c r="JW122" s="24"/>
      <c r="JX122" s="24"/>
      <c r="JY122" s="24"/>
      <c r="JZ122" s="24"/>
      <c r="KA122" s="24"/>
      <c r="KB122" s="24"/>
      <c r="KC122" s="24"/>
      <c r="KD122" s="24"/>
      <c r="KE122" s="24"/>
      <c r="KF122" s="24"/>
      <c r="KG122" s="24"/>
      <c r="KH122" s="24"/>
      <c r="KI122" s="24"/>
      <c r="KJ122" s="24"/>
      <c r="KK122" s="24"/>
      <c r="KL122" s="24"/>
      <c r="KM122" s="24"/>
      <c r="KN122" s="24"/>
      <c r="KO122" s="24"/>
      <c r="KP122" s="24"/>
      <c r="KQ122" s="24"/>
      <c r="KR122" s="24"/>
      <c r="KS122" s="24"/>
      <c r="KT122" s="24"/>
      <c r="KU122" s="24"/>
      <c r="KV122" s="24"/>
      <c r="KW122" s="24"/>
      <c r="KX122" s="24"/>
      <c r="KY122" s="24"/>
      <c r="KZ122" s="24"/>
      <c r="LA122" s="24"/>
      <c r="LB122" s="24"/>
      <c r="LC122" s="24"/>
      <c r="LD122" s="24"/>
      <c r="LE122" s="24"/>
      <c r="LF122" s="24"/>
      <c r="LG122" s="24"/>
      <c r="LH122" s="24"/>
      <c r="LI122" s="24"/>
      <c r="LJ122" s="24"/>
      <c r="LK122" s="24"/>
      <c r="LL122" s="24"/>
      <c r="LM122" s="24"/>
      <c r="LN122" s="24"/>
      <c r="LO122" s="24"/>
      <c r="LP122" s="24"/>
      <c r="LQ122" s="24"/>
      <c r="LR122" s="24"/>
      <c r="LS122" s="24"/>
      <c r="LT122" s="24"/>
      <c r="LU122" s="24"/>
      <c r="LV122" s="24"/>
      <c r="LW122" s="24"/>
      <c r="LX122" s="24"/>
      <c r="LY122" s="24"/>
      <c r="LZ122" s="24"/>
      <c r="MA122" s="24"/>
      <c r="MB122" s="24"/>
      <c r="MC122" s="24"/>
      <c r="MD122" s="24"/>
      <c r="ME122" s="24"/>
      <c r="MF122" s="24"/>
      <c r="MG122" s="24"/>
      <c r="MH122" s="24"/>
      <c r="MI122" s="24"/>
      <c r="MJ122" s="24"/>
      <c r="MK122" s="24"/>
      <c r="ML122" s="24"/>
      <c r="MM122" s="24"/>
      <c r="MN122" s="24"/>
      <c r="MO122" s="24"/>
      <c r="MP122" s="24"/>
      <c r="MQ122" s="24"/>
      <c r="MR122" s="24"/>
      <c r="MS122" s="24"/>
      <c r="MT122" s="24"/>
      <c r="MU122" s="24"/>
      <c r="MV122" s="24"/>
      <c r="MW122" s="24"/>
      <c r="MX122" s="24"/>
      <c r="MY122" s="24"/>
      <c r="MZ122" s="24"/>
      <c r="NA122" s="24"/>
      <c r="NB122" s="24"/>
      <c r="NC122" s="24"/>
      <c r="ND122" s="24"/>
      <c r="NE122" s="24"/>
      <c r="NF122" s="24"/>
      <c r="NG122" s="24"/>
      <c r="NH122" s="24"/>
      <c r="NI122" s="24"/>
      <c r="NJ122" s="24"/>
      <c r="NK122" s="24"/>
      <c r="NL122" s="24"/>
      <c r="NM122" s="24"/>
      <c r="NN122" s="24"/>
      <c r="NO122" s="24"/>
      <c r="NP122" s="24"/>
      <c r="NQ122" s="24"/>
      <c r="NR122" s="24"/>
      <c r="NS122" s="24"/>
      <c r="NT122" s="24"/>
      <c r="NU122" s="24"/>
      <c r="NV122" s="24"/>
      <c r="NW122" s="24"/>
      <c r="NX122" s="24"/>
      <c r="NY122" s="24"/>
      <c r="NZ122" s="24"/>
      <c r="OA122" s="24"/>
      <c r="OB122" s="24"/>
      <c r="OC122" s="24"/>
      <c r="OD122" s="24"/>
      <c r="OE122" s="24"/>
      <c r="OF122" s="24"/>
      <c r="OG122" s="24"/>
      <c r="OH122" s="24"/>
      <c r="OI122" s="24"/>
      <c r="OJ122" s="24"/>
      <c r="OK122" s="24"/>
      <c r="OL122" s="24"/>
      <c r="OM122" s="24"/>
      <c r="ON122" s="24"/>
      <c r="OO122" s="24"/>
      <c r="OP122" s="24"/>
      <c r="OQ122" s="24"/>
      <c r="OR122" s="24"/>
      <c r="OS122" s="24"/>
      <c r="OT122" s="24"/>
      <c r="OU122" s="24"/>
      <c r="OV122" s="24"/>
      <c r="OW122" s="24"/>
      <c r="OX122" s="24"/>
      <c r="OY122" s="24"/>
      <c r="OZ122" s="24"/>
      <c r="PA122" s="24"/>
      <c r="PB122" s="24"/>
      <c r="PC122" s="24"/>
      <c r="PD122" s="24"/>
      <c r="PE122" s="24"/>
      <c r="PF122" s="24"/>
      <c r="PG122" s="24"/>
      <c r="PH122" s="24"/>
      <c r="PI122" s="24"/>
      <c r="PJ122" s="24"/>
      <c r="PK122" s="24"/>
      <c r="PL122" s="24"/>
      <c r="PM122" s="24"/>
      <c r="PN122" s="24"/>
      <c r="PO122" s="24"/>
      <c r="PP122" s="24"/>
      <c r="PQ122" s="24"/>
      <c r="PR122" s="24"/>
      <c r="PS122" s="24"/>
      <c r="PT122" s="24"/>
      <c r="PU122" s="24"/>
      <c r="PV122" s="24"/>
      <c r="PW122" s="24"/>
      <c r="PX122" s="24"/>
      <c r="PY122" s="24"/>
      <c r="PZ122" s="24"/>
      <c r="QA122" s="24"/>
      <c r="QB122" s="24"/>
      <c r="QC122" s="24"/>
      <c r="QD122" s="24"/>
      <c r="QE122" s="24"/>
      <c r="QF122" s="24"/>
      <c r="QG122" s="24"/>
      <c r="QH122" s="24"/>
      <c r="QI122" s="24"/>
      <c r="QJ122" s="24"/>
      <c r="QK122" s="24"/>
      <c r="QL122" s="24"/>
      <c r="QM122" s="24"/>
      <c r="QN122" s="24"/>
      <c r="QO122" s="24"/>
      <c r="QP122" s="24"/>
      <c r="QQ122" s="24"/>
      <c r="QR122" s="24"/>
      <c r="QS122" s="24"/>
      <c r="QT122" s="24"/>
      <c r="QU122" s="24"/>
      <c r="QV122" s="24"/>
      <c r="QW122" s="24"/>
      <c r="QX122" s="24"/>
      <c r="QY122" s="24"/>
      <c r="QZ122" s="24"/>
      <c r="RA122" s="24"/>
      <c r="RB122" s="24"/>
      <c r="RC122" s="24"/>
      <c r="RD122" s="24"/>
      <c r="RE122" s="24"/>
      <c r="RF122" s="24"/>
      <c r="RG122" s="24"/>
      <c r="RH122" s="24"/>
      <c r="RI122" s="24"/>
      <c r="RJ122" s="24"/>
      <c r="RK122" s="24"/>
      <c r="RL122" s="24"/>
      <c r="RM122" s="24"/>
      <c r="RN122" s="24"/>
      <c r="RO122" s="24"/>
      <c r="RP122" s="24"/>
      <c r="RQ122" s="24"/>
      <c r="RR122" s="24"/>
      <c r="RS122" s="24"/>
      <c r="RT122" s="24"/>
      <c r="RU122" s="24"/>
      <c r="RV122" s="24"/>
      <c r="RW122" s="24"/>
      <c r="RX122" s="24"/>
      <c r="RY122" s="24"/>
      <c r="RZ122" s="24"/>
      <c r="SA122" s="24"/>
      <c r="SB122" s="24"/>
      <c r="SC122" s="24"/>
      <c r="SD122" s="24"/>
      <c r="SE122" s="24"/>
      <c r="SF122" s="24"/>
      <c r="SG122" s="24"/>
      <c r="SH122" s="24"/>
      <c r="SI122" s="24"/>
      <c r="SJ122" s="24"/>
      <c r="SK122" s="24"/>
      <c r="SL122" s="24"/>
      <c r="SM122" s="24"/>
      <c r="SN122" s="24"/>
      <c r="SO122" s="24"/>
      <c r="SP122" s="24"/>
      <c r="SQ122" s="24"/>
      <c r="SR122" s="24"/>
      <c r="SS122" s="24"/>
      <c r="ST122" s="24"/>
      <c r="SU122" s="24"/>
      <c r="SV122" s="24"/>
      <c r="SW122" s="24"/>
      <c r="SX122" s="24"/>
      <c r="SY122" s="24"/>
      <c r="SZ122" s="24"/>
      <c r="TA122" s="24"/>
      <c r="TB122" s="24"/>
      <c r="TC122" s="24"/>
      <c r="TD122" s="24"/>
      <c r="TE122" s="24"/>
      <c r="TF122" s="24"/>
      <c r="TG122" s="24"/>
      <c r="TH122" s="24"/>
      <c r="TI122" s="24"/>
      <c r="TJ122" s="24"/>
      <c r="TK122" s="24"/>
      <c r="TL122" s="24"/>
      <c r="TM122" s="24"/>
      <c r="TN122" s="24"/>
      <c r="TO122" s="24"/>
      <c r="TP122" s="24"/>
      <c r="TQ122" s="24"/>
      <c r="TR122" s="24"/>
      <c r="TS122" s="24"/>
      <c r="TT122" s="24"/>
      <c r="TU122" s="24"/>
      <c r="TV122" s="24"/>
      <c r="TW122" s="24"/>
      <c r="TX122" s="24"/>
      <c r="TY122" s="24"/>
      <c r="TZ122" s="24"/>
      <c r="UA122" s="24"/>
      <c r="UB122" s="24"/>
      <c r="UC122" s="24"/>
      <c r="UD122" s="24"/>
      <c r="UE122" s="24"/>
      <c r="UF122" s="24"/>
      <c r="UG122" s="24"/>
      <c r="UH122" s="24"/>
      <c r="UI122" s="24"/>
      <c r="UJ122" s="24"/>
      <c r="UK122" s="24"/>
      <c r="UL122" s="24"/>
      <c r="UM122" s="24"/>
      <c r="UN122" s="24"/>
      <c r="UO122" s="24"/>
      <c r="UP122" s="24"/>
      <c r="UQ122" s="24"/>
      <c r="UR122" s="24"/>
      <c r="US122" s="24"/>
      <c r="UT122" s="24"/>
      <c r="UU122" s="24"/>
      <c r="UV122" s="24"/>
      <c r="UW122" s="24"/>
      <c r="UX122" s="24"/>
      <c r="UY122" s="24"/>
      <c r="UZ122" s="24"/>
      <c r="VA122" s="24"/>
      <c r="VB122" s="24"/>
      <c r="VC122" s="24"/>
      <c r="VD122" s="24"/>
    </row>
    <row r="123" spans="1:576" s="23" customFormat="1" ht="15" customHeight="1" x14ac:dyDescent="0.2">
      <c r="A123" s="18">
        <v>20</v>
      </c>
      <c r="B123" s="89" t="s">
        <v>325</v>
      </c>
      <c r="C123" s="89" t="s">
        <v>326</v>
      </c>
      <c r="D123" s="20">
        <v>14</v>
      </c>
      <c r="E123" s="89" t="s">
        <v>245</v>
      </c>
      <c r="F123" s="89" t="s">
        <v>327</v>
      </c>
      <c r="G123" s="130" t="s">
        <v>220</v>
      </c>
      <c r="H123" s="22">
        <v>40</v>
      </c>
      <c r="I123" s="22" t="s">
        <v>121</v>
      </c>
      <c r="J123" s="21" t="s">
        <v>23</v>
      </c>
      <c r="K123" s="21" t="s">
        <v>279</v>
      </c>
      <c r="L123" s="21" t="s">
        <v>194</v>
      </c>
      <c r="M123" s="22">
        <v>1</v>
      </c>
      <c r="N123" s="126">
        <v>9872</v>
      </c>
      <c r="O123" s="62"/>
      <c r="P123" s="62">
        <f t="shared" si="68"/>
        <v>1480.8</v>
      </c>
      <c r="Q123" s="62">
        <f t="shared" si="69"/>
        <v>11352.8</v>
      </c>
      <c r="R123" s="62">
        <f>70.1*4</f>
        <v>280.39999999999998</v>
      </c>
      <c r="S123" s="62">
        <f t="shared" si="70"/>
        <v>2110.6333333333332</v>
      </c>
      <c r="T123" s="62">
        <f t="shared" si="71"/>
        <v>21106.333333333332</v>
      </c>
      <c r="U123" s="62">
        <f t="shared" si="72"/>
        <v>1986.7399999999998</v>
      </c>
      <c r="V123" s="62">
        <f t="shared" si="73"/>
        <v>340.58399999999995</v>
      </c>
      <c r="W123" s="62">
        <f t="shared" si="74"/>
        <v>567.64</v>
      </c>
      <c r="X123" s="62">
        <f t="shared" si="75"/>
        <v>227.05599999999998</v>
      </c>
      <c r="Y123" s="62">
        <f t="shared" ref="Y123:Y124" si="85">745+70</f>
        <v>815</v>
      </c>
      <c r="Z123" s="62">
        <f t="shared" ref="Z123:Z124" si="86">466+30</f>
        <v>496</v>
      </c>
      <c r="AA123" s="64">
        <f t="shared" si="76"/>
        <v>6331.9</v>
      </c>
      <c r="AB123" s="64">
        <f t="shared" si="77"/>
        <v>18528.625555555554</v>
      </c>
      <c r="AC123" s="64">
        <f t="shared" si="78"/>
        <v>222343.50666666665</v>
      </c>
      <c r="AD123" s="64"/>
      <c r="AE123" s="64"/>
      <c r="AF123" s="64"/>
      <c r="AG123" s="64"/>
      <c r="AH123" s="64"/>
      <c r="AI123" s="64"/>
      <c r="AJ123" s="64"/>
      <c r="AK123" s="64"/>
      <c r="AL123" s="6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  <c r="IA123" s="24"/>
      <c r="IB123" s="24"/>
      <c r="IC123" s="24"/>
      <c r="ID123" s="24"/>
      <c r="IE123" s="24"/>
      <c r="IF123" s="24"/>
      <c r="IG123" s="24"/>
      <c r="IH123" s="24"/>
      <c r="II123" s="24"/>
      <c r="IJ123" s="24"/>
      <c r="IK123" s="24"/>
      <c r="IL123" s="24"/>
      <c r="IM123" s="24"/>
      <c r="IN123" s="24"/>
      <c r="IO123" s="24"/>
      <c r="IP123" s="24"/>
      <c r="IQ123" s="24"/>
      <c r="IR123" s="24"/>
      <c r="IS123" s="24"/>
      <c r="IT123" s="24"/>
      <c r="IU123" s="24"/>
      <c r="IV123" s="24"/>
      <c r="IW123" s="24"/>
      <c r="IX123" s="24"/>
      <c r="IY123" s="24"/>
      <c r="IZ123" s="24"/>
      <c r="JA123" s="24"/>
      <c r="JB123" s="24"/>
      <c r="JC123" s="24"/>
      <c r="JD123" s="24"/>
      <c r="JE123" s="24"/>
      <c r="JF123" s="24"/>
      <c r="JG123" s="24"/>
      <c r="JH123" s="24"/>
      <c r="JI123" s="24"/>
      <c r="JJ123" s="24"/>
      <c r="JK123" s="24"/>
      <c r="JL123" s="24"/>
      <c r="JM123" s="24"/>
      <c r="JN123" s="24"/>
      <c r="JO123" s="24"/>
      <c r="JP123" s="24"/>
      <c r="JQ123" s="24"/>
      <c r="JR123" s="24"/>
      <c r="JS123" s="24"/>
      <c r="JT123" s="24"/>
      <c r="JU123" s="24"/>
      <c r="JV123" s="24"/>
      <c r="JW123" s="24"/>
      <c r="JX123" s="24"/>
      <c r="JY123" s="24"/>
      <c r="JZ123" s="24"/>
      <c r="KA123" s="24"/>
      <c r="KB123" s="24"/>
      <c r="KC123" s="24"/>
      <c r="KD123" s="24"/>
      <c r="KE123" s="24"/>
      <c r="KF123" s="24"/>
      <c r="KG123" s="24"/>
      <c r="KH123" s="24"/>
      <c r="KI123" s="24"/>
      <c r="KJ123" s="24"/>
      <c r="KK123" s="24"/>
      <c r="KL123" s="24"/>
      <c r="KM123" s="24"/>
      <c r="KN123" s="24"/>
      <c r="KO123" s="24"/>
      <c r="KP123" s="24"/>
      <c r="KQ123" s="24"/>
      <c r="KR123" s="24"/>
      <c r="KS123" s="24"/>
      <c r="KT123" s="24"/>
      <c r="KU123" s="24"/>
      <c r="KV123" s="24"/>
      <c r="KW123" s="24"/>
      <c r="KX123" s="24"/>
      <c r="KY123" s="24"/>
      <c r="KZ123" s="24"/>
      <c r="LA123" s="24"/>
      <c r="LB123" s="24"/>
      <c r="LC123" s="24"/>
      <c r="LD123" s="24"/>
      <c r="LE123" s="24"/>
      <c r="LF123" s="24"/>
      <c r="LG123" s="24"/>
      <c r="LH123" s="24"/>
      <c r="LI123" s="24"/>
      <c r="LJ123" s="24"/>
      <c r="LK123" s="24"/>
      <c r="LL123" s="24"/>
      <c r="LM123" s="24"/>
      <c r="LN123" s="24"/>
      <c r="LO123" s="24"/>
      <c r="LP123" s="24"/>
      <c r="LQ123" s="24"/>
      <c r="LR123" s="24"/>
      <c r="LS123" s="24"/>
      <c r="LT123" s="24"/>
      <c r="LU123" s="24"/>
      <c r="LV123" s="24"/>
      <c r="LW123" s="24"/>
      <c r="LX123" s="24"/>
      <c r="LY123" s="24"/>
      <c r="LZ123" s="24"/>
      <c r="MA123" s="24"/>
      <c r="MB123" s="24"/>
      <c r="MC123" s="24"/>
      <c r="MD123" s="24"/>
      <c r="ME123" s="24"/>
      <c r="MF123" s="24"/>
      <c r="MG123" s="24"/>
      <c r="MH123" s="24"/>
      <c r="MI123" s="24"/>
      <c r="MJ123" s="24"/>
      <c r="MK123" s="24"/>
      <c r="ML123" s="24"/>
      <c r="MM123" s="24"/>
      <c r="MN123" s="24"/>
      <c r="MO123" s="24"/>
      <c r="MP123" s="24"/>
      <c r="MQ123" s="24"/>
      <c r="MR123" s="24"/>
      <c r="MS123" s="24"/>
      <c r="MT123" s="24"/>
      <c r="MU123" s="24"/>
      <c r="MV123" s="24"/>
      <c r="MW123" s="24"/>
      <c r="MX123" s="24"/>
      <c r="MY123" s="24"/>
      <c r="MZ123" s="24"/>
      <c r="NA123" s="24"/>
      <c r="NB123" s="24"/>
      <c r="NC123" s="24"/>
      <c r="ND123" s="24"/>
      <c r="NE123" s="24"/>
      <c r="NF123" s="24"/>
      <c r="NG123" s="24"/>
      <c r="NH123" s="24"/>
      <c r="NI123" s="24"/>
      <c r="NJ123" s="24"/>
      <c r="NK123" s="24"/>
      <c r="NL123" s="24"/>
      <c r="NM123" s="24"/>
      <c r="NN123" s="24"/>
      <c r="NO123" s="24"/>
      <c r="NP123" s="24"/>
      <c r="NQ123" s="24"/>
      <c r="NR123" s="24"/>
      <c r="NS123" s="24"/>
      <c r="NT123" s="24"/>
      <c r="NU123" s="24"/>
      <c r="NV123" s="24"/>
      <c r="NW123" s="24"/>
      <c r="NX123" s="24"/>
      <c r="NY123" s="24"/>
      <c r="NZ123" s="24"/>
      <c r="OA123" s="24"/>
      <c r="OB123" s="24"/>
      <c r="OC123" s="24"/>
      <c r="OD123" s="24"/>
      <c r="OE123" s="24"/>
      <c r="OF123" s="24"/>
      <c r="OG123" s="24"/>
      <c r="OH123" s="24"/>
      <c r="OI123" s="24"/>
      <c r="OJ123" s="24"/>
      <c r="OK123" s="24"/>
      <c r="OL123" s="24"/>
      <c r="OM123" s="24"/>
      <c r="ON123" s="24"/>
      <c r="OO123" s="24"/>
      <c r="OP123" s="24"/>
      <c r="OQ123" s="24"/>
      <c r="OR123" s="24"/>
      <c r="OS123" s="24"/>
      <c r="OT123" s="24"/>
      <c r="OU123" s="24"/>
      <c r="OV123" s="24"/>
      <c r="OW123" s="24"/>
      <c r="OX123" s="24"/>
      <c r="OY123" s="24"/>
      <c r="OZ123" s="24"/>
      <c r="PA123" s="24"/>
      <c r="PB123" s="24"/>
      <c r="PC123" s="24"/>
      <c r="PD123" s="24"/>
      <c r="PE123" s="24"/>
      <c r="PF123" s="24"/>
      <c r="PG123" s="24"/>
      <c r="PH123" s="24"/>
      <c r="PI123" s="24"/>
      <c r="PJ123" s="24"/>
      <c r="PK123" s="24"/>
      <c r="PL123" s="24"/>
      <c r="PM123" s="24"/>
      <c r="PN123" s="24"/>
      <c r="PO123" s="24"/>
      <c r="PP123" s="24"/>
      <c r="PQ123" s="24"/>
      <c r="PR123" s="24"/>
      <c r="PS123" s="24"/>
      <c r="PT123" s="24"/>
      <c r="PU123" s="24"/>
      <c r="PV123" s="24"/>
      <c r="PW123" s="24"/>
      <c r="PX123" s="24"/>
      <c r="PY123" s="24"/>
      <c r="PZ123" s="24"/>
      <c r="QA123" s="24"/>
      <c r="QB123" s="24"/>
      <c r="QC123" s="24"/>
      <c r="QD123" s="24"/>
      <c r="QE123" s="24"/>
      <c r="QF123" s="24"/>
      <c r="QG123" s="24"/>
      <c r="QH123" s="24"/>
      <c r="QI123" s="24"/>
      <c r="QJ123" s="24"/>
      <c r="QK123" s="24"/>
      <c r="QL123" s="24"/>
      <c r="QM123" s="24"/>
      <c r="QN123" s="24"/>
      <c r="QO123" s="24"/>
      <c r="QP123" s="24"/>
      <c r="QQ123" s="24"/>
      <c r="QR123" s="24"/>
      <c r="QS123" s="24"/>
      <c r="QT123" s="24"/>
      <c r="QU123" s="24"/>
      <c r="QV123" s="24"/>
      <c r="QW123" s="24"/>
      <c r="QX123" s="24"/>
      <c r="QY123" s="24"/>
      <c r="QZ123" s="24"/>
      <c r="RA123" s="24"/>
      <c r="RB123" s="24"/>
      <c r="RC123" s="24"/>
      <c r="RD123" s="24"/>
      <c r="RE123" s="24"/>
      <c r="RF123" s="24"/>
      <c r="RG123" s="24"/>
      <c r="RH123" s="24"/>
      <c r="RI123" s="24"/>
      <c r="RJ123" s="24"/>
      <c r="RK123" s="24"/>
      <c r="RL123" s="24"/>
      <c r="RM123" s="24"/>
      <c r="RN123" s="24"/>
      <c r="RO123" s="24"/>
      <c r="RP123" s="24"/>
      <c r="RQ123" s="24"/>
      <c r="RR123" s="24"/>
      <c r="RS123" s="24"/>
      <c r="RT123" s="24"/>
      <c r="RU123" s="24"/>
      <c r="RV123" s="24"/>
      <c r="RW123" s="24"/>
      <c r="RX123" s="24"/>
      <c r="RY123" s="24"/>
      <c r="RZ123" s="24"/>
      <c r="SA123" s="24"/>
      <c r="SB123" s="24"/>
      <c r="SC123" s="24"/>
      <c r="SD123" s="24"/>
      <c r="SE123" s="24"/>
      <c r="SF123" s="24"/>
      <c r="SG123" s="24"/>
      <c r="SH123" s="24"/>
      <c r="SI123" s="24"/>
      <c r="SJ123" s="24"/>
      <c r="SK123" s="24"/>
      <c r="SL123" s="24"/>
      <c r="SM123" s="24"/>
      <c r="SN123" s="24"/>
      <c r="SO123" s="24"/>
      <c r="SP123" s="24"/>
      <c r="SQ123" s="24"/>
      <c r="SR123" s="24"/>
      <c r="SS123" s="24"/>
      <c r="ST123" s="24"/>
      <c r="SU123" s="24"/>
      <c r="SV123" s="24"/>
      <c r="SW123" s="24"/>
      <c r="SX123" s="24"/>
      <c r="SY123" s="24"/>
      <c r="SZ123" s="24"/>
      <c r="TA123" s="24"/>
      <c r="TB123" s="24"/>
      <c r="TC123" s="24"/>
      <c r="TD123" s="24"/>
      <c r="TE123" s="24"/>
      <c r="TF123" s="24"/>
      <c r="TG123" s="24"/>
      <c r="TH123" s="24"/>
      <c r="TI123" s="24"/>
      <c r="TJ123" s="24"/>
      <c r="TK123" s="24"/>
      <c r="TL123" s="24"/>
      <c r="TM123" s="24"/>
      <c r="TN123" s="24"/>
      <c r="TO123" s="24"/>
      <c r="TP123" s="24"/>
      <c r="TQ123" s="24"/>
      <c r="TR123" s="24"/>
      <c r="TS123" s="24"/>
      <c r="TT123" s="24"/>
      <c r="TU123" s="24"/>
      <c r="TV123" s="24"/>
      <c r="TW123" s="24"/>
      <c r="TX123" s="24"/>
      <c r="TY123" s="24"/>
      <c r="TZ123" s="24"/>
      <c r="UA123" s="24"/>
      <c r="UB123" s="24"/>
      <c r="UC123" s="24"/>
      <c r="UD123" s="24"/>
      <c r="UE123" s="24"/>
      <c r="UF123" s="24"/>
      <c r="UG123" s="24"/>
      <c r="UH123" s="24"/>
      <c r="UI123" s="24"/>
      <c r="UJ123" s="24"/>
      <c r="UK123" s="24"/>
      <c r="UL123" s="24"/>
      <c r="UM123" s="24"/>
      <c r="UN123" s="24"/>
      <c r="UO123" s="24"/>
      <c r="UP123" s="24"/>
      <c r="UQ123" s="24"/>
      <c r="UR123" s="24"/>
      <c r="US123" s="24"/>
      <c r="UT123" s="24"/>
      <c r="UU123" s="24"/>
      <c r="UV123" s="24"/>
      <c r="UW123" s="24"/>
      <c r="UX123" s="24"/>
      <c r="UY123" s="24"/>
      <c r="UZ123" s="24"/>
      <c r="VA123" s="24"/>
      <c r="VB123" s="24"/>
      <c r="VC123" s="24"/>
      <c r="VD123" s="24"/>
    </row>
    <row r="124" spans="1:576" s="23" customFormat="1" ht="15" customHeight="1" x14ac:dyDescent="0.2">
      <c r="A124" s="18">
        <v>21</v>
      </c>
      <c r="B124" s="89" t="s">
        <v>325</v>
      </c>
      <c r="C124" s="89" t="s">
        <v>326</v>
      </c>
      <c r="D124" s="20">
        <v>14</v>
      </c>
      <c r="E124" s="89" t="s">
        <v>245</v>
      </c>
      <c r="F124" s="89" t="s">
        <v>327</v>
      </c>
      <c r="G124" s="130" t="s">
        <v>220</v>
      </c>
      <c r="H124" s="22">
        <v>40</v>
      </c>
      <c r="I124" s="22" t="s">
        <v>121</v>
      </c>
      <c r="J124" s="21" t="s">
        <v>168</v>
      </c>
      <c r="K124" s="21" t="s">
        <v>279</v>
      </c>
      <c r="L124" s="21" t="s">
        <v>194</v>
      </c>
      <c r="M124" s="22">
        <v>1</v>
      </c>
      <c r="N124" s="126">
        <v>9872</v>
      </c>
      <c r="O124" s="62">
        <f>+N124*20%</f>
        <v>1974.4</v>
      </c>
      <c r="P124" s="62"/>
      <c r="Q124" s="62">
        <f t="shared" si="69"/>
        <v>11846.4</v>
      </c>
      <c r="R124" s="62">
        <f>70.1*4</f>
        <v>280.39999999999998</v>
      </c>
      <c r="S124" s="62">
        <f t="shared" si="70"/>
        <v>2192.9</v>
      </c>
      <c r="T124" s="62">
        <f t="shared" si="71"/>
        <v>21929</v>
      </c>
      <c r="U124" s="62">
        <f t="shared" si="72"/>
        <v>2073.12</v>
      </c>
      <c r="V124" s="62">
        <f t="shared" si="73"/>
        <v>355.392</v>
      </c>
      <c r="W124" s="62">
        <f t="shared" si="74"/>
        <v>592.32000000000005</v>
      </c>
      <c r="X124" s="62">
        <f t="shared" si="75"/>
        <v>236.928</v>
      </c>
      <c r="Y124" s="62">
        <f t="shared" si="85"/>
        <v>815</v>
      </c>
      <c r="Z124" s="62">
        <f t="shared" si="86"/>
        <v>496</v>
      </c>
      <c r="AA124" s="64">
        <f t="shared" si="76"/>
        <v>6578.7</v>
      </c>
      <c r="AB124" s="64">
        <f t="shared" si="77"/>
        <v>19253.943333333329</v>
      </c>
      <c r="AC124" s="64">
        <f t="shared" si="78"/>
        <v>231047.31999999995</v>
      </c>
      <c r="AD124" s="64"/>
      <c r="AE124" s="64"/>
      <c r="AF124" s="64"/>
      <c r="AG124" s="64"/>
      <c r="AH124" s="64"/>
      <c r="AI124" s="64"/>
      <c r="AJ124" s="64"/>
      <c r="AK124" s="64"/>
      <c r="AL124" s="6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  <c r="II124" s="24"/>
      <c r="IJ124" s="24"/>
      <c r="IK124" s="24"/>
      <c r="IL124" s="24"/>
      <c r="IM124" s="24"/>
      <c r="IN124" s="24"/>
      <c r="IO124" s="24"/>
      <c r="IP124" s="24"/>
      <c r="IQ124" s="24"/>
      <c r="IR124" s="24"/>
      <c r="IS124" s="24"/>
      <c r="IT124" s="24"/>
      <c r="IU124" s="24"/>
      <c r="IV124" s="24"/>
      <c r="IW124" s="24"/>
      <c r="IX124" s="24"/>
      <c r="IY124" s="24"/>
      <c r="IZ124" s="24"/>
      <c r="JA124" s="24"/>
      <c r="JB124" s="24"/>
      <c r="JC124" s="24"/>
      <c r="JD124" s="24"/>
      <c r="JE124" s="24"/>
      <c r="JF124" s="24"/>
      <c r="JG124" s="24"/>
      <c r="JH124" s="24"/>
      <c r="JI124" s="24"/>
      <c r="JJ124" s="24"/>
      <c r="JK124" s="24"/>
      <c r="JL124" s="24"/>
      <c r="JM124" s="24"/>
      <c r="JN124" s="24"/>
      <c r="JO124" s="24"/>
      <c r="JP124" s="24"/>
      <c r="JQ124" s="24"/>
      <c r="JR124" s="24"/>
      <c r="JS124" s="24"/>
      <c r="JT124" s="24"/>
      <c r="JU124" s="24"/>
      <c r="JV124" s="24"/>
      <c r="JW124" s="24"/>
      <c r="JX124" s="24"/>
      <c r="JY124" s="24"/>
      <c r="JZ124" s="24"/>
      <c r="KA124" s="24"/>
      <c r="KB124" s="24"/>
      <c r="KC124" s="24"/>
      <c r="KD124" s="24"/>
      <c r="KE124" s="24"/>
      <c r="KF124" s="24"/>
      <c r="KG124" s="24"/>
      <c r="KH124" s="24"/>
      <c r="KI124" s="24"/>
      <c r="KJ124" s="24"/>
      <c r="KK124" s="24"/>
      <c r="KL124" s="24"/>
      <c r="KM124" s="24"/>
      <c r="KN124" s="24"/>
      <c r="KO124" s="24"/>
      <c r="KP124" s="24"/>
      <c r="KQ124" s="24"/>
      <c r="KR124" s="24"/>
      <c r="KS124" s="24"/>
      <c r="KT124" s="24"/>
      <c r="KU124" s="24"/>
      <c r="KV124" s="24"/>
      <c r="KW124" s="24"/>
      <c r="KX124" s="24"/>
      <c r="KY124" s="24"/>
      <c r="KZ124" s="24"/>
      <c r="LA124" s="24"/>
      <c r="LB124" s="24"/>
      <c r="LC124" s="24"/>
      <c r="LD124" s="24"/>
      <c r="LE124" s="24"/>
      <c r="LF124" s="24"/>
      <c r="LG124" s="24"/>
      <c r="LH124" s="24"/>
      <c r="LI124" s="24"/>
      <c r="LJ124" s="24"/>
      <c r="LK124" s="24"/>
      <c r="LL124" s="24"/>
      <c r="LM124" s="24"/>
      <c r="LN124" s="24"/>
      <c r="LO124" s="24"/>
      <c r="LP124" s="24"/>
      <c r="LQ124" s="24"/>
      <c r="LR124" s="24"/>
      <c r="LS124" s="24"/>
      <c r="LT124" s="24"/>
      <c r="LU124" s="24"/>
      <c r="LV124" s="24"/>
      <c r="LW124" s="24"/>
      <c r="LX124" s="24"/>
      <c r="LY124" s="24"/>
      <c r="LZ124" s="24"/>
      <c r="MA124" s="24"/>
      <c r="MB124" s="24"/>
      <c r="MC124" s="24"/>
      <c r="MD124" s="24"/>
      <c r="ME124" s="24"/>
      <c r="MF124" s="24"/>
      <c r="MG124" s="24"/>
      <c r="MH124" s="24"/>
      <c r="MI124" s="24"/>
      <c r="MJ124" s="24"/>
      <c r="MK124" s="24"/>
      <c r="ML124" s="24"/>
      <c r="MM124" s="24"/>
      <c r="MN124" s="24"/>
      <c r="MO124" s="24"/>
      <c r="MP124" s="24"/>
      <c r="MQ124" s="24"/>
      <c r="MR124" s="24"/>
      <c r="MS124" s="24"/>
      <c r="MT124" s="24"/>
      <c r="MU124" s="24"/>
      <c r="MV124" s="24"/>
      <c r="MW124" s="24"/>
      <c r="MX124" s="24"/>
      <c r="MY124" s="24"/>
      <c r="MZ124" s="24"/>
      <c r="NA124" s="24"/>
      <c r="NB124" s="24"/>
      <c r="NC124" s="24"/>
      <c r="ND124" s="24"/>
      <c r="NE124" s="24"/>
      <c r="NF124" s="24"/>
      <c r="NG124" s="24"/>
      <c r="NH124" s="24"/>
      <c r="NI124" s="24"/>
      <c r="NJ124" s="24"/>
      <c r="NK124" s="24"/>
      <c r="NL124" s="24"/>
      <c r="NM124" s="24"/>
      <c r="NN124" s="24"/>
      <c r="NO124" s="24"/>
      <c r="NP124" s="24"/>
      <c r="NQ124" s="24"/>
      <c r="NR124" s="24"/>
      <c r="NS124" s="24"/>
      <c r="NT124" s="24"/>
      <c r="NU124" s="24"/>
      <c r="NV124" s="24"/>
      <c r="NW124" s="24"/>
      <c r="NX124" s="24"/>
      <c r="NY124" s="24"/>
      <c r="NZ124" s="24"/>
      <c r="OA124" s="24"/>
      <c r="OB124" s="24"/>
      <c r="OC124" s="24"/>
      <c r="OD124" s="24"/>
      <c r="OE124" s="24"/>
      <c r="OF124" s="24"/>
      <c r="OG124" s="24"/>
      <c r="OH124" s="24"/>
      <c r="OI124" s="24"/>
      <c r="OJ124" s="24"/>
      <c r="OK124" s="24"/>
      <c r="OL124" s="24"/>
      <c r="OM124" s="24"/>
      <c r="ON124" s="24"/>
      <c r="OO124" s="24"/>
      <c r="OP124" s="24"/>
      <c r="OQ124" s="24"/>
      <c r="OR124" s="24"/>
      <c r="OS124" s="24"/>
      <c r="OT124" s="24"/>
      <c r="OU124" s="24"/>
      <c r="OV124" s="24"/>
      <c r="OW124" s="24"/>
      <c r="OX124" s="24"/>
      <c r="OY124" s="24"/>
      <c r="OZ124" s="24"/>
      <c r="PA124" s="24"/>
      <c r="PB124" s="24"/>
      <c r="PC124" s="24"/>
      <c r="PD124" s="24"/>
      <c r="PE124" s="24"/>
      <c r="PF124" s="24"/>
      <c r="PG124" s="24"/>
      <c r="PH124" s="24"/>
      <c r="PI124" s="24"/>
      <c r="PJ124" s="24"/>
      <c r="PK124" s="24"/>
      <c r="PL124" s="24"/>
      <c r="PM124" s="24"/>
      <c r="PN124" s="24"/>
      <c r="PO124" s="24"/>
      <c r="PP124" s="24"/>
      <c r="PQ124" s="24"/>
      <c r="PR124" s="24"/>
      <c r="PS124" s="24"/>
      <c r="PT124" s="24"/>
      <c r="PU124" s="24"/>
      <c r="PV124" s="24"/>
      <c r="PW124" s="24"/>
      <c r="PX124" s="24"/>
      <c r="PY124" s="24"/>
      <c r="PZ124" s="24"/>
      <c r="QA124" s="24"/>
      <c r="QB124" s="24"/>
      <c r="QC124" s="24"/>
      <c r="QD124" s="24"/>
      <c r="QE124" s="24"/>
      <c r="QF124" s="24"/>
      <c r="QG124" s="24"/>
      <c r="QH124" s="24"/>
      <c r="QI124" s="24"/>
      <c r="QJ124" s="24"/>
      <c r="QK124" s="24"/>
      <c r="QL124" s="24"/>
      <c r="QM124" s="24"/>
      <c r="QN124" s="24"/>
      <c r="QO124" s="24"/>
      <c r="QP124" s="24"/>
      <c r="QQ124" s="24"/>
      <c r="QR124" s="24"/>
      <c r="QS124" s="24"/>
      <c r="QT124" s="24"/>
      <c r="QU124" s="24"/>
      <c r="QV124" s="24"/>
      <c r="QW124" s="24"/>
      <c r="QX124" s="24"/>
      <c r="QY124" s="24"/>
      <c r="QZ124" s="24"/>
      <c r="RA124" s="24"/>
      <c r="RB124" s="24"/>
      <c r="RC124" s="24"/>
      <c r="RD124" s="24"/>
      <c r="RE124" s="24"/>
      <c r="RF124" s="24"/>
      <c r="RG124" s="24"/>
      <c r="RH124" s="24"/>
      <c r="RI124" s="24"/>
      <c r="RJ124" s="24"/>
      <c r="RK124" s="24"/>
      <c r="RL124" s="24"/>
      <c r="RM124" s="24"/>
      <c r="RN124" s="24"/>
      <c r="RO124" s="24"/>
      <c r="RP124" s="24"/>
      <c r="RQ124" s="24"/>
      <c r="RR124" s="24"/>
      <c r="RS124" s="24"/>
      <c r="RT124" s="24"/>
      <c r="RU124" s="24"/>
      <c r="RV124" s="24"/>
      <c r="RW124" s="24"/>
      <c r="RX124" s="24"/>
      <c r="RY124" s="24"/>
      <c r="RZ124" s="24"/>
      <c r="SA124" s="24"/>
      <c r="SB124" s="24"/>
      <c r="SC124" s="24"/>
      <c r="SD124" s="24"/>
      <c r="SE124" s="24"/>
      <c r="SF124" s="24"/>
      <c r="SG124" s="24"/>
      <c r="SH124" s="24"/>
      <c r="SI124" s="24"/>
      <c r="SJ124" s="24"/>
      <c r="SK124" s="24"/>
      <c r="SL124" s="24"/>
      <c r="SM124" s="24"/>
      <c r="SN124" s="24"/>
      <c r="SO124" s="24"/>
      <c r="SP124" s="24"/>
      <c r="SQ124" s="24"/>
      <c r="SR124" s="24"/>
      <c r="SS124" s="24"/>
      <c r="ST124" s="24"/>
      <c r="SU124" s="24"/>
      <c r="SV124" s="24"/>
      <c r="SW124" s="24"/>
      <c r="SX124" s="24"/>
      <c r="SY124" s="24"/>
      <c r="SZ124" s="24"/>
      <c r="TA124" s="24"/>
      <c r="TB124" s="24"/>
      <c r="TC124" s="24"/>
      <c r="TD124" s="24"/>
      <c r="TE124" s="24"/>
      <c r="TF124" s="24"/>
      <c r="TG124" s="24"/>
      <c r="TH124" s="24"/>
      <c r="TI124" s="24"/>
      <c r="TJ124" s="24"/>
      <c r="TK124" s="24"/>
      <c r="TL124" s="24"/>
      <c r="TM124" s="24"/>
      <c r="TN124" s="24"/>
      <c r="TO124" s="24"/>
      <c r="TP124" s="24"/>
      <c r="TQ124" s="24"/>
      <c r="TR124" s="24"/>
      <c r="TS124" s="24"/>
      <c r="TT124" s="24"/>
      <c r="TU124" s="24"/>
      <c r="TV124" s="24"/>
      <c r="TW124" s="24"/>
      <c r="TX124" s="24"/>
      <c r="TY124" s="24"/>
      <c r="TZ124" s="24"/>
      <c r="UA124" s="24"/>
      <c r="UB124" s="24"/>
      <c r="UC124" s="24"/>
      <c r="UD124" s="24"/>
      <c r="UE124" s="24"/>
      <c r="UF124" s="24"/>
      <c r="UG124" s="24"/>
      <c r="UH124" s="24"/>
      <c r="UI124" s="24"/>
      <c r="UJ124" s="24"/>
      <c r="UK124" s="24"/>
      <c r="UL124" s="24"/>
      <c r="UM124" s="24"/>
      <c r="UN124" s="24"/>
      <c r="UO124" s="24"/>
      <c r="UP124" s="24"/>
      <c r="UQ124" s="24"/>
      <c r="UR124" s="24"/>
      <c r="US124" s="24"/>
      <c r="UT124" s="24"/>
      <c r="UU124" s="24"/>
      <c r="UV124" s="24"/>
      <c r="UW124" s="24"/>
      <c r="UX124" s="24"/>
      <c r="UY124" s="24"/>
      <c r="UZ124" s="24"/>
      <c r="VA124" s="24"/>
      <c r="VB124" s="24"/>
      <c r="VC124" s="24"/>
      <c r="VD124" s="24"/>
    </row>
    <row r="125" spans="1:576" s="23" customFormat="1" ht="15" customHeight="1" x14ac:dyDescent="0.2">
      <c r="A125" s="99">
        <v>22</v>
      </c>
      <c r="B125" s="89" t="s">
        <v>325</v>
      </c>
      <c r="C125" s="89" t="s">
        <v>326</v>
      </c>
      <c r="D125" s="20">
        <v>14</v>
      </c>
      <c r="E125" s="89" t="s">
        <v>245</v>
      </c>
      <c r="F125" s="89" t="s">
        <v>327</v>
      </c>
      <c r="G125" s="130">
        <v>6</v>
      </c>
      <c r="H125" s="22">
        <v>40</v>
      </c>
      <c r="I125" s="22" t="s">
        <v>121</v>
      </c>
      <c r="J125" s="21" t="s">
        <v>33</v>
      </c>
      <c r="K125" s="21" t="s">
        <v>279</v>
      </c>
      <c r="L125" s="21" t="s">
        <v>194</v>
      </c>
      <c r="M125" s="22">
        <v>1</v>
      </c>
      <c r="N125" s="101">
        <v>10433</v>
      </c>
      <c r="O125" s="62"/>
      <c r="P125" s="62">
        <f>+N125*0.15</f>
        <v>1564.95</v>
      </c>
      <c r="Q125" s="62">
        <f t="shared" si="69"/>
        <v>11997.95</v>
      </c>
      <c r="R125" s="62">
        <f>70.1*5</f>
        <v>350.5</v>
      </c>
      <c r="S125" s="62">
        <f t="shared" si="70"/>
        <v>2254.8250000000003</v>
      </c>
      <c r="T125" s="62">
        <f t="shared" si="71"/>
        <v>22548.25</v>
      </c>
      <c r="U125" s="62">
        <f t="shared" si="72"/>
        <v>2099.6412500000001</v>
      </c>
      <c r="V125" s="62">
        <f t="shared" si="73"/>
        <v>359.93850000000003</v>
      </c>
      <c r="W125" s="62">
        <f t="shared" si="74"/>
        <v>599.89750000000004</v>
      </c>
      <c r="X125" s="62">
        <f t="shared" si="75"/>
        <v>239.95900000000003</v>
      </c>
      <c r="Y125" s="62">
        <f t="shared" ref="Y125" si="87">845+70</f>
        <v>915</v>
      </c>
      <c r="Z125" s="62">
        <f t="shared" ref="Z125" si="88">586+30</f>
        <v>616</v>
      </c>
      <c r="AA125" s="64">
        <f t="shared" si="76"/>
        <v>6764.4750000000004</v>
      </c>
      <c r="AB125" s="64">
        <f t="shared" si="77"/>
        <v>19809.515416666669</v>
      </c>
      <c r="AC125" s="64">
        <f t="shared" si="78"/>
        <v>237714.18500000003</v>
      </c>
      <c r="AD125" s="64"/>
      <c r="AE125" s="64"/>
      <c r="AF125" s="64"/>
      <c r="AG125" s="64"/>
      <c r="AH125" s="64"/>
      <c r="AI125" s="64"/>
      <c r="AJ125" s="64"/>
      <c r="AK125" s="64"/>
      <c r="AL125" s="6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  <c r="II125" s="24"/>
      <c r="IJ125" s="24"/>
      <c r="IK125" s="24"/>
      <c r="IL125" s="24"/>
      <c r="IM125" s="24"/>
      <c r="IN125" s="24"/>
      <c r="IO125" s="24"/>
      <c r="IP125" s="24"/>
      <c r="IQ125" s="24"/>
      <c r="IR125" s="24"/>
      <c r="IS125" s="24"/>
      <c r="IT125" s="24"/>
      <c r="IU125" s="24"/>
      <c r="IV125" s="24"/>
      <c r="IW125" s="24"/>
      <c r="IX125" s="24"/>
      <c r="IY125" s="24"/>
      <c r="IZ125" s="24"/>
      <c r="JA125" s="24"/>
      <c r="JB125" s="24"/>
      <c r="JC125" s="24"/>
      <c r="JD125" s="24"/>
      <c r="JE125" s="24"/>
      <c r="JF125" s="24"/>
      <c r="JG125" s="24"/>
      <c r="JH125" s="24"/>
      <c r="JI125" s="24"/>
      <c r="JJ125" s="24"/>
      <c r="JK125" s="24"/>
      <c r="JL125" s="24"/>
      <c r="JM125" s="24"/>
      <c r="JN125" s="24"/>
      <c r="JO125" s="24"/>
      <c r="JP125" s="24"/>
      <c r="JQ125" s="24"/>
      <c r="JR125" s="24"/>
      <c r="JS125" s="24"/>
      <c r="JT125" s="24"/>
      <c r="JU125" s="24"/>
      <c r="JV125" s="24"/>
      <c r="JW125" s="24"/>
      <c r="JX125" s="24"/>
      <c r="JY125" s="24"/>
      <c r="JZ125" s="24"/>
      <c r="KA125" s="24"/>
      <c r="KB125" s="24"/>
      <c r="KC125" s="24"/>
      <c r="KD125" s="24"/>
      <c r="KE125" s="24"/>
      <c r="KF125" s="24"/>
      <c r="KG125" s="24"/>
      <c r="KH125" s="24"/>
      <c r="KI125" s="24"/>
      <c r="KJ125" s="24"/>
      <c r="KK125" s="24"/>
      <c r="KL125" s="24"/>
      <c r="KM125" s="24"/>
      <c r="KN125" s="24"/>
      <c r="KO125" s="24"/>
      <c r="KP125" s="24"/>
      <c r="KQ125" s="24"/>
      <c r="KR125" s="24"/>
      <c r="KS125" s="24"/>
      <c r="KT125" s="24"/>
      <c r="KU125" s="24"/>
      <c r="KV125" s="24"/>
      <c r="KW125" s="24"/>
      <c r="KX125" s="24"/>
      <c r="KY125" s="24"/>
      <c r="KZ125" s="24"/>
      <c r="LA125" s="24"/>
      <c r="LB125" s="24"/>
      <c r="LC125" s="24"/>
      <c r="LD125" s="24"/>
      <c r="LE125" s="24"/>
      <c r="LF125" s="24"/>
      <c r="LG125" s="24"/>
      <c r="LH125" s="24"/>
      <c r="LI125" s="24"/>
      <c r="LJ125" s="24"/>
      <c r="LK125" s="24"/>
      <c r="LL125" s="24"/>
      <c r="LM125" s="24"/>
      <c r="LN125" s="24"/>
      <c r="LO125" s="24"/>
      <c r="LP125" s="24"/>
      <c r="LQ125" s="24"/>
      <c r="LR125" s="24"/>
      <c r="LS125" s="24"/>
      <c r="LT125" s="24"/>
      <c r="LU125" s="24"/>
      <c r="LV125" s="24"/>
      <c r="LW125" s="24"/>
      <c r="LX125" s="24"/>
      <c r="LY125" s="24"/>
      <c r="LZ125" s="24"/>
      <c r="MA125" s="24"/>
      <c r="MB125" s="24"/>
      <c r="MC125" s="24"/>
      <c r="MD125" s="24"/>
      <c r="ME125" s="24"/>
      <c r="MF125" s="24"/>
      <c r="MG125" s="24"/>
      <c r="MH125" s="24"/>
      <c r="MI125" s="24"/>
      <c r="MJ125" s="24"/>
      <c r="MK125" s="24"/>
      <c r="ML125" s="24"/>
      <c r="MM125" s="24"/>
      <c r="MN125" s="24"/>
      <c r="MO125" s="24"/>
      <c r="MP125" s="24"/>
      <c r="MQ125" s="24"/>
      <c r="MR125" s="24"/>
      <c r="MS125" s="24"/>
      <c r="MT125" s="24"/>
      <c r="MU125" s="24"/>
      <c r="MV125" s="24"/>
      <c r="MW125" s="24"/>
      <c r="MX125" s="24"/>
      <c r="MY125" s="24"/>
      <c r="MZ125" s="24"/>
      <c r="NA125" s="24"/>
      <c r="NB125" s="24"/>
      <c r="NC125" s="24"/>
      <c r="ND125" s="24"/>
      <c r="NE125" s="24"/>
      <c r="NF125" s="24"/>
      <c r="NG125" s="24"/>
      <c r="NH125" s="24"/>
      <c r="NI125" s="24"/>
      <c r="NJ125" s="24"/>
      <c r="NK125" s="24"/>
      <c r="NL125" s="24"/>
      <c r="NM125" s="24"/>
      <c r="NN125" s="24"/>
      <c r="NO125" s="24"/>
      <c r="NP125" s="24"/>
      <c r="NQ125" s="24"/>
      <c r="NR125" s="24"/>
      <c r="NS125" s="24"/>
      <c r="NT125" s="24"/>
      <c r="NU125" s="24"/>
      <c r="NV125" s="24"/>
      <c r="NW125" s="24"/>
      <c r="NX125" s="24"/>
      <c r="NY125" s="24"/>
      <c r="NZ125" s="24"/>
      <c r="OA125" s="24"/>
      <c r="OB125" s="24"/>
      <c r="OC125" s="24"/>
      <c r="OD125" s="24"/>
      <c r="OE125" s="24"/>
      <c r="OF125" s="24"/>
      <c r="OG125" s="24"/>
      <c r="OH125" s="24"/>
      <c r="OI125" s="24"/>
      <c r="OJ125" s="24"/>
      <c r="OK125" s="24"/>
      <c r="OL125" s="24"/>
      <c r="OM125" s="24"/>
      <c r="ON125" s="24"/>
      <c r="OO125" s="24"/>
      <c r="OP125" s="24"/>
      <c r="OQ125" s="24"/>
      <c r="OR125" s="24"/>
      <c r="OS125" s="24"/>
      <c r="OT125" s="24"/>
      <c r="OU125" s="24"/>
      <c r="OV125" s="24"/>
      <c r="OW125" s="24"/>
      <c r="OX125" s="24"/>
      <c r="OY125" s="24"/>
      <c r="OZ125" s="24"/>
      <c r="PA125" s="24"/>
      <c r="PB125" s="24"/>
      <c r="PC125" s="24"/>
      <c r="PD125" s="24"/>
      <c r="PE125" s="24"/>
      <c r="PF125" s="24"/>
      <c r="PG125" s="24"/>
      <c r="PH125" s="24"/>
      <c r="PI125" s="24"/>
      <c r="PJ125" s="24"/>
      <c r="PK125" s="24"/>
      <c r="PL125" s="24"/>
      <c r="PM125" s="24"/>
      <c r="PN125" s="24"/>
      <c r="PO125" s="24"/>
      <c r="PP125" s="24"/>
      <c r="PQ125" s="24"/>
      <c r="PR125" s="24"/>
      <c r="PS125" s="24"/>
      <c r="PT125" s="24"/>
      <c r="PU125" s="24"/>
      <c r="PV125" s="24"/>
      <c r="PW125" s="24"/>
      <c r="PX125" s="24"/>
      <c r="PY125" s="24"/>
      <c r="PZ125" s="24"/>
      <c r="QA125" s="24"/>
      <c r="QB125" s="24"/>
      <c r="QC125" s="24"/>
      <c r="QD125" s="24"/>
      <c r="QE125" s="24"/>
      <c r="QF125" s="24"/>
      <c r="QG125" s="24"/>
      <c r="QH125" s="24"/>
      <c r="QI125" s="24"/>
      <c r="QJ125" s="24"/>
      <c r="QK125" s="24"/>
      <c r="QL125" s="24"/>
      <c r="QM125" s="24"/>
      <c r="QN125" s="24"/>
      <c r="QO125" s="24"/>
      <c r="QP125" s="24"/>
      <c r="QQ125" s="24"/>
      <c r="QR125" s="24"/>
      <c r="QS125" s="24"/>
      <c r="QT125" s="24"/>
      <c r="QU125" s="24"/>
      <c r="QV125" s="24"/>
      <c r="QW125" s="24"/>
      <c r="QX125" s="24"/>
      <c r="QY125" s="24"/>
      <c r="QZ125" s="24"/>
      <c r="RA125" s="24"/>
      <c r="RB125" s="24"/>
      <c r="RC125" s="24"/>
      <c r="RD125" s="24"/>
      <c r="RE125" s="24"/>
      <c r="RF125" s="24"/>
      <c r="RG125" s="24"/>
      <c r="RH125" s="24"/>
      <c r="RI125" s="24"/>
      <c r="RJ125" s="24"/>
      <c r="RK125" s="24"/>
      <c r="RL125" s="24"/>
      <c r="RM125" s="24"/>
      <c r="RN125" s="24"/>
      <c r="RO125" s="24"/>
      <c r="RP125" s="24"/>
      <c r="RQ125" s="24"/>
      <c r="RR125" s="24"/>
      <c r="RS125" s="24"/>
      <c r="RT125" s="24"/>
      <c r="RU125" s="24"/>
      <c r="RV125" s="24"/>
      <c r="RW125" s="24"/>
      <c r="RX125" s="24"/>
      <c r="RY125" s="24"/>
      <c r="RZ125" s="24"/>
      <c r="SA125" s="24"/>
      <c r="SB125" s="24"/>
      <c r="SC125" s="24"/>
      <c r="SD125" s="24"/>
      <c r="SE125" s="24"/>
      <c r="SF125" s="24"/>
      <c r="SG125" s="24"/>
      <c r="SH125" s="24"/>
      <c r="SI125" s="24"/>
      <c r="SJ125" s="24"/>
      <c r="SK125" s="24"/>
      <c r="SL125" s="24"/>
      <c r="SM125" s="24"/>
      <c r="SN125" s="24"/>
      <c r="SO125" s="24"/>
      <c r="SP125" s="24"/>
      <c r="SQ125" s="24"/>
      <c r="SR125" s="24"/>
      <c r="SS125" s="24"/>
      <c r="ST125" s="24"/>
      <c r="SU125" s="24"/>
      <c r="SV125" s="24"/>
      <c r="SW125" s="24"/>
      <c r="SX125" s="24"/>
      <c r="SY125" s="24"/>
      <c r="SZ125" s="24"/>
      <c r="TA125" s="24"/>
      <c r="TB125" s="24"/>
      <c r="TC125" s="24"/>
      <c r="TD125" s="24"/>
      <c r="TE125" s="24"/>
      <c r="TF125" s="24"/>
      <c r="TG125" s="24"/>
      <c r="TH125" s="24"/>
      <c r="TI125" s="24"/>
      <c r="TJ125" s="24"/>
      <c r="TK125" s="24"/>
      <c r="TL125" s="24"/>
      <c r="TM125" s="24"/>
      <c r="TN125" s="24"/>
      <c r="TO125" s="24"/>
      <c r="TP125" s="24"/>
      <c r="TQ125" s="24"/>
      <c r="TR125" s="24"/>
      <c r="TS125" s="24"/>
      <c r="TT125" s="24"/>
      <c r="TU125" s="24"/>
      <c r="TV125" s="24"/>
      <c r="TW125" s="24"/>
      <c r="TX125" s="24"/>
      <c r="TY125" s="24"/>
      <c r="TZ125" s="24"/>
      <c r="UA125" s="24"/>
      <c r="UB125" s="24"/>
      <c r="UC125" s="24"/>
      <c r="UD125" s="24"/>
      <c r="UE125" s="24"/>
      <c r="UF125" s="24"/>
      <c r="UG125" s="24"/>
      <c r="UH125" s="24"/>
      <c r="UI125" s="24"/>
      <c r="UJ125" s="24"/>
      <c r="UK125" s="24"/>
      <c r="UL125" s="24"/>
      <c r="UM125" s="24"/>
      <c r="UN125" s="24"/>
      <c r="UO125" s="24"/>
      <c r="UP125" s="24"/>
      <c r="UQ125" s="24"/>
      <c r="UR125" s="24"/>
      <c r="US125" s="24"/>
      <c r="UT125" s="24"/>
      <c r="UU125" s="24"/>
      <c r="UV125" s="24"/>
      <c r="UW125" s="24"/>
      <c r="UX125" s="24"/>
      <c r="UY125" s="24"/>
      <c r="UZ125" s="24"/>
      <c r="VA125" s="24"/>
      <c r="VB125" s="24"/>
      <c r="VC125" s="24"/>
      <c r="VD125" s="24"/>
    </row>
    <row r="126" spans="1:576" s="23" customFormat="1" ht="15" customHeight="1" x14ac:dyDescent="0.2">
      <c r="A126" s="18">
        <v>23</v>
      </c>
      <c r="B126" s="89" t="s">
        <v>325</v>
      </c>
      <c r="C126" s="89" t="s">
        <v>326</v>
      </c>
      <c r="D126" s="20">
        <v>14</v>
      </c>
      <c r="E126" s="89" t="s">
        <v>245</v>
      </c>
      <c r="F126" s="89" t="s">
        <v>327</v>
      </c>
      <c r="G126" s="130" t="s">
        <v>228</v>
      </c>
      <c r="H126" s="22">
        <v>40</v>
      </c>
      <c r="I126" s="22" t="s">
        <v>121</v>
      </c>
      <c r="J126" s="21" t="s">
        <v>169</v>
      </c>
      <c r="K126" s="21" t="s">
        <v>279</v>
      </c>
      <c r="L126" s="21" t="s">
        <v>194</v>
      </c>
      <c r="M126" s="22">
        <v>1</v>
      </c>
      <c r="N126" s="62">
        <v>10931</v>
      </c>
      <c r="O126" s="62">
        <f>+N126*20%</f>
        <v>2186.2000000000003</v>
      </c>
      <c r="P126" s="62"/>
      <c r="Q126" s="62">
        <f t="shared" si="69"/>
        <v>13117.2</v>
      </c>
      <c r="R126" s="62">
        <f>70.1*4</f>
        <v>280.39999999999998</v>
      </c>
      <c r="S126" s="62">
        <f t="shared" si="70"/>
        <v>2445.5333333333333</v>
      </c>
      <c r="T126" s="62">
        <f t="shared" si="71"/>
        <v>24455.333333333336</v>
      </c>
      <c r="U126" s="62">
        <f t="shared" si="72"/>
        <v>2295.5099999999998</v>
      </c>
      <c r="V126" s="62">
        <f t="shared" si="73"/>
        <v>393.51600000000002</v>
      </c>
      <c r="W126" s="62">
        <f t="shared" si="74"/>
        <v>655.86000000000013</v>
      </c>
      <c r="X126" s="62">
        <f t="shared" si="75"/>
        <v>262.34399999999999</v>
      </c>
      <c r="Y126" s="62">
        <f t="shared" ref="Y126:Y134" si="89">856+70</f>
        <v>926</v>
      </c>
      <c r="Z126" s="62">
        <f t="shared" ref="Z126:Z134" si="90">600+30</f>
        <v>630</v>
      </c>
      <c r="AA126" s="64">
        <f t="shared" si="76"/>
        <v>7336.6</v>
      </c>
      <c r="AB126" s="64">
        <f t="shared" si="77"/>
        <v>21413.952222222222</v>
      </c>
      <c r="AC126" s="64">
        <f t="shared" si="78"/>
        <v>256967.42666666667</v>
      </c>
      <c r="AD126" s="64"/>
      <c r="AE126" s="64"/>
      <c r="AF126" s="64"/>
      <c r="AG126" s="64"/>
      <c r="AH126" s="64"/>
      <c r="AI126" s="64"/>
      <c r="AJ126" s="64"/>
      <c r="AK126" s="64"/>
      <c r="AL126" s="6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  <c r="II126" s="24"/>
      <c r="IJ126" s="24"/>
      <c r="IK126" s="24"/>
      <c r="IL126" s="24"/>
      <c r="IM126" s="24"/>
      <c r="IN126" s="24"/>
      <c r="IO126" s="24"/>
      <c r="IP126" s="24"/>
      <c r="IQ126" s="24"/>
      <c r="IR126" s="24"/>
      <c r="IS126" s="24"/>
      <c r="IT126" s="24"/>
      <c r="IU126" s="24"/>
      <c r="IV126" s="24"/>
      <c r="IW126" s="24"/>
      <c r="IX126" s="24"/>
      <c r="IY126" s="24"/>
      <c r="IZ126" s="24"/>
      <c r="JA126" s="24"/>
      <c r="JB126" s="24"/>
      <c r="JC126" s="24"/>
      <c r="JD126" s="24"/>
      <c r="JE126" s="24"/>
      <c r="JF126" s="24"/>
      <c r="JG126" s="24"/>
      <c r="JH126" s="24"/>
      <c r="JI126" s="24"/>
      <c r="JJ126" s="24"/>
      <c r="JK126" s="24"/>
      <c r="JL126" s="24"/>
      <c r="JM126" s="24"/>
      <c r="JN126" s="24"/>
      <c r="JO126" s="24"/>
      <c r="JP126" s="24"/>
      <c r="JQ126" s="24"/>
      <c r="JR126" s="24"/>
      <c r="JS126" s="24"/>
      <c r="JT126" s="24"/>
      <c r="JU126" s="24"/>
      <c r="JV126" s="24"/>
      <c r="JW126" s="24"/>
      <c r="JX126" s="24"/>
      <c r="JY126" s="24"/>
      <c r="JZ126" s="24"/>
      <c r="KA126" s="24"/>
      <c r="KB126" s="24"/>
      <c r="KC126" s="24"/>
      <c r="KD126" s="24"/>
      <c r="KE126" s="24"/>
      <c r="KF126" s="24"/>
      <c r="KG126" s="24"/>
      <c r="KH126" s="24"/>
      <c r="KI126" s="24"/>
      <c r="KJ126" s="24"/>
      <c r="KK126" s="24"/>
      <c r="KL126" s="24"/>
      <c r="KM126" s="24"/>
      <c r="KN126" s="24"/>
      <c r="KO126" s="24"/>
      <c r="KP126" s="24"/>
      <c r="KQ126" s="24"/>
      <c r="KR126" s="24"/>
      <c r="KS126" s="24"/>
      <c r="KT126" s="24"/>
      <c r="KU126" s="24"/>
      <c r="KV126" s="24"/>
      <c r="KW126" s="24"/>
      <c r="KX126" s="24"/>
      <c r="KY126" s="24"/>
      <c r="KZ126" s="24"/>
      <c r="LA126" s="24"/>
      <c r="LB126" s="24"/>
      <c r="LC126" s="24"/>
      <c r="LD126" s="24"/>
      <c r="LE126" s="24"/>
      <c r="LF126" s="24"/>
      <c r="LG126" s="24"/>
      <c r="LH126" s="24"/>
      <c r="LI126" s="24"/>
      <c r="LJ126" s="24"/>
      <c r="LK126" s="24"/>
      <c r="LL126" s="24"/>
      <c r="LM126" s="24"/>
      <c r="LN126" s="24"/>
      <c r="LO126" s="24"/>
      <c r="LP126" s="24"/>
      <c r="LQ126" s="24"/>
      <c r="LR126" s="24"/>
      <c r="LS126" s="24"/>
      <c r="LT126" s="24"/>
      <c r="LU126" s="24"/>
      <c r="LV126" s="24"/>
      <c r="LW126" s="24"/>
      <c r="LX126" s="24"/>
      <c r="LY126" s="24"/>
      <c r="LZ126" s="24"/>
      <c r="MA126" s="24"/>
      <c r="MB126" s="24"/>
      <c r="MC126" s="24"/>
      <c r="MD126" s="24"/>
      <c r="ME126" s="24"/>
      <c r="MF126" s="24"/>
      <c r="MG126" s="24"/>
      <c r="MH126" s="24"/>
      <c r="MI126" s="24"/>
      <c r="MJ126" s="24"/>
      <c r="MK126" s="24"/>
      <c r="ML126" s="24"/>
      <c r="MM126" s="24"/>
      <c r="MN126" s="24"/>
      <c r="MO126" s="24"/>
      <c r="MP126" s="24"/>
      <c r="MQ126" s="24"/>
      <c r="MR126" s="24"/>
      <c r="MS126" s="24"/>
      <c r="MT126" s="24"/>
      <c r="MU126" s="24"/>
      <c r="MV126" s="24"/>
      <c r="MW126" s="24"/>
      <c r="MX126" s="24"/>
      <c r="MY126" s="24"/>
      <c r="MZ126" s="24"/>
      <c r="NA126" s="24"/>
      <c r="NB126" s="24"/>
      <c r="NC126" s="24"/>
      <c r="ND126" s="24"/>
      <c r="NE126" s="24"/>
      <c r="NF126" s="24"/>
      <c r="NG126" s="24"/>
      <c r="NH126" s="24"/>
      <c r="NI126" s="24"/>
      <c r="NJ126" s="24"/>
      <c r="NK126" s="24"/>
      <c r="NL126" s="24"/>
      <c r="NM126" s="24"/>
      <c r="NN126" s="24"/>
      <c r="NO126" s="24"/>
      <c r="NP126" s="24"/>
      <c r="NQ126" s="24"/>
      <c r="NR126" s="24"/>
      <c r="NS126" s="24"/>
      <c r="NT126" s="24"/>
      <c r="NU126" s="24"/>
      <c r="NV126" s="24"/>
      <c r="NW126" s="24"/>
      <c r="NX126" s="24"/>
      <c r="NY126" s="24"/>
      <c r="NZ126" s="24"/>
      <c r="OA126" s="24"/>
      <c r="OB126" s="24"/>
      <c r="OC126" s="24"/>
      <c r="OD126" s="24"/>
      <c r="OE126" s="24"/>
      <c r="OF126" s="24"/>
      <c r="OG126" s="24"/>
      <c r="OH126" s="24"/>
      <c r="OI126" s="24"/>
      <c r="OJ126" s="24"/>
      <c r="OK126" s="24"/>
      <c r="OL126" s="24"/>
      <c r="OM126" s="24"/>
      <c r="ON126" s="24"/>
      <c r="OO126" s="24"/>
      <c r="OP126" s="24"/>
      <c r="OQ126" s="24"/>
      <c r="OR126" s="24"/>
      <c r="OS126" s="24"/>
      <c r="OT126" s="24"/>
      <c r="OU126" s="24"/>
      <c r="OV126" s="24"/>
      <c r="OW126" s="24"/>
      <c r="OX126" s="24"/>
      <c r="OY126" s="24"/>
      <c r="OZ126" s="24"/>
      <c r="PA126" s="24"/>
      <c r="PB126" s="24"/>
      <c r="PC126" s="24"/>
      <c r="PD126" s="24"/>
      <c r="PE126" s="24"/>
      <c r="PF126" s="24"/>
      <c r="PG126" s="24"/>
      <c r="PH126" s="24"/>
      <c r="PI126" s="24"/>
      <c r="PJ126" s="24"/>
      <c r="PK126" s="24"/>
      <c r="PL126" s="24"/>
      <c r="PM126" s="24"/>
      <c r="PN126" s="24"/>
      <c r="PO126" s="24"/>
      <c r="PP126" s="24"/>
      <c r="PQ126" s="24"/>
      <c r="PR126" s="24"/>
      <c r="PS126" s="24"/>
      <c r="PT126" s="24"/>
      <c r="PU126" s="24"/>
      <c r="PV126" s="24"/>
      <c r="PW126" s="24"/>
      <c r="PX126" s="24"/>
      <c r="PY126" s="24"/>
      <c r="PZ126" s="24"/>
      <c r="QA126" s="24"/>
      <c r="QB126" s="24"/>
      <c r="QC126" s="24"/>
      <c r="QD126" s="24"/>
      <c r="QE126" s="24"/>
      <c r="QF126" s="24"/>
      <c r="QG126" s="24"/>
      <c r="QH126" s="24"/>
      <c r="QI126" s="24"/>
      <c r="QJ126" s="24"/>
      <c r="QK126" s="24"/>
      <c r="QL126" s="24"/>
      <c r="QM126" s="24"/>
      <c r="QN126" s="24"/>
      <c r="QO126" s="24"/>
      <c r="QP126" s="24"/>
      <c r="QQ126" s="24"/>
      <c r="QR126" s="24"/>
      <c r="QS126" s="24"/>
      <c r="QT126" s="24"/>
      <c r="QU126" s="24"/>
      <c r="QV126" s="24"/>
      <c r="QW126" s="24"/>
      <c r="QX126" s="24"/>
      <c r="QY126" s="24"/>
      <c r="QZ126" s="24"/>
      <c r="RA126" s="24"/>
      <c r="RB126" s="24"/>
      <c r="RC126" s="24"/>
      <c r="RD126" s="24"/>
      <c r="RE126" s="24"/>
      <c r="RF126" s="24"/>
      <c r="RG126" s="24"/>
      <c r="RH126" s="24"/>
      <c r="RI126" s="24"/>
      <c r="RJ126" s="24"/>
      <c r="RK126" s="24"/>
      <c r="RL126" s="24"/>
      <c r="RM126" s="24"/>
      <c r="RN126" s="24"/>
      <c r="RO126" s="24"/>
      <c r="RP126" s="24"/>
      <c r="RQ126" s="24"/>
      <c r="RR126" s="24"/>
      <c r="RS126" s="24"/>
      <c r="RT126" s="24"/>
      <c r="RU126" s="24"/>
      <c r="RV126" s="24"/>
      <c r="RW126" s="24"/>
      <c r="RX126" s="24"/>
      <c r="RY126" s="24"/>
      <c r="RZ126" s="24"/>
      <c r="SA126" s="24"/>
      <c r="SB126" s="24"/>
      <c r="SC126" s="24"/>
      <c r="SD126" s="24"/>
      <c r="SE126" s="24"/>
      <c r="SF126" s="24"/>
      <c r="SG126" s="24"/>
      <c r="SH126" s="24"/>
      <c r="SI126" s="24"/>
      <c r="SJ126" s="24"/>
      <c r="SK126" s="24"/>
      <c r="SL126" s="24"/>
      <c r="SM126" s="24"/>
      <c r="SN126" s="24"/>
      <c r="SO126" s="24"/>
      <c r="SP126" s="24"/>
      <c r="SQ126" s="24"/>
      <c r="SR126" s="24"/>
      <c r="SS126" s="24"/>
      <c r="ST126" s="24"/>
      <c r="SU126" s="24"/>
      <c r="SV126" s="24"/>
      <c r="SW126" s="24"/>
      <c r="SX126" s="24"/>
      <c r="SY126" s="24"/>
      <c r="SZ126" s="24"/>
      <c r="TA126" s="24"/>
      <c r="TB126" s="24"/>
      <c r="TC126" s="24"/>
      <c r="TD126" s="24"/>
      <c r="TE126" s="24"/>
      <c r="TF126" s="24"/>
      <c r="TG126" s="24"/>
      <c r="TH126" s="24"/>
      <c r="TI126" s="24"/>
      <c r="TJ126" s="24"/>
      <c r="TK126" s="24"/>
      <c r="TL126" s="24"/>
      <c r="TM126" s="24"/>
      <c r="TN126" s="24"/>
      <c r="TO126" s="24"/>
      <c r="TP126" s="24"/>
      <c r="TQ126" s="24"/>
      <c r="TR126" s="24"/>
      <c r="TS126" s="24"/>
      <c r="TT126" s="24"/>
      <c r="TU126" s="24"/>
      <c r="TV126" s="24"/>
      <c r="TW126" s="24"/>
      <c r="TX126" s="24"/>
      <c r="TY126" s="24"/>
      <c r="TZ126" s="24"/>
      <c r="UA126" s="24"/>
      <c r="UB126" s="24"/>
      <c r="UC126" s="24"/>
      <c r="UD126" s="24"/>
      <c r="UE126" s="24"/>
      <c r="UF126" s="24"/>
      <c r="UG126" s="24"/>
      <c r="UH126" s="24"/>
      <c r="UI126" s="24"/>
      <c r="UJ126" s="24"/>
      <c r="UK126" s="24"/>
      <c r="UL126" s="24"/>
      <c r="UM126" s="24"/>
      <c r="UN126" s="24"/>
      <c r="UO126" s="24"/>
      <c r="UP126" s="24"/>
      <c r="UQ126" s="24"/>
      <c r="UR126" s="24"/>
      <c r="US126" s="24"/>
      <c r="UT126" s="24"/>
      <c r="UU126" s="24"/>
      <c r="UV126" s="24"/>
      <c r="UW126" s="24"/>
      <c r="UX126" s="24"/>
      <c r="UY126" s="24"/>
      <c r="UZ126" s="24"/>
      <c r="VA126" s="24"/>
      <c r="VB126" s="24"/>
      <c r="VC126" s="24"/>
      <c r="VD126" s="24"/>
    </row>
    <row r="127" spans="1:576" s="23" customFormat="1" ht="15" customHeight="1" x14ac:dyDescent="0.2">
      <c r="A127" s="99">
        <v>24</v>
      </c>
      <c r="B127" s="89" t="s">
        <v>325</v>
      </c>
      <c r="C127" s="89" t="s">
        <v>326</v>
      </c>
      <c r="D127" s="20">
        <v>14</v>
      </c>
      <c r="E127" s="92" t="s">
        <v>245</v>
      </c>
      <c r="F127" s="89" t="s">
        <v>327</v>
      </c>
      <c r="G127" s="130" t="s">
        <v>228</v>
      </c>
      <c r="H127" s="22">
        <v>40</v>
      </c>
      <c r="I127" s="22" t="s">
        <v>121</v>
      </c>
      <c r="J127" s="21" t="s">
        <v>169</v>
      </c>
      <c r="K127" s="21" t="s">
        <v>279</v>
      </c>
      <c r="L127" s="21" t="s">
        <v>194</v>
      </c>
      <c r="M127" s="22">
        <v>1</v>
      </c>
      <c r="N127" s="62">
        <v>10931</v>
      </c>
      <c r="O127" s="62">
        <f>+N127*20%</f>
        <v>2186.2000000000003</v>
      </c>
      <c r="P127" s="62"/>
      <c r="Q127" s="62">
        <f t="shared" si="69"/>
        <v>13117.2</v>
      </c>
      <c r="R127" s="62">
        <f>70.1*5</f>
        <v>350.5</v>
      </c>
      <c r="S127" s="62">
        <f t="shared" si="70"/>
        <v>2445.5333333333333</v>
      </c>
      <c r="T127" s="62">
        <f t="shared" si="71"/>
        <v>24455.333333333336</v>
      </c>
      <c r="U127" s="62">
        <f t="shared" si="72"/>
        <v>2295.5099999999998</v>
      </c>
      <c r="V127" s="62">
        <f t="shared" si="73"/>
        <v>393.51600000000002</v>
      </c>
      <c r="W127" s="62">
        <f t="shared" si="74"/>
        <v>655.86000000000013</v>
      </c>
      <c r="X127" s="62">
        <f t="shared" si="75"/>
        <v>262.34399999999999</v>
      </c>
      <c r="Y127" s="62">
        <f t="shared" si="89"/>
        <v>926</v>
      </c>
      <c r="Z127" s="62">
        <f t="shared" si="90"/>
        <v>630</v>
      </c>
      <c r="AA127" s="64">
        <f t="shared" si="76"/>
        <v>7336.6</v>
      </c>
      <c r="AB127" s="64">
        <f t="shared" si="77"/>
        <v>21484.052222222221</v>
      </c>
      <c r="AC127" s="64">
        <f t="shared" si="78"/>
        <v>257808.62666666665</v>
      </c>
      <c r="AD127" s="64"/>
      <c r="AE127" s="64"/>
      <c r="AF127" s="64"/>
      <c r="AG127" s="64"/>
      <c r="AH127" s="64"/>
      <c r="AI127" s="64"/>
      <c r="AJ127" s="64"/>
      <c r="AK127" s="64"/>
      <c r="AL127" s="6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  <c r="HF127" s="24"/>
      <c r="HG127" s="24"/>
      <c r="HH127" s="24"/>
      <c r="HI127" s="24"/>
      <c r="HJ127" s="24"/>
      <c r="HK127" s="24"/>
      <c r="HL127" s="24"/>
      <c r="HM127" s="24"/>
      <c r="HN127" s="24"/>
      <c r="HO127" s="24"/>
      <c r="HP127" s="24"/>
      <c r="HQ127" s="24"/>
      <c r="HR127" s="24"/>
      <c r="HS127" s="24"/>
      <c r="HT127" s="24"/>
      <c r="HU127" s="24"/>
      <c r="HV127" s="24"/>
      <c r="HW127" s="24"/>
      <c r="HX127" s="24"/>
      <c r="HY127" s="24"/>
      <c r="HZ127" s="24"/>
      <c r="IA127" s="24"/>
      <c r="IB127" s="24"/>
      <c r="IC127" s="24"/>
      <c r="ID127" s="24"/>
      <c r="IE127" s="24"/>
      <c r="IF127" s="24"/>
      <c r="IG127" s="24"/>
      <c r="IH127" s="24"/>
      <c r="II127" s="24"/>
      <c r="IJ127" s="24"/>
      <c r="IK127" s="24"/>
      <c r="IL127" s="24"/>
      <c r="IM127" s="24"/>
      <c r="IN127" s="24"/>
      <c r="IO127" s="24"/>
      <c r="IP127" s="24"/>
      <c r="IQ127" s="24"/>
      <c r="IR127" s="24"/>
      <c r="IS127" s="24"/>
      <c r="IT127" s="24"/>
      <c r="IU127" s="24"/>
      <c r="IV127" s="24"/>
      <c r="IW127" s="24"/>
      <c r="IX127" s="24"/>
      <c r="IY127" s="24"/>
      <c r="IZ127" s="24"/>
      <c r="JA127" s="24"/>
      <c r="JB127" s="24"/>
      <c r="JC127" s="24"/>
      <c r="JD127" s="24"/>
      <c r="JE127" s="24"/>
      <c r="JF127" s="24"/>
      <c r="JG127" s="24"/>
      <c r="JH127" s="24"/>
      <c r="JI127" s="24"/>
      <c r="JJ127" s="24"/>
      <c r="JK127" s="24"/>
      <c r="JL127" s="24"/>
      <c r="JM127" s="24"/>
      <c r="JN127" s="24"/>
      <c r="JO127" s="24"/>
      <c r="JP127" s="24"/>
      <c r="JQ127" s="24"/>
      <c r="JR127" s="24"/>
      <c r="JS127" s="24"/>
      <c r="JT127" s="24"/>
      <c r="JU127" s="24"/>
      <c r="JV127" s="24"/>
      <c r="JW127" s="24"/>
      <c r="JX127" s="24"/>
      <c r="JY127" s="24"/>
      <c r="JZ127" s="24"/>
      <c r="KA127" s="24"/>
      <c r="KB127" s="24"/>
      <c r="KC127" s="24"/>
      <c r="KD127" s="24"/>
      <c r="KE127" s="24"/>
      <c r="KF127" s="24"/>
      <c r="KG127" s="24"/>
      <c r="KH127" s="24"/>
      <c r="KI127" s="24"/>
      <c r="KJ127" s="24"/>
      <c r="KK127" s="24"/>
      <c r="KL127" s="24"/>
      <c r="KM127" s="24"/>
      <c r="KN127" s="24"/>
      <c r="KO127" s="24"/>
      <c r="KP127" s="24"/>
      <c r="KQ127" s="24"/>
      <c r="KR127" s="24"/>
      <c r="KS127" s="24"/>
      <c r="KT127" s="24"/>
      <c r="KU127" s="24"/>
      <c r="KV127" s="24"/>
      <c r="KW127" s="24"/>
      <c r="KX127" s="24"/>
      <c r="KY127" s="24"/>
      <c r="KZ127" s="24"/>
      <c r="LA127" s="24"/>
      <c r="LB127" s="24"/>
      <c r="LC127" s="24"/>
      <c r="LD127" s="24"/>
      <c r="LE127" s="24"/>
      <c r="LF127" s="24"/>
      <c r="LG127" s="24"/>
      <c r="LH127" s="24"/>
      <c r="LI127" s="24"/>
      <c r="LJ127" s="24"/>
      <c r="LK127" s="24"/>
      <c r="LL127" s="24"/>
      <c r="LM127" s="24"/>
      <c r="LN127" s="24"/>
      <c r="LO127" s="24"/>
      <c r="LP127" s="24"/>
      <c r="LQ127" s="24"/>
      <c r="LR127" s="24"/>
      <c r="LS127" s="24"/>
      <c r="LT127" s="24"/>
      <c r="LU127" s="24"/>
      <c r="LV127" s="24"/>
      <c r="LW127" s="24"/>
      <c r="LX127" s="24"/>
      <c r="LY127" s="24"/>
      <c r="LZ127" s="24"/>
      <c r="MA127" s="24"/>
      <c r="MB127" s="24"/>
      <c r="MC127" s="24"/>
      <c r="MD127" s="24"/>
      <c r="ME127" s="24"/>
      <c r="MF127" s="24"/>
      <c r="MG127" s="24"/>
      <c r="MH127" s="24"/>
      <c r="MI127" s="24"/>
      <c r="MJ127" s="24"/>
      <c r="MK127" s="24"/>
      <c r="ML127" s="24"/>
      <c r="MM127" s="24"/>
      <c r="MN127" s="24"/>
      <c r="MO127" s="24"/>
      <c r="MP127" s="24"/>
      <c r="MQ127" s="24"/>
      <c r="MR127" s="24"/>
      <c r="MS127" s="24"/>
      <c r="MT127" s="24"/>
      <c r="MU127" s="24"/>
      <c r="MV127" s="24"/>
      <c r="MW127" s="24"/>
      <c r="MX127" s="24"/>
      <c r="MY127" s="24"/>
      <c r="MZ127" s="24"/>
      <c r="NA127" s="24"/>
      <c r="NB127" s="24"/>
      <c r="NC127" s="24"/>
      <c r="ND127" s="24"/>
      <c r="NE127" s="24"/>
      <c r="NF127" s="24"/>
      <c r="NG127" s="24"/>
      <c r="NH127" s="24"/>
      <c r="NI127" s="24"/>
      <c r="NJ127" s="24"/>
      <c r="NK127" s="24"/>
      <c r="NL127" s="24"/>
      <c r="NM127" s="24"/>
      <c r="NN127" s="24"/>
      <c r="NO127" s="24"/>
      <c r="NP127" s="24"/>
      <c r="NQ127" s="24"/>
      <c r="NR127" s="24"/>
      <c r="NS127" s="24"/>
      <c r="NT127" s="24"/>
      <c r="NU127" s="24"/>
      <c r="NV127" s="24"/>
      <c r="NW127" s="24"/>
      <c r="NX127" s="24"/>
      <c r="NY127" s="24"/>
      <c r="NZ127" s="24"/>
      <c r="OA127" s="24"/>
      <c r="OB127" s="24"/>
      <c r="OC127" s="24"/>
      <c r="OD127" s="24"/>
      <c r="OE127" s="24"/>
      <c r="OF127" s="24"/>
      <c r="OG127" s="24"/>
      <c r="OH127" s="24"/>
      <c r="OI127" s="24"/>
      <c r="OJ127" s="24"/>
      <c r="OK127" s="24"/>
      <c r="OL127" s="24"/>
      <c r="OM127" s="24"/>
      <c r="ON127" s="24"/>
      <c r="OO127" s="24"/>
      <c r="OP127" s="24"/>
      <c r="OQ127" s="24"/>
      <c r="OR127" s="24"/>
      <c r="OS127" s="24"/>
      <c r="OT127" s="24"/>
      <c r="OU127" s="24"/>
      <c r="OV127" s="24"/>
      <c r="OW127" s="24"/>
      <c r="OX127" s="24"/>
      <c r="OY127" s="24"/>
      <c r="OZ127" s="24"/>
      <c r="PA127" s="24"/>
      <c r="PB127" s="24"/>
      <c r="PC127" s="24"/>
      <c r="PD127" s="24"/>
      <c r="PE127" s="24"/>
      <c r="PF127" s="24"/>
      <c r="PG127" s="24"/>
      <c r="PH127" s="24"/>
      <c r="PI127" s="24"/>
      <c r="PJ127" s="24"/>
      <c r="PK127" s="24"/>
      <c r="PL127" s="24"/>
      <c r="PM127" s="24"/>
      <c r="PN127" s="24"/>
      <c r="PO127" s="24"/>
      <c r="PP127" s="24"/>
      <c r="PQ127" s="24"/>
      <c r="PR127" s="24"/>
      <c r="PS127" s="24"/>
      <c r="PT127" s="24"/>
      <c r="PU127" s="24"/>
      <c r="PV127" s="24"/>
      <c r="PW127" s="24"/>
      <c r="PX127" s="24"/>
      <c r="PY127" s="24"/>
      <c r="PZ127" s="24"/>
      <c r="QA127" s="24"/>
      <c r="QB127" s="24"/>
      <c r="QC127" s="24"/>
      <c r="QD127" s="24"/>
      <c r="QE127" s="24"/>
      <c r="QF127" s="24"/>
      <c r="QG127" s="24"/>
      <c r="QH127" s="24"/>
      <c r="QI127" s="24"/>
      <c r="QJ127" s="24"/>
      <c r="QK127" s="24"/>
      <c r="QL127" s="24"/>
      <c r="QM127" s="24"/>
      <c r="QN127" s="24"/>
      <c r="QO127" s="24"/>
      <c r="QP127" s="24"/>
      <c r="QQ127" s="24"/>
      <c r="QR127" s="24"/>
      <c r="QS127" s="24"/>
      <c r="QT127" s="24"/>
      <c r="QU127" s="24"/>
      <c r="QV127" s="24"/>
      <c r="QW127" s="24"/>
      <c r="QX127" s="24"/>
      <c r="QY127" s="24"/>
      <c r="QZ127" s="24"/>
      <c r="RA127" s="24"/>
      <c r="RB127" s="24"/>
      <c r="RC127" s="24"/>
      <c r="RD127" s="24"/>
      <c r="RE127" s="24"/>
      <c r="RF127" s="24"/>
      <c r="RG127" s="24"/>
      <c r="RH127" s="24"/>
      <c r="RI127" s="24"/>
      <c r="RJ127" s="24"/>
      <c r="RK127" s="24"/>
      <c r="RL127" s="24"/>
      <c r="RM127" s="24"/>
      <c r="RN127" s="24"/>
      <c r="RO127" s="24"/>
      <c r="RP127" s="24"/>
      <c r="RQ127" s="24"/>
      <c r="RR127" s="24"/>
      <c r="RS127" s="24"/>
      <c r="RT127" s="24"/>
      <c r="RU127" s="24"/>
      <c r="RV127" s="24"/>
      <c r="RW127" s="24"/>
      <c r="RX127" s="24"/>
      <c r="RY127" s="24"/>
      <c r="RZ127" s="24"/>
      <c r="SA127" s="24"/>
      <c r="SB127" s="24"/>
      <c r="SC127" s="24"/>
      <c r="SD127" s="24"/>
      <c r="SE127" s="24"/>
      <c r="SF127" s="24"/>
      <c r="SG127" s="24"/>
      <c r="SH127" s="24"/>
      <c r="SI127" s="24"/>
      <c r="SJ127" s="24"/>
      <c r="SK127" s="24"/>
      <c r="SL127" s="24"/>
      <c r="SM127" s="24"/>
      <c r="SN127" s="24"/>
      <c r="SO127" s="24"/>
      <c r="SP127" s="24"/>
      <c r="SQ127" s="24"/>
      <c r="SR127" s="24"/>
      <c r="SS127" s="24"/>
      <c r="ST127" s="24"/>
      <c r="SU127" s="24"/>
      <c r="SV127" s="24"/>
      <c r="SW127" s="24"/>
      <c r="SX127" s="24"/>
      <c r="SY127" s="24"/>
      <c r="SZ127" s="24"/>
      <c r="TA127" s="24"/>
      <c r="TB127" s="24"/>
      <c r="TC127" s="24"/>
      <c r="TD127" s="24"/>
      <c r="TE127" s="24"/>
      <c r="TF127" s="24"/>
      <c r="TG127" s="24"/>
      <c r="TH127" s="24"/>
      <c r="TI127" s="24"/>
      <c r="TJ127" s="24"/>
      <c r="TK127" s="24"/>
      <c r="TL127" s="24"/>
      <c r="TM127" s="24"/>
      <c r="TN127" s="24"/>
      <c r="TO127" s="24"/>
      <c r="TP127" s="24"/>
      <c r="TQ127" s="24"/>
      <c r="TR127" s="24"/>
      <c r="TS127" s="24"/>
      <c r="TT127" s="24"/>
      <c r="TU127" s="24"/>
      <c r="TV127" s="24"/>
      <c r="TW127" s="24"/>
      <c r="TX127" s="24"/>
      <c r="TY127" s="24"/>
      <c r="TZ127" s="24"/>
      <c r="UA127" s="24"/>
      <c r="UB127" s="24"/>
      <c r="UC127" s="24"/>
      <c r="UD127" s="24"/>
      <c r="UE127" s="24"/>
      <c r="UF127" s="24"/>
      <c r="UG127" s="24"/>
      <c r="UH127" s="24"/>
      <c r="UI127" s="24"/>
      <c r="UJ127" s="24"/>
      <c r="UK127" s="24"/>
      <c r="UL127" s="24"/>
      <c r="UM127" s="24"/>
      <c r="UN127" s="24"/>
      <c r="UO127" s="24"/>
      <c r="UP127" s="24"/>
      <c r="UQ127" s="24"/>
      <c r="UR127" s="24"/>
      <c r="US127" s="24"/>
      <c r="UT127" s="24"/>
      <c r="UU127" s="24"/>
      <c r="UV127" s="24"/>
      <c r="UW127" s="24"/>
      <c r="UX127" s="24"/>
      <c r="UY127" s="24"/>
      <c r="UZ127" s="24"/>
      <c r="VA127" s="24"/>
      <c r="VB127" s="24"/>
      <c r="VC127" s="24"/>
      <c r="VD127" s="24"/>
    </row>
    <row r="128" spans="1:576" s="23" customFormat="1" ht="15" customHeight="1" x14ac:dyDescent="0.2">
      <c r="A128" s="18">
        <v>25</v>
      </c>
      <c r="B128" s="89" t="s">
        <v>325</v>
      </c>
      <c r="C128" s="89" t="s">
        <v>326</v>
      </c>
      <c r="D128" s="20">
        <v>14</v>
      </c>
      <c r="E128" s="89" t="s">
        <v>245</v>
      </c>
      <c r="F128" s="89" t="s">
        <v>327</v>
      </c>
      <c r="G128" s="130" t="s">
        <v>228</v>
      </c>
      <c r="H128" s="22">
        <v>40</v>
      </c>
      <c r="I128" s="22" t="s">
        <v>121</v>
      </c>
      <c r="J128" s="21" t="s">
        <v>169</v>
      </c>
      <c r="K128" s="21" t="s">
        <v>279</v>
      </c>
      <c r="L128" s="21" t="s">
        <v>194</v>
      </c>
      <c r="M128" s="22">
        <v>1</v>
      </c>
      <c r="N128" s="62">
        <v>10931</v>
      </c>
      <c r="O128" s="62">
        <f>+N128*20%</f>
        <v>2186.2000000000003</v>
      </c>
      <c r="P128" s="62"/>
      <c r="Q128" s="62">
        <f t="shared" si="69"/>
        <v>13117.2</v>
      </c>
      <c r="R128" s="62">
        <f>70.1*4</f>
        <v>280.39999999999998</v>
      </c>
      <c r="S128" s="62">
        <f t="shared" si="70"/>
        <v>2445.5333333333333</v>
      </c>
      <c r="T128" s="62">
        <f t="shared" si="71"/>
        <v>24455.333333333336</v>
      </c>
      <c r="U128" s="62">
        <f t="shared" si="72"/>
        <v>2295.5099999999998</v>
      </c>
      <c r="V128" s="62">
        <f t="shared" si="73"/>
        <v>393.51600000000002</v>
      </c>
      <c r="W128" s="62">
        <f t="shared" si="74"/>
        <v>655.86000000000013</v>
      </c>
      <c r="X128" s="62">
        <f t="shared" si="75"/>
        <v>262.34399999999999</v>
      </c>
      <c r="Y128" s="62">
        <f t="shared" si="89"/>
        <v>926</v>
      </c>
      <c r="Z128" s="62">
        <f t="shared" si="90"/>
        <v>630</v>
      </c>
      <c r="AA128" s="64">
        <f t="shared" si="76"/>
        <v>7336.6</v>
      </c>
      <c r="AB128" s="64">
        <f t="shared" si="77"/>
        <v>21413.952222222222</v>
      </c>
      <c r="AC128" s="64">
        <f t="shared" si="78"/>
        <v>256967.42666666667</v>
      </c>
      <c r="AD128" s="64"/>
      <c r="AE128" s="64"/>
      <c r="AF128" s="64"/>
      <c r="AG128" s="64"/>
      <c r="AH128" s="64"/>
      <c r="AI128" s="64"/>
      <c r="AJ128" s="64"/>
      <c r="AK128" s="64"/>
      <c r="AL128" s="6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  <c r="IG128" s="24"/>
      <c r="IH128" s="24"/>
      <c r="II128" s="24"/>
      <c r="IJ128" s="24"/>
      <c r="IK128" s="24"/>
      <c r="IL128" s="24"/>
      <c r="IM128" s="24"/>
      <c r="IN128" s="24"/>
      <c r="IO128" s="24"/>
      <c r="IP128" s="24"/>
      <c r="IQ128" s="24"/>
      <c r="IR128" s="24"/>
      <c r="IS128" s="24"/>
      <c r="IT128" s="24"/>
      <c r="IU128" s="24"/>
      <c r="IV128" s="24"/>
      <c r="IW128" s="24"/>
      <c r="IX128" s="24"/>
      <c r="IY128" s="24"/>
      <c r="IZ128" s="24"/>
      <c r="JA128" s="24"/>
      <c r="JB128" s="24"/>
      <c r="JC128" s="24"/>
      <c r="JD128" s="24"/>
      <c r="JE128" s="24"/>
      <c r="JF128" s="24"/>
      <c r="JG128" s="24"/>
      <c r="JH128" s="24"/>
      <c r="JI128" s="24"/>
      <c r="JJ128" s="24"/>
      <c r="JK128" s="24"/>
      <c r="JL128" s="24"/>
      <c r="JM128" s="24"/>
      <c r="JN128" s="24"/>
      <c r="JO128" s="24"/>
      <c r="JP128" s="24"/>
      <c r="JQ128" s="24"/>
      <c r="JR128" s="24"/>
      <c r="JS128" s="24"/>
      <c r="JT128" s="24"/>
      <c r="JU128" s="24"/>
      <c r="JV128" s="24"/>
      <c r="JW128" s="24"/>
      <c r="JX128" s="24"/>
      <c r="JY128" s="24"/>
      <c r="JZ128" s="24"/>
      <c r="KA128" s="24"/>
      <c r="KB128" s="24"/>
      <c r="KC128" s="24"/>
      <c r="KD128" s="24"/>
      <c r="KE128" s="24"/>
      <c r="KF128" s="24"/>
      <c r="KG128" s="24"/>
      <c r="KH128" s="24"/>
      <c r="KI128" s="24"/>
      <c r="KJ128" s="24"/>
      <c r="KK128" s="24"/>
      <c r="KL128" s="24"/>
      <c r="KM128" s="24"/>
      <c r="KN128" s="24"/>
      <c r="KO128" s="24"/>
      <c r="KP128" s="24"/>
      <c r="KQ128" s="24"/>
      <c r="KR128" s="24"/>
      <c r="KS128" s="24"/>
      <c r="KT128" s="24"/>
      <c r="KU128" s="24"/>
      <c r="KV128" s="24"/>
      <c r="KW128" s="24"/>
      <c r="KX128" s="24"/>
      <c r="KY128" s="24"/>
      <c r="KZ128" s="24"/>
      <c r="LA128" s="24"/>
      <c r="LB128" s="24"/>
      <c r="LC128" s="24"/>
      <c r="LD128" s="24"/>
      <c r="LE128" s="24"/>
      <c r="LF128" s="24"/>
      <c r="LG128" s="24"/>
      <c r="LH128" s="24"/>
      <c r="LI128" s="24"/>
      <c r="LJ128" s="24"/>
      <c r="LK128" s="24"/>
      <c r="LL128" s="24"/>
      <c r="LM128" s="24"/>
      <c r="LN128" s="24"/>
      <c r="LO128" s="24"/>
      <c r="LP128" s="24"/>
      <c r="LQ128" s="24"/>
      <c r="LR128" s="24"/>
      <c r="LS128" s="24"/>
      <c r="LT128" s="24"/>
      <c r="LU128" s="24"/>
      <c r="LV128" s="24"/>
      <c r="LW128" s="24"/>
      <c r="LX128" s="24"/>
      <c r="LY128" s="24"/>
      <c r="LZ128" s="24"/>
      <c r="MA128" s="24"/>
      <c r="MB128" s="24"/>
      <c r="MC128" s="24"/>
      <c r="MD128" s="24"/>
      <c r="ME128" s="24"/>
      <c r="MF128" s="24"/>
      <c r="MG128" s="24"/>
      <c r="MH128" s="24"/>
      <c r="MI128" s="24"/>
      <c r="MJ128" s="24"/>
      <c r="MK128" s="24"/>
      <c r="ML128" s="24"/>
      <c r="MM128" s="24"/>
      <c r="MN128" s="24"/>
      <c r="MO128" s="24"/>
      <c r="MP128" s="24"/>
      <c r="MQ128" s="24"/>
      <c r="MR128" s="24"/>
      <c r="MS128" s="24"/>
      <c r="MT128" s="24"/>
      <c r="MU128" s="24"/>
      <c r="MV128" s="24"/>
      <c r="MW128" s="24"/>
      <c r="MX128" s="24"/>
      <c r="MY128" s="24"/>
      <c r="MZ128" s="24"/>
      <c r="NA128" s="24"/>
      <c r="NB128" s="24"/>
      <c r="NC128" s="24"/>
      <c r="ND128" s="24"/>
      <c r="NE128" s="24"/>
      <c r="NF128" s="24"/>
      <c r="NG128" s="24"/>
      <c r="NH128" s="24"/>
      <c r="NI128" s="24"/>
      <c r="NJ128" s="24"/>
      <c r="NK128" s="24"/>
      <c r="NL128" s="24"/>
      <c r="NM128" s="24"/>
      <c r="NN128" s="24"/>
      <c r="NO128" s="24"/>
      <c r="NP128" s="24"/>
      <c r="NQ128" s="24"/>
      <c r="NR128" s="24"/>
      <c r="NS128" s="24"/>
      <c r="NT128" s="24"/>
      <c r="NU128" s="24"/>
      <c r="NV128" s="24"/>
      <c r="NW128" s="24"/>
      <c r="NX128" s="24"/>
      <c r="NY128" s="24"/>
      <c r="NZ128" s="24"/>
      <c r="OA128" s="24"/>
      <c r="OB128" s="24"/>
      <c r="OC128" s="24"/>
      <c r="OD128" s="24"/>
      <c r="OE128" s="24"/>
      <c r="OF128" s="24"/>
      <c r="OG128" s="24"/>
      <c r="OH128" s="24"/>
      <c r="OI128" s="24"/>
      <c r="OJ128" s="24"/>
      <c r="OK128" s="24"/>
      <c r="OL128" s="24"/>
      <c r="OM128" s="24"/>
      <c r="ON128" s="24"/>
      <c r="OO128" s="24"/>
      <c r="OP128" s="24"/>
      <c r="OQ128" s="24"/>
      <c r="OR128" s="24"/>
      <c r="OS128" s="24"/>
      <c r="OT128" s="24"/>
      <c r="OU128" s="24"/>
      <c r="OV128" s="24"/>
      <c r="OW128" s="24"/>
      <c r="OX128" s="24"/>
      <c r="OY128" s="24"/>
      <c r="OZ128" s="24"/>
      <c r="PA128" s="24"/>
      <c r="PB128" s="24"/>
      <c r="PC128" s="24"/>
      <c r="PD128" s="24"/>
      <c r="PE128" s="24"/>
      <c r="PF128" s="24"/>
      <c r="PG128" s="24"/>
      <c r="PH128" s="24"/>
      <c r="PI128" s="24"/>
      <c r="PJ128" s="24"/>
      <c r="PK128" s="24"/>
      <c r="PL128" s="24"/>
      <c r="PM128" s="24"/>
      <c r="PN128" s="24"/>
      <c r="PO128" s="24"/>
      <c r="PP128" s="24"/>
      <c r="PQ128" s="24"/>
      <c r="PR128" s="24"/>
      <c r="PS128" s="24"/>
      <c r="PT128" s="24"/>
      <c r="PU128" s="24"/>
      <c r="PV128" s="24"/>
      <c r="PW128" s="24"/>
      <c r="PX128" s="24"/>
      <c r="PY128" s="24"/>
      <c r="PZ128" s="24"/>
      <c r="QA128" s="24"/>
      <c r="QB128" s="24"/>
      <c r="QC128" s="24"/>
      <c r="QD128" s="24"/>
      <c r="QE128" s="24"/>
      <c r="QF128" s="24"/>
      <c r="QG128" s="24"/>
      <c r="QH128" s="24"/>
      <c r="QI128" s="24"/>
      <c r="QJ128" s="24"/>
      <c r="QK128" s="24"/>
      <c r="QL128" s="24"/>
      <c r="QM128" s="24"/>
      <c r="QN128" s="24"/>
      <c r="QO128" s="24"/>
      <c r="QP128" s="24"/>
      <c r="QQ128" s="24"/>
      <c r="QR128" s="24"/>
      <c r="QS128" s="24"/>
      <c r="QT128" s="24"/>
      <c r="QU128" s="24"/>
      <c r="QV128" s="24"/>
      <c r="QW128" s="24"/>
      <c r="QX128" s="24"/>
      <c r="QY128" s="24"/>
      <c r="QZ128" s="24"/>
      <c r="RA128" s="24"/>
      <c r="RB128" s="24"/>
      <c r="RC128" s="24"/>
      <c r="RD128" s="24"/>
      <c r="RE128" s="24"/>
      <c r="RF128" s="24"/>
      <c r="RG128" s="24"/>
      <c r="RH128" s="24"/>
      <c r="RI128" s="24"/>
      <c r="RJ128" s="24"/>
      <c r="RK128" s="24"/>
      <c r="RL128" s="24"/>
      <c r="RM128" s="24"/>
      <c r="RN128" s="24"/>
      <c r="RO128" s="24"/>
      <c r="RP128" s="24"/>
      <c r="RQ128" s="24"/>
      <c r="RR128" s="24"/>
      <c r="RS128" s="24"/>
      <c r="RT128" s="24"/>
      <c r="RU128" s="24"/>
      <c r="RV128" s="24"/>
      <c r="RW128" s="24"/>
      <c r="RX128" s="24"/>
      <c r="RY128" s="24"/>
      <c r="RZ128" s="24"/>
      <c r="SA128" s="24"/>
      <c r="SB128" s="24"/>
      <c r="SC128" s="24"/>
      <c r="SD128" s="24"/>
      <c r="SE128" s="24"/>
      <c r="SF128" s="24"/>
      <c r="SG128" s="24"/>
      <c r="SH128" s="24"/>
      <c r="SI128" s="24"/>
      <c r="SJ128" s="24"/>
      <c r="SK128" s="24"/>
      <c r="SL128" s="24"/>
      <c r="SM128" s="24"/>
      <c r="SN128" s="24"/>
      <c r="SO128" s="24"/>
      <c r="SP128" s="24"/>
      <c r="SQ128" s="24"/>
      <c r="SR128" s="24"/>
      <c r="SS128" s="24"/>
      <c r="ST128" s="24"/>
      <c r="SU128" s="24"/>
      <c r="SV128" s="24"/>
      <c r="SW128" s="24"/>
      <c r="SX128" s="24"/>
      <c r="SY128" s="24"/>
      <c r="SZ128" s="24"/>
      <c r="TA128" s="24"/>
      <c r="TB128" s="24"/>
      <c r="TC128" s="24"/>
      <c r="TD128" s="24"/>
      <c r="TE128" s="24"/>
      <c r="TF128" s="24"/>
      <c r="TG128" s="24"/>
      <c r="TH128" s="24"/>
      <c r="TI128" s="24"/>
      <c r="TJ128" s="24"/>
      <c r="TK128" s="24"/>
      <c r="TL128" s="24"/>
      <c r="TM128" s="24"/>
      <c r="TN128" s="24"/>
      <c r="TO128" s="24"/>
      <c r="TP128" s="24"/>
      <c r="TQ128" s="24"/>
      <c r="TR128" s="24"/>
      <c r="TS128" s="24"/>
      <c r="TT128" s="24"/>
      <c r="TU128" s="24"/>
      <c r="TV128" s="24"/>
      <c r="TW128" s="24"/>
      <c r="TX128" s="24"/>
      <c r="TY128" s="24"/>
      <c r="TZ128" s="24"/>
      <c r="UA128" s="24"/>
      <c r="UB128" s="24"/>
      <c r="UC128" s="24"/>
      <c r="UD128" s="24"/>
      <c r="UE128" s="24"/>
      <c r="UF128" s="24"/>
      <c r="UG128" s="24"/>
      <c r="UH128" s="24"/>
      <c r="UI128" s="24"/>
      <c r="UJ128" s="24"/>
      <c r="UK128" s="24"/>
      <c r="UL128" s="24"/>
      <c r="UM128" s="24"/>
      <c r="UN128" s="24"/>
      <c r="UO128" s="24"/>
      <c r="UP128" s="24"/>
      <c r="UQ128" s="24"/>
      <c r="UR128" s="24"/>
      <c r="US128" s="24"/>
      <c r="UT128" s="24"/>
      <c r="UU128" s="24"/>
      <c r="UV128" s="24"/>
      <c r="UW128" s="24"/>
      <c r="UX128" s="24"/>
      <c r="UY128" s="24"/>
      <c r="UZ128" s="24"/>
      <c r="VA128" s="24"/>
      <c r="VB128" s="24"/>
      <c r="VC128" s="24"/>
      <c r="VD128" s="24"/>
    </row>
    <row r="129" spans="1:576" s="23" customFormat="1" ht="15" customHeight="1" x14ac:dyDescent="0.2">
      <c r="A129" s="18">
        <v>26</v>
      </c>
      <c r="B129" s="89" t="s">
        <v>325</v>
      </c>
      <c r="C129" s="89" t="s">
        <v>326</v>
      </c>
      <c r="D129" s="20">
        <v>14</v>
      </c>
      <c r="E129" s="89" t="s">
        <v>245</v>
      </c>
      <c r="F129" s="89" t="s">
        <v>327</v>
      </c>
      <c r="G129" s="130" t="s">
        <v>228</v>
      </c>
      <c r="H129" s="22">
        <v>40</v>
      </c>
      <c r="I129" s="22" t="s">
        <v>121</v>
      </c>
      <c r="J129" s="21" t="s">
        <v>169</v>
      </c>
      <c r="K129" s="21" t="s">
        <v>279</v>
      </c>
      <c r="L129" s="21" t="s">
        <v>194</v>
      </c>
      <c r="M129" s="22">
        <v>1</v>
      </c>
      <c r="N129" s="62">
        <v>10931</v>
      </c>
      <c r="O129" s="62">
        <f>+N129*20%</f>
        <v>2186.2000000000003</v>
      </c>
      <c r="P129" s="62"/>
      <c r="Q129" s="62">
        <f t="shared" si="69"/>
        <v>13117.2</v>
      </c>
      <c r="R129" s="62">
        <f>70.1*5</f>
        <v>350.5</v>
      </c>
      <c r="S129" s="62">
        <f t="shared" si="70"/>
        <v>2445.5333333333333</v>
      </c>
      <c r="T129" s="62">
        <f t="shared" si="71"/>
        <v>24455.333333333336</v>
      </c>
      <c r="U129" s="62">
        <f t="shared" si="72"/>
        <v>2295.5099999999998</v>
      </c>
      <c r="V129" s="62">
        <f t="shared" si="73"/>
        <v>393.51600000000002</v>
      </c>
      <c r="W129" s="62">
        <f t="shared" si="74"/>
        <v>655.86000000000013</v>
      </c>
      <c r="X129" s="62">
        <f t="shared" si="75"/>
        <v>262.34399999999999</v>
      </c>
      <c r="Y129" s="62">
        <f t="shared" si="89"/>
        <v>926</v>
      </c>
      <c r="Z129" s="62">
        <f t="shared" si="90"/>
        <v>630</v>
      </c>
      <c r="AA129" s="64">
        <f t="shared" si="76"/>
        <v>7336.6</v>
      </c>
      <c r="AB129" s="64">
        <f t="shared" si="77"/>
        <v>21484.052222222221</v>
      </c>
      <c r="AC129" s="64">
        <f t="shared" si="78"/>
        <v>257808.62666666665</v>
      </c>
      <c r="AD129" s="64"/>
      <c r="AE129" s="64"/>
      <c r="AF129" s="64"/>
      <c r="AG129" s="64"/>
      <c r="AH129" s="64"/>
      <c r="AI129" s="64"/>
      <c r="AJ129" s="64"/>
      <c r="AK129" s="64"/>
      <c r="AL129" s="6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  <c r="IA129" s="24"/>
      <c r="IB129" s="24"/>
      <c r="IC129" s="24"/>
      <c r="ID129" s="24"/>
      <c r="IE129" s="24"/>
      <c r="IF129" s="24"/>
      <c r="IG129" s="24"/>
      <c r="IH129" s="24"/>
      <c r="II129" s="24"/>
      <c r="IJ129" s="24"/>
      <c r="IK129" s="24"/>
      <c r="IL129" s="24"/>
      <c r="IM129" s="24"/>
      <c r="IN129" s="24"/>
      <c r="IO129" s="24"/>
      <c r="IP129" s="24"/>
      <c r="IQ129" s="24"/>
      <c r="IR129" s="24"/>
      <c r="IS129" s="24"/>
      <c r="IT129" s="24"/>
      <c r="IU129" s="24"/>
      <c r="IV129" s="24"/>
      <c r="IW129" s="24"/>
      <c r="IX129" s="24"/>
      <c r="IY129" s="24"/>
      <c r="IZ129" s="24"/>
      <c r="JA129" s="24"/>
      <c r="JB129" s="24"/>
      <c r="JC129" s="24"/>
      <c r="JD129" s="24"/>
      <c r="JE129" s="24"/>
      <c r="JF129" s="24"/>
      <c r="JG129" s="24"/>
      <c r="JH129" s="24"/>
      <c r="JI129" s="24"/>
      <c r="JJ129" s="24"/>
      <c r="JK129" s="24"/>
      <c r="JL129" s="24"/>
      <c r="JM129" s="24"/>
      <c r="JN129" s="24"/>
      <c r="JO129" s="24"/>
      <c r="JP129" s="24"/>
      <c r="JQ129" s="24"/>
      <c r="JR129" s="24"/>
      <c r="JS129" s="24"/>
      <c r="JT129" s="24"/>
      <c r="JU129" s="24"/>
      <c r="JV129" s="24"/>
      <c r="JW129" s="24"/>
      <c r="JX129" s="24"/>
      <c r="JY129" s="24"/>
      <c r="JZ129" s="24"/>
      <c r="KA129" s="24"/>
      <c r="KB129" s="24"/>
      <c r="KC129" s="24"/>
      <c r="KD129" s="24"/>
      <c r="KE129" s="24"/>
      <c r="KF129" s="24"/>
      <c r="KG129" s="24"/>
      <c r="KH129" s="24"/>
      <c r="KI129" s="24"/>
      <c r="KJ129" s="24"/>
      <c r="KK129" s="24"/>
      <c r="KL129" s="24"/>
      <c r="KM129" s="24"/>
      <c r="KN129" s="24"/>
      <c r="KO129" s="24"/>
      <c r="KP129" s="24"/>
      <c r="KQ129" s="24"/>
      <c r="KR129" s="24"/>
      <c r="KS129" s="24"/>
      <c r="KT129" s="24"/>
      <c r="KU129" s="24"/>
      <c r="KV129" s="24"/>
      <c r="KW129" s="24"/>
      <c r="KX129" s="24"/>
      <c r="KY129" s="24"/>
      <c r="KZ129" s="24"/>
      <c r="LA129" s="24"/>
      <c r="LB129" s="24"/>
      <c r="LC129" s="24"/>
      <c r="LD129" s="24"/>
      <c r="LE129" s="24"/>
      <c r="LF129" s="24"/>
      <c r="LG129" s="24"/>
      <c r="LH129" s="24"/>
      <c r="LI129" s="24"/>
      <c r="LJ129" s="24"/>
      <c r="LK129" s="24"/>
      <c r="LL129" s="24"/>
      <c r="LM129" s="24"/>
      <c r="LN129" s="24"/>
      <c r="LO129" s="24"/>
      <c r="LP129" s="24"/>
      <c r="LQ129" s="24"/>
      <c r="LR129" s="24"/>
      <c r="LS129" s="24"/>
      <c r="LT129" s="24"/>
      <c r="LU129" s="24"/>
      <c r="LV129" s="24"/>
      <c r="LW129" s="24"/>
      <c r="LX129" s="24"/>
      <c r="LY129" s="24"/>
      <c r="LZ129" s="24"/>
      <c r="MA129" s="24"/>
      <c r="MB129" s="24"/>
      <c r="MC129" s="24"/>
      <c r="MD129" s="24"/>
      <c r="ME129" s="24"/>
      <c r="MF129" s="24"/>
      <c r="MG129" s="24"/>
      <c r="MH129" s="24"/>
      <c r="MI129" s="24"/>
      <c r="MJ129" s="24"/>
      <c r="MK129" s="24"/>
      <c r="ML129" s="24"/>
      <c r="MM129" s="24"/>
      <c r="MN129" s="24"/>
      <c r="MO129" s="24"/>
      <c r="MP129" s="24"/>
      <c r="MQ129" s="24"/>
      <c r="MR129" s="24"/>
      <c r="MS129" s="24"/>
      <c r="MT129" s="24"/>
      <c r="MU129" s="24"/>
      <c r="MV129" s="24"/>
      <c r="MW129" s="24"/>
      <c r="MX129" s="24"/>
      <c r="MY129" s="24"/>
      <c r="MZ129" s="24"/>
      <c r="NA129" s="24"/>
      <c r="NB129" s="24"/>
      <c r="NC129" s="24"/>
      <c r="ND129" s="24"/>
      <c r="NE129" s="24"/>
      <c r="NF129" s="24"/>
      <c r="NG129" s="24"/>
      <c r="NH129" s="24"/>
      <c r="NI129" s="24"/>
      <c r="NJ129" s="24"/>
      <c r="NK129" s="24"/>
      <c r="NL129" s="24"/>
      <c r="NM129" s="24"/>
      <c r="NN129" s="24"/>
      <c r="NO129" s="24"/>
      <c r="NP129" s="24"/>
      <c r="NQ129" s="24"/>
      <c r="NR129" s="24"/>
      <c r="NS129" s="24"/>
      <c r="NT129" s="24"/>
      <c r="NU129" s="24"/>
      <c r="NV129" s="24"/>
      <c r="NW129" s="24"/>
      <c r="NX129" s="24"/>
      <c r="NY129" s="24"/>
      <c r="NZ129" s="24"/>
      <c r="OA129" s="24"/>
      <c r="OB129" s="24"/>
      <c r="OC129" s="24"/>
      <c r="OD129" s="24"/>
      <c r="OE129" s="24"/>
      <c r="OF129" s="24"/>
      <c r="OG129" s="24"/>
      <c r="OH129" s="24"/>
      <c r="OI129" s="24"/>
      <c r="OJ129" s="24"/>
      <c r="OK129" s="24"/>
      <c r="OL129" s="24"/>
      <c r="OM129" s="24"/>
      <c r="ON129" s="24"/>
      <c r="OO129" s="24"/>
      <c r="OP129" s="24"/>
      <c r="OQ129" s="24"/>
      <c r="OR129" s="24"/>
      <c r="OS129" s="24"/>
      <c r="OT129" s="24"/>
      <c r="OU129" s="24"/>
      <c r="OV129" s="24"/>
      <c r="OW129" s="24"/>
      <c r="OX129" s="24"/>
      <c r="OY129" s="24"/>
      <c r="OZ129" s="24"/>
      <c r="PA129" s="24"/>
      <c r="PB129" s="24"/>
      <c r="PC129" s="24"/>
      <c r="PD129" s="24"/>
      <c r="PE129" s="24"/>
      <c r="PF129" s="24"/>
      <c r="PG129" s="24"/>
      <c r="PH129" s="24"/>
      <c r="PI129" s="24"/>
      <c r="PJ129" s="24"/>
      <c r="PK129" s="24"/>
      <c r="PL129" s="24"/>
      <c r="PM129" s="24"/>
      <c r="PN129" s="24"/>
      <c r="PO129" s="24"/>
      <c r="PP129" s="24"/>
      <c r="PQ129" s="24"/>
      <c r="PR129" s="24"/>
      <c r="PS129" s="24"/>
      <c r="PT129" s="24"/>
      <c r="PU129" s="24"/>
      <c r="PV129" s="24"/>
      <c r="PW129" s="24"/>
      <c r="PX129" s="24"/>
      <c r="PY129" s="24"/>
      <c r="PZ129" s="24"/>
      <c r="QA129" s="24"/>
      <c r="QB129" s="24"/>
      <c r="QC129" s="24"/>
      <c r="QD129" s="24"/>
      <c r="QE129" s="24"/>
      <c r="QF129" s="24"/>
      <c r="QG129" s="24"/>
      <c r="QH129" s="24"/>
      <c r="QI129" s="24"/>
      <c r="QJ129" s="24"/>
      <c r="QK129" s="24"/>
      <c r="QL129" s="24"/>
      <c r="QM129" s="24"/>
      <c r="QN129" s="24"/>
      <c r="QO129" s="24"/>
      <c r="QP129" s="24"/>
      <c r="QQ129" s="24"/>
      <c r="QR129" s="24"/>
      <c r="QS129" s="24"/>
      <c r="QT129" s="24"/>
      <c r="QU129" s="24"/>
      <c r="QV129" s="24"/>
      <c r="QW129" s="24"/>
      <c r="QX129" s="24"/>
      <c r="QY129" s="24"/>
      <c r="QZ129" s="24"/>
      <c r="RA129" s="24"/>
      <c r="RB129" s="24"/>
      <c r="RC129" s="24"/>
      <c r="RD129" s="24"/>
      <c r="RE129" s="24"/>
      <c r="RF129" s="24"/>
      <c r="RG129" s="24"/>
      <c r="RH129" s="24"/>
      <c r="RI129" s="24"/>
      <c r="RJ129" s="24"/>
      <c r="RK129" s="24"/>
      <c r="RL129" s="24"/>
      <c r="RM129" s="24"/>
      <c r="RN129" s="24"/>
      <c r="RO129" s="24"/>
      <c r="RP129" s="24"/>
      <c r="RQ129" s="24"/>
      <c r="RR129" s="24"/>
      <c r="RS129" s="24"/>
      <c r="RT129" s="24"/>
      <c r="RU129" s="24"/>
      <c r="RV129" s="24"/>
      <c r="RW129" s="24"/>
      <c r="RX129" s="24"/>
      <c r="RY129" s="24"/>
      <c r="RZ129" s="24"/>
      <c r="SA129" s="24"/>
      <c r="SB129" s="24"/>
      <c r="SC129" s="24"/>
      <c r="SD129" s="24"/>
      <c r="SE129" s="24"/>
      <c r="SF129" s="24"/>
      <c r="SG129" s="24"/>
      <c r="SH129" s="24"/>
      <c r="SI129" s="24"/>
      <c r="SJ129" s="24"/>
      <c r="SK129" s="24"/>
      <c r="SL129" s="24"/>
      <c r="SM129" s="24"/>
      <c r="SN129" s="24"/>
      <c r="SO129" s="24"/>
      <c r="SP129" s="24"/>
      <c r="SQ129" s="24"/>
      <c r="SR129" s="24"/>
      <c r="SS129" s="24"/>
      <c r="ST129" s="24"/>
      <c r="SU129" s="24"/>
      <c r="SV129" s="24"/>
      <c r="SW129" s="24"/>
      <c r="SX129" s="24"/>
      <c r="SY129" s="24"/>
      <c r="SZ129" s="24"/>
      <c r="TA129" s="24"/>
      <c r="TB129" s="24"/>
      <c r="TC129" s="24"/>
      <c r="TD129" s="24"/>
      <c r="TE129" s="24"/>
      <c r="TF129" s="24"/>
      <c r="TG129" s="24"/>
      <c r="TH129" s="24"/>
      <c r="TI129" s="24"/>
      <c r="TJ129" s="24"/>
      <c r="TK129" s="24"/>
      <c r="TL129" s="24"/>
      <c r="TM129" s="24"/>
      <c r="TN129" s="24"/>
      <c r="TO129" s="24"/>
      <c r="TP129" s="24"/>
      <c r="TQ129" s="24"/>
      <c r="TR129" s="24"/>
      <c r="TS129" s="24"/>
      <c r="TT129" s="24"/>
      <c r="TU129" s="24"/>
      <c r="TV129" s="24"/>
      <c r="TW129" s="24"/>
      <c r="TX129" s="24"/>
      <c r="TY129" s="24"/>
      <c r="TZ129" s="24"/>
      <c r="UA129" s="24"/>
      <c r="UB129" s="24"/>
      <c r="UC129" s="24"/>
      <c r="UD129" s="24"/>
      <c r="UE129" s="24"/>
      <c r="UF129" s="24"/>
      <c r="UG129" s="24"/>
      <c r="UH129" s="24"/>
      <c r="UI129" s="24"/>
      <c r="UJ129" s="24"/>
      <c r="UK129" s="24"/>
      <c r="UL129" s="24"/>
      <c r="UM129" s="24"/>
      <c r="UN129" s="24"/>
      <c r="UO129" s="24"/>
      <c r="UP129" s="24"/>
      <c r="UQ129" s="24"/>
      <c r="UR129" s="24"/>
      <c r="US129" s="24"/>
      <c r="UT129" s="24"/>
      <c r="UU129" s="24"/>
      <c r="UV129" s="24"/>
      <c r="UW129" s="24"/>
      <c r="UX129" s="24"/>
      <c r="UY129" s="24"/>
      <c r="UZ129" s="24"/>
      <c r="VA129" s="24"/>
      <c r="VB129" s="24"/>
      <c r="VC129" s="24"/>
      <c r="VD129" s="24"/>
    </row>
    <row r="130" spans="1:576" s="23" customFormat="1" ht="15" customHeight="1" x14ac:dyDescent="0.2">
      <c r="A130" s="99">
        <v>27</v>
      </c>
      <c r="B130" s="89" t="s">
        <v>325</v>
      </c>
      <c r="C130" s="89" t="s">
        <v>326</v>
      </c>
      <c r="D130" s="20">
        <v>14</v>
      </c>
      <c r="E130" s="89" t="s">
        <v>245</v>
      </c>
      <c r="F130" s="89" t="s">
        <v>327</v>
      </c>
      <c r="G130" s="130" t="s">
        <v>228</v>
      </c>
      <c r="H130" s="22">
        <v>40</v>
      </c>
      <c r="I130" s="22" t="s">
        <v>121</v>
      </c>
      <c r="J130" s="21" t="s">
        <v>30</v>
      </c>
      <c r="K130" s="21" t="s">
        <v>279</v>
      </c>
      <c r="L130" s="21" t="s">
        <v>194</v>
      </c>
      <c r="M130" s="22">
        <v>1</v>
      </c>
      <c r="N130" s="62">
        <v>10931</v>
      </c>
      <c r="O130" s="62"/>
      <c r="P130" s="62">
        <f>+N130*0.15</f>
        <v>1639.6499999999999</v>
      </c>
      <c r="Q130" s="62">
        <f t="shared" si="69"/>
        <v>12570.65</v>
      </c>
      <c r="R130" s="62">
        <f>70.1*5</f>
        <v>350.5</v>
      </c>
      <c r="S130" s="62">
        <f t="shared" si="70"/>
        <v>2354.4416666666666</v>
      </c>
      <c r="T130" s="62">
        <f t="shared" si="71"/>
        <v>23544.416666666664</v>
      </c>
      <c r="U130" s="62">
        <f t="shared" si="72"/>
        <v>2199.86375</v>
      </c>
      <c r="V130" s="62">
        <f t="shared" si="73"/>
        <v>377.11949999999996</v>
      </c>
      <c r="W130" s="62">
        <f t="shared" si="74"/>
        <v>628.53250000000003</v>
      </c>
      <c r="X130" s="62">
        <f t="shared" si="75"/>
        <v>251.41300000000001</v>
      </c>
      <c r="Y130" s="62">
        <f t="shared" si="89"/>
        <v>926</v>
      </c>
      <c r="Z130" s="62">
        <f t="shared" si="90"/>
        <v>630</v>
      </c>
      <c r="AA130" s="64">
        <f t="shared" si="76"/>
        <v>7063.3249999999998</v>
      </c>
      <c r="AB130" s="64">
        <f t="shared" si="77"/>
        <v>20680.927361111113</v>
      </c>
      <c r="AC130" s="64">
        <f t="shared" si="78"/>
        <v>248171.12833333336</v>
      </c>
      <c r="AD130" s="64"/>
      <c r="AE130" s="64"/>
      <c r="AF130" s="64"/>
      <c r="AG130" s="64"/>
      <c r="AH130" s="64"/>
      <c r="AI130" s="64"/>
      <c r="AJ130" s="64"/>
      <c r="AK130" s="64"/>
      <c r="AL130" s="6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  <c r="HF130" s="24"/>
      <c r="HG130" s="24"/>
      <c r="HH130" s="24"/>
      <c r="HI130" s="24"/>
      <c r="HJ130" s="24"/>
      <c r="HK130" s="24"/>
      <c r="HL130" s="24"/>
      <c r="HM130" s="24"/>
      <c r="HN130" s="24"/>
      <c r="HO130" s="24"/>
      <c r="HP130" s="24"/>
      <c r="HQ130" s="24"/>
      <c r="HR130" s="24"/>
      <c r="HS130" s="24"/>
      <c r="HT130" s="24"/>
      <c r="HU130" s="24"/>
      <c r="HV130" s="24"/>
      <c r="HW130" s="24"/>
      <c r="HX130" s="24"/>
      <c r="HY130" s="24"/>
      <c r="HZ130" s="24"/>
      <c r="IA130" s="24"/>
      <c r="IB130" s="24"/>
      <c r="IC130" s="24"/>
      <c r="ID130" s="24"/>
      <c r="IE130" s="24"/>
      <c r="IF130" s="24"/>
      <c r="IG130" s="24"/>
      <c r="IH130" s="24"/>
      <c r="II130" s="24"/>
      <c r="IJ130" s="24"/>
      <c r="IK130" s="24"/>
      <c r="IL130" s="24"/>
      <c r="IM130" s="24"/>
      <c r="IN130" s="24"/>
      <c r="IO130" s="24"/>
      <c r="IP130" s="24"/>
      <c r="IQ130" s="24"/>
      <c r="IR130" s="24"/>
      <c r="IS130" s="24"/>
      <c r="IT130" s="24"/>
      <c r="IU130" s="24"/>
      <c r="IV130" s="24"/>
      <c r="IW130" s="24"/>
      <c r="IX130" s="24"/>
      <c r="IY130" s="24"/>
      <c r="IZ130" s="24"/>
      <c r="JA130" s="24"/>
      <c r="JB130" s="24"/>
      <c r="JC130" s="24"/>
      <c r="JD130" s="24"/>
      <c r="JE130" s="24"/>
      <c r="JF130" s="24"/>
      <c r="JG130" s="24"/>
      <c r="JH130" s="24"/>
      <c r="JI130" s="24"/>
      <c r="JJ130" s="24"/>
      <c r="JK130" s="24"/>
      <c r="JL130" s="24"/>
      <c r="JM130" s="24"/>
      <c r="JN130" s="24"/>
      <c r="JO130" s="24"/>
      <c r="JP130" s="24"/>
      <c r="JQ130" s="24"/>
      <c r="JR130" s="24"/>
      <c r="JS130" s="24"/>
      <c r="JT130" s="24"/>
      <c r="JU130" s="24"/>
      <c r="JV130" s="24"/>
      <c r="JW130" s="24"/>
      <c r="JX130" s="24"/>
      <c r="JY130" s="24"/>
      <c r="JZ130" s="24"/>
      <c r="KA130" s="24"/>
      <c r="KB130" s="24"/>
      <c r="KC130" s="24"/>
      <c r="KD130" s="24"/>
      <c r="KE130" s="24"/>
      <c r="KF130" s="24"/>
      <c r="KG130" s="24"/>
      <c r="KH130" s="24"/>
      <c r="KI130" s="24"/>
      <c r="KJ130" s="24"/>
      <c r="KK130" s="24"/>
      <c r="KL130" s="24"/>
      <c r="KM130" s="24"/>
      <c r="KN130" s="24"/>
      <c r="KO130" s="24"/>
      <c r="KP130" s="24"/>
      <c r="KQ130" s="24"/>
      <c r="KR130" s="24"/>
      <c r="KS130" s="24"/>
      <c r="KT130" s="24"/>
      <c r="KU130" s="24"/>
      <c r="KV130" s="24"/>
      <c r="KW130" s="24"/>
      <c r="KX130" s="24"/>
      <c r="KY130" s="24"/>
      <c r="KZ130" s="24"/>
      <c r="LA130" s="24"/>
      <c r="LB130" s="24"/>
      <c r="LC130" s="24"/>
      <c r="LD130" s="24"/>
      <c r="LE130" s="24"/>
      <c r="LF130" s="24"/>
      <c r="LG130" s="24"/>
      <c r="LH130" s="24"/>
      <c r="LI130" s="24"/>
      <c r="LJ130" s="24"/>
      <c r="LK130" s="24"/>
      <c r="LL130" s="24"/>
      <c r="LM130" s="24"/>
      <c r="LN130" s="24"/>
      <c r="LO130" s="24"/>
      <c r="LP130" s="24"/>
      <c r="LQ130" s="24"/>
      <c r="LR130" s="24"/>
      <c r="LS130" s="24"/>
      <c r="LT130" s="24"/>
      <c r="LU130" s="24"/>
      <c r="LV130" s="24"/>
      <c r="LW130" s="24"/>
      <c r="LX130" s="24"/>
      <c r="LY130" s="24"/>
      <c r="LZ130" s="24"/>
      <c r="MA130" s="24"/>
      <c r="MB130" s="24"/>
      <c r="MC130" s="24"/>
      <c r="MD130" s="24"/>
      <c r="ME130" s="24"/>
      <c r="MF130" s="24"/>
      <c r="MG130" s="24"/>
      <c r="MH130" s="24"/>
      <c r="MI130" s="24"/>
      <c r="MJ130" s="24"/>
      <c r="MK130" s="24"/>
      <c r="ML130" s="24"/>
      <c r="MM130" s="24"/>
      <c r="MN130" s="24"/>
      <c r="MO130" s="24"/>
      <c r="MP130" s="24"/>
      <c r="MQ130" s="24"/>
      <c r="MR130" s="24"/>
      <c r="MS130" s="24"/>
      <c r="MT130" s="24"/>
      <c r="MU130" s="24"/>
      <c r="MV130" s="24"/>
      <c r="MW130" s="24"/>
      <c r="MX130" s="24"/>
      <c r="MY130" s="24"/>
      <c r="MZ130" s="24"/>
      <c r="NA130" s="24"/>
      <c r="NB130" s="24"/>
      <c r="NC130" s="24"/>
      <c r="ND130" s="24"/>
      <c r="NE130" s="24"/>
      <c r="NF130" s="24"/>
      <c r="NG130" s="24"/>
      <c r="NH130" s="24"/>
      <c r="NI130" s="24"/>
      <c r="NJ130" s="24"/>
      <c r="NK130" s="24"/>
      <c r="NL130" s="24"/>
      <c r="NM130" s="24"/>
      <c r="NN130" s="24"/>
      <c r="NO130" s="24"/>
      <c r="NP130" s="24"/>
      <c r="NQ130" s="24"/>
      <c r="NR130" s="24"/>
      <c r="NS130" s="24"/>
      <c r="NT130" s="24"/>
      <c r="NU130" s="24"/>
      <c r="NV130" s="24"/>
      <c r="NW130" s="24"/>
      <c r="NX130" s="24"/>
      <c r="NY130" s="24"/>
      <c r="NZ130" s="24"/>
      <c r="OA130" s="24"/>
      <c r="OB130" s="24"/>
      <c r="OC130" s="24"/>
      <c r="OD130" s="24"/>
      <c r="OE130" s="24"/>
      <c r="OF130" s="24"/>
      <c r="OG130" s="24"/>
      <c r="OH130" s="24"/>
      <c r="OI130" s="24"/>
      <c r="OJ130" s="24"/>
      <c r="OK130" s="24"/>
      <c r="OL130" s="24"/>
      <c r="OM130" s="24"/>
      <c r="ON130" s="24"/>
      <c r="OO130" s="24"/>
      <c r="OP130" s="24"/>
      <c r="OQ130" s="24"/>
      <c r="OR130" s="24"/>
      <c r="OS130" s="24"/>
      <c r="OT130" s="24"/>
      <c r="OU130" s="24"/>
      <c r="OV130" s="24"/>
      <c r="OW130" s="24"/>
      <c r="OX130" s="24"/>
      <c r="OY130" s="24"/>
      <c r="OZ130" s="24"/>
      <c r="PA130" s="24"/>
      <c r="PB130" s="24"/>
      <c r="PC130" s="24"/>
      <c r="PD130" s="24"/>
      <c r="PE130" s="24"/>
      <c r="PF130" s="24"/>
      <c r="PG130" s="24"/>
      <c r="PH130" s="24"/>
      <c r="PI130" s="24"/>
      <c r="PJ130" s="24"/>
      <c r="PK130" s="24"/>
      <c r="PL130" s="24"/>
      <c r="PM130" s="24"/>
      <c r="PN130" s="24"/>
      <c r="PO130" s="24"/>
      <c r="PP130" s="24"/>
      <c r="PQ130" s="24"/>
      <c r="PR130" s="24"/>
      <c r="PS130" s="24"/>
      <c r="PT130" s="24"/>
      <c r="PU130" s="24"/>
      <c r="PV130" s="24"/>
      <c r="PW130" s="24"/>
      <c r="PX130" s="24"/>
      <c r="PY130" s="24"/>
      <c r="PZ130" s="24"/>
      <c r="QA130" s="24"/>
      <c r="QB130" s="24"/>
      <c r="QC130" s="24"/>
      <c r="QD130" s="24"/>
      <c r="QE130" s="24"/>
      <c r="QF130" s="24"/>
      <c r="QG130" s="24"/>
      <c r="QH130" s="24"/>
      <c r="QI130" s="24"/>
      <c r="QJ130" s="24"/>
      <c r="QK130" s="24"/>
      <c r="QL130" s="24"/>
      <c r="QM130" s="24"/>
      <c r="QN130" s="24"/>
      <c r="QO130" s="24"/>
      <c r="QP130" s="24"/>
      <c r="QQ130" s="24"/>
      <c r="QR130" s="24"/>
      <c r="QS130" s="24"/>
      <c r="QT130" s="24"/>
      <c r="QU130" s="24"/>
      <c r="QV130" s="24"/>
      <c r="QW130" s="24"/>
      <c r="QX130" s="24"/>
      <c r="QY130" s="24"/>
      <c r="QZ130" s="24"/>
      <c r="RA130" s="24"/>
      <c r="RB130" s="24"/>
      <c r="RC130" s="24"/>
      <c r="RD130" s="24"/>
      <c r="RE130" s="24"/>
      <c r="RF130" s="24"/>
      <c r="RG130" s="24"/>
      <c r="RH130" s="24"/>
      <c r="RI130" s="24"/>
      <c r="RJ130" s="24"/>
      <c r="RK130" s="24"/>
      <c r="RL130" s="24"/>
      <c r="RM130" s="24"/>
      <c r="RN130" s="24"/>
      <c r="RO130" s="24"/>
      <c r="RP130" s="24"/>
      <c r="RQ130" s="24"/>
      <c r="RR130" s="24"/>
      <c r="RS130" s="24"/>
      <c r="RT130" s="24"/>
      <c r="RU130" s="24"/>
      <c r="RV130" s="24"/>
      <c r="RW130" s="24"/>
      <c r="RX130" s="24"/>
      <c r="RY130" s="24"/>
      <c r="RZ130" s="24"/>
      <c r="SA130" s="24"/>
      <c r="SB130" s="24"/>
      <c r="SC130" s="24"/>
      <c r="SD130" s="24"/>
      <c r="SE130" s="24"/>
      <c r="SF130" s="24"/>
      <c r="SG130" s="24"/>
      <c r="SH130" s="24"/>
      <c r="SI130" s="24"/>
      <c r="SJ130" s="24"/>
      <c r="SK130" s="24"/>
      <c r="SL130" s="24"/>
      <c r="SM130" s="24"/>
      <c r="SN130" s="24"/>
      <c r="SO130" s="24"/>
      <c r="SP130" s="24"/>
      <c r="SQ130" s="24"/>
      <c r="SR130" s="24"/>
      <c r="SS130" s="24"/>
      <c r="ST130" s="24"/>
      <c r="SU130" s="24"/>
      <c r="SV130" s="24"/>
      <c r="SW130" s="24"/>
      <c r="SX130" s="24"/>
      <c r="SY130" s="24"/>
      <c r="SZ130" s="24"/>
      <c r="TA130" s="24"/>
      <c r="TB130" s="24"/>
      <c r="TC130" s="24"/>
      <c r="TD130" s="24"/>
      <c r="TE130" s="24"/>
      <c r="TF130" s="24"/>
      <c r="TG130" s="24"/>
      <c r="TH130" s="24"/>
      <c r="TI130" s="24"/>
      <c r="TJ130" s="24"/>
      <c r="TK130" s="24"/>
      <c r="TL130" s="24"/>
      <c r="TM130" s="24"/>
      <c r="TN130" s="24"/>
      <c r="TO130" s="24"/>
      <c r="TP130" s="24"/>
      <c r="TQ130" s="24"/>
      <c r="TR130" s="24"/>
      <c r="TS130" s="24"/>
      <c r="TT130" s="24"/>
      <c r="TU130" s="24"/>
      <c r="TV130" s="24"/>
      <c r="TW130" s="24"/>
      <c r="TX130" s="24"/>
      <c r="TY130" s="24"/>
      <c r="TZ130" s="24"/>
      <c r="UA130" s="24"/>
      <c r="UB130" s="24"/>
      <c r="UC130" s="24"/>
      <c r="UD130" s="24"/>
      <c r="UE130" s="24"/>
      <c r="UF130" s="24"/>
      <c r="UG130" s="24"/>
      <c r="UH130" s="24"/>
      <c r="UI130" s="24"/>
      <c r="UJ130" s="24"/>
      <c r="UK130" s="24"/>
      <c r="UL130" s="24"/>
      <c r="UM130" s="24"/>
      <c r="UN130" s="24"/>
      <c r="UO130" s="24"/>
      <c r="UP130" s="24"/>
      <c r="UQ130" s="24"/>
      <c r="UR130" s="24"/>
      <c r="US130" s="24"/>
      <c r="UT130" s="24"/>
      <c r="UU130" s="24"/>
      <c r="UV130" s="24"/>
      <c r="UW130" s="24"/>
      <c r="UX130" s="24"/>
      <c r="UY130" s="24"/>
      <c r="UZ130" s="24"/>
      <c r="VA130" s="24"/>
      <c r="VB130" s="24"/>
      <c r="VC130" s="24"/>
      <c r="VD130" s="24"/>
    </row>
    <row r="131" spans="1:576" s="23" customFormat="1" ht="15" customHeight="1" x14ac:dyDescent="0.2">
      <c r="A131" s="18">
        <v>28</v>
      </c>
      <c r="B131" s="89" t="s">
        <v>325</v>
      </c>
      <c r="C131" s="89" t="s">
        <v>326</v>
      </c>
      <c r="D131" s="20">
        <v>14</v>
      </c>
      <c r="E131" s="92" t="s">
        <v>245</v>
      </c>
      <c r="F131" s="89" t="s">
        <v>327</v>
      </c>
      <c r="G131" s="130" t="s">
        <v>228</v>
      </c>
      <c r="H131" s="22">
        <v>40</v>
      </c>
      <c r="I131" s="22" t="s">
        <v>121</v>
      </c>
      <c r="J131" s="21" t="s">
        <v>30</v>
      </c>
      <c r="K131" s="21" t="s">
        <v>279</v>
      </c>
      <c r="L131" s="21" t="s">
        <v>194</v>
      </c>
      <c r="M131" s="22">
        <v>1</v>
      </c>
      <c r="N131" s="62">
        <v>10931</v>
      </c>
      <c r="O131" s="62"/>
      <c r="P131" s="62">
        <f>+N131*0.15</f>
        <v>1639.6499999999999</v>
      </c>
      <c r="Q131" s="62">
        <f t="shared" si="69"/>
        <v>12570.65</v>
      </c>
      <c r="R131" s="62">
        <f>70.1*5</f>
        <v>350.5</v>
      </c>
      <c r="S131" s="62">
        <f t="shared" si="70"/>
        <v>2354.4416666666666</v>
      </c>
      <c r="T131" s="62">
        <f t="shared" si="71"/>
        <v>23544.416666666664</v>
      </c>
      <c r="U131" s="62">
        <f t="shared" si="72"/>
        <v>2199.86375</v>
      </c>
      <c r="V131" s="62">
        <f t="shared" si="73"/>
        <v>377.11949999999996</v>
      </c>
      <c r="W131" s="62">
        <f t="shared" si="74"/>
        <v>628.53250000000003</v>
      </c>
      <c r="X131" s="62">
        <f t="shared" si="75"/>
        <v>251.41300000000001</v>
      </c>
      <c r="Y131" s="62">
        <f t="shared" si="89"/>
        <v>926</v>
      </c>
      <c r="Z131" s="62">
        <f t="shared" si="90"/>
        <v>630</v>
      </c>
      <c r="AA131" s="64">
        <f t="shared" si="76"/>
        <v>7063.3249999999998</v>
      </c>
      <c r="AB131" s="64">
        <f t="shared" si="77"/>
        <v>20680.927361111113</v>
      </c>
      <c r="AC131" s="64">
        <f t="shared" si="78"/>
        <v>248171.12833333336</v>
      </c>
      <c r="AD131" s="64"/>
      <c r="AE131" s="64"/>
      <c r="AF131" s="64"/>
      <c r="AG131" s="64"/>
      <c r="AH131" s="64"/>
      <c r="AI131" s="64"/>
      <c r="AJ131" s="64"/>
      <c r="AK131" s="64"/>
      <c r="AL131" s="6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24"/>
      <c r="GS131" s="24"/>
      <c r="GT131" s="24"/>
      <c r="GU131" s="24"/>
      <c r="GV131" s="24"/>
      <c r="GW131" s="24"/>
      <c r="GX131" s="24"/>
      <c r="GY131" s="24"/>
      <c r="GZ131" s="24"/>
      <c r="HA131" s="24"/>
      <c r="HB131" s="24"/>
      <c r="HC131" s="24"/>
      <c r="HD131" s="24"/>
      <c r="HE131" s="24"/>
      <c r="HF131" s="24"/>
      <c r="HG131" s="24"/>
      <c r="HH131" s="24"/>
      <c r="HI131" s="24"/>
      <c r="HJ131" s="24"/>
      <c r="HK131" s="24"/>
      <c r="HL131" s="24"/>
      <c r="HM131" s="24"/>
      <c r="HN131" s="24"/>
      <c r="HO131" s="24"/>
      <c r="HP131" s="24"/>
      <c r="HQ131" s="24"/>
      <c r="HR131" s="24"/>
      <c r="HS131" s="24"/>
      <c r="HT131" s="24"/>
      <c r="HU131" s="24"/>
      <c r="HV131" s="24"/>
      <c r="HW131" s="24"/>
      <c r="HX131" s="24"/>
      <c r="HY131" s="24"/>
      <c r="HZ131" s="24"/>
      <c r="IA131" s="24"/>
      <c r="IB131" s="24"/>
      <c r="IC131" s="24"/>
      <c r="ID131" s="24"/>
      <c r="IE131" s="24"/>
      <c r="IF131" s="24"/>
      <c r="IG131" s="24"/>
      <c r="IH131" s="24"/>
      <c r="II131" s="24"/>
      <c r="IJ131" s="24"/>
      <c r="IK131" s="24"/>
      <c r="IL131" s="24"/>
      <c r="IM131" s="24"/>
      <c r="IN131" s="24"/>
      <c r="IO131" s="24"/>
      <c r="IP131" s="24"/>
      <c r="IQ131" s="24"/>
      <c r="IR131" s="24"/>
      <c r="IS131" s="24"/>
      <c r="IT131" s="24"/>
      <c r="IU131" s="24"/>
      <c r="IV131" s="24"/>
      <c r="IW131" s="24"/>
      <c r="IX131" s="24"/>
      <c r="IY131" s="24"/>
      <c r="IZ131" s="24"/>
      <c r="JA131" s="24"/>
      <c r="JB131" s="24"/>
      <c r="JC131" s="24"/>
      <c r="JD131" s="24"/>
      <c r="JE131" s="24"/>
      <c r="JF131" s="24"/>
      <c r="JG131" s="24"/>
      <c r="JH131" s="24"/>
      <c r="JI131" s="24"/>
      <c r="JJ131" s="24"/>
      <c r="JK131" s="24"/>
      <c r="JL131" s="24"/>
      <c r="JM131" s="24"/>
      <c r="JN131" s="24"/>
      <c r="JO131" s="24"/>
      <c r="JP131" s="24"/>
      <c r="JQ131" s="24"/>
      <c r="JR131" s="24"/>
      <c r="JS131" s="24"/>
      <c r="JT131" s="24"/>
      <c r="JU131" s="24"/>
      <c r="JV131" s="24"/>
      <c r="JW131" s="24"/>
      <c r="JX131" s="24"/>
      <c r="JY131" s="24"/>
      <c r="JZ131" s="24"/>
      <c r="KA131" s="24"/>
      <c r="KB131" s="24"/>
      <c r="KC131" s="24"/>
      <c r="KD131" s="24"/>
      <c r="KE131" s="24"/>
      <c r="KF131" s="24"/>
      <c r="KG131" s="24"/>
      <c r="KH131" s="24"/>
      <c r="KI131" s="24"/>
      <c r="KJ131" s="24"/>
      <c r="KK131" s="24"/>
      <c r="KL131" s="24"/>
      <c r="KM131" s="24"/>
      <c r="KN131" s="24"/>
      <c r="KO131" s="24"/>
      <c r="KP131" s="24"/>
      <c r="KQ131" s="24"/>
      <c r="KR131" s="24"/>
      <c r="KS131" s="24"/>
      <c r="KT131" s="24"/>
      <c r="KU131" s="24"/>
      <c r="KV131" s="24"/>
      <c r="KW131" s="24"/>
      <c r="KX131" s="24"/>
      <c r="KY131" s="24"/>
      <c r="KZ131" s="24"/>
      <c r="LA131" s="24"/>
      <c r="LB131" s="24"/>
      <c r="LC131" s="24"/>
      <c r="LD131" s="24"/>
      <c r="LE131" s="24"/>
      <c r="LF131" s="24"/>
      <c r="LG131" s="24"/>
      <c r="LH131" s="24"/>
      <c r="LI131" s="24"/>
      <c r="LJ131" s="24"/>
      <c r="LK131" s="24"/>
      <c r="LL131" s="24"/>
      <c r="LM131" s="24"/>
      <c r="LN131" s="24"/>
      <c r="LO131" s="24"/>
      <c r="LP131" s="24"/>
      <c r="LQ131" s="24"/>
      <c r="LR131" s="24"/>
      <c r="LS131" s="24"/>
      <c r="LT131" s="24"/>
      <c r="LU131" s="24"/>
      <c r="LV131" s="24"/>
      <c r="LW131" s="24"/>
      <c r="LX131" s="24"/>
      <c r="LY131" s="24"/>
      <c r="LZ131" s="24"/>
      <c r="MA131" s="24"/>
      <c r="MB131" s="24"/>
      <c r="MC131" s="24"/>
      <c r="MD131" s="24"/>
      <c r="ME131" s="24"/>
      <c r="MF131" s="24"/>
      <c r="MG131" s="24"/>
      <c r="MH131" s="24"/>
      <c r="MI131" s="24"/>
      <c r="MJ131" s="24"/>
      <c r="MK131" s="24"/>
      <c r="ML131" s="24"/>
      <c r="MM131" s="24"/>
      <c r="MN131" s="24"/>
      <c r="MO131" s="24"/>
      <c r="MP131" s="24"/>
      <c r="MQ131" s="24"/>
      <c r="MR131" s="24"/>
      <c r="MS131" s="24"/>
      <c r="MT131" s="24"/>
      <c r="MU131" s="24"/>
      <c r="MV131" s="24"/>
      <c r="MW131" s="24"/>
      <c r="MX131" s="24"/>
      <c r="MY131" s="24"/>
      <c r="MZ131" s="24"/>
      <c r="NA131" s="24"/>
      <c r="NB131" s="24"/>
      <c r="NC131" s="24"/>
      <c r="ND131" s="24"/>
      <c r="NE131" s="24"/>
      <c r="NF131" s="24"/>
      <c r="NG131" s="24"/>
      <c r="NH131" s="24"/>
      <c r="NI131" s="24"/>
      <c r="NJ131" s="24"/>
      <c r="NK131" s="24"/>
      <c r="NL131" s="24"/>
      <c r="NM131" s="24"/>
      <c r="NN131" s="24"/>
      <c r="NO131" s="24"/>
      <c r="NP131" s="24"/>
      <c r="NQ131" s="24"/>
      <c r="NR131" s="24"/>
      <c r="NS131" s="24"/>
      <c r="NT131" s="24"/>
      <c r="NU131" s="24"/>
      <c r="NV131" s="24"/>
      <c r="NW131" s="24"/>
      <c r="NX131" s="24"/>
      <c r="NY131" s="24"/>
      <c r="NZ131" s="24"/>
      <c r="OA131" s="24"/>
      <c r="OB131" s="24"/>
      <c r="OC131" s="24"/>
      <c r="OD131" s="24"/>
      <c r="OE131" s="24"/>
      <c r="OF131" s="24"/>
      <c r="OG131" s="24"/>
      <c r="OH131" s="24"/>
      <c r="OI131" s="24"/>
      <c r="OJ131" s="24"/>
      <c r="OK131" s="24"/>
      <c r="OL131" s="24"/>
      <c r="OM131" s="24"/>
      <c r="ON131" s="24"/>
      <c r="OO131" s="24"/>
      <c r="OP131" s="24"/>
      <c r="OQ131" s="24"/>
      <c r="OR131" s="24"/>
      <c r="OS131" s="24"/>
      <c r="OT131" s="24"/>
      <c r="OU131" s="24"/>
      <c r="OV131" s="24"/>
      <c r="OW131" s="24"/>
      <c r="OX131" s="24"/>
      <c r="OY131" s="24"/>
      <c r="OZ131" s="24"/>
      <c r="PA131" s="24"/>
      <c r="PB131" s="24"/>
      <c r="PC131" s="24"/>
      <c r="PD131" s="24"/>
      <c r="PE131" s="24"/>
      <c r="PF131" s="24"/>
      <c r="PG131" s="24"/>
      <c r="PH131" s="24"/>
      <c r="PI131" s="24"/>
      <c r="PJ131" s="24"/>
      <c r="PK131" s="24"/>
      <c r="PL131" s="24"/>
      <c r="PM131" s="24"/>
      <c r="PN131" s="24"/>
      <c r="PO131" s="24"/>
      <c r="PP131" s="24"/>
      <c r="PQ131" s="24"/>
      <c r="PR131" s="24"/>
      <c r="PS131" s="24"/>
      <c r="PT131" s="24"/>
      <c r="PU131" s="24"/>
      <c r="PV131" s="24"/>
      <c r="PW131" s="24"/>
      <c r="PX131" s="24"/>
      <c r="PY131" s="24"/>
      <c r="PZ131" s="24"/>
      <c r="QA131" s="24"/>
      <c r="QB131" s="24"/>
      <c r="QC131" s="24"/>
      <c r="QD131" s="24"/>
      <c r="QE131" s="24"/>
      <c r="QF131" s="24"/>
      <c r="QG131" s="24"/>
      <c r="QH131" s="24"/>
      <c r="QI131" s="24"/>
      <c r="QJ131" s="24"/>
      <c r="QK131" s="24"/>
      <c r="QL131" s="24"/>
      <c r="QM131" s="24"/>
      <c r="QN131" s="24"/>
      <c r="QO131" s="24"/>
      <c r="QP131" s="24"/>
      <c r="QQ131" s="24"/>
      <c r="QR131" s="24"/>
      <c r="QS131" s="24"/>
      <c r="QT131" s="24"/>
      <c r="QU131" s="24"/>
      <c r="QV131" s="24"/>
      <c r="QW131" s="24"/>
      <c r="QX131" s="24"/>
      <c r="QY131" s="24"/>
      <c r="QZ131" s="24"/>
      <c r="RA131" s="24"/>
      <c r="RB131" s="24"/>
      <c r="RC131" s="24"/>
      <c r="RD131" s="24"/>
      <c r="RE131" s="24"/>
      <c r="RF131" s="24"/>
      <c r="RG131" s="24"/>
      <c r="RH131" s="24"/>
      <c r="RI131" s="24"/>
      <c r="RJ131" s="24"/>
      <c r="RK131" s="24"/>
      <c r="RL131" s="24"/>
      <c r="RM131" s="24"/>
      <c r="RN131" s="24"/>
      <c r="RO131" s="24"/>
      <c r="RP131" s="24"/>
      <c r="RQ131" s="24"/>
      <c r="RR131" s="24"/>
      <c r="RS131" s="24"/>
      <c r="RT131" s="24"/>
      <c r="RU131" s="24"/>
      <c r="RV131" s="24"/>
      <c r="RW131" s="24"/>
      <c r="RX131" s="24"/>
      <c r="RY131" s="24"/>
      <c r="RZ131" s="24"/>
      <c r="SA131" s="24"/>
      <c r="SB131" s="24"/>
      <c r="SC131" s="24"/>
      <c r="SD131" s="24"/>
      <c r="SE131" s="24"/>
      <c r="SF131" s="24"/>
      <c r="SG131" s="24"/>
      <c r="SH131" s="24"/>
      <c r="SI131" s="24"/>
      <c r="SJ131" s="24"/>
      <c r="SK131" s="24"/>
      <c r="SL131" s="24"/>
      <c r="SM131" s="24"/>
      <c r="SN131" s="24"/>
      <c r="SO131" s="24"/>
      <c r="SP131" s="24"/>
      <c r="SQ131" s="24"/>
      <c r="SR131" s="24"/>
      <c r="SS131" s="24"/>
      <c r="ST131" s="24"/>
      <c r="SU131" s="24"/>
      <c r="SV131" s="24"/>
      <c r="SW131" s="24"/>
      <c r="SX131" s="24"/>
      <c r="SY131" s="24"/>
      <c r="SZ131" s="24"/>
      <c r="TA131" s="24"/>
      <c r="TB131" s="24"/>
      <c r="TC131" s="24"/>
      <c r="TD131" s="24"/>
      <c r="TE131" s="24"/>
      <c r="TF131" s="24"/>
      <c r="TG131" s="24"/>
      <c r="TH131" s="24"/>
      <c r="TI131" s="24"/>
      <c r="TJ131" s="24"/>
      <c r="TK131" s="24"/>
      <c r="TL131" s="24"/>
      <c r="TM131" s="24"/>
      <c r="TN131" s="24"/>
      <c r="TO131" s="24"/>
      <c r="TP131" s="24"/>
      <c r="TQ131" s="24"/>
      <c r="TR131" s="24"/>
      <c r="TS131" s="24"/>
      <c r="TT131" s="24"/>
      <c r="TU131" s="24"/>
      <c r="TV131" s="24"/>
      <c r="TW131" s="24"/>
      <c r="TX131" s="24"/>
      <c r="TY131" s="24"/>
      <c r="TZ131" s="24"/>
      <c r="UA131" s="24"/>
      <c r="UB131" s="24"/>
      <c r="UC131" s="24"/>
      <c r="UD131" s="24"/>
      <c r="UE131" s="24"/>
      <c r="UF131" s="24"/>
      <c r="UG131" s="24"/>
      <c r="UH131" s="24"/>
      <c r="UI131" s="24"/>
      <c r="UJ131" s="24"/>
      <c r="UK131" s="24"/>
      <c r="UL131" s="24"/>
      <c r="UM131" s="24"/>
      <c r="UN131" s="24"/>
      <c r="UO131" s="24"/>
      <c r="UP131" s="24"/>
      <c r="UQ131" s="24"/>
      <c r="UR131" s="24"/>
      <c r="US131" s="24"/>
      <c r="UT131" s="24"/>
      <c r="UU131" s="24"/>
      <c r="UV131" s="24"/>
      <c r="UW131" s="24"/>
      <c r="UX131" s="24"/>
      <c r="UY131" s="24"/>
      <c r="UZ131" s="24"/>
      <c r="VA131" s="24"/>
      <c r="VB131" s="24"/>
      <c r="VC131" s="24"/>
      <c r="VD131" s="24"/>
    </row>
    <row r="132" spans="1:576" s="23" customFormat="1" ht="15" customHeight="1" x14ac:dyDescent="0.2">
      <c r="A132" s="99">
        <v>29</v>
      </c>
      <c r="B132" s="89" t="s">
        <v>325</v>
      </c>
      <c r="C132" s="89" t="s">
        <v>326</v>
      </c>
      <c r="D132" s="20">
        <v>14</v>
      </c>
      <c r="E132" s="89" t="s">
        <v>245</v>
      </c>
      <c r="F132" s="89" t="s">
        <v>327</v>
      </c>
      <c r="G132" s="130" t="s">
        <v>228</v>
      </c>
      <c r="H132" s="22">
        <v>40</v>
      </c>
      <c r="I132" s="22" t="s">
        <v>121</v>
      </c>
      <c r="J132" s="21" t="s">
        <v>30</v>
      </c>
      <c r="K132" s="21" t="s">
        <v>279</v>
      </c>
      <c r="L132" s="21" t="s">
        <v>194</v>
      </c>
      <c r="M132" s="22">
        <v>1</v>
      </c>
      <c r="N132" s="62">
        <v>10931</v>
      </c>
      <c r="O132" s="62"/>
      <c r="P132" s="62">
        <f>+N132*0.15</f>
        <v>1639.6499999999999</v>
      </c>
      <c r="Q132" s="62">
        <f t="shared" si="69"/>
        <v>12570.65</v>
      </c>
      <c r="R132" s="62">
        <f>70.1*7</f>
        <v>490.69999999999993</v>
      </c>
      <c r="S132" s="62">
        <f t="shared" si="70"/>
        <v>2354.4416666666666</v>
      </c>
      <c r="T132" s="62">
        <f t="shared" si="71"/>
        <v>23544.416666666664</v>
      </c>
      <c r="U132" s="62">
        <f t="shared" si="72"/>
        <v>2199.86375</v>
      </c>
      <c r="V132" s="62">
        <f t="shared" si="73"/>
        <v>377.11949999999996</v>
      </c>
      <c r="W132" s="62">
        <f t="shared" si="74"/>
        <v>628.53250000000003</v>
      </c>
      <c r="X132" s="62">
        <f t="shared" si="75"/>
        <v>251.41300000000001</v>
      </c>
      <c r="Y132" s="62">
        <f t="shared" si="89"/>
        <v>926</v>
      </c>
      <c r="Z132" s="62">
        <f t="shared" si="90"/>
        <v>630</v>
      </c>
      <c r="AA132" s="64">
        <f t="shared" si="76"/>
        <v>7063.3249999999998</v>
      </c>
      <c r="AB132" s="64">
        <f t="shared" si="77"/>
        <v>20821.12736111111</v>
      </c>
      <c r="AC132" s="64">
        <f t="shared" si="78"/>
        <v>249853.52833333332</v>
      </c>
      <c r="AD132" s="64"/>
      <c r="AE132" s="64"/>
      <c r="AF132" s="64"/>
      <c r="AG132" s="64"/>
      <c r="AH132" s="64"/>
      <c r="AI132" s="64"/>
      <c r="AJ132" s="64"/>
      <c r="AK132" s="64"/>
      <c r="AL132" s="6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  <c r="HF132" s="24"/>
      <c r="HG132" s="24"/>
      <c r="HH132" s="24"/>
      <c r="HI132" s="24"/>
      <c r="HJ132" s="24"/>
      <c r="HK132" s="24"/>
      <c r="HL132" s="24"/>
      <c r="HM132" s="24"/>
      <c r="HN132" s="24"/>
      <c r="HO132" s="24"/>
      <c r="HP132" s="24"/>
      <c r="HQ132" s="24"/>
      <c r="HR132" s="24"/>
      <c r="HS132" s="24"/>
      <c r="HT132" s="24"/>
      <c r="HU132" s="24"/>
      <c r="HV132" s="24"/>
      <c r="HW132" s="24"/>
      <c r="HX132" s="24"/>
      <c r="HY132" s="24"/>
      <c r="HZ132" s="24"/>
      <c r="IA132" s="24"/>
      <c r="IB132" s="24"/>
      <c r="IC132" s="24"/>
      <c r="ID132" s="24"/>
      <c r="IE132" s="24"/>
      <c r="IF132" s="24"/>
      <c r="IG132" s="24"/>
      <c r="IH132" s="24"/>
      <c r="II132" s="24"/>
      <c r="IJ132" s="24"/>
      <c r="IK132" s="24"/>
      <c r="IL132" s="24"/>
      <c r="IM132" s="24"/>
      <c r="IN132" s="24"/>
      <c r="IO132" s="24"/>
      <c r="IP132" s="24"/>
      <c r="IQ132" s="24"/>
      <c r="IR132" s="24"/>
      <c r="IS132" s="24"/>
      <c r="IT132" s="24"/>
      <c r="IU132" s="24"/>
      <c r="IV132" s="24"/>
      <c r="IW132" s="24"/>
      <c r="IX132" s="24"/>
      <c r="IY132" s="24"/>
      <c r="IZ132" s="24"/>
      <c r="JA132" s="24"/>
      <c r="JB132" s="24"/>
      <c r="JC132" s="24"/>
      <c r="JD132" s="24"/>
      <c r="JE132" s="24"/>
      <c r="JF132" s="24"/>
      <c r="JG132" s="24"/>
      <c r="JH132" s="24"/>
      <c r="JI132" s="24"/>
      <c r="JJ132" s="24"/>
      <c r="JK132" s="24"/>
      <c r="JL132" s="24"/>
      <c r="JM132" s="24"/>
      <c r="JN132" s="24"/>
      <c r="JO132" s="24"/>
      <c r="JP132" s="24"/>
      <c r="JQ132" s="24"/>
      <c r="JR132" s="24"/>
      <c r="JS132" s="24"/>
      <c r="JT132" s="24"/>
      <c r="JU132" s="24"/>
      <c r="JV132" s="24"/>
      <c r="JW132" s="24"/>
      <c r="JX132" s="24"/>
      <c r="JY132" s="24"/>
      <c r="JZ132" s="24"/>
      <c r="KA132" s="24"/>
      <c r="KB132" s="24"/>
      <c r="KC132" s="24"/>
      <c r="KD132" s="24"/>
      <c r="KE132" s="24"/>
      <c r="KF132" s="24"/>
      <c r="KG132" s="24"/>
      <c r="KH132" s="24"/>
      <c r="KI132" s="24"/>
      <c r="KJ132" s="24"/>
      <c r="KK132" s="24"/>
      <c r="KL132" s="24"/>
      <c r="KM132" s="24"/>
      <c r="KN132" s="24"/>
      <c r="KO132" s="24"/>
      <c r="KP132" s="24"/>
      <c r="KQ132" s="24"/>
      <c r="KR132" s="24"/>
      <c r="KS132" s="24"/>
      <c r="KT132" s="24"/>
      <c r="KU132" s="24"/>
      <c r="KV132" s="24"/>
      <c r="KW132" s="24"/>
      <c r="KX132" s="24"/>
      <c r="KY132" s="24"/>
      <c r="KZ132" s="24"/>
      <c r="LA132" s="24"/>
      <c r="LB132" s="24"/>
      <c r="LC132" s="24"/>
      <c r="LD132" s="24"/>
      <c r="LE132" s="24"/>
      <c r="LF132" s="24"/>
      <c r="LG132" s="24"/>
      <c r="LH132" s="24"/>
      <c r="LI132" s="24"/>
      <c r="LJ132" s="24"/>
      <c r="LK132" s="24"/>
      <c r="LL132" s="24"/>
      <c r="LM132" s="24"/>
      <c r="LN132" s="24"/>
      <c r="LO132" s="24"/>
      <c r="LP132" s="24"/>
      <c r="LQ132" s="24"/>
      <c r="LR132" s="24"/>
      <c r="LS132" s="24"/>
      <c r="LT132" s="24"/>
      <c r="LU132" s="24"/>
      <c r="LV132" s="24"/>
      <c r="LW132" s="24"/>
      <c r="LX132" s="24"/>
      <c r="LY132" s="24"/>
      <c r="LZ132" s="24"/>
      <c r="MA132" s="24"/>
      <c r="MB132" s="24"/>
      <c r="MC132" s="24"/>
      <c r="MD132" s="24"/>
      <c r="ME132" s="24"/>
      <c r="MF132" s="24"/>
      <c r="MG132" s="24"/>
      <c r="MH132" s="24"/>
      <c r="MI132" s="24"/>
      <c r="MJ132" s="24"/>
      <c r="MK132" s="24"/>
      <c r="ML132" s="24"/>
      <c r="MM132" s="24"/>
      <c r="MN132" s="24"/>
      <c r="MO132" s="24"/>
      <c r="MP132" s="24"/>
      <c r="MQ132" s="24"/>
      <c r="MR132" s="24"/>
      <c r="MS132" s="24"/>
      <c r="MT132" s="24"/>
      <c r="MU132" s="24"/>
      <c r="MV132" s="24"/>
      <c r="MW132" s="24"/>
      <c r="MX132" s="24"/>
      <c r="MY132" s="24"/>
      <c r="MZ132" s="24"/>
      <c r="NA132" s="24"/>
      <c r="NB132" s="24"/>
      <c r="NC132" s="24"/>
      <c r="ND132" s="24"/>
      <c r="NE132" s="24"/>
      <c r="NF132" s="24"/>
      <c r="NG132" s="24"/>
      <c r="NH132" s="24"/>
      <c r="NI132" s="24"/>
      <c r="NJ132" s="24"/>
      <c r="NK132" s="24"/>
      <c r="NL132" s="24"/>
      <c r="NM132" s="24"/>
      <c r="NN132" s="24"/>
      <c r="NO132" s="24"/>
      <c r="NP132" s="24"/>
      <c r="NQ132" s="24"/>
      <c r="NR132" s="24"/>
      <c r="NS132" s="24"/>
      <c r="NT132" s="24"/>
      <c r="NU132" s="24"/>
      <c r="NV132" s="24"/>
      <c r="NW132" s="24"/>
      <c r="NX132" s="24"/>
      <c r="NY132" s="24"/>
      <c r="NZ132" s="24"/>
      <c r="OA132" s="24"/>
      <c r="OB132" s="24"/>
      <c r="OC132" s="24"/>
      <c r="OD132" s="24"/>
      <c r="OE132" s="24"/>
      <c r="OF132" s="24"/>
      <c r="OG132" s="24"/>
      <c r="OH132" s="24"/>
      <c r="OI132" s="24"/>
      <c r="OJ132" s="24"/>
      <c r="OK132" s="24"/>
      <c r="OL132" s="24"/>
      <c r="OM132" s="24"/>
      <c r="ON132" s="24"/>
      <c r="OO132" s="24"/>
      <c r="OP132" s="24"/>
      <c r="OQ132" s="24"/>
      <c r="OR132" s="24"/>
      <c r="OS132" s="24"/>
      <c r="OT132" s="24"/>
      <c r="OU132" s="24"/>
      <c r="OV132" s="24"/>
      <c r="OW132" s="24"/>
      <c r="OX132" s="24"/>
      <c r="OY132" s="24"/>
      <c r="OZ132" s="24"/>
      <c r="PA132" s="24"/>
      <c r="PB132" s="24"/>
      <c r="PC132" s="24"/>
      <c r="PD132" s="24"/>
      <c r="PE132" s="24"/>
      <c r="PF132" s="24"/>
      <c r="PG132" s="24"/>
      <c r="PH132" s="24"/>
      <c r="PI132" s="24"/>
      <c r="PJ132" s="24"/>
      <c r="PK132" s="24"/>
      <c r="PL132" s="24"/>
      <c r="PM132" s="24"/>
      <c r="PN132" s="24"/>
      <c r="PO132" s="24"/>
      <c r="PP132" s="24"/>
      <c r="PQ132" s="24"/>
      <c r="PR132" s="24"/>
      <c r="PS132" s="24"/>
      <c r="PT132" s="24"/>
      <c r="PU132" s="24"/>
      <c r="PV132" s="24"/>
      <c r="PW132" s="24"/>
      <c r="PX132" s="24"/>
      <c r="PY132" s="24"/>
      <c r="PZ132" s="24"/>
      <c r="QA132" s="24"/>
      <c r="QB132" s="24"/>
      <c r="QC132" s="24"/>
      <c r="QD132" s="24"/>
      <c r="QE132" s="24"/>
      <c r="QF132" s="24"/>
      <c r="QG132" s="24"/>
      <c r="QH132" s="24"/>
      <c r="QI132" s="24"/>
      <c r="QJ132" s="24"/>
      <c r="QK132" s="24"/>
      <c r="QL132" s="24"/>
      <c r="QM132" s="24"/>
      <c r="QN132" s="24"/>
      <c r="QO132" s="24"/>
      <c r="QP132" s="24"/>
      <c r="QQ132" s="24"/>
      <c r="QR132" s="24"/>
      <c r="QS132" s="24"/>
      <c r="QT132" s="24"/>
      <c r="QU132" s="24"/>
      <c r="QV132" s="24"/>
      <c r="QW132" s="24"/>
      <c r="QX132" s="24"/>
      <c r="QY132" s="24"/>
      <c r="QZ132" s="24"/>
      <c r="RA132" s="24"/>
      <c r="RB132" s="24"/>
      <c r="RC132" s="24"/>
      <c r="RD132" s="24"/>
      <c r="RE132" s="24"/>
      <c r="RF132" s="24"/>
      <c r="RG132" s="24"/>
      <c r="RH132" s="24"/>
      <c r="RI132" s="24"/>
      <c r="RJ132" s="24"/>
      <c r="RK132" s="24"/>
      <c r="RL132" s="24"/>
      <c r="RM132" s="24"/>
      <c r="RN132" s="24"/>
      <c r="RO132" s="24"/>
      <c r="RP132" s="24"/>
      <c r="RQ132" s="24"/>
      <c r="RR132" s="24"/>
      <c r="RS132" s="24"/>
      <c r="RT132" s="24"/>
      <c r="RU132" s="24"/>
      <c r="RV132" s="24"/>
      <c r="RW132" s="24"/>
      <c r="RX132" s="24"/>
      <c r="RY132" s="24"/>
      <c r="RZ132" s="24"/>
      <c r="SA132" s="24"/>
      <c r="SB132" s="24"/>
      <c r="SC132" s="24"/>
      <c r="SD132" s="24"/>
      <c r="SE132" s="24"/>
      <c r="SF132" s="24"/>
      <c r="SG132" s="24"/>
      <c r="SH132" s="24"/>
      <c r="SI132" s="24"/>
      <c r="SJ132" s="24"/>
      <c r="SK132" s="24"/>
      <c r="SL132" s="24"/>
      <c r="SM132" s="24"/>
      <c r="SN132" s="24"/>
      <c r="SO132" s="24"/>
      <c r="SP132" s="24"/>
      <c r="SQ132" s="24"/>
      <c r="SR132" s="24"/>
      <c r="SS132" s="24"/>
      <c r="ST132" s="24"/>
      <c r="SU132" s="24"/>
      <c r="SV132" s="24"/>
      <c r="SW132" s="24"/>
      <c r="SX132" s="24"/>
      <c r="SY132" s="24"/>
      <c r="SZ132" s="24"/>
      <c r="TA132" s="24"/>
      <c r="TB132" s="24"/>
      <c r="TC132" s="24"/>
      <c r="TD132" s="24"/>
      <c r="TE132" s="24"/>
      <c r="TF132" s="24"/>
      <c r="TG132" s="24"/>
      <c r="TH132" s="24"/>
      <c r="TI132" s="24"/>
      <c r="TJ132" s="24"/>
      <c r="TK132" s="24"/>
      <c r="TL132" s="24"/>
      <c r="TM132" s="24"/>
      <c r="TN132" s="24"/>
      <c r="TO132" s="24"/>
      <c r="TP132" s="24"/>
      <c r="TQ132" s="24"/>
      <c r="TR132" s="24"/>
      <c r="TS132" s="24"/>
      <c r="TT132" s="24"/>
      <c r="TU132" s="24"/>
      <c r="TV132" s="24"/>
      <c r="TW132" s="24"/>
      <c r="TX132" s="24"/>
      <c r="TY132" s="24"/>
      <c r="TZ132" s="24"/>
      <c r="UA132" s="24"/>
      <c r="UB132" s="24"/>
      <c r="UC132" s="24"/>
      <c r="UD132" s="24"/>
      <c r="UE132" s="24"/>
      <c r="UF132" s="24"/>
      <c r="UG132" s="24"/>
      <c r="UH132" s="24"/>
      <c r="UI132" s="24"/>
      <c r="UJ132" s="24"/>
      <c r="UK132" s="24"/>
      <c r="UL132" s="24"/>
      <c r="UM132" s="24"/>
      <c r="UN132" s="24"/>
      <c r="UO132" s="24"/>
      <c r="UP132" s="24"/>
      <c r="UQ132" s="24"/>
      <c r="UR132" s="24"/>
      <c r="US132" s="24"/>
      <c r="UT132" s="24"/>
      <c r="UU132" s="24"/>
      <c r="UV132" s="24"/>
      <c r="UW132" s="24"/>
      <c r="UX132" s="24"/>
      <c r="UY132" s="24"/>
      <c r="UZ132" s="24"/>
      <c r="VA132" s="24"/>
      <c r="VB132" s="24"/>
      <c r="VC132" s="24"/>
      <c r="VD132" s="24"/>
    </row>
    <row r="133" spans="1:576" s="141" customFormat="1" ht="15" customHeight="1" x14ac:dyDescent="0.2">
      <c r="A133" s="18">
        <v>30</v>
      </c>
      <c r="B133" s="58" t="s">
        <v>325</v>
      </c>
      <c r="C133" s="58" t="s">
        <v>326</v>
      </c>
      <c r="D133" s="125">
        <v>14</v>
      </c>
      <c r="E133" s="58" t="s">
        <v>245</v>
      </c>
      <c r="F133" s="58" t="s">
        <v>327</v>
      </c>
      <c r="G133" s="138">
        <v>12</v>
      </c>
      <c r="H133" s="60">
        <v>40</v>
      </c>
      <c r="I133" s="60" t="s">
        <v>107</v>
      </c>
      <c r="J133" s="57" t="s">
        <v>26</v>
      </c>
      <c r="K133" s="57" t="s">
        <v>278</v>
      </c>
      <c r="L133" s="57" t="s">
        <v>194</v>
      </c>
      <c r="M133" s="60">
        <v>1</v>
      </c>
      <c r="N133" s="62">
        <v>24345</v>
      </c>
      <c r="O133" s="69"/>
      <c r="P133" s="69"/>
      <c r="Q133" s="69">
        <f t="shared" si="69"/>
        <v>24345</v>
      </c>
      <c r="R133" s="69"/>
      <c r="S133" s="69">
        <f t="shared" si="70"/>
        <v>4451.333333333333</v>
      </c>
      <c r="T133" s="69">
        <f t="shared" si="71"/>
        <v>44513.333333333336</v>
      </c>
      <c r="U133" s="69">
        <f t="shared" si="72"/>
        <v>4260.375</v>
      </c>
      <c r="V133" s="69">
        <f t="shared" si="73"/>
        <v>730.35</v>
      </c>
      <c r="W133" s="69">
        <f t="shared" si="74"/>
        <v>1217.25</v>
      </c>
      <c r="X133" s="69">
        <f t="shared" si="75"/>
        <v>486.90000000000003</v>
      </c>
      <c r="Y133" s="69">
        <v>1455</v>
      </c>
      <c r="Z133" s="69">
        <v>908</v>
      </c>
      <c r="AA133" s="70">
        <f t="shared" si="76"/>
        <v>13354</v>
      </c>
      <c r="AB133" s="64">
        <f t="shared" si="77"/>
        <v>38596.097222222219</v>
      </c>
      <c r="AC133" s="70">
        <f t="shared" si="78"/>
        <v>463153.16666666663</v>
      </c>
      <c r="AD133" s="70"/>
      <c r="AE133" s="70"/>
      <c r="AF133" s="70"/>
      <c r="AG133" s="70"/>
      <c r="AH133" s="70"/>
      <c r="AI133" s="70"/>
      <c r="AJ133" s="70"/>
      <c r="AK133" s="70"/>
      <c r="AL133" s="70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  <c r="EO133" s="61"/>
      <c r="EP133" s="61"/>
      <c r="EQ133" s="61"/>
      <c r="ER133" s="61"/>
      <c r="ES133" s="61"/>
      <c r="ET133" s="61"/>
      <c r="EU133" s="61"/>
      <c r="EV133" s="61"/>
      <c r="EW133" s="61"/>
      <c r="EX133" s="61"/>
      <c r="EY133" s="61"/>
      <c r="EZ133" s="61"/>
      <c r="FA133" s="61"/>
      <c r="FB133" s="61"/>
      <c r="FC133" s="61"/>
      <c r="FD133" s="61"/>
      <c r="FE133" s="61"/>
      <c r="FF133" s="61"/>
      <c r="FG133" s="61"/>
      <c r="FH133" s="61"/>
      <c r="FI133" s="61"/>
      <c r="FJ133" s="61"/>
      <c r="FK133" s="61"/>
      <c r="FL133" s="61"/>
      <c r="FM133" s="61"/>
      <c r="FN133" s="61"/>
      <c r="FO133" s="61"/>
      <c r="FP133" s="61"/>
      <c r="FQ133" s="61"/>
      <c r="FR133" s="61"/>
      <c r="FS133" s="61"/>
      <c r="FT133" s="61"/>
      <c r="FU133" s="61"/>
      <c r="FV133" s="61"/>
      <c r="FW133" s="61"/>
      <c r="FX133" s="61"/>
      <c r="FY133" s="61"/>
      <c r="FZ133" s="61"/>
      <c r="GA133" s="61"/>
      <c r="GB133" s="61"/>
      <c r="GC133" s="61"/>
      <c r="GD133" s="61"/>
      <c r="GE133" s="61"/>
      <c r="GF133" s="61"/>
      <c r="GG133" s="61"/>
      <c r="GH133" s="61"/>
      <c r="GI133" s="61"/>
      <c r="GJ133" s="61"/>
      <c r="GK133" s="61"/>
      <c r="GL133" s="61"/>
      <c r="GM133" s="61"/>
      <c r="GN133" s="61"/>
      <c r="GO133" s="61"/>
      <c r="GP133" s="61"/>
      <c r="GQ133" s="61"/>
      <c r="GR133" s="61"/>
      <c r="GS133" s="61"/>
      <c r="GT133" s="61"/>
      <c r="GU133" s="61"/>
      <c r="GV133" s="61"/>
      <c r="GW133" s="61"/>
      <c r="GX133" s="61"/>
      <c r="GY133" s="61"/>
      <c r="GZ133" s="61"/>
      <c r="HA133" s="61"/>
      <c r="HB133" s="61"/>
      <c r="HC133" s="61"/>
      <c r="HD133" s="61"/>
      <c r="HE133" s="61"/>
      <c r="HF133" s="61"/>
      <c r="HG133" s="61"/>
      <c r="HH133" s="61"/>
      <c r="HI133" s="61"/>
      <c r="HJ133" s="61"/>
      <c r="HK133" s="61"/>
      <c r="HL133" s="61"/>
      <c r="HM133" s="61"/>
      <c r="HN133" s="61"/>
      <c r="HO133" s="61"/>
      <c r="HP133" s="61"/>
      <c r="HQ133" s="61"/>
      <c r="HR133" s="61"/>
      <c r="HS133" s="61"/>
      <c r="HT133" s="61"/>
      <c r="HU133" s="61"/>
      <c r="HV133" s="61"/>
      <c r="HW133" s="61"/>
      <c r="HX133" s="61"/>
      <c r="HY133" s="61"/>
      <c r="HZ133" s="61"/>
      <c r="IA133" s="61"/>
      <c r="IB133" s="61"/>
      <c r="IC133" s="61"/>
      <c r="ID133" s="61"/>
      <c r="IE133" s="61"/>
      <c r="IF133" s="61"/>
      <c r="IG133" s="61"/>
      <c r="IH133" s="61"/>
      <c r="II133" s="61"/>
      <c r="IJ133" s="61"/>
      <c r="IK133" s="61"/>
      <c r="IL133" s="61"/>
      <c r="IM133" s="61"/>
      <c r="IN133" s="61"/>
      <c r="IO133" s="61"/>
      <c r="IP133" s="61"/>
      <c r="IQ133" s="61"/>
      <c r="IR133" s="61"/>
      <c r="IS133" s="61"/>
      <c r="IT133" s="61"/>
      <c r="IU133" s="61"/>
      <c r="IV133" s="61"/>
      <c r="IW133" s="61"/>
      <c r="IX133" s="61"/>
      <c r="IY133" s="61"/>
      <c r="IZ133" s="61"/>
      <c r="JA133" s="61"/>
      <c r="JB133" s="61"/>
      <c r="JC133" s="61"/>
      <c r="JD133" s="61"/>
      <c r="JE133" s="61"/>
      <c r="JF133" s="61"/>
      <c r="JG133" s="61"/>
      <c r="JH133" s="61"/>
      <c r="JI133" s="61"/>
      <c r="JJ133" s="61"/>
      <c r="JK133" s="61"/>
      <c r="JL133" s="61"/>
      <c r="JM133" s="61"/>
      <c r="JN133" s="61"/>
      <c r="JO133" s="61"/>
      <c r="JP133" s="61"/>
      <c r="JQ133" s="61"/>
      <c r="JR133" s="61"/>
      <c r="JS133" s="61"/>
      <c r="JT133" s="61"/>
      <c r="JU133" s="61"/>
      <c r="JV133" s="61"/>
      <c r="JW133" s="61"/>
      <c r="JX133" s="61"/>
      <c r="JY133" s="61"/>
      <c r="JZ133" s="61"/>
      <c r="KA133" s="61"/>
      <c r="KB133" s="61"/>
      <c r="KC133" s="61"/>
      <c r="KD133" s="61"/>
      <c r="KE133" s="61"/>
      <c r="KF133" s="61"/>
      <c r="KG133" s="61"/>
      <c r="KH133" s="61"/>
      <c r="KI133" s="61"/>
      <c r="KJ133" s="61"/>
      <c r="KK133" s="61"/>
      <c r="KL133" s="61"/>
      <c r="KM133" s="61"/>
      <c r="KN133" s="61"/>
      <c r="KO133" s="61"/>
      <c r="KP133" s="61"/>
      <c r="KQ133" s="61"/>
      <c r="KR133" s="61"/>
      <c r="KS133" s="61"/>
      <c r="KT133" s="61"/>
      <c r="KU133" s="61"/>
      <c r="KV133" s="61"/>
      <c r="KW133" s="61"/>
      <c r="KX133" s="61"/>
      <c r="KY133" s="61"/>
      <c r="KZ133" s="61"/>
      <c r="LA133" s="61"/>
      <c r="LB133" s="61"/>
      <c r="LC133" s="61"/>
      <c r="LD133" s="61"/>
      <c r="LE133" s="61"/>
      <c r="LF133" s="61"/>
      <c r="LG133" s="61"/>
      <c r="LH133" s="61"/>
      <c r="LI133" s="61"/>
      <c r="LJ133" s="61"/>
      <c r="LK133" s="61"/>
      <c r="LL133" s="61"/>
      <c r="LM133" s="61"/>
      <c r="LN133" s="61"/>
      <c r="LO133" s="61"/>
      <c r="LP133" s="61"/>
      <c r="LQ133" s="61"/>
      <c r="LR133" s="61"/>
      <c r="LS133" s="61"/>
      <c r="LT133" s="61"/>
      <c r="LU133" s="61"/>
      <c r="LV133" s="61"/>
      <c r="LW133" s="61"/>
      <c r="LX133" s="61"/>
      <c r="LY133" s="61"/>
      <c r="LZ133" s="61"/>
      <c r="MA133" s="61"/>
      <c r="MB133" s="61"/>
      <c r="MC133" s="61"/>
      <c r="MD133" s="61"/>
      <c r="ME133" s="61"/>
      <c r="MF133" s="61"/>
      <c r="MG133" s="61"/>
      <c r="MH133" s="61"/>
      <c r="MI133" s="61"/>
      <c r="MJ133" s="61"/>
      <c r="MK133" s="61"/>
      <c r="ML133" s="61"/>
      <c r="MM133" s="61"/>
      <c r="MN133" s="61"/>
      <c r="MO133" s="61"/>
      <c r="MP133" s="61"/>
      <c r="MQ133" s="61"/>
      <c r="MR133" s="61"/>
      <c r="MS133" s="61"/>
      <c r="MT133" s="61"/>
      <c r="MU133" s="61"/>
      <c r="MV133" s="61"/>
      <c r="MW133" s="61"/>
      <c r="MX133" s="61"/>
      <c r="MY133" s="61"/>
      <c r="MZ133" s="61"/>
      <c r="NA133" s="61"/>
      <c r="NB133" s="61"/>
      <c r="NC133" s="61"/>
      <c r="ND133" s="61"/>
      <c r="NE133" s="61"/>
      <c r="NF133" s="61"/>
      <c r="NG133" s="61"/>
      <c r="NH133" s="61"/>
      <c r="NI133" s="61"/>
      <c r="NJ133" s="61"/>
      <c r="NK133" s="61"/>
      <c r="NL133" s="61"/>
      <c r="NM133" s="61"/>
      <c r="NN133" s="61"/>
      <c r="NO133" s="61"/>
      <c r="NP133" s="61"/>
      <c r="NQ133" s="61"/>
      <c r="NR133" s="61"/>
      <c r="NS133" s="61"/>
      <c r="NT133" s="61"/>
      <c r="NU133" s="61"/>
      <c r="NV133" s="61"/>
      <c r="NW133" s="61"/>
      <c r="NX133" s="61"/>
      <c r="NY133" s="61"/>
      <c r="NZ133" s="61"/>
      <c r="OA133" s="61"/>
      <c r="OB133" s="61"/>
      <c r="OC133" s="61"/>
      <c r="OD133" s="61"/>
      <c r="OE133" s="61"/>
      <c r="OF133" s="61"/>
      <c r="OG133" s="61"/>
      <c r="OH133" s="61"/>
      <c r="OI133" s="61"/>
      <c r="OJ133" s="61"/>
      <c r="OK133" s="61"/>
      <c r="OL133" s="61"/>
      <c r="OM133" s="61"/>
      <c r="ON133" s="61"/>
      <c r="OO133" s="61"/>
      <c r="OP133" s="61"/>
      <c r="OQ133" s="61"/>
      <c r="OR133" s="61"/>
      <c r="OS133" s="61"/>
      <c r="OT133" s="61"/>
      <c r="OU133" s="61"/>
      <c r="OV133" s="61"/>
      <c r="OW133" s="61"/>
      <c r="OX133" s="61"/>
      <c r="OY133" s="61"/>
      <c r="OZ133" s="61"/>
      <c r="PA133" s="61"/>
      <c r="PB133" s="61"/>
      <c r="PC133" s="61"/>
      <c r="PD133" s="61"/>
      <c r="PE133" s="61"/>
      <c r="PF133" s="61"/>
      <c r="PG133" s="61"/>
      <c r="PH133" s="61"/>
      <c r="PI133" s="61"/>
      <c r="PJ133" s="61"/>
      <c r="PK133" s="61"/>
      <c r="PL133" s="61"/>
      <c r="PM133" s="61"/>
      <c r="PN133" s="61"/>
      <c r="PO133" s="61"/>
      <c r="PP133" s="61"/>
      <c r="PQ133" s="61"/>
      <c r="PR133" s="61"/>
      <c r="PS133" s="61"/>
      <c r="PT133" s="61"/>
      <c r="PU133" s="61"/>
      <c r="PV133" s="61"/>
      <c r="PW133" s="61"/>
      <c r="PX133" s="61"/>
      <c r="PY133" s="61"/>
      <c r="PZ133" s="61"/>
      <c r="QA133" s="61"/>
      <c r="QB133" s="61"/>
      <c r="QC133" s="61"/>
      <c r="QD133" s="61"/>
      <c r="QE133" s="61"/>
      <c r="QF133" s="61"/>
      <c r="QG133" s="61"/>
      <c r="QH133" s="61"/>
      <c r="QI133" s="61"/>
      <c r="QJ133" s="61"/>
      <c r="QK133" s="61"/>
      <c r="QL133" s="61"/>
      <c r="QM133" s="61"/>
      <c r="QN133" s="61"/>
      <c r="QO133" s="61"/>
      <c r="QP133" s="61"/>
      <c r="QQ133" s="61"/>
      <c r="QR133" s="61"/>
      <c r="QS133" s="61"/>
      <c r="QT133" s="61"/>
      <c r="QU133" s="61"/>
      <c r="QV133" s="61"/>
      <c r="QW133" s="61"/>
      <c r="QX133" s="61"/>
      <c r="QY133" s="61"/>
      <c r="QZ133" s="61"/>
      <c r="RA133" s="61"/>
      <c r="RB133" s="61"/>
      <c r="RC133" s="61"/>
      <c r="RD133" s="61"/>
      <c r="RE133" s="61"/>
      <c r="RF133" s="61"/>
      <c r="RG133" s="61"/>
      <c r="RH133" s="61"/>
      <c r="RI133" s="61"/>
      <c r="RJ133" s="61"/>
      <c r="RK133" s="61"/>
      <c r="RL133" s="61"/>
      <c r="RM133" s="61"/>
      <c r="RN133" s="61"/>
      <c r="RO133" s="61"/>
      <c r="RP133" s="61"/>
      <c r="RQ133" s="61"/>
      <c r="RR133" s="61"/>
      <c r="RS133" s="61"/>
      <c r="RT133" s="61"/>
      <c r="RU133" s="61"/>
      <c r="RV133" s="61"/>
      <c r="RW133" s="61"/>
      <c r="RX133" s="61"/>
      <c r="RY133" s="61"/>
      <c r="RZ133" s="61"/>
      <c r="SA133" s="61"/>
      <c r="SB133" s="61"/>
      <c r="SC133" s="61"/>
      <c r="SD133" s="61"/>
      <c r="SE133" s="61"/>
      <c r="SF133" s="61"/>
      <c r="SG133" s="61"/>
      <c r="SH133" s="61"/>
      <c r="SI133" s="61"/>
      <c r="SJ133" s="61"/>
      <c r="SK133" s="61"/>
      <c r="SL133" s="61"/>
      <c r="SM133" s="61"/>
      <c r="SN133" s="61"/>
      <c r="SO133" s="61"/>
      <c r="SP133" s="61"/>
      <c r="SQ133" s="61"/>
      <c r="SR133" s="61"/>
      <c r="SS133" s="61"/>
      <c r="ST133" s="61"/>
      <c r="SU133" s="61"/>
      <c r="SV133" s="61"/>
      <c r="SW133" s="61"/>
      <c r="SX133" s="61"/>
      <c r="SY133" s="61"/>
      <c r="SZ133" s="61"/>
      <c r="TA133" s="61"/>
      <c r="TB133" s="61"/>
      <c r="TC133" s="61"/>
      <c r="TD133" s="61"/>
      <c r="TE133" s="61"/>
      <c r="TF133" s="61"/>
      <c r="TG133" s="61"/>
      <c r="TH133" s="61"/>
      <c r="TI133" s="61"/>
      <c r="TJ133" s="61"/>
      <c r="TK133" s="61"/>
      <c r="TL133" s="61"/>
      <c r="TM133" s="61"/>
      <c r="TN133" s="61"/>
      <c r="TO133" s="61"/>
      <c r="TP133" s="61"/>
      <c r="TQ133" s="61"/>
      <c r="TR133" s="61"/>
      <c r="TS133" s="61"/>
      <c r="TT133" s="61"/>
      <c r="TU133" s="61"/>
      <c r="TV133" s="61"/>
      <c r="TW133" s="61"/>
      <c r="TX133" s="61"/>
      <c r="TY133" s="61"/>
      <c r="TZ133" s="61"/>
      <c r="UA133" s="61"/>
      <c r="UB133" s="61"/>
      <c r="UC133" s="61"/>
      <c r="UD133" s="61"/>
      <c r="UE133" s="61"/>
      <c r="UF133" s="61"/>
      <c r="UG133" s="61"/>
      <c r="UH133" s="61"/>
      <c r="UI133" s="61"/>
      <c r="UJ133" s="61"/>
      <c r="UK133" s="61"/>
      <c r="UL133" s="61"/>
      <c r="UM133" s="61"/>
      <c r="UN133" s="61"/>
      <c r="UO133" s="61"/>
      <c r="UP133" s="61"/>
      <c r="UQ133" s="61"/>
      <c r="UR133" s="61"/>
      <c r="US133" s="61"/>
      <c r="UT133" s="61"/>
      <c r="UU133" s="61"/>
      <c r="UV133" s="61"/>
      <c r="UW133" s="61"/>
      <c r="UX133" s="61"/>
      <c r="UY133" s="61"/>
      <c r="UZ133" s="61"/>
      <c r="VA133" s="61"/>
      <c r="VB133" s="61"/>
      <c r="VC133" s="61"/>
      <c r="VD133" s="61"/>
    </row>
    <row r="134" spans="1:576" s="23" customFormat="1" ht="15" customHeight="1" x14ac:dyDescent="0.2">
      <c r="A134" s="18">
        <v>31</v>
      </c>
      <c r="B134" s="89" t="s">
        <v>325</v>
      </c>
      <c r="C134" s="89" t="s">
        <v>326</v>
      </c>
      <c r="D134" s="20">
        <v>14</v>
      </c>
      <c r="E134" s="89" t="s">
        <v>245</v>
      </c>
      <c r="F134" s="89" t="s">
        <v>327</v>
      </c>
      <c r="G134" s="130" t="s">
        <v>228</v>
      </c>
      <c r="H134" s="22">
        <v>40</v>
      </c>
      <c r="I134" s="22" t="s">
        <v>121</v>
      </c>
      <c r="J134" s="21" t="s">
        <v>30</v>
      </c>
      <c r="K134" s="21" t="s">
        <v>279</v>
      </c>
      <c r="L134" s="21" t="s">
        <v>194</v>
      </c>
      <c r="M134" s="22">
        <v>1</v>
      </c>
      <c r="N134" s="62">
        <v>10931</v>
      </c>
      <c r="O134" s="62"/>
      <c r="P134" s="62">
        <f>+N134*0.15</f>
        <v>1639.6499999999999</v>
      </c>
      <c r="Q134" s="62">
        <f t="shared" si="69"/>
        <v>12570.65</v>
      </c>
      <c r="R134" s="62">
        <f>70.1*8</f>
        <v>560.79999999999995</v>
      </c>
      <c r="S134" s="62">
        <f t="shared" si="70"/>
        <v>2354.4416666666666</v>
      </c>
      <c r="T134" s="62">
        <f t="shared" si="71"/>
        <v>23544.416666666664</v>
      </c>
      <c r="U134" s="62">
        <f t="shared" si="72"/>
        <v>2199.86375</v>
      </c>
      <c r="V134" s="62">
        <f t="shared" si="73"/>
        <v>377.11949999999996</v>
      </c>
      <c r="W134" s="62">
        <f t="shared" si="74"/>
        <v>628.53250000000003</v>
      </c>
      <c r="X134" s="62">
        <f t="shared" si="75"/>
        <v>251.41300000000001</v>
      </c>
      <c r="Y134" s="62">
        <f t="shared" si="89"/>
        <v>926</v>
      </c>
      <c r="Z134" s="62">
        <f t="shared" si="90"/>
        <v>630</v>
      </c>
      <c r="AA134" s="64">
        <f t="shared" si="76"/>
        <v>7063.3249999999998</v>
      </c>
      <c r="AB134" s="64">
        <f t="shared" si="77"/>
        <v>20891.227361111109</v>
      </c>
      <c r="AC134" s="64">
        <f t="shared" si="78"/>
        <v>250694.7283333333</v>
      </c>
      <c r="AD134" s="64"/>
      <c r="AE134" s="64"/>
      <c r="AF134" s="64"/>
      <c r="AG134" s="64"/>
      <c r="AH134" s="64"/>
      <c r="AI134" s="64"/>
      <c r="AJ134" s="64"/>
      <c r="AK134" s="64"/>
      <c r="AL134" s="6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  <c r="GS134" s="24"/>
      <c r="GT134" s="24"/>
      <c r="GU134" s="24"/>
      <c r="GV134" s="24"/>
      <c r="GW134" s="24"/>
      <c r="GX134" s="24"/>
      <c r="GY134" s="24"/>
      <c r="GZ134" s="24"/>
      <c r="HA134" s="24"/>
      <c r="HB134" s="24"/>
      <c r="HC134" s="24"/>
      <c r="HD134" s="24"/>
      <c r="HE134" s="24"/>
      <c r="HF134" s="24"/>
      <c r="HG134" s="24"/>
      <c r="HH134" s="24"/>
      <c r="HI134" s="24"/>
      <c r="HJ134" s="24"/>
      <c r="HK134" s="24"/>
      <c r="HL134" s="24"/>
      <c r="HM134" s="24"/>
      <c r="HN134" s="24"/>
      <c r="HO134" s="24"/>
      <c r="HP134" s="24"/>
      <c r="HQ134" s="24"/>
      <c r="HR134" s="24"/>
      <c r="HS134" s="24"/>
      <c r="HT134" s="24"/>
      <c r="HU134" s="24"/>
      <c r="HV134" s="24"/>
      <c r="HW134" s="24"/>
      <c r="HX134" s="24"/>
      <c r="HY134" s="24"/>
      <c r="HZ134" s="24"/>
      <c r="IA134" s="24"/>
      <c r="IB134" s="24"/>
      <c r="IC134" s="24"/>
      <c r="ID134" s="24"/>
      <c r="IE134" s="24"/>
      <c r="IF134" s="24"/>
      <c r="IG134" s="24"/>
      <c r="IH134" s="24"/>
      <c r="II134" s="24"/>
      <c r="IJ134" s="24"/>
      <c r="IK134" s="24"/>
      <c r="IL134" s="24"/>
      <c r="IM134" s="24"/>
      <c r="IN134" s="24"/>
      <c r="IO134" s="24"/>
      <c r="IP134" s="24"/>
      <c r="IQ134" s="24"/>
      <c r="IR134" s="24"/>
      <c r="IS134" s="24"/>
      <c r="IT134" s="24"/>
      <c r="IU134" s="24"/>
      <c r="IV134" s="24"/>
      <c r="IW134" s="24"/>
      <c r="IX134" s="24"/>
      <c r="IY134" s="24"/>
      <c r="IZ134" s="24"/>
      <c r="JA134" s="24"/>
      <c r="JB134" s="24"/>
      <c r="JC134" s="24"/>
      <c r="JD134" s="24"/>
      <c r="JE134" s="24"/>
      <c r="JF134" s="24"/>
      <c r="JG134" s="24"/>
      <c r="JH134" s="24"/>
      <c r="JI134" s="24"/>
      <c r="JJ134" s="24"/>
      <c r="JK134" s="24"/>
      <c r="JL134" s="24"/>
      <c r="JM134" s="24"/>
      <c r="JN134" s="24"/>
      <c r="JO134" s="24"/>
      <c r="JP134" s="24"/>
      <c r="JQ134" s="24"/>
      <c r="JR134" s="24"/>
      <c r="JS134" s="24"/>
      <c r="JT134" s="24"/>
      <c r="JU134" s="24"/>
      <c r="JV134" s="24"/>
      <c r="JW134" s="24"/>
      <c r="JX134" s="24"/>
      <c r="JY134" s="24"/>
      <c r="JZ134" s="24"/>
      <c r="KA134" s="24"/>
      <c r="KB134" s="24"/>
      <c r="KC134" s="24"/>
      <c r="KD134" s="24"/>
      <c r="KE134" s="24"/>
      <c r="KF134" s="24"/>
      <c r="KG134" s="24"/>
      <c r="KH134" s="24"/>
      <c r="KI134" s="24"/>
      <c r="KJ134" s="24"/>
      <c r="KK134" s="24"/>
      <c r="KL134" s="24"/>
      <c r="KM134" s="24"/>
      <c r="KN134" s="24"/>
      <c r="KO134" s="24"/>
      <c r="KP134" s="24"/>
      <c r="KQ134" s="24"/>
      <c r="KR134" s="24"/>
      <c r="KS134" s="24"/>
      <c r="KT134" s="24"/>
      <c r="KU134" s="24"/>
      <c r="KV134" s="24"/>
      <c r="KW134" s="24"/>
      <c r="KX134" s="24"/>
      <c r="KY134" s="24"/>
      <c r="KZ134" s="24"/>
      <c r="LA134" s="24"/>
      <c r="LB134" s="24"/>
      <c r="LC134" s="24"/>
      <c r="LD134" s="24"/>
      <c r="LE134" s="24"/>
      <c r="LF134" s="24"/>
      <c r="LG134" s="24"/>
      <c r="LH134" s="24"/>
      <c r="LI134" s="24"/>
      <c r="LJ134" s="24"/>
      <c r="LK134" s="24"/>
      <c r="LL134" s="24"/>
      <c r="LM134" s="24"/>
      <c r="LN134" s="24"/>
      <c r="LO134" s="24"/>
      <c r="LP134" s="24"/>
      <c r="LQ134" s="24"/>
      <c r="LR134" s="24"/>
      <c r="LS134" s="24"/>
      <c r="LT134" s="24"/>
      <c r="LU134" s="24"/>
      <c r="LV134" s="24"/>
      <c r="LW134" s="24"/>
      <c r="LX134" s="24"/>
      <c r="LY134" s="24"/>
      <c r="LZ134" s="24"/>
      <c r="MA134" s="24"/>
      <c r="MB134" s="24"/>
      <c r="MC134" s="24"/>
      <c r="MD134" s="24"/>
      <c r="ME134" s="24"/>
      <c r="MF134" s="24"/>
      <c r="MG134" s="24"/>
      <c r="MH134" s="24"/>
      <c r="MI134" s="24"/>
      <c r="MJ134" s="24"/>
      <c r="MK134" s="24"/>
      <c r="ML134" s="24"/>
      <c r="MM134" s="24"/>
      <c r="MN134" s="24"/>
      <c r="MO134" s="24"/>
      <c r="MP134" s="24"/>
      <c r="MQ134" s="24"/>
      <c r="MR134" s="24"/>
      <c r="MS134" s="24"/>
      <c r="MT134" s="24"/>
      <c r="MU134" s="24"/>
      <c r="MV134" s="24"/>
      <c r="MW134" s="24"/>
      <c r="MX134" s="24"/>
      <c r="MY134" s="24"/>
      <c r="MZ134" s="24"/>
      <c r="NA134" s="24"/>
      <c r="NB134" s="24"/>
      <c r="NC134" s="24"/>
      <c r="ND134" s="24"/>
      <c r="NE134" s="24"/>
      <c r="NF134" s="24"/>
      <c r="NG134" s="24"/>
      <c r="NH134" s="24"/>
      <c r="NI134" s="24"/>
      <c r="NJ134" s="24"/>
      <c r="NK134" s="24"/>
      <c r="NL134" s="24"/>
      <c r="NM134" s="24"/>
      <c r="NN134" s="24"/>
      <c r="NO134" s="24"/>
      <c r="NP134" s="24"/>
      <c r="NQ134" s="24"/>
      <c r="NR134" s="24"/>
      <c r="NS134" s="24"/>
      <c r="NT134" s="24"/>
      <c r="NU134" s="24"/>
      <c r="NV134" s="24"/>
      <c r="NW134" s="24"/>
      <c r="NX134" s="24"/>
      <c r="NY134" s="24"/>
      <c r="NZ134" s="24"/>
      <c r="OA134" s="24"/>
      <c r="OB134" s="24"/>
      <c r="OC134" s="24"/>
      <c r="OD134" s="24"/>
      <c r="OE134" s="24"/>
      <c r="OF134" s="24"/>
      <c r="OG134" s="24"/>
      <c r="OH134" s="24"/>
      <c r="OI134" s="24"/>
      <c r="OJ134" s="24"/>
      <c r="OK134" s="24"/>
      <c r="OL134" s="24"/>
      <c r="OM134" s="24"/>
      <c r="ON134" s="24"/>
      <c r="OO134" s="24"/>
      <c r="OP134" s="24"/>
      <c r="OQ134" s="24"/>
      <c r="OR134" s="24"/>
      <c r="OS134" s="24"/>
      <c r="OT134" s="24"/>
      <c r="OU134" s="24"/>
      <c r="OV134" s="24"/>
      <c r="OW134" s="24"/>
      <c r="OX134" s="24"/>
      <c r="OY134" s="24"/>
      <c r="OZ134" s="24"/>
      <c r="PA134" s="24"/>
      <c r="PB134" s="24"/>
      <c r="PC134" s="24"/>
      <c r="PD134" s="24"/>
      <c r="PE134" s="24"/>
      <c r="PF134" s="24"/>
      <c r="PG134" s="24"/>
      <c r="PH134" s="24"/>
      <c r="PI134" s="24"/>
      <c r="PJ134" s="24"/>
      <c r="PK134" s="24"/>
      <c r="PL134" s="24"/>
      <c r="PM134" s="24"/>
      <c r="PN134" s="24"/>
      <c r="PO134" s="24"/>
      <c r="PP134" s="24"/>
      <c r="PQ134" s="24"/>
      <c r="PR134" s="24"/>
      <c r="PS134" s="24"/>
      <c r="PT134" s="24"/>
      <c r="PU134" s="24"/>
      <c r="PV134" s="24"/>
      <c r="PW134" s="24"/>
      <c r="PX134" s="24"/>
      <c r="PY134" s="24"/>
      <c r="PZ134" s="24"/>
      <c r="QA134" s="24"/>
      <c r="QB134" s="24"/>
      <c r="QC134" s="24"/>
      <c r="QD134" s="24"/>
      <c r="QE134" s="24"/>
      <c r="QF134" s="24"/>
      <c r="QG134" s="24"/>
      <c r="QH134" s="24"/>
      <c r="QI134" s="24"/>
      <c r="QJ134" s="24"/>
      <c r="QK134" s="24"/>
      <c r="QL134" s="24"/>
      <c r="QM134" s="24"/>
      <c r="QN134" s="24"/>
      <c r="QO134" s="24"/>
      <c r="QP134" s="24"/>
      <c r="QQ134" s="24"/>
      <c r="QR134" s="24"/>
      <c r="QS134" s="24"/>
      <c r="QT134" s="24"/>
      <c r="QU134" s="24"/>
      <c r="QV134" s="24"/>
      <c r="QW134" s="24"/>
      <c r="QX134" s="24"/>
      <c r="QY134" s="24"/>
      <c r="QZ134" s="24"/>
      <c r="RA134" s="24"/>
      <c r="RB134" s="24"/>
      <c r="RC134" s="24"/>
      <c r="RD134" s="24"/>
      <c r="RE134" s="24"/>
      <c r="RF134" s="24"/>
      <c r="RG134" s="24"/>
      <c r="RH134" s="24"/>
      <c r="RI134" s="24"/>
      <c r="RJ134" s="24"/>
      <c r="RK134" s="24"/>
      <c r="RL134" s="24"/>
      <c r="RM134" s="24"/>
      <c r="RN134" s="24"/>
      <c r="RO134" s="24"/>
      <c r="RP134" s="24"/>
      <c r="RQ134" s="24"/>
      <c r="RR134" s="24"/>
      <c r="RS134" s="24"/>
      <c r="RT134" s="24"/>
      <c r="RU134" s="24"/>
      <c r="RV134" s="24"/>
      <c r="RW134" s="24"/>
      <c r="RX134" s="24"/>
      <c r="RY134" s="24"/>
      <c r="RZ134" s="24"/>
      <c r="SA134" s="24"/>
      <c r="SB134" s="24"/>
      <c r="SC134" s="24"/>
      <c r="SD134" s="24"/>
      <c r="SE134" s="24"/>
      <c r="SF134" s="24"/>
      <c r="SG134" s="24"/>
      <c r="SH134" s="24"/>
      <c r="SI134" s="24"/>
      <c r="SJ134" s="24"/>
      <c r="SK134" s="24"/>
      <c r="SL134" s="24"/>
      <c r="SM134" s="24"/>
      <c r="SN134" s="24"/>
      <c r="SO134" s="24"/>
      <c r="SP134" s="24"/>
      <c r="SQ134" s="24"/>
      <c r="SR134" s="24"/>
      <c r="SS134" s="24"/>
      <c r="ST134" s="24"/>
      <c r="SU134" s="24"/>
      <c r="SV134" s="24"/>
      <c r="SW134" s="24"/>
      <c r="SX134" s="24"/>
      <c r="SY134" s="24"/>
      <c r="SZ134" s="24"/>
      <c r="TA134" s="24"/>
      <c r="TB134" s="24"/>
      <c r="TC134" s="24"/>
      <c r="TD134" s="24"/>
      <c r="TE134" s="24"/>
      <c r="TF134" s="24"/>
      <c r="TG134" s="24"/>
      <c r="TH134" s="24"/>
      <c r="TI134" s="24"/>
      <c r="TJ134" s="24"/>
      <c r="TK134" s="24"/>
      <c r="TL134" s="24"/>
      <c r="TM134" s="24"/>
      <c r="TN134" s="24"/>
      <c r="TO134" s="24"/>
      <c r="TP134" s="24"/>
      <c r="TQ134" s="24"/>
      <c r="TR134" s="24"/>
      <c r="TS134" s="24"/>
      <c r="TT134" s="24"/>
      <c r="TU134" s="24"/>
      <c r="TV134" s="24"/>
      <c r="TW134" s="24"/>
      <c r="TX134" s="24"/>
      <c r="TY134" s="24"/>
      <c r="TZ134" s="24"/>
      <c r="UA134" s="24"/>
      <c r="UB134" s="24"/>
      <c r="UC134" s="24"/>
      <c r="UD134" s="24"/>
      <c r="UE134" s="24"/>
      <c r="UF134" s="24"/>
      <c r="UG134" s="24"/>
      <c r="UH134" s="24"/>
      <c r="UI134" s="24"/>
      <c r="UJ134" s="24"/>
      <c r="UK134" s="24"/>
      <c r="UL134" s="24"/>
      <c r="UM134" s="24"/>
      <c r="UN134" s="24"/>
      <c r="UO134" s="24"/>
      <c r="UP134" s="24"/>
      <c r="UQ134" s="24"/>
      <c r="UR134" s="24"/>
      <c r="US134" s="24"/>
      <c r="UT134" s="24"/>
      <c r="UU134" s="24"/>
      <c r="UV134" s="24"/>
      <c r="UW134" s="24"/>
      <c r="UX134" s="24"/>
      <c r="UY134" s="24"/>
      <c r="UZ134" s="24"/>
      <c r="VA134" s="24"/>
      <c r="VB134" s="24"/>
      <c r="VC134" s="24"/>
      <c r="VD134" s="24"/>
    </row>
    <row r="135" spans="1:576" s="23" customFormat="1" ht="15" customHeight="1" x14ac:dyDescent="0.2">
      <c r="A135" s="99">
        <v>32</v>
      </c>
      <c r="B135" s="89" t="s">
        <v>325</v>
      </c>
      <c r="C135" s="89" t="s">
        <v>326</v>
      </c>
      <c r="D135" s="20">
        <v>14</v>
      </c>
      <c r="E135" s="89" t="s">
        <v>245</v>
      </c>
      <c r="F135" s="89" t="s">
        <v>327</v>
      </c>
      <c r="G135" s="130" t="s">
        <v>125</v>
      </c>
      <c r="H135" s="22">
        <v>40</v>
      </c>
      <c r="I135" s="22" t="s">
        <v>121</v>
      </c>
      <c r="J135" s="21" t="s">
        <v>126</v>
      </c>
      <c r="K135" s="21" t="s">
        <v>275</v>
      </c>
      <c r="L135" s="21" t="s">
        <v>194</v>
      </c>
      <c r="M135" s="22">
        <v>1</v>
      </c>
      <c r="N135" s="218">
        <v>12087</v>
      </c>
      <c r="O135" s="62"/>
      <c r="P135" s="62"/>
      <c r="Q135" s="62">
        <f t="shared" si="69"/>
        <v>12087</v>
      </c>
      <c r="R135" s="62">
        <f>70.1*5</f>
        <v>350.5</v>
      </c>
      <c r="S135" s="62">
        <f t="shared" si="70"/>
        <v>2284.1666666666665</v>
      </c>
      <c r="T135" s="62">
        <f t="shared" si="71"/>
        <v>22841.666666666664</v>
      </c>
      <c r="U135" s="62">
        <f t="shared" si="72"/>
        <v>2115.2249999999999</v>
      </c>
      <c r="V135" s="62">
        <f t="shared" si="73"/>
        <v>362.61</v>
      </c>
      <c r="W135" s="62">
        <f t="shared" si="74"/>
        <v>604.35</v>
      </c>
      <c r="X135" s="62">
        <f t="shared" si="75"/>
        <v>241.74</v>
      </c>
      <c r="Y135" s="62">
        <f t="shared" ref="Y135:Y139" si="91">887+70</f>
        <v>957</v>
      </c>
      <c r="Z135" s="62">
        <f t="shared" ref="Z135:Z139" si="92">631+30</f>
        <v>661</v>
      </c>
      <c r="AA135" s="64">
        <f t="shared" si="76"/>
        <v>6852.5</v>
      </c>
      <c r="AB135" s="64">
        <f t="shared" si="77"/>
        <v>20044.286111111112</v>
      </c>
      <c r="AC135" s="64">
        <f t="shared" si="78"/>
        <v>240531.43333333335</v>
      </c>
      <c r="AD135" s="64"/>
      <c r="AE135" s="64"/>
      <c r="AF135" s="64"/>
      <c r="AG135" s="64"/>
      <c r="AH135" s="64"/>
      <c r="AI135" s="64"/>
      <c r="AJ135" s="64"/>
      <c r="AK135" s="64"/>
      <c r="AL135" s="6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B135" s="24"/>
      <c r="FC135" s="24"/>
      <c r="FD135" s="24"/>
      <c r="FE135" s="24"/>
      <c r="FF135" s="24"/>
      <c r="FG135" s="24"/>
      <c r="FH135" s="24"/>
      <c r="FI135" s="24"/>
      <c r="FJ135" s="24"/>
      <c r="FK135" s="24"/>
      <c r="FL135" s="24"/>
      <c r="FM135" s="24"/>
      <c r="FN135" s="24"/>
      <c r="FO135" s="24"/>
      <c r="FP135" s="24"/>
      <c r="FQ135" s="24"/>
      <c r="FR135" s="24"/>
      <c r="FS135" s="24"/>
      <c r="FT135" s="24"/>
      <c r="FU135" s="24"/>
      <c r="FV135" s="24"/>
      <c r="FW135" s="24"/>
      <c r="FX135" s="24"/>
      <c r="FY135" s="24"/>
      <c r="FZ135" s="24"/>
      <c r="GA135" s="24"/>
      <c r="GB135" s="24"/>
      <c r="GC135" s="24"/>
      <c r="GD135" s="24"/>
      <c r="GE135" s="24"/>
      <c r="GF135" s="24"/>
      <c r="GG135" s="24"/>
      <c r="GH135" s="24"/>
      <c r="GI135" s="24"/>
      <c r="GJ135" s="24"/>
      <c r="GK135" s="24"/>
      <c r="GL135" s="24"/>
      <c r="GM135" s="24"/>
      <c r="GN135" s="24"/>
      <c r="GO135" s="24"/>
      <c r="GP135" s="24"/>
      <c r="GQ135" s="24"/>
      <c r="GR135" s="24"/>
      <c r="GS135" s="24"/>
      <c r="GT135" s="24"/>
      <c r="GU135" s="24"/>
      <c r="GV135" s="24"/>
      <c r="GW135" s="24"/>
      <c r="GX135" s="24"/>
      <c r="GY135" s="24"/>
      <c r="GZ135" s="24"/>
      <c r="HA135" s="24"/>
      <c r="HB135" s="24"/>
      <c r="HC135" s="24"/>
      <c r="HD135" s="24"/>
      <c r="HE135" s="24"/>
      <c r="HF135" s="24"/>
      <c r="HG135" s="24"/>
      <c r="HH135" s="24"/>
      <c r="HI135" s="24"/>
      <c r="HJ135" s="24"/>
      <c r="HK135" s="24"/>
      <c r="HL135" s="24"/>
      <c r="HM135" s="24"/>
      <c r="HN135" s="24"/>
      <c r="HO135" s="24"/>
      <c r="HP135" s="24"/>
      <c r="HQ135" s="24"/>
      <c r="HR135" s="24"/>
      <c r="HS135" s="24"/>
      <c r="HT135" s="24"/>
      <c r="HU135" s="24"/>
      <c r="HV135" s="24"/>
      <c r="HW135" s="24"/>
      <c r="HX135" s="24"/>
      <c r="HY135" s="24"/>
      <c r="HZ135" s="24"/>
      <c r="IA135" s="24"/>
      <c r="IB135" s="24"/>
      <c r="IC135" s="24"/>
      <c r="ID135" s="24"/>
      <c r="IE135" s="24"/>
      <c r="IF135" s="24"/>
      <c r="IG135" s="24"/>
      <c r="IH135" s="24"/>
      <c r="II135" s="24"/>
      <c r="IJ135" s="24"/>
      <c r="IK135" s="24"/>
      <c r="IL135" s="24"/>
      <c r="IM135" s="24"/>
      <c r="IN135" s="24"/>
      <c r="IO135" s="24"/>
      <c r="IP135" s="24"/>
      <c r="IQ135" s="24"/>
      <c r="IR135" s="24"/>
      <c r="IS135" s="24"/>
      <c r="IT135" s="24"/>
      <c r="IU135" s="24"/>
      <c r="IV135" s="24"/>
      <c r="IW135" s="24"/>
      <c r="IX135" s="24"/>
      <c r="IY135" s="24"/>
      <c r="IZ135" s="24"/>
      <c r="JA135" s="24"/>
      <c r="JB135" s="24"/>
      <c r="JC135" s="24"/>
      <c r="JD135" s="24"/>
      <c r="JE135" s="24"/>
      <c r="JF135" s="24"/>
      <c r="JG135" s="24"/>
      <c r="JH135" s="24"/>
      <c r="JI135" s="24"/>
      <c r="JJ135" s="24"/>
      <c r="JK135" s="24"/>
      <c r="JL135" s="24"/>
      <c r="JM135" s="24"/>
      <c r="JN135" s="24"/>
      <c r="JO135" s="24"/>
      <c r="JP135" s="24"/>
      <c r="JQ135" s="24"/>
      <c r="JR135" s="24"/>
      <c r="JS135" s="24"/>
      <c r="JT135" s="24"/>
      <c r="JU135" s="24"/>
      <c r="JV135" s="24"/>
      <c r="JW135" s="24"/>
      <c r="JX135" s="24"/>
      <c r="JY135" s="24"/>
      <c r="JZ135" s="24"/>
      <c r="KA135" s="24"/>
      <c r="KB135" s="24"/>
      <c r="KC135" s="24"/>
      <c r="KD135" s="24"/>
      <c r="KE135" s="24"/>
      <c r="KF135" s="24"/>
      <c r="KG135" s="24"/>
      <c r="KH135" s="24"/>
      <c r="KI135" s="24"/>
      <c r="KJ135" s="24"/>
      <c r="KK135" s="24"/>
      <c r="KL135" s="24"/>
      <c r="KM135" s="24"/>
      <c r="KN135" s="24"/>
      <c r="KO135" s="24"/>
      <c r="KP135" s="24"/>
      <c r="KQ135" s="24"/>
      <c r="KR135" s="24"/>
      <c r="KS135" s="24"/>
      <c r="KT135" s="24"/>
      <c r="KU135" s="24"/>
      <c r="KV135" s="24"/>
      <c r="KW135" s="24"/>
      <c r="KX135" s="24"/>
      <c r="KY135" s="24"/>
      <c r="KZ135" s="24"/>
      <c r="LA135" s="24"/>
      <c r="LB135" s="24"/>
      <c r="LC135" s="24"/>
      <c r="LD135" s="24"/>
      <c r="LE135" s="24"/>
      <c r="LF135" s="24"/>
      <c r="LG135" s="24"/>
      <c r="LH135" s="24"/>
      <c r="LI135" s="24"/>
      <c r="LJ135" s="24"/>
      <c r="LK135" s="24"/>
      <c r="LL135" s="24"/>
      <c r="LM135" s="24"/>
      <c r="LN135" s="24"/>
      <c r="LO135" s="24"/>
      <c r="LP135" s="24"/>
      <c r="LQ135" s="24"/>
      <c r="LR135" s="24"/>
      <c r="LS135" s="24"/>
      <c r="LT135" s="24"/>
      <c r="LU135" s="24"/>
      <c r="LV135" s="24"/>
      <c r="LW135" s="24"/>
      <c r="LX135" s="24"/>
      <c r="LY135" s="24"/>
      <c r="LZ135" s="24"/>
      <c r="MA135" s="24"/>
      <c r="MB135" s="24"/>
      <c r="MC135" s="24"/>
      <c r="MD135" s="24"/>
      <c r="ME135" s="24"/>
      <c r="MF135" s="24"/>
      <c r="MG135" s="24"/>
      <c r="MH135" s="24"/>
      <c r="MI135" s="24"/>
      <c r="MJ135" s="24"/>
      <c r="MK135" s="24"/>
      <c r="ML135" s="24"/>
      <c r="MM135" s="24"/>
      <c r="MN135" s="24"/>
      <c r="MO135" s="24"/>
      <c r="MP135" s="24"/>
      <c r="MQ135" s="24"/>
      <c r="MR135" s="24"/>
      <c r="MS135" s="24"/>
      <c r="MT135" s="24"/>
      <c r="MU135" s="24"/>
      <c r="MV135" s="24"/>
      <c r="MW135" s="24"/>
      <c r="MX135" s="24"/>
      <c r="MY135" s="24"/>
      <c r="MZ135" s="24"/>
      <c r="NA135" s="24"/>
      <c r="NB135" s="24"/>
      <c r="NC135" s="24"/>
      <c r="ND135" s="24"/>
      <c r="NE135" s="24"/>
      <c r="NF135" s="24"/>
      <c r="NG135" s="24"/>
      <c r="NH135" s="24"/>
      <c r="NI135" s="24"/>
      <c r="NJ135" s="24"/>
      <c r="NK135" s="24"/>
      <c r="NL135" s="24"/>
      <c r="NM135" s="24"/>
      <c r="NN135" s="24"/>
      <c r="NO135" s="24"/>
      <c r="NP135" s="24"/>
      <c r="NQ135" s="24"/>
      <c r="NR135" s="24"/>
      <c r="NS135" s="24"/>
      <c r="NT135" s="24"/>
      <c r="NU135" s="24"/>
      <c r="NV135" s="24"/>
      <c r="NW135" s="24"/>
      <c r="NX135" s="24"/>
      <c r="NY135" s="24"/>
      <c r="NZ135" s="24"/>
      <c r="OA135" s="24"/>
      <c r="OB135" s="24"/>
      <c r="OC135" s="24"/>
      <c r="OD135" s="24"/>
      <c r="OE135" s="24"/>
      <c r="OF135" s="24"/>
      <c r="OG135" s="24"/>
      <c r="OH135" s="24"/>
      <c r="OI135" s="24"/>
      <c r="OJ135" s="24"/>
      <c r="OK135" s="24"/>
      <c r="OL135" s="24"/>
      <c r="OM135" s="24"/>
      <c r="ON135" s="24"/>
      <c r="OO135" s="24"/>
      <c r="OP135" s="24"/>
      <c r="OQ135" s="24"/>
      <c r="OR135" s="24"/>
      <c r="OS135" s="24"/>
      <c r="OT135" s="24"/>
      <c r="OU135" s="24"/>
      <c r="OV135" s="24"/>
      <c r="OW135" s="24"/>
      <c r="OX135" s="24"/>
      <c r="OY135" s="24"/>
      <c r="OZ135" s="24"/>
      <c r="PA135" s="24"/>
      <c r="PB135" s="24"/>
      <c r="PC135" s="24"/>
      <c r="PD135" s="24"/>
      <c r="PE135" s="24"/>
      <c r="PF135" s="24"/>
      <c r="PG135" s="24"/>
      <c r="PH135" s="24"/>
      <c r="PI135" s="24"/>
      <c r="PJ135" s="24"/>
      <c r="PK135" s="24"/>
      <c r="PL135" s="24"/>
      <c r="PM135" s="24"/>
      <c r="PN135" s="24"/>
      <c r="PO135" s="24"/>
      <c r="PP135" s="24"/>
      <c r="PQ135" s="24"/>
      <c r="PR135" s="24"/>
      <c r="PS135" s="24"/>
      <c r="PT135" s="24"/>
      <c r="PU135" s="24"/>
      <c r="PV135" s="24"/>
      <c r="PW135" s="24"/>
      <c r="PX135" s="24"/>
      <c r="PY135" s="24"/>
      <c r="PZ135" s="24"/>
      <c r="QA135" s="24"/>
      <c r="QB135" s="24"/>
      <c r="QC135" s="24"/>
      <c r="QD135" s="24"/>
      <c r="QE135" s="24"/>
      <c r="QF135" s="24"/>
      <c r="QG135" s="24"/>
      <c r="QH135" s="24"/>
      <c r="QI135" s="24"/>
      <c r="QJ135" s="24"/>
      <c r="QK135" s="24"/>
      <c r="QL135" s="24"/>
      <c r="QM135" s="24"/>
      <c r="QN135" s="24"/>
      <c r="QO135" s="24"/>
      <c r="QP135" s="24"/>
      <c r="QQ135" s="24"/>
      <c r="QR135" s="24"/>
      <c r="QS135" s="24"/>
      <c r="QT135" s="24"/>
      <c r="QU135" s="24"/>
      <c r="QV135" s="24"/>
      <c r="QW135" s="24"/>
      <c r="QX135" s="24"/>
      <c r="QY135" s="24"/>
      <c r="QZ135" s="24"/>
      <c r="RA135" s="24"/>
      <c r="RB135" s="24"/>
      <c r="RC135" s="24"/>
      <c r="RD135" s="24"/>
      <c r="RE135" s="24"/>
      <c r="RF135" s="24"/>
      <c r="RG135" s="24"/>
      <c r="RH135" s="24"/>
      <c r="RI135" s="24"/>
      <c r="RJ135" s="24"/>
      <c r="RK135" s="24"/>
      <c r="RL135" s="24"/>
      <c r="RM135" s="24"/>
      <c r="RN135" s="24"/>
      <c r="RO135" s="24"/>
      <c r="RP135" s="24"/>
      <c r="RQ135" s="24"/>
      <c r="RR135" s="24"/>
      <c r="RS135" s="24"/>
      <c r="RT135" s="24"/>
      <c r="RU135" s="24"/>
      <c r="RV135" s="24"/>
      <c r="RW135" s="24"/>
      <c r="RX135" s="24"/>
      <c r="RY135" s="24"/>
      <c r="RZ135" s="24"/>
      <c r="SA135" s="24"/>
      <c r="SB135" s="24"/>
      <c r="SC135" s="24"/>
      <c r="SD135" s="24"/>
      <c r="SE135" s="24"/>
      <c r="SF135" s="24"/>
      <c r="SG135" s="24"/>
      <c r="SH135" s="24"/>
      <c r="SI135" s="24"/>
      <c r="SJ135" s="24"/>
      <c r="SK135" s="24"/>
      <c r="SL135" s="24"/>
      <c r="SM135" s="24"/>
      <c r="SN135" s="24"/>
      <c r="SO135" s="24"/>
      <c r="SP135" s="24"/>
      <c r="SQ135" s="24"/>
      <c r="SR135" s="24"/>
      <c r="SS135" s="24"/>
      <c r="ST135" s="24"/>
      <c r="SU135" s="24"/>
      <c r="SV135" s="24"/>
      <c r="SW135" s="24"/>
      <c r="SX135" s="24"/>
      <c r="SY135" s="24"/>
      <c r="SZ135" s="24"/>
      <c r="TA135" s="24"/>
      <c r="TB135" s="24"/>
      <c r="TC135" s="24"/>
      <c r="TD135" s="24"/>
      <c r="TE135" s="24"/>
      <c r="TF135" s="24"/>
      <c r="TG135" s="24"/>
      <c r="TH135" s="24"/>
      <c r="TI135" s="24"/>
      <c r="TJ135" s="24"/>
      <c r="TK135" s="24"/>
      <c r="TL135" s="24"/>
      <c r="TM135" s="24"/>
      <c r="TN135" s="24"/>
      <c r="TO135" s="24"/>
      <c r="TP135" s="24"/>
      <c r="TQ135" s="24"/>
      <c r="TR135" s="24"/>
      <c r="TS135" s="24"/>
      <c r="TT135" s="24"/>
      <c r="TU135" s="24"/>
      <c r="TV135" s="24"/>
      <c r="TW135" s="24"/>
      <c r="TX135" s="24"/>
      <c r="TY135" s="24"/>
      <c r="TZ135" s="24"/>
      <c r="UA135" s="24"/>
      <c r="UB135" s="24"/>
      <c r="UC135" s="24"/>
      <c r="UD135" s="24"/>
      <c r="UE135" s="24"/>
      <c r="UF135" s="24"/>
      <c r="UG135" s="24"/>
      <c r="UH135" s="24"/>
      <c r="UI135" s="24"/>
      <c r="UJ135" s="24"/>
      <c r="UK135" s="24"/>
      <c r="UL135" s="24"/>
      <c r="UM135" s="24"/>
      <c r="UN135" s="24"/>
      <c r="UO135" s="24"/>
      <c r="UP135" s="24"/>
      <c r="UQ135" s="24"/>
      <c r="UR135" s="24"/>
      <c r="US135" s="24"/>
      <c r="UT135" s="24"/>
      <c r="UU135" s="24"/>
      <c r="UV135" s="24"/>
      <c r="UW135" s="24"/>
      <c r="UX135" s="24"/>
      <c r="UY135" s="24"/>
      <c r="UZ135" s="24"/>
      <c r="VA135" s="24"/>
      <c r="VB135" s="24"/>
      <c r="VC135" s="24"/>
      <c r="VD135" s="24"/>
    </row>
    <row r="136" spans="1:576" s="23" customFormat="1" ht="15" customHeight="1" x14ac:dyDescent="0.2">
      <c r="A136" s="18">
        <v>33</v>
      </c>
      <c r="B136" s="89" t="s">
        <v>325</v>
      </c>
      <c r="C136" s="89" t="s">
        <v>326</v>
      </c>
      <c r="D136" s="20">
        <v>14</v>
      </c>
      <c r="E136" s="92" t="s">
        <v>245</v>
      </c>
      <c r="F136" s="89" t="s">
        <v>327</v>
      </c>
      <c r="G136" s="130" t="s">
        <v>125</v>
      </c>
      <c r="H136" s="22">
        <v>40</v>
      </c>
      <c r="I136" s="22" t="s">
        <v>121</v>
      </c>
      <c r="J136" s="21" t="s">
        <v>126</v>
      </c>
      <c r="K136" s="21" t="s">
        <v>279</v>
      </c>
      <c r="L136" s="21" t="s">
        <v>194</v>
      </c>
      <c r="M136" s="22">
        <v>1</v>
      </c>
      <c r="N136" s="218">
        <v>12087</v>
      </c>
      <c r="O136" s="62"/>
      <c r="P136" s="62"/>
      <c r="Q136" s="62">
        <f t="shared" ref="Q136:Q167" si="93">N136+O136+P136</f>
        <v>12087</v>
      </c>
      <c r="R136" s="62"/>
      <c r="S136" s="62">
        <f t="shared" ref="S136:S167" si="94">(Q136+Y136+Z136)/30*5</f>
        <v>2284.1666666666665</v>
      </c>
      <c r="T136" s="62">
        <f t="shared" ref="T136:T167" si="95">(Q136+Y136+Z136)/30*50</f>
        <v>22841.666666666664</v>
      </c>
      <c r="U136" s="62">
        <f t="shared" ref="U136:U167" si="96">Q136*17.5%</f>
        <v>2115.2249999999999</v>
      </c>
      <c r="V136" s="62">
        <f t="shared" ref="V136:V167" si="97">Q136*3%</f>
        <v>362.61</v>
      </c>
      <c r="W136" s="62">
        <f t="shared" ref="W136:W167" si="98">Q136*5%</f>
        <v>604.35</v>
      </c>
      <c r="X136" s="62">
        <f t="shared" ref="X136:X167" si="99">Q136*2%</f>
        <v>241.74</v>
      </c>
      <c r="Y136" s="62">
        <f t="shared" si="91"/>
        <v>957</v>
      </c>
      <c r="Z136" s="62">
        <f t="shared" si="92"/>
        <v>661</v>
      </c>
      <c r="AA136" s="64">
        <f t="shared" ref="AA136:AA167" si="100">(Q136+Y136+Z136)/2</f>
        <v>6852.5</v>
      </c>
      <c r="AB136" s="64">
        <f t="shared" ref="AB136:AB167" si="101">Q136+R136+U136+V136+W136+X136+Y136+Z136+(S136/12+T136/12+AA136/12)</f>
        <v>19693.786111111112</v>
      </c>
      <c r="AC136" s="64">
        <f t="shared" ref="AC136:AC167" si="102">+AB136*12</f>
        <v>236325.43333333335</v>
      </c>
      <c r="AD136" s="64"/>
      <c r="AE136" s="64"/>
      <c r="AF136" s="64"/>
      <c r="AG136" s="64"/>
      <c r="AH136" s="64"/>
      <c r="AI136" s="64"/>
      <c r="AJ136" s="64"/>
      <c r="AK136" s="64"/>
      <c r="AL136" s="6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  <c r="HF136" s="24"/>
      <c r="HG136" s="24"/>
      <c r="HH136" s="24"/>
      <c r="HI136" s="24"/>
      <c r="HJ136" s="24"/>
      <c r="HK136" s="24"/>
      <c r="HL136" s="24"/>
      <c r="HM136" s="24"/>
      <c r="HN136" s="24"/>
      <c r="HO136" s="24"/>
      <c r="HP136" s="24"/>
      <c r="HQ136" s="24"/>
      <c r="HR136" s="24"/>
      <c r="HS136" s="24"/>
      <c r="HT136" s="24"/>
      <c r="HU136" s="24"/>
      <c r="HV136" s="24"/>
      <c r="HW136" s="24"/>
      <c r="HX136" s="24"/>
      <c r="HY136" s="24"/>
      <c r="HZ136" s="24"/>
      <c r="IA136" s="24"/>
      <c r="IB136" s="24"/>
      <c r="IC136" s="24"/>
      <c r="ID136" s="24"/>
      <c r="IE136" s="24"/>
      <c r="IF136" s="24"/>
      <c r="IG136" s="24"/>
      <c r="IH136" s="24"/>
      <c r="II136" s="24"/>
      <c r="IJ136" s="24"/>
      <c r="IK136" s="24"/>
      <c r="IL136" s="24"/>
      <c r="IM136" s="24"/>
      <c r="IN136" s="24"/>
      <c r="IO136" s="24"/>
      <c r="IP136" s="24"/>
      <c r="IQ136" s="24"/>
      <c r="IR136" s="24"/>
      <c r="IS136" s="24"/>
      <c r="IT136" s="24"/>
      <c r="IU136" s="24"/>
      <c r="IV136" s="24"/>
      <c r="IW136" s="24"/>
      <c r="IX136" s="24"/>
      <c r="IY136" s="24"/>
      <c r="IZ136" s="24"/>
      <c r="JA136" s="24"/>
      <c r="JB136" s="24"/>
      <c r="JC136" s="24"/>
      <c r="JD136" s="24"/>
      <c r="JE136" s="24"/>
      <c r="JF136" s="24"/>
      <c r="JG136" s="24"/>
      <c r="JH136" s="24"/>
      <c r="JI136" s="24"/>
      <c r="JJ136" s="24"/>
      <c r="JK136" s="24"/>
      <c r="JL136" s="24"/>
      <c r="JM136" s="24"/>
      <c r="JN136" s="24"/>
      <c r="JO136" s="24"/>
      <c r="JP136" s="24"/>
      <c r="JQ136" s="24"/>
      <c r="JR136" s="24"/>
      <c r="JS136" s="24"/>
      <c r="JT136" s="24"/>
      <c r="JU136" s="24"/>
      <c r="JV136" s="24"/>
      <c r="JW136" s="24"/>
      <c r="JX136" s="24"/>
      <c r="JY136" s="24"/>
      <c r="JZ136" s="24"/>
      <c r="KA136" s="24"/>
      <c r="KB136" s="24"/>
      <c r="KC136" s="24"/>
      <c r="KD136" s="24"/>
      <c r="KE136" s="24"/>
      <c r="KF136" s="24"/>
      <c r="KG136" s="24"/>
      <c r="KH136" s="24"/>
      <c r="KI136" s="24"/>
      <c r="KJ136" s="24"/>
      <c r="KK136" s="24"/>
      <c r="KL136" s="24"/>
      <c r="KM136" s="24"/>
      <c r="KN136" s="24"/>
      <c r="KO136" s="24"/>
      <c r="KP136" s="24"/>
      <c r="KQ136" s="24"/>
      <c r="KR136" s="24"/>
      <c r="KS136" s="24"/>
      <c r="KT136" s="24"/>
      <c r="KU136" s="24"/>
      <c r="KV136" s="24"/>
      <c r="KW136" s="24"/>
      <c r="KX136" s="24"/>
      <c r="KY136" s="24"/>
      <c r="KZ136" s="24"/>
      <c r="LA136" s="24"/>
      <c r="LB136" s="24"/>
      <c r="LC136" s="24"/>
      <c r="LD136" s="24"/>
      <c r="LE136" s="24"/>
      <c r="LF136" s="24"/>
      <c r="LG136" s="24"/>
      <c r="LH136" s="24"/>
      <c r="LI136" s="24"/>
      <c r="LJ136" s="24"/>
      <c r="LK136" s="24"/>
      <c r="LL136" s="24"/>
      <c r="LM136" s="24"/>
      <c r="LN136" s="24"/>
      <c r="LO136" s="24"/>
      <c r="LP136" s="24"/>
      <c r="LQ136" s="24"/>
      <c r="LR136" s="24"/>
      <c r="LS136" s="24"/>
      <c r="LT136" s="24"/>
      <c r="LU136" s="24"/>
      <c r="LV136" s="24"/>
      <c r="LW136" s="24"/>
      <c r="LX136" s="24"/>
      <c r="LY136" s="24"/>
      <c r="LZ136" s="24"/>
      <c r="MA136" s="24"/>
      <c r="MB136" s="24"/>
      <c r="MC136" s="24"/>
      <c r="MD136" s="24"/>
      <c r="ME136" s="24"/>
      <c r="MF136" s="24"/>
      <c r="MG136" s="24"/>
      <c r="MH136" s="24"/>
      <c r="MI136" s="24"/>
      <c r="MJ136" s="24"/>
      <c r="MK136" s="24"/>
      <c r="ML136" s="24"/>
      <c r="MM136" s="24"/>
      <c r="MN136" s="24"/>
      <c r="MO136" s="24"/>
      <c r="MP136" s="24"/>
      <c r="MQ136" s="24"/>
      <c r="MR136" s="24"/>
      <c r="MS136" s="24"/>
      <c r="MT136" s="24"/>
      <c r="MU136" s="24"/>
      <c r="MV136" s="24"/>
      <c r="MW136" s="24"/>
      <c r="MX136" s="24"/>
      <c r="MY136" s="24"/>
      <c r="MZ136" s="24"/>
      <c r="NA136" s="24"/>
      <c r="NB136" s="24"/>
      <c r="NC136" s="24"/>
      <c r="ND136" s="24"/>
      <c r="NE136" s="24"/>
      <c r="NF136" s="24"/>
      <c r="NG136" s="24"/>
      <c r="NH136" s="24"/>
      <c r="NI136" s="24"/>
      <c r="NJ136" s="24"/>
      <c r="NK136" s="24"/>
      <c r="NL136" s="24"/>
      <c r="NM136" s="24"/>
      <c r="NN136" s="24"/>
      <c r="NO136" s="24"/>
      <c r="NP136" s="24"/>
      <c r="NQ136" s="24"/>
      <c r="NR136" s="24"/>
      <c r="NS136" s="24"/>
      <c r="NT136" s="24"/>
      <c r="NU136" s="24"/>
      <c r="NV136" s="24"/>
      <c r="NW136" s="24"/>
      <c r="NX136" s="24"/>
      <c r="NY136" s="24"/>
      <c r="NZ136" s="24"/>
      <c r="OA136" s="24"/>
      <c r="OB136" s="24"/>
      <c r="OC136" s="24"/>
      <c r="OD136" s="24"/>
      <c r="OE136" s="24"/>
      <c r="OF136" s="24"/>
      <c r="OG136" s="24"/>
      <c r="OH136" s="24"/>
      <c r="OI136" s="24"/>
      <c r="OJ136" s="24"/>
      <c r="OK136" s="24"/>
      <c r="OL136" s="24"/>
      <c r="OM136" s="24"/>
      <c r="ON136" s="24"/>
      <c r="OO136" s="24"/>
      <c r="OP136" s="24"/>
      <c r="OQ136" s="24"/>
      <c r="OR136" s="24"/>
      <c r="OS136" s="24"/>
      <c r="OT136" s="24"/>
      <c r="OU136" s="24"/>
      <c r="OV136" s="24"/>
      <c r="OW136" s="24"/>
      <c r="OX136" s="24"/>
      <c r="OY136" s="24"/>
      <c r="OZ136" s="24"/>
      <c r="PA136" s="24"/>
      <c r="PB136" s="24"/>
      <c r="PC136" s="24"/>
      <c r="PD136" s="24"/>
      <c r="PE136" s="24"/>
      <c r="PF136" s="24"/>
      <c r="PG136" s="24"/>
      <c r="PH136" s="24"/>
      <c r="PI136" s="24"/>
      <c r="PJ136" s="24"/>
      <c r="PK136" s="24"/>
      <c r="PL136" s="24"/>
      <c r="PM136" s="24"/>
      <c r="PN136" s="24"/>
      <c r="PO136" s="24"/>
      <c r="PP136" s="24"/>
      <c r="PQ136" s="24"/>
      <c r="PR136" s="24"/>
      <c r="PS136" s="24"/>
      <c r="PT136" s="24"/>
      <c r="PU136" s="24"/>
      <c r="PV136" s="24"/>
      <c r="PW136" s="24"/>
      <c r="PX136" s="24"/>
      <c r="PY136" s="24"/>
      <c r="PZ136" s="24"/>
      <c r="QA136" s="24"/>
      <c r="QB136" s="24"/>
      <c r="QC136" s="24"/>
      <c r="QD136" s="24"/>
      <c r="QE136" s="24"/>
      <c r="QF136" s="24"/>
      <c r="QG136" s="24"/>
      <c r="QH136" s="24"/>
      <c r="QI136" s="24"/>
      <c r="QJ136" s="24"/>
      <c r="QK136" s="24"/>
      <c r="QL136" s="24"/>
      <c r="QM136" s="24"/>
      <c r="QN136" s="24"/>
      <c r="QO136" s="24"/>
      <c r="QP136" s="24"/>
      <c r="QQ136" s="24"/>
      <c r="QR136" s="24"/>
      <c r="QS136" s="24"/>
      <c r="QT136" s="24"/>
      <c r="QU136" s="24"/>
      <c r="QV136" s="24"/>
      <c r="QW136" s="24"/>
      <c r="QX136" s="24"/>
      <c r="QY136" s="24"/>
      <c r="QZ136" s="24"/>
      <c r="RA136" s="24"/>
      <c r="RB136" s="24"/>
      <c r="RC136" s="24"/>
      <c r="RD136" s="24"/>
      <c r="RE136" s="24"/>
      <c r="RF136" s="24"/>
      <c r="RG136" s="24"/>
      <c r="RH136" s="24"/>
      <c r="RI136" s="24"/>
      <c r="RJ136" s="24"/>
      <c r="RK136" s="24"/>
      <c r="RL136" s="24"/>
      <c r="RM136" s="24"/>
      <c r="RN136" s="24"/>
      <c r="RO136" s="24"/>
      <c r="RP136" s="24"/>
      <c r="RQ136" s="24"/>
      <c r="RR136" s="24"/>
      <c r="RS136" s="24"/>
      <c r="RT136" s="24"/>
      <c r="RU136" s="24"/>
      <c r="RV136" s="24"/>
      <c r="RW136" s="24"/>
      <c r="RX136" s="24"/>
      <c r="RY136" s="24"/>
      <c r="RZ136" s="24"/>
      <c r="SA136" s="24"/>
      <c r="SB136" s="24"/>
      <c r="SC136" s="24"/>
      <c r="SD136" s="24"/>
      <c r="SE136" s="24"/>
      <c r="SF136" s="24"/>
      <c r="SG136" s="24"/>
      <c r="SH136" s="24"/>
      <c r="SI136" s="24"/>
      <c r="SJ136" s="24"/>
      <c r="SK136" s="24"/>
      <c r="SL136" s="24"/>
      <c r="SM136" s="24"/>
      <c r="SN136" s="24"/>
      <c r="SO136" s="24"/>
      <c r="SP136" s="24"/>
      <c r="SQ136" s="24"/>
      <c r="SR136" s="24"/>
      <c r="SS136" s="24"/>
      <c r="ST136" s="24"/>
      <c r="SU136" s="24"/>
      <c r="SV136" s="24"/>
      <c r="SW136" s="24"/>
      <c r="SX136" s="24"/>
      <c r="SY136" s="24"/>
      <c r="SZ136" s="24"/>
      <c r="TA136" s="24"/>
      <c r="TB136" s="24"/>
      <c r="TC136" s="24"/>
      <c r="TD136" s="24"/>
      <c r="TE136" s="24"/>
      <c r="TF136" s="24"/>
      <c r="TG136" s="24"/>
      <c r="TH136" s="24"/>
      <c r="TI136" s="24"/>
      <c r="TJ136" s="24"/>
      <c r="TK136" s="24"/>
      <c r="TL136" s="24"/>
      <c r="TM136" s="24"/>
      <c r="TN136" s="24"/>
      <c r="TO136" s="24"/>
      <c r="TP136" s="24"/>
      <c r="TQ136" s="24"/>
      <c r="TR136" s="24"/>
      <c r="TS136" s="24"/>
      <c r="TT136" s="24"/>
      <c r="TU136" s="24"/>
      <c r="TV136" s="24"/>
      <c r="TW136" s="24"/>
      <c r="TX136" s="24"/>
      <c r="TY136" s="24"/>
      <c r="TZ136" s="24"/>
      <c r="UA136" s="24"/>
      <c r="UB136" s="24"/>
      <c r="UC136" s="24"/>
      <c r="UD136" s="24"/>
      <c r="UE136" s="24"/>
      <c r="UF136" s="24"/>
      <c r="UG136" s="24"/>
      <c r="UH136" s="24"/>
      <c r="UI136" s="24"/>
      <c r="UJ136" s="24"/>
      <c r="UK136" s="24"/>
      <c r="UL136" s="24"/>
      <c r="UM136" s="24"/>
      <c r="UN136" s="24"/>
      <c r="UO136" s="24"/>
      <c r="UP136" s="24"/>
      <c r="UQ136" s="24"/>
      <c r="UR136" s="24"/>
      <c r="US136" s="24"/>
      <c r="UT136" s="24"/>
      <c r="UU136" s="24"/>
      <c r="UV136" s="24"/>
      <c r="UW136" s="24"/>
      <c r="UX136" s="24"/>
      <c r="UY136" s="24"/>
      <c r="UZ136" s="24"/>
      <c r="VA136" s="24"/>
      <c r="VB136" s="24"/>
      <c r="VC136" s="24"/>
      <c r="VD136" s="24"/>
    </row>
    <row r="137" spans="1:576" s="23" customFormat="1" ht="15" customHeight="1" x14ac:dyDescent="0.2">
      <c r="A137" s="99">
        <v>34</v>
      </c>
      <c r="B137" s="89" t="s">
        <v>325</v>
      </c>
      <c r="C137" s="89" t="s">
        <v>326</v>
      </c>
      <c r="D137" s="20">
        <v>14</v>
      </c>
      <c r="E137" s="95" t="s">
        <v>244</v>
      </c>
      <c r="F137" s="89" t="s">
        <v>327</v>
      </c>
      <c r="G137" s="184" t="s">
        <v>114</v>
      </c>
      <c r="H137" s="22">
        <v>40</v>
      </c>
      <c r="I137" s="22" t="s">
        <v>121</v>
      </c>
      <c r="J137" s="156" t="s">
        <v>115</v>
      </c>
      <c r="K137" s="156" t="s">
        <v>194</v>
      </c>
      <c r="L137" s="156" t="s">
        <v>194</v>
      </c>
      <c r="M137" s="22">
        <v>1</v>
      </c>
      <c r="N137" s="218">
        <v>14012</v>
      </c>
      <c r="O137" s="62"/>
      <c r="P137" s="62"/>
      <c r="Q137" s="62">
        <f t="shared" si="93"/>
        <v>14012</v>
      </c>
      <c r="R137" s="62"/>
      <c r="S137" s="62">
        <f t="shared" si="94"/>
        <v>2634.166666666667</v>
      </c>
      <c r="T137" s="62">
        <f t="shared" si="95"/>
        <v>26341.666666666668</v>
      </c>
      <c r="U137" s="62">
        <f t="shared" si="96"/>
        <v>2452.1</v>
      </c>
      <c r="V137" s="62">
        <f t="shared" si="97"/>
        <v>420.35999999999996</v>
      </c>
      <c r="W137" s="62">
        <f t="shared" si="98"/>
        <v>700.6</v>
      </c>
      <c r="X137" s="62">
        <f t="shared" si="99"/>
        <v>280.24</v>
      </c>
      <c r="Y137" s="62">
        <v>1114</v>
      </c>
      <c r="Z137" s="62">
        <v>679</v>
      </c>
      <c r="AA137" s="64">
        <f t="shared" si="100"/>
        <v>7902.5</v>
      </c>
      <c r="AB137" s="64">
        <f t="shared" si="101"/>
        <v>22731.494444444445</v>
      </c>
      <c r="AC137" s="64">
        <f t="shared" si="102"/>
        <v>272777.93333333335</v>
      </c>
      <c r="AD137" s="64"/>
      <c r="AE137" s="64"/>
      <c r="AF137" s="64"/>
      <c r="AG137" s="64"/>
      <c r="AH137" s="64"/>
      <c r="AI137" s="64"/>
      <c r="AJ137" s="64"/>
      <c r="AK137" s="64"/>
      <c r="AL137" s="6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  <c r="ES137" s="24"/>
      <c r="ET137" s="24"/>
      <c r="EU137" s="24"/>
      <c r="EV137" s="24"/>
      <c r="EW137" s="24"/>
      <c r="EX137" s="24"/>
      <c r="EY137" s="24"/>
      <c r="EZ137" s="24"/>
      <c r="FA137" s="24"/>
      <c r="FB137" s="24"/>
      <c r="FC137" s="24"/>
      <c r="FD137" s="24"/>
      <c r="FE137" s="24"/>
      <c r="FF137" s="24"/>
      <c r="FG137" s="24"/>
      <c r="FH137" s="24"/>
      <c r="FI137" s="24"/>
      <c r="FJ137" s="24"/>
      <c r="FK137" s="24"/>
      <c r="FL137" s="24"/>
      <c r="FM137" s="24"/>
      <c r="FN137" s="24"/>
      <c r="FO137" s="24"/>
      <c r="FP137" s="24"/>
      <c r="FQ137" s="24"/>
      <c r="FR137" s="24"/>
      <c r="FS137" s="24"/>
      <c r="FT137" s="24"/>
      <c r="FU137" s="24"/>
      <c r="FV137" s="24"/>
      <c r="FW137" s="24"/>
      <c r="FX137" s="24"/>
      <c r="FY137" s="24"/>
      <c r="FZ137" s="24"/>
      <c r="GA137" s="24"/>
      <c r="GB137" s="24"/>
      <c r="GC137" s="24"/>
      <c r="GD137" s="24"/>
      <c r="GE137" s="24"/>
      <c r="GF137" s="24"/>
      <c r="GG137" s="24"/>
      <c r="GH137" s="24"/>
      <c r="GI137" s="24"/>
      <c r="GJ137" s="24"/>
      <c r="GK137" s="24"/>
      <c r="GL137" s="24"/>
      <c r="GM137" s="24"/>
      <c r="GN137" s="24"/>
      <c r="GO137" s="24"/>
      <c r="GP137" s="24"/>
      <c r="GQ137" s="24"/>
      <c r="GR137" s="24"/>
      <c r="GS137" s="24"/>
      <c r="GT137" s="24"/>
      <c r="GU137" s="24"/>
      <c r="GV137" s="24"/>
      <c r="GW137" s="24"/>
      <c r="GX137" s="24"/>
      <c r="GY137" s="24"/>
      <c r="GZ137" s="24"/>
      <c r="HA137" s="24"/>
      <c r="HB137" s="24"/>
      <c r="HC137" s="24"/>
      <c r="HD137" s="24"/>
      <c r="HE137" s="24"/>
      <c r="HF137" s="24"/>
      <c r="HG137" s="24"/>
      <c r="HH137" s="24"/>
      <c r="HI137" s="24"/>
      <c r="HJ137" s="24"/>
      <c r="HK137" s="24"/>
      <c r="HL137" s="24"/>
      <c r="HM137" s="24"/>
      <c r="HN137" s="24"/>
      <c r="HO137" s="24"/>
      <c r="HP137" s="24"/>
      <c r="HQ137" s="24"/>
      <c r="HR137" s="24"/>
      <c r="HS137" s="24"/>
      <c r="HT137" s="24"/>
      <c r="HU137" s="24"/>
      <c r="HV137" s="24"/>
      <c r="HW137" s="24"/>
      <c r="HX137" s="24"/>
      <c r="HY137" s="24"/>
      <c r="HZ137" s="24"/>
      <c r="IA137" s="24"/>
      <c r="IB137" s="24"/>
      <c r="IC137" s="24"/>
      <c r="ID137" s="24"/>
      <c r="IE137" s="24"/>
      <c r="IF137" s="24"/>
      <c r="IG137" s="24"/>
      <c r="IH137" s="24"/>
      <c r="II137" s="24"/>
      <c r="IJ137" s="24"/>
      <c r="IK137" s="24"/>
      <c r="IL137" s="24"/>
      <c r="IM137" s="24"/>
      <c r="IN137" s="24"/>
      <c r="IO137" s="24"/>
      <c r="IP137" s="24"/>
      <c r="IQ137" s="24"/>
      <c r="IR137" s="24"/>
      <c r="IS137" s="24"/>
      <c r="IT137" s="24"/>
      <c r="IU137" s="24"/>
      <c r="IV137" s="24"/>
      <c r="IW137" s="24"/>
      <c r="IX137" s="24"/>
      <c r="IY137" s="24"/>
      <c r="IZ137" s="24"/>
      <c r="JA137" s="24"/>
      <c r="JB137" s="24"/>
      <c r="JC137" s="24"/>
      <c r="JD137" s="24"/>
      <c r="JE137" s="24"/>
      <c r="JF137" s="24"/>
      <c r="JG137" s="24"/>
      <c r="JH137" s="24"/>
      <c r="JI137" s="24"/>
      <c r="JJ137" s="24"/>
      <c r="JK137" s="24"/>
      <c r="JL137" s="24"/>
      <c r="JM137" s="24"/>
      <c r="JN137" s="24"/>
      <c r="JO137" s="24"/>
      <c r="JP137" s="24"/>
      <c r="JQ137" s="24"/>
      <c r="JR137" s="24"/>
      <c r="JS137" s="24"/>
      <c r="JT137" s="24"/>
      <c r="JU137" s="24"/>
      <c r="JV137" s="24"/>
      <c r="JW137" s="24"/>
      <c r="JX137" s="24"/>
      <c r="JY137" s="24"/>
      <c r="JZ137" s="24"/>
      <c r="KA137" s="24"/>
      <c r="KB137" s="24"/>
      <c r="KC137" s="24"/>
      <c r="KD137" s="24"/>
      <c r="KE137" s="24"/>
      <c r="KF137" s="24"/>
      <c r="KG137" s="24"/>
      <c r="KH137" s="24"/>
      <c r="KI137" s="24"/>
      <c r="KJ137" s="24"/>
      <c r="KK137" s="24"/>
      <c r="KL137" s="24"/>
      <c r="KM137" s="24"/>
      <c r="KN137" s="24"/>
      <c r="KO137" s="24"/>
      <c r="KP137" s="24"/>
      <c r="KQ137" s="24"/>
      <c r="KR137" s="24"/>
      <c r="KS137" s="24"/>
      <c r="KT137" s="24"/>
      <c r="KU137" s="24"/>
      <c r="KV137" s="24"/>
      <c r="KW137" s="24"/>
      <c r="KX137" s="24"/>
      <c r="KY137" s="24"/>
      <c r="KZ137" s="24"/>
      <c r="LA137" s="24"/>
      <c r="LB137" s="24"/>
      <c r="LC137" s="24"/>
      <c r="LD137" s="24"/>
      <c r="LE137" s="24"/>
      <c r="LF137" s="24"/>
      <c r="LG137" s="24"/>
      <c r="LH137" s="24"/>
      <c r="LI137" s="24"/>
      <c r="LJ137" s="24"/>
      <c r="LK137" s="24"/>
      <c r="LL137" s="24"/>
      <c r="LM137" s="24"/>
      <c r="LN137" s="24"/>
      <c r="LO137" s="24"/>
      <c r="LP137" s="24"/>
      <c r="LQ137" s="24"/>
      <c r="LR137" s="24"/>
      <c r="LS137" s="24"/>
      <c r="LT137" s="24"/>
      <c r="LU137" s="24"/>
      <c r="LV137" s="24"/>
      <c r="LW137" s="24"/>
      <c r="LX137" s="24"/>
      <c r="LY137" s="24"/>
      <c r="LZ137" s="24"/>
      <c r="MA137" s="24"/>
      <c r="MB137" s="24"/>
      <c r="MC137" s="24"/>
      <c r="MD137" s="24"/>
      <c r="ME137" s="24"/>
      <c r="MF137" s="24"/>
      <c r="MG137" s="24"/>
      <c r="MH137" s="24"/>
      <c r="MI137" s="24"/>
      <c r="MJ137" s="24"/>
      <c r="MK137" s="24"/>
      <c r="ML137" s="24"/>
      <c r="MM137" s="24"/>
      <c r="MN137" s="24"/>
      <c r="MO137" s="24"/>
      <c r="MP137" s="24"/>
      <c r="MQ137" s="24"/>
      <c r="MR137" s="24"/>
      <c r="MS137" s="24"/>
      <c r="MT137" s="24"/>
      <c r="MU137" s="24"/>
      <c r="MV137" s="24"/>
      <c r="MW137" s="24"/>
      <c r="MX137" s="24"/>
      <c r="MY137" s="24"/>
      <c r="MZ137" s="24"/>
      <c r="NA137" s="24"/>
      <c r="NB137" s="24"/>
      <c r="NC137" s="24"/>
      <c r="ND137" s="24"/>
      <c r="NE137" s="24"/>
      <c r="NF137" s="24"/>
      <c r="NG137" s="24"/>
      <c r="NH137" s="24"/>
      <c r="NI137" s="24"/>
      <c r="NJ137" s="24"/>
      <c r="NK137" s="24"/>
      <c r="NL137" s="24"/>
      <c r="NM137" s="24"/>
      <c r="NN137" s="24"/>
      <c r="NO137" s="24"/>
      <c r="NP137" s="24"/>
      <c r="NQ137" s="24"/>
      <c r="NR137" s="24"/>
      <c r="NS137" s="24"/>
      <c r="NT137" s="24"/>
      <c r="NU137" s="24"/>
      <c r="NV137" s="24"/>
      <c r="NW137" s="24"/>
      <c r="NX137" s="24"/>
      <c r="NY137" s="24"/>
      <c r="NZ137" s="24"/>
      <c r="OA137" s="24"/>
      <c r="OB137" s="24"/>
      <c r="OC137" s="24"/>
      <c r="OD137" s="24"/>
      <c r="OE137" s="24"/>
      <c r="OF137" s="24"/>
      <c r="OG137" s="24"/>
      <c r="OH137" s="24"/>
      <c r="OI137" s="24"/>
      <c r="OJ137" s="24"/>
      <c r="OK137" s="24"/>
      <c r="OL137" s="24"/>
      <c r="OM137" s="24"/>
      <c r="ON137" s="24"/>
      <c r="OO137" s="24"/>
      <c r="OP137" s="24"/>
      <c r="OQ137" s="24"/>
      <c r="OR137" s="24"/>
      <c r="OS137" s="24"/>
      <c r="OT137" s="24"/>
      <c r="OU137" s="24"/>
      <c r="OV137" s="24"/>
      <c r="OW137" s="24"/>
      <c r="OX137" s="24"/>
      <c r="OY137" s="24"/>
      <c r="OZ137" s="24"/>
      <c r="PA137" s="24"/>
      <c r="PB137" s="24"/>
      <c r="PC137" s="24"/>
      <c r="PD137" s="24"/>
      <c r="PE137" s="24"/>
      <c r="PF137" s="24"/>
      <c r="PG137" s="24"/>
      <c r="PH137" s="24"/>
      <c r="PI137" s="24"/>
      <c r="PJ137" s="24"/>
      <c r="PK137" s="24"/>
      <c r="PL137" s="24"/>
      <c r="PM137" s="24"/>
      <c r="PN137" s="24"/>
      <c r="PO137" s="24"/>
      <c r="PP137" s="24"/>
      <c r="PQ137" s="24"/>
      <c r="PR137" s="24"/>
      <c r="PS137" s="24"/>
      <c r="PT137" s="24"/>
      <c r="PU137" s="24"/>
      <c r="PV137" s="24"/>
      <c r="PW137" s="24"/>
      <c r="PX137" s="24"/>
      <c r="PY137" s="24"/>
      <c r="PZ137" s="24"/>
      <c r="QA137" s="24"/>
      <c r="QB137" s="24"/>
      <c r="QC137" s="24"/>
      <c r="QD137" s="24"/>
      <c r="QE137" s="24"/>
      <c r="QF137" s="24"/>
      <c r="QG137" s="24"/>
      <c r="QH137" s="24"/>
      <c r="QI137" s="24"/>
      <c r="QJ137" s="24"/>
      <c r="QK137" s="24"/>
      <c r="QL137" s="24"/>
      <c r="QM137" s="24"/>
      <c r="QN137" s="24"/>
      <c r="QO137" s="24"/>
      <c r="QP137" s="24"/>
      <c r="QQ137" s="24"/>
      <c r="QR137" s="24"/>
      <c r="QS137" s="24"/>
      <c r="QT137" s="24"/>
      <c r="QU137" s="24"/>
      <c r="QV137" s="24"/>
      <c r="QW137" s="24"/>
      <c r="QX137" s="24"/>
      <c r="QY137" s="24"/>
      <c r="QZ137" s="24"/>
      <c r="RA137" s="24"/>
      <c r="RB137" s="24"/>
      <c r="RC137" s="24"/>
      <c r="RD137" s="24"/>
      <c r="RE137" s="24"/>
      <c r="RF137" s="24"/>
      <c r="RG137" s="24"/>
      <c r="RH137" s="24"/>
      <c r="RI137" s="24"/>
      <c r="RJ137" s="24"/>
      <c r="RK137" s="24"/>
      <c r="RL137" s="24"/>
      <c r="RM137" s="24"/>
      <c r="RN137" s="24"/>
      <c r="RO137" s="24"/>
      <c r="RP137" s="24"/>
      <c r="RQ137" s="24"/>
      <c r="RR137" s="24"/>
      <c r="RS137" s="24"/>
      <c r="RT137" s="24"/>
      <c r="RU137" s="24"/>
      <c r="RV137" s="24"/>
      <c r="RW137" s="24"/>
      <c r="RX137" s="24"/>
      <c r="RY137" s="24"/>
      <c r="RZ137" s="24"/>
      <c r="SA137" s="24"/>
      <c r="SB137" s="24"/>
      <c r="SC137" s="24"/>
      <c r="SD137" s="24"/>
      <c r="SE137" s="24"/>
      <c r="SF137" s="24"/>
      <c r="SG137" s="24"/>
      <c r="SH137" s="24"/>
      <c r="SI137" s="24"/>
      <c r="SJ137" s="24"/>
      <c r="SK137" s="24"/>
      <c r="SL137" s="24"/>
      <c r="SM137" s="24"/>
      <c r="SN137" s="24"/>
      <c r="SO137" s="24"/>
      <c r="SP137" s="24"/>
      <c r="SQ137" s="24"/>
      <c r="SR137" s="24"/>
      <c r="SS137" s="24"/>
      <c r="ST137" s="24"/>
      <c r="SU137" s="24"/>
      <c r="SV137" s="24"/>
      <c r="SW137" s="24"/>
      <c r="SX137" s="24"/>
      <c r="SY137" s="24"/>
      <c r="SZ137" s="24"/>
      <c r="TA137" s="24"/>
      <c r="TB137" s="24"/>
      <c r="TC137" s="24"/>
      <c r="TD137" s="24"/>
      <c r="TE137" s="24"/>
      <c r="TF137" s="24"/>
      <c r="TG137" s="24"/>
      <c r="TH137" s="24"/>
      <c r="TI137" s="24"/>
      <c r="TJ137" s="24"/>
      <c r="TK137" s="24"/>
      <c r="TL137" s="24"/>
      <c r="TM137" s="24"/>
      <c r="TN137" s="24"/>
      <c r="TO137" s="24"/>
      <c r="TP137" s="24"/>
      <c r="TQ137" s="24"/>
      <c r="TR137" s="24"/>
      <c r="TS137" s="24"/>
      <c r="TT137" s="24"/>
      <c r="TU137" s="24"/>
      <c r="TV137" s="24"/>
      <c r="TW137" s="24"/>
      <c r="TX137" s="24"/>
      <c r="TY137" s="24"/>
      <c r="TZ137" s="24"/>
      <c r="UA137" s="24"/>
      <c r="UB137" s="24"/>
      <c r="UC137" s="24"/>
      <c r="UD137" s="24"/>
      <c r="UE137" s="24"/>
      <c r="UF137" s="24"/>
      <c r="UG137" s="24"/>
      <c r="UH137" s="24"/>
      <c r="UI137" s="24"/>
      <c r="UJ137" s="24"/>
      <c r="UK137" s="24"/>
      <c r="UL137" s="24"/>
      <c r="UM137" s="24"/>
      <c r="UN137" s="24"/>
      <c r="UO137" s="24"/>
      <c r="UP137" s="24"/>
      <c r="UQ137" s="24"/>
      <c r="UR137" s="24"/>
      <c r="US137" s="24"/>
      <c r="UT137" s="24"/>
      <c r="UU137" s="24"/>
      <c r="UV137" s="24"/>
      <c r="UW137" s="24"/>
      <c r="UX137" s="24"/>
      <c r="UY137" s="24"/>
      <c r="UZ137" s="24"/>
      <c r="VA137" s="24"/>
      <c r="VB137" s="24"/>
      <c r="VC137" s="24"/>
      <c r="VD137" s="24"/>
    </row>
    <row r="138" spans="1:576" s="23" customFormat="1" ht="15" customHeight="1" x14ac:dyDescent="0.2">
      <c r="A138" s="18">
        <v>35</v>
      </c>
      <c r="B138" s="89" t="s">
        <v>325</v>
      </c>
      <c r="C138" s="89" t="s">
        <v>326</v>
      </c>
      <c r="D138" s="20">
        <v>14</v>
      </c>
      <c r="E138" s="89" t="s">
        <v>245</v>
      </c>
      <c r="F138" s="89" t="s">
        <v>327</v>
      </c>
      <c r="G138" s="130" t="s">
        <v>125</v>
      </c>
      <c r="H138" s="22">
        <v>40</v>
      </c>
      <c r="I138" s="22" t="s">
        <v>121</v>
      </c>
      <c r="J138" s="21" t="s">
        <v>126</v>
      </c>
      <c r="K138" s="21" t="s">
        <v>278</v>
      </c>
      <c r="L138" s="21" t="s">
        <v>194</v>
      </c>
      <c r="M138" s="22">
        <v>1</v>
      </c>
      <c r="N138" s="218">
        <v>12087</v>
      </c>
      <c r="O138" s="62"/>
      <c r="P138" s="62"/>
      <c r="Q138" s="62">
        <f t="shared" si="93"/>
        <v>12087</v>
      </c>
      <c r="R138" s="62">
        <f>70.1*5</f>
        <v>350.5</v>
      </c>
      <c r="S138" s="62">
        <f t="shared" si="94"/>
        <v>2284.1666666666665</v>
      </c>
      <c r="T138" s="62">
        <f t="shared" si="95"/>
        <v>22841.666666666664</v>
      </c>
      <c r="U138" s="62">
        <f t="shared" si="96"/>
        <v>2115.2249999999999</v>
      </c>
      <c r="V138" s="62">
        <f t="shared" si="97"/>
        <v>362.61</v>
      </c>
      <c r="W138" s="62">
        <f t="shared" si="98"/>
        <v>604.35</v>
      </c>
      <c r="X138" s="62">
        <f t="shared" si="99"/>
        <v>241.74</v>
      </c>
      <c r="Y138" s="62">
        <f t="shared" si="91"/>
        <v>957</v>
      </c>
      <c r="Z138" s="62">
        <f t="shared" si="92"/>
        <v>661</v>
      </c>
      <c r="AA138" s="64">
        <f t="shared" si="100"/>
        <v>6852.5</v>
      </c>
      <c r="AB138" s="64">
        <f t="shared" si="101"/>
        <v>20044.286111111112</v>
      </c>
      <c r="AC138" s="64">
        <f t="shared" si="102"/>
        <v>240531.43333333335</v>
      </c>
      <c r="AD138" s="64"/>
      <c r="AE138" s="64"/>
      <c r="AF138" s="64"/>
      <c r="AG138" s="64"/>
      <c r="AH138" s="64"/>
      <c r="AI138" s="64"/>
      <c r="AJ138" s="64"/>
      <c r="AK138" s="64"/>
      <c r="AL138" s="6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  <c r="IO138" s="24"/>
      <c r="IP138" s="24"/>
      <c r="IQ138" s="24"/>
      <c r="IR138" s="24"/>
      <c r="IS138" s="24"/>
      <c r="IT138" s="24"/>
      <c r="IU138" s="24"/>
      <c r="IV138" s="24"/>
      <c r="IW138" s="24"/>
      <c r="IX138" s="24"/>
      <c r="IY138" s="24"/>
      <c r="IZ138" s="24"/>
      <c r="JA138" s="24"/>
      <c r="JB138" s="24"/>
      <c r="JC138" s="24"/>
      <c r="JD138" s="24"/>
      <c r="JE138" s="24"/>
      <c r="JF138" s="24"/>
      <c r="JG138" s="24"/>
      <c r="JH138" s="24"/>
      <c r="JI138" s="24"/>
      <c r="JJ138" s="24"/>
      <c r="JK138" s="24"/>
      <c r="JL138" s="24"/>
      <c r="JM138" s="24"/>
      <c r="JN138" s="24"/>
      <c r="JO138" s="24"/>
      <c r="JP138" s="24"/>
      <c r="JQ138" s="24"/>
      <c r="JR138" s="24"/>
      <c r="JS138" s="24"/>
      <c r="JT138" s="24"/>
      <c r="JU138" s="24"/>
      <c r="JV138" s="24"/>
      <c r="JW138" s="24"/>
      <c r="JX138" s="24"/>
      <c r="JY138" s="24"/>
      <c r="JZ138" s="24"/>
      <c r="KA138" s="24"/>
      <c r="KB138" s="24"/>
      <c r="KC138" s="24"/>
      <c r="KD138" s="24"/>
      <c r="KE138" s="24"/>
      <c r="KF138" s="24"/>
      <c r="KG138" s="24"/>
      <c r="KH138" s="24"/>
      <c r="KI138" s="24"/>
      <c r="KJ138" s="24"/>
      <c r="KK138" s="24"/>
      <c r="KL138" s="24"/>
      <c r="KM138" s="24"/>
      <c r="KN138" s="24"/>
      <c r="KO138" s="24"/>
      <c r="KP138" s="24"/>
      <c r="KQ138" s="24"/>
      <c r="KR138" s="24"/>
      <c r="KS138" s="24"/>
      <c r="KT138" s="24"/>
      <c r="KU138" s="24"/>
      <c r="KV138" s="24"/>
      <c r="KW138" s="24"/>
      <c r="KX138" s="24"/>
      <c r="KY138" s="24"/>
      <c r="KZ138" s="24"/>
      <c r="LA138" s="24"/>
      <c r="LB138" s="24"/>
      <c r="LC138" s="24"/>
      <c r="LD138" s="24"/>
      <c r="LE138" s="24"/>
      <c r="LF138" s="24"/>
      <c r="LG138" s="24"/>
      <c r="LH138" s="24"/>
      <c r="LI138" s="24"/>
      <c r="LJ138" s="24"/>
      <c r="LK138" s="24"/>
      <c r="LL138" s="24"/>
      <c r="LM138" s="24"/>
      <c r="LN138" s="24"/>
      <c r="LO138" s="24"/>
      <c r="LP138" s="24"/>
      <c r="LQ138" s="24"/>
      <c r="LR138" s="24"/>
      <c r="LS138" s="24"/>
      <c r="LT138" s="24"/>
      <c r="LU138" s="24"/>
      <c r="LV138" s="24"/>
      <c r="LW138" s="24"/>
      <c r="LX138" s="24"/>
      <c r="LY138" s="24"/>
      <c r="LZ138" s="24"/>
      <c r="MA138" s="24"/>
      <c r="MB138" s="24"/>
      <c r="MC138" s="24"/>
      <c r="MD138" s="24"/>
      <c r="ME138" s="24"/>
      <c r="MF138" s="24"/>
      <c r="MG138" s="24"/>
      <c r="MH138" s="24"/>
      <c r="MI138" s="24"/>
      <c r="MJ138" s="24"/>
      <c r="MK138" s="24"/>
      <c r="ML138" s="24"/>
      <c r="MM138" s="24"/>
      <c r="MN138" s="24"/>
      <c r="MO138" s="24"/>
      <c r="MP138" s="24"/>
      <c r="MQ138" s="24"/>
      <c r="MR138" s="24"/>
      <c r="MS138" s="24"/>
      <c r="MT138" s="24"/>
      <c r="MU138" s="24"/>
      <c r="MV138" s="24"/>
      <c r="MW138" s="24"/>
      <c r="MX138" s="24"/>
      <c r="MY138" s="24"/>
      <c r="MZ138" s="24"/>
      <c r="NA138" s="24"/>
      <c r="NB138" s="24"/>
      <c r="NC138" s="24"/>
      <c r="ND138" s="24"/>
      <c r="NE138" s="24"/>
      <c r="NF138" s="24"/>
      <c r="NG138" s="24"/>
      <c r="NH138" s="24"/>
      <c r="NI138" s="24"/>
      <c r="NJ138" s="24"/>
      <c r="NK138" s="24"/>
      <c r="NL138" s="24"/>
      <c r="NM138" s="24"/>
      <c r="NN138" s="24"/>
      <c r="NO138" s="24"/>
      <c r="NP138" s="24"/>
      <c r="NQ138" s="24"/>
      <c r="NR138" s="24"/>
      <c r="NS138" s="24"/>
      <c r="NT138" s="24"/>
      <c r="NU138" s="24"/>
      <c r="NV138" s="24"/>
      <c r="NW138" s="24"/>
      <c r="NX138" s="24"/>
      <c r="NY138" s="24"/>
      <c r="NZ138" s="24"/>
      <c r="OA138" s="24"/>
      <c r="OB138" s="24"/>
      <c r="OC138" s="24"/>
      <c r="OD138" s="24"/>
      <c r="OE138" s="24"/>
      <c r="OF138" s="24"/>
      <c r="OG138" s="24"/>
      <c r="OH138" s="24"/>
      <c r="OI138" s="24"/>
      <c r="OJ138" s="24"/>
      <c r="OK138" s="24"/>
      <c r="OL138" s="24"/>
      <c r="OM138" s="24"/>
      <c r="ON138" s="24"/>
      <c r="OO138" s="24"/>
      <c r="OP138" s="24"/>
      <c r="OQ138" s="24"/>
      <c r="OR138" s="24"/>
      <c r="OS138" s="24"/>
      <c r="OT138" s="24"/>
      <c r="OU138" s="24"/>
      <c r="OV138" s="24"/>
      <c r="OW138" s="24"/>
      <c r="OX138" s="24"/>
      <c r="OY138" s="24"/>
      <c r="OZ138" s="24"/>
      <c r="PA138" s="24"/>
      <c r="PB138" s="24"/>
      <c r="PC138" s="24"/>
      <c r="PD138" s="24"/>
      <c r="PE138" s="24"/>
      <c r="PF138" s="24"/>
      <c r="PG138" s="24"/>
      <c r="PH138" s="24"/>
      <c r="PI138" s="24"/>
      <c r="PJ138" s="24"/>
      <c r="PK138" s="24"/>
      <c r="PL138" s="24"/>
      <c r="PM138" s="24"/>
      <c r="PN138" s="24"/>
      <c r="PO138" s="24"/>
      <c r="PP138" s="24"/>
      <c r="PQ138" s="24"/>
      <c r="PR138" s="24"/>
      <c r="PS138" s="24"/>
      <c r="PT138" s="24"/>
      <c r="PU138" s="24"/>
      <c r="PV138" s="24"/>
      <c r="PW138" s="24"/>
      <c r="PX138" s="24"/>
      <c r="PY138" s="24"/>
      <c r="PZ138" s="24"/>
      <c r="QA138" s="24"/>
      <c r="QB138" s="24"/>
      <c r="QC138" s="24"/>
      <c r="QD138" s="24"/>
      <c r="QE138" s="24"/>
      <c r="QF138" s="24"/>
      <c r="QG138" s="24"/>
      <c r="QH138" s="24"/>
      <c r="QI138" s="24"/>
      <c r="QJ138" s="24"/>
      <c r="QK138" s="24"/>
      <c r="QL138" s="24"/>
      <c r="QM138" s="24"/>
      <c r="QN138" s="24"/>
      <c r="QO138" s="24"/>
      <c r="QP138" s="24"/>
      <c r="QQ138" s="24"/>
      <c r="QR138" s="24"/>
      <c r="QS138" s="24"/>
      <c r="QT138" s="24"/>
      <c r="QU138" s="24"/>
      <c r="QV138" s="24"/>
      <c r="QW138" s="24"/>
      <c r="QX138" s="24"/>
      <c r="QY138" s="24"/>
      <c r="QZ138" s="24"/>
      <c r="RA138" s="24"/>
      <c r="RB138" s="24"/>
      <c r="RC138" s="24"/>
      <c r="RD138" s="24"/>
      <c r="RE138" s="24"/>
      <c r="RF138" s="24"/>
      <c r="RG138" s="24"/>
      <c r="RH138" s="24"/>
      <c r="RI138" s="24"/>
      <c r="RJ138" s="24"/>
      <c r="RK138" s="24"/>
      <c r="RL138" s="24"/>
      <c r="RM138" s="24"/>
      <c r="RN138" s="24"/>
      <c r="RO138" s="24"/>
      <c r="RP138" s="24"/>
      <c r="RQ138" s="24"/>
      <c r="RR138" s="24"/>
      <c r="RS138" s="24"/>
      <c r="RT138" s="24"/>
      <c r="RU138" s="24"/>
      <c r="RV138" s="24"/>
      <c r="RW138" s="24"/>
      <c r="RX138" s="24"/>
      <c r="RY138" s="24"/>
      <c r="RZ138" s="24"/>
      <c r="SA138" s="24"/>
      <c r="SB138" s="24"/>
      <c r="SC138" s="24"/>
      <c r="SD138" s="24"/>
      <c r="SE138" s="24"/>
      <c r="SF138" s="24"/>
      <c r="SG138" s="24"/>
      <c r="SH138" s="24"/>
      <c r="SI138" s="24"/>
      <c r="SJ138" s="24"/>
      <c r="SK138" s="24"/>
      <c r="SL138" s="24"/>
      <c r="SM138" s="24"/>
      <c r="SN138" s="24"/>
      <c r="SO138" s="24"/>
      <c r="SP138" s="24"/>
      <c r="SQ138" s="24"/>
      <c r="SR138" s="24"/>
      <c r="SS138" s="24"/>
      <c r="ST138" s="24"/>
      <c r="SU138" s="24"/>
      <c r="SV138" s="24"/>
      <c r="SW138" s="24"/>
      <c r="SX138" s="24"/>
      <c r="SY138" s="24"/>
      <c r="SZ138" s="24"/>
      <c r="TA138" s="24"/>
      <c r="TB138" s="24"/>
      <c r="TC138" s="24"/>
      <c r="TD138" s="24"/>
      <c r="TE138" s="24"/>
      <c r="TF138" s="24"/>
      <c r="TG138" s="24"/>
      <c r="TH138" s="24"/>
      <c r="TI138" s="24"/>
      <c r="TJ138" s="24"/>
      <c r="TK138" s="24"/>
      <c r="TL138" s="24"/>
      <c r="TM138" s="24"/>
      <c r="TN138" s="24"/>
      <c r="TO138" s="24"/>
      <c r="TP138" s="24"/>
      <c r="TQ138" s="24"/>
      <c r="TR138" s="24"/>
      <c r="TS138" s="24"/>
      <c r="TT138" s="24"/>
      <c r="TU138" s="24"/>
      <c r="TV138" s="24"/>
      <c r="TW138" s="24"/>
      <c r="TX138" s="24"/>
      <c r="TY138" s="24"/>
      <c r="TZ138" s="24"/>
      <c r="UA138" s="24"/>
      <c r="UB138" s="24"/>
      <c r="UC138" s="24"/>
      <c r="UD138" s="24"/>
      <c r="UE138" s="24"/>
      <c r="UF138" s="24"/>
      <c r="UG138" s="24"/>
      <c r="UH138" s="24"/>
      <c r="UI138" s="24"/>
      <c r="UJ138" s="24"/>
      <c r="UK138" s="24"/>
      <c r="UL138" s="24"/>
      <c r="UM138" s="24"/>
      <c r="UN138" s="24"/>
      <c r="UO138" s="24"/>
      <c r="UP138" s="24"/>
      <c r="UQ138" s="24"/>
      <c r="UR138" s="24"/>
      <c r="US138" s="24"/>
      <c r="UT138" s="24"/>
      <c r="UU138" s="24"/>
      <c r="UV138" s="24"/>
      <c r="UW138" s="24"/>
      <c r="UX138" s="24"/>
      <c r="UY138" s="24"/>
      <c r="UZ138" s="24"/>
      <c r="VA138" s="24"/>
      <c r="VB138" s="24"/>
      <c r="VC138" s="24"/>
      <c r="VD138" s="24"/>
    </row>
    <row r="139" spans="1:576" s="23" customFormat="1" ht="15" customHeight="1" x14ac:dyDescent="0.2">
      <c r="A139" s="18">
        <v>36</v>
      </c>
      <c r="B139" s="89" t="s">
        <v>325</v>
      </c>
      <c r="C139" s="89" t="s">
        <v>326</v>
      </c>
      <c r="D139" s="20">
        <v>14</v>
      </c>
      <c r="E139" s="89" t="s">
        <v>245</v>
      </c>
      <c r="F139" s="89" t="s">
        <v>327</v>
      </c>
      <c r="G139" s="130" t="s">
        <v>125</v>
      </c>
      <c r="H139" s="22">
        <v>40</v>
      </c>
      <c r="I139" s="22" t="s">
        <v>121</v>
      </c>
      <c r="J139" s="21" t="s">
        <v>126</v>
      </c>
      <c r="K139" s="21" t="s">
        <v>277</v>
      </c>
      <c r="L139" s="21" t="s">
        <v>194</v>
      </c>
      <c r="M139" s="22">
        <v>1</v>
      </c>
      <c r="N139" s="218">
        <v>12087</v>
      </c>
      <c r="O139" s="62"/>
      <c r="P139" s="62"/>
      <c r="Q139" s="62">
        <f t="shared" si="93"/>
        <v>12087</v>
      </c>
      <c r="R139" s="62">
        <f>70.1*7</f>
        <v>490.69999999999993</v>
      </c>
      <c r="S139" s="62">
        <f t="shared" si="94"/>
        <v>2284.1666666666665</v>
      </c>
      <c r="T139" s="62">
        <f t="shared" si="95"/>
        <v>22841.666666666664</v>
      </c>
      <c r="U139" s="62">
        <f t="shared" si="96"/>
        <v>2115.2249999999999</v>
      </c>
      <c r="V139" s="62">
        <f t="shared" si="97"/>
        <v>362.61</v>
      </c>
      <c r="W139" s="62">
        <f t="shared" si="98"/>
        <v>604.35</v>
      </c>
      <c r="X139" s="62">
        <f t="shared" si="99"/>
        <v>241.74</v>
      </c>
      <c r="Y139" s="62">
        <f t="shared" si="91"/>
        <v>957</v>
      </c>
      <c r="Z139" s="62">
        <f t="shared" si="92"/>
        <v>661</v>
      </c>
      <c r="AA139" s="64">
        <f t="shared" si="100"/>
        <v>6852.5</v>
      </c>
      <c r="AB139" s="64">
        <f t="shared" si="101"/>
        <v>20184.486111111109</v>
      </c>
      <c r="AC139" s="64">
        <f t="shared" si="102"/>
        <v>242213.83333333331</v>
      </c>
      <c r="AD139" s="64"/>
      <c r="AE139" s="64"/>
      <c r="AF139" s="64"/>
      <c r="AG139" s="64"/>
      <c r="AH139" s="64"/>
      <c r="AI139" s="64"/>
      <c r="AJ139" s="64"/>
      <c r="AK139" s="64"/>
      <c r="AL139" s="6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  <c r="HF139" s="24"/>
      <c r="HG139" s="24"/>
      <c r="HH139" s="24"/>
      <c r="HI139" s="24"/>
      <c r="HJ139" s="24"/>
      <c r="HK139" s="24"/>
      <c r="HL139" s="24"/>
      <c r="HM139" s="24"/>
      <c r="HN139" s="24"/>
      <c r="HO139" s="24"/>
      <c r="HP139" s="24"/>
      <c r="HQ139" s="24"/>
      <c r="HR139" s="24"/>
      <c r="HS139" s="24"/>
      <c r="HT139" s="24"/>
      <c r="HU139" s="24"/>
      <c r="HV139" s="24"/>
      <c r="HW139" s="24"/>
      <c r="HX139" s="24"/>
      <c r="HY139" s="24"/>
      <c r="HZ139" s="24"/>
      <c r="IA139" s="24"/>
      <c r="IB139" s="24"/>
      <c r="IC139" s="24"/>
      <c r="ID139" s="24"/>
      <c r="IE139" s="24"/>
      <c r="IF139" s="24"/>
      <c r="IG139" s="24"/>
      <c r="IH139" s="24"/>
      <c r="II139" s="24"/>
      <c r="IJ139" s="24"/>
      <c r="IK139" s="24"/>
      <c r="IL139" s="24"/>
      <c r="IM139" s="24"/>
      <c r="IN139" s="24"/>
      <c r="IO139" s="24"/>
      <c r="IP139" s="24"/>
      <c r="IQ139" s="24"/>
      <c r="IR139" s="24"/>
      <c r="IS139" s="24"/>
      <c r="IT139" s="24"/>
      <c r="IU139" s="24"/>
      <c r="IV139" s="24"/>
      <c r="IW139" s="24"/>
      <c r="IX139" s="24"/>
      <c r="IY139" s="24"/>
      <c r="IZ139" s="24"/>
      <c r="JA139" s="24"/>
      <c r="JB139" s="24"/>
      <c r="JC139" s="24"/>
      <c r="JD139" s="24"/>
      <c r="JE139" s="24"/>
      <c r="JF139" s="24"/>
      <c r="JG139" s="24"/>
      <c r="JH139" s="24"/>
      <c r="JI139" s="24"/>
      <c r="JJ139" s="24"/>
      <c r="JK139" s="24"/>
      <c r="JL139" s="24"/>
      <c r="JM139" s="24"/>
      <c r="JN139" s="24"/>
      <c r="JO139" s="24"/>
      <c r="JP139" s="24"/>
      <c r="JQ139" s="24"/>
      <c r="JR139" s="24"/>
      <c r="JS139" s="24"/>
      <c r="JT139" s="24"/>
      <c r="JU139" s="24"/>
      <c r="JV139" s="24"/>
      <c r="JW139" s="24"/>
      <c r="JX139" s="24"/>
      <c r="JY139" s="24"/>
      <c r="JZ139" s="24"/>
      <c r="KA139" s="24"/>
      <c r="KB139" s="24"/>
      <c r="KC139" s="24"/>
      <c r="KD139" s="24"/>
      <c r="KE139" s="24"/>
      <c r="KF139" s="24"/>
      <c r="KG139" s="24"/>
      <c r="KH139" s="24"/>
      <c r="KI139" s="24"/>
      <c r="KJ139" s="24"/>
      <c r="KK139" s="24"/>
      <c r="KL139" s="24"/>
      <c r="KM139" s="24"/>
      <c r="KN139" s="24"/>
      <c r="KO139" s="24"/>
      <c r="KP139" s="24"/>
      <c r="KQ139" s="24"/>
      <c r="KR139" s="24"/>
      <c r="KS139" s="24"/>
      <c r="KT139" s="24"/>
      <c r="KU139" s="24"/>
      <c r="KV139" s="24"/>
      <c r="KW139" s="24"/>
      <c r="KX139" s="24"/>
      <c r="KY139" s="24"/>
      <c r="KZ139" s="24"/>
      <c r="LA139" s="24"/>
      <c r="LB139" s="24"/>
      <c r="LC139" s="24"/>
      <c r="LD139" s="24"/>
      <c r="LE139" s="24"/>
      <c r="LF139" s="24"/>
      <c r="LG139" s="24"/>
      <c r="LH139" s="24"/>
      <c r="LI139" s="24"/>
      <c r="LJ139" s="24"/>
      <c r="LK139" s="24"/>
      <c r="LL139" s="24"/>
      <c r="LM139" s="24"/>
      <c r="LN139" s="24"/>
      <c r="LO139" s="24"/>
      <c r="LP139" s="24"/>
      <c r="LQ139" s="24"/>
      <c r="LR139" s="24"/>
      <c r="LS139" s="24"/>
      <c r="LT139" s="24"/>
      <c r="LU139" s="24"/>
      <c r="LV139" s="24"/>
      <c r="LW139" s="24"/>
      <c r="LX139" s="24"/>
      <c r="LY139" s="24"/>
      <c r="LZ139" s="24"/>
      <c r="MA139" s="24"/>
      <c r="MB139" s="24"/>
      <c r="MC139" s="24"/>
      <c r="MD139" s="24"/>
      <c r="ME139" s="24"/>
      <c r="MF139" s="24"/>
      <c r="MG139" s="24"/>
      <c r="MH139" s="24"/>
      <c r="MI139" s="24"/>
      <c r="MJ139" s="24"/>
      <c r="MK139" s="24"/>
      <c r="ML139" s="24"/>
      <c r="MM139" s="24"/>
      <c r="MN139" s="24"/>
      <c r="MO139" s="24"/>
      <c r="MP139" s="24"/>
      <c r="MQ139" s="24"/>
      <c r="MR139" s="24"/>
      <c r="MS139" s="24"/>
      <c r="MT139" s="24"/>
      <c r="MU139" s="24"/>
      <c r="MV139" s="24"/>
      <c r="MW139" s="24"/>
      <c r="MX139" s="24"/>
      <c r="MY139" s="24"/>
      <c r="MZ139" s="24"/>
      <c r="NA139" s="24"/>
      <c r="NB139" s="24"/>
      <c r="NC139" s="24"/>
      <c r="ND139" s="24"/>
      <c r="NE139" s="24"/>
      <c r="NF139" s="24"/>
      <c r="NG139" s="24"/>
      <c r="NH139" s="24"/>
      <c r="NI139" s="24"/>
      <c r="NJ139" s="24"/>
      <c r="NK139" s="24"/>
      <c r="NL139" s="24"/>
      <c r="NM139" s="24"/>
      <c r="NN139" s="24"/>
      <c r="NO139" s="24"/>
      <c r="NP139" s="24"/>
      <c r="NQ139" s="24"/>
      <c r="NR139" s="24"/>
      <c r="NS139" s="24"/>
      <c r="NT139" s="24"/>
      <c r="NU139" s="24"/>
      <c r="NV139" s="24"/>
      <c r="NW139" s="24"/>
      <c r="NX139" s="24"/>
      <c r="NY139" s="24"/>
      <c r="NZ139" s="24"/>
      <c r="OA139" s="24"/>
      <c r="OB139" s="24"/>
      <c r="OC139" s="24"/>
      <c r="OD139" s="24"/>
      <c r="OE139" s="24"/>
      <c r="OF139" s="24"/>
      <c r="OG139" s="24"/>
      <c r="OH139" s="24"/>
      <c r="OI139" s="24"/>
      <c r="OJ139" s="24"/>
      <c r="OK139" s="24"/>
      <c r="OL139" s="24"/>
      <c r="OM139" s="24"/>
      <c r="ON139" s="24"/>
      <c r="OO139" s="24"/>
      <c r="OP139" s="24"/>
      <c r="OQ139" s="24"/>
      <c r="OR139" s="24"/>
      <c r="OS139" s="24"/>
      <c r="OT139" s="24"/>
      <c r="OU139" s="24"/>
      <c r="OV139" s="24"/>
      <c r="OW139" s="24"/>
      <c r="OX139" s="24"/>
      <c r="OY139" s="24"/>
      <c r="OZ139" s="24"/>
      <c r="PA139" s="24"/>
      <c r="PB139" s="24"/>
      <c r="PC139" s="24"/>
      <c r="PD139" s="24"/>
      <c r="PE139" s="24"/>
      <c r="PF139" s="24"/>
      <c r="PG139" s="24"/>
      <c r="PH139" s="24"/>
      <c r="PI139" s="24"/>
      <c r="PJ139" s="24"/>
      <c r="PK139" s="24"/>
      <c r="PL139" s="24"/>
      <c r="PM139" s="24"/>
      <c r="PN139" s="24"/>
      <c r="PO139" s="24"/>
      <c r="PP139" s="24"/>
      <c r="PQ139" s="24"/>
      <c r="PR139" s="24"/>
      <c r="PS139" s="24"/>
      <c r="PT139" s="24"/>
      <c r="PU139" s="24"/>
      <c r="PV139" s="24"/>
      <c r="PW139" s="24"/>
      <c r="PX139" s="24"/>
      <c r="PY139" s="24"/>
      <c r="PZ139" s="24"/>
      <c r="QA139" s="24"/>
      <c r="QB139" s="24"/>
      <c r="QC139" s="24"/>
      <c r="QD139" s="24"/>
      <c r="QE139" s="24"/>
      <c r="QF139" s="24"/>
      <c r="QG139" s="24"/>
      <c r="QH139" s="24"/>
      <c r="QI139" s="24"/>
      <c r="QJ139" s="24"/>
      <c r="QK139" s="24"/>
      <c r="QL139" s="24"/>
      <c r="QM139" s="24"/>
      <c r="QN139" s="24"/>
      <c r="QO139" s="24"/>
      <c r="QP139" s="24"/>
      <c r="QQ139" s="24"/>
      <c r="QR139" s="24"/>
      <c r="QS139" s="24"/>
      <c r="QT139" s="24"/>
      <c r="QU139" s="24"/>
      <c r="QV139" s="24"/>
      <c r="QW139" s="24"/>
      <c r="QX139" s="24"/>
      <c r="QY139" s="24"/>
      <c r="QZ139" s="24"/>
      <c r="RA139" s="24"/>
      <c r="RB139" s="24"/>
      <c r="RC139" s="24"/>
      <c r="RD139" s="24"/>
      <c r="RE139" s="24"/>
      <c r="RF139" s="24"/>
      <c r="RG139" s="24"/>
      <c r="RH139" s="24"/>
      <c r="RI139" s="24"/>
      <c r="RJ139" s="24"/>
      <c r="RK139" s="24"/>
      <c r="RL139" s="24"/>
      <c r="RM139" s="24"/>
      <c r="RN139" s="24"/>
      <c r="RO139" s="24"/>
      <c r="RP139" s="24"/>
      <c r="RQ139" s="24"/>
      <c r="RR139" s="24"/>
      <c r="RS139" s="24"/>
      <c r="RT139" s="24"/>
      <c r="RU139" s="24"/>
      <c r="RV139" s="24"/>
      <c r="RW139" s="24"/>
      <c r="RX139" s="24"/>
      <c r="RY139" s="24"/>
      <c r="RZ139" s="24"/>
      <c r="SA139" s="24"/>
      <c r="SB139" s="24"/>
      <c r="SC139" s="24"/>
      <c r="SD139" s="24"/>
      <c r="SE139" s="24"/>
      <c r="SF139" s="24"/>
      <c r="SG139" s="24"/>
      <c r="SH139" s="24"/>
      <c r="SI139" s="24"/>
      <c r="SJ139" s="24"/>
      <c r="SK139" s="24"/>
      <c r="SL139" s="24"/>
      <c r="SM139" s="24"/>
      <c r="SN139" s="24"/>
      <c r="SO139" s="24"/>
      <c r="SP139" s="24"/>
      <c r="SQ139" s="24"/>
      <c r="SR139" s="24"/>
      <c r="SS139" s="24"/>
      <c r="ST139" s="24"/>
      <c r="SU139" s="24"/>
      <c r="SV139" s="24"/>
      <c r="SW139" s="24"/>
      <c r="SX139" s="24"/>
      <c r="SY139" s="24"/>
      <c r="SZ139" s="24"/>
      <c r="TA139" s="24"/>
      <c r="TB139" s="24"/>
      <c r="TC139" s="24"/>
      <c r="TD139" s="24"/>
      <c r="TE139" s="24"/>
      <c r="TF139" s="24"/>
      <c r="TG139" s="24"/>
      <c r="TH139" s="24"/>
      <c r="TI139" s="24"/>
      <c r="TJ139" s="24"/>
      <c r="TK139" s="24"/>
      <c r="TL139" s="24"/>
      <c r="TM139" s="24"/>
      <c r="TN139" s="24"/>
      <c r="TO139" s="24"/>
      <c r="TP139" s="24"/>
      <c r="TQ139" s="24"/>
      <c r="TR139" s="24"/>
      <c r="TS139" s="24"/>
      <c r="TT139" s="24"/>
      <c r="TU139" s="24"/>
      <c r="TV139" s="24"/>
      <c r="TW139" s="24"/>
      <c r="TX139" s="24"/>
      <c r="TY139" s="24"/>
      <c r="TZ139" s="24"/>
      <c r="UA139" s="24"/>
      <c r="UB139" s="24"/>
      <c r="UC139" s="24"/>
      <c r="UD139" s="24"/>
      <c r="UE139" s="24"/>
      <c r="UF139" s="24"/>
      <c r="UG139" s="24"/>
      <c r="UH139" s="24"/>
      <c r="UI139" s="24"/>
      <c r="UJ139" s="24"/>
      <c r="UK139" s="24"/>
      <c r="UL139" s="24"/>
      <c r="UM139" s="24"/>
      <c r="UN139" s="24"/>
      <c r="UO139" s="24"/>
      <c r="UP139" s="24"/>
      <c r="UQ139" s="24"/>
      <c r="UR139" s="24"/>
      <c r="US139" s="24"/>
      <c r="UT139" s="24"/>
      <c r="UU139" s="24"/>
      <c r="UV139" s="24"/>
      <c r="UW139" s="24"/>
      <c r="UX139" s="24"/>
      <c r="UY139" s="24"/>
      <c r="UZ139" s="24"/>
      <c r="VA139" s="24"/>
      <c r="VB139" s="24"/>
      <c r="VC139" s="24"/>
      <c r="VD139" s="24"/>
    </row>
    <row r="140" spans="1:576" s="23" customFormat="1" ht="15" customHeight="1" x14ac:dyDescent="0.2">
      <c r="A140" s="99">
        <v>37</v>
      </c>
      <c r="B140" s="89" t="s">
        <v>325</v>
      </c>
      <c r="C140" s="89" t="s">
        <v>326</v>
      </c>
      <c r="D140" s="20">
        <v>14</v>
      </c>
      <c r="E140" s="89" t="s">
        <v>245</v>
      </c>
      <c r="F140" s="89" t="s">
        <v>327</v>
      </c>
      <c r="G140" s="130" t="s">
        <v>120</v>
      </c>
      <c r="H140" s="22">
        <v>40</v>
      </c>
      <c r="I140" s="22" t="s">
        <v>121</v>
      </c>
      <c r="J140" s="21" t="s">
        <v>15</v>
      </c>
      <c r="K140" s="21" t="s">
        <v>275</v>
      </c>
      <c r="L140" s="21" t="s">
        <v>194</v>
      </c>
      <c r="M140" s="22">
        <v>1</v>
      </c>
      <c r="N140" s="62">
        <v>12605</v>
      </c>
      <c r="O140" s="62"/>
      <c r="P140" s="62"/>
      <c r="Q140" s="62">
        <f t="shared" si="93"/>
        <v>12605</v>
      </c>
      <c r="R140" s="62"/>
      <c r="S140" s="62">
        <f t="shared" si="94"/>
        <v>2386.166666666667</v>
      </c>
      <c r="T140" s="62">
        <f t="shared" si="95"/>
        <v>23861.666666666668</v>
      </c>
      <c r="U140" s="62">
        <f t="shared" si="96"/>
        <v>2205.875</v>
      </c>
      <c r="V140" s="62">
        <f t="shared" si="97"/>
        <v>378.15</v>
      </c>
      <c r="W140" s="62">
        <f t="shared" si="98"/>
        <v>630.25</v>
      </c>
      <c r="X140" s="62">
        <f t="shared" si="99"/>
        <v>252.1</v>
      </c>
      <c r="Y140" s="62">
        <f>1021+25</f>
        <v>1046</v>
      </c>
      <c r="Z140" s="62">
        <v>666</v>
      </c>
      <c r="AA140" s="64">
        <f t="shared" si="100"/>
        <v>7158.5</v>
      </c>
      <c r="AB140" s="64">
        <f t="shared" si="101"/>
        <v>20567.236111111109</v>
      </c>
      <c r="AC140" s="64">
        <f t="shared" si="102"/>
        <v>246806.83333333331</v>
      </c>
      <c r="AD140" s="64"/>
      <c r="AE140" s="64"/>
      <c r="AF140" s="64"/>
      <c r="AG140" s="64"/>
      <c r="AH140" s="64"/>
      <c r="AI140" s="64"/>
      <c r="AJ140" s="64"/>
      <c r="AK140" s="64"/>
      <c r="AL140" s="6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  <c r="HF140" s="24"/>
      <c r="HG140" s="24"/>
      <c r="HH140" s="24"/>
      <c r="HI140" s="24"/>
      <c r="HJ140" s="24"/>
      <c r="HK140" s="24"/>
      <c r="HL140" s="24"/>
      <c r="HM140" s="24"/>
      <c r="HN140" s="24"/>
      <c r="HO140" s="24"/>
      <c r="HP140" s="24"/>
      <c r="HQ140" s="24"/>
      <c r="HR140" s="24"/>
      <c r="HS140" s="24"/>
      <c r="HT140" s="24"/>
      <c r="HU140" s="24"/>
      <c r="HV140" s="24"/>
      <c r="HW140" s="24"/>
      <c r="HX140" s="24"/>
      <c r="HY140" s="24"/>
      <c r="HZ140" s="24"/>
      <c r="IA140" s="24"/>
      <c r="IB140" s="24"/>
      <c r="IC140" s="24"/>
      <c r="ID140" s="24"/>
      <c r="IE140" s="24"/>
      <c r="IF140" s="24"/>
      <c r="IG140" s="24"/>
      <c r="IH140" s="24"/>
      <c r="II140" s="24"/>
      <c r="IJ140" s="24"/>
      <c r="IK140" s="24"/>
      <c r="IL140" s="24"/>
      <c r="IM140" s="24"/>
      <c r="IN140" s="24"/>
      <c r="IO140" s="24"/>
      <c r="IP140" s="24"/>
      <c r="IQ140" s="24"/>
      <c r="IR140" s="24"/>
      <c r="IS140" s="24"/>
      <c r="IT140" s="24"/>
      <c r="IU140" s="24"/>
      <c r="IV140" s="24"/>
      <c r="IW140" s="24"/>
      <c r="IX140" s="24"/>
      <c r="IY140" s="24"/>
      <c r="IZ140" s="24"/>
      <c r="JA140" s="24"/>
      <c r="JB140" s="24"/>
      <c r="JC140" s="24"/>
      <c r="JD140" s="24"/>
      <c r="JE140" s="24"/>
      <c r="JF140" s="24"/>
      <c r="JG140" s="24"/>
      <c r="JH140" s="24"/>
      <c r="JI140" s="24"/>
      <c r="JJ140" s="24"/>
      <c r="JK140" s="24"/>
      <c r="JL140" s="24"/>
      <c r="JM140" s="24"/>
      <c r="JN140" s="24"/>
      <c r="JO140" s="24"/>
      <c r="JP140" s="24"/>
      <c r="JQ140" s="24"/>
      <c r="JR140" s="24"/>
      <c r="JS140" s="24"/>
      <c r="JT140" s="24"/>
      <c r="JU140" s="24"/>
      <c r="JV140" s="24"/>
      <c r="JW140" s="24"/>
      <c r="JX140" s="24"/>
      <c r="JY140" s="24"/>
      <c r="JZ140" s="24"/>
      <c r="KA140" s="24"/>
      <c r="KB140" s="24"/>
      <c r="KC140" s="24"/>
      <c r="KD140" s="24"/>
      <c r="KE140" s="24"/>
      <c r="KF140" s="24"/>
      <c r="KG140" s="24"/>
      <c r="KH140" s="24"/>
      <c r="KI140" s="24"/>
      <c r="KJ140" s="24"/>
      <c r="KK140" s="24"/>
      <c r="KL140" s="24"/>
      <c r="KM140" s="24"/>
      <c r="KN140" s="24"/>
      <c r="KO140" s="24"/>
      <c r="KP140" s="24"/>
      <c r="KQ140" s="24"/>
      <c r="KR140" s="24"/>
      <c r="KS140" s="24"/>
      <c r="KT140" s="24"/>
      <c r="KU140" s="24"/>
      <c r="KV140" s="24"/>
      <c r="KW140" s="24"/>
      <c r="KX140" s="24"/>
      <c r="KY140" s="24"/>
      <c r="KZ140" s="24"/>
      <c r="LA140" s="24"/>
      <c r="LB140" s="24"/>
      <c r="LC140" s="24"/>
      <c r="LD140" s="24"/>
      <c r="LE140" s="24"/>
      <c r="LF140" s="24"/>
      <c r="LG140" s="24"/>
      <c r="LH140" s="24"/>
      <c r="LI140" s="24"/>
      <c r="LJ140" s="24"/>
      <c r="LK140" s="24"/>
      <c r="LL140" s="24"/>
      <c r="LM140" s="24"/>
      <c r="LN140" s="24"/>
      <c r="LO140" s="24"/>
      <c r="LP140" s="24"/>
      <c r="LQ140" s="24"/>
      <c r="LR140" s="24"/>
      <c r="LS140" s="24"/>
      <c r="LT140" s="24"/>
      <c r="LU140" s="24"/>
      <c r="LV140" s="24"/>
      <c r="LW140" s="24"/>
      <c r="LX140" s="24"/>
      <c r="LY140" s="24"/>
      <c r="LZ140" s="24"/>
      <c r="MA140" s="24"/>
      <c r="MB140" s="24"/>
      <c r="MC140" s="24"/>
      <c r="MD140" s="24"/>
      <c r="ME140" s="24"/>
      <c r="MF140" s="24"/>
      <c r="MG140" s="24"/>
      <c r="MH140" s="24"/>
      <c r="MI140" s="24"/>
      <c r="MJ140" s="24"/>
      <c r="MK140" s="24"/>
      <c r="ML140" s="24"/>
      <c r="MM140" s="24"/>
      <c r="MN140" s="24"/>
      <c r="MO140" s="24"/>
      <c r="MP140" s="24"/>
      <c r="MQ140" s="24"/>
      <c r="MR140" s="24"/>
      <c r="MS140" s="24"/>
      <c r="MT140" s="24"/>
      <c r="MU140" s="24"/>
      <c r="MV140" s="24"/>
      <c r="MW140" s="24"/>
      <c r="MX140" s="24"/>
      <c r="MY140" s="24"/>
      <c r="MZ140" s="24"/>
      <c r="NA140" s="24"/>
      <c r="NB140" s="24"/>
      <c r="NC140" s="24"/>
      <c r="ND140" s="24"/>
      <c r="NE140" s="24"/>
      <c r="NF140" s="24"/>
      <c r="NG140" s="24"/>
      <c r="NH140" s="24"/>
      <c r="NI140" s="24"/>
      <c r="NJ140" s="24"/>
      <c r="NK140" s="24"/>
      <c r="NL140" s="24"/>
      <c r="NM140" s="24"/>
      <c r="NN140" s="24"/>
      <c r="NO140" s="24"/>
      <c r="NP140" s="24"/>
      <c r="NQ140" s="24"/>
      <c r="NR140" s="24"/>
      <c r="NS140" s="24"/>
      <c r="NT140" s="24"/>
      <c r="NU140" s="24"/>
      <c r="NV140" s="24"/>
      <c r="NW140" s="24"/>
      <c r="NX140" s="24"/>
      <c r="NY140" s="24"/>
      <c r="NZ140" s="24"/>
      <c r="OA140" s="24"/>
      <c r="OB140" s="24"/>
      <c r="OC140" s="24"/>
      <c r="OD140" s="24"/>
      <c r="OE140" s="24"/>
      <c r="OF140" s="24"/>
      <c r="OG140" s="24"/>
      <c r="OH140" s="24"/>
      <c r="OI140" s="24"/>
      <c r="OJ140" s="24"/>
      <c r="OK140" s="24"/>
      <c r="OL140" s="24"/>
      <c r="OM140" s="24"/>
      <c r="ON140" s="24"/>
      <c r="OO140" s="24"/>
      <c r="OP140" s="24"/>
      <c r="OQ140" s="24"/>
      <c r="OR140" s="24"/>
      <c r="OS140" s="24"/>
      <c r="OT140" s="24"/>
      <c r="OU140" s="24"/>
      <c r="OV140" s="24"/>
      <c r="OW140" s="24"/>
      <c r="OX140" s="24"/>
      <c r="OY140" s="24"/>
      <c r="OZ140" s="24"/>
      <c r="PA140" s="24"/>
      <c r="PB140" s="24"/>
      <c r="PC140" s="24"/>
      <c r="PD140" s="24"/>
      <c r="PE140" s="24"/>
      <c r="PF140" s="24"/>
      <c r="PG140" s="24"/>
      <c r="PH140" s="24"/>
      <c r="PI140" s="24"/>
      <c r="PJ140" s="24"/>
      <c r="PK140" s="24"/>
      <c r="PL140" s="24"/>
      <c r="PM140" s="24"/>
      <c r="PN140" s="24"/>
      <c r="PO140" s="24"/>
      <c r="PP140" s="24"/>
      <c r="PQ140" s="24"/>
      <c r="PR140" s="24"/>
      <c r="PS140" s="24"/>
      <c r="PT140" s="24"/>
      <c r="PU140" s="24"/>
      <c r="PV140" s="24"/>
      <c r="PW140" s="24"/>
      <c r="PX140" s="24"/>
      <c r="PY140" s="24"/>
      <c r="PZ140" s="24"/>
      <c r="QA140" s="24"/>
      <c r="QB140" s="24"/>
      <c r="QC140" s="24"/>
      <c r="QD140" s="24"/>
      <c r="QE140" s="24"/>
      <c r="QF140" s="24"/>
      <c r="QG140" s="24"/>
      <c r="QH140" s="24"/>
      <c r="QI140" s="24"/>
      <c r="QJ140" s="24"/>
      <c r="QK140" s="24"/>
      <c r="QL140" s="24"/>
      <c r="QM140" s="24"/>
      <c r="QN140" s="24"/>
      <c r="QO140" s="24"/>
      <c r="QP140" s="24"/>
      <c r="QQ140" s="24"/>
      <c r="QR140" s="24"/>
      <c r="QS140" s="24"/>
      <c r="QT140" s="24"/>
      <c r="QU140" s="24"/>
      <c r="QV140" s="24"/>
      <c r="QW140" s="24"/>
      <c r="QX140" s="24"/>
      <c r="QY140" s="24"/>
      <c r="QZ140" s="24"/>
      <c r="RA140" s="24"/>
      <c r="RB140" s="24"/>
      <c r="RC140" s="24"/>
      <c r="RD140" s="24"/>
      <c r="RE140" s="24"/>
      <c r="RF140" s="24"/>
      <c r="RG140" s="24"/>
      <c r="RH140" s="24"/>
      <c r="RI140" s="24"/>
      <c r="RJ140" s="24"/>
      <c r="RK140" s="24"/>
      <c r="RL140" s="24"/>
      <c r="RM140" s="24"/>
      <c r="RN140" s="24"/>
      <c r="RO140" s="24"/>
      <c r="RP140" s="24"/>
      <c r="RQ140" s="24"/>
      <c r="RR140" s="24"/>
      <c r="RS140" s="24"/>
      <c r="RT140" s="24"/>
      <c r="RU140" s="24"/>
      <c r="RV140" s="24"/>
      <c r="RW140" s="24"/>
      <c r="RX140" s="24"/>
      <c r="RY140" s="24"/>
      <c r="RZ140" s="24"/>
      <c r="SA140" s="24"/>
      <c r="SB140" s="24"/>
      <c r="SC140" s="24"/>
      <c r="SD140" s="24"/>
      <c r="SE140" s="24"/>
      <c r="SF140" s="24"/>
      <c r="SG140" s="24"/>
      <c r="SH140" s="24"/>
      <c r="SI140" s="24"/>
      <c r="SJ140" s="24"/>
      <c r="SK140" s="24"/>
      <c r="SL140" s="24"/>
      <c r="SM140" s="24"/>
      <c r="SN140" s="24"/>
      <c r="SO140" s="24"/>
      <c r="SP140" s="24"/>
      <c r="SQ140" s="24"/>
      <c r="SR140" s="24"/>
      <c r="SS140" s="24"/>
      <c r="ST140" s="24"/>
      <c r="SU140" s="24"/>
      <c r="SV140" s="24"/>
      <c r="SW140" s="24"/>
      <c r="SX140" s="24"/>
      <c r="SY140" s="24"/>
      <c r="SZ140" s="24"/>
      <c r="TA140" s="24"/>
      <c r="TB140" s="24"/>
      <c r="TC140" s="24"/>
      <c r="TD140" s="24"/>
      <c r="TE140" s="24"/>
      <c r="TF140" s="24"/>
      <c r="TG140" s="24"/>
      <c r="TH140" s="24"/>
      <c r="TI140" s="24"/>
      <c r="TJ140" s="24"/>
      <c r="TK140" s="24"/>
      <c r="TL140" s="24"/>
      <c r="TM140" s="24"/>
      <c r="TN140" s="24"/>
      <c r="TO140" s="24"/>
      <c r="TP140" s="24"/>
      <c r="TQ140" s="24"/>
      <c r="TR140" s="24"/>
      <c r="TS140" s="24"/>
      <c r="TT140" s="24"/>
      <c r="TU140" s="24"/>
      <c r="TV140" s="24"/>
      <c r="TW140" s="24"/>
      <c r="TX140" s="24"/>
      <c r="TY140" s="24"/>
      <c r="TZ140" s="24"/>
      <c r="UA140" s="24"/>
      <c r="UB140" s="24"/>
      <c r="UC140" s="24"/>
      <c r="UD140" s="24"/>
      <c r="UE140" s="24"/>
      <c r="UF140" s="24"/>
      <c r="UG140" s="24"/>
      <c r="UH140" s="24"/>
      <c r="UI140" s="24"/>
      <c r="UJ140" s="24"/>
      <c r="UK140" s="24"/>
      <c r="UL140" s="24"/>
      <c r="UM140" s="24"/>
      <c r="UN140" s="24"/>
      <c r="UO140" s="24"/>
      <c r="UP140" s="24"/>
      <c r="UQ140" s="24"/>
      <c r="UR140" s="24"/>
      <c r="US140" s="24"/>
      <c r="UT140" s="24"/>
      <c r="UU140" s="24"/>
      <c r="UV140" s="24"/>
      <c r="UW140" s="24"/>
      <c r="UX140" s="24"/>
      <c r="UY140" s="24"/>
      <c r="UZ140" s="24"/>
      <c r="VA140" s="24"/>
      <c r="VB140" s="24"/>
      <c r="VC140" s="24"/>
      <c r="VD140" s="24"/>
    </row>
    <row r="141" spans="1:576" s="23" customFormat="1" ht="15" customHeight="1" x14ac:dyDescent="0.2">
      <c r="A141" s="18">
        <v>38</v>
      </c>
      <c r="B141" s="89" t="s">
        <v>325</v>
      </c>
      <c r="C141" s="89" t="s">
        <v>326</v>
      </c>
      <c r="D141" s="20">
        <v>14</v>
      </c>
      <c r="E141" s="89" t="s">
        <v>245</v>
      </c>
      <c r="F141" s="89" t="s">
        <v>327</v>
      </c>
      <c r="G141" s="130" t="s">
        <v>120</v>
      </c>
      <c r="H141" s="22">
        <v>40</v>
      </c>
      <c r="I141" s="22" t="s">
        <v>121</v>
      </c>
      <c r="J141" s="21" t="s">
        <v>15</v>
      </c>
      <c r="K141" s="21" t="s">
        <v>275</v>
      </c>
      <c r="L141" s="21" t="s">
        <v>194</v>
      </c>
      <c r="M141" s="22">
        <v>1</v>
      </c>
      <c r="N141" s="62">
        <v>12605</v>
      </c>
      <c r="O141" s="62"/>
      <c r="P141" s="62"/>
      <c r="Q141" s="62">
        <f t="shared" si="93"/>
        <v>12605</v>
      </c>
      <c r="R141" s="62">
        <f>70.1*5</f>
        <v>350.5</v>
      </c>
      <c r="S141" s="62">
        <f t="shared" si="94"/>
        <v>2386.166666666667</v>
      </c>
      <c r="T141" s="62">
        <f t="shared" si="95"/>
        <v>23861.666666666668</v>
      </c>
      <c r="U141" s="62">
        <f t="shared" si="96"/>
        <v>2205.875</v>
      </c>
      <c r="V141" s="62">
        <f t="shared" si="97"/>
        <v>378.15</v>
      </c>
      <c r="W141" s="62">
        <f t="shared" si="98"/>
        <v>630.25</v>
      </c>
      <c r="X141" s="62">
        <f t="shared" si="99"/>
        <v>252.1</v>
      </c>
      <c r="Y141" s="62">
        <f t="shared" ref="Y141:Y146" si="103">1021+25</f>
        <v>1046</v>
      </c>
      <c r="Z141" s="62">
        <v>666</v>
      </c>
      <c r="AA141" s="64">
        <f t="shared" si="100"/>
        <v>7158.5</v>
      </c>
      <c r="AB141" s="64">
        <f t="shared" si="101"/>
        <v>20917.736111111109</v>
      </c>
      <c r="AC141" s="64">
        <f t="shared" si="102"/>
        <v>251012.83333333331</v>
      </c>
      <c r="AD141" s="64"/>
      <c r="AE141" s="64"/>
      <c r="AF141" s="64"/>
      <c r="AG141" s="64"/>
      <c r="AH141" s="64"/>
      <c r="AI141" s="64"/>
      <c r="AJ141" s="64"/>
      <c r="AK141" s="64"/>
      <c r="AL141" s="6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  <c r="GS141" s="24"/>
      <c r="GT141" s="24"/>
      <c r="GU141" s="24"/>
      <c r="GV141" s="24"/>
      <c r="GW141" s="24"/>
      <c r="GX141" s="24"/>
      <c r="GY141" s="24"/>
      <c r="GZ141" s="24"/>
      <c r="HA141" s="24"/>
      <c r="HB141" s="24"/>
      <c r="HC141" s="24"/>
      <c r="HD141" s="24"/>
      <c r="HE141" s="24"/>
      <c r="HF141" s="24"/>
      <c r="HG141" s="24"/>
      <c r="HH141" s="24"/>
      <c r="HI141" s="24"/>
      <c r="HJ141" s="24"/>
      <c r="HK141" s="24"/>
      <c r="HL141" s="24"/>
      <c r="HM141" s="24"/>
      <c r="HN141" s="24"/>
      <c r="HO141" s="24"/>
      <c r="HP141" s="24"/>
      <c r="HQ141" s="24"/>
      <c r="HR141" s="24"/>
      <c r="HS141" s="24"/>
      <c r="HT141" s="24"/>
      <c r="HU141" s="24"/>
      <c r="HV141" s="24"/>
      <c r="HW141" s="24"/>
      <c r="HX141" s="24"/>
      <c r="HY141" s="24"/>
      <c r="HZ141" s="24"/>
      <c r="IA141" s="24"/>
      <c r="IB141" s="24"/>
      <c r="IC141" s="24"/>
      <c r="ID141" s="24"/>
      <c r="IE141" s="24"/>
      <c r="IF141" s="24"/>
      <c r="IG141" s="24"/>
      <c r="IH141" s="24"/>
      <c r="II141" s="24"/>
      <c r="IJ141" s="24"/>
      <c r="IK141" s="24"/>
      <c r="IL141" s="24"/>
      <c r="IM141" s="24"/>
      <c r="IN141" s="24"/>
      <c r="IO141" s="24"/>
      <c r="IP141" s="24"/>
      <c r="IQ141" s="24"/>
      <c r="IR141" s="24"/>
      <c r="IS141" s="24"/>
      <c r="IT141" s="24"/>
      <c r="IU141" s="24"/>
      <c r="IV141" s="24"/>
      <c r="IW141" s="24"/>
      <c r="IX141" s="24"/>
      <c r="IY141" s="24"/>
      <c r="IZ141" s="24"/>
      <c r="JA141" s="24"/>
      <c r="JB141" s="24"/>
      <c r="JC141" s="24"/>
      <c r="JD141" s="24"/>
      <c r="JE141" s="24"/>
      <c r="JF141" s="24"/>
      <c r="JG141" s="24"/>
      <c r="JH141" s="24"/>
      <c r="JI141" s="24"/>
      <c r="JJ141" s="24"/>
      <c r="JK141" s="24"/>
      <c r="JL141" s="24"/>
      <c r="JM141" s="24"/>
      <c r="JN141" s="24"/>
      <c r="JO141" s="24"/>
      <c r="JP141" s="24"/>
      <c r="JQ141" s="24"/>
      <c r="JR141" s="24"/>
      <c r="JS141" s="24"/>
      <c r="JT141" s="24"/>
      <c r="JU141" s="24"/>
      <c r="JV141" s="24"/>
      <c r="JW141" s="24"/>
      <c r="JX141" s="24"/>
      <c r="JY141" s="24"/>
      <c r="JZ141" s="24"/>
      <c r="KA141" s="24"/>
      <c r="KB141" s="24"/>
      <c r="KC141" s="24"/>
      <c r="KD141" s="24"/>
      <c r="KE141" s="24"/>
      <c r="KF141" s="24"/>
      <c r="KG141" s="24"/>
      <c r="KH141" s="24"/>
      <c r="KI141" s="24"/>
      <c r="KJ141" s="24"/>
      <c r="KK141" s="24"/>
      <c r="KL141" s="24"/>
      <c r="KM141" s="24"/>
      <c r="KN141" s="24"/>
      <c r="KO141" s="24"/>
      <c r="KP141" s="24"/>
      <c r="KQ141" s="24"/>
      <c r="KR141" s="24"/>
      <c r="KS141" s="24"/>
      <c r="KT141" s="24"/>
      <c r="KU141" s="24"/>
      <c r="KV141" s="24"/>
      <c r="KW141" s="24"/>
      <c r="KX141" s="24"/>
      <c r="KY141" s="24"/>
      <c r="KZ141" s="24"/>
      <c r="LA141" s="24"/>
      <c r="LB141" s="24"/>
      <c r="LC141" s="24"/>
      <c r="LD141" s="24"/>
      <c r="LE141" s="24"/>
      <c r="LF141" s="24"/>
      <c r="LG141" s="24"/>
      <c r="LH141" s="24"/>
      <c r="LI141" s="24"/>
      <c r="LJ141" s="24"/>
      <c r="LK141" s="24"/>
      <c r="LL141" s="24"/>
      <c r="LM141" s="24"/>
      <c r="LN141" s="24"/>
      <c r="LO141" s="24"/>
      <c r="LP141" s="24"/>
      <c r="LQ141" s="24"/>
      <c r="LR141" s="24"/>
      <c r="LS141" s="24"/>
      <c r="LT141" s="24"/>
      <c r="LU141" s="24"/>
      <c r="LV141" s="24"/>
      <c r="LW141" s="24"/>
      <c r="LX141" s="24"/>
      <c r="LY141" s="24"/>
      <c r="LZ141" s="24"/>
      <c r="MA141" s="24"/>
      <c r="MB141" s="24"/>
      <c r="MC141" s="24"/>
      <c r="MD141" s="24"/>
      <c r="ME141" s="24"/>
      <c r="MF141" s="24"/>
      <c r="MG141" s="24"/>
      <c r="MH141" s="24"/>
      <c r="MI141" s="24"/>
      <c r="MJ141" s="24"/>
      <c r="MK141" s="24"/>
      <c r="ML141" s="24"/>
      <c r="MM141" s="24"/>
      <c r="MN141" s="24"/>
      <c r="MO141" s="24"/>
      <c r="MP141" s="24"/>
      <c r="MQ141" s="24"/>
      <c r="MR141" s="24"/>
      <c r="MS141" s="24"/>
      <c r="MT141" s="24"/>
      <c r="MU141" s="24"/>
      <c r="MV141" s="24"/>
      <c r="MW141" s="24"/>
      <c r="MX141" s="24"/>
      <c r="MY141" s="24"/>
      <c r="MZ141" s="24"/>
      <c r="NA141" s="24"/>
      <c r="NB141" s="24"/>
      <c r="NC141" s="24"/>
      <c r="ND141" s="24"/>
      <c r="NE141" s="24"/>
      <c r="NF141" s="24"/>
      <c r="NG141" s="24"/>
      <c r="NH141" s="24"/>
      <c r="NI141" s="24"/>
      <c r="NJ141" s="24"/>
      <c r="NK141" s="24"/>
      <c r="NL141" s="24"/>
      <c r="NM141" s="24"/>
      <c r="NN141" s="24"/>
      <c r="NO141" s="24"/>
      <c r="NP141" s="24"/>
      <c r="NQ141" s="24"/>
      <c r="NR141" s="24"/>
      <c r="NS141" s="24"/>
      <c r="NT141" s="24"/>
      <c r="NU141" s="24"/>
      <c r="NV141" s="24"/>
      <c r="NW141" s="24"/>
      <c r="NX141" s="24"/>
      <c r="NY141" s="24"/>
      <c r="NZ141" s="24"/>
      <c r="OA141" s="24"/>
      <c r="OB141" s="24"/>
      <c r="OC141" s="24"/>
      <c r="OD141" s="24"/>
      <c r="OE141" s="24"/>
      <c r="OF141" s="24"/>
      <c r="OG141" s="24"/>
      <c r="OH141" s="24"/>
      <c r="OI141" s="24"/>
      <c r="OJ141" s="24"/>
      <c r="OK141" s="24"/>
      <c r="OL141" s="24"/>
      <c r="OM141" s="24"/>
      <c r="ON141" s="24"/>
      <c r="OO141" s="24"/>
      <c r="OP141" s="24"/>
      <c r="OQ141" s="24"/>
      <c r="OR141" s="24"/>
      <c r="OS141" s="24"/>
      <c r="OT141" s="24"/>
      <c r="OU141" s="24"/>
      <c r="OV141" s="24"/>
      <c r="OW141" s="24"/>
      <c r="OX141" s="24"/>
      <c r="OY141" s="24"/>
      <c r="OZ141" s="24"/>
      <c r="PA141" s="24"/>
      <c r="PB141" s="24"/>
      <c r="PC141" s="24"/>
      <c r="PD141" s="24"/>
      <c r="PE141" s="24"/>
      <c r="PF141" s="24"/>
      <c r="PG141" s="24"/>
      <c r="PH141" s="24"/>
      <c r="PI141" s="24"/>
      <c r="PJ141" s="24"/>
      <c r="PK141" s="24"/>
      <c r="PL141" s="24"/>
      <c r="PM141" s="24"/>
      <c r="PN141" s="24"/>
      <c r="PO141" s="24"/>
      <c r="PP141" s="24"/>
      <c r="PQ141" s="24"/>
      <c r="PR141" s="24"/>
      <c r="PS141" s="24"/>
      <c r="PT141" s="24"/>
      <c r="PU141" s="24"/>
      <c r="PV141" s="24"/>
      <c r="PW141" s="24"/>
      <c r="PX141" s="24"/>
      <c r="PY141" s="24"/>
      <c r="PZ141" s="24"/>
      <c r="QA141" s="24"/>
      <c r="QB141" s="24"/>
      <c r="QC141" s="24"/>
      <c r="QD141" s="24"/>
      <c r="QE141" s="24"/>
      <c r="QF141" s="24"/>
      <c r="QG141" s="24"/>
      <c r="QH141" s="24"/>
      <c r="QI141" s="24"/>
      <c r="QJ141" s="24"/>
      <c r="QK141" s="24"/>
      <c r="QL141" s="24"/>
      <c r="QM141" s="24"/>
      <c r="QN141" s="24"/>
      <c r="QO141" s="24"/>
      <c r="QP141" s="24"/>
      <c r="QQ141" s="24"/>
      <c r="QR141" s="24"/>
      <c r="QS141" s="24"/>
      <c r="QT141" s="24"/>
      <c r="QU141" s="24"/>
      <c r="QV141" s="24"/>
      <c r="QW141" s="24"/>
      <c r="QX141" s="24"/>
      <c r="QY141" s="24"/>
      <c r="QZ141" s="24"/>
      <c r="RA141" s="24"/>
      <c r="RB141" s="24"/>
      <c r="RC141" s="24"/>
      <c r="RD141" s="24"/>
      <c r="RE141" s="24"/>
      <c r="RF141" s="24"/>
      <c r="RG141" s="24"/>
      <c r="RH141" s="24"/>
      <c r="RI141" s="24"/>
      <c r="RJ141" s="24"/>
      <c r="RK141" s="24"/>
      <c r="RL141" s="24"/>
      <c r="RM141" s="24"/>
      <c r="RN141" s="24"/>
      <c r="RO141" s="24"/>
      <c r="RP141" s="24"/>
      <c r="RQ141" s="24"/>
      <c r="RR141" s="24"/>
      <c r="RS141" s="24"/>
      <c r="RT141" s="24"/>
      <c r="RU141" s="24"/>
      <c r="RV141" s="24"/>
      <c r="RW141" s="24"/>
      <c r="RX141" s="24"/>
      <c r="RY141" s="24"/>
      <c r="RZ141" s="24"/>
      <c r="SA141" s="24"/>
      <c r="SB141" s="24"/>
      <c r="SC141" s="24"/>
      <c r="SD141" s="24"/>
      <c r="SE141" s="24"/>
      <c r="SF141" s="24"/>
      <c r="SG141" s="24"/>
      <c r="SH141" s="24"/>
      <c r="SI141" s="24"/>
      <c r="SJ141" s="24"/>
      <c r="SK141" s="24"/>
      <c r="SL141" s="24"/>
      <c r="SM141" s="24"/>
      <c r="SN141" s="24"/>
      <c r="SO141" s="24"/>
      <c r="SP141" s="24"/>
      <c r="SQ141" s="24"/>
      <c r="SR141" s="24"/>
      <c r="SS141" s="24"/>
      <c r="ST141" s="24"/>
      <c r="SU141" s="24"/>
      <c r="SV141" s="24"/>
      <c r="SW141" s="24"/>
      <c r="SX141" s="24"/>
      <c r="SY141" s="24"/>
      <c r="SZ141" s="24"/>
      <c r="TA141" s="24"/>
      <c r="TB141" s="24"/>
      <c r="TC141" s="24"/>
      <c r="TD141" s="24"/>
      <c r="TE141" s="24"/>
      <c r="TF141" s="24"/>
      <c r="TG141" s="24"/>
      <c r="TH141" s="24"/>
      <c r="TI141" s="24"/>
      <c r="TJ141" s="24"/>
      <c r="TK141" s="24"/>
      <c r="TL141" s="24"/>
      <c r="TM141" s="24"/>
      <c r="TN141" s="24"/>
      <c r="TO141" s="24"/>
      <c r="TP141" s="24"/>
      <c r="TQ141" s="24"/>
      <c r="TR141" s="24"/>
      <c r="TS141" s="24"/>
      <c r="TT141" s="24"/>
      <c r="TU141" s="24"/>
      <c r="TV141" s="24"/>
      <c r="TW141" s="24"/>
      <c r="TX141" s="24"/>
      <c r="TY141" s="24"/>
      <c r="TZ141" s="24"/>
      <c r="UA141" s="24"/>
      <c r="UB141" s="24"/>
      <c r="UC141" s="24"/>
      <c r="UD141" s="24"/>
      <c r="UE141" s="24"/>
      <c r="UF141" s="24"/>
      <c r="UG141" s="24"/>
      <c r="UH141" s="24"/>
      <c r="UI141" s="24"/>
      <c r="UJ141" s="24"/>
      <c r="UK141" s="24"/>
      <c r="UL141" s="24"/>
      <c r="UM141" s="24"/>
      <c r="UN141" s="24"/>
      <c r="UO141" s="24"/>
      <c r="UP141" s="24"/>
      <c r="UQ141" s="24"/>
      <c r="UR141" s="24"/>
      <c r="US141" s="24"/>
      <c r="UT141" s="24"/>
      <c r="UU141" s="24"/>
      <c r="UV141" s="24"/>
      <c r="UW141" s="24"/>
      <c r="UX141" s="24"/>
      <c r="UY141" s="24"/>
      <c r="UZ141" s="24"/>
      <c r="VA141" s="24"/>
      <c r="VB141" s="24"/>
      <c r="VC141" s="24"/>
      <c r="VD141" s="24"/>
    </row>
    <row r="142" spans="1:576" s="23" customFormat="1" ht="15" customHeight="1" x14ac:dyDescent="0.2">
      <c r="A142" s="99">
        <v>39</v>
      </c>
      <c r="B142" s="89" t="s">
        <v>325</v>
      </c>
      <c r="C142" s="89" t="s">
        <v>326</v>
      </c>
      <c r="D142" s="20">
        <v>14</v>
      </c>
      <c r="E142" s="89" t="s">
        <v>245</v>
      </c>
      <c r="F142" s="89" t="s">
        <v>327</v>
      </c>
      <c r="G142" s="130" t="s">
        <v>120</v>
      </c>
      <c r="H142" s="22">
        <v>40</v>
      </c>
      <c r="I142" s="22" t="s">
        <v>121</v>
      </c>
      <c r="J142" s="21" t="s">
        <v>122</v>
      </c>
      <c r="K142" s="21" t="s">
        <v>275</v>
      </c>
      <c r="L142" s="21" t="s">
        <v>194</v>
      </c>
      <c r="M142" s="22">
        <v>1</v>
      </c>
      <c r="N142" s="62">
        <v>12605</v>
      </c>
      <c r="O142" s="62"/>
      <c r="P142" s="62"/>
      <c r="Q142" s="62">
        <f t="shared" si="93"/>
        <v>12605</v>
      </c>
      <c r="R142" s="62">
        <f>70.1*5</f>
        <v>350.5</v>
      </c>
      <c r="S142" s="62">
        <f t="shared" si="94"/>
        <v>2386.166666666667</v>
      </c>
      <c r="T142" s="62">
        <f t="shared" si="95"/>
        <v>23861.666666666668</v>
      </c>
      <c r="U142" s="62">
        <f t="shared" si="96"/>
        <v>2205.875</v>
      </c>
      <c r="V142" s="62">
        <f t="shared" si="97"/>
        <v>378.15</v>
      </c>
      <c r="W142" s="62">
        <f t="shared" si="98"/>
        <v>630.25</v>
      </c>
      <c r="X142" s="62">
        <f t="shared" si="99"/>
        <v>252.1</v>
      </c>
      <c r="Y142" s="62">
        <f t="shared" si="103"/>
        <v>1046</v>
      </c>
      <c r="Z142" s="62">
        <v>666</v>
      </c>
      <c r="AA142" s="64">
        <f t="shared" si="100"/>
        <v>7158.5</v>
      </c>
      <c r="AB142" s="64">
        <f t="shared" si="101"/>
        <v>20917.736111111109</v>
      </c>
      <c r="AC142" s="64">
        <f t="shared" si="102"/>
        <v>251012.83333333331</v>
      </c>
      <c r="AD142" s="64"/>
      <c r="AE142" s="64"/>
      <c r="AF142" s="64"/>
      <c r="AG142" s="64"/>
      <c r="AH142" s="64"/>
      <c r="AI142" s="64"/>
      <c r="AJ142" s="64"/>
      <c r="AK142" s="64"/>
      <c r="AL142" s="6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  <c r="GS142" s="24"/>
      <c r="GT142" s="24"/>
      <c r="GU142" s="24"/>
      <c r="GV142" s="24"/>
      <c r="GW142" s="24"/>
      <c r="GX142" s="24"/>
      <c r="GY142" s="24"/>
      <c r="GZ142" s="24"/>
      <c r="HA142" s="24"/>
      <c r="HB142" s="24"/>
      <c r="HC142" s="24"/>
      <c r="HD142" s="24"/>
      <c r="HE142" s="24"/>
      <c r="HF142" s="24"/>
      <c r="HG142" s="24"/>
      <c r="HH142" s="24"/>
      <c r="HI142" s="24"/>
      <c r="HJ142" s="24"/>
      <c r="HK142" s="24"/>
      <c r="HL142" s="24"/>
      <c r="HM142" s="24"/>
      <c r="HN142" s="24"/>
      <c r="HO142" s="24"/>
      <c r="HP142" s="24"/>
      <c r="HQ142" s="24"/>
      <c r="HR142" s="24"/>
      <c r="HS142" s="24"/>
      <c r="HT142" s="24"/>
      <c r="HU142" s="24"/>
      <c r="HV142" s="24"/>
      <c r="HW142" s="24"/>
      <c r="HX142" s="24"/>
      <c r="HY142" s="24"/>
      <c r="HZ142" s="24"/>
      <c r="IA142" s="24"/>
      <c r="IB142" s="24"/>
      <c r="IC142" s="24"/>
      <c r="ID142" s="24"/>
      <c r="IE142" s="24"/>
      <c r="IF142" s="24"/>
      <c r="IG142" s="24"/>
      <c r="IH142" s="24"/>
      <c r="II142" s="24"/>
      <c r="IJ142" s="24"/>
      <c r="IK142" s="24"/>
      <c r="IL142" s="24"/>
      <c r="IM142" s="24"/>
      <c r="IN142" s="24"/>
      <c r="IO142" s="24"/>
      <c r="IP142" s="24"/>
      <c r="IQ142" s="24"/>
      <c r="IR142" s="24"/>
      <c r="IS142" s="24"/>
      <c r="IT142" s="24"/>
      <c r="IU142" s="24"/>
      <c r="IV142" s="24"/>
      <c r="IW142" s="24"/>
      <c r="IX142" s="24"/>
      <c r="IY142" s="24"/>
      <c r="IZ142" s="24"/>
      <c r="JA142" s="24"/>
      <c r="JB142" s="24"/>
      <c r="JC142" s="24"/>
      <c r="JD142" s="24"/>
      <c r="JE142" s="24"/>
      <c r="JF142" s="24"/>
      <c r="JG142" s="24"/>
      <c r="JH142" s="24"/>
      <c r="JI142" s="24"/>
      <c r="JJ142" s="24"/>
      <c r="JK142" s="24"/>
      <c r="JL142" s="24"/>
      <c r="JM142" s="24"/>
      <c r="JN142" s="24"/>
      <c r="JO142" s="24"/>
      <c r="JP142" s="24"/>
      <c r="JQ142" s="24"/>
      <c r="JR142" s="24"/>
      <c r="JS142" s="24"/>
      <c r="JT142" s="24"/>
      <c r="JU142" s="24"/>
      <c r="JV142" s="24"/>
      <c r="JW142" s="24"/>
      <c r="JX142" s="24"/>
      <c r="JY142" s="24"/>
      <c r="JZ142" s="24"/>
      <c r="KA142" s="24"/>
      <c r="KB142" s="24"/>
      <c r="KC142" s="24"/>
      <c r="KD142" s="24"/>
      <c r="KE142" s="24"/>
      <c r="KF142" s="24"/>
      <c r="KG142" s="24"/>
      <c r="KH142" s="24"/>
      <c r="KI142" s="24"/>
      <c r="KJ142" s="24"/>
      <c r="KK142" s="24"/>
      <c r="KL142" s="24"/>
      <c r="KM142" s="24"/>
      <c r="KN142" s="24"/>
      <c r="KO142" s="24"/>
      <c r="KP142" s="24"/>
      <c r="KQ142" s="24"/>
      <c r="KR142" s="24"/>
      <c r="KS142" s="24"/>
      <c r="KT142" s="24"/>
      <c r="KU142" s="24"/>
      <c r="KV142" s="24"/>
      <c r="KW142" s="24"/>
      <c r="KX142" s="24"/>
      <c r="KY142" s="24"/>
      <c r="KZ142" s="24"/>
      <c r="LA142" s="24"/>
      <c r="LB142" s="24"/>
      <c r="LC142" s="24"/>
      <c r="LD142" s="24"/>
      <c r="LE142" s="24"/>
      <c r="LF142" s="24"/>
      <c r="LG142" s="24"/>
      <c r="LH142" s="24"/>
      <c r="LI142" s="24"/>
      <c r="LJ142" s="24"/>
      <c r="LK142" s="24"/>
      <c r="LL142" s="24"/>
      <c r="LM142" s="24"/>
      <c r="LN142" s="24"/>
      <c r="LO142" s="24"/>
      <c r="LP142" s="24"/>
      <c r="LQ142" s="24"/>
      <c r="LR142" s="24"/>
      <c r="LS142" s="24"/>
      <c r="LT142" s="24"/>
      <c r="LU142" s="24"/>
      <c r="LV142" s="24"/>
      <c r="LW142" s="24"/>
      <c r="LX142" s="24"/>
      <c r="LY142" s="24"/>
      <c r="LZ142" s="24"/>
      <c r="MA142" s="24"/>
      <c r="MB142" s="24"/>
      <c r="MC142" s="24"/>
      <c r="MD142" s="24"/>
      <c r="ME142" s="24"/>
      <c r="MF142" s="24"/>
      <c r="MG142" s="24"/>
      <c r="MH142" s="24"/>
      <c r="MI142" s="24"/>
      <c r="MJ142" s="24"/>
      <c r="MK142" s="24"/>
      <c r="ML142" s="24"/>
      <c r="MM142" s="24"/>
      <c r="MN142" s="24"/>
      <c r="MO142" s="24"/>
      <c r="MP142" s="24"/>
      <c r="MQ142" s="24"/>
      <c r="MR142" s="24"/>
      <c r="MS142" s="24"/>
      <c r="MT142" s="24"/>
      <c r="MU142" s="24"/>
      <c r="MV142" s="24"/>
      <c r="MW142" s="24"/>
      <c r="MX142" s="24"/>
      <c r="MY142" s="24"/>
      <c r="MZ142" s="24"/>
      <c r="NA142" s="24"/>
      <c r="NB142" s="24"/>
      <c r="NC142" s="24"/>
      <c r="ND142" s="24"/>
      <c r="NE142" s="24"/>
      <c r="NF142" s="24"/>
      <c r="NG142" s="24"/>
      <c r="NH142" s="24"/>
      <c r="NI142" s="24"/>
      <c r="NJ142" s="24"/>
      <c r="NK142" s="24"/>
      <c r="NL142" s="24"/>
      <c r="NM142" s="24"/>
      <c r="NN142" s="24"/>
      <c r="NO142" s="24"/>
      <c r="NP142" s="24"/>
      <c r="NQ142" s="24"/>
      <c r="NR142" s="24"/>
      <c r="NS142" s="24"/>
      <c r="NT142" s="24"/>
      <c r="NU142" s="24"/>
      <c r="NV142" s="24"/>
      <c r="NW142" s="24"/>
      <c r="NX142" s="24"/>
      <c r="NY142" s="24"/>
      <c r="NZ142" s="24"/>
      <c r="OA142" s="24"/>
      <c r="OB142" s="24"/>
      <c r="OC142" s="24"/>
      <c r="OD142" s="24"/>
      <c r="OE142" s="24"/>
      <c r="OF142" s="24"/>
      <c r="OG142" s="24"/>
      <c r="OH142" s="24"/>
      <c r="OI142" s="24"/>
      <c r="OJ142" s="24"/>
      <c r="OK142" s="24"/>
      <c r="OL142" s="24"/>
      <c r="OM142" s="24"/>
      <c r="ON142" s="24"/>
      <c r="OO142" s="24"/>
      <c r="OP142" s="24"/>
      <c r="OQ142" s="24"/>
      <c r="OR142" s="24"/>
      <c r="OS142" s="24"/>
      <c r="OT142" s="24"/>
      <c r="OU142" s="24"/>
      <c r="OV142" s="24"/>
      <c r="OW142" s="24"/>
      <c r="OX142" s="24"/>
      <c r="OY142" s="24"/>
      <c r="OZ142" s="24"/>
      <c r="PA142" s="24"/>
      <c r="PB142" s="24"/>
      <c r="PC142" s="24"/>
      <c r="PD142" s="24"/>
      <c r="PE142" s="24"/>
      <c r="PF142" s="24"/>
      <c r="PG142" s="24"/>
      <c r="PH142" s="24"/>
      <c r="PI142" s="24"/>
      <c r="PJ142" s="24"/>
      <c r="PK142" s="24"/>
      <c r="PL142" s="24"/>
      <c r="PM142" s="24"/>
      <c r="PN142" s="24"/>
      <c r="PO142" s="24"/>
      <c r="PP142" s="24"/>
      <c r="PQ142" s="24"/>
      <c r="PR142" s="24"/>
      <c r="PS142" s="24"/>
      <c r="PT142" s="24"/>
      <c r="PU142" s="24"/>
      <c r="PV142" s="24"/>
      <c r="PW142" s="24"/>
      <c r="PX142" s="24"/>
      <c r="PY142" s="24"/>
      <c r="PZ142" s="24"/>
      <c r="QA142" s="24"/>
      <c r="QB142" s="24"/>
      <c r="QC142" s="24"/>
      <c r="QD142" s="24"/>
      <c r="QE142" s="24"/>
      <c r="QF142" s="24"/>
      <c r="QG142" s="24"/>
      <c r="QH142" s="24"/>
      <c r="QI142" s="24"/>
      <c r="QJ142" s="24"/>
      <c r="QK142" s="24"/>
      <c r="QL142" s="24"/>
      <c r="QM142" s="24"/>
      <c r="QN142" s="24"/>
      <c r="QO142" s="24"/>
      <c r="QP142" s="24"/>
      <c r="QQ142" s="24"/>
      <c r="QR142" s="24"/>
      <c r="QS142" s="24"/>
      <c r="QT142" s="24"/>
      <c r="QU142" s="24"/>
      <c r="QV142" s="24"/>
      <c r="QW142" s="24"/>
      <c r="QX142" s="24"/>
      <c r="QY142" s="24"/>
      <c r="QZ142" s="24"/>
      <c r="RA142" s="24"/>
      <c r="RB142" s="24"/>
      <c r="RC142" s="24"/>
      <c r="RD142" s="24"/>
      <c r="RE142" s="24"/>
      <c r="RF142" s="24"/>
      <c r="RG142" s="24"/>
      <c r="RH142" s="24"/>
      <c r="RI142" s="24"/>
      <c r="RJ142" s="24"/>
      <c r="RK142" s="24"/>
      <c r="RL142" s="24"/>
      <c r="RM142" s="24"/>
      <c r="RN142" s="24"/>
      <c r="RO142" s="24"/>
      <c r="RP142" s="24"/>
      <c r="RQ142" s="24"/>
      <c r="RR142" s="24"/>
      <c r="RS142" s="24"/>
      <c r="RT142" s="24"/>
      <c r="RU142" s="24"/>
      <c r="RV142" s="24"/>
      <c r="RW142" s="24"/>
      <c r="RX142" s="24"/>
      <c r="RY142" s="24"/>
      <c r="RZ142" s="24"/>
      <c r="SA142" s="24"/>
      <c r="SB142" s="24"/>
      <c r="SC142" s="24"/>
      <c r="SD142" s="24"/>
      <c r="SE142" s="24"/>
      <c r="SF142" s="24"/>
      <c r="SG142" s="24"/>
      <c r="SH142" s="24"/>
      <c r="SI142" s="24"/>
      <c r="SJ142" s="24"/>
      <c r="SK142" s="24"/>
      <c r="SL142" s="24"/>
      <c r="SM142" s="24"/>
      <c r="SN142" s="24"/>
      <c r="SO142" s="24"/>
      <c r="SP142" s="24"/>
      <c r="SQ142" s="24"/>
      <c r="SR142" s="24"/>
      <c r="SS142" s="24"/>
      <c r="ST142" s="24"/>
      <c r="SU142" s="24"/>
      <c r="SV142" s="24"/>
      <c r="SW142" s="24"/>
      <c r="SX142" s="24"/>
      <c r="SY142" s="24"/>
      <c r="SZ142" s="24"/>
      <c r="TA142" s="24"/>
      <c r="TB142" s="24"/>
      <c r="TC142" s="24"/>
      <c r="TD142" s="24"/>
      <c r="TE142" s="24"/>
      <c r="TF142" s="24"/>
      <c r="TG142" s="24"/>
      <c r="TH142" s="24"/>
      <c r="TI142" s="24"/>
      <c r="TJ142" s="24"/>
      <c r="TK142" s="24"/>
      <c r="TL142" s="24"/>
      <c r="TM142" s="24"/>
      <c r="TN142" s="24"/>
      <c r="TO142" s="24"/>
      <c r="TP142" s="24"/>
      <c r="TQ142" s="24"/>
      <c r="TR142" s="24"/>
      <c r="TS142" s="24"/>
      <c r="TT142" s="24"/>
      <c r="TU142" s="24"/>
      <c r="TV142" s="24"/>
      <c r="TW142" s="24"/>
      <c r="TX142" s="24"/>
      <c r="TY142" s="24"/>
      <c r="TZ142" s="24"/>
      <c r="UA142" s="24"/>
      <c r="UB142" s="24"/>
      <c r="UC142" s="24"/>
      <c r="UD142" s="24"/>
      <c r="UE142" s="24"/>
      <c r="UF142" s="24"/>
      <c r="UG142" s="24"/>
      <c r="UH142" s="24"/>
      <c r="UI142" s="24"/>
      <c r="UJ142" s="24"/>
      <c r="UK142" s="24"/>
      <c r="UL142" s="24"/>
      <c r="UM142" s="24"/>
      <c r="UN142" s="24"/>
      <c r="UO142" s="24"/>
      <c r="UP142" s="24"/>
      <c r="UQ142" s="24"/>
      <c r="UR142" s="24"/>
      <c r="US142" s="24"/>
      <c r="UT142" s="24"/>
      <c r="UU142" s="24"/>
      <c r="UV142" s="24"/>
      <c r="UW142" s="24"/>
      <c r="UX142" s="24"/>
      <c r="UY142" s="24"/>
      <c r="UZ142" s="24"/>
      <c r="VA142" s="24"/>
      <c r="VB142" s="24"/>
      <c r="VC142" s="24"/>
      <c r="VD142" s="24"/>
    </row>
    <row r="143" spans="1:576" s="23" customFormat="1" ht="15" customHeight="1" x14ac:dyDescent="0.2">
      <c r="A143" s="18">
        <v>40</v>
      </c>
      <c r="B143" s="89" t="s">
        <v>325</v>
      </c>
      <c r="C143" s="89" t="s">
        <v>326</v>
      </c>
      <c r="D143" s="20">
        <v>14</v>
      </c>
      <c r="E143" s="89" t="s">
        <v>245</v>
      </c>
      <c r="F143" s="89" t="s">
        <v>327</v>
      </c>
      <c r="G143" s="130" t="s">
        <v>120</v>
      </c>
      <c r="H143" s="22">
        <v>40</v>
      </c>
      <c r="I143" s="22" t="s">
        <v>121</v>
      </c>
      <c r="J143" s="21" t="s">
        <v>122</v>
      </c>
      <c r="K143" s="21" t="s">
        <v>279</v>
      </c>
      <c r="L143" s="21" t="s">
        <v>194</v>
      </c>
      <c r="M143" s="22">
        <v>1</v>
      </c>
      <c r="N143" s="62">
        <v>12605</v>
      </c>
      <c r="O143" s="62"/>
      <c r="P143" s="62"/>
      <c r="Q143" s="62">
        <f t="shared" si="93"/>
        <v>12605</v>
      </c>
      <c r="R143" s="62"/>
      <c r="S143" s="62">
        <f t="shared" si="94"/>
        <v>2386.166666666667</v>
      </c>
      <c r="T143" s="62">
        <f t="shared" si="95"/>
        <v>23861.666666666668</v>
      </c>
      <c r="U143" s="62">
        <f t="shared" si="96"/>
        <v>2205.875</v>
      </c>
      <c r="V143" s="62">
        <f t="shared" si="97"/>
        <v>378.15</v>
      </c>
      <c r="W143" s="62">
        <f t="shared" si="98"/>
        <v>630.25</v>
      </c>
      <c r="X143" s="62">
        <f t="shared" si="99"/>
        <v>252.1</v>
      </c>
      <c r="Y143" s="62">
        <f t="shared" si="103"/>
        <v>1046</v>
      </c>
      <c r="Z143" s="62">
        <v>666</v>
      </c>
      <c r="AA143" s="64">
        <f t="shared" si="100"/>
        <v>7158.5</v>
      </c>
      <c r="AB143" s="64">
        <f t="shared" si="101"/>
        <v>20567.236111111109</v>
      </c>
      <c r="AC143" s="64">
        <f t="shared" si="102"/>
        <v>246806.83333333331</v>
      </c>
      <c r="AD143" s="64"/>
      <c r="AE143" s="64"/>
      <c r="AF143" s="64"/>
      <c r="AG143" s="64"/>
      <c r="AH143" s="64"/>
      <c r="AI143" s="64"/>
      <c r="AJ143" s="64"/>
      <c r="AK143" s="64"/>
      <c r="AL143" s="6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  <c r="HF143" s="24"/>
      <c r="HG143" s="24"/>
      <c r="HH143" s="24"/>
      <c r="HI143" s="24"/>
      <c r="HJ143" s="24"/>
      <c r="HK143" s="24"/>
      <c r="HL143" s="24"/>
      <c r="HM143" s="24"/>
      <c r="HN143" s="24"/>
      <c r="HO143" s="24"/>
      <c r="HP143" s="24"/>
      <c r="HQ143" s="24"/>
      <c r="HR143" s="24"/>
      <c r="HS143" s="24"/>
      <c r="HT143" s="24"/>
      <c r="HU143" s="24"/>
      <c r="HV143" s="24"/>
      <c r="HW143" s="24"/>
      <c r="HX143" s="24"/>
      <c r="HY143" s="24"/>
      <c r="HZ143" s="24"/>
      <c r="IA143" s="24"/>
      <c r="IB143" s="24"/>
      <c r="IC143" s="24"/>
      <c r="ID143" s="24"/>
      <c r="IE143" s="24"/>
      <c r="IF143" s="24"/>
      <c r="IG143" s="24"/>
      <c r="IH143" s="24"/>
      <c r="II143" s="24"/>
      <c r="IJ143" s="24"/>
      <c r="IK143" s="24"/>
      <c r="IL143" s="24"/>
      <c r="IM143" s="24"/>
      <c r="IN143" s="24"/>
      <c r="IO143" s="24"/>
      <c r="IP143" s="24"/>
      <c r="IQ143" s="24"/>
      <c r="IR143" s="24"/>
      <c r="IS143" s="24"/>
      <c r="IT143" s="24"/>
      <c r="IU143" s="24"/>
      <c r="IV143" s="24"/>
      <c r="IW143" s="24"/>
      <c r="IX143" s="24"/>
      <c r="IY143" s="24"/>
      <c r="IZ143" s="24"/>
      <c r="JA143" s="24"/>
      <c r="JB143" s="24"/>
      <c r="JC143" s="24"/>
      <c r="JD143" s="24"/>
      <c r="JE143" s="24"/>
      <c r="JF143" s="24"/>
      <c r="JG143" s="24"/>
      <c r="JH143" s="24"/>
      <c r="JI143" s="24"/>
      <c r="JJ143" s="24"/>
      <c r="JK143" s="24"/>
      <c r="JL143" s="24"/>
      <c r="JM143" s="24"/>
      <c r="JN143" s="24"/>
      <c r="JO143" s="24"/>
      <c r="JP143" s="24"/>
      <c r="JQ143" s="24"/>
      <c r="JR143" s="24"/>
      <c r="JS143" s="24"/>
      <c r="JT143" s="24"/>
      <c r="JU143" s="24"/>
      <c r="JV143" s="24"/>
      <c r="JW143" s="24"/>
      <c r="JX143" s="24"/>
      <c r="JY143" s="24"/>
      <c r="JZ143" s="24"/>
      <c r="KA143" s="24"/>
      <c r="KB143" s="24"/>
      <c r="KC143" s="24"/>
      <c r="KD143" s="24"/>
      <c r="KE143" s="24"/>
      <c r="KF143" s="24"/>
      <c r="KG143" s="24"/>
      <c r="KH143" s="24"/>
      <c r="KI143" s="24"/>
      <c r="KJ143" s="24"/>
      <c r="KK143" s="24"/>
      <c r="KL143" s="24"/>
      <c r="KM143" s="24"/>
      <c r="KN143" s="24"/>
      <c r="KO143" s="24"/>
      <c r="KP143" s="24"/>
      <c r="KQ143" s="24"/>
      <c r="KR143" s="24"/>
      <c r="KS143" s="24"/>
      <c r="KT143" s="24"/>
      <c r="KU143" s="24"/>
      <c r="KV143" s="24"/>
      <c r="KW143" s="24"/>
      <c r="KX143" s="24"/>
      <c r="KY143" s="24"/>
      <c r="KZ143" s="24"/>
      <c r="LA143" s="24"/>
      <c r="LB143" s="24"/>
      <c r="LC143" s="24"/>
      <c r="LD143" s="24"/>
      <c r="LE143" s="24"/>
      <c r="LF143" s="24"/>
      <c r="LG143" s="24"/>
      <c r="LH143" s="24"/>
      <c r="LI143" s="24"/>
      <c r="LJ143" s="24"/>
      <c r="LK143" s="24"/>
      <c r="LL143" s="24"/>
      <c r="LM143" s="24"/>
      <c r="LN143" s="24"/>
      <c r="LO143" s="24"/>
      <c r="LP143" s="24"/>
      <c r="LQ143" s="24"/>
      <c r="LR143" s="24"/>
      <c r="LS143" s="24"/>
      <c r="LT143" s="24"/>
      <c r="LU143" s="24"/>
      <c r="LV143" s="24"/>
      <c r="LW143" s="24"/>
      <c r="LX143" s="24"/>
      <c r="LY143" s="24"/>
      <c r="LZ143" s="24"/>
      <c r="MA143" s="24"/>
      <c r="MB143" s="24"/>
      <c r="MC143" s="24"/>
      <c r="MD143" s="24"/>
      <c r="ME143" s="24"/>
      <c r="MF143" s="24"/>
      <c r="MG143" s="24"/>
      <c r="MH143" s="24"/>
      <c r="MI143" s="24"/>
      <c r="MJ143" s="24"/>
      <c r="MK143" s="24"/>
      <c r="ML143" s="24"/>
      <c r="MM143" s="24"/>
      <c r="MN143" s="24"/>
      <c r="MO143" s="24"/>
      <c r="MP143" s="24"/>
      <c r="MQ143" s="24"/>
      <c r="MR143" s="24"/>
      <c r="MS143" s="24"/>
      <c r="MT143" s="24"/>
      <c r="MU143" s="24"/>
      <c r="MV143" s="24"/>
      <c r="MW143" s="24"/>
      <c r="MX143" s="24"/>
      <c r="MY143" s="24"/>
      <c r="MZ143" s="24"/>
      <c r="NA143" s="24"/>
      <c r="NB143" s="24"/>
      <c r="NC143" s="24"/>
      <c r="ND143" s="24"/>
      <c r="NE143" s="24"/>
      <c r="NF143" s="24"/>
      <c r="NG143" s="24"/>
      <c r="NH143" s="24"/>
      <c r="NI143" s="24"/>
      <c r="NJ143" s="24"/>
      <c r="NK143" s="24"/>
      <c r="NL143" s="24"/>
      <c r="NM143" s="24"/>
      <c r="NN143" s="24"/>
      <c r="NO143" s="24"/>
      <c r="NP143" s="24"/>
      <c r="NQ143" s="24"/>
      <c r="NR143" s="24"/>
      <c r="NS143" s="24"/>
      <c r="NT143" s="24"/>
      <c r="NU143" s="24"/>
      <c r="NV143" s="24"/>
      <c r="NW143" s="24"/>
      <c r="NX143" s="24"/>
      <c r="NY143" s="24"/>
      <c r="NZ143" s="24"/>
      <c r="OA143" s="24"/>
      <c r="OB143" s="24"/>
      <c r="OC143" s="24"/>
      <c r="OD143" s="24"/>
      <c r="OE143" s="24"/>
      <c r="OF143" s="24"/>
      <c r="OG143" s="24"/>
      <c r="OH143" s="24"/>
      <c r="OI143" s="24"/>
      <c r="OJ143" s="24"/>
      <c r="OK143" s="24"/>
      <c r="OL143" s="24"/>
      <c r="OM143" s="24"/>
      <c r="ON143" s="24"/>
      <c r="OO143" s="24"/>
      <c r="OP143" s="24"/>
      <c r="OQ143" s="24"/>
      <c r="OR143" s="24"/>
      <c r="OS143" s="24"/>
      <c r="OT143" s="24"/>
      <c r="OU143" s="24"/>
      <c r="OV143" s="24"/>
      <c r="OW143" s="24"/>
      <c r="OX143" s="24"/>
      <c r="OY143" s="24"/>
      <c r="OZ143" s="24"/>
      <c r="PA143" s="24"/>
      <c r="PB143" s="24"/>
      <c r="PC143" s="24"/>
      <c r="PD143" s="24"/>
      <c r="PE143" s="24"/>
      <c r="PF143" s="24"/>
      <c r="PG143" s="24"/>
      <c r="PH143" s="24"/>
      <c r="PI143" s="24"/>
      <c r="PJ143" s="24"/>
      <c r="PK143" s="24"/>
      <c r="PL143" s="24"/>
      <c r="PM143" s="24"/>
      <c r="PN143" s="24"/>
      <c r="PO143" s="24"/>
      <c r="PP143" s="24"/>
      <c r="PQ143" s="24"/>
      <c r="PR143" s="24"/>
      <c r="PS143" s="24"/>
      <c r="PT143" s="24"/>
      <c r="PU143" s="24"/>
      <c r="PV143" s="24"/>
      <c r="PW143" s="24"/>
      <c r="PX143" s="24"/>
      <c r="PY143" s="24"/>
      <c r="PZ143" s="24"/>
      <c r="QA143" s="24"/>
      <c r="QB143" s="24"/>
      <c r="QC143" s="24"/>
      <c r="QD143" s="24"/>
      <c r="QE143" s="24"/>
      <c r="QF143" s="24"/>
      <c r="QG143" s="24"/>
      <c r="QH143" s="24"/>
      <c r="QI143" s="24"/>
      <c r="QJ143" s="24"/>
      <c r="QK143" s="24"/>
      <c r="QL143" s="24"/>
      <c r="QM143" s="24"/>
      <c r="QN143" s="24"/>
      <c r="QO143" s="24"/>
      <c r="QP143" s="24"/>
      <c r="QQ143" s="24"/>
      <c r="QR143" s="24"/>
      <c r="QS143" s="24"/>
      <c r="QT143" s="24"/>
      <c r="QU143" s="24"/>
      <c r="QV143" s="24"/>
      <c r="QW143" s="24"/>
      <c r="QX143" s="24"/>
      <c r="QY143" s="24"/>
      <c r="QZ143" s="24"/>
      <c r="RA143" s="24"/>
      <c r="RB143" s="24"/>
      <c r="RC143" s="24"/>
      <c r="RD143" s="24"/>
      <c r="RE143" s="24"/>
      <c r="RF143" s="24"/>
      <c r="RG143" s="24"/>
      <c r="RH143" s="24"/>
      <c r="RI143" s="24"/>
      <c r="RJ143" s="24"/>
      <c r="RK143" s="24"/>
      <c r="RL143" s="24"/>
      <c r="RM143" s="24"/>
      <c r="RN143" s="24"/>
      <c r="RO143" s="24"/>
      <c r="RP143" s="24"/>
      <c r="RQ143" s="24"/>
      <c r="RR143" s="24"/>
      <c r="RS143" s="24"/>
      <c r="RT143" s="24"/>
      <c r="RU143" s="24"/>
      <c r="RV143" s="24"/>
      <c r="RW143" s="24"/>
      <c r="RX143" s="24"/>
      <c r="RY143" s="24"/>
      <c r="RZ143" s="24"/>
      <c r="SA143" s="24"/>
      <c r="SB143" s="24"/>
      <c r="SC143" s="24"/>
      <c r="SD143" s="24"/>
      <c r="SE143" s="24"/>
      <c r="SF143" s="24"/>
      <c r="SG143" s="24"/>
      <c r="SH143" s="24"/>
      <c r="SI143" s="24"/>
      <c r="SJ143" s="24"/>
      <c r="SK143" s="24"/>
      <c r="SL143" s="24"/>
      <c r="SM143" s="24"/>
      <c r="SN143" s="24"/>
      <c r="SO143" s="24"/>
      <c r="SP143" s="24"/>
      <c r="SQ143" s="24"/>
      <c r="SR143" s="24"/>
      <c r="SS143" s="24"/>
      <c r="ST143" s="24"/>
      <c r="SU143" s="24"/>
      <c r="SV143" s="24"/>
      <c r="SW143" s="24"/>
      <c r="SX143" s="24"/>
      <c r="SY143" s="24"/>
      <c r="SZ143" s="24"/>
      <c r="TA143" s="24"/>
      <c r="TB143" s="24"/>
      <c r="TC143" s="24"/>
      <c r="TD143" s="24"/>
      <c r="TE143" s="24"/>
      <c r="TF143" s="24"/>
      <c r="TG143" s="24"/>
      <c r="TH143" s="24"/>
      <c r="TI143" s="24"/>
      <c r="TJ143" s="24"/>
      <c r="TK143" s="24"/>
      <c r="TL143" s="24"/>
      <c r="TM143" s="24"/>
      <c r="TN143" s="24"/>
      <c r="TO143" s="24"/>
      <c r="TP143" s="24"/>
      <c r="TQ143" s="24"/>
      <c r="TR143" s="24"/>
      <c r="TS143" s="24"/>
      <c r="TT143" s="24"/>
      <c r="TU143" s="24"/>
      <c r="TV143" s="24"/>
      <c r="TW143" s="24"/>
      <c r="TX143" s="24"/>
      <c r="TY143" s="24"/>
      <c r="TZ143" s="24"/>
      <c r="UA143" s="24"/>
      <c r="UB143" s="24"/>
      <c r="UC143" s="24"/>
      <c r="UD143" s="24"/>
      <c r="UE143" s="24"/>
      <c r="UF143" s="24"/>
      <c r="UG143" s="24"/>
      <c r="UH143" s="24"/>
      <c r="UI143" s="24"/>
      <c r="UJ143" s="24"/>
      <c r="UK143" s="24"/>
      <c r="UL143" s="24"/>
      <c r="UM143" s="24"/>
      <c r="UN143" s="24"/>
      <c r="UO143" s="24"/>
      <c r="UP143" s="24"/>
      <c r="UQ143" s="24"/>
      <c r="UR143" s="24"/>
      <c r="US143" s="24"/>
      <c r="UT143" s="24"/>
      <c r="UU143" s="24"/>
      <c r="UV143" s="24"/>
      <c r="UW143" s="24"/>
      <c r="UX143" s="24"/>
      <c r="UY143" s="24"/>
      <c r="UZ143" s="24"/>
      <c r="VA143" s="24"/>
      <c r="VB143" s="24"/>
      <c r="VC143" s="24"/>
      <c r="VD143" s="24"/>
    </row>
    <row r="144" spans="1:576" s="23" customFormat="1" ht="15" customHeight="1" x14ac:dyDescent="0.2">
      <c r="A144" s="18">
        <v>41</v>
      </c>
      <c r="B144" s="89" t="s">
        <v>325</v>
      </c>
      <c r="C144" s="89" t="s">
        <v>326</v>
      </c>
      <c r="D144" s="20">
        <v>14</v>
      </c>
      <c r="E144" s="92" t="s">
        <v>245</v>
      </c>
      <c r="F144" s="89" t="s">
        <v>327</v>
      </c>
      <c r="G144" s="130" t="s">
        <v>120</v>
      </c>
      <c r="H144" s="22">
        <v>40</v>
      </c>
      <c r="I144" s="22" t="s">
        <v>121</v>
      </c>
      <c r="J144" s="21" t="s">
        <v>122</v>
      </c>
      <c r="K144" s="21" t="s">
        <v>277</v>
      </c>
      <c r="L144" s="21" t="s">
        <v>194</v>
      </c>
      <c r="M144" s="22">
        <v>1</v>
      </c>
      <c r="N144" s="62">
        <v>12605</v>
      </c>
      <c r="O144" s="62"/>
      <c r="P144" s="62"/>
      <c r="Q144" s="62">
        <f t="shared" si="93"/>
        <v>12605</v>
      </c>
      <c r="R144" s="62"/>
      <c r="S144" s="62">
        <f t="shared" si="94"/>
        <v>2386.166666666667</v>
      </c>
      <c r="T144" s="62">
        <f t="shared" si="95"/>
        <v>23861.666666666668</v>
      </c>
      <c r="U144" s="62">
        <f t="shared" si="96"/>
        <v>2205.875</v>
      </c>
      <c r="V144" s="62">
        <f t="shared" si="97"/>
        <v>378.15</v>
      </c>
      <c r="W144" s="62">
        <f t="shared" si="98"/>
        <v>630.25</v>
      </c>
      <c r="X144" s="62">
        <f t="shared" si="99"/>
        <v>252.1</v>
      </c>
      <c r="Y144" s="62">
        <f t="shared" si="103"/>
        <v>1046</v>
      </c>
      <c r="Z144" s="62">
        <v>666</v>
      </c>
      <c r="AA144" s="64">
        <f t="shared" si="100"/>
        <v>7158.5</v>
      </c>
      <c r="AB144" s="64">
        <f t="shared" si="101"/>
        <v>20567.236111111109</v>
      </c>
      <c r="AC144" s="64">
        <f t="shared" si="102"/>
        <v>246806.83333333331</v>
      </c>
      <c r="AD144" s="64"/>
      <c r="AE144" s="64"/>
      <c r="AF144" s="64"/>
      <c r="AG144" s="64"/>
      <c r="AH144" s="64"/>
      <c r="AI144" s="64"/>
      <c r="AJ144" s="64"/>
      <c r="AK144" s="64"/>
      <c r="AL144" s="6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  <c r="II144" s="24"/>
      <c r="IJ144" s="24"/>
      <c r="IK144" s="24"/>
      <c r="IL144" s="24"/>
      <c r="IM144" s="24"/>
      <c r="IN144" s="24"/>
      <c r="IO144" s="24"/>
      <c r="IP144" s="24"/>
      <c r="IQ144" s="24"/>
      <c r="IR144" s="24"/>
      <c r="IS144" s="24"/>
      <c r="IT144" s="24"/>
      <c r="IU144" s="24"/>
      <c r="IV144" s="24"/>
      <c r="IW144" s="24"/>
      <c r="IX144" s="24"/>
      <c r="IY144" s="24"/>
      <c r="IZ144" s="24"/>
      <c r="JA144" s="24"/>
      <c r="JB144" s="24"/>
      <c r="JC144" s="24"/>
      <c r="JD144" s="24"/>
      <c r="JE144" s="24"/>
      <c r="JF144" s="24"/>
      <c r="JG144" s="24"/>
      <c r="JH144" s="24"/>
      <c r="JI144" s="24"/>
      <c r="JJ144" s="24"/>
      <c r="JK144" s="24"/>
      <c r="JL144" s="24"/>
      <c r="JM144" s="24"/>
      <c r="JN144" s="24"/>
      <c r="JO144" s="24"/>
      <c r="JP144" s="24"/>
      <c r="JQ144" s="24"/>
      <c r="JR144" s="24"/>
      <c r="JS144" s="24"/>
      <c r="JT144" s="24"/>
      <c r="JU144" s="24"/>
      <c r="JV144" s="24"/>
      <c r="JW144" s="24"/>
      <c r="JX144" s="24"/>
      <c r="JY144" s="24"/>
      <c r="JZ144" s="24"/>
      <c r="KA144" s="24"/>
      <c r="KB144" s="24"/>
      <c r="KC144" s="24"/>
      <c r="KD144" s="24"/>
      <c r="KE144" s="24"/>
      <c r="KF144" s="24"/>
      <c r="KG144" s="24"/>
      <c r="KH144" s="24"/>
      <c r="KI144" s="24"/>
      <c r="KJ144" s="24"/>
      <c r="KK144" s="24"/>
      <c r="KL144" s="24"/>
      <c r="KM144" s="24"/>
      <c r="KN144" s="24"/>
      <c r="KO144" s="24"/>
      <c r="KP144" s="24"/>
      <c r="KQ144" s="24"/>
      <c r="KR144" s="24"/>
      <c r="KS144" s="24"/>
      <c r="KT144" s="24"/>
      <c r="KU144" s="24"/>
      <c r="KV144" s="24"/>
      <c r="KW144" s="24"/>
      <c r="KX144" s="24"/>
      <c r="KY144" s="24"/>
      <c r="KZ144" s="24"/>
      <c r="LA144" s="24"/>
      <c r="LB144" s="24"/>
      <c r="LC144" s="24"/>
      <c r="LD144" s="24"/>
      <c r="LE144" s="24"/>
      <c r="LF144" s="24"/>
      <c r="LG144" s="24"/>
      <c r="LH144" s="24"/>
      <c r="LI144" s="24"/>
      <c r="LJ144" s="24"/>
      <c r="LK144" s="24"/>
      <c r="LL144" s="24"/>
      <c r="LM144" s="24"/>
      <c r="LN144" s="24"/>
      <c r="LO144" s="24"/>
      <c r="LP144" s="24"/>
      <c r="LQ144" s="24"/>
      <c r="LR144" s="24"/>
      <c r="LS144" s="24"/>
      <c r="LT144" s="24"/>
      <c r="LU144" s="24"/>
      <c r="LV144" s="24"/>
      <c r="LW144" s="24"/>
      <c r="LX144" s="24"/>
      <c r="LY144" s="24"/>
      <c r="LZ144" s="24"/>
      <c r="MA144" s="24"/>
      <c r="MB144" s="24"/>
      <c r="MC144" s="24"/>
      <c r="MD144" s="24"/>
      <c r="ME144" s="24"/>
      <c r="MF144" s="24"/>
      <c r="MG144" s="24"/>
      <c r="MH144" s="24"/>
      <c r="MI144" s="24"/>
      <c r="MJ144" s="24"/>
      <c r="MK144" s="24"/>
      <c r="ML144" s="24"/>
      <c r="MM144" s="24"/>
      <c r="MN144" s="24"/>
      <c r="MO144" s="24"/>
      <c r="MP144" s="24"/>
      <c r="MQ144" s="24"/>
      <c r="MR144" s="24"/>
      <c r="MS144" s="24"/>
      <c r="MT144" s="24"/>
      <c r="MU144" s="24"/>
      <c r="MV144" s="24"/>
      <c r="MW144" s="24"/>
      <c r="MX144" s="24"/>
      <c r="MY144" s="24"/>
      <c r="MZ144" s="24"/>
      <c r="NA144" s="24"/>
      <c r="NB144" s="24"/>
      <c r="NC144" s="24"/>
      <c r="ND144" s="24"/>
      <c r="NE144" s="24"/>
      <c r="NF144" s="24"/>
      <c r="NG144" s="24"/>
      <c r="NH144" s="24"/>
      <c r="NI144" s="24"/>
      <c r="NJ144" s="24"/>
      <c r="NK144" s="24"/>
      <c r="NL144" s="24"/>
      <c r="NM144" s="24"/>
      <c r="NN144" s="24"/>
      <c r="NO144" s="24"/>
      <c r="NP144" s="24"/>
      <c r="NQ144" s="24"/>
      <c r="NR144" s="24"/>
      <c r="NS144" s="24"/>
      <c r="NT144" s="24"/>
      <c r="NU144" s="24"/>
      <c r="NV144" s="24"/>
      <c r="NW144" s="24"/>
      <c r="NX144" s="24"/>
      <c r="NY144" s="24"/>
      <c r="NZ144" s="24"/>
      <c r="OA144" s="24"/>
      <c r="OB144" s="24"/>
      <c r="OC144" s="24"/>
      <c r="OD144" s="24"/>
      <c r="OE144" s="24"/>
      <c r="OF144" s="24"/>
      <c r="OG144" s="24"/>
      <c r="OH144" s="24"/>
      <c r="OI144" s="24"/>
      <c r="OJ144" s="24"/>
      <c r="OK144" s="24"/>
      <c r="OL144" s="24"/>
      <c r="OM144" s="24"/>
      <c r="ON144" s="24"/>
      <c r="OO144" s="24"/>
      <c r="OP144" s="24"/>
      <c r="OQ144" s="24"/>
      <c r="OR144" s="24"/>
      <c r="OS144" s="24"/>
      <c r="OT144" s="24"/>
      <c r="OU144" s="24"/>
      <c r="OV144" s="24"/>
      <c r="OW144" s="24"/>
      <c r="OX144" s="24"/>
      <c r="OY144" s="24"/>
      <c r="OZ144" s="24"/>
      <c r="PA144" s="24"/>
      <c r="PB144" s="24"/>
      <c r="PC144" s="24"/>
      <c r="PD144" s="24"/>
      <c r="PE144" s="24"/>
      <c r="PF144" s="24"/>
      <c r="PG144" s="24"/>
      <c r="PH144" s="24"/>
      <c r="PI144" s="24"/>
      <c r="PJ144" s="24"/>
      <c r="PK144" s="24"/>
      <c r="PL144" s="24"/>
      <c r="PM144" s="24"/>
      <c r="PN144" s="24"/>
      <c r="PO144" s="24"/>
      <c r="PP144" s="24"/>
      <c r="PQ144" s="24"/>
      <c r="PR144" s="24"/>
      <c r="PS144" s="24"/>
      <c r="PT144" s="24"/>
      <c r="PU144" s="24"/>
      <c r="PV144" s="24"/>
      <c r="PW144" s="24"/>
      <c r="PX144" s="24"/>
      <c r="PY144" s="24"/>
      <c r="PZ144" s="24"/>
      <c r="QA144" s="24"/>
      <c r="QB144" s="24"/>
      <c r="QC144" s="24"/>
      <c r="QD144" s="24"/>
      <c r="QE144" s="24"/>
      <c r="QF144" s="24"/>
      <c r="QG144" s="24"/>
      <c r="QH144" s="24"/>
      <c r="QI144" s="24"/>
      <c r="QJ144" s="24"/>
      <c r="QK144" s="24"/>
      <c r="QL144" s="24"/>
      <c r="QM144" s="24"/>
      <c r="QN144" s="24"/>
      <c r="QO144" s="24"/>
      <c r="QP144" s="24"/>
      <c r="QQ144" s="24"/>
      <c r="QR144" s="24"/>
      <c r="QS144" s="24"/>
      <c r="QT144" s="24"/>
      <c r="QU144" s="24"/>
      <c r="QV144" s="24"/>
      <c r="QW144" s="24"/>
      <c r="QX144" s="24"/>
      <c r="QY144" s="24"/>
      <c r="QZ144" s="24"/>
      <c r="RA144" s="24"/>
      <c r="RB144" s="24"/>
      <c r="RC144" s="24"/>
      <c r="RD144" s="24"/>
      <c r="RE144" s="24"/>
      <c r="RF144" s="24"/>
      <c r="RG144" s="24"/>
      <c r="RH144" s="24"/>
      <c r="RI144" s="24"/>
      <c r="RJ144" s="24"/>
      <c r="RK144" s="24"/>
      <c r="RL144" s="24"/>
      <c r="RM144" s="24"/>
      <c r="RN144" s="24"/>
      <c r="RO144" s="24"/>
      <c r="RP144" s="24"/>
      <c r="RQ144" s="24"/>
      <c r="RR144" s="24"/>
      <c r="RS144" s="24"/>
      <c r="RT144" s="24"/>
      <c r="RU144" s="24"/>
      <c r="RV144" s="24"/>
      <c r="RW144" s="24"/>
      <c r="RX144" s="24"/>
      <c r="RY144" s="24"/>
      <c r="RZ144" s="24"/>
      <c r="SA144" s="24"/>
      <c r="SB144" s="24"/>
      <c r="SC144" s="24"/>
      <c r="SD144" s="24"/>
      <c r="SE144" s="24"/>
      <c r="SF144" s="24"/>
      <c r="SG144" s="24"/>
      <c r="SH144" s="24"/>
      <c r="SI144" s="24"/>
      <c r="SJ144" s="24"/>
      <c r="SK144" s="24"/>
      <c r="SL144" s="24"/>
      <c r="SM144" s="24"/>
      <c r="SN144" s="24"/>
      <c r="SO144" s="24"/>
      <c r="SP144" s="24"/>
      <c r="SQ144" s="24"/>
      <c r="SR144" s="24"/>
      <c r="SS144" s="24"/>
      <c r="ST144" s="24"/>
      <c r="SU144" s="24"/>
      <c r="SV144" s="24"/>
      <c r="SW144" s="24"/>
      <c r="SX144" s="24"/>
      <c r="SY144" s="24"/>
      <c r="SZ144" s="24"/>
      <c r="TA144" s="24"/>
      <c r="TB144" s="24"/>
      <c r="TC144" s="24"/>
      <c r="TD144" s="24"/>
      <c r="TE144" s="24"/>
      <c r="TF144" s="24"/>
      <c r="TG144" s="24"/>
      <c r="TH144" s="24"/>
      <c r="TI144" s="24"/>
      <c r="TJ144" s="24"/>
      <c r="TK144" s="24"/>
      <c r="TL144" s="24"/>
      <c r="TM144" s="24"/>
      <c r="TN144" s="24"/>
      <c r="TO144" s="24"/>
      <c r="TP144" s="24"/>
      <c r="TQ144" s="24"/>
      <c r="TR144" s="24"/>
      <c r="TS144" s="24"/>
      <c r="TT144" s="24"/>
      <c r="TU144" s="24"/>
      <c r="TV144" s="24"/>
      <c r="TW144" s="24"/>
      <c r="TX144" s="24"/>
      <c r="TY144" s="24"/>
      <c r="TZ144" s="24"/>
      <c r="UA144" s="24"/>
      <c r="UB144" s="24"/>
      <c r="UC144" s="24"/>
      <c r="UD144" s="24"/>
      <c r="UE144" s="24"/>
      <c r="UF144" s="24"/>
      <c r="UG144" s="24"/>
      <c r="UH144" s="24"/>
      <c r="UI144" s="24"/>
      <c r="UJ144" s="24"/>
      <c r="UK144" s="24"/>
      <c r="UL144" s="24"/>
      <c r="UM144" s="24"/>
      <c r="UN144" s="24"/>
      <c r="UO144" s="24"/>
      <c r="UP144" s="24"/>
      <c r="UQ144" s="24"/>
      <c r="UR144" s="24"/>
      <c r="US144" s="24"/>
      <c r="UT144" s="24"/>
      <c r="UU144" s="24"/>
      <c r="UV144" s="24"/>
      <c r="UW144" s="24"/>
      <c r="UX144" s="24"/>
      <c r="UY144" s="24"/>
      <c r="UZ144" s="24"/>
      <c r="VA144" s="24"/>
      <c r="VB144" s="24"/>
      <c r="VC144" s="24"/>
      <c r="VD144" s="24"/>
    </row>
    <row r="145" spans="1:576" s="153" customFormat="1" ht="15" customHeight="1" x14ac:dyDescent="0.2">
      <c r="A145" s="99">
        <v>42</v>
      </c>
      <c r="B145" s="145" t="s">
        <v>325</v>
      </c>
      <c r="C145" s="145" t="s">
        <v>326</v>
      </c>
      <c r="D145" s="146">
        <v>14</v>
      </c>
      <c r="E145" s="145" t="s">
        <v>245</v>
      </c>
      <c r="F145" s="145" t="s">
        <v>327</v>
      </c>
      <c r="G145" s="184" t="s">
        <v>377</v>
      </c>
      <c r="H145" s="157">
        <v>40</v>
      </c>
      <c r="I145" s="157" t="s">
        <v>121</v>
      </c>
      <c r="J145" s="156" t="s">
        <v>380</v>
      </c>
      <c r="K145" s="150" t="s">
        <v>279</v>
      </c>
      <c r="L145" s="150" t="s">
        <v>194</v>
      </c>
      <c r="M145" s="148">
        <v>1</v>
      </c>
      <c r="N145" s="62">
        <v>16756</v>
      </c>
      <c r="O145" s="151"/>
      <c r="P145" s="151"/>
      <c r="Q145" s="151">
        <f t="shared" si="93"/>
        <v>16756</v>
      </c>
      <c r="R145" s="151">
        <f>70.1*6</f>
        <v>420.59999999999997</v>
      </c>
      <c r="S145" s="151">
        <f t="shared" si="94"/>
        <v>3078</v>
      </c>
      <c r="T145" s="151">
        <f t="shared" si="95"/>
        <v>30780</v>
      </c>
      <c r="U145" s="151">
        <f t="shared" si="96"/>
        <v>2932.2999999999997</v>
      </c>
      <c r="V145" s="151">
        <f t="shared" si="97"/>
        <v>502.68</v>
      </c>
      <c r="W145" s="151">
        <f t="shared" si="98"/>
        <v>837.80000000000007</v>
      </c>
      <c r="X145" s="151">
        <f t="shared" si="99"/>
        <v>335.12</v>
      </c>
      <c r="Y145" s="62">
        <f t="shared" si="103"/>
        <v>1046</v>
      </c>
      <c r="Z145" s="151">
        <v>666</v>
      </c>
      <c r="AA145" s="152">
        <f t="shared" si="100"/>
        <v>9234</v>
      </c>
      <c r="AB145" s="64">
        <f t="shared" si="101"/>
        <v>27087.499999999996</v>
      </c>
      <c r="AC145" s="152">
        <f t="shared" si="102"/>
        <v>325049.99999999994</v>
      </c>
      <c r="AD145" s="152"/>
      <c r="AE145" s="152"/>
      <c r="AF145" s="152"/>
      <c r="AG145" s="152"/>
      <c r="AH145" s="152"/>
      <c r="AI145" s="152"/>
      <c r="AJ145" s="152"/>
      <c r="AK145" s="152"/>
      <c r="AL145" s="152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  <c r="BH145" s="154"/>
      <c r="BI145" s="154"/>
      <c r="BJ145" s="154"/>
      <c r="BK145" s="154"/>
      <c r="BL145" s="154"/>
      <c r="BM145" s="154"/>
      <c r="BN145" s="154"/>
      <c r="BO145" s="154"/>
      <c r="BP145" s="154"/>
      <c r="BQ145" s="154"/>
      <c r="BR145" s="154"/>
      <c r="BS145" s="154"/>
      <c r="BT145" s="154"/>
      <c r="BU145" s="154"/>
      <c r="BV145" s="154"/>
      <c r="BW145" s="154"/>
      <c r="BX145" s="154"/>
      <c r="BY145" s="154"/>
      <c r="BZ145" s="154"/>
      <c r="CA145" s="154"/>
      <c r="CB145" s="154"/>
      <c r="CC145" s="154"/>
      <c r="CD145" s="154"/>
      <c r="CE145" s="154"/>
      <c r="CF145" s="154"/>
      <c r="CG145" s="154"/>
      <c r="CH145" s="154"/>
      <c r="CI145" s="154"/>
      <c r="CJ145" s="154"/>
      <c r="CK145" s="154"/>
      <c r="CL145" s="154"/>
      <c r="CM145" s="154"/>
      <c r="CN145" s="154"/>
      <c r="CO145" s="154"/>
      <c r="CP145" s="154"/>
      <c r="CQ145" s="154"/>
      <c r="CR145" s="154"/>
      <c r="CS145" s="154"/>
      <c r="CT145" s="154"/>
      <c r="CU145" s="154"/>
      <c r="CV145" s="154"/>
      <c r="CW145" s="154"/>
      <c r="CX145" s="154"/>
      <c r="CY145" s="154"/>
      <c r="CZ145" s="154"/>
      <c r="DA145" s="154"/>
      <c r="DB145" s="154"/>
      <c r="DC145" s="154"/>
      <c r="DD145" s="154"/>
      <c r="DE145" s="154"/>
      <c r="DF145" s="154"/>
      <c r="DG145" s="154"/>
      <c r="DH145" s="154"/>
      <c r="DI145" s="154"/>
      <c r="DJ145" s="154"/>
      <c r="DK145" s="154"/>
      <c r="DL145" s="154"/>
      <c r="DM145" s="154"/>
      <c r="DN145" s="154"/>
      <c r="DO145" s="154"/>
      <c r="DP145" s="154"/>
      <c r="DQ145" s="154"/>
      <c r="DR145" s="154"/>
      <c r="DS145" s="154"/>
      <c r="DT145" s="154"/>
      <c r="DU145" s="154"/>
      <c r="DV145" s="154"/>
      <c r="DW145" s="154"/>
      <c r="DX145" s="154"/>
      <c r="DY145" s="154"/>
      <c r="DZ145" s="154"/>
      <c r="EA145" s="154"/>
      <c r="EB145" s="154"/>
      <c r="EC145" s="154"/>
      <c r="ED145" s="154"/>
      <c r="EE145" s="154"/>
      <c r="EF145" s="154"/>
      <c r="EG145" s="154"/>
      <c r="EH145" s="154"/>
      <c r="EI145" s="154"/>
      <c r="EJ145" s="154"/>
      <c r="EK145" s="154"/>
      <c r="EL145" s="154"/>
      <c r="EM145" s="154"/>
      <c r="EN145" s="154"/>
      <c r="EO145" s="154"/>
      <c r="EP145" s="154"/>
      <c r="EQ145" s="154"/>
      <c r="ER145" s="154"/>
      <c r="ES145" s="154"/>
      <c r="ET145" s="154"/>
      <c r="EU145" s="154"/>
      <c r="EV145" s="154"/>
      <c r="EW145" s="154"/>
      <c r="EX145" s="154"/>
      <c r="EY145" s="154"/>
      <c r="EZ145" s="154"/>
      <c r="FA145" s="154"/>
      <c r="FB145" s="154"/>
      <c r="FC145" s="154"/>
      <c r="FD145" s="154"/>
      <c r="FE145" s="154"/>
      <c r="FF145" s="154"/>
      <c r="FG145" s="154"/>
      <c r="FH145" s="154"/>
      <c r="FI145" s="154"/>
      <c r="FJ145" s="154"/>
      <c r="FK145" s="154"/>
      <c r="FL145" s="154"/>
      <c r="FM145" s="154"/>
      <c r="FN145" s="154"/>
      <c r="FO145" s="154"/>
      <c r="FP145" s="154"/>
      <c r="FQ145" s="154"/>
      <c r="FR145" s="154"/>
      <c r="FS145" s="154"/>
      <c r="FT145" s="154"/>
      <c r="FU145" s="154"/>
      <c r="FV145" s="154"/>
      <c r="FW145" s="154"/>
      <c r="FX145" s="154"/>
      <c r="FY145" s="154"/>
      <c r="FZ145" s="154"/>
      <c r="GA145" s="154"/>
      <c r="GB145" s="154"/>
      <c r="GC145" s="154"/>
      <c r="GD145" s="154"/>
      <c r="GE145" s="154"/>
      <c r="GF145" s="154"/>
      <c r="GG145" s="154"/>
      <c r="GH145" s="154"/>
      <c r="GI145" s="154"/>
      <c r="GJ145" s="154"/>
      <c r="GK145" s="154"/>
      <c r="GL145" s="154"/>
      <c r="GM145" s="154"/>
      <c r="GN145" s="154"/>
      <c r="GO145" s="154"/>
      <c r="GP145" s="154"/>
      <c r="GQ145" s="154"/>
      <c r="GR145" s="154"/>
      <c r="GS145" s="154"/>
      <c r="GT145" s="154"/>
      <c r="GU145" s="154"/>
      <c r="GV145" s="154"/>
      <c r="GW145" s="154"/>
      <c r="GX145" s="154"/>
      <c r="GY145" s="154"/>
      <c r="GZ145" s="154"/>
      <c r="HA145" s="154"/>
      <c r="HB145" s="154"/>
      <c r="HC145" s="154"/>
      <c r="HD145" s="154"/>
      <c r="HE145" s="154"/>
      <c r="HF145" s="154"/>
      <c r="HG145" s="154"/>
      <c r="HH145" s="154"/>
      <c r="HI145" s="154"/>
      <c r="HJ145" s="154"/>
      <c r="HK145" s="154"/>
      <c r="HL145" s="154"/>
      <c r="HM145" s="154"/>
      <c r="HN145" s="154"/>
      <c r="HO145" s="154"/>
      <c r="HP145" s="154"/>
      <c r="HQ145" s="154"/>
      <c r="HR145" s="154"/>
      <c r="HS145" s="154"/>
      <c r="HT145" s="154"/>
      <c r="HU145" s="154"/>
      <c r="HV145" s="154"/>
      <c r="HW145" s="154"/>
      <c r="HX145" s="154"/>
      <c r="HY145" s="154"/>
      <c r="HZ145" s="154"/>
      <c r="IA145" s="154"/>
      <c r="IB145" s="154"/>
      <c r="IC145" s="154"/>
      <c r="ID145" s="154"/>
      <c r="IE145" s="154"/>
      <c r="IF145" s="154"/>
      <c r="IG145" s="154"/>
      <c r="IH145" s="154"/>
      <c r="II145" s="154"/>
      <c r="IJ145" s="154"/>
      <c r="IK145" s="154"/>
      <c r="IL145" s="154"/>
      <c r="IM145" s="154"/>
      <c r="IN145" s="154"/>
      <c r="IO145" s="154"/>
      <c r="IP145" s="154"/>
      <c r="IQ145" s="154"/>
      <c r="IR145" s="154"/>
      <c r="IS145" s="154"/>
      <c r="IT145" s="154"/>
      <c r="IU145" s="154"/>
      <c r="IV145" s="154"/>
      <c r="IW145" s="154"/>
      <c r="IX145" s="154"/>
      <c r="IY145" s="154"/>
      <c r="IZ145" s="154"/>
      <c r="JA145" s="154"/>
      <c r="JB145" s="154"/>
      <c r="JC145" s="154"/>
      <c r="JD145" s="154"/>
      <c r="JE145" s="154"/>
      <c r="JF145" s="154"/>
      <c r="JG145" s="154"/>
      <c r="JH145" s="154"/>
      <c r="JI145" s="154"/>
      <c r="JJ145" s="154"/>
      <c r="JK145" s="154"/>
      <c r="JL145" s="154"/>
      <c r="JM145" s="154"/>
      <c r="JN145" s="154"/>
      <c r="JO145" s="154"/>
      <c r="JP145" s="154"/>
      <c r="JQ145" s="154"/>
      <c r="JR145" s="154"/>
      <c r="JS145" s="154"/>
      <c r="JT145" s="154"/>
      <c r="JU145" s="154"/>
      <c r="JV145" s="154"/>
      <c r="JW145" s="154"/>
      <c r="JX145" s="154"/>
      <c r="JY145" s="154"/>
      <c r="JZ145" s="154"/>
      <c r="KA145" s="154"/>
      <c r="KB145" s="154"/>
      <c r="KC145" s="154"/>
      <c r="KD145" s="154"/>
      <c r="KE145" s="154"/>
      <c r="KF145" s="154"/>
      <c r="KG145" s="154"/>
      <c r="KH145" s="154"/>
      <c r="KI145" s="154"/>
      <c r="KJ145" s="154"/>
      <c r="KK145" s="154"/>
      <c r="KL145" s="154"/>
      <c r="KM145" s="154"/>
      <c r="KN145" s="154"/>
      <c r="KO145" s="154"/>
      <c r="KP145" s="154"/>
      <c r="KQ145" s="154"/>
      <c r="KR145" s="154"/>
      <c r="KS145" s="154"/>
      <c r="KT145" s="154"/>
      <c r="KU145" s="154"/>
      <c r="KV145" s="154"/>
      <c r="KW145" s="154"/>
      <c r="KX145" s="154"/>
      <c r="KY145" s="154"/>
      <c r="KZ145" s="154"/>
      <c r="LA145" s="154"/>
      <c r="LB145" s="154"/>
      <c r="LC145" s="154"/>
      <c r="LD145" s="154"/>
      <c r="LE145" s="154"/>
      <c r="LF145" s="154"/>
      <c r="LG145" s="154"/>
      <c r="LH145" s="154"/>
      <c r="LI145" s="154"/>
      <c r="LJ145" s="154"/>
      <c r="LK145" s="154"/>
      <c r="LL145" s="154"/>
      <c r="LM145" s="154"/>
      <c r="LN145" s="154"/>
      <c r="LO145" s="154"/>
      <c r="LP145" s="154"/>
      <c r="LQ145" s="154"/>
      <c r="LR145" s="154"/>
      <c r="LS145" s="154"/>
      <c r="LT145" s="154"/>
      <c r="LU145" s="154"/>
      <c r="LV145" s="154"/>
      <c r="LW145" s="154"/>
      <c r="LX145" s="154"/>
      <c r="LY145" s="154"/>
      <c r="LZ145" s="154"/>
      <c r="MA145" s="154"/>
      <c r="MB145" s="154"/>
      <c r="MC145" s="154"/>
      <c r="MD145" s="154"/>
      <c r="ME145" s="154"/>
      <c r="MF145" s="154"/>
      <c r="MG145" s="154"/>
      <c r="MH145" s="154"/>
      <c r="MI145" s="154"/>
      <c r="MJ145" s="154"/>
      <c r="MK145" s="154"/>
      <c r="ML145" s="154"/>
      <c r="MM145" s="154"/>
      <c r="MN145" s="154"/>
      <c r="MO145" s="154"/>
      <c r="MP145" s="154"/>
      <c r="MQ145" s="154"/>
      <c r="MR145" s="154"/>
      <c r="MS145" s="154"/>
      <c r="MT145" s="154"/>
      <c r="MU145" s="154"/>
      <c r="MV145" s="154"/>
      <c r="MW145" s="154"/>
      <c r="MX145" s="154"/>
      <c r="MY145" s="154"/>
      <c r="MZ145" s="154"/>
      <c r="NA145" s="154"/>
      <c r="NB145" s="154"/>
      <c r="NC145" s="154"/>
      <c r="ND145" s="154"/>
      <c r="NE145" s="154"/>
      <c r="NF145" s="154"/>
      <c r="NG145" s="154"/>
      <c r="NH145" s="154"/>
      <c r="NI145" s="154"/>
      <c r="NJ145" s="154"/>
      <c r="NK145" s="154"/>
      <c r="NL145" s="154"/>
      <c r="NM145" s="154"/>
      <c r="NN145" s="154"/>
      <c r="NO145" s="154"/>
      <c r="NP145" s="154"/>
      <c r="NQ145" s="154"/>
      <c r="NR145" s="154"/>
      <c r="NS145" s="154"/>
      <c r="NT145" s="154"/>
      <c r="NU145" s="154"/>
      <c r="NV145" s="154"/>
      <c r="NW145" s="154"/>
      <c r="NX145" s="154"/>
      <c r="NY145" s="154"/>
      <c r="NZ145" s="154"/>
      <c r="OA145" s="154"/>
      <c r="OB145" s="154"/>
      <c r="OC145" s="154"/>
      <c r="OD145" s="154"/>
      <c r="OE145" s="154"/>
      <c r="OF145" s="154"/>
      <c r="OG145" s="154"/>
      <c r="OH145" s="154"/>
      <c r="OI145" s="154"/>
      <c r="OJ145" s="154"/>
      <c r="OK145" s="154"/>
      <c r="OL145" s="154"/>
      <c r="OM145" s="154"/>
      <c r="ON145" s="154"/>
      <c r="OO145" s="154"/>
      <c r="OP145" s="154"/>
      <c r="OQ145" s="154"/>
      <c r="OR145" s="154"/>
      <c r="OS145" s="154"/>
      <c r="OT145" s="154"/>
      <c r="OU145" s="154"/>
      <c r="OV145" s="154"/>
      <c r="OW145" s="154"/>
      <c r="OX145" s="154"/>
      <c r="OY145" s="154"/>
      <c r="OZ145" s="154"/>
      <c r="PA145" s="154"/>
      <c r="PB145" s="154"/>
      <c r="PC145" s="154"/>
      <c r="PD145" s="154"/>
      <c r="PE145" s="154"/>
      <c r="PF145" s="154"/>
      <c r="PG145" s="154"/>
      <c r="PH145" s="154"/>
      <c r="PI145" s="154"/>
      <c r="PJ145" s="154"/>
      <c r="PK145" s="154"/>
      <c r="PL145" s="154"/>
      <c r="PM145" s="154"/>
      <c r="PN145" s="154"/>
      <c r="PO145" s="154"/>
      <c r="PP145" s="154"/>
      <c r="PQ145" s="154"/>
      <c r="PR145" s="154"/>
      <c r="PS145" s="154"/>
      <c r="PT145" s="154"/>
      <c r="PU145" s="154"/>
      <c r="PV145" s="154"/>
      <c r="PW145" s="154"/>
      <c r="PX145" s="154"/>
      <c r="PY145" s="154"/>
      <c r="PZ145" s="154"/>
      <c r="QA145" s="154"/>
      <c r="QB145" s="154"/>
      <c r="QC145" s="154"/>
      <c r="QD145" s="154"/>
      <c r="QE145" s="154"/>
      <c r="QF145" s="154"/>
      <c r="QG145" s="154"/>
      <c r="QH145" s="154"/>
      <c r="QI145" s="154"/>
      <c r="QJ145" s="154"/>
      <c r="QK145" s="154"/>
      <c r="QL145" s="154"/>
      <c r="QM145" s="154"/>
      <c r="QN145" s="154"/>
      <c r="QO145" s="154"/>
      <c r="QP145" s="154"/>
      <c r="QQ145" s="154"/>
      <c r="QR145" s="154"/>
      <c r="QS145" s="154"/>
      <c r="QT145" s="154"/>
      <c r="QU145" s="154"/>
      <c r="QV145" s="154"/>
      <c r="QW145" s="154"/>
      <c r="QX145" s="154"/>
      <c r="QY145" s="154"/>
      <c r="QZ145" s="154"/>
      <c r="RA145" s="154"/>
      <c r="RB145" s="154"/>
      <c r="RC145" s="154"/>
      <c r="RD145" s="154"/>
      <c r="RE145" s="154"/>
      <c r="RF145" s="154"/>
      <c r="RG145" s="154"/>
      <c r="RH145" s="154"/>
      <c r="RI145" s="154"/>
      <c r="RJ145" s="154"/>
      <c r="RK145" s="154"/>
      <c r="RL145" s="154"/>
      <c r="RM145" s="154"/>
      <c r="RN145" s="154"/>
      <c r="RO145" s="154"/>
      <c r="RP145" s="154"/>
      <c r="RQ145" s="154"/>
      <c r="RR145" s="154"/>
      <c r="RS145" s="154"/>
      <c r="RT145" s="154"/>
      <c r="RU145" s="154"/>
      <c r="RV145" s="154"/>
      <c r="RW145" s="154"/>
      <c r="RX145" s="154"/>
      <c r="RY145" s="154"/>
      <c r="RZ145" s="154"/>
      <c r="SA145" s="154"/>
      <c r="SB145" s="154"/>
      <c r="SC145" s="154"/>
      <c r="SD145" s="154"/>
      <c r="SE145" s="154"/>
      <c r="SF145" s="154"/>
      <c r="SG145" s="154"/>
      <c r="SH145" s="154"/>
      <c r="SI145" s="154"/>
      <c r="SJ145" s="154"/>
      <c r="SK145" s="154"/>
      <c r="SL145" s="154"/>
      <c r="SM145" s="154"/>
      <c r="SN145" s="154"/>
      <c r="SO145" s="154"/>
      <c r="SP145" s="154"/>
      <c r="SQ145" s="154"/>
      <c r="SR145" s="154"/>
      <c r="SS145" s="154"/>
      <c r="ST145" s="154"/>
      <c r="SU145" s="154"/>
      <c r="SV145" s="154"/>
      <c r="SW145" s="154"/>
      <c r="SX145" s="154"/>
      <c r="SY145" s="154"/>
      <c r="SZ145" s="154"/>
      <c r="TA145" s="154"/>
      <c r="TB145" s="154"/>
      <c r="TC145" s="154"/>
      <c r="TD145" s="154"/>
      <c r="TE145" s="154"/>
      <c r="TF145" s="154"/>
      <c r="TG145" s="154"/>
      <c r="TH145" s="154"/>
      <c r="TI145" s="154"/>
      <c r="TJ145" s="154"/>
      <c r="TK145" s="154"/>
      <c r="TL145" s="154"/>
      <c r="TM145" s="154"/>
      <c r="TN145" s="154"/>
      <c r="TO145" s="154"/>
      <c r="TP145" s="154"/>
      <c r="TQ145" s="154"/>
      <c r="TR145" s="154"/>
      <c r="TS145" s="154"/>
      <c r="TT145" s="154"/>
      <c r="TU145" s="154"/>
      <c r="TV145" s="154"/>
      <c r="TW145" s="154"/>
      <c r="TX145" s="154"/>
      <c r="TY145" s="154"/>
      <c r="TZ145" s="154"/>
      <c r="UA145" s="154"/>
      <c r="UB145" s="154"/>
      <c r="UC145" s="154"/>
      <c r="UD145" s="154"/>
      <c r="UE145" s="154"/>
      <c r="UF145" s="154"/>
      <c r="UG145" s="154"/>
      <c r="UH145" s="154"/>
      <c r="UI145" s="154"/>
      <c r="UJ145" s="154"/>
      <c r="UK145" s="154"/>
      <c r="UL145" s="154"/>
      <c r="UM145" s="154"/>
      <c r="UN145" s="154"/>
      <c r="UO145" s="154"/>
      <c r="UP145" s="154"/>
      <c r="UQ145" s="154"/>
      <c r="UR145" s="154"/>
      <c r="US145" s="154"/>
      <c r="UT145" s="154"/>
      <c r="UU145" s="154"/>
      <c r="UV145" s="154"/>
      <c r="UW145" s="154"/>
      <c r="UX145" s="154"/>
      <c r="UY145" s="154"/>
      <c r="UZ145" s="154"/>
      <c r="VA145" s="154"/>
      <c r="VB145" s="154"/>
      <c r="VC145" s="154"/>
      <c r="VD145" s="154"/>
    </row>
    <row r="146" spans="1:576" s="23" customFormat="1" ht="15" customHeight="1" x14ac:dyDescent="0.2">
      <c r="A146" s="18">
        <v>43</v>
      </c>
      <c r="B146" s="89" t="s">
        <v>325</v>
      </c>
      <c r="C146" s="89" t="s">
        <v>326</v>
      </c>
      <c r="D146" s="20">
        <v>14</v>
      </c>
      <c r="E146" s="89" t="s">
        <v>245</v>
      </c>
      <c r="F146" s="89" t="s">
        <v>327</v>
      </c>
      <c r="G146" s="130" t="s">
        <v>120</v>
      </c>
      <c r="H146" s="22">
        <v>40</v>
      </c>
      <c r="I146" s="22" t="s">
        <v>121</v>
      </c>
      <c r="J146" s="21" t="s">
        <v>122</v>
      </c>
      <c r="K146" s="21" t="s">
        <v>277</v>
      </c>
      <c r="L146" s="21" t="s">
        <v>194</v>
      </c>
      <c r="M146" s="22">
        <v>1</v>
      </c>
      <c r="N146" s="62">
        <v>12605</v>
      </c>
      <c r="O146" s="62"/>
      <c r="P146" s="62"/>
      <c r="Q146" s="62">
        <f t="shared" si="93"/>
        <v>12605</v>
      </c>
      <c r="R146" s="62">
        <f>70.1*5</f>
        <v>350.5</v>
      </c>
      <c r="S146" s="62">
        <f t="shared" si="94"/>
        <v>2386.166666666667</v>
      </c>
      <c r="T146" s="62">
        <f t="shared" si="95"/>
        <v>23861.666666666668</v>
      </c>
      <c r="U146" s="62">
        <f t="shared" si="96"/>
        <v>2205.875</v>
      </c>
      <c r="V146" s="62">
        <f t="shared" si="97"/>
        <v>378.15</v>
      </c>
      <c r="W146" s="62">
        <f t="shared" si="98"/>
        <v>630.25</v>
      </c>
      <c r="X146" s="62">
        <f t="shared" si="99"/>
        <v>252.1</v>
      </c>
      <c r="Y146" s="62">
        <f t="shared" si="103"/>
        <v>1046</v>
      </c>
      <c r="Z146" s="62">
        <v>666</v>
      </c>
      <c r="AA146" s="64">
        <f t="shared" si="100"/>
        <v>7158.5</v>
      </c>
      <c r="AB146" s="64">
        <f t="shared" si="101"/>
        <v>20917.736111111109</v>
      </c>
      <c r="AC146" s="64">
        <f t="shared" si="102"/>
        <v>251012.83333333331</v>
      </c>
      <c r="AD146" s="64"/>
      <c r="AE146" s="64"/>
      <c r="AF146" s="64"/>
      <c r="AG146" s="64"/>
      <c r="AH146" s="64"/>
      <c r="AI146" s="64"/>
      <c r="AJ146" s="64"/>
      <c r="AK146" s="64"/>
      <c r="AL146" s="6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  <c r="II146" s="24"/>
      <c r="IJ146" s="24"/>
      <c r="IK146" s="24"/>
      <c r="IL146" s="24"/>
      <c r="IM146" s="24"/>
      <c r="IN146" s="24"/>
      <c r="IO146" s="24"/>
      <c r="IP146" s="24"/>
      <c r="IQ146" s="24"/>
      <c r="IR146" s="24"/>
      <c r="IS146" s="24"/>
      <c r="IT146" s="24"/>
      <c r="IU146" s="24"/>
      <c r="IV146" s="24"/>
      <c r="IW146" s="24"/>
      <c r="IX146" s="24"/>
      <c r="IY146" s="24"/>
      <c r="IZ146" s="24"/>
      <c r="JA146" s="24"/>
      <c r="JB146" s="24"/>
      <c r="JC146" s="24"/>
      <c r="JD146" s="24"/>
      <c r="JE146" s="24"/>
      <c r="JF146" s="24"/>
      <c r="JG146" s="24"/>
      <c r="JH146" s="24"/>
      <c r="JI146" s="24"/>
      <c r="JJ146" s="24"/>
      <c r="JK146" s="24"/>
      <c r="JL146" s="24"/>
      <c r="JM146" s="24"/>
      <c r="JN146" s="24"/>
      <c r="JO146" s="24"/>
      <c r="JP146" s="24"/>
      <c r="JQ146" s="24"/>
      <c r="JR146" s="24"/>
      <c r="JS146" s="24"/>
      <c r="JT146" s="24"/>
      <c r="JU146" s="24"/>
      <c r="JV146" s="24"/>
      <c r="JW146" s="24"/>
      <c r="JX146" s="24"/>
      <c r="JY146" s="24"/>
      <c r="JZ146" s="24"/>
      <c r="KA146" s="24"/>
      <c r="KB146" s="24"/>
      <c r="KC146" s="24"/>
      <c r="KD146" s="24"/>
      <c r="KE146" s="24"/>
      <c r="KF146" s="24"/>
      <c r="KG146" s="24"/>
      <c r="KH146" s="24"/>
      <c r="KI146" s="24"/>
      <c r="KJ146" s="24"/>
      <c r="KK146" s="24"/>
      <c r="KL146" s="24"/>
      <c r="KM146" s="24"/>
      <c r="KN146" s="24"/>
      <c r="KO146" s="24"/>
      <c r="KP146" s="24"/>
      <c r="KQ146" s="24"/>
      <c r="KR146" s="24"/>
      <c r="KS146" s="24"/>
      <c r="KT146" s="24"/>
      <c r="KU146" s="24"/>
      <c r="KV146" s="24"/>
      <c r="KW146" s="24"/>
      <c r="KX146" s="24"/>
      <c r="KY146" s="24"/>
      <c r="KZ146" s="24"/>
      <c r="LA146" s="24"/>
      <c r="LB146" s="24"/>
      <c r="LC146" s="24"/>
      <c r="LD146" s="24"/>
      <c r="LE146" s="24"/>
      <c r="LF146" s="24"/>
      <c r="LG146" s="24"/>
      <c r="LH146" s="24"/>
      <c r="LI146" s="24"/>
      <c r="LJ146" s="24"/>
      <c r="LK146" s="24"/>
      <c r="LL146" s="24"/>
      <c r="LM146" s="24"/>
      <c r="LN146" s="24"/>
      <c r="LO146" s="24"/>
      <c r="LP146" s="24"/>
      <c r="LQ146" s="24"/>
      <c r="LR146" s="24"/>
      <c r="LS146" s="24"/>
      <c r="LT146" s="24"/>
      <c r="LU146" s="24"/>
      <c r="LV146" s="24"/>
      <c r="LW146" s="24"/>
      <c r="LX146" s="24"/>
      <c r="LY146" s="24"/>
      <c r="LZ146" s="24"/>
      <c r="MA146" s="24"/>
      <c r="MB146" s="24"/>
      <c r="MC146" s="24"/>
      <c r="MD146" s="24"/>
      <c r="ME146" s="24"/>
      <c r="MF146" s="24"/>
      <c r="MG146" s="24"/>
      <c r="MH146" s="24"/>
      <c r="MI146" s="24"/>
      <c r="MJ146" s="24"/>
      <c r="MK146" s="24"/>
      <c r="ML146" s="24"/>
      <c r="MM146" s="24"/>
      <c r="MN146" s="24"/>
      <c r="MO146" s="24"/>
      <c r="MP146" s="24"/>
      <c r="MQ146" s="24"/>
      <c r="MR146" s="24"/>
      <c r="MS146" s="24"/>
      <c r="MT146" s="24"/>
      <c r="MU146" s="24"/>
      <c r="MV146" s="24"/>
      <c r="MW146" s="24"/>
      <c r="MX146" s="24"/>
      <c r="MY146" s="24"/>
      <c r="MZ146" s="24"/>
      <c r="NA146" s="24"/>
      <c r="NB146" s="24"/>
      <c r="NC146" s="24"/>
      <c r="ND146" s="24"/>
      <c r="NE146" s="24"/>
      <c r="NF146" s="24"/>
      <c r="NG146" s="24"/>
      <c r="NH146" s="24"/>
      <c r="NI146" s="24"/>
      <c r="NJ146" s="24"/>
      <c r="NK146" s="24"/>
      <c r="NL146" s="24"/>
      <c r="NM146" s="24"/>
      <c r="NN146" s="24"/>
      <c r="NO146" s="24"/>
      <c r="NP146" s="24"/>
      <c r="NQ146" s="24"/>
      <c r="NR146" s="24"/>
      <c r="NS146" s="24"/>
      <c r="NT146" s="24"/>
      <c r="NU146" s="24"/>
      <c r="NV146" s="24"/>
      <c r="NW146" s="24"/>
      <c r="NX146" s="24"/>
      <c r="NY146" s="24"/>
      <c r="NZ146" s="24"/>
      <c r="OA146" s="24"/>
      <c r="OB146" s="24"/>
      <c r="OC146" s="24"/>
      <c r="OD146" s="24"/>
      <c r="OE146" s="24"/>
      <c r="OF146" s="24"/>
      <c r="OG146" s="24"/>
      <c r="OH146" s="24"/>
      <c r="OI146" s="24"/>
      <c r="OJ146" s="24"/>
      <c r="OK146" s="24"/>
      <c r="OL146" s="24"/>
      <c r="OM146" s="24"/>
      <c r="ON146" s="24"/>
      <c r="OO146" s="24"/>
      <c r="OP146" s="24"/>
      <c r="OQ146" s="24"/>
      <c r="OR146" s="24"/>
      <c r="OS146" s="24"/>
      <c r="OT146" s="24"/>
      <c r="OU146" s="24"/>
      <c r="OV146" s="24"/>
      <c r="OW146" s="24"/>
      <c r="OX146" s="24"/>
      <c r="OY146" s="24"/>
      <c r="OZ146" s="24"/>
      <c r="PA146" s="24"/>
      <c r="PB146" s="24"/>
      <c r="PC146" s="24"/>
      <c r="PD146" s="24"/>
      <c r="PE146" s="24"/>
      <c r="PF146" s="24"/>
      <c r="PG146" s="24"/>
      <c r="PH146" s="24"/>
      <c r="PI146" s="24"/>
      <c r="PJ146" s="24"/>
      <c r="PK146" s="24"/>
      <c r="PL146" s="24"/>
      <c r="PM146" s="24"/>
      <c r="PN146" s="24"/>
      <c r="PO146" s="24"/>
      <c r="PP146" s="24"/>
      <c r="PQ146" s="24"/>
      <c r="PR146" s="24"/>
      <c r="PS146" s="24"/>
      <c r="PT146" s="24"/>
      <c r="PU146" s="24"/>
      <c r="PV146" s="24"/>
      <c r="PW146" s="24"/>
      <c r="PX146" s="24"/>
      <c r="PY146" s="24"/>
      <c r="PZ146" s="24"/>
      <c r="QA146" s="24"/>
      <c r="QB146" s="24"/>
      <c r="QC146" s="24"/>
      <c r="QD146" s="24"/>
      <c r="QE146" s="24"/>
      <c r="QF146" s="24"/>
      <c r="QG146" s="24"/>
      <c r="QH146" s="24"/>
      <c r="QI146" s="24"/>
      <c r="QJ146" s="24"/>
      <c r="QK146" s="24"/>
      <c r="QL146" s="24"/>
      <c r="QM146" s="24"/>
      <c r="QN146" s="24"/>
      <c r="QO146" s="24"/>
      <c r="QP146" s="24"/>
      <c r="QQ146" s="24"/>
      <c r="QR146" s="24"/>
      <c r="QS146" s="24"/>
      <c r="QT146" s="24"/>
      <c r="QU146" s="24"/>
      <c r="QV146" s="24"/>
      <c r="QW146" s="24"/>
      <c r="QX146" s="24"/>
      <c r="QY146" s="24"/>
      <c r="QZ146" s="24"/>
      <c r="RA146" s="24"/>
      <c r="RB146" s="24"/>
      <c r="RC146" s="24"/>
      <c r="RD146" s="24"/>
      <c r="RE146" s="24"/>
      <c r="RF146" s="24"/>
      <c r="RG146" s="24"/>
      <c r="RH146" s="24"/>
      <c r="RI146" s="24"/>
      <c r="RJ146" s="24"/>
      <c r="RK146" s="24"/>
      <c r="RL146" s="24"/>
      <c r="RM146" s="24"/>
      <c r="RN146" s="24"/>
      <c r="RO146" s="24"/>
      <c r="RP146" s="24"/>
      <c r="RQ146" s="24"/>
      <c r="RR146" s="24"/>
      <c r="RS146" s="24"/>
      <c r="RT146" s="24"/>
      <c r="RU146" s="24"/>
      <c r="RV146" s="24"/>
      <c r="RW146" s="24"/>
      <c r="RX146" s="24"/>
      <c r="RY146" s="24"/>
      <c r="RZ146" s="24"/>
      <c r="SA146" s="24"/>
      <c r="SB146" s="24"/>
      <c r="SC146" s="24"/>
      <c r="SD146" s="24"/>
      <c r="SE146" s="24"/>
      <c r="SF146" s="24"/>
      <c r="SG146" s="24"/>
      <c r="SH146" s="24"/>
      <c r="SI146" s="24"/>
      <c r="SJ146" s="24"/>
      <c r="SK146" s="24"/>
      <c r="SL146" s="24"/>
      <c r="SM146" s="24"/>
      <c r="SN146" s="24"/>
      <c r="SO146" s="24"/>
      <c r="SP146" s="24"/>
      <c r="SQ146" s="24"/>
      <c r="SR146" s="24"/>
      <c r="SS146" s="24"/>
      <c r="ST146" s="24"/>
      <c r="SU146" s="24"/>
      <c r="SV146" s="24"/>
      <c r="SW146" s="24"/>
      <c r="SX146" s="24"/>
      <c r="SY146" s="24"/>
      <c r="SZ146" s="24"/>
      <c r="TA146" s="24"/>
      <c r="TB146" s="24"/>
      <c r="TC146" s="24"/>
      <c r="TD146" s="24"/>
      <c r="TE146" s="24"/>
      <c r="TF146" s="24"/>
      <c r="TG146" s="24"/>
      <c r="TH146" s="24"/>
      <c r="TI146" s="24"/>
      <c r="TJ146" s="24"/>
      <c r="TK146" s="24"/>
      <c r="TL146" s="24"/>
      <c r="TM146" s="24"/>
      <c r="TN146" s="24"/>
      <c r="TO146" s="24"/>
      <c r="TP146" s="24"/>
      <c r="TQ146" s="24"/>
      <c r="TR146" s="24"/>
      <c r="TS146" s="24"/>
      <c r="TT146" s="24"/>
      <c r="TU146" s="24"/>
      <c r="TV146" s="24"/>
      <c r="TW146" s="24"/>
      <c r="TX146" s="24"/>
      <c r="TY146" s="24"/>
      <c r="TZ146" s="24"/>
      <c r="UA146" s="24"/>
      <c r="UB146" s="24"/>
      <c r="UC146" s="24"/>
      <c r="UD146" s="24"/>
      <c r="UE146" s="24"/>
      <c r="UF146" s="24"/>
      <c r="UG146" s="24"/>
      <c r="UH146" s="24"/>
      <c r="UI146" s="24"/>
      <c r="UJ146" s="24"/>
      <c r="UK146" s="24"/>
      <c r="UL146" s="24"/>
      <c r="UM146" s="24"/>
      <c r="UN146" s="24"/>
      <c r="UO146" s="24"/>
      <c r="UP146" s="24"/>
      <c r="UQ146" s="24"/>
      <c r="UR146" s="24"/>
      <c r="US146" s="24"/>
      <c r="UT146" s="24"/>
      <c r="UU146" s="24"/>
      <c r="UV146" s="24"/>
      <c r="UW146" s="24"/>
      <c r="UX146" s="24"/>
      <c r="UY146" s="24"/>
      <c r="UZ146" s="24"/>
      <c r="VA146" s="24"/>
      <c r="VB146" s="24"/>
      <c r="VC146" s="24"/>
      <c r="VD146" s="24"/>
    </row>
    <row r="147" spans="1:576" s="23" customFormat="1" ht="15" customHeight="1" x14ac:dyDescent="0.2">
      <c r="A147" s="99">
        <v>44</v>
      </c>
      <c r="B147" s="89" t="s">
        <v>325</v>
      </c>
      <c r="C147" s="89" t="s">
        <v>326</v>
      </c>
      <c r="D147" s="20">
        <v>14</v>
      </c>
      <c r="E147" s="92" t="s">
        <v>245</v>
      </c>
      <c r="F147" s="89" t="s">
        <v>327</v>
      </c>
      <c r="G147" s="130" t="s">
        <v>8</v>
      </c>
      <c r="H147" s="22">
        <v>40</v>
      </c>
      <c r="I147" s="22" t="s">
        <v>121</v>
      </c>
      <c r="J147" s="21" t="s">
        <v>14</v>
      </c>
      <c r="K147" s="21" t="s">
        <v>277</v>
      </c>
      <c r="L147" s="21" t="s">
        <v>194</v>
      </c>
      <c r="M147" s="22">
        <v>1</v>
      </c>
      <c r="N147" s="62">
        <v>13333</v>
      </c>
      <c r="O147" s="62"/>
      <c r="P147" s="62"/>
      <c r="Q147" s="62">
        <f t="shared" si="93"/>
        <v>13333</v>
      </c>
      <c r="R147" s="62">
        <f>70.1*5</f>
        <v>350.5</v>
      </c>
      <c r="S147" s="62">
        <f t="shared" si="94"/>
        <v>2517.5</v>
      </c>
      <c r="T147" s="62">
        <f t="shared" si="95"/>
        <v>25175</v>
      </c>
      <c r="U147" s="62">
        <f t="shared" si="96"/>
        <v>2333.2749999999996</v>
      </c>
      <c r="V147" s="62">
        <f t="shared" si="97"/>
        <v>399.99</v>
      </c>
      <c r="W147" s="62">
        <f t="shared" si="98"/>
        <v>666.65000000000009</v>
      </c>
      <c r="X147" s="62">
        <f t="shared" si="99"/>
        <v>266.66000000000003</v>
      </c>
      <c r="Y147" s="62">
        <f t="shared" ref="Y147:Y148" si="104">1068+25</f>
        <v>1093</v>
      </c>
      <c r="Z147" s="62">
        <v>679</v>
      </c>
      <c r="AA147" s="64">
        <f t="shared" si="100"/>
        <v>7552.5</v>
      </c>
      <c r="AB147" s="64">
        <f t="shared" si="101"/>
        <v>22059.158333333333</v>
      </c>
      <c r="AC147" s="64">
        <f t="shared" si="102"/>
        <v>264709.90000000002</v>
      </c>
      <c r="AD147" s="64"/>
      <c r="AE147" s="64"/>
      <c r="AF147" s="64"/>
      <c r="AG147" s="64"/>
      <c r="AH147" s="64"/>
      <c r="AI147" s="64"/>
      <c r="AJ147" s="64"/>
      <c r="AK147" s="64"/>
      <c r="AL147" s="6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  <c r="GS147" s="24"/>
      <c r="GT147" s="24"/>
      <c r="GU147" s="24"/>
      <c r="GV147" s="24"/>
      <c r="GW147" s="24"/>
      <c r="GX147" s="24"/>
      <c r="GY147" s="24"/>
      <c r="GZ147" s="24"/>
      <c r="HA147" s="24"/>
      <c r="HB147" s="24"/>
      <c r="HC147" s="24"/>
      <c r="HD147" s="24"/>
      <c r="HE147" s="24"/>
      <c r="HF147" s="24"/>
      <c r="HG147" s="24"/>
      <c r="HH147" s="24"/>
      <c r="HI147" s="24"/>
      <c r="HJ147" s="24"/>
      <c r="HK147" s="24"/>
      <c r="HL147" s="24"/>
      <c r="HM147" s="24"/>
      <c r="HN147" s="24"/>
      <c r="HO147" s="24"/>
      <c r="HP147" s="24"/>
      <c r="HQ147" s="24"/>
      <c r="HR147" s="24"/>
      <c r="HS147" s="24"/>
      <c r="HT147" s="24"/>
      <c r="HU147" s="24"/>
      <c r="HV147" s="24"/>
      <c r="HW147" s="24"/>
      <c r="HX147" s="24"/>
      <c r="HY147" s="24"/>
      <c r="HZ147" s="24"/>
      <c r="IA147" s="24"/>
      <c r="IB147" s="24"/>
      <c r="IC147" s="24"/>
      <c r="ID147" s="24"/>
      <c r="IE147" s="24"/>
      <c r="IF147" s="24"/>
      <c r="IG147" s="24"/>
      <c r="IH147" s="24"/>
      <c r="II147" s="24"/>
      <c r="IJ147" s="24"/>
      <c r="IK147" s="24"/>
      <c r="IL147" s="24"/>
      <c r="IM147" s="24"/>
      <c r="IN147" s="24"/>
      <c r="IO147" s="24"/>
      <c r="IP147" s="24"/>
      <c r="IQ147" s="24"/>
      <c r="IR147" s="24"/>
      <c r="IS147" s="24"/>
      <c r="IT147" s="24"/>
      <c r="IU147" s="24"/>
      <c r="IV147" s="24"/>
      <c r="IW147" s="24"/>
      <c r="IX147" s="24"/>
      <c r="IY147" s="24"/>
      <c r="IZ147" s="24"/>
      <c r="JA147" s="24"/>
      <c r="JB147" s="24"/>
      <c r="JC147" s="24"/>
      <c r="JD147" s="24"/>
      <c r="JE147" s="24"/>
      <c r="JF147" s="24"/>
      <c r="JG147" s="24"/>
      <c r="JH147" s="24"/>
      <c r="JI147" s="24"/>
      <c r="JJ147" s="24"/>
      <c r="JK147" s="24"/>
      <c r="JL147" s="24"/>
      <c r="JM147" s="24"/>
      <c r="JN147" s="24"/>
      <c r="JO147" s="24"/>
      <c r="JP147" s="24"/>
      <c r="JQ147" s="24"/>
      <c r="JR147" s="24"/>
      <c r="JS147" s="24"/>
      <c r="JT147" s="24"/>
      <c r="JU147" s="24"/>
      <c r="JV147" s="24"/>
      <c r="JW147" s="24"/>
      <c r="JX147" s="24"/>
      <c r="JY147" s="24"/>
      <c r="JZ147" s="24"/>
      <c r="KA147" s="24"/>
      <c r="KB147" s="24"/>
      <c r="KC147" s="24"/>
      <c r="KD147" s="24"/>
      <c r="KE147" s="24"/>
      <c r="KF147" s="24"/>
      <c r="KG147" s="24"/>
      <c r="KH147" s="24"/>
      <c r="KI147" s="24"/>
      <c r="KJ147" s="24"/>
      <c r="KK147" s="24"/>
      <c r="KL147" s="24"/>
      <c r="KM147" s="24"/>
      <c r="KN147" s="24"/>
      <c r="KO147" s="24"/>
      <c r="KP147" s="24"/>
      <c r="KQ147" s="24"/>
      <c r="KR147" s="24"/>
      <c r="KS147" s="24"/>
      <c r="KT147" s="24"/>
      <c r="KU147" s="24"/>
      <c r="KV147" s="24"/>
      <c r="KW147" s="24"/>
      <c r="KX147" s="24"/>
      <c r="KY147" s="24"/>
      <c r="KZ147" s="24"/>
      <c r="LA147" s="24"/>
      <c r="LB147" s="24"/>
      <c r="LC147" s="24"/>
      <c r="LD147" s="24"/>
      <c r="LE147" s="24"/>
      <c r="LF147" s="24"/>
      <c r="LG147" s="24"/>
      <c r="LH147" s="24"/>
      <c r="LI147" s="24"/>
      <c r="LJ147" s="24"/>
      <c r="LK147" s="24"/>
      <c r="LL147" s="24"/>
      <c r="LM147" s="24"/>
      <c r="LN147" s="24"/>
      <c r="LO147" s="24"/>
      <c r="LP147" s="24"/>
      <c r="LQ147" s="24"/>
      <c r="LR147" s="24"/>
      <c r="LS147" s="24"/>
      <c r="LT147" s="24"/>
      <c r="LU147" s="24"/>
      <c r="LV147" s="24"/>
      <c r="LW147" s="24"/>
      <c r="LX147" s="24"/>
      <c r="LY147" s="24"/>
      <c r="LZ147" s="24"/>
      <c r="MA147" s="24"/>
      <c r="MB147" s="24"/>
      <c r="MC147" s="24"/>
      <c r="MD147" s="24"/>
      <c r="ME147" s="24"/>
      <c r="MF147" s="24"/>
      <c r="MG147" s="24"/>
      <c r="MH147" s="24"/>
      <c r="MI147" s="24"/>
      <c r="MJ147" s="24"/>
      <c r="MK147" s="24"/>
      <c r="ML147" s="24"/>
      <c r="MM147" s="24"/>
      <c r="MN147" s="24"/>
      <c r="MO147" s="24"/>
      <c r="MP147" s="24"/>
      <c r="MQ147" s="24"/>
      <c r="MR147" s="24"/>
      <c r="MS147" s="24"/>
      <c r="MT147" s="24"/>
      <c r="MU147" s="24"/>
      <c r="MV147" s="24"/>
      <c r="MW147" s="24"/>
      <c r="MX147" s="24"/>
      <c r="MY147" s="24"/>
      <c r="MZ147" s="24"/>
      <c r="NA147" s="24"/>
      <c r="NB147" s="24"/>
      <c r="NC147" s="24"/>
      <c r="ND147" s="24"/>
      <c r="NE147" s="24"/>
      <c r="NF147" s="24"/>
      <c r="NG147" s="24"/>
      <c r="NH147" s="24"/>
      <c r="NI147" s="24"/>
      <c r="NJ147" s="24"/>
      <c r="NK147" s="24"/>
      <c r="NL147" s="24"/>
      <c r="NM147" s="24"/>
      <c r="NN147" s="24"/>
      <c r="NO147" s="24"/>
      <c r="NP147" s="24"/>
      <c r="NQ147" s="24"/>
      <c r="NR147" s="24"/>
      <c r="NS147" s="24"/>
      <c r="NT147" s="24"/>
      <c r="NU147" s="24"/>
      <c r="NV147" s="24"/>
      <c r="NW147" s="24"/>
      <c r="NX147" s="24"/>
      <c r="NY147" s="24"/>
      <c r="NZ147" s="24"/>
      <c r="OA147" s="24"/>
      <c r="OB147" s="24"/>
      <c r="OC147" s="24"/>
      <c r="OD147" s="24"/>
      <c r="OE147" s="24"/>
      <c r="OF147" s="24"/>
      <c r="OG147" s="24"/>
      <c r="OH147" s="24"/>
      <c r="OI147" s="24"/>
      <c r="OJ147" s="24"/>
      <c r="OK147" s="24"/>
      <c r="OL147" s="24"/>
      <c r="OM147" s="24"/>
      <c r="ON147" s="24"/>
      <c r="OO147" s="24"/>
      <c r="OP147" s="24"/>
      <c r="OQ147" s="24"/>
      <c r="OR147" s="24"/>
      <c r="OS147" s="24"/>
      <c r="OT147" s="24"/>
      <c r="OU147" s="24"/>
      <c r="OV147" s="24"/>
      <c r="OW147" s="24"/>
      <c r="OX147" s="24"/>
      <c r="OY147" s="24"/>
      <c r="OZ147" s="24"/>
      <c r="PA147" s="24"/>
      <c r="PB147" s="24"/>
      <c r="PC147" s="24"/>
      <c r="PD147" s="24"/>
      <c r="PE147" s="24"/>
      <c r="PF147" s="24"/>
      <c r="PG147" s="24"/>
      <c r="PH147" s="24"/>
      <c r="PI147" s="24"/>
      <c r="PJ147" s="24"/>
      <c r="PK147" s="24"/>
      <c r="PL147" s="24"/>
      <c r="PM147" s="24"/>
      <c r="PN147" s="24"/>
      <c r="PO147" s="24"/>
      <c r="PP147" s="24"/>
      <c r="PQ147" s="24"/>
      <c r="PR147" s="24"/>
      <c r="PS147" s="24"/>
      <c r="PT147" s="24"/>
      <c r="PU147" s="24"/>
      <c r="PV147" s="24"/>
      <c r="PW147" s="24"/>
      <c r="PX147" s="24"/>
      <c r="PY147" s="24"/>
      <c r="PZ147" s="24"/>
      <c r="QA147" s="24"/>
      <c r="QB147" s="24"/>
      <c r="QC147" s="24"/>
      <c r="QD147" s="24"/>
      <c r="QE147" s="24"/>
      <c r="QF147" s="24"/>
      <c r="QG147" s="24"/>
      <c r="QH147" s="24"/>
      <c r="QI147" s="24"/>
      <c r="QJ147" s="24"/>
      <c r="QK147" s="24"/>
      <c r="QL147" s="24"/>
      <c r="QM147" s="24"/>
      <c r="QN147" s="24"/>
      <c r="QO147" s="24"/>
      <c r="QP147" s="24"/>
      <c r="QQ147" s="24"/>
      <c r="QR147" s="24"/>
      <c r="QS147" s="24"/>
      <c r="QT147" s="24"/>
      <c r="QU147" s="24"/>
      <c r="QV147" s="24"/>
      <c r="QW147" s="24"/>
      <c r="QX147" s="24"/>
      <c r="QY147" s="24"/>
      <c r="QZ147" s="24"/>
      <c r="RA147" s="24"/>
      <c r="RB147" s="24"/>
      <c r="RC147" s="24"/>
      <c r="RD147" s="24"/>
      <c r="RE147" s="24"/>
      <c r="RF147" s="24"/>
      <c r="RG147" s="24"/>
      <c r="RH147" s="24"/>
      <c r="RI147" s="24"/>
      <c r="RJ147" s="24"/>
      <c r="RK147" s="24"/>
      <c r="RL147" s="24"/>
      <c r="RM147" s="24"/>
      <c r="RN147" s="24"/>
      <c r="RO147" s="24"/>
      <c r="RP147" s="24"/>
      <c r="RQ147" s="24"/>
      <c r="RR147" s="24"/>
      <c r="RS147" s="24"/>
      <c r="RT147" s="24"/>
      <c r="RU147" s="24"/>
      <c r="RV147" s="24"/>
      <c r="RW147" s="24"/>
      <c r="RX147" s="24"/>
      <c r="RY147" s="24"/>
      <c r="RZ147" s="24"/>
      <c r="SA147" s="24"/>
      <c r="SB147" s="24"/>
      <c r="SC147" s="24"/>
      <c r="SD147" s="24"/>
      <c r="SE147" s="24"/>
      <c r="SF147" s="24"/>
      <c r="SG147" s="24"/>
      <c r="SH147" s="24"/>
      <c r="SI147" s="24"/>
      <c r="SJ147" s="24"/>
      <c r="SK147" s="24"/>
      <c r="SL147" s="24"/>
      <c r="SM147" s="24"/>
      <c r="SN147" s="24"/>
      <c r="SO147" s="24"/>
      <c r="SP147" s="24"/>
      <c r="SQ147" s="24"/>
      <c r="SR147" s="24"/>
      <c r="SS147" s="24"/>
      <c r="ST147" s="24"/>
      <c r="SU147" s="24"/>
      <c r="SV147" s="24"/>
      <c r="SW147" s="24"/>
      <c r="SX147" s="24"/>
      <c r="SY147" s="24"/>
      <c r="SZ147" s="24"/>
      <c r="TA147" s="24"/>
      <c r="TB147" s="24"/>
      <c r="TC147" s="24"/>
      <c r="TD147" s="24"/>
      <c r="TE147" s="24"/>
      <c r="TF147" s="24"/>
      <c r="TG147" s="24"/>
      <c r="TH147" s="24"/>
      <c r="TI147" s="24"/>
      <c r="TJ147" s="24"/>
      <c r="TK147" s="24"/>
      <c r="TL147" s="24"/>
      <c r="TM147" s="24"/>
      <c r="TN147" s="24"/>
      <c r="TO147" s="24"/>
      <c r="TP147" s="24"/>
      <c r="TQ147" s="24"/>
      <c r="TR147" s="24"/>
      <c r="TS147" s="24"/>
      <c r="TT147" s="24"/>
      <c r="TU147" s="24"/>
      <c r="TV147" s="24"/>
      <c r="TW147" s="24"/>
      <c r="TX147" s="24"/>
      <c r="TY147" s="24"/>
      <c r="TZ147" s="24"/>
      <c r="UA147" s="24"/>
      <c r="UB147" s="24"/>
      <c r="UC147" s="24"/>
      <c r="UD147" s="24"/>
      <c r="UE147" s="24"/>
      <c r="UF147" s="24"/>
      <c r="UG147" s="24"/>
      <c r="UH147" s="24"/>
      <c r="UI147" s="24"/>
      <c r="UJ147" s="24"/>
      <c r="UK147" s="24"/>
      <c r="UL147" s="24"/>
      <c r="UM147" s="24"/>
      <c r="UN147" s="24"/>
      <c r="UO147" s="24"/>
      <c r="UP147" s="24"/>
      <c r="UQ147" s="24"/>
      <c r="UR147" s="24"/>
      <c r="US147" s="24"/>
      <c r="UT147" s="24"/>
      <c r="UU147" s="24"/>
      <c r="UV147" s="24"/>
      <c r="UW147" s="24"/>
      <c r="UX147" s="24"/>
      <c r="UY147" s="24"/>
      <c r="UZ147" s="24"/>
      <c r="VA147" s="24"/>
      <c r="VB147" s="24"/>
      <c r="VC147" s="24"/>
      <c r="VD147" s="24"/>
    </row>
    <row r="148" spans="1:576" s="23" customFormat="1" ht="15" customHeight="1" x14ac:dyDescent="0.2">
      <c r="A148" s="18">
        <v>45</v>
      </c>
      <c r="B148" s="89" t="s">
        <v>325</v>
      </c>
      <c r="C148" s="89" t="s">
        <v>326</v>
      </c>
      <c r="D148" s="20">
        <v>14</v>
      </c>
      <c r="E148" s="89" t="s">
        <v>245</v>
      </c>
      <c r="F148" s="89" t="s">
        <v>327</v>
      </c>
      <c r="G148" s="130">
        <v>8</v>
      </c>
      <c r="H148" s="22">
        <v>40</v>
      </c>
      <c r="I148" s="55" t="s">
        <v>121</v>
      </c>
      <c r="J148" s="21" t="s">
        <v>25</v>
      </c>
      <c r="K148" s="21" t="s">
        <v>279</v>
      </c>
      <c r="L148" s="21" t="s">
        <v>194</v>
      </c>
      <c r="M148" s="22">
        <v>1</v>
      </c>
      <c r="N148" s="62">
        <v>13333</v>
      </c>
      <c r="O148" s="62"/>
      <c r="P148" s="62">
        <f>+N148*0.15</f>
        <v>1999.9499999999998</v>
      </c>
      <c r="Q148" s="62">
        <f t="shared" si="93"/>
        <v>15332.95</v>
      </c>
      <c r="R148" s="62"/>
      <c r="S148" s="62">
        <f t="shared" si="94"/>
        <v>2850.8250000000003</v>
      </c>
      <c r="T148" s="62">
        <f t="shared" si="95"/>
        <v>28508.250000000004</v>
      </c>
      <c r="U148" s="62">
        <f t="shared" si="96"/>
        <v>2683.2662500000001</v>
      </c>
      <c r="V148" s="62">
        <f t="shared" si="97"/>
        <v>459.98849999999999</v>
      </c>
      <c r="W148" s="62">
        <f t="shared" si="98"/>
        <v>766.64750000000004</v>
      </c>
      <c r="X148" s="62">
        <f t="shared" si="99"/>
        <v>306.65900000000005</v>
      </c>
      <c r="Y148" s="62">
        <f t="shared" si="104"/>
        <v>1093</v>
      </c>
      <c r="Z148" s="62">
        <v>679</v>
      </c>
      <c r="AA148" s="64">
        <f t="shared" si="100"/>
        <v>8552.4750000000004</v>
      </c>
      <c r="AB148" s="64">
        <f t="shared" si="101"/>
        <v>24647.473750000001</v>
      </c>
      <c r="AC148" s="64">
        <f t="shared" si="102"/>
        <v>295769.685</v>
      </c>
      <c r="AD148" s="64"/>
      <c r="AE148" s="64"/>
      <c r="AF148" s="64"/>
      <c r="AG148" s="64"/>
      <c r="AH148" s="64"/>
      <c r="AI148" s="64"/>
      <c r="AJ148" s="64"/>
      <c r="AK148" s="64"/>
      <c r="AL148" s="6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4"/>
      <c r="GV148" s="24"/>
      <c r="GW148" s="24"/>
      <c r="GX148" s="24"/>
      <c r="GY148" s="24"/>
      <c r="GZ148" s="24"/>
      <c r="HA148" s="24"/>
      <c r="HB148" s="24"/>
      <c r="HC148" s="24"/>
      <c r="HD148" s="24"/>
      <c r="HE148" s="24"/>
      <c r="HF148" s="24"/>
      <c r="HG148" s="24"/>
      <c r="HH148" s="24"/>
      <c r="HI148" s="24"/>
      <c r="HJ148" s="24"/>
      <c r="HK148" s="24"/>
      <c r="HL148" s="24"/>
      <c r="HM148" s="24"/>
      <c r="HN148" s="24"/>
      <c r="HO148" s="24"/>
      <c r="HP148" s="24"/>
      <c r="HQ148" s="24"/>
      <c r="HR148" s="24"/>
      <c r="HS148" s="24"/>
      <c r="HT148" s="24"/>
      <c r="HU148" s="24"/>
      <c r="HV148" s="24"/>
      <c r="HW148" s="24"/>
      <c r="HX148" s="24"/>
      <c r="HY148" s="24"/>
      <c r="HZ148" s="24"/>
      <c r="IA148" s="24"/>
      <c r="IB148" s="24"/>
      <c r="IC148" s="24"/>
      <c r="ID148" s="24"/>
      <c r="IE148" s="24"/>
      <c r="IF148" s="24"/>
      <c r="IG148" s="24"/>
      <c r="IH148" s="24"/>
      <c r="II148" s="24"/>
      <c r="IJ148" s="24"/>
      <c r="IK148" s="24"/>
      <c r="IL148" s="24"/>
      <c r="IM148" s="24"/>
      <c r="IN148" s="24"/>
      <c r="IO148" s="24"/>
      <c r="IP148" s="24"/>
      <c r="IQ148" s="24"/>
      <c r="IR148" s="24"/>
      <c r="IS148" s="24"/>
      <c r="IT148" s="24"/>
      <c r="IU148" s="24"/>
      <c r="IV148" s="24"/>
      <c r="IW148" s="24"/>
      <c r="IX148" s="24"/>
      <c r="IY148" s="24"/>
      <c r="IZ148" s="24"/>
      <c r="JA148" s="24"/>
      <c r="JB148" s="24"/>
      <c r="JC148" s="24"/>
      <c r="JD148" s="24"/>
      <c r="JE148" s="24"/>
      <c r="JF148" s="24"/>
      <c r="JG148" s="24"/>
      <c r="JH148" s="24"/>
      <c r="JI148" s="24"/>
      <c r="JJ148" s="24"/>
      <c r="JK148" s="24"/>
      <c r="JL148" s="24"/>
      <c r="JM148" s="24"/>
      <c r="JN148" s="24"/>
      <c r="JO148" s="24"/>
      <c r="JP148" s="24"/>
      <c r="JQ148" s="24"/>
      <c r="JR148" s="24"/>
      <c r="JS148" s="24"/>
      <c r="JT148" s="24"/>
      <c r="JU148" s="24"/>
      <c r="JV148" s="24"/>
      <c r="JW148" s="24"/>
      <c r="JX148" s="24"/>
      <c r="JY148" s="24"/>
      <c r="JZ148" s="24"/>
      <c r="KA148" s="24"/>
      <c r="KB148" s="24"/>
      <c r="KC148" s="24"/>
      <c r="KD148" s="24"/>
      <c r="KE148" s="24"/>
      <c r="KF148" s="24"/>
      <c r="KG148" s="24"/>
      <c r="KH148" s="24"/>
      <c r="KI148" s="24"/>
      <c r="KJ148" s="24"/>
      <c r="KK148" s="24"/>
      <c r="KL148" s="24"/>
      <c r="KM148" s="24"/>
      <c r="KN148" s="24"/>
      <c r="KO148" s="24"/>
      <c r="KP148" s="24"/>
      <c r="KQ148" s="24"/>
      <c r="KR148" s="24"/>
      <c r="KS148" s="24"/>
      <c r="KT148" s="24"/>
      <c r="KU148" s="24"/>
      <c r="KV148" s="24"/>
      <c r="KW148" s="24"/>
      <c r="KX148" s="24"/>
      <c r="KY148" s="24"/>
      <c r="KZ148" s="24"/>
      <c r="LA148" s="24"/>
      <c r="LB148" s="24"/>
      <c r="LC148" s="24"/>
      <c r="LD148" s="24"/>
      <c r="LE148" s="24"/>
      <c r="LF148" s="24"/>
      <c r="LG148" s="24"/>
      <c r="LH148" s="24"/>
      <c r="LI148" s="24"/>
      <c r="LJ148" s="24"/>
      <c r="LK148" s="24"/>
      <c r="LL148" s="24"/>
      <c r="LM148" s="24"/>
      <c r="LN148" s="24"/>
      <c r="LO148" s="24"/>
      <c r="LP148" s="24"/>
      <c r="LQ148" s="24"/>
      <c r="LR148" s="24"/>
      <c r="LS148" s="24"/>
      <c r="LT148" s="24"/>
      <c r="LU148" s="24"/>
      <c r="LV148" s="24"/>
      <c r="LW148" s="24"/>
      <c r="LX148" s="24"/>
      <c r="LY148" s="24"/>
      <c r="LZ148" s="24"/>
      <c r="MA148" s="24"/>
      <c r="MB148" s="24"/>
      <c r="MC148" s="24"/>
      <c r="MD148" s="24"/>
      <c r="ME148" s="24"/>
      <c r="MF148" s="24"/>
      <c r="MG148" s="24"/>
      <c r="MH148" s="24"/>
      <c r="MI148" s="24"/>
      <c r="MJ148" s="24"/>
      <c r="MK148" s="24"/>
      <c r="ML148" s="24"/>
      <c r="MM148" s="24"/>
      <c r="MN148" s="24"/>
      <c r="MO148" s="24"/>
      <c r="MP148" s="24"/>
      <c r="MQ148" s="24"/>
      <c r="MR148" s="24"/>
      <c r="MS148" s="24"/>
      <c r="MT148" s="24"/>
      <c r="MU148" s="24"/>
      <c r="MV148" s="24"/>
      <c r="MW148" s="24"/>
      <c r="MX148" s="24"/>
      <c r="MY148" s="24"/>
      <c r="MZ148" s="24"/>
      <c r="NA148" s="24"/>
      <c r="NB148" s="24"/>
      <c r="NC148" s="24"/>
      <c r="ND148" s="24"/>
      <c r="NE148" s="24"/>
      <c r="NF148" s="24"/>
      <c r="NG148" s="24"/>
      <c r="NH148" s="24"/>
      <c r="NI148" s="24"/>
      <c r="NJ148" s="24"/>
      <c r="NK148" s="24"/>
      <c r="NL148" s="24"/>
      <c r="NM148" s="24"/>
      <c r="NN148" s="24"/>
      <c r="NO148" s="24"/>
      <c r="NP148" s="24"/>
      <c r="NQ148" s="24"/>
      <c r="NR148" s="24"/>
      <c r="NS148" s="24"/>
      <c r="NT148" s="24"/>
      <c r="NU148" s="24"/>
      <c r="NV148" s="24"/>
      <c r="NW148" s="24"/>
      <c r="NX148" s="24"/>
      <c r="NY148" s="24"/>
      <c r="NZ148" s="24"/>
      <c r="OA148" s="24"/>
      <c r="OB148" s="24"/>
      <c r="OC148" s="24"/>
      <c r="OD148" s="24"/>
      <c r="OE148" s="24"/>
      <c r="OF148" s="24"/>
      <c r="OG148" s="24"/>
      <c r="OH148" s="24"/>
      <c r="OI148" s="24"/>
      <c r="OJ148" s="24"/>
      <c r="OK148" s="24"/>
      <c r="OL148" s="24"/>
      <c r="OM148" s="24"/>
      <c r="ON148" s="24"/>
      <c r="OO148" s="24"/>
      <c r="OP148" s="24"/>
      <c r="OQ148" s="24"/>
      <c r="OR148" s="24"/>
      <c r="OS148" s="24"/>
      <c r="OT148" s="24"/>
      <c r="OU148" s="24"/>
      <c r="OV148" s="24"/>
      <c r="OW148" s="24"/>
      <c r="OX148" s="24"/>
      <c r="OY148" s="24"/>
      <c r="OZ148" s="24"/>
      <c r="PA148" s="24"/>
      <c r="PB148" s="24"/>
      <c r="PC148" s="24"/>
      <c r="PD148" s="24"/>
      <c r="PE148" s="24"/>
      <c r="PF148" s="24"/>
      <c r="PG148" s="24"/>
      <c r="PH148" s="24"/>
      <c r="PI148" s="24"/>
      <c r="PJ148" s="24"/>
      <c r="PK148" s="24"/>
      <c r="PL148" s="24"/>
      <c r="PM148" s="24"/>
      <c r="PN148" s="24"/>
      <c r="PO148" s="24"/>
      <c r="PP148" s="24"/>
      <c r="PQ148" s="24"/>
      <c r="PR148" s="24"/>
      <c r="PS148" s="24"/>
      <c r="PT148" s="24"/>
      <c r="PU148" s="24"/>
      <c r="PV148" s="24"/>
      <c r="PW148" s="24"/>
      <c r="PX148" s="24"/>
      <c r="PY148" s="24"/>
      <c r="PZ148" s="24"/>
      <c r="QA148" s="24"/>
      <c r="QB148" s="24"/>
      <c r="QC148" s="24"/>
      <c r="QD148" s="24"/>
      <c r="QE148" s="24"/>
      <c r="QF148" s="24"/>
      <c r="QG148" s="24"/>
      <c r="QH148" s="24"/>
      <c r="QI148" s="24"/>
      <c r="QJ148" s="24"/>
      <c r="QK148" s="24"/>
      <c r="QL148" s="24"/>
      <c r="QM148" s="24"/>
      <c r="QN148" s="24"/>
      <c r="QO148" s="24"/>
      <c r="QP148" s="24"/>
      <c r="QQ148" s="24"/>
      <c r="QR148" s="24"/>
      <c r="QS148" s="24"/>
      <c r="QT148" s="24"/>
      <c r="QU148" s="24"/>
      <c r="QV148" s="24"/>
      <c r="QW148" s="24"/>
      <c r="QX148" s="24"/>
      <c r="QY148" s="24"/>
      <c r="QZ148" s="24"/>
      <c r="RA148" s="24"/>
      <c r="RB148" s="24"/>
      <c r="RC148" s="24"/>
      <c r="RD148" s="24"/>
      <c r="RE148" s="24"/>
      <c r="RF148" s="24"/>
      <c r="RG148" s="24"/>
      <c r="RH148" s="24"/>
      <c r="RI148" s="24"/>
      <c r="RJ148" s="24"/>
      <c r="RK148" s="24"/>
      <c r="RL148" s="24"/>
      <c r="RM148" s="24"/>
      <c r="RN148" s="24"/>
      <c r="RO148" s="24"/>
      <c r="RP148" s="24"/>
      <c r="RQ148" s="24"/>
      <c r="RR148" s="24"/>
      <c r="RS148" s="24"/>
      <c r="RT148" s="24"/>
      <c r="RU148" s="24"/>
      <c r="RV148" s="24"/>
      <c r="RW148" s="24"/>
      <c r="RX148" s="24"/>
      <c r="RY148" s="24"/>
      <c r="RZ148" s="24"/>
      <c r="SA148" s="24"/>
      <c r="SB148" s="24"/>
      <c r="SC148" s="24"/>
      <c r="SD148" s="24"/>
      <c r="SE148" s="24"/>
      <c r="SF148" s="24"/>
      <c r="SG148" s="24"/>
      <c r="SH148" s="24"/>
      <c r="SI148" s="24"/>
      <c r="SJ148" s="24"/>
      <c r="SK148" s="24"/>
      <c r="SL148" s="24"/>
      <c r="SM148" s="24"/>
      <c r="SN148" s="24"/>
      <c r="SO148" s="24"/>
      <c r="SP148" s="24"/>
      <c r="SQ148" s="24"/>
      <c r="SR148" s="24"/>
      <c r="SS148" s="24"/>
      <c r="ST148" s="24"/>
      <c r="SU148" s="24"/>
      <c r="SV148" s="24"/>
      <c r="SW148" s="24"/>
      <c r="SX148" s="24"/>
      <c r="SY148" s="24"/>
      <c r="SZ148" s="24"/>
      <c r="TA148" s="24"/>
      <c r="TB148" s="24"/>
      <c r="TC148" s="24"/>
      <c r="TD148" s="24"/>
      <c r="TE148" s="24"/>
      <c r="TF148" s="24"/>
      <c r="TG148" s="24"/>
      <c r="TH148" s="24"/>
      <c r="TI148" s="24"/>
      <c r="TJ148" s="24"/>
      <c r="TK148" s="24"/>
      <c r="TL148" s="24"/>
      <c r="TM148" s="24"/>
      <c r="TN148" s="24"/>
      <c r="TO148" s="24"/>
      <c r="TP148" s="24"/>
      <c r="TQ148" s="24"/>
      <c r="TR148" s="24"/>
      <c r="TS148" s="24"/>
      <c r="TT148" s="24"/>
      <c r="TU148" s="24"/>
      <c r="TV148" s="24"/>
      <c r="TW148" s="24"/>
      <c r="TX148" s="24"/>
      <c r="TY148" s="24"/>
      <c r="TZ148" s="24"/>
      <c r="UA148" s="24"/>
      <c r="UB148" s="24"/>
      <c r="UC148" s="24"/>
      <c r="UD148" s="24"/>
      <c r="UE148" s="24"/>
      <c r="UF148" s="24"/>
      <c r="UG148" s="24"/>
      <c r="UH148" s="24"/>
      <c r="UI148" s="24"/>
      <c r="UJ148" s="24"/>
      <c r="UK148" s="24"/>
      <c r="UL148" s="24"/>
      <c r="UM148" s="24"/>
      <c r="UN148" s="24"/>
      <c r="UO148" s="24"/>
      <c r="UP148" s="24"/>
      <c r="UQ148" s="24"/>
      <c r="UR148" s="24"/>
      <c r="US148" s="24"/>
      <c r="UT148" s="24"/>
      <c r="UU148" s="24"/>
      <c r="UV148" s="24"/>
      <c r="UW148" s="24"/>
      <c r="UX148" s="24"/>
      <c r="UY148" s="24"/>
      <c r="UZ148" s="24"/>
      <c r="VA148" s="24"/>
      <c r="VB148" s="24"/>
      <c r="VC148" s="24"/>
      <c r="VD148" s="24"/>
    </row>
    <row r="149" spans="1:576" s="23" customFormat="1" ht="15" customHeight="1" x14ac:dyDescent="0.2">
      <c r="A149" s="18">
        <v>46</v>
      </c>
      <c r="B149" s="89" t="s">
        <v>325</v>
      </c>
      <c r="C149" s="89" t="s">
        <v>326</v>
      </c>
      <c r="D149" s="20">
        <v>14</v>
      </c>
      <c r="E149" s="89" t="s">
        <v>245</v>
      </c>
      <c r="F149" s="89" t="s">
        <v>327</v>
      </c>
      <c r="G149" s="130" t="s">
        <v>114</v>
      </c>
      <c r="H149" s="22">
        <v>40</v>
      </c>
      <c r="I149" s="55" t="s">
        <v>121</v>
      </c>
      <c r="J149" s="21" t="s">
        <v>254</v>
      </c>
      <c r="K149" s="21" t="s">
        <v>276</v>
      </c>
      <c r="L149" s="21" t="s">
        <v>194</v>
      </c>
      <c r="M149" s="22">
        <v>1</v>
      </c>
      <c r="N149" s="62">
        <v>14012</v>
      </c>
      <c r="O149" s="62"/>
      <c r="P149" s="62"/>
      <c r="Q149" s="62">
        <f t="shared" si="93"/>
        <v>14012</v>
      </c>
      <c r="R149" s="62"/>
      <c r="S149" s="62">
        <f t="shared" si="94"/>
        <v>2634.166666666667</v>
      </c>
      <c r="T149" s="62">
        <f t="shared" si="95"/>
        <v>26341.666666666668</v>
      </c>
      <c r="U149" s="62">
        <f t="shared" si="96"/>
        <v>2452.1</v>
      </c>
      <c r="V149" s="62">
        <f t="shared" si="97"/>
        <v>420.35999999999996</v>
      </c>
      <c r="W149" s="62">
        <f t="shared" si="98"/>
        <v>700.6</v>
      </c>
      <c r="X149" s="62">
        <f t="shared" si="99"/>
        <v>280.24</v>
      </c>
      <c r="Y149" s="62">
        <v>1114</v>
      </c>
      <c r="Z149" s="62">
        <v>679</v>
      </c>
      <c r="AA149" s="64">
        <f t="shared" si="100"/>
        <v>7902.5</v>
      </c>
      <c r="AB149" s="64">
        <f t="shared" si="101"/>
        <v>22731.494444444445</v>
      </c>
      <c r="AC149" s="64">
        <f t="shared" si="102"/>
        <v>272777.93333333335</v>
      </c>
      <c r="AD149" s="64"/>
      <c r="AE149" s="64"/>
      <c r="AF149" s="64"/>
      <c r="AG149" s="64"/>
      <c r="AH149" s="64"/>
      <c r="AI149" s="64"/>
      <c r="AJ149" s="64"/>
      <c r="AK149" s="64"/>
      <c r="AL149" s="6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  <c r="II149" s="24"/>
      <c r="IJ149" s="24"/>
      <c r="IK149" s="24"/>
      <c r="IL149" s="24"/>
      <c r="IM149" s="24"/>
      <c r="IN149" s="24"/>
      <c r="IO149" s="24"/>
      <c r="IP149" s="24"/>
      <c r="IQ149" s="24"/>
      <c r="IR149" s="24"/>
      <c r="IS149" s="24"/>
      <c r="IT149" s="24"/>
      <c r="IU149" s="24"/>
      <c r="IV149" s="24"/>
      <c r="IW149" s="24"/>
      <c r="IX149" s="24"/>
      <c r="IY149" s="24"/>
      <c r="IZ149" s="24"/>
      <c r="JA149" s="24"/>
      <c r="JB149" s="24"/>
      <c r="JC149" s="24"/>
      <c r="JD149" s="24"/>
      <c r="JE149" s="24"/>
      <c r="JF149" s="24"/>
      <c r="JG149" s="24"/>
      <c r="JH149" s="24"/>
      <c r="JI149" s="24"/>
      <c r="JJ149" s="24"/>
      <c r="JK149" s="24"/>
      <c r="JL149" s="24"/>
      <c r="JM149" s="24"/>
      <c r="JN149" s="24"/>
      <c r="JO149" s="24"/>
      <c r="JP149" s="24"/>
      <c r="JQ149" s="24"/>
      <c r="JR149" s="24"/>
      <c r="JS149" s="24"/>
      <c r="JT149" s="24"/>
      <c r="JU149" s="24"/>
      <c r="JV149" s="24"/>
      <c r="JW149" s="24"/>
      <c r="JX149" s="24"/>
      <c r="JY149" s="24"/>
      <c r="JZ149" s="24"/>
      <c r="KA149" s="24"/>
      <c r="KB149" s="24"/>
      <c r="KC149" s="24"/>
      <c r="KD149" s="24"/>
      <c r="KE149" s="24"/>
      <c r="KF149" s="24"/>
      <c r="KG149" s="24"/>
      <c r="KH149" s="24"/>
      <c r="KI149" s="24"/>
      <c r="KJ149" s="24"/>
      <c r="KK149" s="24"/>
      <c r="KL149" s="24"/>
      <c r="KM149" s="24"/>
      <c r="KN149" s="24"/>
      <c r="KO149" s="24"/>
      <c r="KP149" s="24"/>
      <c r="KQ149" s="24"/>
      <c r="KR149" s="24"/>
      <c r="KS149" s="24"/>
      <c r="KT149" s="24"/>
      <c r="KU149" s="24"/>
      <c r="KV149" s="24"/>
      <c r="KW149" s="24"/>
      <c r="KX149" s="24"/>
      <c r="KY149" s="24"/>
      <c r="KZ149" s="24"/>
      <c r="LA149" s="24"/>
      <c r="LB149" s="24"/>
      <c r="LC149" s="24"/>
      <c r="LD149" s="24"/>
      <c r="LE149" s="24"/>
      <c r="LF149" s="24"/>
      <c r="LG149" s="24"/>
      <c r="LH149" s="24"/>
      <c r="LI149" s="24"/>
      <c r="LJ149" s="24"/>
      <c r="LK149" s="24"/>
      <c r="LL149" s="24"/>
      <c r="LM149" s="24"/>
      <c r="LN149" s="24"/>
      <c r="LO149" s="24"/>
      <c r="LP149" s="24"/>
      <c r="LQ149" s="24"/>
      <c r="LR149" s="24"/>
      <c r="LS149" s="24"/>
      <c r="LT149" s="24"/>
      <c r="LU149" s="24"/>
      <c r="LV149" s="24"/>
      <c r="LW149" s="24"/>
      <c r="LX149" s="24"/>
      <c r="LY149" s="24"/>
      <c r="LZ149" s="24"/>
      <c r="MA149" s="24"/>
      <c r="MB149" s="24"/>
      <c r="MC149" s="24"/>
      <c r="MD149" s="24"/>
      <c r="ME149" s="24"/>
      <c r="MF149" s="24"/>
      <c r="MG149" s="24"/>
      <c r="MH149" s="24"/>
      <c r="MI149" s="24"/>
      <c r="MJ149" s="24"/>
      <c r="MK149" s="24"/>
      <c r="ML149" s="24"/>
      <c r="MM149" s="24"/>
      <c r="MN149" s="24"/>
      <c r="MO149" s="24"/>
      <c r="MP149" s="24"/>
      <c r="MQ149" s="24"/>
      <c r="MR149" s="24"/>
      <c r="MS149" s="24"/>
      <c r="MT149" s="24"/>
      <c r="MU149" s="24"/>
      <c r="MV149" s="24"/>
      <c r="MW149" s="24"/>
      <c r="MX149" s="24"/>
      <c r="MY149" s="24"/>
      <c r="MZ149" s="24"/>
      <c r="NA149" s="24"/>
      <c r="NB149" s="24"/>
      <c r="NC149" s="24"/>
      <c r="ND149" s="24"/>
      <c r="NE149" s="24"/>
      <c r="NF149" s="24"/>
      <c r="NG149" s="24"/>
      <c r="NH149" s="24"/>
      <c r="NI149" s="24"/>
      <c r="NJ149" s="24"/>
      <c r="NK149" s="24"/>
      <c r="NL149" s="24"/>
      <c r="NM149" s="24"/>
      <c r="NN149" s="24"/>
      <c r="NO149" s="24"/>
      <c r="NP149" s="24"/>
      <c r="NQ149" s="24"/>
      <c r="NR149" s="24"/>
      <c r="NS149" s="24"/>
      <c r="NT149" s="24"/>
      <c r="NU149" s="24"/>
      <c r="NV149" s="24"/>
      <c r="NW149" s="24"/>
      <c r="NX149" s="24"/>
      <c r="NY149" s="24"/>
      <c r="NZ149" s="24"/>
      <c r="OA149" s="24"/>
      <c r="OB149" s="24"/>
      <c r="OC149" s="24"/>
      <c r="OD149" s="24"/>
      <c r="OE149" s="24"/>
      <c r="OF149" s="24"/>
      <c r="OG149" s="24"/>
      <c r="OH149" s="24"/>
      <c r="OI149" s="24"/>
      <c r="OJ149" s="24"/>
      <c r="OK149" s="24"/>
      <c r="OL149" s="24"/>
      <c r="OM149" s="24"/>
      <c r="ON149" s="24"/>
      <c r="OO149" s="24"/>
      <c r="OP149" s="24"/>
      <c r="OQ149" s="24"/>
      <c r="OR149" s="24"/>
      <c r="OS149" s="24"/>
      <c r="OT149" s="24"/>
      <c r="OU149" s="24"/>
      <c r="OV149" s="24"/>
      <c r="OW149" s="24"/>
      <c r="OX149" s="24"/>
      <c r="OY149" s="24"/>
      <c r="OZ149" s="24"/>
      <c r="PA149" s="24"/>
      <c r="PB149" s="24"/>
      <c r="PC149" s="24"/>
      <c r="PD149" s="24"/>
      <c r="PE149" s="24"/>
      <c r="PF149" s="24"/>
      <c r="PG149" s="24"/>
      <c r="PH149" s="24"/>
      <c r="PI149" s="24"/>
      <c r="PJ149" s="24"/>
      <c r="PK149" s="24"/>
      <c r="PL149" s="24"/>
      <c r="PM149" s="24"/>
      <c r="PN149" s="24"/>
      <c r="PO149" s="24"/>
      <c r="PP149" s="24"/>
      <c r="PQ149" s="24"/>
      <c r="PR149" s="24"/>
      <c r="PS149" s="24"/>
      <c r="PT149" s="24"/>
      <c r="PU149" s="24"/>
      <c r="PV149" s="24"/>
      <c r="PW149" s="24"/>
      <c r="PX149" s="24"/>
      <c r="PY149" s="24"/>
      <c r="PZ149" s="24"/>
      <c r="QA149" s="24"/>
      <c r="QB149" s="24"/>
      <c r="QC149" s="24"/>
      <c r="QD149" s="24"/>
      <c r="QE149" s="24"/>
      <c r="QF149" s="24"/>
      <c r="QG149" s="24"/>
      <c r="QH149" s="24"/>
      <c r="QI149" s="24"/>
      <c r="QJ149" s="24"/>
      <c r="QK149" s="24"/>
      <c r="QL149" s="24"/>
      <c r="QM149" s="24"/>
      <c r="QN149" s="24"/>
      <c r="QO149" s="24"/>
      <c r="QP149" s="24"/>
      <c r="QQ149" s="24"/>
      <c r="QR149" s="24"/>
      <c r="QS149" s="24"/>
      <c r="QT149" s="24"/>
      <c r="QU149" s="24"/>
      <c r="QV149" s="24"/>
      <c r="QW149" s="24"/>
      <c r="QX149" s="24"/>
      <c r="QY149" s="24"/>
      <c r="QZ149" s="24"/>
      <c r="RA149" s="24"/>
      <c r="RB149" s="24"/>
      <c r="RC149" s="24"/>
      <c r="RD149" s="24"/>
      <c r="RE149" s="24"/>
      <c r="RF149" s="24"/>
      <c r="RG149" s="24"/>
      <c r="RH149" s="24"/>
      <c r="RI149" s="24"/>
      <c r="RJ149" s="24"/>
      <c r="RK149" s="24"/>
      <c r="RL149" s="24"/>
      <c r="RM149" s="24"/>
      <c r="RN149" s="24"/>
      <c r="RO149" s="24"/>
      <c r="RP149" s="24"/>
      <c r="RQ149" s="24"/>
      <c r="RR149" s="24"/>
      <c r="RS149" s="24"/>
      <c r="RT149" s="24"/>
      <c r="RU149" s="24"/>
      <c r="RV149" s="24"/>
      <c r="RW149" s="24"/>
      <c r="RX149" s="24"/>
      <c r="RY149" s="24"/>
      <c r="RZ149" s="24"/>
      <c r="SA149" s="24"/>
      <c r="SB149" s="24"/>
      <c r="SC149" s="24"/>
      <c r="SD149" s="24"/>
      <c r="SE149" s="24"/>
      <c r="SF149" s="24"/>
      <c r="SG149" s="24"/>
      <c r="SH149" s="24"/>
      <c r="SI149" s="24"/>
      <c r="SJ149" s="24"/>
      <c r="SK149" s="24"/>
      <c r="SL149" s="24"/>
      <c r="SM149" s="24"/>
      <c r="SN149" s="24"/>
      <c r="SO149" s="24"/>
      <c r="SP149" s="24"/>
      <c r="SQ149" s="24"/>
      <c r="SR149" s="24"/>
      <c r="SS149" s="24"/>
      <c r="ST149" s="24"/>
      <c r="SU149" s="24"/>
      <c r="SV149" s="24"/>
      <c r="SW149" s="24"/>
      <c r="SX149" s="24"/>
      <c r="SY149" s="24"/>
      <c r="SZ149" s="24"/>
      <c r="TA149" s="24"/>
      <c r="TB149" s="24"/>
      <c r="TC149" s="24"/>
      <c r="TD149" s="24"/>
      <c r="TE149" s="24"/>
      <c r="TF149" s="24"/>
      <c r="TG149" s="24"/>
      <c r="TH149" s="24"/>
      <c r="TI149" s="24"/>
      <c r="TJ149" s="24"/>
      <c r="TK149" s="24"/>
      <c r="TL149" s="24"/>
      <c r="TM149" s="24"/>
      <c r="TN149" s="24"/>
      <c r="TO149" s="24"/>
      <c r="TP149" s="24"/>
      <c r="TQ149" s="24"/>
      <c r="TR149" s="24"/>
      <c r="TS149" s="24"/>
      <c r="TT149" s="24"/>
      <c r="TU149" s="24"/>
      <c r="TV149" s="24"/>
      <c r="TW149" s="24"/>
      <c r="TX149" s="24"/>
      <c r="TY149" s="24"/>
      <c r="TZ149" s="24"/>
      <c r="UA149" s="24"/>
      <c r="UB149" s="24"/>
      <c r="UC149" s="24"/>
      <c r="UD149" s="24"/>
      <c r="UE149" s="24"/>
      <c r="UF149" s="24"/>
      <c r="UG149" s="24"/>
      <c r="UH149" s="24"/>
      <c r="UI149" s="24"/>
      <c r="UJ149" s="24"/>
      <c r="UK149" s="24"/>
      <c r="UL149" s="24"/>
      <c r="UM149" s="24"/>
      <c r="UN149" s="24"/>
      <c r="UO149" s="24"/>
      <c r="UP149" s="24"/>
      <c r="UQ149" s="24"/>
      <c r="UR149" s="24"/>
      <c r="US149" s="24"/>
      <c r="UT149" s="24"/>
      <c r="UU149" s="24"/>
      <c r="UV149" s="24"/>
      <c r="UW149" s="24"/>
      <c r="UX149" s="24"/>
      <c r="UY149" s="24"/>
      <c r="UZ149" s="24"/>
      <c r="VA149" s="24"/>
      <c r="VB149" s="24"/>
      <c r="VC149" s="24"/>
      <c r="VD149" s="24"/>
    </row>
    <row r="150" spans="1:576" s="23" customFormat="1" ht="15" customHeight="1" x14ac:dyDescent="0.2">
      <c r="A150" s="99">
        <v>47</v>
      </c>
      <c r="B150" s="89" t="s">
        <v>325</v>
      </c>
      <c r="C150" s="89" t="s">
        <v>326</v>
      </c>
      <c r="D150" s="20">
        <v>14</v>
      </c>
      <c r="E150" s="89" t="s">
        <v>245</v>
      </c>
      <c r="F150" s="89" t="s">
        <v>327</v>
      </c>
      <c r="G150" s="130" t="s">
        <v>114</v>
      </c>
      <c r="H150" s="22">
        <v>40</v>
      </c>
      <c r="I150" s="22" t="s">
        <v>121</v>
      </c>
      <c r="J150" s="21" t="s">
        <v>17</v>
      </c>
      <c r="K150" s="21" t="s">
        <v>275</v>
      </c>
      <c r="L150" s="21" t="s">
        <v>194</v>
      </c>
      <c r="M150" s="22">
        <v>1</v>
      </c>
      <c r="N150" s="62">
        <v>14012</v>
      </c>
      <c r="O150" s="62"/>
      <c r="P150" s="62"/>
      <c r="Q150" s="62">
        <f t="shared" si="93"/>
        <v>14012</v>
      </c>
      <c r="R150" s="62">
        <f>70.1*6</f>
        <v>420.59999999999997</v>
      </c>
      <c r="S150" s="62">
        <f t="shared" si="94"/>
        <v>2634.166666666667</v>
      </c>
      <c r="T150" s="62">
        <f t="shared" si="95"/>
        <v>26341.666666666668</v>
      </c>
      <c r="U150" s="62">
        <f t="shared" si="96"/>
        <v>2452.1</v>
      </c>
      <c r="V150" s="62">
        <f t="shared" si="97"/>
        <v>420.35999999999996</v>
      </c>
      <c r="W150" s="62">
        <f t="shared" si="98"/>
        <v>700.6</v>
      </c>
      <c r="X150" s="62">
        <f t="shared" si="99"/>
        <v>280.24</v>
      </c>
      <c r="Y150" s="62">
        <v>1114</v>
      </c>
      <c r="Z150" s="62">
        <v>679</v>
      </c>
      <c r="AA150" s="64">
        <f t="shared" si="100"/>
        <v>7902.5</v>
      </c>
      <c r="AB150" s="64">
        <f t="shared" si="101"/>
        <v>23152.094444444447</v>
      </c>
      <c r="AC150" s="64">
        <f t="shared" si="102"/>
        <v>277825.13333333336</v>
      </c>
      <c r="AD150" s="64"/>
      <c r="AE150" s="64"/>
      <c r="AF150" s="64"/>
      <c r="AG150" s="64"/>
      <c r="AH150" s="64"/>
      <c r="AI150" s="64"/>
      <c r="AJ150" s="64"/>
      <c r="AK150" s="64"/>
      <c r="AL150" s="6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  <c r="IK150" s="24"/>
      <c r="IL150" s="24"/>
      <c r="IM150" s="24"/>
      <c r="IN150" s="24"/>
      <c r="IO150" s="24"/>
      <c r="IP150" s="24"/>
      <c r="IQ150" s="24"/>
      <c r="IR150" s="24"/>
      <c r="IS150" s="24"/>
      <c r="IT150" s="24"/>
      <c r="IU150" s="24"/>
      <c r="IV150" s="24"/>
      <c r="IW150" s="24"/>
      <c r="IX150" s="24"/>
      <c r="IY150" s="24"/>
      <c r="IZ150" s="24"/>
      <c r="JA150" s="24"/>
      <c r="JB150" s="24"/>
      <c r="JC150" s="24"/>
      <c r="JD150" s="24"/>
      <c r="JE150" s="24"/>
      <c r="JF150" s="24"/>
      <c r="JG150" s="24"/>
      <c r="JH150" s="24"/>
      <c r="JI150" s="24"/>
      <c r="JJ150" s="24"/>
      <c r="JK150" s="24"/>
      <c r="JL150" s="24"/>
      <c r="JM150" s="24"/>
      <c r="JN150" s="24"/>
      <c r="JO150" s="24"/>
      <c r="JP150" s="24"/>
      <c r="JQ150" s="24"/>
      <c r="JR150" s="24"/>
      <c r="JS150" s="24"/>
      <c r="JT150" s="24"/>
      <c r="JU150" s="24"/>
      <c r="JV150" s="24"/>
      <c r="JW150" s="24"/>
      <c r="JX150" s="24"/>
      <c r="JY150" s="24"/>
      <c r="JZ150" s="24"/>
      <c r="KA150" s="24"/>
      <c r="KB150" s="24"/>
      <c r="KC150" s="24"/>
      <c r="KD150" s="24"/>
      <c r="KE150" s="24"/>
      <c r="KF150" s="24"/>
      <c r="KG150" s="24"/>
      <c r="KH150" s="24"/>
      <c r="KI150" s="24"/>
      <c r="KJ150" s="24"/>
      <c r="KK150" s="24"/>
      <c r="KL150" s="24"/>
      <c r="KM150" s="24"/>
      <c r="KN150" s="24"/>
      <c r="KO150" s="24"/>
      <c r="KP150" s="24"/>
      <c r="KQ150" s="24"/>
      <c r="KR150" s="24"/>
      <c r="KS150" s="24"/>
      <c r="KT150" s="24"/>
      <c r="KU150" s="24"/>
      <c r="KV150" s="24"/>
      <c r="KW150" s="24"/>
      <c r="KX150" s="24"/>
      <c r="KY150" s="24"/>
      <c r="KZ150" s="24"/>
      <c r="LA150" s="24"/>
      <c r="LB150" s="24"/>
      <c r="LC150" s="24"/>
      <c r="LD150" s="24"/>
      <c r="LE150" s="24"/>
      <c r="LF150" s="24"/>
      <c r="LG150" s="24"/>
      <c r="LH150" s="24"/>
      <c r="LI150" s="24"/>
      <c r="LJ150" s="24"/>
      <c r="LK150" s="24"/>
      <c r="LL150" s="24"/>
      <c r="LM150" s="24"/>
      <c r="LN150" s="24"/>
      <c r="LO150" s="24"/>
      <c r="LP150" s="24"/>
      <c r="LQ150" s="24"/>
      <c r="LR150" s="24"/>
      <c r="LS150" s="24"/>
      <c r="LT150" s="24"/>
      <c r="LU150" s="24"/>
      <c r="LV150" s="24"/>
      <c r="LW150" s="24"/>
      <c r="LX150" s="24"/>
      <c r="LY150" s="24"/>
      <c r="LZ150" s="24"/>
      <c r="MA150" s="24"/>
      <c r="MB150" s="24"/>
      <c r="MC150" s="24"/>
      <c r="MD150" s="24"/>
      <c r="ME150" s="24"/>
      <c r="MF150" s="24"/>
      <c r="MG150" s="24"/>
      <c r="MH150" s="24"/>
      <c r="MI150" s="24"/>
      <c r="MJ150" s="24"/>
      <c r="MK150" s="24"/>
      <c r="ML150" s="24"/>
      <c r="MM150" s="24"/>
      <c r="MN150" s="24"/>
      <c r="MO150" s="24"/>
      <c r="MP150" s="24"/>
      <c r="MQ150" s="24"/>
      <c r="MR150" s="24"/>
      <c r="MS150" s="24"/>
      <c r="MT150" s="24"/>
      <c r="MU150" s="24"/>
      <c r="MV150" s="24"/>
      <c r="MW150" s="24"/>
      <c r="MX150" s="24"/>
      <c r="MY150" s="24"/>
      <c r="MZ150" s="24"/>
      <c r="NA150" s="24"/>
      <c r="NB150" s="24"/>
      <c r="NC150" s="24"/>
      <c r="ND150" s="24"/>
      <c r="NE150" s="24"/>
      <c r="NF150" s="24"/>
      <c r="NG150" s="24"/>
      <c r="NH150" s="24"/>
      <c r="NI150" s="24"/>
      <c r="NJ150" s="24"/>
      <c r="NK150" s="24"/>
      <c r="NL150" s="24"/>
      <c r="NM150" s="24"/>
      <c r="NN150" s="24"/>
      <c r="NO150" s="24"/>
      <c r="NP150" s="24"/>
      <c r="NQ150" s="24"/>
      <c r="NR150" s="24"/>
      <c r="NS150" s="24"/>
      <c r="NT150" s="24"/>
      <c r="NU150" s="24"/>
      <c r="NV150" s="24"/>
      <c r="NW150" s="24"/>
      <c r="NX150" s="24"/>
      <c r="NY150" s="24"/>
      <c r="NZ150" s="24"/>
      <c r="OA150" s="24"/>
      <c r="OB150" s="24"/>
      <c r="OC150" s="24"/>
      <c r="OD150" s="24"/>
      <c r="OE150" s="24"/>
      <c r="OF150" s="24"/>
      <c r="OG150" s="24"/>
      <c r="OH150" s="24"/>
      <c r="OI150" s="24"/>
      <c r="OJ150" s="24"/>
      <c r="OK150" s="24"/>
      <c r="OL150" s="24"/>
      <c r="OM150" s="24"/>
      <c r="ON150" s="24"/>
      <c r="OO150" s="24"/>
      <c r="OP150" s="24"/>
      <c r="OQ150" s="24"/>
      <c r="OR150" s="24"/>
      <c r="OS150" s="24"/>
      <c r="OT150" s="24"/>
      <c r="OU150" s="24"/>
      <c r="OV150" s="24"/>
      <c r="OW150" s="24"/>
      <c r="OX150" s="24"/>
      <c r="OY150" s="24"/>
      <c r="OZ150" s="24"/>
      <c r="PA150" s="24"/>
      <c r="PB150" s="24"/>
      <c r="PC150" s="24"/>
      <c r="PD150" s="24"/>
      <c r="PE150" s="24"/>
      <c r="PF150" s="24"/>
      <c r="PG150" s="24"/>
      <c r="PH150" s="24"/>
      <c r="PI150" s="24"/>
      <c r="PJ150" s="24"/>
      <c r="PK150" s="24"/>
      <c r="PL150" s="24"/>
      <c r="PM150" s="24"/>
      <c r="PN150" s="24"/>
      <c r="PO150" s="24"/>
      <c r="PP150" s="24"/>
      <c r="PQ150" s="24"/>
      <c r="PR150" s="24"/>
      <c r="PS150" s="24"/>
      <c r="PT150" s="24"/>
      <c r="PU150" s="24"/>
      <c r="PV150" s="24"/>
      <c r="PW150" s="24"/>
      <c r="PX150" s="24"/>
      <c r="PY150" s="24"/>
      <c r="PZ150" s="24"/>
      <c r="QA150" s="24"/>
      <c r="QB150" s="24"/>
      <c r="QC150" s="24"/>
      <c r="QD150" s="24"/>
      <c r="QE150" s="24"/>
      <c r="QF150" s="24"/>
      <c r="QG150" s="24"/>
      <c r="QH150" s="24"/>
      <c r="QI150" s="24"/>
      <c r="QJ150" s="24"/>
      <c r="QK150" s="24"/>
      <c r="QL150" s="24"/>
      <c r="QM150" s="24"/>
      <c r="QN150" s="24"/>
      <c r="QO150" s="24"/>
      <c r="QP150" s="24"/>
      <c r="QQ150" s="24"/>
      <c r="QR150" s="24"/>
      <c r="QS150" s="24"/>
      <c r="QT150" s="24"/>
      <c r="QU150" s="24"/>
      <c r="QV150" s="24"/>
      <c r="QW150" s="24"/>
      <c r="QX150" s="24"/>
      <c r="QY150" s="24"/>
      <c r="QZ150" s="24"/>
      <c r="RA150" s="24"/>
      <c r="RB150" s="24"/>
      <c r="RC150" s="24"/>
      <c r="RD150" s="24"/>
      <c r="RE150" s="24"/>
      <c r="RF150" s="24"/>
      <c r="RG150" s="24"/>
      <c r="RH150" s="24"/>
      <c r="RI150" s="24"/>
      <c r="RJ150" s="24"/>
      <c r="RK150" s="24"/>
      <c r="RL150" s="24"/>
      <c r="RM150" s="24"/>
      <c r="RN150" s="24"/>
      <c r="RO150" s="24"/>
      <c r="RP150" s="24"/>
      <c r="RQ150" s="24"/>
      <c r="RR150" s="24"/>
      <c r="RS150" s="24"/>
      <c r="RT150" s="24"/>
      <c r="RU150" s="24"/>
      <c r="RV150" s="24"/>
      <c r="RW150" s="24"/>
      <c r="RX150" s="24"/>
      <c r="RY150" s="24"/>
      <c r="RZ150" s="24"/>
      <c r="SA150" s="24"/>
      <c r="SB150" s="24"/>
      <c r="SC150" s="24"/>
      <c r="SD150" s="24"/>
      <c r="SE150" s="24"/>
      <c r="SF150" s="24"/>
      <c r="SG150" s="24"/>
      <c r="SH150" s="24"/>
      <c r="SI150" s="24"/>
      <c r="SJ150" s="24"/>
      <c r="SK150" s="24"/>
      <c r="SL150" s="24"/>
      <c r="SM150" s="24"/>
      <c r="SN150" s="24"/>
      <c r="SO150" s="24"/>
      <c r="SP150" s="24"/>
      <c r="SQ150" s="24"/>
      <c r="SR150" s="24"/>
      <c r="SS150" s="24"/>
      <c r="ST150" s="24"/>
      <c r="SU150" s="24"/>
      <c r="SV150" s="24"/>
      <c r="SW150" s="24"/>
      <c r="SX150" s="24"/>
      <c r="SY150" s="24"/>
      <c r="SZ150" s="24"/>
      <c r="TA150" s="24"/>
      <c r="TB150" s="24"/>
      <c r="TC150" s="24"/>
      <c r="TD150" s="24"/>
      <c r="TE150" s="24"/>
      <c r="TF150" s="24"/>
      <c r="TG150" s="24"/>
      <c r="TH150" s="24"/>
      <c r="TI150" s="24"/>
      <c r="TJ150" s="24"/>
      <c r="TK150" s="24"/>
      <c r="TL150" s="24"/>
      <c r="TM150" s="24"/>
      <c r="TN150" s="24"/>
      <c r="TO150" s="24"/>
      <c r="TP150" s="24"/>
      <c r="TQ150" s="24"/>
      <c r="TR150" s="24"/>
      <c r="TS150" s="24"/>
      <c r="TT150" s="24"/>
      <c r="TU150" s="24"/>
      <c r="TV150" s="24"/>
      <c r="TW150" s="24"/>
      <c r="TX150" s="24"/>
      <c r="TY150" s="24"/>
      <c r="TZ150" s="24"/>
      <c r="UA150" s="24"/>
      <c r="UB150" s="24"/>
      <c r="UC150" s="24"/>
      <c r="UD150" s="24"/>
      <c r="UE150" s="24"/>
      <c r="UF150" s="24"/>
      <c r="UG150" s="24"/>
      <c r="UH150" s="24"/>
      <c r="UI150" s="24"/>
      <c r="UJ150" s="24"/>
      <c r="UK150" s="24"/>
      <c r="UL150" s="24"/>
      <c r="UM150" s="24"/>
      <c r="UN150" s="24"/>
      <c r="UO150" s="24"/>
      <c r="UP150" s="24"/>
      <c r="UQ150" s="24"/>
      <c r="UR150" s="24"/>
      <c r="US150" s="24"/>
      <c r="UT150" s="24"/>
      <c r="UU150" s="24"/>
      <c r="UV150" s="24"/>
      <c r="UW150" s="24"/>
      <c r="UX150" s="24"/>
      <c r="UY150" s="24"/>
      <c r="UZ150" s="24"/>
      <c r="VA150" s="24"/>
      <c r="VB150" s="24"/>
      <c r="VC150" s="24"/>
      <c r="VD150" s="24"/>
    </row>
    <row r="151" spans="1:576" s="23" customFormat="1" ht="15" customHeight="1" x14ac:dyDescent="0.2">
      <c r="A151" s="18">
        <v>48</v>
      </c>
      <c r="B151" s="89" t="s">
        <v>325</v>
      </c>
      <c r="C151" s="89" t="s">
        <v>326</v>
      </c>
      <c r="D151" s="20">
        <v>14</v>
      </c>
      <c r="E151" s="89" t="s">
        <v>245</v>
      </c>
      <c r="F151" s="89" t="s">
        <v>327</v>
      </c>
      <c r="G151" s="130" t="s">
        <v>114</v>
      </c>
      <c r="H151" s="22">
        <v>40</v>
      </c>
      <c r="I151" s="22" t="s">
        <v>121</v>
      </c>
      <c r="J151" s="21" t="s">
        <v>18</v>
      </c>
      <c r="K151" s="21" t="s">
        <v>279</v>
      </c>
      <c r="L151" s="21" t="s">
        <v>194</v>
      </c>
      <c r="M151" s="22">
        <v>1</v>
      </c>
      <c r="N151" s="62">
        <v>14012</v>
      </c>
      <c r="O151" s="62"/>
      <c r="P151" s="62">
        <f t="shared" ref="P151:P156" si="105">+N151*0.15</f>
        <v>2101.7999999999997</v>
      </c>
      <c r="Q151" s="62">
        <f t="shared" si="93"/>
        <v>16113.8</v>
      </c>
      <c r="R151" s="62"/>
      <c r="S151" s="62">
        <f t="shared" si="94"/>
        <v>2984.4666666666667</v>
      </c>
      <c r="T151" s="62">
        <f t="shared" si="95"/>
        <v>29844.666666666664</v>
      </c>
      <c r="U151" s="62">
        <f t="shared" si="96"/>
        <v>2819.9149999999995</v>
      </c>
      <c r="V151" s="62">
        <f t="shared" si="97"/>
        <v>483.41399999999999</v>
      </c>
      <c r="W151" s="62">
        <f t="shared" si="98"/>
        <v>805.69</v>
      </c>
      <c r="X151" s="62">
        <f t="shared" si="99"/>
        <v>322.27600000000001</v>
      </c>
      <c r="Y151" s="62">
        <v>1114</v>
      </c>
      <c r="Z151" s="62">
        <v>679</v>
      </c>
      <c r="AA151" s="64">
        <f t="shared" si="100"/>
        <v>8953.4</v>
      </c>
      <c r="AB151" s="64">
        <f t="shared" si="101"/>
        <v>25819.972777777781</v>
      </c>
      <c r="AC151" s="64">
        <f t="shared" si="102"/>
        <v>309839.67333333334</v>
      </c>
      <c r="AD151" s="64"/>
      <c r="AE151" s="64"/>
      <c r="AF151" s="64"/>
      <c r="AG151" s="64"/>
      <c r="AH151" s="64"/>
      <c r="AI151" s="64"/>
      <c r="AJ151" s="64"/>
      <c r="AK151" s="64"/>
      <c r="AL151" s="6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  <c r="IH151" s="24"/>
      <c r="II151" s="24"/>
      <c r="IJ151" s="24"/>
      <c r="IK151" s="24"/>
      <c r="IL151" s="24"/>
      <c r="IM151" s="24"/>
      <c r="IN151" s="24"/>
      <c r="IO151" s="24"/>
      <c r="IP151" s="24"/>
      <c r="IQ151" s="24"/>
      <c r="IR151" s="24"/>
      <c r="IS151" s="24"/>
      <c r="IT151" s="24"/>
      <c r="IU151" s="24"/>
      <c r="IV151" s="24"/>
      <c r="IW151" s="24"/>
      <c r="IX151" s="24"/>
      <c r="IY151" s="24"/>
      <c r="IZ151" s="24"/>
      <c r="JA151" s="24"/>
      <c r="JB151" s="24"/>
      <c r="JC151" s="24"/>
      <c r="JD151" s="24"/>
      <c r="JE151" s="24"/>
      <c r="JF151" s="24"/>
      <c r="JG151" s="24"/>
      <c r="JH151" s="24"/>
      <c r="JI151" s="24"/>
      <c r="JJ151" s="24"/>
      <c r="JK151" s="24"/>
      <c r="JL151" s="24"/>
      <c r="JM151" s="24"/>
      <c r="JN151" s="24"/>
      <c r="JO151" s="24"/>
      <c r="JP151" s="24"/>
      <c r="JQ151" s="24"/>
      <c r="JR151" s="24"/>
      <c r="JS151" s="24"/>
      <c r="JT151" s="24"/>
      <c r="JU151" s="24"/>
      <c r="JV151" s="24"/>
      <c r="JW151" s="24"/>
      <c r="JX151" s="24"/>
      <c r="JY151" s="24"/>
      <c r="JZ151" s="24"/>
      <c r="KA151" s="24"/>
      <c r="KB151" s="24"/>
      <c r="KC151" s="24"/>
      <c r="KD151" s="24"/>
      <c r="KE151" s="24"/>
      <c r="KF151" s="24"/>
      <c r="KG151" s="24"/>
      <c r="KH151" s="24"/>
      <c r="KI151" s="24"/>
      <c r="KJ151" s="24"/>
      <c r="KK151" s="24"/>
      <c r="KL151" s="24"/>
      <c r="KM151" s="24"/>
      <c r="KN151" s="24"/>
      <c r="KO151" s="24"/>
      <c r="KP151" s="24"/>
      <c r="KQ151" s="24"/>
      <c r="KR151" s="24"/>
      <c r="KS151" s="24"/>
      <c r="KT151" s="24"/>
      <c r="KU151" s="24"/>
      <c r="KV151" s="24"/>
      <c r="KW151" s="24"/>
      <c r="KX151" s="24"/>
      <c r="KY151" s="24"/>
      <c r="KZ151" s="24"/>
      <c r="LA151" s="24"/>
      <c r="LB151" s="24"/>
      <c r="LC151" s="24"/>
      <c r="LD151" s="24"/>
      <c r="LE151" s="24"/>
      <c r="LF151" s="24"/>
      <c r="LG151" s="24"/>
      <c r="LH151" s="24"/>
      <c r="LI151" s="24"/>
      <c r="LJ151" s="24"/>
      <c r="LK151" s="24"/>
      <c r="LL151" s="24"/>
      <c r="LM151" s="24"/>
      <c r="LN151" s="24"/>
      <c r="LO151" s="24"/>
      <c r="LP151" s="24"/>
      <c r="LQ151" s="24"/>
      <c r="LR151" s="24"/>
      <c r="LS151" s="24"/>
      <c r="LT151" s="24"/>
      <c r="LU151" s="24"/>
      <c r="LV151" s="24"/>
      <c r="LW151" s="24"/>
      <c r="LX151" s="24"/>
      <c r="LY151" s="24"/>
      <c r="LZ151" s="24"/>
      <c r="MA151" s="24"/>
      <c r="MB151" s="24"/>
      <c r="MC151" s="24"/>
      <c r="MD151" s="24"/>
      <c r="ME151" s="24"/>
      <c r="MF151" s="24"/>
      <c r="MG151" s="24"/>
      <c r="MH151" s="24"/>
      <c r="MI151" s="24"/>
      <c r="MJ151" s="24"/>
      <c r="MK151" s="24"/>
      <c r="ML151" s="24"/>
      <c r="MM151" s="24"/>
      <c r="MN151" s="24"/>
      <c r="MO151" s="24"/>
      <c r="MP151" s="24"/>
      <c r="MQ151" s="24"/>
      <c r="MR151" s="24"/>
      <c r="MS151" s="24"/>
      <c r="MT151" s="24"/>
      <c r="MU151" s="24"/>
      <c r="MV151" s="24"/>
      <c r="MW151" s="24"/>
      <c r="MX151" s="24"/>
      <c r="MY151" s="24"/>
      <c r="MZ151" s="24"/>
      <c r="NA151" s="24"/>
      <c r="NB151" s="24"/>
      <c r="NC151" s="24"/>
      <c r="ND151" s="24"/>
      <c r="NE151" s="24"/>
      <c r="NF151" s="24"/>
      <c r="NG151" s="24"/>
      <c r="NH151" s="24"/>
      <c r="NI151" s="24"/>
      <c r="NJ151" s="24"/>
      <c r="NK151" s="24"/>
      <c r="NL151" s="24"/>
      <c r="NM151" s="24"/>
      <c r="NN151" s="24"/>
      <c r="NO151" s="24"/>
      <c r="NP151" s="24"/>
      <c r="NQ151" s="24"/>
      <c r="NR151" s="24"/>
      <c r="NS151" s="24"/>
      <c r="NT151" s="24"/>
      <c r="NU151" s="24"/>
      <c r="NV151" s="24"/>
      <c r="NW151" s="24"/>
      <c r="NX151" s="24"/>
      <c r="NY151" s="24"/>
      <c r="NZ151" s="24"/>
      <c r="OA151" s="24"/>
      <c r="OB151" s="24"/>
      <c r="OC151" s="24"/>
      <c r="OD151" s="24"/>
      <c r="OE151" s="24"/>
      <c r="OF151" s="24"/>
      <c r="OG151" s="24"/>
      <c r="OH151" s="24"/>
      <c r="OI151" s="24"/>
      <c r="OJ151" s="24"/>
      <c r="OK151" s="24"/>
      <c r="OL151" s="24"/>
      <c r="OM151" s="24"/>
      <c r="ON151" s="24"/>
      <c r="OO151" s="24"/>
      <c r="OP151" s="24"/>
      <c r="OQ151" s="24"/>
      <c r="OR151" s="24"/>
      <c r="OS151" s="24"/>
      <c r="OT151" s="24"/>
      <c r="OU151" s="24"/>
      <c r="OV151" s="24"/>
      <c r="OW151" s="24"/>
      <c r="OX151" s="24"/>
      <c r="OY151" s="24"/>
      <c r="OZ151" s="24"/>
      <c r="PA151" s="24"/>
      <c r="PB151" s="24"/>
      <c r="PC151" s="24"/>
      <c r="PD151" s="24"/>
      <c r="PE151" s="24"/>
      <c r="PF151" s="24"/>
      <c r="PG151" s="24"/>
      <c r="PH151" s="24"/>
      <c r="PI151" s="24"/>
      <c r="PJ151" s="24"/>
      <c r="PK151" s="24"/>
      <c r="PL151" s="24"/>
      <c r="PM151" s="24"/>
      <c r="PN151" s="24"/>
      <c r="PO151" s="24"/>
      <c r="PP151" s="24"/>
      <c r="PQ151" s="24"/>
      <c r="PR151" s="24"/>
      <c r="PS151" s="24"/>
      <c r="PT151" s="24"/>
      <c r="PU151" s="24"/>
      <c r="PV151" s="24"/>
      <c r="PW151" s="24"/>
      <c r="PX151" s="24"/>
      <c r="PY151" s="24"/>
      <c r="PZ151" s="24"/>
      <c r="QA151" s="24"/>
      <c r="QB151" s="24"/>
      <c r="QC151" s="24"/>
      <c r="QD151" s="24"/>
      <c r="QE151" s="24"/>
      <c r="QF151" s="24"/>
      <c r="QG151" s="24"/>
      <c r="QH151" s="24"/>
      <c r="QI151" s="24"/>
      <c r="QJ151" s="24"/>
      <c r="QK151" s="24"/>
      <c r="QL151" s="24"/>
      <c r="QM151" s="24"/>
      <c r="QN151" s="24"/>
      <c r="QO151" s="24"/>
      <c r="QP151" s="24"/>
      <c r="QQ151" s="24"/>
      <c r="QR151" s="24"/>
      <c r="QS151" s="24"/>
      <c r="QT151" s="24"/>
      <c r="QU151" s="24"/>
      <c r="QV151" s="24"/>
      <c r="QW151" s="24"/>
      <c r="QX151" s="24"/>
      <c r="QY151" s="24"/>
      <c r="QZ151" s="24"/>
      <c r="RA151" s="24"/>
      <c r="RB151" s="24"/>
      <c r="RC151" s="24"/>
      <c r="RD151" s="24"/>
      <c r="RE151" s="24"/>
      <c r="RF151" s="24"/>
      <c r="RG151" s="24"/>
      <c r="RH151" s="24"/>
      <c r="RI151" s="24"/>
      <c r="RJ151" s="24"/>
      <c r="RK151" s="24"/>
      <c r="RL151" s="24"/>
      <c r="RM151" s="24"/>
      <c r="RN151" s="24"/>
      <c r="RO151" s="24"/>
      <c r="RP151" s="24"/>
      <c r="RQ151" s="24"/>
      <c r="RR151" s="24"/>
      <c r="RS151" s="24"/>
      <c r="RT151" s="24"/>
      <c r="RU151" s="24"/>
      <c r="RV151" s="24"/>
      <c r="RW151" s="24"/>
      <c r="RX151" s="24"/>
      <c r="RY151" s="24"/>
      <c r="RZ151" s="24"/>
      <c r="SA151" s="24"/>
      <c r="SB151" s="24"/>
      <c r="SC151" s="24"/>
      <c r="SD151" s="24"/>
      <c r="SE151" s="24"/>
      <c r="SF151" s="24"/>
      <c r="SG151" s="24"/>
      <c r="SH151" s="24"/>
      <c r="SI151" s="24"/>
      <c r="SJ151" s="24"/>
      <c r="SK151" s="24"/>
      <c r="SL151" s="24"/>
      <c r="SM151" s="24"/>
      <c r="SN151" s="24"/>
      <c r="SO151" s="24"/>
      <c r="SP151" s="24"/>
      <c r="SQ151" s="24"/>
      <c r="SR151" s="24"/>
      <c r="SS151" s="24"/>
      <c r="ST151" s="24"/>
      <c r="SU151" s="24"/>
      <c r="SV151" s="24"/>
      <c r="SW151" s="24"/>
      <c r="SX151" s="24"/>
      <c r="SY151" s="24"/>
      <c r="SZ151" s="24"/>
      <c r="TA151" s="24"/>
      <c r="TB151" s="24"/>
      <c r="TC151" s="24"/>
      <c r="TD151" s="24"/>
      <c r="TE151" s="24"/>
      <c r="TF151" s="24"/>
      <c r="TG151" s="24"/>
      <c r="TH151" s="24"/>
      <c r="TI151" s="24"/>
      <c r="TJ151" s="24"/>
      <c r="TK151" s="24"/>
      <c r="TL151" s="24"/>
      <c r="TM151" s="24"/>
      <c r="TN151" s="24"/>
      <c r="TO151" s="24"/>
      <c r="TP151" s="24"/>
      <c r="TQ151" s="24"/>
      <c r="TR151" s="24"/>
      <c r="TS151" s="24"/>
      <c r="TT151" s="24"/>
      <c r="TU151" s="24"/>
      <c r="TV151" s="24"/>
      <c r="TW151" s="24"/>
      <c r="TX151" s="24"/>
      <c r="TY151" s="24"/>
      <c r="TZ151" s="24"/>
      <c r="UA151" s="24"/>
      <c r="UB151" s="24"/>
      <c r="UC151" s="24"/>
      <c r="UD151" s="24"/>
      <c r="UE151" s="24"/>
      <c r="UF151" s="24"/>
      <c r="UG151" s="24"/>
      <c r="UH151" s="24"/>
      <c r="UI151" s="24"/>
      <c r="UJ151" s="24"/>
      <c r="UK151" s="24"/>
      <c r="UL151" s="24"/>
      <c r="UM151" s="24"/>
      <c r="UN151" s="24"/>
      <c r="UO151" s="24"/>
      <c r="UP151" s="24"/>
      <c r="UQ151" s="24"/>
      <c r="UR151" s="24"/>
      <c r="US151" s="24"/>
      <c r="UT151" s="24"/>
      <c r="UU151" s="24"/>
      <c r="UV151" s="24"/>
      <c r="UW151" s="24"/>
      <c r="UX151" s="24"/>
      <c r="UY151" s="24"/>
      <c r="UZ151" s="24"/>
      <c r="VA151" s="24"/>
      <c r="VB151" s="24"/>
      <c r="VC151" s="24"/>
      <c r="VD151" s="24"/>
    </row>
    <row r="152" spans="1:576" s="23" customFormat="1" ht="15" customHeight="1" x14ac:dyDescent="0.2">
      <c r="A152" s="99">
        <v>49</v>
      </c>
      <c r="B152" s="89" t="s">
        <v>325</v>
      </c>
      <c r="C152" s="89" t="s">
        <v>326</v>
      </c>
      <c r="D152" s="20">
        <v>14</v>
      </c>
      <c r="E152" s="89" t="s">
        <v>245</v>
      </c>
      <c r="F152" s="89" t="s">
        <v>327</v>
      </c>
      <c r="G152" s="130" t="s">
        <v>114</v>
      </c>
      <c r="H152" s="22">
        <v>40</v>
      </c>
      <c r="I152" s="22" t="s">
        <v>121</v>
      </c>
      <c r="J152" s="21" t="s">
        <v>18</v>
      </c>
      <c r="K152" s="21" t="s">
        <v>279</v>
      </c>
      <c r="L152" s="21" t="s">
        <v>194</v>
      </c>
      <c r="M152" s="22">
        <v>1</v>
      </c>
      <c r="N152" s="62">
        <v>14012</v>
      </c>
      <c r="O152" s="62"/>
      <c r="P152" s="62">
        <f t="shared" si="105"/>
        <v>2101.7999999999997</v>
      </c>
      <c r="Q152" s="62">
        <f t="shared" si="93"/>
        <v>16113.8</v>
      </c>
      <c r="R152" s="62">
        <f>70.1*5</f>
        <v>350.5</v>
      </c>
      <c r="S152" s="62">
        <f t="shared" si="94"/>
        <v>2984.4666666666667</v>
      </c>
      <c r="T152" s="62">
        <f t="shared" si="95"/>
        <v>29844.666666666664</v>
      </c>
      <c r="U152" s="62">
        <f t="shared" si="96"/>
        <v>2819.9149999999995</v>
      </c>
      <c r="V152" s="62">
        <f t="shared" si="97"/>
        <v>483.41399999999999</v>
      </c>
      <c r="W152" s="62">
        <f t="shared" si="98"/>
        <v>805.69</v>
      </c>
      <c r="X152" s="62">
        <f t="shared" si="99"/>
        <v>322.27600000000001</v>
      </c>
      <c r="Y152" s="62">
        <v>1114</v>
      </c>
      <c r="Z152" s="62">
        <v>679</v>
      </c>
      <c r="AA152" s="64">
        <f t="shared" si="100"/>
        <v>8953.4</v>
      </c>
      <c r="AB152" s="64">
        <f t="shared" si="101"/>
        <v>26170.472777777781</v>
      </c>
      <c r="AC152" s="64">
        <f t="shared" si="102"/>
        <v>314045.67333333334</v>
      </c>
      <c r="AD152" s="64"/>
      <c r="AE152" s="64"/>
      <c r="AF152" s="64"/>
      <c r="AG152" s="64"/>
      <c r="AH152" s="64"/>
      <c r="AI152" s="64"/>
      <c r="AJ152" s="64"/>
      <c r="AK152" s="64"/>
      <c r="AL152" s="6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  <c r="IX152" s="24"/>
      <c r="IY152" s="24"/>
      <c r="IZ152" s="24"/>
      <c r="JA152" s="24"/>
      <c r="JB152" s="24"/>
      <c r="JC152" s="24"/>
      <c r="JD152" s="24"/>
      <c r="JE152" s="24"/>
      <c r="JF152" s="24"/>
      <c r="JG152" s="24"/>
      <c r="JH152" s="24"/>
      <c r="JI152" s="24"/>
      <c r="JJ152" s="24"/>
      <c r="JK152" s="24"/>
      <c r="JL152" s="24"/>
      <c r="JM152" s="24"/>
      <c r="JN152" s="24"/>
      <c r="JO152" s="24"/>
      <c r="JP152" s="24"/>
      <c r="JQ152" s="24"/>
      <c r="JR152" s="24"/>
      <c r="JS152" s="24"/>
      <c r="JT152" s="24"/>
      <c r="JU152" s="24"/>
      <c r="JV152" s="24"/>
      <c r="JW152" s="24"/>
      <c r="JX152" s="24"/>
      <c r="JY152" s="24"/>
      <c r="JZ152" s="24"/>
      <c r="KA152" s="24"/>
      <c r="KB152" s="24"/>
      <c r="KC152" s="24"/>
      <c r="KD152" s="24"/>
      <c r="KE152" s="24"/>
      <c r="KF152" s="24"/>
      <c r="KG152" s="24"/>
      <c r="KH152" s="24"/>
      <c r="KI152" s="24"/>
      <c r="KJ152" s="24"/>
      <c r="KK152" s="24"/>
      <c r="KL152" s="24"/>
      <c r="KM152" s="24"/>
      <c r="KN152" s="24"/>
      <c r="KO152" s="24"/>
      <c r="KP152" s="24"/>
      <c r="KQ152" s="24"/>
      <c r="KR152" s="24"/>
      <c r="KS152" s="24"/>
      <c r="KT152" s="24"/>
      <c r="KU152" s="24"/>
      <c r="KV152" s="24"/>
      <c r="KW152" s="24"/>
      <c r="KX152" s="24"/>
      <c r="KY152" s="24"/>
      <c r="KZ152" s="24"/>
      <c r="LA152" s="24"/>
      <c r="LB152" s="24"/>
      <c r="LC152" s="24"/>
      <c r="LD152" s="24"/>
      <c r="LE152" s="24"/>
      <c r="LF152" s="24"/>
      <c r="LG152" s="24"/>
      <c r="LH152" s="24"/>
      <c r="LI152" s="24"/>
      <c r="LJ152" s="24"/>
      <c r="LK152" s="24"/>
      <c r="LL152" s="24"/>
      <c r="LM152" s="24"/>
      <c r="LN152" s="24"/>
      <c r="LO152" s="24"/>
      <c r="LP152" s="24"/>
      <c r="LQ152" s="24"/>
      <c r="LR152" s="24"/>
      <c r="LS152" s="24"/>
      <c r="LT152" s="24"/>
      <c r="LU152" s="24"/>
      <c r="LV152" s="24"/>
      <c r="LW152" s="24"/>
      <c r="LX152" s="24"/>
      <c r="LY152" s="24"/>
      <c r="LZ152" s="24"/>
      <c r="MA152" s="24"/>
      <c r="MB152" s="24"/>
      <c r="MC152" s="24"/>
      <c r="MD152" s="24"/>
      <c r="ME152" s="24"/>
      <c r="MF152" s="24"/>
      <c r="MG152" s="24"/>
      <c r="MH152" s="24"/>
      <c r="MI152" s="24"/>
      <c r="MJ152" s="24"/>
      <c r="MK152" s="24"/>
      <c r="ML152" s="24"/>
      <c r="MM152" s="24"/>
      <c r="MN152" s="24"/>
      <c r="MO152" s="24"/>
      <c r="MP152" s="24"/>
      <c r="MQ152" s="24"/>
      <c r="MR152" s="24"/>
      <c r="MS152" s="24"/>
      <c r="MT152" s="24"/>
      <c r="MU152" s="24"/>
      <c r="MV152" s="24"/>
      <c r="MW152" s="24"/>
      <c r="MX152" s="24"/>
      <c r="MY152" s="24"/>
      <c r="MZ152" s="24"/>
      <c r="NA152" s="24"/>
      <c r="NB152" s="24"/>
      <c r="NC152" s="24"/>
      <c r="ND152" s="24"/>
      <c r="NE152" s="24"/>
      <c r="NF152" s="24"/>
      <c r="NG152" s="24"/>
      <c r="NH152" s="24"/>
      <c r="NI152" s="24"/>
      <c r="NJ152" s="24"/>
      <c r="NK152" s="24"/>
      <c r="NL152" s="24"/>
      <c r="NM152" s="24"/>
      <c r="NN152" s="24"/>
      <c r="NO152" s="24"/>
      <c r="NP152" s="24"/>
      <c r="NQ152" s="24"/>
      <c r="NR152" s="24"/>
      <c r="NS152" s="24"/>
      <c r="NT152" s="24"/>
      <c r="NU152" s="24"/>
      <c r="NV152" s="24"/>
      <c r="NW152" s="24"/>
      <c r="NX152" s="24"/>
      <c r="NY152" s="24"/>
      <c r="NZ152" s="24"/>
      <c r="OA152" s="24"/>
      <c r="OB152" s="24"/>
      <c r="OC152" s="24"/>
      <c r="OD152" s="24"/>
      <c r="OE152" s="24"/>
      <c r="OF152" s="24"/>
      <c r="OG152" s="24"/>
      <c r="OH152" s="24"/>
      <c r="OI152" s="24"/>
      <c r="OJ152" s="24"/>
      <c r="OK152" s="24"/>
      <c r="OL152" s="24"/>
      <c r="OM152" s="24"/>
      <c r="ON152" s="24"/>
      <c r="OO152" s="24"/>
      <c r="OP152" s="24"/>
      <c r="OQ152" s="24"/>
      <c r="OR152" s="24"/>
      <c r="OS152" s="24"/>
      <c r="OT152" s="24"/>
      <c r="OU152" s="24"/>
      <c r="OV152" s="24"/>
      <c r="OW152" s="24"/>
      <c r="OX152" s="24"/>
      <c r="OY152" s="24"/>
      <c r="OZ152" s="24"/>
      <c r="PA152" s="24"/>
      <c r="PB152" s="24"/>
      <c r="PC152" s="24"/>
      <c r="PD152" s="24"/>
      <c r="PE152" s="24"/>
      <c r="PF152" s="24"/>
      <c r="PG152" s="24"/>
      <c r="PH152" s="24"/>
      <c r="PI152" s="24"/>
      <c r="PJ152" s="24"/>
      <c r="PK152" s="24"/>
      <c r="PL152" s="24"/>
      <c r="PM152" s="24"/>
      <c r="PN152" s="24"/>
      <c r="PO152" s="24"/>
      <c r="PP152" s="24"/>
      <c r="PQ152" s="24"/>
      <c r="PR152" s="24"/>
      <c r="PS152" s="24"/>
      <c r="PT152" s="24"/>
      <c r="PU152" s="24"/>
      <c r="PV152" s="24"/>
      <c r="PW152" s="24"/>
      <c r="PX152" s="24"/>
      <c r="PY152" s="24"/>
      <c r="PZ152" s="24"/>
      <c r="QA152" s="24"/>
      <c r="QB152" s="24"/>
      <c r="QC152" s="24"/>
      <c r="QD152" s="24"/>
      <c r="QE152" s="24"/>
      <c r="QF152" s="24"/>
      <c r="QG152" s="24"/>
      <c r="QH152" s="24"/>
      <c r="QI152" s="24"/>
      <c r="QJ152" s="24"/>
      <c r="QK152" s="24"/>
      <c r="QL152" s="24"/>
      <c r="QM152" s="24"/>
      <c r="QN152" s="24"/>
      <c r="QO152" s="24"/>
      <c r="QP152" s="24"/>
      <c r="QQ152" s="24"/>
      <c r="QR152" s="24"/>
      <c r="QS152" s="24"/>
      <c r="QT152" s="24"/>
      <c r="QU152" s="24"/>
      <c r="QV152" s="24"/>
      <c r="QW152" s="24"/>
      <c r="QX152" s="24"/>
      <c r="QY152" s="24"/>
      <c r="QZ152" s="24"/>
      <c r="RA152" s="24"/>
      <c r="RB152" s="24"/>
      <c r="RC152" s="24"/>
      <c r="RD152" s="24"/>
      <c r="RE152" s="24"/>
      <c r="RF152" s="24"/>
      <c r="RG152" s="24"/>
      <c r="RH152" s="24"/>
      <c r="RI152" s="24"/>
      <c r="RJ152" s="24"/>
      <c r="RK152" s="24"/>
      <c r="RL152" s="24"/>
      <c r="RM152" s="24"/>
      <c r="RN152" s="24"/>
      <c r="RO152" s="24"/>
      <c r="RP152" s="24"/>
      <c r="RQ152" s="24"/>
      <c r="RR152" s="24"/>
      <c r="RS152" s="24"/>
      <c r="RT152" s="24"/>
      <c r="RU152" s="24"/>
      <c r="RV152" s="24"/>
      <c r="RW152" s="24"/>
      <c r="RX152" s="24"/>
      <c r="RY152" s="24"/>
      <c r="RZ152" s="24"/>
      <c r="SA152" s="24"/>
      <c r="SB152" s="24"/>
      <c r="SC152" s="24"/>
      <c r="SD152" s="24"/>
      <c r="SE152" s="24"/>
      <c r="SF152" s="24"/>
      <c r="SG152" s="24"/>
      <c r="SH152" s="24"/>
      <c r="SI152" s="24"/>
      <c r="SJ152" s="24"/>
      <c r="SK152" s="24"/>
      <c r="SL152" s="24"/>
      <c r="SM152" s="24"/>
      <c r="SN152" s="24"/>
      <c r="SO152" s="24"/>
      <c r="SP152" s="24"/>
      <c r="SQ152" s="24"/>
      <c r="SR152" s="24"/>
      <c r="SS152" s="24"/>
      <c r="ST152" s="24"/>
      <c r="SU152" s="24"/>
      <c r="SV152" s="24"/>
      <c r="SW152" s="24"/>
      <c r="SX152" s="24"/>
      <c r="SY152" s="24"/>
      <c r="SZ152" s="24"/>
      <c r="TA152" s="24"/>
      <c r="TB152" s="24"/>
      <c r="TC152" s="24"/>
      <c r="TD152" s="24"/>
      <c r="TE152" s="24"/>
      <c r="TF152" s="24"/>
      <c r="TG152" s="24"/>
      <c r="TH152" s="24"/>
      <c r="TI152" s="24"/>
      <c r="TJ152" s="24"/>
      <c r="TK152" s="24"/>
      <c r="TL152" s="24"/>
      <c r="TM152" s="24"/>
      <c r="TN152" s="24"/>
      <c r="TO152" s="24"/>
      <c r="TP152" s="24"/>
      <c r="TQ152" s="24"/>
      <c r="TR152" s="24"/>
      <c r="TS152" s="24"/>
      <c r="TT152" s="24"/>
      <c r="TU152" s="24"/>
      <c r="TV152" s="24"/>
      <c r="TW152" s="24"/>
      <c r="TX152" s="24"/>
      <c r="TY152" s="24"/>
      <c r="TZ152" s="24"/>
      <c r="UA152" s="24"/>
      <c r="UB152" s="24"/>
      <c r="UC152" s="24"/>
      <c r="UD152" s="24"/>
      <c r="UE152" s="24"/>
      <c r="UF152" s="24"/>
      <c r="UG152" s="24"/>
      <c r="UH152" s="24"/>
      <c r="UI152" s="24"/>
      <c r="UJ152" s="24"/>
      <c r="UK152" s="24"/>
      <c r="UL152" s="24"/>
      <c r="UM152" s="24"/>
      <c r="UN152" s="24"/>
      <c r="UO152" s="24"/>
      <c r="UP152" s="24"/>
      <c r="UQ152" s="24"/>
      <c r="UR152" s="24"/>
      <c r="US152" s="24"/>
      <c r="UT152" s="24"/>
      <c r="UU152" s="24"/>
      <c r="UV152" s="24"/>
      <c r="UW152" s="24"/>
      <c r="UX152" s="24"/>
      <c r="UY152" s="24"/>
      <c r="UZ152" s="24"/>
      <c r="VA152" s="24"/>
      <c r="VB152" s="24"/>
      <c r="VC152" s="24"/>
      <c r="VD152" s="24"/>
    </row>
    <row r="153" spans="1:576" s="23" customFormat="1" ht="15" customHeight="1" x14ac:dyDescent="0.2">
      <c r="A153" s="18">
        <v>50</v>
      </c>
      <c r="B153" s="89" t="s">
        <v>325</v>
      </c>
      <c r="C153" s="89" t="s">
        <v>326</v>
      </c>
      <c r="D153" s="20">
        <v>14</v>
      </c>
      <c r="E153" s="89" t="s">
        <v>245</v>
      </c>
      <c r="F153" s="89" t="s">
        <v>327</v>
      </c>
      <c r="G153" s="130" t="s">
        <v>114</v>
      </c>
      <c r="H153" s="22">
        <v>40</v>
      </c>
      <c r="I153" s="22" t="s">
        <v>121</v>
      </c>
      <c r="J153" s="21" t="s">
        <v>31</v>
      </c>
      <c r="K153" s="21" t="s">
        <v>279</v>
      </c>
      <c r="L153" s="21" t="s">
        <v>194</v>
      </c>
      <c r="M153" s="22">
        <v>1</v>
      </c>
      <c r="N153" s="62">
        <v>14012</v>
      </c>
      <c r="O153" s="62"/>
      <c r="P153" s="62">
        <f t="shared" si="105"/>
        <v>2101.7999999999997</v>
      </c>
      <c r="Q153" s="62">
        <f t="shared" si="93"/>
        <v>16113.8</v>
      </c>
      <c r="R153" s="62">
        <f>70.1*5</f>
        <v>350.5</v>
      </c>
      <c r="S153" s="62">
        <f t="shared" si="94"/>
        <v>2984.4666666666667</v>
      </c>
      <c r="T153" s="62">
        <f t="shared" si="95"/>
        <v>29844.666666666664</v>
      </c>
      <c r="U153" s="62">
        <f t="shared" si="96"/>
        <v>2819.9149999999995</v>
      </c>
      <c r="V153" s="62">
        <f t="shared" si="97"/>
        <v>483.41399999999999</v>
      </c>
      <c r="W153" s="62">
        <f t="shared" si="98"/>
        <v>805.69</v>
      </c>
      <c r="X153" s="62">
        <f t="shared" si="99"/>
        <v>322.27600000000001</v>
      </c>
      <c r="Y153" s="62">
        <v>1114</v>
      </c>
      <c r="Z153" s="62">
        <v>679</v>
      </c>
      <c r="AA153" s="64">
        <f t="shared" si="100"/>
        <v>8953.4</v>
      </c>
      <c r="AB153" s="64">
        <f t="shared" si="101"/>
        <v>26170.472777777781</v>
      </c>
      <c r="AC153" s="64">
        <f t="shared" si="102"/>
        <v>314045.67333333334</v>
      </c>
      <c r="AD153" s="64"/>
      <c r="AE153" s="64"/>
      <c r="AF153" s="64"/>
      <c r="AG153" s="64"/>
      <c r="AH153" s="64"/>
      <c r="AI153" s="64"/>
      <c r="AJ153" s="64"/>
      <c r="AK153" s="64"/>
      <c r="AL153" s="6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  <c r="IG153" s="24"/>
      <c r="IH153" s="24"/>
      <c r="II153" s="24"/>
      <c r="IJ153" s="24"/>
      <c r="IK153" s="24"/>
      <c r="IL153" s="24"/>
      <c r="IM153" s="24"/>
      <c r="IN153" s="24"/>
      <c r="IO153" s="24"/>
      <c r="IP153" s="24"/>
      <c r="IQ153" s="24"/>
      <c r="IR153" s="24"/>
      <c r="IS153" s="24"/>
      <c r="IT153" s="24"/>
      <c r="IU153" s="24"/>
      <c r="IV153" s="24"/>
      <c r="IW153" s="24"/>
      <c r="IX153" s="24"/>
      <c r="IY153" s="24"/>
      <c r="IZ153" s="24"/>
      <c r="JA153" s="24"/>
      <c r="JB153" s="24"/>
      <c r="JC153" s="24"/>
      <c r="JD153" s="24"/>
      <c r="JE153" s="24"/>
      <c r="JF153" s="24"/>
      <c r="JG153" s="24"/>
      <c r="JH153" s="24"/>
      <c r="JI153" s="24"/>
      <c r="JJ153" s="24"/>
      <c r="JK153" s="24"/>
      <c r="JL153" s="24"/>
      <c r="JM153" s="24"/>
      <c r="JN153" s="24"/>
      <c r="JO153" s="24"/>
      <c r="JP153" s="24"/>
      <c r="JQ153" s="24"/>
      <c r="JR153" s="24"/>
      <c r="JS153" s="24"/>
      <c r="JT153" s="24"/>
      <c r="JU153" s="24"/>
      <c r="JV153" s="24"/>
      <c r="JW153" s="24"/>
      <c r="JX153" s="24"/>
      <c r="JY153" s="24"/>
      <c r="JZ153" s="24"/>
      <c r="KA153" s="24"/>
      <c r="KB153" s="24"/>
      <c r="KC153" s="24"/>
      <c r="KD153" s="24"/>
      <c r="KE153" s="24"/>
      <c r="KF153" s="24"/>
      <c r="KG153" s="24"/>
      <c r="KH153" s="24"/>
      <c r="KI153" s="24"/>
      <c r="KJ153" s="24"/>
      <c r="KK153" s="24"/>
      <c r="KL153" s="24"/>
      <c r="KM153" s="24"/>
      <c r="KN153" s="24"/>
      <c r="KO153" s="24"/>
      <c r="KP153" s="24"/>
      <c r="KQ153" s="24"/>
      <c r="KR153" s="24"/>
      <c r="KS153" s="24"/>
      <c r="KT153" s="24"/>
      <c r="KU153" s="24"/>
      <c r="KV153" s="24"/>
      <c r="KW153" s="24"/>
      <c r="KX153" s="24"/>
      <c r="KY153" s="24"/>
      <c r="KZ153" s="24"/>
      <c r="LA153" s="24"/>
      <c r="LB153" s="24"/>
      <c r="LC153" s="24"/>
      <c r="LD153" s="24"/>
      <c r="LE153" s="24"/>
      <c r="LF153" s="24"/>
      <c r="LG153" s="24"/>
      <c r="LH153" s="24"/>
      <c r="LI153" s="24"/>
      <c r="LJ153" s="24"/>
      <c r="LK153" s="24"/>
      <c r="LL153" s="24"/>
      <c r="LM153" s="24"/>
      <c r="LN153" s="24"/>
      <c r="LO153" s="24"/>
      <c r="LP153" s="24"/>
      <c r="LQ153" s="24"/>
      <c r="LR153" s="24"/>
      <c r="LS153" s="24"/>
      <c r="LT153" s="24"/>
      <c r="LU153" s="24"/>
      <c r="LV153" s="24"/>
      <c r="LW153" s="24"/>
      <c r="LX153" s="24"/>
      <c r="LY153" s="24"/>
      <c r="LZ153" s="24"/>
      <c r="MA153" s="24"/>
      <c r="MB153" s="24"/>
      <c r="MC153" s="24"/>
      <c r="MD153" s="24"/>
      <c r="ME153" s="24"/>
      <c r="MF153" s="24"/>
      <c r="MG153" s="24"/>
      <c r="MH153" s="24"/>
      <c r="MI153" s="24"/>
      <c r="MJ153" s="24"/>
      <c r="MK153" s="24"/>
      <c r="ML153" s="24"/>
      <c r="MM153" s="24"/>
      <c r="MN153" s="24"/>
      <c r="MO153" s="24"/>
      <c r="MP153" s="24"/>
      <c r="MQ153" s="24"/>
      <c r="MR153" s="24"/>
      <c r="MS153" s="24"/>
      <c r="MT153" s="24"/>
      <c r="MU153" s="24"/>
      <c r="MV153" s="24"/>
      <c r="MW153" s="24"/>
      <c r="MX153" s="24"/>
      <c r="MY153" s="24"/>
      <c r="MZ153" s="24"/>
      <c r="NA153" s="24"/>
      <c r="NB153" s="24"/>
      <c r="NC153" s="24"/>
      <c r="ND153" s="24"/>
      <c r="NE153" s="24"/>
      <c r="NF153" s="24"/>
      <c r="NG153" s="24"/>
      <c r="NH153" s="24"/>
      <c r="NI153" s="24"/>
      <c r="NJ153" s="24"/>
      <c r="NK153" s="24"/>
      <c r="NL153" s="24"/>
      <c r="NM153" s="24"/>
      <c r="NN153" s="24"/>
      <c r="NO153" s="24"/>
      <c r="NP153" s="24"/>
      <c r="NQ153" s="24"/>
      <c r="NR153" s="24"/>
      <c r="NS153" s="24"/>
      <c r="NT153" s="24"/>
      <c r="NU153" s="24"/>
      <c r="NV153" s="24"/>
      <c r="NW153" s="24"/>
      <c r="NX153" s="24"/>
      <c r="NY153" s="24"/>
      <c r="NZ153" s="24"/>
      <c r="OA153" s="24"/>
      <c r="OB153" s="24"/>
      <c r="OC153" s="24"/>
      <c r="OD153" s="24"/>
      <c r="OE153" s="24"/>
      <c r="OF153" s="24"/>
      <c r="OG153" s="24"/>
      <c r="OH153" s="24"/>
      <c r="OI153" s="24"/>
      <c r="OJ153" s="24"/>
      <c r="OK153" s="24"/>
      <c r="OL153" s="24"/>
      <c r="OM153" s="24"/>
      <c r="ON153" s="24"/>
      <c r="OO153" s="24"/>
      <c r="OP153" s="24"/>
      <c r="OQ153" s="24"/>
      <c r="OR153" s="24"/>
      <c r="OS153" s="24"/>
      <c r="OT153" s="24"/>
      <c r="OU153" s="24"/>
      <c r="OV153" s="24"/>
      <c r="OW153" s="24"/>
      <c r="OX153" s="24"/>
      <c r="OY153" s="24"/>
      <c r="OZ153" s="24"/>
      <c r="PA153" s="24"/>
      <c r="PB153" s="24"/>
      <c r="PC153" s="24"/>
      <c r="PD153" s="24"/>
      <c r="PE153" s="24"/>
      <c r="PF153" s="24"/>
      <c r="PG153" s="24"/>
      <c r="PH153" s="24"/>
      <c r="PI153" s="24"/>
      <c r="PJ153" s="24"/>
      <c r="PK153" s="24"/>
      <c r="PL153" s="24"/>
      <c r="PM153" s="24"/>
      <c r="PN153" s="24"/>
      <c r="PO153" s="24"/>
      <c r="PP153" s="24"/>
      <c r="PQ153" s="24"/>
      <c r="PR153" s="24"/>
      <c r="PS153" s="24"/>
      <c r="PT153" s="24"/>
      <c r="PU153" s="24"/>
      <c r="PV153" s="24"/>
      <c r="PW153" s="24"/>
      <c r="PX153" s="24"/>
      <c r="PY153" s="24"/>
      <c r="PZ153" s="24"/>
      <c r="QA153" s="24"/>
      <c r="QB153" s="24"/>
      <c r="QC153" s="24"/>
      <c r="QD153" s="24"/>
      <c r="QE153" s="24"/>
      <c r="QF153" s="24"/>
      <c r="QG153" s="24"/>
      <c r="QH153" s="24"/>
      <c r="QI153" s="24"/>
      <c r="QJ153" s="24"/>
      <c r="QK153" s="24"/>
      <c r="QL153" s="24"/>
      <c r="QM153" s="24"/>
      <c r="QN153" s="24"/>
      <c r="QO153" s="24"/>
      <c r="QP153" s="24"/>
      <c r="QQ153" s="24"/>
      <c r="QR153" s="24"/>
      <c r="QS153" s="24"/>
      <c r="QT153" s="24"/>
      <c r="QU153" s="24"/>
      <c r="QV153" s="24"/>
      <c r="QW153" s="24"/>
      <c r="QX153" s="24"/>
      <c r="QY153" s="24"/>
      <c r="QZ153" s="24"/>
      <c r="RA153" s="24"/>
      <c r="RB153" s="24"/>
      <c r="RC153" s="24"/>
      <c r="RD153" s="24"/>
      <c r="RE153" s="24"/>
      <c r="RF153" s="24"/>
      <c r="RG153" s="24"/>
      <c r="RH153" s="24"/>
      <c r="RI153" s="24"/>
      <c r="RJ153" s="24"/>
      <c r="RK153" s="24"/>
      <c r="RL153" s="24"/>
      <c r="RM153" s="24"/>
      <c r="RN153" s="24"/>
      <c r="RO153" s="24"/>
      <c r="RP153" s="24"/>
      <c r="RQ153" s="24"/>
      <c r="RR153" s="24"/>
      <c r="RS153" s="24"/>
      <c r="RT153" s="24"/>
      <c r="RU153" s="24"/>
      <c r="RV153" s="24"/>
      <c r="RW153" s="24"/>
      <c r="RX153" s="24"/>
      <c r="RY153" s="24"/>
      <c r="RZ153" s="24"/>
      <c r="SA153" s="24"/>
      <c r="SB153" s="24"/>
      <c r="SC153" s="24"/>
      <c r="SD153" s="24"/>
      <c r="SE153" s="24"/>
      <c r="SF153" s="24"/>
      <c r="SG153" s="24"/>
      <c r="SH153" s="24"/>
      <c r="SI153" s="24"/>
      <c r="SJ153" s="24"/>
      <c r="SK153" s="24"/>
      <c r="SL153" s="24"/>
      <c r="SM153" s="24"/>
      <c r="SN153" s="24"/>
      <c r="SO153" s="24"/>
      <c r="SP153" s="24"/>
      <c r="SQ153" s="24"/>
      <c r="SR153" s="24"/>
      <c r="SS153" s="24"/>
      <c r="ST153" s="24"/>
      <c r="SU153" s="24"/>
      <c r="SV153" s="24"/>
      <c r="SW153" s="24"/>
      <c r="SX153" s="24"/>
      <c r="SY153" s="24"/>
      <c r="SZ153" s="24"/>
      <c r="TA153" s="24"/>
      <c r="TB153" s="24"/>
      <c r="TC153" s="24"/>
      <c r="TD153" s="24"/>
      <c r="TE153" s="24"/>
      <c r="TF153" s="24"/>
      <c r="TG153" s="24"/>
      <c r="TH153" s="24"/>
      <c r="TI153" s="24"/>
      <c r="TJ153" s="24"/>
      <c r="TK153" s="24"/>
      <c r="TL153" s="24"/>
      <c r="TM153" s="24"/>
      <c r="TN153" s="24"/>
      <c r="TO153" s="24"/>
      <c r="TP153" s="24"/>
      <c r="TQ153" s="24"/>
      <c r="TR153" s="24"/>
      <c r="TS153" s="24"/>
      <c r="TT153" s="24"/>
      <c r="TU153" s="24"/>
      <c r="TV153" s="24"/>
      <c r="TW153" s="24"/>
      <c r="TX153" s="24"/>
      <c r="TY153" s="24"/>
      <c r="TZ153" s="24"/>
      <c r="UA153" s="24"/>
      <c r="UB153" s="24"/>
      <c r="UC153" s="24"/>
      <c r="UD153" s="24"/>
      <c r="UE153" s="24"/>
      <c r="UF153" s="24"/>
      <c r="UG153" s="24"/>
      <c r="UH153" s="24"/>
      <c r="UI153" s="24"/>
      <c r="UJ153" s="24"/>
      <c r="UK153" s="24"/>
      <c r="UL153" s="24"/>
      <c r="UM153" s="24"/>
      <c r="UN153" s="24"/>
      <c r="UO153" s="24"/>
      <c r="UP153" s="24"/>
      <c r="UQ153" s="24"/>
      <c r="UR153" s="24"/>
      <c r="US153" s="24"/>
      <c r="UT153" s="24"/>
      <c r="UU153" s="24"/>
      <c r="UV153" s="24"/>
      <c r="UW153" s="24"/>
      <c r="UX153" s="24"/>
      <c r="UY153" s="24"/>
      <c r="UZ153" s="24"/>
      <c r="VA153" s="24"/>
      <c r="VB153" s="24"/>
      <c r="VC153" s="24"/>
      <c r="VD153" s="24"/>
    </row>
    <row r="154" spans="1:576" s="23" customFormat="1" ht="15" customHeight="1" x14ac:dyDescent="0.2">
      <c r="A154" s="18">
        <v>51</v>
      </c>
      <c r="B154" s="89" t="s">
        <v>325</v>
      </c>
      <c r="C154" s="89" t="s">
        <v>326</v>
      </c>
      <c r="D154" s="20">
        <v>14</v>
      </c>
      <c r="E154" s="92" t="s">
        <v>245</v>
      </c>
      <c r="F154" s="89" t="s">
        <v>327</v>
      </c>
      <c r="G154" s="130" t="s">
        <v>114</v>
      </c>
      <c r="H154" s="22">
        <v>40</v>
      </c>
      <c r="I154" s="22" t="s">
        <v>121</v>
      </c>
      <c r="J154" s="21" t="s">
        <v>31</v>
      </c>
      <c r="K154" s="21" t="s">
        <v>279</v>
      </c>
      <c r="L154" s="21" t="s">
        <v>194</v>
      </c>
      <c r="M154" s="22">
        <v>1</v>
      </c>
      <c r="N154" s="62">
        <v>14012</v>
      </c>
      <c r="O154" s="62"/>
      <c r="P154" s="62">
        <f t="shared" si="105"/>
        <v>2101.7999999999997</v>
      </c>
      <c r="Q154" s="62">
        <f t="shared" si="93"/>
        <v>16113.8</v>
      </c>
      <c r="R154" s="62">
        <f>70.1*6</f>
        <v>420.59999999999997</v>
      </c>
      <c r="S154" s="62">
        <f t="shared" si="94"/>
        <v>2984.4666666666667</v>
      </c>
      <c r="T154" s="62">
        <f t="shared" si="95"/>
        <v>29844.666666666664</v>
      </c>
      <c r="U154" s="62">
        <f t="shared" si="96"/>
        <v>2819.9149999999995</v>
      </c>
      <c r="V154" s="62">
        <f t="shared" si="97"/>
        <v>483.41399999999999</v>
      </c>
      <c r="W154" s="62">
        <f t="shared" si="98"/>
        <v>805.69</v>
      </c>
      <c r="X154" s="62">
        <f t="shared" si="99"/>
        <v>322.27600000000001</v>
      </c>
      <c r="Y154" s="62">
        <v>1114</v>
      </c>
      <c r="Z154" s="62">
        <v>679</v>
      </c>
      <c r="AA154" s="64">
        <f t="shared" si="100"/>
        <v>8953.4</v>
      </c>
      <c r="AB154" s="64">
        <f t="shared" si="101"/>
        <v>26240.572777777779</v>
      </c>
      <c r="AC154" s="64">
        <f t="shared" si="102"/>
        <v>314886.87333333335</v>
      </c>
      <c r="AD154" s="64"/>
      <c r="AE154" s="64"/>
      <c r="AF154" s="64"/>
      <c r="AG154" s="64"/>
      <c r="AH154" s="64"/>
      <c r="AI154" s="64"/>
      <c r="AJ154" s="64"/>
      <c r="AK154" s="64"/>
      <c r="AL154" s="6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  <c r="II154" s="24"/>
      <c r="IJ154" s="24"/>
      <c r="IK154" s="24"/>
      <c r="IL154" s="24"/>
      <c r="IM154" s="24"/>
      <c r="IN154" s="24"/>
      <c r="IO154" s="24"/>
      <c r="IP154" s="24"/>
      <c r="IQ154" s="24"/>
      <c r="IR154" s="24"/>
      <c r="IS154" s="24"/>
      <c r="IT154" s="24"/>
      <c r="IU154" s="24"/>
      <c r="IV154" s="24"/>
      <c r="IW154" s="24"/>
      <c r="IX154" s="24"/>
      <c r="IY154" s="24"/>
      <c r="IZ154" s="24"/>
      <c r="JA154" s="24"/>
      <c r="JB154" s="24"/>
      <c r="JC154" s="24"/>
      <c r="JD154" s="24"/>
      <c r="JE154" s="24"/>
      <c r="JF154" s="24"/>
      <c r="JG154" s="24"/>
      <c r="JH154" s="24"/>
      <c r="JI154" s="24"/>
      <c r="JJ154" s="24"/>
      <c r="JK154" s="24"/>
      <c r="JL154" s="24"/>
      <c r="JM154" s="24"/>
      <c r="JN154" s="24"/>
      <c r="JO154" s="24"/>
      <c r="JP154" s="24"/>
      <c r="JQ154" s="24"/>
      <c r="JR154" s="24"/>
      <c r="JS154" s="24"/>
      <c r="JT154" s="24"/>
      <c r="JU154" s="24"/>
      <c r="JV154" s="24"/>
      <c r="JW154" s="24"/>
      <c r="JX154" s="24"/>
      <c r="JY154" s="24"/>
      <c r="JZ154" s="24"/>
      <c r="KA154" s="24"/>
      <c r="KB154" s="24"/>
      <c r="KC154" s="24"/>
      <c r="KD154" s="24"/>
      <c r="KE154" s="24"/>
      <c r="KF154" s="24"/>
      <c r="KG154" s="24"/>
      <c r="KH154" s="24"/>
      <c r="KI154" s="24"/>
      <c r="KJ154" s="24"/>
      <c r="KK154" s="24"/>
      <c r="KL154" s="24"/>
      <c r="KM154" s="24"/>
      <c r="KN154" s="24"/>
      <c r="KO154" s="24"/>
      <c r="KP154" s="24"/>
      <c r="KQ154" s="24"/>
      <c r="KR154" s="24"/>
      <c r="KS154" s="24"/>
      <c r="KT154" s="24"/>
      <c r="KU154" s="24"/>
      <c r="KV154" s="24"/>
      <c r="KW154" s="24"/>
      <c r="KX154" s="24"/>
      <c r="KY154" s="24"/>
      <c r="KZ154" s="24"/>
      <c r="LA154" s="24"/>
      <c r="LB154" s="24"/>
      <c r="LC154" s="24"/>
      <c r="LD154" s="24"/>
      <c r="LE154" s="24"/>
      <c r="LF154" s="24"/>
      <c r="LG154" s="24"/>
      <c r="LH154" s="24"/>
      <c r="LI154" s="24"/>
      <c r="LJ154" s="24"/>
      <c r="LK154" s="24"/>
      <c r="LL154" s="24"/>
      <c r="LM154" s="24"/>
      <c r="LN154" s="24"/>
      <c r="LO154" s="24"/>
      <c r="LP154" s="24"/>
      <c r="LQ154" s="24"/>
      <c r="LR154" s="24"/>
      <c r="LS154" s="24"/>
      <c r="LT154" s="24"/>
      <c r="LU154" s="24"/>
      <c r="LV154" s="24"/>
      <c r="LW154" s="24"/>
      <c r="LX154" s="24"/>
      <c r="LY154" s="24"/>
      <c r="LZ154" s="24"/>
      <c r="MA154" s="24"/>
      <c r="MB154" s="24"/>
      <c r="MC154" s="24"/>
      <c r="MD154" s="24"/>
      <c r="ME154" s="24"/>
      <c r="MF154" s="24"/>
      <c r="MG154" s="24"/>
      <c r="MH154" s="24"/>
      <c r="MI154" s="24"/>
      <c r="MJ154" s="24"/>
      <c r="MK154" s="24"/>
      <c r="ML154" s="24"/>
      <c r="MM154" s="24"/>
      <c r="MN154" s="24"/>
      <c r="MO154" s="24"/>
      <c r="MP154" s="24"/>
      <c r="MQ154" s="24"/>
      <c r="MR154" s="24"/>
      <c r="MS154" s="24"/>
      <c r="MT154" s="24"/>
      <c r="MU154" s="24"/>
      <c r="MV154" s="24"/>
      <c r="MW154" s="24"/>
      <c r="MX154" s="24"/>
      <c r="MY154" s="24"/>
      <c r="MZ154" s="24"/>
      <c r="NA154" s="24"/>
      <c r="NB154" s="24"/>
      <c r="NC154" s="24"/>
      <c r="ND154" s="24"/>
      <c r="NE154" s="24"/>
      <c r="NF154" s="24"/>
      <c r="NG154" s="24"/>
      <c r="NH154" s="24"/>
      <c r="NI154" s="24"/>
      <c r="NJ154" s="24"/>
      <c r="NK154" s="24"/>
      <c r="NL154" s="24"/>
      <c r="NM154" s="24"/>
      <c r="NN154" s="24"/>
      <c r="NO154" s="24"/>
      <c r="NP154" s="24"/>
      <c r="NQ154" s="24"/>
      <c r="NR154" s="24"/>
      <c r="NS154" s="24"/>
      <c r="NT154" s="24"/>
      <c r="NU154" s="24"/>
      <c r="NV154" s="24"/>
      <c r="NW154" s="24"/>
      <c r="NX154" s="24"/>
      <c r="NY154" s="24"/>
      <c r="NZ154" s="24"/>
      <c r="OA154" s="24"/>
      <c r="OB154" s="24"/>
      <c r="OC154" s="24"/>
      <c r="OD154" s="24"/>
      <c r="OE154" s="24"/>
      <c r="OF154" s="24"/>
      <c r="OG154" s="24"/>
      <c r="OH154" s="24"/>
      <c r="OI154" s="24"/>
      <c r="OJ154" s="24"/>
      <c r="OK154" s="24"/>
      <c r="OL154" s="24"/>
      <c r="OM154" s="24"/>
      <c r="ON154" s="24"/>
      <c r="OO154" s="24"/>
      <c r="OP154" s="24"/>
      <c r="OQ154" s="24"/>
      <c r="OR154" s="24"/>
      <c r="OS154" s="24"/>
      <c r="OT154" s="24"/>
      <c r="OU154" s="24"/>
      <c r="OV154" s="24"/>
      <c r="OW154" s="24"/>
      <c r="OX154" s="24"/>
      <c r="OY154" s="24"/>
      <c r="OZ154" s="24"/>
      <c r="PA154" s="24"/>
      <c r="PB154" s="24"/>
      <c r="PC154" s="24"/>
      <c r="PD154" s="24"/>
      <c r="PE154" s="24"/>
      <c r="PF154" s="24"/>
      <c r="PG154" s="24"/>
      <c r="PH154" s="24"/>
      <c r="PI154" s="24"/>
      <c r="PJ154" s="24"/>
      <c r="PK154" s="24"/>
      <c r="PL154" s="24"/>
      <c r="PM154" s="24"/>
      <c r="PN154" s="24"/>
      <c r="PO154" s="24"/>
      <c r="PP154" s="24"/>
      <c r="PQ154" s="24"/>
      <c r="PR154" s="24"/>
      <c r="PS154" s="24"/>
      <c r="PT154" s="24"/>
      <c r="PU154" s="24"/>
      <c r="PV154" s="24"/>
      <c r="PW154" s="24"/>
      <c r="PX154" s="24"/>
      <c r="PY154" s="24"/>
      <c r="PZ154" s="24"/>
      <c r="QA154" s="24"/>
      <c r="QB154" s="24"/>
      <c r="QC154" s="24"/>
      <c r="QD154" s="24"/>
      <c r="QE154" s="24"/>
      <c r="QF154" s="24"/>
      <c r="QG154" s="24"/>
      <c r="QH154" s="24"/>
      <c r="QI154" s="24"/>
      <c r="QJ154" s="24"/>
      <c r="QK154" s="24"/>
      <c r="QL154" s="24"/>
      <c r="QM154" s="24"/>
      <c r="QN154" s="24"/>
      <c r="QO154" s="24"/>
      <c r="QP154" s="24"/>
      <c r="QQ154" s="24"/>
      <c r="QR154" s="24"/>
      <c r="QS154" s="24"/>
      <c r="QT154" s="24"/>
      <c r="QU154" s="24"/>
      <c r="QV154" s="24"/>
      <c r="QW154" s="24"/>
      <c r="QX154" s="24"/>
      <c r="QY154" s="24"/>
      <c r="QZ154" s="24"/>
      <c r="RA154" s="24"/>
      <c r="RB154" s="24"/>
      <c r="RC154" s="24"/>
      <c r="RD154" s="24"/>
      <c r="RE154" s="24"/>
      <c r="RF154" s="24"/>
      <c r="RG154" s="24"/>
      <c r="RH154" s="24"/>
      <c r="RI154" s="24"/>
      <c r="RJ154" s="24"/>
      <c r="RK154" s="24"/>
      <c r="RL154" s="24"/>
      <c r="RM154" s="24"/>
      <c r="RN154" s="24"/>
      <c r="RO154" s="24"/>
      <c r="RP154" s="24"/>
      <c r="RQ154" s="24"/>
      <c r="RR154" s="24"/>
      <c r="RS154" s="24"/>
      <c r="RT154" s="24"/>
      <c r="RU154" s="24"/>
      <c r="RV154" s="24"/>
      <c r="RW154" s="24"/>
      <c r="RX154" s="24"/>
      <c r="RY154" s="24"/>
      <c r="RZ154" s="24"/>
      <c r="SA154" s="24"/>
      <c r="SB154" s="24"/>
      <c r="SC154" s="24"/>
      <c r="SD154" s="24"/>
      <c r="SE154" s="24"/>
      <c r="SF154" s="24"/>
      <c r="SG154" s="24"/>
      <c r="SH154" s="24"/>
      <c r="SI154" s="24"/>
      <c r="SJ154" s="24"/>
      <c r="SK154" s="24"/>
      <c r="SL154" s="24"/>
      <c r="SM154" s="24"/>
      <c r="SN154" s="24"/>
      <c r="SO154" s="24"/>
      <c r="SP154" s="24"/>
      <c r="SQ154" s="24"/>
      <c r="SR154" s="24"/>
      <c r="SS154" s="24"/>
      <c r="ST154" s="24"/>
      <c r="SU154" s="24"/>
      <c r="SV154" s="24"/>
      <c r="SW154" s="24"/>
      <c r="SX154" s="24"/>
      <c r="SY154" s="24"/>
      <c r="SZ154" s="24"/>
      <c r="TA154" s="24"/>
      <c r="TB154" s="24"/>
      <c r="TC154" s="24"/>
      <c r="TD154" s="24"/>
      <c r="TE154" s="24"/>
      <c r="TF154" s="24"/>
      <c r="TG154" s="24"/>
      <c r="TH154" s="24"/>
      <c r="TI154" s="24"/>
      <c r="TJ154" s="24"/>
      <c r="TK154" s="24"/>
      <c r="TL154" s="24"/>
      <c r="TM154" s="24"/>
      <c r="TN154" s="24"/>
      <c r="TO154" s="24"/>
      <c r="TP154" s="24"/>
      <c r="TQ154" s="24"/>
      <c r="TR154" s="24"/>
      <c r="TS154" s="24"/>
      <c r="TT154" s="24"/>
      <c r="TU154" s="24"/>
      <c r="TV154" s="24"/>
      <c r="TW154" s="24"/>
      <c r="TX154" s="24"/>
      <c r="TY154" s="24"/>
      <c r="TZ154" s="24"/>
      <c r="UA154" s="24"/>
      <c r="UB154" s="24"/>
      <c r="UC154" s="24"/>
      <c r="UD154" s="24"/>
      <c r="UE154" s="24"/>
      <c r="UF154" s="24"/>
      <c r="UG154" s="24"/>
      <c r="UH154" s="24"/>
      <c r="UI154" s="24"/>
      <c r="UJ154" s="24"/>
      <c r="UK154" s="24"/>
      <c r="UL154" s="24"/>
      <c r="UM154" s="24"/>
      <c r="UN154" s="24"/>
      <c r="UO154" s="24"/>
      <c r="UP154" s="24"/>
      <c r="UQ154" s="24"/>
      <c r="UR154" s="24"/>
      <c r="US154" s="24"/>
      <c r="UT154" s="24"/>
      <c r="UU154" s="24"/>
      <c r="UV154" s="24"/>
      <c r="UW154" s="24"/>
      <c r="UX154" s="24"/>
      <c r="UY154" s="24"/>
      <c r="UZ154" s="24"/>
      <c r="VA154" s="24"/>
      <c r="VB154" s="24"/>
      <c r="VC154" s="24"/>
      <c r="VD154" s="24"/>
    </row>
    <row r="155" spans="1:576" s="23" customFormat="1" ht="15" customHeight="1" x14ac:dyDescent="0.2">
      <c r="A155" s="99">
        <v>52</v>
      </c>
      <c r="B155" s="89" t="s">
        <v>325</v>
      </c>
      <c r="C155" s="89" t="s">
        <v>326</v>
      </c>
      <c r="D155" s="20">
        <v>14</v>
      </c>
      <c r="E155" s="89" t="s">
        <v>245</v>
      </c>
      <c r="F155" s="89" t="s">
        <v>327</v>
      </c>
      <c r="G155" s="130" t="s">
        <v>114</v>
      </c>
      <c r="H155" s="22">
        <v>40</v>
      </c>
      <c r="I155" s="22" t="s">
        <v>121</v>
      </c>
      <c r="J155" s="21" t="s">
        <v>31</v>
      </c>
      <c r="K155" s="21" t="s">
        <v>279</v>
      </c>
      <c r="L155" s="21" t="s">
        <v>194</v>
      </c>
      <c r="M155" s="22">
        <v>1</v>
      </c>
      <c r="N155" s="62">
        <v>14012</v>
      </c>
      <c r="O155" s="62"/>
      <c r="P155" s="62">
        <f t="shared" si="105"/>
        <v>2101.7999999999997</v>
      </c>
      <c r="Q155" s="62">
        <f t="shared" si="93"/>
        <v>16113.8</v>
      </c>
      <c r="R155" s="62">
        <f>70.1*5</f>
        <v>350.5</v>
      </c>
      <c r="S155" s="62">
        <f t="shared" si="94"/>
        <v>2984.4666666666667</v>
      </c>
      <c r="T155" s="62">
        <f t="shared" si="95"/>
        <v>29844.666666666664</v>
      </c>
      <c r="U155" s="62">
        <f t="shared" si="96"/>
        <v>2819.9149999999995</v>
      </c>
      <c r="V155" s="62">
        <f t="shared" si="97"/>
        <v>483.41399999999999</v>
      </c>
      <c r="W155" s="62">
        <f t="shared" si="98"/>
        <v>805.69</v>
      </c>
      <c r="X155" s="62">
        <f t="shared" si="99"/>
        <v>322.27600000000001</v>
      </c>
      <c r="Y155" s="62">
        <v>1114</v>
      </c>
      <c r="Z155" s="62">
        <v>679</v>
      </c>
      <c r="AA155" s="64">
        <f t="shared" si="100"/>
        <v>8953.4</v>
      </c>
      <c r="AB155" s="64">
        <f t="shared" si="101"/>
        <v>26170.472777777781</v>
      </c>
      <c r="AC155" s="64">
        <f t="shared" si="102"/>
        <v>314045.67333333334</v>
      </c>
      <c r="AD155" s="64"/>
      <c r="AE155" s="64"/>
      <c r="AF155" s="64"/>
      <c r="AG155" s="64"/>
      <c r="AH155" s="64"/>
      <c r="AI155" s="64"/>
      <c r="AJ155" s="64"/>
      <c r="AK155" s="64"/>
      <c r="AL155" s="6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  <c r="GS155" s="24"/>
      <c r="GT155" s="24"/>
      <c r="GU155" s="24"/>
      <c r="GV155" s="24"/>
      <c r="GW155" s="24"/>
      <c r="GX155" s="24"/>
      <c r="GY155" s="24"/>
      <c r="GZ155" s="24"/>
      <c r="HA155" s="24"/>
      <c r="HB155" s="24"/>
      <c r="HC155" s="24"/>
      <c r="HD155" s="24"/>
      <c r="HE155" s="24"/>
      <c r="HF155" s="24"/>
      <c r="HG155" s="24"/>
      <c r="HH155" s="24"/>
      <c r="HI155" s="24"/>
      <c r="HJ155" s="24"/>
      <c r="HK155" s="24"/>
      <c r="HL155" s="24"/>
      <c r="HM155" s="24"/>
      <c r="HN155" s="24"/>
      <c r="HO155" s="24"/>
      <c r="HP155" s="24"/>
      <c r="HQ155" s="24"/>
      <c r="HR155" s="24"/>
      <c r="HS155" s="24"/>
      <c r="HT155" s="24"/>
      <c r="HU155" s="24"/>
      <c r="HV155" s="24"/>
      <c r="HW155" s="24"/>
      <c r="HX155" s="24"/>
      <c r="HY155" s="24"/>
      <c r="HZ155" s="24"/>
      <c r="IA155" s="24"/>
      <c r="IB155" s="24"/>
      <c r="IC155" s="24"/>
      <c r="ID155" s="24"/>
      <c r="IE155" s="24"/>
      <c r="IF155" s="24"/>
      <c r="IG155" s="24"/>
      <c r="IH155" s="24"/>
      <c r="II155" s="24"/>
      <c r="IJ155" s="24"/>
      <c r="IK155" s="24"/>
      <c r="IL155" s="24"/>
      <c r="IM155" s="24"/>
      <c r="IN155" s="24"/>
      <c r="IO155" s="24"/>
      <c r="IP155" s="24"/>
      <c r="IQ155" s="24"/>
      <c r="IR155" s="24"/>
      <c r="IS155" s="24"/>
      <c r="IT155" s="24"/>
      <c r="IU155" s="24"/>
      <c r="IV155" s="24"/>
      <c r="IW155" s="24"/>
      <c r="IX155" s="24"/>
      <c r="IY155" s="24"/>
      <c r="IZ155" s="24"/>
      <c r="JA155" s="24"/>
      <c r="JB155" s="24"/>
      <c r="JC155" s="24"/>
      <c r="JD155" s="24"/>
      <c r="JE155" s="24"/>
      <c r="JF155" s="24"/>
      <c r="JG155" s="24"/>
      <c r="JH155" s="24"/>
      <c r="JI155" s="24"/>
      <c r="JJ155" s="24"/>
      <c r="JK155" s="24"/>
      <c r="JL155" s="24"/>
      <c r="JM155" s="24"/>
      <c r="JN155" s="24"/>
      <c r="JO155" s="24"/>
      <c r="JP155" s="24"/>
      <c r="JQ155" s="24"/>
      <c r="JR155" s="24"/>
      <c r="JS155" s="24"/>
      <c r="JT155" s="24"/>
      <c r="JU155" s="24"/>
      <c r="JV155" s="24"/>
      <c r="JW155" s="24"/>
      <c r="JX155" s="24"/>
      <c r="JY155" s="24"/>
      <c r="JZ155" s="24"/>
      <c r="KA155" s="24"/>
      <c r="KB155" s="24"/>
      <c r="KC155" s="24"/>
      <c r="KD155" s="24"/>
      <c r="KE155" s="24"/>
      <c r="KF155" s="24"/>
      <c r="KG155" s="24"/>
      <c r="KH155" s="24"/>
      <c r="KI155" s="24"/>
      <c r="KJ155" s="24"/>
      <c r="KK155" s="24"/>
      <c r="KL155" s="24"/>
      <c r="KM155" s="24"/>
      <c r="KN155" s="24"/>
      <c r="KO155" s="24"/>
      <c r="KP155" s="24"/>
      <c r="KQ155" s="24"/>
      <c r="KR155" s="24"/>
      <c r="KS155" s="24"/>
      <c r="KT155" s="24"/>
      <c r="KU155" s="24"/>
      <c r="KV155" s="24"/>
      <c r="KW155" s="24"/>
      <c r="KX155" s="24"/>
      <c r="KY155" s="24"/>
      <c r="KZ155" s="24"/>
      <c r="LA155" s="24"/>
      <c r="LB155" s="24"/>
      <c r="LC155" s="24"/>
      <c r="LD155" s="24"/>
      <c r="LE155" s="24"/>
      <c r="LF155" s="24"/>
      <c r="LG155" s="24"/>
      <c r="LH155" s="24"/>
      <c r="LI155" s="24"/>
      <c r="LJ155" s="24"/>
      <c r="LK155" s="24"/>
      <c r="LL155" s="24"/>
      <c r="LM155" s="24"/>
      <c r="LN155" s="24"/>
      <c r="LO155" s="24"/>
      <c r="LP155" s="24"/>
      <c r="LQ155" s="24"/>
      <c r="LR155" s="24"/>
      <c r="LS155" s="24"/>
      <c r="LT155" s="24"/>
      <c r="LU155" s="24"/>
      <c r="LV155" s="24"/>
      <c r="LW155" s="24"/>
      <c r="LX155" s="24"/>
      <c r="LY155" s="24"/>
      <c r="LZ155" s="24"/>
      <c r="MA155" s="24"/>
      <c r="MB155" s="24"/>
      <c r="MC155" s="24"/>
      <c r="MD155" s="24"/>
      <c r="ME155" s="24"/>
      <c r="MF155" s="24"/>
      <c r="MG155" s="24"/>
      <c r="MH155" s="24"/>
      <c r="MI155" s="24"/>
      <c r="MJ155" s="24"/>
      <c r="MK155" s="24"/>
      <c r="ML155" s="24"/>
      <c r="MM155" s="24"/>
      <c r="MN155" s="24"/>
      <c r="MO155" s="24"/>
      <c r="MP155" s="24"/>
      <c r="MQ155" s="24"/>
      <c r="MR155" s="24"/>
      <c r="MS155" s="24"/>
      <c r="MT155" s="24"/>
      <c r="MU155" s="24"/>
      <c r="MV155" s="24"/>
      <c r="MW155" s="24"/>
      <c r="MX155" s="24"/>
      <c r="MY155" s="24"/>
      <c r="MZ155" s="24"/>
      <c r="NA155" s="24"/>
      <c r="NB155" s="24"/>
      <c r="NC155" s="24"/>
      <c r="ND155" s="24"/>
      <c r="NE155" s="24"/>
      <c r="NF155" s="24"/>
      <c r="NG155" s="24"/>
      <c r="NH155" s="24"/>
      <c r="NI155" s="24"/>
      <c r="NJ155" s="24"/>
      <c r="NK155" s="24"/>
      <c r="NL155" s="24"/>
      <c r="NM155" s="24"/>
      <c r="NN155" s="24"/>
      <c r="NO155" s="24"/>
      <c r="NP155" s="24"/>
      <c r="NQ155" s="24"/>
      <c r="NR155" s="24"/>
      <c r="NS155" s="24"/>
      <c r="NT155" s="24"/>
      <c r="NU155" s="24"/>
      <c r="NV155" s="24"/>
      <c r="NW155" s="24"/>
      <c r="NX155" s="24"/>
      <c r="NY155" s="24"/>
      <c r="NZ155" s="24"/>
      <c r="OA155" s="24"/>
      <c r="OB155" s="24"/>
      <c r="OC155" s="24"/>
      <c r="OD155" s="24"/>
      <c r="OE155" s="24"/>
      <c r="OF155" s="24"/>
      <c r="OG155" s="24"/>
      <c r="OH155" s="24"/>
      <c r="OI155" s="24"/>
      <c r="OJ155" s="24"/>
      <c r="OK155" s="24"/>
      <c r="OL155" s="24"/>
      <c r="OM155" s="24"/>
      <c r="ON155" s="24"/>
      <c r="OO155" s="24"/>
      <c r="OP155" s="24"/>
      <c r="OQ155" s="24"/>
      <c r="OR155" s="24"/>
      <c r="OS155" s="24"/>
      <c r="OT155" s="24"/>
      <c r="OU155" s="24"/>
      <c r="OV155" s="24"/>
      <c r="OW155" s="24"/>
      <c r="OX155" s="24"/>
      <c r="OY155" s="24"/>
      <c r="OZ155" s="24"/>
      <c r="PA155" s="24"/>
      <c r="PB155" s="24"/>
      <c r="PC155" s="24"/>
      <c r="PD155" s="24"/>
      <c r="PE155" s="24"/>
      <c r="PF155" s="24"/>
      <c r="PG155" s="24"/>
      <c r="PH155" s="24"/>
      <c r="PI155" s="24"/>
      <c r="PJ155" s="24"/>
      <c r="PK155" s="24"/>
      <c r="PL155" s="24"/>
      <c r="PM155" s="24"/>
      <c r="PN155" s="24"/>
      <c r="PO155" s="24"/>
      <c r="PP155" s="24"/>
      <c r="PQ155" s="24"/>
      <c r="PR155" s="24"/>
      <c r="PS155" s="24"/>
      <c r="PT155" s="24"/>
      <c r="PU155" s="24"/>
      <c r="PV155" s="24"/>
      <c r="PW155" s="24"/>
      <c r="PX155" s="24"/>
      <c r="PY155" s="24"/>
      <c r="PZ155" s="24"/>
      <c r="QA155" s="24"/>
      <c r="QB155" s="24"/>
      <c r="QC155" s="24"/>
      <c r="QD155" s="24"/>
      <c r="QE155" s="24"/>
      <c r="QF155" s="24"/>
      <c r="QG155" s="24"/>
      <c r="QH155" s="24"/>
      <c r="QI155" s="24"/>
      <c r="QJ155" s="24"/>
      <c r="QK155" s="24"/>
      <c r="QL155" s="24"/>
      <c r="QM155" s="24"/>
      <c r="QN155" s="24"/>
      <c r="QO155" s="24"/>
      <c r="QP155" s="24"/>
      <c r="QQ155" s="24"/>
      <c r="QR155" s="24"/>
      <c r="QS155" s="24"/>
      <c r="QT155" s="24"/>
      <c r="QU155" s="24"/>
      <c r="QV155" s="24"/>
      <c r="QW155" s="24"/>
      <c r="QX155" s="24"/>
      <c r="QY155" s="24"/>
      <c r="QZ155" s="24"/>
      <c r="RA155" s="24"/>
      <c r="RB155" s="24"/>
      <c r="RC155" s="24"/>
      <c r="RD155" s="24"/>
      <c r="RE155" s="24"/>
      <c r="RF155" s="24"/>
      <c r="RG155" s="24"/>
      <c r="RH155" s="24"/>
      <c r="RI155" s="24"/>
      <c r="RJ155" s="24"/>
      <c r="RK155" s="24"/>
      <c r="RL155" s="24"/>
      <c r="RM155" s="24"/>
      <c r="RN155" s="24"/>
      <c r="RO155" s="24"/>
      <c r="RP155" s="24"/>
      <c r="RQ155" s="24"/>
      <c r="RR155" s="24"/>
      <c r="RS155" s="24"/>
      <c r="RT155" s="24"/>
      <c r="RU155" s="24"/>
      <c r="RV155" s="24"/>
      <c r="RW155" s="24"/>
      <c r="RX155" s="24"/>
      <c r="RY155" s="24"/>
      <c r="RZ155" s="24"/>
      <c r="SA155" s="24"/>
      <c r="SB155" s="24"/>
      <c r="SC155" s="24"/>
      <c r="SD155" s="24"/>
      <c r="SE155" s="24"/>
      <c r="SF155" s="24"/>
      <c r="SG155" s="24"/>
      <c r="SH155" s="24"/>
      <c r="SI155" s="24"/>
      <c r="SJ155" s="24"/>
      <c r="SK155" s="24"/>
      <c r="SL155" s="24"/>
      <c r="SM155" s="24"/>
      <c r="SN155" s="24"/>
      <c r="SO155" s="24"/>
      <c r="SP155" s="24"/>
      <c r="SQ155" s="24"/>
      <c r="SR155" s="24"/>
      <c r="SS155" s="24"/>
      <c r="ST155" s="24"/>
      <c r="SU155" s="24"/>
      <c r="SV155" s="24"/>
      <c r="SW155" s="24"/>
      <c r="SX155" s="24"/>
      <c r="SY155" s="24"/>
      <c r="SZ155" s="24"/>
      <c r="TA155" s="24"/>
      <c r="TB155" s="24"/>
      <c r="TC155" s="24"/>
      <c r="TD155" s="24"/>
      <c r="TE155" s="24"/>
      <c r="TF155" s="24"/>
      <c r="TG155" s="24"/>
      <c r="TH155" s="24"/>
      <c r="TI155" s="24"/>
      <c r="TJ155" s="24"/>
      <c r="TK155" s="24"/>
      <c r="TL155" s="24"/>
      <c r="TM155" s="24"/>
      <c r="TN155" s="24"/>
      <c r="TO155" s="24"/>
      <c r="TP155" s="24"/>
      <c r="TQ155" s="24"/>
      <c r="TR155" s="24"/>
      <c r="TS155" s="24"/>
      <c r="TT155" s="24"/>
      <c r="TU155" s="24"/>
      <c r="TV155" s="24"/>
      <c r="TW155" s="24"/>
      <c r="TX155" s="24"/>
      <c r="TY155" s="24"/>
      <c r="TZ155" s="24"/>
      <c r="UA155" s="24"/>
      <c r="UB155" s="24"/>
      <c r="UC155" s="24"/>
      <c r="UD155" s="24"/>
      <c r="UE155" s="24"/>
      <c r="UF155" s="24"/>
      <c r="UG155" s="24"/>
      <c r="UH155" s="24"/>
      <c r="UI155" s="24"/>
      <c r="UJ155" s="24"/>
      <c r="UK155" s="24"/>
      <c r="UL155" s="24"/>
      <c r="UM155" s="24"/>
      <c r="UN155" s="24"/>
      <c r="UO155" s="24"/>
      <c r="UP155" s="24"/>
      <c r="UQ155" s="24"/>
      <c r="UR155" s="24"/>
      <c r="US155" s="24"/>
      <c r="UT155" s="24"/>
      <c r="UU155" s="24"/>
      <c r="UV155" s="24"/>
      <c r="UW155" s="24"/>
      <c r="UX155" s="24"/>
      <c r="UY155" s="24"/>
      <c r="UZ155" s="24"/>
      <c r="VA155" s="24"/>
      <c r="VB155" s="24"/>
      <c r="VC155" s="24"/>
      <c r="VD155" s="24"/>
    </row>
    <row r="156" spans="1:576" s="23" customFormat="1" ht="15" customHeight="1" x14ac:dyDescent="0.2">
      <c r="A156" s="18">
        <v>53</v>
      </c>
      <c r="B156" s="89" t="s">
        <v>325</v>
      </c>
      <c r="C156" s="89" t="s">
        <v>326</v>
      </c>
      <c r="D156" s="20">
        <v>14</v>
      </c>
      <c r="E156" s="89" t="s">
        <v>245</v>
      </c>
      <c r="F156" s="89" t="s">
        <v>327</v>
      </c>
      <c r="G156" s="130" t="s">
        <v>114</v>
      </c>
      <c r="H156" s="22">
        <v>40</v>
      </c>
      <c r="I156" s="22" t="s">
        <v>121</v>
      </c>
      <c r="J156" s="21" t="s">
        <v>31</v>
      </c>
      <c r="K156" s="21" t="s">
        <v>279</v>
      </c>
      <c r="L156" s="21" t="s">
        <v>194</v>
      </c>
      <c r="M156" s="22">
        <v>1</v>
      </c>
      <c r="N156" s="62">
        <v>14012</v>
      </c>
      <c r="O156" s="62"/>
      <c r="P156" s="62">
        <f t="shared" si="105"/>
        <v>2101.7999999999997</v>
      </c>
      <c r="Q156" s="62">
        <f t="shared" si="93"/>
        <v>16113.8</v>
      </c>
      <c r="R156" s="62">
        <f>70.1*5</f>
        <v>350.5</v>
      </c>
      <c r="S156" s="62">
        <f t="shared" si="94"/>
        <v>2984.4666666666667</v>
      </c>
      <c r="T156" s="62">
        <f t="shared" si="95"/>
        <v>29844.666666666664</v>
      </c>
      <c r="U156" s="62">
        <f t="shared" si="96"/>
        <v>2819.9149999999995</v>
      </c>
      <c r="V156" s="62">
        <f t="shared" si="97"/>
        <v>483.41399999999999</v>
      </c>
      <c r="W156" s="62">
        <f t="shared" si="98"/>
        <v>805.69</v>
      </c>
      <c r="X156" s="62">
        <f t="shared" si="99"/>
        <v>322.27600000000001</v>
      </c>
      <c r="Y156" s="62">
        <v>1114</v>
      </c>
      <c r="Z156" s="62">
        <v>679</v>
      </c>
      <c r="AA156" s="64">
        <f t="shared" si="100"/>
        <v>8953.4</v>
      </c>
      <c r="AB156" s="64">
        <f t="shared" si="101"/>
        <v>26170.472777777781</v>
      </c>
      <c r="AC156" s="64">
        <f t="shared" si="102"/>
        <v>314045.67333333334</v>
      </c>
      <c r="AD156" s="64"/>
      <c r="AE156" s="64"/>
      <c r="AF156" s="64"/>
      <c r="AG156" s="64"/>
      <c r="AH156" s="64"/>
      <c r="AI156" s="64"/>
      <c r="AJ156" s="64"/>
      <c r="AK156" s="64"/>
      <c r="AL156" s="6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4"/>
      <c r="EX156" s="24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  <c r="GS156" s="24"/>
      <c r="GT156" s="24"/>
      <c r="GU156" s="24"/>
      <c r="GV156" s="24"/>
      <c r="GW156" s="24"/>
      <c r="GX156" s="24"/>
      <c r="GY156" s="24"/>
      <c r="GZ156" s="24"/>
      <c r="HA156" s="24"/>
      <c r="HB156" s="24"/>
      <c r="HC156" s="24"/>
      <c r="HD156" s="24"/>
      <c r="HE156" s="24"/>
      <c r="HF156" s="24"/>
      <c r="HG156" s="24"/>
      <c r="HH156" s="24"/>
      <c r="HI156" s="24"/>
      <c r="HJ156" s="24"/>
      <c r="HK156" s="24"/>
      <c r="HL156" s="24"/>
      <c r="HM156" s="24"/>
      <c r="HN156" s="24"/>
      <c r="HO156" s="24"/>
      <c r="HP156" s="24"/>
      <c r="HQ156" s="24"/>
      <c r="HR156" s="24"/>
      <c r="HS156" s="24"/>
      <c r="HT156" s="24"/>
      <c r="HU156" s="24"/>
      <c r="HV156" s="24"/>
      <c r="HW156" s="24"/>
      <c r="HX156" s="24"/>
      <c r="HY156" s="24"/>
      <c r="HZ156" s="24"/>
      <c r="IA156" s="24"/>
      <c r="IB156" s="24"/>
      <c r="IC156" s="24"/>
      <c r="ID156" s="24"/>
      <c r="IE156" s="24"/>
      <c r="IF156" s="24"/>
      <c r="IG156" s="24"/>
      <c r="IH156" s="24"/>
      <c r="II156" s="24"/>
      <c r="IJ156" s="24"/>
      <c r="IK156" s="24"/>
      <c r="IL156" s="24"/>
      <c r="IM156" s="24"/>
      <c r="IN156" s="24"/>
      <c r="IO156" s="24"/>
      <c r="IP156" s="24"/>
      <c r="IQ156" s="24"/>
      <c r="IR156" s="24"/>
      <c r="IS156" s="24"/>
      <c r="IT156" s="24"/>
      <c r="IU156" s="24"/>
      <c r="IV156" s="24"/>
      <c r="IW156" s="24"/>
      <c r="IX156" s="24"/>
      <c r="IY156" s="24"/>
      <c r="IZ156" s="24"/>
      <c r="JA156" s="24"/>
      <c r="JB156" s="24"/>
      <c r="JC156" s="24"/>
      <c r="JD156" s="24"/>
      <c r="JE156" s="24"/>
      <c r="JF156" s="24"/>
      <c r="JG156" s="24"/>
      <c r="JH156" s="24"/>
      <c r="JI156" s="24"/>
      <c r="JJ156" s="24"/>
      <c r="JK156" s="24"/>
      <c r="JL156" s="24"/>
      <c r="JM156" s="24"/>
      <c r="JN156" s="24"/>
      <c r="JO156" s="24"/>
      <c r="JP156" s="24"/>
      <c r="JQ156" s="24"/>
      <c r="JR156" s="24"/>
      <c r="JS156" s="24"/>
      <c r="JT156" s="24"/>
      <c r="JU156" s="24"/>
      <c r="JV156" s="24"/>
      <c r="JW156" s="24"/>
      <c r="JX156" s="24"/>
      <c r="JY156" s="24"/>
      <c r="JZ156" s="24"/>
      <c r="KA156" s="24"/>
      <c r="KB156" s="24"/>
      <c r="KC156" s="24"/>
      <c r="KD156" s="24"/>
      <c r="KE156" s="24"/>
      <c r="KF156" s="24"/>
      <c r="KG156" s="24"/>
      <c r="KH156" s="24"/>
      <c r="KI156" s="24"/>
      <c r="KJ156" s="24"/>
      <c r="KK156" s="24"/>
      <c r="KL156" s="24"/>
      <c r="KM156" s="24"/>
      <c r="KN156" s="24"/>
      <c r="KO156" s="24"/>
      <c r="KP156" s="24"/>
      <c r="KQ156" s="24"/>
      <c r="KR156" s="24"/>
      <c r="KS156" s="24"/>
      <c r="KT156" s="24"/>
      <c r="KU156" s="24"/>
      <c r="KV156" s="24"/>
      <c r="KW156" s="24"/>
      <c r="KX156" s="24"/>
      <c r="KY156" s="24"/>
      <c r="KZ156" s="24"/>
      <c r="LA156" s="24"/>
      <c r="LB156" s="24"/>
      <c r="LC156" s="24"/>
      <c r="LD156" s="24"/>
      <c r="LE156" s="24"/>
      <c r="LF156" s="24"/>
      <c r="LG156" s="24"/>
      <c r="LH156" s="24"/>
      <c r="LI156" s="24"/>
      <c r="LJ156" s="24"/>
      <c r="LK156" s="24"/>
      <c r="LL156" s="24"/>
      <c r="LM156" s="24"/>
      <c r="LN156" s="24"/>
      <c r="LO156" s="24"/>
      <c r="LP156" s="24"/>
      <c r="LQ156" s="24"/>
      <c r="LR156" s="24"/>
      <c r="LS156" s="24"/>
      <c r="LT156" s="24"/>
      <c r="LU156" s="24"/>
      <c r="LV156" s="24"/>
      <c r="LW156" s="24"/>
      <c r="LX156" s="24"/>
      <c r="LY156" s="24"/>
      <c r="LZ156" s="24"/>
      <c r="MA156" s="24"/>
      <c r="MB156" s="24"/>
      <c r="MC156" s="24"/>
      <c r="MD156" s="24"/>
      <c r="ME156" s="24"/>
      <c r="MF156" s="24"/>
      <c r="MG156" s="24"/>
      <c r="MH156" s="24"/>
      <c r="MI156" s="24"/>
      <c r="MJ156" s="24"/>
      <c r="MK156" s="24"/>
      <c r="ML156" s="24"/>
      <c r="MM156" s="24"/>
      <c r="MN156" s="24"/>
      <c r="MO156" s="24"/>
      <c r="MP156" s="24"/>
      <c r="MQ156" s="24"/>
      <c r="MR156" s="24"/>
      <c r="MS156" s="24"/>
      <c r="MT156" s="24"/>
      <c r="MU156" s="24"/>
      <c r="MV156" s="24"/>
      <c r="MW156" s="24"/>
      <c r="MX156" s="24"/>
      <c r="MY156" s="24"/>
      <c r="MZ156" s="24"/>
      <c r="NA156" s="24"/>
      <c r="NB156" s="24"/>
      <c r="NC156" s="24"/>
      <c r="ND156" s="24"/>
      <c r="NE156" s="24"/>
      <c r="NF156" s="24"/>
      <c r="NG156" s="24"/>
      <c r="NH156" s="24"/>
      <c r="NI156" s="24"/>
      <c r="NJ156" s="24"/>
      <c r="NK156" s="24"/>
      <c r="NL156" s="24"/>
      <c r="NM156" s="24"/>
      <c r="NN156" s="24"/>
      <c r="NO156" s="24"/>
      <c r="NP156" s="24"/>
      <c r="NQ156" s="24"/>
      <c r="NR156" s="24"/>
      <c r="NS156" s="24"/>
      <c r="NT156" s="24"/>
      <c r="NU156" s="24"/>
      <c r="NV156" s="24"/>
      <c r="NW156" s="24"/>
      <c r="NX156" s="24"/>
      <c r="NY156" s="24"/>
      <c r="NZ156" s="24"/>
      <c r="OA156" s="24"/>
      <c r="OB156" s="24"/>
      <c r="OC156" s="24"/>
      <c r="OD156" s="24"/>
      <c r="OE156" s="24"/>
      <c r="OF156" s="24"/>
      <c r="OG156" s="24"/>
      <c r="OH156" s="24"/>
      <c r="OI156" s="24"/>
      <c r="OJ156" s="24"/>
      <c r="OK156" s="24"/>
      <c r="OL156" s="24"/>
      <c r="OM156" s="24"/>
      <c r="ON156" s="24"/>
      <c r="OO156" s="24"/>
      <c r="OP156" s="24"/>
      <c r="OQ156" s="24"/>
      <c r="OR156" s="24"/>
      <c r="OS156" s="24"/>
      <c r="OT156" s="24"/>
      <c r="OU156" s="24"/>
      <c r="OV156" s="24"/>
      <c r="OW156" s="24"/>
      <c r="OX156" s="24"/>
      <c r="OY156" s="24"/>
      <c r="OZ156" s="24"/>
      <c r="PA156" s="24"/>
      <c r="PB156" s="24"/>
      <c r="PC156" s="24"/>
      <c r="PD156" s="24"/>
      <c r="PE156" s="24"/>
      <c r="PF156" s="24"/>
      <c r="PG156" s="24"/>
      <c r="PH156" s="24"/>
      <c r="PI156" s="24"/>
      <c r="PJ156" s="24"/>
      <c r="PK156" s="24"/>
      <c r="PL156" s="24"/>
      <c r="PM156" s="24"/>
      <c r="PN156" s="24"/>
      <c r="PO156" s="24"/>
      <c r="PP156" s="24"/>
      <c r="PQ156" s="24"/>
      <c r="PR156" s="24"/>
      <c r="PS156" s="24"/>
      <c r="PT156" s="24"/>
      <c r="PU156" s="24"/>
      <c r="PV156" s="24"/>
      <c r="PW156" s="24"/>
      <c r="PX156" s="24"/>
      <c r="PY156" s="24"/>
      <c r="PZ156" s="24"/>
      <c r="QA156" s="24"/>
      <c r="QB156" s="24"/>
      <c r="QC156" s="24"/>
      <c r="QD156" s="24"/>
      <c r="QE156" s="24"/>
      <c r="QF156" s="24"/>
      <c r="QG156" s="24"/>
      <c r="QH156" s="24"/>
      <c r="QI156" s="24"/>
      <c r="QJ156" s="24"/>
      <c r="QK156" s="24"/>
      <c r="QL156" s="24"/>
      <c r="QM156" s="24"/>
      <c r="QN156" s="24"/>
      <c r="QO156" s="24"/>
      <c r="QP156" s="24"/>
      <c r="QQ156" s="24"/>
      <c r="QR156" s="24"/>
      <c r="QS156" s="24"/>
      <c r="QT156" s="24"/>
      <c r="QU156" s="24"/>
      <c r="QV156" s="24"/>
      <c r="QW156" s="24"/>
      <c r="QX156" s="24"/>
      <c r="QY156" s="24"/>
      <c r="QZ156" s="24"/>
      <c r="RA156" s="24"/>
      <c r="RB156" s="24"/>
      <c r="RC156" s="24"/>
      <c r="RD156" s="24"/>
      <c r="RE156" s="24"/>
      <c r="RF156" s="24"/>
      <c r="RG156" s="24"/>
      <c r="RH156" s="24"/>
      <c r="RI156" s="24"/>
      <c r="RJ156" s="24"/>
      <c r="RK156" s="24"/>
      <c r="RL156" s="24"/>
      <c r="RM156" s="24"/>
      <c r="RN156" s="24"/>
      <c r="RO156" s="24"/>
      <c r="RP156" s="24"/>
      <c r="RQ156" s="24"/>
      <c r="RR156" s="24"/>
      <c r="RS156" s="24"/>
      <c r="RT156" s="24"/>
      <c r="RU156" s="24"/>
      <c r="RV156" s="24"/>
      <c r="RW156" s="24"/>
      <c r="RX156" s="24"/>
      <c r="RY156" s="24"/>
      <c r="RZ156" s="24"/>
      <c r="SA156" s="24"/>
      <c r="SB156" s="24"/>
      <c r="SC156" s="24"/>
      <c r="SD156" s="24"/>
      <c r="SE156" s="24"/>
      <c r="SF156" s="24"/>
      <c r="SG156" s="24"/>
      <c r="SH156" s="24"/>
      <c r="SI156" s="24"/>
      <c r="SJ156" s="24"/>
      <c r="SK156" s="24"/>
      <c r="SL156" s="24"/>
      <c r="SM156" s="24"/>
      <c r="SN156" s="24"/>
      <c r="SO156" s="24"/>
      <c r="SP156" s="24"/>
      <c r="SQ156" s="24"/>
      <c r="SR156" s="24"/>
      <c r="SS156" s="24"/>
      <c r="ST156" s="24"/>
      <c r="SU156" s="24"/>
      <c r="SV156" s="24"/>
      <c r="SW156" s="24"/>
      <c r="SX156" s="24"/>
      <c r="SY156" s="24"/>
      <c r="SZ156" s="24"/>
      <c r="TA156" s="24"/>
      <c r="TB156" s="24"/>
      <c r="TC156" s="24"/>
      <c r="TD156" s="24"/>
      <c r="TE156" s="24"/>
      <c r="TF156" s="24"/>
      <c r="TG156" s="24"/>
      <c r="TH156" s="24"/>
      <c r="TI156" s="24"/>
      <c r="TJ156" s="24"/>
      <c r="TK156" s="24"/>
      <c r="TL156" s="24"/>
      <c r="TM156" s="24"/>
      <c r="TN156" s="24"/>
      <c r="TO156" s="24"/>
      <c r="TP156" s="24"/>
      <c r="TQ156" s="24"/>
      <c r="TR156" s="24"/>
      <c r="TS156" s="24"/>
      <c r="TT156" s="24"/>
      <c r="TU156" s="24"/>
      <c r="TV156" s="24"/>
      <c r="TW156" s="24"/>
      <c r="TX156" s="24"/>
      <c r="TY156" s="24"/>
      <c r="TZ156" s="24"/>
      <c r="UA156" s="24"/>
      <c r="UB156" s="24"/>
      <c r="UC156" s="24"/>
      <c r="UD156" s="24"/>
      <c r="UE156" s="24"/>
      <c r="UF156" s="24"/>
      <c r="UG156" s="24"/>
      <c r="UH156" s="24"/>
      <c r="UI156" s="24"/>
      <c r="UJ156" s="24"/>
      <c r="UK156" s="24"/>
      <c r="UL156" s="24"/>
      <c r="UM156" s="24"/>
      <c r="UN156" s="24"/>
      <c r="UO156" s="24"/>
      <c r="UP156" s="24"/>
      <c r="UQ156" s="24"/>
      <c r="UR156" s="24"/>
      <c r="US156" s="24"/>
      <c r="UT156" s="24"/>
      <c r="UU156" s="24"/>
      <c r="UV156" s="24"/>
      <c r="UW156" s="24"/>
      <c r="UX156" s="24"/>
      <c r="UY156" s="24"/>
      <c r="UZ156" s="24"/>
      <c r="VA156" s="24"/>
      <c r="VB156" s="24"/>
      <c r="VC156" s="24"/>
      <c r="VD156" s="24"/>
    </row>
    <row r="157" spans="1:576" s="23" customFormat="1" ht="15" customHeight="1" x14ac:dyDescent="0.2">
      <c r="A157" s="99">
        <v>54</v>
      </c>
      <c r="B157" s="89" t="s">
        <v>325</v>
      </c>
      <c r="C157" s="89" t="s">
        <v>326</v>
      </c>
      <c r="D157" s="20">
        <v>14</v>
      </c>
      <c r="E157" s="92" t="s">
        <v>245</v>
      </c>
      <c r="F157" s="89" t="s">
        <v>327</v>
      </c>
      <c r="G157" s="130" t="s">
        <v>114</v>
      </c>
      <c r="H157" s="22">
        <v>40</v>
      </c>
      <c r="I157" s="22" t="s">
        <v>121</v>
      </c>
      <c r="J157" s="21" t="s">
        <v>85</v>
      </c>
      <c r="K157" s="21" t="s">
        <v>276</v>
      </c>
      <c r="L157" s="21" t="s">
        <v>194</v>
      </c>
      <c r="M157" s="22">
        <v>1</v>
      </c>
      <c r="N157" s="62">
        <v>14012</v>
      </c>
      <c r="O157" s="62"/>
      <c r="P157" s="62">
        <f>N157*0.15</f>
        <v>2101.7999999999997</v>
      </c>
      <c r="Q157" s="62">
        <f t="shared" si="93"/>
        <v>16113.8</v>
      </c>
      <c r="R157" s="62">
        <f>70.1*8</f>
        <v>560.79999999999995</v>
      </c>
      <c r="S157" s="62">
        <f t="shared" si="94"/>
        <v>2984.4666666666667</v>
      </c>
      <c r="T157" s="62">
        <f t="shared" si="95"/>
        <v>29844.666666666664</v>
      </c>
      <c r="U157" s="62">
        <f t="shared" si="96"/>
        <v>2819.9149999999995</v>
      </c>
      <c r="V157" s="62">
        <f t="shared" si="97"/>
        <v>483.41399999999999</v>
      </c>
      <c r="W157" s="62">
        <f t="shared" si="98"/>
        <v>805.69</v>
      </c>
      <c r="X157" s="62">
        <f t="shared" si="99"/>
        <v>322.27600000000001</v>
      </c>
      <c r="Y157" s="62">
        <v>1114</v>
      </c>
      <c r="Z157" s="62">
        <v>679</v>
      </c>
      <c r="AA157" s="64">
        <f t="shared" si="100"/>
        <v>8953.4</v>
      </c>
      <c r="AB157" s="64">
        <f t="shared" si="101"/>
        <v>26380.772777777776</v>
      </c>
      <c r="AC157" s="64">
        <f t="shared" si="102"/>
        <v>316569.27333333332</v>
      </c>
      <c r="AD157" s="64"/>
      <c r="AE157" s="64"/>
      <c r="AF157" s="64"/>
      <c r="AG157" s="64"/>
      <c r="AH157" s="64"/>
      <c r="AI157" s="64"/>
      <c r="AJ157" s="64"/>
      <c r="AK157" s="64"/>
      <c r="AL157" s="6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4"/>
      <c r="GV157" s="24"/>
      <c r="GW157" s="24"/>
      <c r="GX157" s="24"/>
      <c r="GY157" s="24"/>
      <c r="GZ157" s="24"/>
      <c r="HA157" s="24"/>
      <c r="HB157" s="24"/>
      <c r="HC157" s="24"/>
      <c r="HD157" s="24"/>
      <c r="HE157" s="24"/>
      <c r="HF157" s="24"/>
      <c r="HG157" s="24"/>
      <c r="HH157" s="24"/>
      <c r="HI157" s="24"/>
      <c r="HJ157" s="24"/>
      <c r="HK157" s="24"/>
      <c r="HL157" s="24"/>
      <c r="HM157" s="24"/>
      <c r="HN157" s="24"/>
      <c r="HO157" s="24"/>
      <c r="HP157" s="24"/>
      <c r="HQ157" s="24"/>
      <c r="HR157" s="24"/>
      <c r="HS157" s="24"/>
      <c r="HT157" s="24"/>
      <c r="HU157" s="24"/>
      <c r="HV157" s="24"/>
      <c r="HW157" s="24"/>
      <c r="HX157" s="24"/>
      <c r="HY157" s="24"/>
      <c r="HZ157" s="24"/>
      <c r="IA157" s="24"/>
      <c r="IB157" s="24"/>
      <c r="IC157" s="24"/>
      <c r="ID157" s="24"/>
      <c r="IE157" s="24"/>
      <c r="IF157" s="24"/>
      <c r="IG157" s="24"/>
      <c r="IH157" s="24"/>
      <c r="II157" s="24"/>
      <c r="IJ157" s="24"/>
      <c r="IK157" s="24"/>
      <c r="IL157" s="24"/>
      <c r="IM157" s="24"/>
      <c r="IN157" s="24"/>
      <c r="IO157" s="24"/>
      <c r="IP157" s="24"/>
      <c r="IQ157" s="24"/>
      <c r="IR157" s="24"/>
      <c r="IS157" s="24"/>
      <c r="IT157" s="24"/>
      <c r="IU157" s="24"/>
      <c r="IV157" s="24"/>
      <c r="IW157" s="24"/>
      <c r="IX157" s="24"/>
      <c r="IY157" s="24"/>
      <c r="IZ157" s="24"/>
      <c r="JA157" s="24"/>
      <c r="JB157" s="24"/>
      <c r="JC157" s="24"/>
      <c r="JD157" s="24"/>
      <c r="JE157" s="24"/>
      <c r="JF157" s="24"/>
      <c r="JG157" s="24"/>
      <c r="JH157" s="24"/>
      <c r="JI157" s="24"/>
      <c r="JJ157" s="24"/>
      <c r="JK157" s="24"/>
      <c r="JL157" s="24"/>
      <c r="JM157" s="24"/>
      <c r="JN157" s="24"/>
      <c r="JO157" s="24"/>
      <c r="JP157" s="24"/>
      <c r="JQ157" s="24"/>
      <c r="JR157" s="24"/>
      <c r="JS157" s="24"/>
      <c r="JT157" s="24"/>
      <c r="JU157" s="24"/>
      <c r="JV157" s="24"/>
      <c r="JW157" s="24"/>
      <c r="JX157" s="24"/>
      <c r="JY157" s="24"/>
      <c r="JZ157" s="24"/>
      <c r="KA157" s="24"/>
      <c r="KB157" s="24"/>
      <c r="KC157" s="24"/>
      <c r="KD157" s="24"/>
      <c r="KE157" s="24"/>
      <c r="KF157" s="24"/>
      <c r="KG157" s="24"/>
      <c r="KH157" s="24"/>
      <c r="KI157" s="24"/>
      <c r="KJ157" s="24"/>
      <c r="KK157" s="24"/>
      <c r="KL157" s="24"/>
      <c r="KM157" s="24"/>
      <c r="KN157" s="24"/>
      <c r="KO157" s="24"/>
      <c r="KP157" s="24"/>
      <c r="KQ157" s="24"/>
      <c r="KR157" s="24"/>
      <c r="KS157" s="24"/>
      <c r="KT157" s="24"/>
      <c r="KU157" s="24"/>
      <c r="KV157" s="24"/>
      <c r="KW157" s="24"/>
      <c r="KX157" s="24"/>
      <c r="KY157" s="24"/>
      <c r="KZ157" s="24"/>
      <c r="LA157" s="24"/>
      <c r="LB157" s="24"/>
      <c r="LC157" s="24"/>
      <c r="LD157" s="24"/>
      <c r="LE157" s="24"/>
      <c r="LF157" s="24"/>
      <c r="LG157" s="24"/>
      <c r="LH157" s="24"/>
      <c r="LI157" s="24"/>
      <c r="LJ157" s="24"/>
      <c r="LK157" s="24"/>
      <c r="LL157" s="24"/>
      <c r="LM157" s="24"/>
      <c r="LN157" s="24"/>
      <c r="LO157" s="24"/>
      <c r="LP157" s="24"/>
      <c r="LQ157" s="24"/>
      <c r="LR157" s="24"/>
      <c r="LS157" s="24"/>
      <c r="LT157" s="24"/>
      <c r="LU157" s="24"/>
      <c r="LV157" s="24"/>
      <c r="LW157" s="24"/>
      <c r="LX157" s="24"/>
      <c r="LY157" s="24"/>
      <c r="LZ157" s="24"/>
      <c r="MA157" s="24"/>
      <c r="MB157" s="24"/>
      <c r="MC157" s="24"/>
      <c r="MD157" s="24"/>
      <c r="ME157" s="24"/>
      <c r="MF157" s="24"/>
      <c r="MG157" s="24"/>
      <c r="MH157" s="24"/>
      <c r="MI157" s="24"/>
      <c r="MJ157" s="24"/>
      <c r="MK157" s="24"/>
      <c r="ML157" s="24"/>
      <c r="MM157" s="24"/>
      <c r="MN157" s="24"/>
      <c r="MO157" s="24"/>
      <c r="MP157" s="24"/>
      <c r="MQ157" s="24"/>
      <c r="MR157" s="24"/>
      <c r="MS157" s="24"/>
      <c r="MT157" s="24"/>
      <c r="MU157" s="24"/>
      <c r="MV157" s="24"/>
      <c r="MW157" s="24"/>
      <c r="MX157" s="24"/>
      <c r="MY157" s="24"/>
      <c r="MZ157" s="24"/>
      <c r="NA157" s="24"/>
      <c r="NB157" s="24"/>
      <c r="NC157" s="24"/>
      <c r="ND157" s="24"/>
      <c r="NE157" s="24"/>
      <c r="NF157" s="24"/>
      <c r="NG157" s="24"/>
      <c r="NH157" s="24"/>
      <c r="NI157" s="24"/>
      <c r="NJ157" s="24"/>
      <c r="NK157" s="24"/>
      <c r="NL157" s="24"/>
      <c r="NM157" s="24"/>
      <c r="NN157" s="24"/>
      <c r="NO157" s="24"/>
      <c r="NP157" s="24"/>
      <c r="NQ157" s="24"/>
      <c r="NR157" s="24"/>
      <c r="NS157" s="24"/>
      <c r="NT157" s="24"/>
      <c r="NU157" s="24"/>
      <c r="NV157" s="24"/>
      <c r="NW157" s="24"/>
      <c r="NX157" s="24"/>
      <c r="NY157" s="24"/>
      <c r="NZ157" s="24"/>
      <c r="OA157" s="24"/>
      <c r="OB157" s="24"/>
      <c r="OC157" s="24"/>
      <c r="OD157" s="24"/>
      <c r="OE157" s="24"/>
      <c r="OF157" s="24"/>
      <c r="OG157" s="24"/>
      <c r="OH157" s="24"/>
      <c r="OI157" s="24"/>
      <c r="OJ157" s="24"/>
      <c r="OK157" s="24"/>
      <c r="OL157" s="24"/>
      <c r="OM157" s="24"/>
      <c r="ON157" s="24"/>
      <c r="OO157" s="24"/>
      <c r="OP157" s="24"/>
      <c r="OQ157" s="24"/>
      <c r="OR157" s="24"/>
      <c r="OS157" s="24"/>
      <c r="OT157" s="24"/>
      <c r="OU157" s="24"/>
      <c r="OV157" s="24"/>
      <c r="OW157" s="24"/>
      <c r="OX157" s="24"/>
      <c r="OY157" s="24"/>
      <c r="OZ157" s="24"/>
      <c r="PA157" s="24"/>
      <c r="PB157" s="24"/>
      <c r="PC157" s="24"/>
      <c r="PD157" s="24"/>
      <c r="PE157" s="24"/>
      <c r="PF157" s="24"/>
      <c r="PG157" s="24"/>
      <c r="PH157" s="24"/>
      <c r="PI157" s="24"/>
      <c r="PJ157" s="24"/>
      <c r="PK157" s="24"/>
      <c r="PL157" s="24"/>
      <c r="PM157" s="24"/>
      <c r="PN157" s="24"/>
      <c r="PO157" s="24"/>
      <c r="PP157" s="24"/>
      <c r="PQ157" s="24"/>
      <c r="PR157" s="24"/>
      <c r="PS157" s="24"/>
      <c r="PT157" s="24"/>
      <c r="PU157" s="24"/>
      <c r="PV157" s="24"/>
      <c r="PW157" s="24"/>
      <c r="PX157" s="24"/>
      <c r="PY157" s="24"/>
      <c r="PZ157" s="24"/>
      <c r="QA157" s="24"/>
      <c r="QB157" s="24"/>
      <c r="QC157" s="24"/>
      <c r="QD157" s="24"/>
      <c r="QE157" s="24"/>
      <c r="QF157" s="24"/>
      <c r="QG157" s="24"/>
      <c r="QH157" s="24"/>
      <c r="QI157" s="24"/>
      <c r="QJ157" s="24"/>
      <c r="QK157" s="24"/>
      <c r="QL157" s="24"/>
      <c r="QM157" s="24"/>
      <c r="QN157" s="24"/>
      <c r="QO157" s="24"/>
      <c r="QP157" s="24"/>
      <c r="QQ157" s="24"/>
      <c r="QR157" s="24"/>
      <c r="QS157" s="24"/>
      <c r="QT157" s="24"/>
      <c r="QU157" s="24"/>
      <c r="QV157" s="24"/>
      <c r="QW157" s="24"/>
      <c r="QX157" s="24"/>
      <c r="QY157" s="24"/>
      <c r="QZ157" s="24"/>
      <c r="RA157" s="24"/>
      <c r="RB157" s="24"/>
      <c r="RC157" s="24"/>
      <c r="RD157" s="24"/>
      <c r="RE157" s="24"/>
      <c r="RF157" s="24"/>
      <c r="RG157" s="24"/>
      <c r="RH157" s="24"/>
      <c r="RI157" s="24"/>
      <c r="RJ157" s="24"/>
      <c r="RK157" s="24"/>
      <c r="RL157" s="24"/>
      <c r="RM157" s="24"/>
      <c r="RN157" s="24"/>
      <c r="RO157" s="24"/>
      <c r="RP157" s="24"/>
      <c r="RQ157" s="24"/>
      <c r="RR157" s="24"/>
      <c r="RS157" s="24"/>
      <c r="RT157" s="24"/>
      <c r="RU157" s="24"/>
      <c r="RV157" s="24"/>
      <c r="RW157" s="24"/>
      <c r="RX157" s="24"/>
      <c r="RY157" s="24"/>
      <c r="RZ157" s="24"/>
      <c r="SA157" s="24"/>
      <c r="SB157" s="24"/>
      <c r="SC157" s="24"/>
      <c r="SD157" s="24"/>
      <c r="SE157" s="24"/>
      <c r="SF157" s="24"/>
      <c r="SG157" s="24"/>
      <c r="SH157" s="24"/>
      <c r="SI157" s="24"/>
      <c r="SJ157" s="24"/>
      <c r="SK157" s="24"/>
      <c r="SL157" s="24"/>
      <c r="SM157" s="24"/>
      <c r="SN157" s="24"/>
      <c r="SO157" s="24"/>
      <c r="SP157" s="24"/>
      <c r="SQ157" s="24"/>
      <c r="SR157" s="24"/>
      <c r="SS157" s="24"/>
      <c r="ST157" s="24"/>
      <c r="SU157" s="24"/>
      <c r="SV157" s="24"/>
      <c r="SW157" s="24"/>
      <c r="SX157" s="24"/>
      <c r="SY157" s="24"/>
      <c r="SZ157" s="24"/>
      <c r="TA157" s="24"/>
      <c r="TB157" s="24"/>
      <c r="TC157" s="24"/>
      <c r="TD157" s="24"/>
      <c r="TE157" s="24"/>
      <c r="TF157" s="24"/>
      <c r="TG157" s="24"/>
      <c r="TH157" s="24"/>
      <c r="TI157" s="24"/>
      <c r="TJ157" s="24"/>
      <c r="TK157" s="24"/>
      <c r="TL157" s="24"/>
      <c r="TM157" s="24"/>
      <c r="TN157" s="24"/>
      <c r="TO157" s="24"/>
      <c r="TP157" s="24"/>
      <c r="TQ157" s="24"/>
      <c r="TR157" s="24"/>
      <c r="TS157" s="24"/>
      <c r="TT157" s="24"/>
      <c r="TU157" s="24"/>
      <c r="TV157" s="24"/>
      <c r="TW157" s="24"/>
      <c r="TX157" s="24"/>
      <c r="TY157" s="24"/>
      <c r="TZ157" s="24"/>
      <c r="UA157" s="24"/>
      <c r="UB157" s="24"/>
      <c r="UC157" s="24"/>
      <c r="UD157" s="24"/>
      <c r="UE157" s="24"/>
      <c r="UF157" s="24"/>
      <c r="UG157" s="24"/>
      <c r="UH157" s="24"/>
      <c r="UI157" s="24"/>
      <c r="UJ157" s="24"/>
      <c r="UK157" s="24"/>
      <c r="UL157" s="24"/>
      <c r="UM157" s="24"/>
      <c r="UN157" s="24"/>
      <c r="UO157" s="24"/>
      <c r="UP157" s="24"/>
      <c r="UQ157" s="24"/>
      <c r="UR157" s="24"/>
      <c r="US157" s="24"/>
      <c r="UT157" s="24"/>
      <c r="UU157" s="24"/>
      <c r="UV157" s="24"/>
      <c r="UW157" s="24"/>
      <c r="UX157" s="24"/>
      <c r="UY157" s="24"/>
      <c r="UZ157" s="24"/>
      <c r="VA157" s="24"/>
      <c r="VB157" s="24"/>
      <c r="VC157" s="24"/>
      <c r="VD157" s="24"/>
    </row>
    <row r="158" spans="1:576" s="23" customFormat="1" ht="15" customHeight="1" x14ac:dyDescent="0.2">
      <c r="A158" s="18">
        <v>55</v>
      </c>
      <c r="B158" s="19" t="s">
        <v>325</v>
      </c>
      <c r="C158" s="19" t="s">
        <v>326</v>
      </c>
      <c r="D158" s="20">
        <v>14</v>
      </c>
      <c r="E158" s="19" t="s">
        <v>245</v>
      </c>
      <c r="F158" s="19" t="s">
        <v>327</v>
      </c>
      <c r="G158" s="130" t="s">
        <v>114</v>
      </c>
      <c r="H158" s="22">
        <v>40</v>
      </c>
      <c r="I158" s="22" t="s">
        <v>121</v>
      </c>
      <c r="J158" s="21" t="s">
        <v>85</v>
      </c>
      <c r="K158" s="21" t="s">
        <v>276</v>
      </c>
      <c r="L158" s="21" t="s">
        <v>194</v>
      </c>
      <c r="M158" s="22">
        <v>1</v>
      </c>
      <c r="N158" s="62">
        <v>14012</v>
      </c>
      <c r="O158" s="62"/>
      <c r="P158" s="62">
        <f>N158*0.15</f>
        <v>2101.7999999999997</v>
      </c>
      <c r="Q158" s="62">
        <f t="shared" si="93"/>
        <v>16113.8</v>
      </c>
      <c r="R158" s="62"/>
      <c r="S158" s="62">
        <f t="shared" si="94"/>
        <v>2984.4666666666667</v>
      </c>
      <c r="T158" s="62">
        <f t="shared" si="95"/>
        <v>29844.666666666664</v>
      </c>
      <c r="U158" s="62">
        <f t="shared" si="96"/>
        <v>2819.9149999999995</v>
      </c>
      <c r="V158" s="62">
        <f t="shared" si="97"/>
        <v>483.41399999999999</v>
      </c>
      <c r="W158" s="62">
        <f t="shared" si="98"/>
        <v>805.69</v>
      </c>
      <c r="X158" s="62">
        <f t="shared" si="99"/>
        <v>322.27600000000001</v>
      </c>
      <c r="Y158" s="62">
        <v>1114</v>
      </c>
      <c r="Z158" s="62">
        <v>679</v>
      </c>
      <c r="AA158" s="64">
        <f t="shared" si="100"/>
        <v>8953.4</v>
      </c>
      <c r="AB158" s="64">
        <f t="shared" si="101"/>
        <v>25819.972777777781</v>
      </c>
      <c r="AC158" s="64">
        <f t="shared" si="102"/>
        <v>309839.67333333334</v>
      </c>
      <c r="AD158" s="64"/>
      <c r="AE158" s="64"/>
      <c r="AF158" s="64"/>
      <c r="AG158" s="64"/>
      <c r="AH158" s="64"/>
      <c r="AI158" s="64"/>
      <c r="AJ158" s="64"/>
      <c r="AK158" s="64"/>
      <c r="AL158" s="6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4"/>
      <c r="GV158" s="24"/>
      <c r="GW158" s="24"/>
      <c r="GX158" s="24"/>
      <c r="GY158" s="24"/>
      <c r="GZ158" s="24"/>
      <c r="HA158" s="24"/>
      <c r="HB158" s="24"/>
      <c r="HC158" s="24"/>
      <c r="HD158" s="24"/>
      <c r="HE158" s="24"/>
      <c r="HF158" s="24"/>
      <c r="HG158" s="24"/>
      <c r="HH158" s="24"/>
      <c r="HI158" s="24"/>
      <c r="HJ158" s="24"/>
      <c r="HK158" s="24"/>
      <c r="HL158" s="24"/>
      <c r="HM158" s="24"/>
      <c r="HN158" s="24"/>
      <c r="HO158" s="24"/>
      <c r="HP158" s="24"/>
      <c r="HQ158" s="24"/>
      <c r="HR158" s="24"/>
      <c r="HS158" s="24"/>
      <c r="HT158" s="24"/>
      <c r="HU158" s="24"/>
      <c r="HV158" s="24"/>
      <c r="HW158" s="24"/>
      <c r="HX158" s="24"/>
      <c r="HY158" s="24"/>
      <c r="HZ158" s="24"/>
      <c r="IA158" s="24"/>
      <c r="IB158" s="24"/>
      <c r="IC158" s="24"/>
      <c r="ID158" s="24"/>
      <c r="IE158" s="24"/>
      <c r="IF158" s="24"/>
      <c r="IG158" s="24"/>
      <c r="IH158" s="24"/>
      <c r="II158" s="24"/>
      <c r="IJ158" s="24"/>
      <c r="IK158" s="24"/>
      <c r="IL158" s="24"/>
      <c r="IM158" s="24"/>
      <c r="IN158" s="24"/>
      <c r="IO158" s="24"/>
      <c r="IP158" s="24"/>
      <c r="IQ158" s="24"/>
      <c r="IR158" s="24"/>
      <c r="IS158" s="24"/>
      <c r="IT158" s="24"/>
      <c r="IU158" s="24"/>
      <c r="IV158" s="24"/>
      <c r="IW158" s="24"/>
      <c r="IX158" s="24"/>
      <c r="IY158" s="24"/>
      <c r="IZ158" s="24"/>
      <c r="JA158" s="24"/>
      <c r="JB158" s="24"/>
      <c r="JC158" s="24"/>
      <c r="JD158" s="24"/>
      <c r="JE158" s="24"/>
      <c r="JF158" s="24"/>
      <c r="JG158" s="24"/>
      <c r="JH158" s="24"/>
      <c r="JI158" s="24"/>
      <c r="JJ158" s="24"/>
      <c r="JK158" s="24"/>
      <c r="JL158" s="24"/>
      <c r="JM158" s="24"/>
      <c r="JN158" s="24"/>
      <c r="JO158" s="24"/>
      <c r="JP158" s="24"/>
      <c r="JQ158" s="24"/>
      <c r="JR158" s="24"/>
      <c r="JS158" s="24"/>
      <c r="JT158" s="24"/>
      <c r="JU158" s="24"/>
      <c r="JV158" s="24"/>
      <c r="JW158" s="24"/>
      <c r="JX158" s="24"/>
      <c r="JY158" s="24"/>
      <c r="JZ158" s="24"/>
      <c r="KA158" s="24"/>
      <c r="KB158" s="24"/>
      <c r="KC158" s="24"/>
      <c r="KD158" s="24"/>
      <c r="KE158" s="24"/>
      <c r="KF158" s="24"/>
      <c r="KG158" s="24"/>
      <c r="KH158" s="24"/>
      <c r="KI158" s="24"/>
      <c r="KJ158" s="24"/>
      <c r="KK158" s="24"/>
      <c r="KL158" s="24"/>
      <c r="KM158" s="24"/>
      <c r="KN158" s="24"/>
      <c r="KO158" s="24"/>
      <c r="KP158" s="24"/>
      <c r="KQ158" s="24"/>
      <c r="KR158" s="24"/>
      <c r="KS158" s="24"/>
      <c r="KT158" s="24"/>
      <c r="KU158" s="24"/>
      <c r="KV158" s="24"/>
      <c r="KW158" s="24"/>
      <c r="KX158" s="24"/>
      <c r="KY158" s="24"/>
      <c r="KZ158" s="24"/>
      <c r="LA158" s="24"/>
      <c r="LB158" s="24"/>
      <c r="LC158" s="24"/>
      <c r="LD158" s="24"/>
      <c r="LE158" s="24"/>
      <c r="LF158" s="24"/>
      <c r="LG158" s="24"/>
      <c r="LH158" s="24"/>
      <c r="LI158" s="24"/>
      <c r="LJ158" s="24"/>
      <c r="LK158" s="24"/>
      <c r="LL158" s="24"/>
      <c r="LM158" s="24"/>
      <c r="LN158" s="24"/>
      <c r="LO158" s="24"/>
      <c r="LP158" s="24"/>
      <c r="LQ158" s="24"/>
      <c r="LR158" s="24"/>
      <c r="LS158" s="24"/>
      <c r="LT158" s="24"/>
      <c r="LU158" s="24"/>
      <c r="LV158" s="24"/>
      <c r="LW158" s="24"/>
      <c r="LX158" s="24"/>
      <c r="LY158" s="24"/>
      <c r="LZ158" s="24"/>
      <c r="MA158" s="24"/>
      <c r="MB158" s="24"/>
      <c r="MC158" s="24"/>
      <c r="MD158" s="24"/>
      <c r="ME158" s="24"/>
      <c r="MF158" s="24"/>
      <c r="MG158" s="24"/>
      <c r="MH158" s="24"/>
      <c r="MI158" s="24"/>
      <c r="MJ158" s="24"/>
      <c r="MK158" s="24"/>
      <c r="ML158" s="24"/>
      <c r="MM158" s="24"/>
      <c r="MN158" s="24"/>
      <c r="MO158" s="24"/>
      <c r="MP158" s="24"/>
      <c r="MQ158" s="24"/>
      <c r="MR158" s="24"/>
      <c r="MS158" s="24"/>
      <c r="MT158" s="24"/>
      <c r="MU158" s="24"/>
      <c r="MV158" s="24"/>
      <c r="MW158" s="24"/>
      <c r="MX158" s="24"/>
      <c r="MY158" s="24"/>
      <c r="MZ158" s="24"/>
      <c r="NA158" s="24"/>
      <c r="NB158" s="24"/>
      <c r="NC158" s="24"/>
      <c r="ND158" s="24"/>
      <c r="NE158" s="24"/>
      <c r="NF158" s="24"/>
      <c r="NG158" s="24"/>
      <c r="NH158" s="24"/>
      <c r="NI158" s="24"/>
      <c r="NJ158" s="24"/>
      <c r="NK158" s="24"/>
      <c r="NL158" s="24"/>
      <c r="NM158" s="24"/>
      <c r="NN158" s="24"/>
      <c r="NO158" s="24"/>
      <c r="NP158" s="24"/>
      <c r="NQ158" s="24"/>
      <c r="NR158" s="24"/>
      <c r="NS158" s="24"/>
      <c r="NT158" s="24"/>
      <c r="NU158" s="24"/>
      <c r="NV158" s="24"/>
      <c r="NW158" s="24"/>
      <c r="NX158" s="24"/>
      <c r="NY158" s="24"/>
      <c r="NZ158" s="24"/>
      <c r="OA158" s="24"/>
      <c r="OB158" s="24"/>
      <c r="OC158" s="24"/>
      <c r="OD158" s="24"/>
      <c r="OE158" s="24"/>
      <c r="OF158" s="24"/>
      <c r="OG158" s="24"/>
      <c r="OH158" s="24"/>
      <c r="OI158" s="24"/>
      <c r="OJ158" s="24"/>
      <c r="OK158" s="24"/>
      <c r="OL158" s="24"/>
      <c r="OM158" s="24"/>
      <c r="ON158" s="24"/>
      <c r="OO158" s="24"/>
      <c r="OP158" s="24"/>
      <c r="OQ158" s="24"/>
      <c r="OR158" s="24"/>
      <c r="OS158" s="24"/>
      <c r="OT158" s="24"/>
      <c r="OU158" s="24"/>
      <c r="OV158" s="24"/>
      <c r="OW158" s="24"/>
      <c r="OX158" s="24"/>
      <c r="OY158" s="24"/>
      <c r="OZ158" s="24"/>
      <c r="PA158" s="24"/>
      <c r="PB158" s="24"/>
      <c r="PC158" s="24"/>
      <c r="PD158" s="24"/>
      <c r="PE158" s="24"/>
      <c r="PF158" s="24"/>
      <c r="PG158" s="24"/>
      <c r="PH158" s="24"/>
      <c r="PI158" s="24"/>
      <c r="PJ158" s="24"/>
      <c r="PK158" s="24"/>
      <c r="PL158" s="24"/>
      <c r="PM158" s="24"/>
      <c r="PN158" s="24"/>
      <c r="PO158" s="24"/>
      <c r="PP158" s="24"/>
      <c r="PQ158" s="24"/>
      <c r="PR158" s="24"/>
      <c r="PS158" s="24"/>
      <c r="PT158" s="24"/>
      <c r="PU158" s="24"/>
      <c r="PV158" s="24"/>
      <c r="PW158" s="24"/>
      <c r="PX158" s="24"/>
      <c r="PY158" s="24"/>
      <c r="PZ158" s="24"/>
      <c r="QA158" s="24"/>
      <c r="QB158" s="24"/>
      <c r="QC158" s="24"/>
      <c r="QD158" s="24"/>
      <c r="QE158" s="24"/>
      <c r="QF158" s="24"/>
      <c r="QG158" s="24"/>
      <c r="QH158" s="24"/>
      <c r="QI158" s="24"/>
      <c r="QJ158" s="24"/>
      <c r="QK158" s="24"/>
      <c r="QL158" s="24"/>
      <c r="QM158" s="24"/>
      <c r="QN158" s="24"/>
      <c r="QO158" s="24"/>
      <c r="QP158" s="24"/>
      <c r="QQ158" s="24"/>
      <c r="QR158" s="24"/>
      <c r="QS158" s="24"/>
      <c r="QT158" s="24"/>
      <c r="QU158" s="24"/>
      <c r="QV158" s="24"/>
      <c r="QW158" s="24"/>
      <c r="QX158" s="24"/>
      <c r="QY158" s="24"/>
      <c r="QZ158" s="24"/>
      <c r="RA158" s="24"/>
      <c r="RB158" s="24"/>
      <c r="RC158" s="24"/>
      <c r="RD158" s="24"/>
      <c r="RE158" s="24"/>
      <c r="RF158" s="24"/>
      <c r="RG158" s="24"/>
      <c r="RH158" s="24"/>
      <c r="RI158" s="24"/>
      <c r="RJ158" s="24"/>
      <c r="RK158" s="24"/>
      <c r="RL158" s="24"/>
      <c r="RM158" s="24"/>
      <c r="RN158" s="24"/>
      <c r="RO158" s="24"/>
      <c r="RP158" s="24"/>
      <c r="RQ158" s="24"/>
      <c r="RR158" s="24"/>
      <c r="RS158" s="24"/>
      <c r="RT158" s="24"/>
      <c r="RU158" s="24"/>
      <c r="RV158" s="24"/>
      <c r="RW158" s="24"/>
      <c r="RX158" s="24"/>
      <c r="RY158" s="24"/>
      <c r="RZ158" s="24"/>
      <c r="SA158" s="24"/>
      <c r="SB158" s="24"/>
      <c r="SC158" s="24"/>
      <c r="SD158" s="24"/>
      <c r="SE158" s="24"/>
      <c r="SF158" s="24"/>
      <c r="SG158" s="24"/>
      <c r="SH158" s="24"/>
      <c r="SI158" s="24"/>
      <c r="SJ158" s="24"/>
      <c r="SK158" s="24"/>
      <c r="SL158" s="24"/>
      <c r="SM158" s="24"/>
      <c r="SN158" s="24"/>
      <c r="SO158" s="24"/>
      <c r="SP158" s="24"/>
      <c r="SQ158" s="24"/>
      <c r="SR158" s="24"/>
      <c r="SS158" s="24"/>
      <c r="ST158" s="24"/>
      <c r="SU158" s="24"/>
      <c r="SV158" s="24"/>
      <c r="SW158" s="24"/>
      <c r="SX158" s="24"/>
      <c r="SY158" s="24"/>
      <c r="SZ158" s="24"/>
      <c r="TA158" s="24"/>
      <c r="TB158" s="24"/>
      <c r="TC158" s="24"/>
      <c r="TD158" s="24"/>
      <c r="TE158" s="24"/>
      <c r="TF158" s="24"/>
      <c r="TG158" s="24"/>
      <c r="TH158" s="24"/>
      <c r="TI158" s="24"/>
      <c r="TJ158" s="24"/>
      <c r="TK158" s="24"/>
      <c r="TL158" s="24"/>
      <c r="TM158" s="24"/>
      <c r="TN158" s="24"/>
      <c r="TO158" s="24"/>
      <c r="TP158" s="24"/>
      <c r="TQ158" s="24"/>
      <c r="TR158" s="24"/>
      <c r="TS158" s="24"/>
      <c r="TT158" s="24"/>
      <c r="TU158" s="24"/>
      <c r="TV158" s="24"/>
      <c r="TW158" s="24"/>
      <c r="TX158" s="24"/>
      <c r="TY158" s="24"/>
      <c r="TZ158" s="24"/>
      <c r="UA158" s="24"/>
      <c r="UB158" s="24"/>
      <c r="UC158" s="24"/>
      <c r="UD158" s="24"/>
      <c r="UE158" s="24"/>
      <c r="UF158" s="24"/>
      <c r="UG158" s="24"/>
      <c r="UH158" s="24"/>
      <c r="UI158" s="24"/>
      <c r="UJ158" s="24"/>
      <c r="UK158" s="24"/>
      <c r="UL158" s="24"/>
      <c r="UM158" s="24"/>
      <c r="UN158" s="24"/>
      <c r="UO158" s="24"/>
      <c r="UP158" s="24"/>
      <c r="UQ158" s="24"/>
      <c r="UR158" s="24"/>
      <c r="US158" s="24"/>
      <c r="UT158" s="24"/>
      <c r="UU158" s="24"/>
      <c r="UV158" s="24"/>
      <c r="UW158" s="24"/>
      <c r="UX158" s="24"/>
      <c r="UY158" s="24"/>
      <c r="UZ158" s="24"/>
      <c r="VA158" s="24"/>
      <c r="VB158" s="24"/>
      <c r="VC158" s="24"/>
      <c r="VD158" s="24"/>
    </row>
    <row r="159" spans="1:576" s="23" customFormat="1" ht="15" customHeight="1" x14ac:dyDescent="0.2">
      <c r="A159" s="18">
        <v>56</v>
      </c>
      <c r="B159" s="89" t="s">
        <v>325</v>
      </c>
      <c r="C159" s="89" t="s">
        <v>326</v>
      </c>
      <c r="D159" s="20">
        <v>14</v>
      </c>
      <c r="E159" s="89" t="s">
        <v>245</v>
      </c>
      <c r="F159" s="89" t="s">
        <v>327</v>
      </c>
      <c r="G159" s="130" t="s">
        <v>114</v>
      </c>
      <c r="H159" s="22">
        <v>40</v>
      </c>
      <c r="I159" s="22" t="s">
        <v>121</v>
      </c>
      <c r="J159" s="21" t="s">
        <v>85</v>
      </c>
      <c r="K159" s="21" t="s">
        <v>276</v>
      </c>
      <c r="L159" s="21" t="s">
        <v>194</v>
      </c>
      <c r="M159" s="22">
        <v>1</v>
      </c>
      <c r="N159" s="62">
        <v>14012</v>
      </c>
      <c r="O159" s="62"/>
      <c r="P159" s="62">
        <f>N159*0.15</f>
        <v>2101.7999999999997</v>
      </c>
      <c r="Q159" s="62">
        <f t="shared" si="93"/>
        <v>16113.8</v>
      </c>
      <c r="R159" s="62">
        <f>70.1*5</f>
        <v>350.5</v>
      </c>
      <c r="S159" s="62">
        <f t="shared" si="94"/>
        <v>2984.4666666666667</v>
      </c>
      <c r="T159" s="62">
        <f t="shared" si="95"/>
        <v>29844.666666666664</v>
      </c>
      <c r="U159" s="62">
        <f t="shared" si="96"/>
        <v>2819.9149999999995</v>
      </c>
      <c r="V159" s="62">
        <f t="shared" si="97"/>
        <v>483.41399999999999</v>
      </c>
      <c r="W159" s="62">
        <f t="shared" si="98"/>
        <v>805.69</v>
      </c>
      <c r="X159" s="62">
        <f t="shared" si="99"/>
        <v>322.27600000000001</v>
      </c>
      <c r="Y159" s="62">
        <v>1114</v>
      </c>
      <c r="Z159" s="62">
        <v>679</v>
      </c>
      <c r="AA159" s="64">
        <f t="shared" si="100"/>
        <v>8953.4</v>
      </c>
      <c r="AB159" s="64">
        <f t="shared" si="101"/>
        <v>26170.472777777781</v>
      </c>
      <c r="AC159" s="64">
        <f t="shared" si="102"/>
        <v>314045.67333333334</v>
      </c>
      <c r="AD159" s="64"/>
      <c r="AE159" s="64"/>
      <c r="AF159" s="64"/>
      <c r="AG159" s="64"/>
      <c r="AH159" s="64"/>
      <c r="AI159" s="64"/>
      <c r="AJ159" s="64"/>
      <c r="AK159" s="64"/>
      <c r="AL159" s="6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  <c r="FL159" s="24"/>
      <c r="FM159" s="24"/>
      <c r="FN159" s="24"/>
      <c r="FO159" s="24"/>
      <c r="FP159" s="24"/>
      <c r="FQ159" s="24"/>
      <c r="FR159" s="24"/>
      <c r="FS159" s="24"/>
      <c r="FT159" s="24"/>
      <c r="FU159" s="24"/>
      <c r="FV159" s="24"/>
      <c r="FW159" s="24"/>
      <c r="FX159" s="24"/>
      <c r="FY159" s="24"/>
      <c r="FZ159" s="24"/>
      <c r="GA159" s="24"/>
      <c r="GB159" s="24"/>
      <c r="GC159" s="24"/>
      <c r="GD159" s="24"/>
      <c r="GE159" s="24"/>
      <c r="GF159" s="24"/>
      <c r="GG159" s="24"/>
      <c r="GH159" s="24"/>
      <c r="GI159" s="24"/>
      <c r="GJ159" s="24"/>
      <c r="GK159" s="24"/>
      <c r="GL159" s="24"/>
      <c r="GM159" s="24"/>
      <c r="GN159" s="24"/>
      <c r="GO159" s="24"/>
      <c r="GP159" s="24"/>
      <c r="GQ159" s="24"/>
      <c r="GR159" s="24"/>
      <c r="GS159" s="24"/>
      <c r="GT159" s="24"/>
      <c r="GU159" s="24"/>
      <c r="GV159" s="24"/>
      <c r="GW159" s="24"/>
      <c r="GX159" s="24"/>
      <c r="GY159" s="24"/>
      <c r="GZ159" s="24"/>
      <c r="HA159" s="24"/>
      <c r="HB159" s="24"/>
      <c r="HC159" s="24"/>
      <c r="HD159" s="24"/>
      <c r="HE159" s="24"/>
      <c r="HF159" s="24"/>
      <c r="HG159" s="24"/>
      <c r="HH159" s="24"/>
      <c r="HI159" s="24"/>
      <c r="HJ159" s="24"/>
      <c r="HK159" s="24"/>
      <c r="HL159" s="24"/>
      <c r="HM159" s="24"/>
      <c r="HN159" s="24"/>
      <c r="HO159" s="24"/>
      <c r="HP159" s="24"/>
      <c r="HQ159" s="24"/>
      <c r="HR159" s="24"/>
      <c r="HS159" s="24"/>
      <c r="HT159" s="24"/>
      <c r="HU159" s="24"/>
      <c r="HV159" s="24"/>
      <c r="HW159" s="24"/>
      <c r="HX159" s="24"/>
      <c r="HY159" s="24"/>
      <c r="HZ159" s="24"/>
      <c r="IA159" s="24"/>
      <c r="IB159" s="24"/>
      <c r="IC159" s="24"/>
      <c r="ID159" s="24"/>
      <c r="IE159" s="24"/>
      <c r="IF159" s="24"/>
      <c r="IG159" s="24"/>
      <c r="IH159" s="24"/>
      <c r="II159" s="24"/>
      <c r="IJ159" s="24"/>
      <c r="IK159" s="24"/>
      <c r="IL159" s="24"/>
      <c r="IM159" s="24"/>
      <c r="IN159" s="24"/>
      <c r="IO159" s="24"/>
      <c r="IP159" s="24"/>
      <c r="IQ159" s="24"/>
      <c r="IR159" s="24"/>
      <c r="IS159" s="24"/>
      <c r="IT159" s="24"/>
      <c r="IU159" s="24"/>
      <c r="IV159" s="24"/>
      <c r="IW159" s="24"/>
      <c r="IX159" s="24"/>
      <c r="IY159" s="24"/>
      <c r="IZ159" s="24"/>
      <c r="JA159" s="24"/>
      <c r="JB159" s="24"/>
      <c r="JC159" s="24"/>
      <c r="JD159" s="24"/>
      <c r="JE159" s="24"/>
      <c r="JF159" s="24"/>
      <c r="JG159" s="24"/>
      <c r="JH159" s="24"/>
      <c r="JI159" s="24"/>
      <c r="JJ159" s="24"/>
      <c r="JK159" s="24"/>
      <c r="JL159" s="24"/>
      <c r="JM159" s="24"/>
      <c r="JN159" s="24"/>
      <c r="JO159" s="24"/>
      <c r="JP159" s="24"/>
      <c r="JQ159" s="24"/>
      <c r="JR159" s="24"/>
      <c r="JS159" s="24"/>
      <c r="JT159" s="24"/>
      <c r="JU159" s="24"/>
      <c r="JV159" s="24"/>
      <c r="JW159" s="24"/>
      <c r="JX159" s="24"/>
      <c r="JY159" s="24"/>
      <c r="JZ159" s="24"/>
      <c r="KA159" s="24"/>
      <c r="KB159" s="24"/>
      <c r="KC159" s="24"/>
      <c r="KD159" s="24"/>
      <c r="KE159" s="24"/>
      <c r="KF159" s="24"/>
      <c r="KG159" s="24"/>
      <c r="KH159" s="24"/>
      <c r="KI159" s="24"/>
      <c r="KJ159" s="24"/>
      <c r="KK159" s="24"/>
      <c r="KL159" s="24"/>
      <c r="KM159" s="24"/>
      <c r="KN159" s="24"/>
      <c r="KO159" s="24"/>
      <c r="KP159" s="24"/>
      <c r="KQ159" s="24"/>
      <c r="KR159" s="24"/>
      <c r="KS159" s="24"/>
      <c r="KT159" s="24"/>
      <c r="KU159" s="24"/>
      <c r="KV159" s="24"/>
      <c r="KW159" s="24"/>
      <c r="KX159" s="24"/>
      <c r="KY159" s="24"/>
      <c r="KZ159" s="24"/>
      <c r="LA159" s="24"/>
      <c r="LB159" s="24"/>
      <c r="LC159" s="24"/>
      <c r="LD159" s="24"/>
      <c r="LE159" s="24"/>
      <c r="LF159" s="24"/>
      <c r="LG159" s="24"/>
      <c r="LH159" s="24"/>
      <c r="LI159" s="24"/>
      <c r="LJ159" s="24"/>
      <c r="LK159" s="24"/>
      <c r="LL159" s="24"/>
      <c r="LM159" s="24"/>
      <c r="LN159" s="24"/>
      <c r="LO159" s="24"/>
      <c r="LP159" s="24"/>
      <c r="LQ159" s="24"/>
      <c r="LR159" s="24"/>
      <c r="LS159" s="24"/>
      <c r="LT159" s="24"/>
      <c r="LU159" s="24"/>
      <c r="LV159" s="24"/>
      <c r="LW159" s="24"/>
      <c r="LX159" s="24"/>
      <c r="LY159" s="24"/>
      <c r="LZ159" s="24"/>
      <c r="MA159" s="24"/>
      <c r="MB159" s="24"/>
      <c r="MC159" s="24"/>
      <c r="MD159" s="24"/>
      <c r="ME159" s="24"/>
      <c r="MF159" s="24"/>
      <c r="MG159" s="24"/>
      <c r="MH159" s="24"/>
      <c r="MI159" s="24"/>
      <c r="MJ159" s="24"/>
      <c r="MK159" s="24"/>
      <c r="ML159" s="24"/>
      <c r="MM159" s="24"/>
      <c r="MN159" s="24"/>
      <c r="MO159" s="24"/>
      <c r="MP159" s="24"/>
      <c r="MQ159" s="24"/>
      <c r="MR159" s="24"/>
      <c r="MS159" s="24"/>
      <c r="MT159" s="24"/>
      <c r="MU159" s="24"/>
      <c r="MV159" s="24"/>
      <c r="MW159" s="24"/>
      <c r="MX159" s="24"/>
      <c r="MY159" s="24"/>
      <c r="MZ159" s="24"/>
      <c r="NA159" s="24"/>
      <c r="NB159" s="24"/>
      <c r="NC159" s="24"/>
      <c r="ND159" s="24"/>
      <c r="NE159" s="24"/>
      <c r="NF159" s="24"/>
      <c r="NG159" s="24"/>
      <c r="NH159" s="24"/>
      <c r="NI159" s="24"/>
      <c r="NJ159" s="24"/>
      <c r="NK159" s="24"/>
      <c r="NL159" s="24"/>
      <c r="NM159" s="24"/>
      <c r="NN159" s="24"/>
      <c r="NO159" s="24"/>
      <c r="NP159" s="24"/>
      <c r="NQ159" s="24"/>
      <c r="NR159" s="24"/>
      <c r="NS159" s="24"/>
      <c r="NT159" s="24"/>
      <c r="NU159" s="24"/>
      <c r="NV159" s="24"/>
      <c r="NW159" s="24"/>
      <c r="NX159" s="24"/>
      <c r="NY159" s="24"/>
      <c r="NZ159" s="24"/>
      <c r="OA159" s="24"/>
      <c r="OB159" s="24"/>
      <c r="OC159" s="24"/>
      <c r="OD159" s="24"/>
      <c r="OE159" s="24"/>
      <c r="OF159" s="24"/>
      <c r="OG159" s="24"/>
      <c r="OH159" s="24"/>
      <c r="OI159" s="24"/>
      <c r="OJ159" s="24"/>
      <c r="OK159" s="24"/>
      <c r="OL159" s="24"/>
      <c r="OM159" s="24"/>
      <c r="ON159" s="24"/>
      <c r="OO159" s="24"/>
      <c r="OP159" s="24"/>
      <c r="OQ159" s="24"/>
      <c r="OR159" s="24"/>
      <c r="OS159" s="24"/>
      <c r="OT159" s="24"/>
      <c r="OU159" s="24"/>
      <c r="OV159" s="24"/>
      <c r="OW159" s="24"/>
      <c r="OX159" s="24"/>
      <c r="OY159" s="24"/>
      <c r="OZ159" s="24"/>
      <c r="PA159" s="24"/>
      <c r="PB159" s="24"/>
      <c r="PC159" s="24"/>
      <c r="PD159" s="24"/>
      <c r="PE159" s="24"/>
      <c r="PF159" s="24"/>
      <c r="PG159" s="24"/>
      <c r="PH159" s="24"/>
      <c r="PI159" s="24"/>
      <c r="PJ159" s="24"/>
      <c r="PK159" s="24"/>
      <c r="PL159" s="24"/>
      <c r="PM159" s="24"/>
      <c r="PN159" s="24"/>
      <c r="PO159" s="24"/>
      <c r="PP159" s="24"/>
      <c r="PQ159" s="24"/>
      <c r="PR159" s="24"/>
      <c r="PS159" s="24"/>
      <c r="PT159" s="24"/>
      <c r="PU159" s="24"/>
      <c r="PV159" s="24"/>
      <c r="PW159" s="24"/>
      <c r="PX159" s="24"/>
      <c r="PY159" s="24"/>
      <c r="PZ159" s="24"/>
      <c r="QA159" s="24"/>
      <c r="QB159" s="24"/>
      <c r="QC159" s="24"/>
      <c r="QD159" s="24"/>
      <c r="QE159" s="24"/>
      <c r="QF159" s="24"/>
      <c r="QG159" s="24"/>
      <c r="QH159" s="24"/>
      <c r="QI159" s="24"/>
      <c r="QJ159" s="24"/>
      <c r="QK159" s="24"/>
      <c r="QL159" s="24"/>
      <c r="QM159" s="24"/>
      <c r="QN159" s="24"/>
      <c r="QO159" s="24"/>
      <c r="QP159" s="24"/>
      <c r="QQ159" s="24"/>
      <c r="QR159" s="24"/>
      <c r="QS159" s="24"/>
      <c r="QT159" s="24"/>
      <c r="QU159" s="24"/>
      <c r="QV159" s="24"/>
      <c r="QW159" s="24"/>
      <c r="QX159" s="24"/>
      <c r="QY159" s="24"/>
      <c r="QZ159" s="24"/>
      <c r="RA159" s="24"/>
      <c r="RB159" s="24"/>
      <c r="RC159" s="24"/>
      <c r="RD159" s="24"/>
      <c r="RE159" s="24"/>
      <c r="RF159" s="24"/>
      <c r="RG159" s="24"/>
      <c r="RH159" s="24"/>
      <c r="RI159" s="24"/>
      <c r="RJ159" s="24"/>
      <c r="RK159" s="24"/>
      <c r="RL159" s="24"/>
      <c r="RM159" s="24"/>
      <c r="RN159" s="24"/>
      <c r="RO159" s="24"/>
      <c r="RP159" s="24"/>
      <c r="RQ159" s="24"/>
      <c r="RR159" s="24"/>
      <c r="RS159" s="24"/>
      <c r="RT159" s="24"/>
      <c r="RU159" s="24"/>
      <c r="RV159" s="24"/>
      <c r="RW159" s="24"/>
      <c r="RX159" s="24"/>
      <c r="RY159" s="24"/>
      <c r="RZ159" s="24"/>
      <c r="SA159" s="24"/>
      <c r="SB159" s="24"/>
      <c r="SC159" s="24"/>
      <c r="SD159" s="24"/>
      <c r="SE159" s="24"/>
      <c r="SF159" s="24"/>
      <c r="SG159" s="24"/>
      <c r="SH159" s="24"/>
      <c r="SI159" s="24"/>
      <c r="SJ159" s="24"/>
      <c r="SK159" s="24"/>
      <c r="SL159" s="24"/>
      <c r="SM159" s="24"/>
      <c r="SN159" s="24"/>
      <c r="SO159" s="24"/>
      <c r="SP159" s="24"/>
      <c r="SQ159" s="24"/>
      <c r="SR159" s="24"/>
      <c r="SS159" s="24"/>
      <c r="ST159" s="24"/>
      <c r="SU159" s="24"/>
      <c r="SV159" s="24"/>
      <c r="SW159" s="24"/>
      <c r="SX159" s="24"/>
      <c r="SY159" s="24"/>
      <c r="SZ159" s="24"/>
      <c r="TA159" s="24"/>
      <c r="TB159" s="24"/>
      <c r="TC159" s="24"/>
      <c r="TD159" s="24"/>
      <c r="TE159" s="24"/>
      <c r="TF159" s="24"/>
      <c r="TG159" s="24"/>
      <c r="TH159" s="24"/>
      <c r="TI159" s="24"/>
      <c r="TJ159" s="24"/>
      <c r="TK159" s="24"/>
      <c r="TL159" s="24"/>
      <c r="TM159" s="24"/>
      <c r="TN159" s="24"/>
      <c r="TO159" s="24"/>
      <c r="TP159" s="24"/>
      <c r="TQ159" s="24"/>
      <c r="TR159" s="24"/>
      <c r="TS159" s="24"/>
      <c r="TT159" s="24"/>
      <c r="TU159" s="24"/>
      <c r="TV159" s="24"/>
      <c r="TW159" s="24"/>
      <c r="TX159" s="24"/>
      <c r="TY159" s="24"/>
      <c r="TZ159" s="24"/>
      <c r="UA159" s="24"/>
      <c r="UB159" s="24"/>
      <c r="UC159" s="24"/>
      <c r="UD159" s="24"/>
      <c r="UE159" s="24"/>
      <c r="UF159" s="24"/>
      <c r="UG159" s="24"/>
      <c r="UH159" s="24"/>
      <c r="UI159" s="24"/>
      <c r="UJ159" s="24"/>
      <c r="UK159" s="24"/>
      <c r="UL159" s="24"/>
      <c r="UM159" s="24"/>
      <c r="UN159" s="24"/>
      <c r="UO159" s="24"/>
      <c r="UP159" s="24"/>
      <c r="UQ159" s="24"/>
      <c r="UR159" s="24"/>
      <c r="US159" s="24"/>
      <c r="UT159" s="24"/>
      <c r="UU159" s="24"/>
      <c r="UV159" s="24"/>
      <c r="UW159" s="24"/>
      <c r="UX159" s="24"/>
      <c r="UY159" s="24"/>
      <c r="UZ159" s="24"/>
      <c r="VA159" s="24"/>
      <c r="VB159" s="24"/>
      <c r="VC159" s="24"/>
      <c r="VD159" s="24"/>
    </row>
    <row r="160" spans="1:576" s="23" customFormat="1" ht="15" customHeight="1" x14ac:dyDescent="0.2">
      <c r="A160" s="99">
        <v>57</v>
      </c>
      <c r="B160" s="89" t="s">
        <v>325</v>
      </c>
      <c r="C160" s="89" t="s">
        <v>326</v>
      </c>
      <c r="D160" s="20">
        <v>14</v>
      </c>
      <c r="E160" s="89" t="s">
        <v>245</v>
      </c>
      <c r="F160" s="89" t="s">
        <v>327</v>
      </c>
      <c r="G160" s="130" t="s">
        <v>114</v>
      </c>
      <c r="H160" s="22">
        <v>40</v>
      </c>
      <c r="I160" s="22" t="s">
        <v>121</v>
      </c>
      <c r="J160" s="21" t="s">
        <v>85</v>
      </c>
      <c r="K160" s="21" t="s">
        <v>276</v>
      </c>
      <c r="L160" s="21" t="s">
        <v>194</v>
      </c>
      <c r="M160" s="22">
        <v>1</v>
      </c>
      <c r="N160" s="62">
        <v>14012</v>
      </c>
      <c r="O160" s="62"/>
      <c r="P160" s="62">
        <f>N160*0.15</f>
        <v>2101.7999999999997</v>
      </c>
      <c r="Q160" s="62">
        <f t="shared" si="93"/>
        <v>16113.8</v>
      </c>
      <c r="R160" s="62">
        <f>70.1*7</f>
        <v>490.69999999999993</v>
      </c>
      <c r="S160" s="62">
        <f t="shared" si="94"/>
        <v>2984.4666666666667</v>
      </c>
      <c r="T160" s="62">
        <f t="shared" si="95"/>
        <v>29844.666666666664</v>
      </c>
      <c r="U160" s="62">
        <f t="shared" si="96"/>
        <v>2819.9149999999995</v>
      </c>
      <c r="V160" s="62">
        <f t="shared" si="97"/>
        <v>483.41399999999999</v>
      </c>
      <c r="W160" s="62">
        <f t="shared" si="98"/>
        <v>805.69</v>
      </c>
      <c r="X160" s="62">
        <f t="shared" si="99"/>
        <v>322.27600000000001</v>
      </c>
      <c r="Y160" s="62">
        <v>1114</v>
      </c>
      <c r="Z160" s="62">
        <v>679</v>
      </c>
      <c r="AA160" s="64">
        <f t="shared" si="100"/>
        <v>8953.4</v>
      </c>
      <c r="AB160" s="64">
        <f t="shared" si="101"/>
        <v>26310.672777777778</v>
      </c>
      <c r="AC160" s="64">
        <f t="shared" si="102"/>
        <v>315728.07333333336</v>
      </c>
      <c r="AD160" s="64"/>
      <c r="AE160" s="64"/>
      <c r="AF160" s="64"/>
      <c r="AG160" s="64"/>
      <c r="AH160" s="64"/>
      <c r="AI160" s="64"/>
      <c r="AJ160" s="64"/>
      <c r="AK160" s="64"/>
      <c r="AL160" s="6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  <c r="HF160" s="24"/>
      <c r="HG160" s="24"/>
      <c r="HH160" s="24"/>
      <c r="HI160" s="24"/>
      <c r="HJ160" s="24"/>
      <c r="HK160" s="24"/>
      <c r="HL160" s="24"/>
      <c r="HM160" s="24"/>
      <c r="HN160" s="24"/>
      <c r="HO160" s="24"/>
      <c r="HP160" s="24"/>
      <c r="HQ160" s="24"/>
      <c r="HR160" s="24"/>
      <c r="HS160" s="24"/>
      <c r="HT160" s="24"/>
      <c r="HU160" s="24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  <c r="IH160" s="24"/>
      <c r="II160" s="24"/>
      <c r="IJ160" s="24"/>
      <c r="IK160" s="24"/>
      <c r="IL160" s="24"/>
      <c r="IM160" s="24"/>
      <c r="IN160" s="24"/>
      <c r="IO160" s="24"/>
      <c r="IP160" s="24"/>
      <c r="IQ160" s="24"/>
      <c r="IR160" s="24"/>
      <c r="IS160" s="24"/>
      <c r="IT160" s="24"/>
      <c r="IU160" s="24"/>
      <c r="IV160" s="24"/>
      <c r="IW160" s="24"/>
      <c r="IX160" s="24"/>
      <c r="IY160" s="24"/>
      <c r="IZ160" s="24"/>
      <c r="JA160" s="24"/>
      <c r="JB160" s="24"/>
      <c r="JC160" s="24"/>
      <c r="JD160" s="24"/>
      <c r="JE160" s="24"/>
      <c r="JF160" s="24"/>
      <c r="JG160" s="24"/>
      <c r="JH160" s="24"/>
      <c r="JI160" s="24"/>
      <c r="JJ160" s="24"/>
      <c r="JK160" s="24"/>
      <c r="JL160" s="24"/>
      <c r="JM160" s="24"/>
      <c r="JN160" s="24"/>
      <c r="JO160" s="24"/>
      <c r="JP160" s="24"/>
      <c r="JQ160" s="24"/>
      <c r="JR160" s="24"/>
      <c r="JS160" s="24"/>
      <c r="JT160" s="24"/>
      <c r="JU160" s="24"/>
      <c r="JV160" s="24"/>
      <c r="JW160" s="24"/>
      <c r="JX160" s="24"/>
      <c r="JY160" s="24"/>
      <c r="JZ160" s="24"/>
      <c r="KA160" s="24"/>
      <c r="KB160" s="24"/>
      <c r="KC160" s="24"/>
      <c r="KD160" s="24"/>
      <c r="KE160" s="24"/>
      <c r="KF160" s="24"/>
      <c r="KG160" s="24"/>
      <c r="KH160" s="24"/>
      <c r="KI160" s="24"/>
      <c r="KJ160" s="24"/>
      <c r="KK160" s="24"/>
      <c r="KL160" s="24"/>
      <c r="KM160" s="24"/>
      <c r="KN160" s="24"/>
      <c r="KO160" s="24"/>
      <c r="KP160" s="24"/>
      <c r="KQ160" s="24"/>
      <c r="KR160" s="24"/>
      <c r="KS160" s="24"/>
      <c r="KT160" s="24"/>
      <c r="KU160" s="24"/>
      <c r="KV160" s="24"/>
      <c r="KW160" s="24"/>
      <c r="KX160" s="24"/>
      <c r="KY160" s="24"/>
      <c r="KZ160" s="24"/>
      <c r="LA160" s="24"/>
      <c r="LB160" s="24"/>
      <c r="LC160" s="24"/>
      <c r="LD160" s="24"/>
      <c r="LE160" s="24"/>
      <c r="LF160" s="24"/>
      <c r="LG160" s="24"/>
      <c r="LH160" s="24"/>
      <c r="LI160" s="24"/>
      <c r="LJ160" s="24"/>
      <c r="LK160" s="24"/>
      <c r="LL160" s="24"/>
      <c r="LM160" s="24"/>
      <c r="LN160" s="24"/>
      <c r="LO160" s="24"/>
      <c r="LP160" s="24"/>
      <c r="LQ160" s="24"/>
      <c r="LR160" s="24"/>
      <c r="LS160" s="24"/>
      <c r="LT160" s="24"/>
      <c r="LU160" s="24"/>
      <c r="LV160" s="24"/>
      <c r="LW160" s="24"/>
      <c r="LX160" s="24"/>
      <c r="LY160" s="24"/>
      <c r="LZ160" s="24"/>
      <c r="MA160" s="24"/>
      <c r="MB160" s="24"/>
      <c r="MC160" s="24"/>
      <c r="MD160" s="24"/>
      <c r="ME160" s="24"/>
      <c r="MF160" s="24"/>
      <c r="MG160" s="24"/>
      <c r="MH160" s="24"/>
      <c r="MI160" s="24"/>
      <c r="MJ160" s="24"/>
      <c r="MK160" s="24"/>
      <c r="ML160" s="24"/>
      <c r="MM160" s="24"/>
      <c r="MN160" s="24"/>
      <c r="MO160" s="24"/>
      <c r="MP160" s="24"/>
      <c r="MQ160" s="24"/>
      <c r="MR160" s="24"/>
      <c r="MS160" s="24"/>
      <c r="MT160" s="24"/>
      <c r="MU160" s="24"/>
      <c r="MV160" s="24"/>
      <c r="MW160" s="24"/>
      <c r="MX160" s="24"/>
      <c r="MY160" s="24"/>
      <c r="MZ160" s="24"/>
      <c r="NA160" s="24"/>
      <c r="NB160" s="24"/>
      <c r="NC160" s="24"/>
      <c r="ND160" s="24"/>
      <c r="NE160" s="24"/>
      <c r="NF160" s="24"/>
      <c r="NG160" s="24"/>
      <c r="NH160" s="24"/>
      <c r="NI160" s="24"/>
      <c r="NJ160" s="24"/>
      <c r="NK160" s="24"/>
      <c r="NL160" s="24"/>
      <c r="NM160" s="24"/>
      <c r="NN160" s="24"/>
      <c r="NO160" s="24"/>
      <c r="NP160" s="24"/>
      <c r="NQ160" s="24"/>
      <c r="NR160" s="24"/>
      <c r="NS160" s="24"/>
      <c r="NT160" s="24"/>
      <c r="NU160" s="24"/>
      <c r="NV160" s="24"/>
      <c r="NW160" s="24"/>
      <c r="NX160" s="24"/>
      <c r="NY160" s="24"/>
      <c r="NZ160" s="24"/>
      <c r="OA160" s="24"/>
      <c r="OB160" s="24"/>
      <c r="OC160" s="24"/>
      <c r="OD160" s="24"/>
      <c r="OE160" s="24"/>
      <c r="OF160" s="24"/>
      <c r="OG160" s="24"/>
      <c r="OH160" s="24"/>
      <c r="OI160" s="24"/>
      <c r="OJ160" s="24"/>
      <c r="OK160" s="24"/>
      <c r="OL160" s="24"/>
      <c r="OM160" s="24"/>
      <c r="ON160" s="24"/>
      <c r="OO160" s="24"/>
      <c r="OP160" s="24"/>
      <c r="OQ160" s="24"/>
      <c r="OR160" s="24"/>
      <c r="OS160" s="24"/>
      <c r="OT160" s="24"/>
      <c r="OU160" s="24"/>
      <c r="OV160" s="24"/>
      <c r="OW160" s="24"/>
      <c r="OX160" s="24"/>
      <c r="OY160" s="24"/>
      <c r="OZ160" s="24"/>
      <c r="PA160" s="24"/>
      <c r="PB160" s="24"/>
      <c r="PC160" s="24"/>
      <c r="PD160" s="24"/>
      <c r="PE160" s="24"/>
      <c r="PF160" s="24"/>
      <c r="PG160" s="24"/>
      <c r="PH160" s="24"/>
      <c r="PI160" s="24"/>
      <c r="PJ160" s="24"/>
      <c r="PK160" s="24"/>
      <c r="PL160" s="24"/>
      <c r="PM160" s="24"/>
      <c r="PN160" s="24"/>
      <c r="PO160" s="24"/>
      <c r="PP160" s="24"/>
      <c r="PQ160" s="24"/>
      <c r="PR160" s="24"/>
      <c r="PS160" s="24"/>
      <c r="PT160" s="24"/>
      <c r="PU160" s="24"/>
      <c r="PV160" s="24"/>
      <c r="PW160" s="24"/>
      <c r="PX160" s="24"/>
      <c r="PY160" s="24"/>
      <c r="PZ160" s="24"/>
      <c r="QA160" s="24"/>
      <c r="QB160" s="24"/>
      <c r="QC160" s="24"/>
      <c r="QD160" s="24"/>
      <c r="QE160" s="24"/>
      <c r="QF160" s="24"/>
      <c r="QG160" s="24"/>
      <c r="QH160" s="24"/>
      <c r="QI160" s="24"/>
      <c r="QJ160" s="24"/>
      <c r="QK160" s="24"/>
      <c r="QL160" s="24"/>
      <c r="QM160" s="24"/>
      <c r="QN160" s="24"/>
      <c r="QO160" s="24"/>
      <c r="QP160" s="24"/>
      <c r="QQ160" s="24"/>
      <c r="QR160" s="24"/>
      <c r="QS160" s="24"/>
      <c r="QT160" s="24"/>
      <c r="QU160" s="24"/>
      <c r="QV160" s="24"/>
      <c r="QW160" s="24"/>
      <c r="QX160" s="24"/>
      <c r="QY160" s="24"/>
      <c r="QZ160" s="24"/>
      <c r="RA160" s="24"/>
      <c r="RB160" s="24"/>
      <c r="RC160" s="24"/>
      <c r="RD160" s="24"/>
      <c r="RE160" s="24"/>
      <c r="RF160" s="24"/>
      <c r="RG160" s="24"/>
      <c r="RH160" s="24"/>
      <c r="RI160" s="24"/>
      <c r="RJ160" s="24"/>
      <c r="RK160" s="24"/>
      <c r="RL160" s="24"/>
      <c r="RM160" s="24"/>
      <c r="RN160" s="24"/>
      <c r="RO160" s="24"/>
      <c r="RP160" s="24"/>
      <c r="RQ160" s="24"/>
      <c r="RR160" s="24"/>
      <c r="RS160" s="24"/>
      <c r="RT160" s="24"/>
      <c r="RU160" s="24"/>
      <c r="RV160" s="24"/>
      <c r="RW160" s="24"/>
      <c r="RX160" s="24"/>
      <c r="RY160" s="24"/>
      <c r="RZ160" s="24"/>
      <c r="SA160" s="24"/>
      <c r="SB160" s="24"/>
      <c r="SC160" s="24"/>
      <c r="SD160" s="24"/>
      <c r="SE160" s="24"/>
      <c r="SF160" s="24"/>
      <c r="SG160" s="24"/>
      <c r="SH160" s="24"/>
      <c r="SI160" s="24"/>
      <c r="SJ160" s="24"/>
      <c r="SK160" s="24"/>
      <c r="SL160" s="24"/>
      <c r="SM160" s="24"/>
      <c r="SN160" s="24"/>
      <c r="SO160" s="24"/>
      <c r="SP160" s="24"/>
      <c r="SQ160" s="24"/>
      <c r="SR160" s="24"/>
      <c r="SS160" s="24"/>
      <c r="ST160" s="24"/>
      <c r="SU160" s="24"/>
      <c r="SV160" s="24"/>
      <c r="SW160" s="24"/>
      <c r="SX160" s="24"/>
      <c r="SY160" s="24"/>
      <c r="SZ160" s="24"/>
      <c r="TA160" s="24"/>
      <c r="TB160" s="24"/>
      <c r="TC160" s="24"/>
      <c r="TD160" s="24"/>
      <c r="TE160" s="24"/>
      <c r="TF160" s="24"/>
      <c r="TG160" s="24"/>
      <c r="TH160" s="24"/>
      <c r="TI160" s="24"/>
      <c r="TJ160" s="24"/>
      <c r="TK160" s="24"/>
      <c r="TL160" s="24"/>
      <c r="TM160" s="24"/>
      <c r="TN160" s="24"/>
      <c r="TO160" s="24"/>
      <c r="TP160" s="24"/>
      <c r="TQ160" s="24"/>
      <c r="TR160" s="24"/>
      <c r="TS160" s="24"/>
      <c r="TT160" s="24"/>
      <c r="TU160" s="24"/>
      <c r="TV160" s="24"/>
      <c r="TW160" s="24"/>
      <c r="TX160" s="24"/>
      <c r="TY160" s="24"/>
      <c r="TZ160" s="24"/>
      <c r="UA160" s="24"/>
      <c r="UB160" s="24"/>
      <c r="UC160" s="24"/>
      <c r="UD160" s="24"/>
      <c r="UE160" s="24"/>
      <c r="UF160" s="24"/>
      <c r="UG160" s="24"/>
      <c r="UH160" s="24"/>
      <c r="UI160" s="24"/>
      <c r="UJ160" s="24"/>
      <c r="UK160" s="24"/>
      <c r="UL160" s="24"/>
      <c r="UM160" s="24"/>
      <c r="UN160" s="24"/>
      <c r="UO160" s="24"/>
      <c r="UP160" s="24"/>
      <c r="UQ160" s="24"/>
      <c r="UR160" s="24"/>
      <c r="US160" s="24"/>
      <c r="UT160" s="24"/>
      <c r="UU160" s="24"/>
      <c r="UV160" s="24"/>
      <c r="UW160" s="24"/>
      <c r="UX160" s="24"/>
      <c r="UY160" s="24"/>
      <c r="UZ160" s="24"/>
      <c r="VA160" s="24"/>
      <c r="VB160" s="24"/>
      <c r="VC160" s="24"/>
      <c r="VD160" s="24"/>
    </row>
    <row r="161" spans="1:576" s="23" customFormat="1" ht="15" customHeight="1" x14ac:dyDescent="0.2">
      <c r="A161" s="18">
        <v>58</v>
      </c>
      <c r="B161" s="89" t="s">
        <v>325</v>
      </c>
      <c r="C161" s="89" t="s">
        <v>326</v>
      </c>
      <c r="D161" s="20">
        <v>14</v>
      </c>
      <c r="E161" s="92" t="s">
        <v>245</v>
      </c>
      <c r="F161" s="89" t="s">
        <v>327</v>
      </c>
      <c r="G161" s="130" t="s">
        <v>114</v>
      </c>
      <c r="H161" s="22">
        <v>40</v>
      </c>
      <c r="I161" s="22" t="s">
        <v>121</v>
      </c>
      <c r="J161" s="21" t="s">
        <v>40</v>
      </c>
      <c r="K161" s="21" t="s">
        <v>277</v>
      </c>
      <c r="L161" s="21" t="s">
        <v>194</v>
      </c>
      <c r="M161" s="22">
        <v>1</v>
      </c>
      <c r="N161" s="62">
        <v>14362</v>
      </c>
      <c r="O161" s="62"/>
      <c r="P161" s="62">
        <f t="shared" ref="P161:P175" si="106">+N161*0.15</f>
        <v>2154.2999999999997</v>
      </c>
      <c r="Q161" s="62">
        <f t="shared" si="93"/>
        <v>16516.3</v>
      </c>
      <c r="R161" s="62">
        <f>70.1*5</f>
        <v>350.5</v>
      </c>
      <c r="S161" s="62">
        <f t="shared" si="94"/>
        <v>3051.5499999999997</v>
      </c>
      <c r="T161" s="62">
        <f t="shared" si="95"/>
        <v>30515.499999999996</v>
      </c>
      <c r="U161" s="62">
        <f t="shared" si="96"/>
        <v>2890.3524999999995</v>
      </c>
      <c r="V161" s="62">
        <f t="shared" si="97"/>
        <v>495.48899999999998</v>
      </c>
      <c r="W161" s="62">
        <f t="shared" si="98"/>
        <v>825.81500000000005</v>
      </c>
      <c r="X161" s="62">
        <f t="shared" si="99"/>
        <v>330.32599999999996</v>
      </c>
      <c r="Y161" s="62">
        <v>1114</v>
      </c>
      <c r="Z161" s="62">
        <v>679</v>
      </c>
      <c r="AA161" s="64">
        <f t="shared" si="100"/>
        <v>9154.65</v>
      </c>
      <c r="AB161" s="64">
        <f t="shared" si="101"/>
        <v>26761.924166666668</v>
      </c>
      <c r="AC161" s="64">
        <f t="shared" si="102"/>
        <v>321143.09000000003</v>
      </c>
      <c r="AD161" s="64"/>
      <c r="AE161" s="64"/>
      <c r="AF161" s="64"/>
      <c r="AG161" s="64"/>
      <c r="AH161" s="64"/>
      <c r="AI161" s="64"/>
      <c r="AJ161" s="64"/>
      <c r="AK161" s="64"/>
      <c r="AL161" s="6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  <c r="GS161" s="24"/>
      <c r="GT161" s="24"/>
      <c r="GU161" s="24"/>
      <c r="GV161" s="24"/>
      <c r="GW161" s="24"/>
      <c r="GX161" s="24"/>
      <c r="GY161" s="24"/>
      <c r="GZ161" s="24"/>
      <c r="HA161" s="24"/>
      <c r="HB161" s="24"/>
      <c r="HC161" s="24"/>
      <c r="HD161" s="24"/>
      <c r="HE161" s="24"/>
      <c r="HF161" s="24"/>
      <c r="HG161" s="24"/>
      <c r="HH161" s="24"/>
      <c r="HI161" s="24"/>
      <c r="HJ161" s="24"/>
      <c r="HK161" s="24"/>
      <c r="HL161" s="24"/>
      <c r="HM161" s="24"/>
      <c r="HN161" s="24"/>
      <c r="HO161" s="24"/>
      <c r="HP161" s="24"/>
      <c r="HQ161" s="24"/>
      <c r="HR161" s="24"/>
      <c r="HS161" s="24"/>
      <c r="HT161" s="24"/>
      <c r="HU161" s="24"/>
      <c r="HV161" s="24"/>
      <c r="HW161" s="24"/>
      <c r="HX161" s="24"/>
      <c r="HY161" s="24"/>
      <c r="HZ161" s="24"/>
      <c r="IA161" s="24"/>
      <c r="IB161" s="24"/>
      <c r="IC161" s="24"/>
      <c r="ID161" s="24"/>
      <c r="IE161" s="24"/>
      <c r="IF161" s="24"/>
      <c r="IG161" s="24"/>
      <c r="IH161" s="24"/>
      <c r="II161" s="24"/>
      <c r="IJ161" s="24"/>
      <c r="IK161" s="24"/>
      <c r="IL161" s="24"/>
      <c r="IM161" s="24"/>
      <c r="IN161" s="24"/>
      <c r="IO161" s="24"/>
      <c r="IP161" s="24"/>
      <c r="IQ161" s="24"/>
      <c r="IR161" s="24"/>
      <c r="IS161" s="24"/>
      <c r="IT161" s="24"/>
      <c r="IU161" s="24"/>
      <c r="IV161" s="24"/>
      <c r="IW161" s="24"/>
      <c r="IX161" s="24"/>
      <c r="IY161" s="24"/>
      <c r="IZ161" s="24"/>
      <c r="JA161" s="24"/>
      <c r="JB161" s="24"/>
      <c r="JC161" s="24"/>
      <c r="JD161" s="24"/>
      <c r="JE161" s="24"/>
      <c r="JF161" s="24"/>
      <c r="JG161" s="24"/>
      <c r="JH161" s="24"/>
      <c r="JI161" s="24"/>
      <c r="JJ161" s="24"/>
      <c r="JK161" s="24"/>
      <c r="JL161" s="24"/>
      <c r="JM161" s="24"/>
      <c r="JN161" s="24"/>
      <c r="JO161" s="24"/>
      <c r="JP161" s="24"/>
      <c r="JQ161" s="24"/>
      <c r="JR161" s="24"/>
      <c r="JS161" s="24"/>
      <c r="JT161" s="24"/>
      <c r="JU161" s="24"/>
      <c r="JV161" s="24"/>
      <c r="JW161" s="24"/>
      <c r="JX161" s="24"/>
      <c r="JY161" s="24"/>
      <c r="JZ161" s="24"/>
      <c r="KA161" s="24"/>
      <c r="KB161" s="24"/>
      <c r="KC161" s="24"/>
      <c r="KD161" s="24"/>
      <c r="KE161" s="24"/>
      <c r="KF161" s="24"/>
      <c r="KG161" s="24"/>
      <c r="KH161" s="24"/>
      <c r="KI161" s="24"/>
      <c r="KJ161" s="24"/>
      <c r="KK161" s="24"/>
      <c r="KL161" s="24"/>
      <c r="KM161" s="24"/>
      <c r="KN161" s="24"/>
      <c r="KO161" s="24"/>
      <c r="KP161" s="24"/>
      <c r="KQ161" s="24"/>
      <c r="KR161" s="24"/>
      <c r="KS161" s="24"/>
      <c r="KT161" s="24"/>
      <c r="KU161" s="24"/>
      <c r="KV161" s="24"/>
      <c r="KW161" s="24"/>
      <c r="KX161" s="24"/>
      <c r="KY161" s="24"/>
      <c r="KZ161" s="24"/>
      <c r="LA161" s="24"/>
      <c r="LB161" s="24"/>
      <c r="LC161" s="24"/>
      <c r="LD161" s="24"/>
      <c r="LE161" s="24"/>
      <c r="LF161" s="24"/>
      <c r="LG161" s="24"/>
      <c r="LH161" s="24"/>
      <c r="LI161" s="24"/>
      <c r="LJ161" s="24"/>
      <c r="LK161" s="24"/>
      <c r="LL161" s="24"/>
      <c r="LM161" s="24"/>
      <c r="LN161" s="24"/>
      <c r="LO161" s="24"/>
      <c r="LP161" s="24"/>
      <c r="LQ161" s="24"/>
      <c r="LR161" s="24"/>
      <c r="LS161" s="24"/>
      <c r="LT161" s="24"/>
      <c r="LU161" s="24"/>
      <c r="LV161" s="24"/>
      <c r="LW161" s="24"/>
      <c r="LX161" s="24"/>
      <c r="LY161" s="24"/>
      <c r="LZ161" s="24"/>
      <c r="MA161" s="24"/>
      <c r="MB161" s="24"/>
      <c r="MC161" s="24"/>
      <c r="MD161" s="24"/>
      <c r="ME161" s="24"/>
      <c r="MF161" s="24"/>
      <c r="MG161" s="24"/>
      <c r="MH161" s="24"/>
      <c r="MI161" s="24"/>
      <c r="MJ161" s="24"/>
      <c r="MK161" s="24"/>
      <c r="ML161" s="24"/>
      <c r="MM161" s="24"/>
      <c r="MN161" s="24"/>
      <c r="MO161" s="24"/>
      <c r="MP161" s="24"/>
      <c r="MQ161" s="24"/>
      <c r="MR161" s="24"/>
      <c r="MS161" s="24"/>
      <c r="MT161" s="24"/>
      <c r="MU161" s="24"/>
      <c r="MV161" s="24"/>
      <c r="MW161" s="24"/>
      <c r="MX161" s="24"/>
      <c r="MY161" s="24"/>
      <c r="MZ161" s="24"/>
      <c r="NA161" s="24"/>
      <c r="NB161" s="24"/>
      <c r="NC161" s="24"/>
      <c r="ND161" s="24"/>
      <c r="NE161" s="24"/>
      <c r="NF161" s="24"/>
      <c r="NG161" s="24"/>
      <c r="NH161" s="24"/>
      <c r="NI161" s="24"/>
      <c r="NJ161" s="24"/>
      <c r="NK161" s="24"/>
      <c r="NL161" s="24"/>
      <c r="NM161" s="24"/>
      <c r="NN161" s="24"/>
      <c r="NO161" s="24"/>
      <c r="NP161" s="24"/>
      <c r="NQ161" s="24"/>
      <c r="NR161" s="24"/>
      <c r="NS161" s="24"/>
      <c r="NT161" s="24"/>
      <c r="NU161" s="24"/>
      <c r="NV161" s="24"/>
      <c r="NW161" s="24"/>
      <c r="NX161" s="24"/>
      <c r="NY161" s="24"/>
      <c r="NZ161" s="24"/>
      <c r="OA161" s="24"/>
      <c r="OB161" s="24"/>
      <c r="OC161" s="24"/>
      <c r="OD161" s="24"/>
      <c r="OE161" s="24"/>
      <c r="OF161" s="24"/>
      <c r="OG161" s="24"/>
      <c r="OH161" s="24"/>
      <c r="OI161" s="24"/>
      <c r="OJ161" s="24"/>
      <c r="OK161" s="24"/>
      <c r="OL161" s="24"/>
      <c r="OM161" s="24"/>
      <c r="ON161" s="24"/>
      <c r="OO161" s="24"/>
      <c r="OP161" s="24"/>
      <c r="OQ161" s="24"/>
      <c r="OR161" s="24"/>
      <c r="OS161" s="24"/>
      <c r="OT161" s="24"/>
      <c r="OU161" s="24"/>
      <c r="OV161" s="24"/>
      <c r="OW161" s="24"/>
      <c r="OX161" s="24"/>
      <c r="OY161" s="24"/>
      <c r="OZ161" s="24"/>
      <c r="PA161" s="24"/>
      <c r="PB161" s="24"/>
      <c r="PC161" s="24"/>
      <c r="PD161" s="24"/>
      <c r="PE161" s="24"/>
      <c r="PF161" s="24"/>
      <c r="PG161" s="24"/>
      <c r="PH161" s="24"/>
      <c r="PI161" s="24"/>
      <c r="PJ161" s="24"/>
      <c r="PK161" s="24"/>
      <c r="PL161" s="24"/>
      <c r="PM161" s="24"/>
      <c r="PN161" s="24"/>
      <c r="PO161" s="24"/>
      <c r="PP161" s="24"/>
      <c r="PQ161" s="24"/>
      <c r="PR161" s="24"/>
      <c r="PS161" s="24"/>
      <c r="PT161" s="24"/>
      <c r="PU161" s="24"/>
      <c r="PV161" s="24"/>
      <c r="PW161" s="24"/>
      <c r="PX161" s="24"/>
      <c r="PY161" s="24"/>
      <c r="PZ161" s="24"/>
      <c r="QA161" s="24"/>
      <c r="QB161" s="24"/>
      <c r="QC161" s="24"/>
      <c r="QD161" s="24"/>
      <c r="QE161" s="24"/>
      <c r="QF161" s="24"/>
      <c r="QG161" s="24"/>
      <c r="QH161" s="24"/>
      <c r="QI161" s="24"/>
      <c r="QJ161" s="24"/>
      <c r="QK161" s="24"/>
      <c r="QL161" s="24"/>
      <c r="QM161" s="24"/>
      <c r="QN161" s="24"/>
      <c r="QO161" s="24"/>
      <c r="QP161" s="24"/>
      <c r="QQ161" s="24"/>
      <c r="QR161" s="24"/>
      <c r="QS161" s="24"/>
      <c r="QT161" s="24"/>
      <c r="QU161" s="24"/>
      <c r="QV161" s="24"/>
      <c r="QW161" s="24"/>
      <c r="QX161" s="24"/>
      <c r="QY161" s="24"/>
      <c r="QZ161" s="24"/>
      <c r="RA161" s="24"/>
      <c r="RB161" s="24"/>
      <c r="RC161" s="24"/>
      <c r="RD161" s="24"/>
      <c r="RE161" s="24"/>
      <c r="RF161" s="24"/>
      <c r="RG161" s="24"/>
      <c r="RH161" s="24"/>
      <c r="RI161" s="24"/>
      <c r="RJ161" s="24"/>
      <c r="RK161" s="24"/>
      <c r="RL161" s="24"/>
      <c r="RM161" s="24"/>
      <c r="RN161" s="24"/>
      <c r="RO161" s="24"/>
      <c r="RP161" s="24"/>
      <c r="RQ161" s="24"/>
      <c r="RR161" s="24"/>
      <c r="RS161" s="24"/>
      <c r="RT161" s="24"/>
      <c r="RU161" s="24"/>
      <c r="RV161" s="24"/>
      <c r="RW161" s="24"/>
      <c r="RX161" s="24"/>
      <c r="RY161" s="24"/>
      <c r="RZ161" s="24"/>
      <c r="SA161" s="24"/>
      <c r="SB161" s="24"/>
      <c r="SC161" s="24"/>
      <c r="SD161" s="24"/>
      <c r="SE161" s="24"/>
      <c r="SF161" s="24"/>
      <c r="SG161" s="24"/>
      <c r="SH161" s="24"/>
      <c r="SI161" s="24"/>
      <c r="SJ161" s="24"/>
      <c r="SK161" s="24"/>
      <c r="SL161" s="24"/>
      <c r="SM161" s="24"/>
      <c r="SN161" s="24"/>
      <c r="SO161" s="24"/>
      <c r="SP161" s="24"/>
      <c r="SQ161" s="24"/>
      <c r="SR161" s="24"/>
      <c r="SS161" s="24"/>
      <c r="ST161" s="24"/>
      <c r="SU161" s="24"/>
      <c r="SV161" s="24"/>
      <c r="SW161" s="24"/>
      <c r="SX161" s="24"/>
      <c r="SY161" s="24"/>
      <c r="SZ161" s="24"/>
      <c r="TA161" s="24"/>
      <c r="TB161" s="24"/>
      <c r="TC161" s="24"/>
      <c r="TD161" s="24"/>
      <c r="TE161" s="24"/>
      <c r="TF161" s="24"/>
      <c r="TG161" s="24"/>
      <c r="TH161" s="24"/>
      <c r="TI161" s="24"/>
      <c r="TJ161" s="24"/>
      <c r="TK161" s="24"/>
      <c r="TL161" s="24"/>
      <c r="TM161" s="24"/>
      <c r="TN161" s="24"/>
      <c r="TO161" s="24"/>
      <c r="TP161" s="24"/>
      <c r="TQ161" s="24"/>
      <c r="TR161" s="24"/>
      <c r="TS161" s="24"/>
      <c r="TT161" s="24"/>
      <c r="TU161" s="24"/>
      <c r="TV161" s="24"/>
      <c r="TW161" s="24"/>
      <c r="TX161" s="24"/>
      <c r="TY161" s="24"/>
      <c r="TZ161" s="24"/>
      <c r="UA161" s="24"/>
      <c r="UB161" s="24"/>
      <c r="UC161" s="24"/>
      <c r="UD161" s="24"/>
      <c r="UE161" s="24"/>
      <c r="UF161" s="24"/>
      <c r="UG161" s="24"/>
      <c r="UH161" s="24"/>
      <c r="UI161" s="24"/>
      <c r="UJ161" s="24"/>
      <c r="UK161" s="24"/>
      <c r="UL161" s="24"/>
      <c r="UM161" s="24"/>
      <c r="UN161" s="24"/>
      <c r="UO161" s="24"/>
      <c r="UP161" s="24"/>
      <c r="UQ161" s="24"/>
      <c r="UR161" s="24"/>
      <c r="US161" s="24"/>
      <c r="UT161" s="24"/>
      <c r="UU161" s="24"/>
      <c r="UV161" s="24"/>
      <c r="UW161" s="24"/>
      <c r="UX161" s="24"/>
      <c r="UY161" s="24"/>
      <c r="UZ161" s="24"/>
      <c r="VA161" s="24"/>
      <c r="VB161" s="24"/>
      <c r="VC161" s="24"/>
      <c r="VD161" s="24"/>
    </row>
    <row r="162" spans="1:576" s="23" customFormat="1" ht="15" customHeight="1" x14ac:dyDescent="0.2">
      <c r="A162" s="99">
        <v>59</v>
      </c>
      <c r="B162" s="89" t="s">
        <v>325</v>
      </c>
      <c r="C162" s="89" t="s">
        <v>326</v>
      </c>
      <c r="D162" s="20">
        <v>14</v>
      </c>
      <c r="E162" s="89" t="s">
        <v>245</v>
      </c>
      <c r="F162" s="89" t="s">
        <v>327</v>
      </c>
      <c r="G162" s="130" t="s">
        <v>114</v>
      </c>
      <c r="H162" s="22">
        <v>40</v>
      </c>
      <c r="I162" s="22" t="s">
        <v>121</v>
      </c>
      <c r="J162" s="21" t="s">
        <v>40</v>
      </c>
      <c r="K162" s="21" t="s">
        <v>277</v>
      </c>
      <c r="L162" s="21" t="s">
        <v>194</v>
      </c>
      <c r="M162" s="22">
        <v>1</v>
      </c>
      <c r="N162" s="62">
        <v>14362</v>
      </c>
      <c r="O162" s="62"/>
      <c r="P162" s="62">
        <f t="shared" si="106"/>
        <v>2154.2999999999997</v>
      </c>
      <c r="Q162" s="62">
        <f t="shared" si="93"/>
        <v>16516.3</v>
      </c>
      <c r="R162" s="62">
        <f>70.1*4</f>
        <v>280.39999999999998</v>
      </c>
      <c r="S162" s="62">
        <f t="shared" si="94"/>
        <v>3051.5499999999997</v>
      </c>
      <c r="T162" s="62">
        <f t="shared" si="95"/>
        <v>30515.499999999996</v>
      </c>
      <c r="U162" s="62">
        <f t="shared" si="96"/>
        <v>2890.3524999999995</v>
      </c>
      <c r="V162" s="62">
        <f t="shared" si="97"/>
        <v>495.48899999999998</v>
      </c>
      <c r="W162" s="62">
        <f t="shared" si="98"/>
        <v>825.81500000000005</v>
      </c>
      <c r="X162" s="62">
        <f t="shared" si="99"/>
        <v>330.32599999999996</v>
      </c>
      <c r="Y162" s="62">
        <v>1114</v>
      </c>
      <c r="Z162" s="62">
        <v>679</v>
      </c>
      <c r="AA162" s="64">
        <f t="shared" si="100"/>
        <v>9154.65</v>
      </c>
      <c r="AB162" s="64">
        <f t="shared" si="101"/>
        <v>26691.824166666669</v>
      </c>
      <c r="AC162" s="64">
        <f t="shared" si="102"/>
        <v>320301.89</v>
      </c>
      <c r="AD162" s="64"/>
      <c r="AE162" s="64"/>
      <c r="AF162" s="64"/>
      <c r="AG162" s="64"/>
      <c r="AH162" s="64"/>
      <c r="AI162" s="64"/>
      <c r="AJ162" s="64"/>
      <c r="AK162" s="64"/>
      <c r="AL162" s="6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  <c r="GS162" s="24"/>
      <c r="GT162" s="24"/>
      <c r="GU162" s="24"/>
      <c r="GV162" s="24"/>
      <c r="GW162" s="24"/>
      <c r="GX162" s="24"/>
      <c r="GY162" s="24"/>
      <c r="GZ162" s="24"/>
      <c r="HA162" s="24"/>
      <c r="HB162" s="24"/>
      <c r="HC162" s="24"/>
      <c r="HD162" s="24"/>
      <c r="HE162" s="24"/>
      <c r="HF162" s="24"/>
      <c r="HG162" s="24"/>
      <c r="HH162" s="24"/>
      <c r="HI162" s="24"/>
      <c r="HJ162" s="24"/>
      <c r="HK162" s="24"/>
      <c r="HL162" s="24"/>
      <c r="HM162" s="24"/>
      <c r="HN162" s="24"/>
      <c r="HO162" s="24"/>
      <c r="HP162" s="24"/>
      <c r="HQ162" s="24"/>
      <c r="HR162" s="24"/>
      <c r="HS162" s="24"/>
      <c r="HT162" s="24"/>
      <c r="HU162" s="24"/>
      <c r="HV162" s="24"/>
      <c r="HW162" s="24"/>
      <c r="HX162" s="24"/>
      <c r="HY162" s="24"/>
      <c r="HZ162" s="24"/>
      <c r="IA162" s="24"/>
      <c r="IB162" s="24"/>
      <c r="IC162" s="24"/>
      <c r="ID162" s="24"/>
      <c r="IE162" s="24"/>
      <c r="IF162" s="24"/>
      <c r="IG162" s="24"/>
      <c r="IH162" s="24"/>
      <c r="II162" s="24"/>
      <c r="IJ162" s="24"/>
      <c r="IK162" s="24"/>
      <c r="IL162" s="24"/>
      <c r="IM162" s="24"/>
      <c r="IN162" s="24"/>
      <c r="IO162" s="24"/>
      <c r="IP162" s="24"/>
      <c r="IQ162" s="24"/>
      <c r="IR162" s="24"/>
      <c r="IS162" s="24"/>
      <c r="IT162" s="24"/>
      <c r="IU162" s="24"/>
      <c r="IV162" s="24"/>
      <c r="IW162" s="24"/>
      <c r="IX162" s="24"/>
      <c r="IY162" s="24"/>
      <c r="IZ162" s="24"/>
      <c r="JA162" s="24"/>
      <c r="JB162" s="24"/>
      <c r="JC162" s="24"/>
      <c r="JD162" s="24"/>
      <c r="JE162" s="24"/>
      <c r="JF162" s="24"/>
      <c r="JG162" s="24"/>
      <c r="JH162" s="24"/>
      <c r="JI162" s="24"/>
      <c r="JJ162" s="24"/>
      <c r="JK162" s="24"/>
      <c r="JL162" s="24"/>
      <c r="JM162" s="24"/>
      <c r="JN162" s="24"/>
      <c r="JO162" s="24"/>
      <c r="JP162" s="24"/>
      <c r="JQ162" s="24"/>
      <c r="JR162" s="24"/>
      <c r="JS162" s="24"/>
      <c r="JT162" s="24"/>
      <c r="JU162" s="24"/>
      <c r="JV162" s="24"/>
      <c r="JW162" s="24"/>
      <c r="JX162" s="24"/>
      <c r="JY162" s="24"/>
      <c r="JZ162" s="24"/>
      <c r="KA162" s="24"/>
      <c r="KB162" s="24"/>
      <c r="KC162" s="24"/>
      <c r="KD162" s="24"/>
      <c r="KE162" s="24"/>
      <c r="KF162" s="24"/>
      <c r="KG162" s="24"/>
      <c r="KH162" s="24"/>
      <c r="KI162" s="24"/>
      <c r="KJ162" s="24"/>
      <c r="KK162" s="24"/>
      <c r="KL162" s="24"/>
      <c r="KM162" s="24"/>
      <c r="KN162" s="24"/>
      <c r="KO162" s="24"/>
      <c r="KP162" s="24"/>
      <c r="KQ162" s="24"/>
      <c r="KR162" s="24"/>
      <c r="KS162" s="24"/>
      <c r="KT162" s="24"/>
      <c r="KU162" s="24"/>
      <c r="KV162" s="24"/>
      <c r="KW162" s="24"/>
      <c r="KX162" s="24"/>
      <c r="KY162" s="24"/>
      <c r="KZ162" s="24"/>
      <c r="LA162" s="24"/>
      <c r="LB162" s="24"/>
      <c r="LC162" s="24"/>
      <c r="LD162" s="24"/>
      <c r="LE162" s="24"/>
      <c r="LF162" s="24"/>
      <c r="LG162" s="24"/>
      <c r="LH162" s="24"/>
      <c r="LI162" s="24"/>
      <c r="LJ162" s="24"/>
      <c r="LK162" s="24"/>
      <c r="LL162" s="24"/>
      <c r="LM162" s="24"/>
      <c r="LN162" s="24"/>
      <c r="LO162" s="24"/>
      <c r="LP162" s="24"/>
      <c r="LQ162" s="24"/>
      <c r="LR162" s="24"/>
      <c r="LS162" s="24"/>
      <c r="LT162" s="24"/>
      <c r="LU162" s="24"/>
      <c r="LV162" s="24"/>
      <c r="LW162" s="24"/>
      <c r="LX162" s="24"/>
      <c r="LY162" s="24"/>
      <c r="LZ162" s="24"/>
      <c r="MA162" s="24"/>
      <c r="MB162" s="24"/>
      <c r="MC162" s="24"/>
      <c r="MD162" s="24"/>
      <c r="ME162" s="24"/>
      <c r="MF162" s="24"/>
      <c r="MG162" s="24"/>
      <c r="MH162" s="24"/>
      <c r="MI162" s="24"/>
      <c r="MJ162" s="24"/>
      <c r="MK162" s="24"/>
      <c r="ML162" s="24"/>
      <c r="MM162" s="24"/>
      <c r="MN162" s="24"/>
      <c r="MO162" s="24"/>
      <c r="MP162" s="24"/>
      <c r="MQ162" s="24"/>
      <c r="MR162" s="24"/>
      <c r="MS162" s="24"/>
      <c r="MT162" s="24"/>
      <c r="MU162" s="24"/>
      <c r="MV162" s="24"/>
      <c r="MW162" s="24"/>
      <c r="MX162" s="24"/>
      <c r="MY162" s="24"/>
      <c r="MZ162" s="24"/>
      <c r="NA162" s="24"/>
      <c r="NB162" s="24"/>
      <c r="NC162" s="24"/>
      <c r="ND162" s="24"/>
      <c r="NE162" s="24"/>
      <c r="NF162" s="24"/>
      <c r="NG162" s="24"/>
      <c r="NH162" s="24"/>
      <c r="NI162" s="24"/>
      <c r="NJ162" s="24"/>
      <c r="NK162" s="24"/>
      <c r="NL162" s="24"/>
      <c r="NM162" s="24"/>
      <c r="NN162" s="24"/>
      <c r="NO162" s="24"/>
      <c r="NP162" s="24"/>
      <c r="NQ162" s="24"/>
      <c r="NR162" s="24"/>
      <c r="NS162" s="24"/>
      <c r="NT162" s="24"/>
      <c r="NU162" s="24"/>
      <c r="NV162" s="24"/>
      <c r="NW162" s="24"/>
      <c r="NX162" s="24"/>
      <c r="NY162" s="24"/>
      <c r="NZ162" s="24"/>
      <c r="OA162" s="24"/>
      <c r="OB162" s="24"/>
      <c r="OC162" s="24"/>
      <c r="OD162" s="24"/>
      <c r="OE162" s="24"/>
      <c r="OF162" s="24"/>
      <c r="OG162" s="24"/>
      <c r="OH162" s="24"/>
      <c r="OI162" s="24"/>
      <c r="OJ162" s="24"/>
      <c r="OK162" s="24"/>
      <c r="OL162" s="24"/>
      <c r="OM162" s="24"/>
      <c r="ON162" s="24"/>
      <c r="OO162" s="24"/>
      <c r="OP162" s="24"/>
      <c r="OQ162" s="24"/>
      <c r="OR162" s="24"/>
      <c r="OS162" s="24"/>
      <c r="OT162" s="24"/>
      <c r="OU162" s="24"/>
      <c r="OV162" s="24"/>
      <c r="OW162" s="24"/>
      <c r="OX162" s="24"/>
      <c r="OY162" s="24"/>
      <c r="OZ162" s="24"/>
      <c r="PA162" s="24"/>
      <c r="PB162" s="24"/>
      <c r="PC162" s="24"/>
      <c r="PD162" s="24"/>
      <c r="PE162" s="24"/>
      <c r="PF162" s="24"/>
      <c r="PG162" s="24"/>
      <c r="PH162" s="24"/>
      <c r="PI162" s="24"/>
      <c r="PJ162" s="24"/>
      <c r="PK162" s="24"/>
      <c r="PL162" s="24"/>
      <c r="PM162" s="24"/>
      <c r="PN162" s="24"/>
      <c r="PO162" s="24"/>
      <c r="PP162" s="24"/>
      <c r="PQ162" s="24"/>
      <c r="PR162" s="24"/>
      <c r="PS162" s="24"/>
      <c r="PT162" s="24"/>
      <c r="PU162" s="24"/>
      <c r="PV162" s="24"/>
      <c r="PW162" s="24"/>
      <c r="PX162" s="24"/>
      <c r="PY162" s="24"/>
      <c r="PZ162" s="24"/>
      <c r="QA162" s="24"/>
      <c r="QB162" s="24"/>
      <c r="QC162" s="24"/>
      <c r="QD162" s="24"/>
      <c r="QE162" s="24"/>
      <c r="QF162" s="24"/>
      <c r="QG162" s="24"/>
      <c r="QH162" s="24"/>
      <c r="QI162" s="24"/>
      <c r="QJ162" s="24"/>
      <c r="QK162" s="24"/>
      <c r="QL162" s="24"/>
      <c r="QM162" s="24"/>
      <c r="QN162" s="24"/>
      <c r="QO162" s="24"/>
      <c r="QP162" s="24"/>
      <c r="QQ162" s="24"/>
      <c r="QR162" s="24"/>
      <c r="QS162" s="24"/>
      <c r="QT162" s="24"/>
      <c r="QU162" s="24"/>
      <c r="QV162" s="24"/>
      <c r="QW162" s="24"/>
      <c r="QX162" s="24"/>
      <c r="QY162" s="24"/>
      <c r="QZ162" s="24"/>
      <c r="RA162" s="24"/>
      <c r="RB162" s="24"/>
      <c r="RC162" s="24"/>
      <c r="RD162" s="24"/>
      <c r="RE162" s="24"/>
      <c r="RF162" s="24"/>
      <c r="RG162" s="24"/>
      <c r="RH162" s="24"/>
      <c r="RI162" s="24"/>
      <c r="RJ162" s="24"/>
      <c r="RK162" s="24"/>
      <c r="RL162" s="24"/>
      <c r="RM162" s="24"/>
      <c r="RN162" s="24"/>
      <c r="RO162" s="24"/>
      <c r="RP162" s="24"/>
      <c r="RQ162" s="24"/>
      <c r="RR162" s="24"/>
      <c r="RS162" s="24"/>
      <c r="RT162" s="24"/>
      <c r="RU162" s="24"/>
      <c r="RV162" s="24"/>
      <c r="RW162" s="24"/>
      <c r="RX162" s="24"/>
      <c r="RY162" s="24"/>
      <c r="RZ162" s="24"/>
      <c r="SA162" s="24"/>
      <c r="SB162" s="24"/>
      <c r="SC162" s="24"/>
      <c r="SD162" s="24"/>
      <c r="SE162" s="24"/>
      <c r="SF162" s="24"/>
      <c r="SG162" s="24"/>
      <c r="SH162" s="24"/>
      <c r="SI162" s="24"/>
      <c r="SJ162" s="24"/>
      <c r="SK162" s="24"/>
      <c r="SL162" s="24"/>
      <c r="SM162" s="24"/>
      <c r="SN162" s="24"/>
      <c r="SO162" s="24"/>
      <c r="SP162" s="24"/>
      <c r="SQ162" s="24"/>
      <c r="SR162" s="24"/>
      <c r="SS162" s="24"/>
      <c r="ST162" s="24"/>
      <c r="SU162" s="24"/>
      <c r="SV162" s="24"/>
      <c r="SW162" s="24"/>
      <c r="SX162" s="24"/>
      <c r="SY162" s="24"/>
      <c r="SZ162" s="24"/>
      <c r="TA162" s="24"/>
      <c r="TB162" s="24"/>
      <c r="TC162" s="24"/>
      <c r="TD162" s="24"/>
      <c r="TE162" s="24"/>
      <c r="TF162" s="24"/>
      <c r="TG162" s="24"/>
      <c r="TH162" s="24"/>
      <c r="TI162" s="24"/>
      <c r="TJ162" s="24"/>
      <c r="TK162" s="24"/>
      <c r="TL162" s="24"/>
      <c r="TM162" s="24"/>
      <c r="TN162" s="24"/>
      <c r="TO162" s="24"/>
      <c r="TP162" s="24"/>
      <c r="TQ162" s="24"/>
      <c r="TR162" s="24"/>
      <c r="TS162" s="24"/>
      <c r="TT162" s="24"/>
      <c r="TU162" s="24"/>
      <c r="TV162" s="24"/>
      <c r="TW162" s="24"/>
      <c r="TX162" s="24"/>
      <c r="TY162" s="24"/>
      <c r="TZ162" s="24"/>
      <c r="UA162" s="24"/>
      <c r="UB162" s="24"/>
      <c r="UC162" s="24"/>
      <c r="UD162" s="24"/>
      <c r="UE162" s="24"/>
      <c r="UF162" s="24"/>
      <c r="UG162" s="24"/>
      <c r="UH162" s="24"/>
      <c r="UI162" s="24"/>
      <c r="UJ162" s="24"/>
      <c r="UK162" s="24"/>
      <c r="UL162" s="24"/>
      <c r="UM162" s="24"/>
      <c r="UN162" s="24"/>
      <c r="UO162" s="24"/>
      <c r="UP162" s="24"/>
      <c r="UQ162" s="24"/>
      <c r="UR162" s="24"/>
      <c r="US162" s="24"/>
      <c r="UT162" s="24"/>
      <c r="UU162" s="24"/>
      <c r="UV162" s="24"/>
      <c r="UW162" s="24"/>
      <c r="UX162" s="24"/>
      <c r="UY162" s="24"/>
      <c r="UZ162" s="24"/>
      <c r="VA162" s="24"/>
      <c r="VB162" s="24"/>
      <c r="VC162" s="24"/>
      <c r="VD162" s="24"/>
    </row>
    <row r="163" spans="1:576" s="23" customFormat="1" ht="15" customHeight="1" x14ac:dyDescent="0.2">
      <c r="A163" s="18">
        <v>60</v>
      </c>
      <c r="B163" s="89" t="s">
        <v>325</v>
      </c>
      <c r="C163" s="89" t="s">
        <v>326</v>
      </c>
      <c r="D163" s="20">
        <v>14</v>
      </c>
      <c r="E163" s="89" t="s">
        <v>245</v>
      </c>
      <c r="F163" s="89" t="s">
        <v>327</v>
      </c>
      <c r="G163" s="130" t="s">
        <v>114</v>
      </c>
      <c r="H163" s="22">
        <v>40</v>
      </c>
      <c r="I163" s="22" t="s">
        <v>121</v>
      </c>
      <c r="J163" s="21" t="s">
        <v>40</v>
      </c>
      <c r="K163" s="21" t="s">
        <v>277</v>
      </c>
      <c r="L163" s="21" t="s">
        <v>194</v>
      </c>
      <c r="M163" s="22">
        <v>1</v>
      </c>
      <c r="N163" s="62">
        <v>14362</v>
      </c>
      <c r="O163" s="62"/>
      <c r="P163" s="62">
        <f t="shared" si="106"/>
        <v>2154.2999999999997</v>
      </c>
      <c r="Q163" s="62">
        <f t="shared" si="93"/>
        <v>16516.3</v>
      </c>
      <c r="R163" s="62"/>
      <c r="S163" s="62">
        <f t="shared" si="94"/>
        <v>3051.5499999999997</v>
      </c>
      <c r="T163" s="62">
        <f t="shared" si="95"/>
        <v>30515.499999999996</v>
      </c>
      <c r="U163" s="62">
        <f t="shared" si="96"/>
        <v>2890.3524999999995</v>
      </c>
      <c r="V163" s="62">
        <f t="shared" si="97"/>
        <v>495.48899999999998</v>
      </c>
      <c r="W163" s="62">
        <f t="shared" si="98"/>
        <v>825.81500000000005</v>
      </c>
      <c r="X163" s="62">
        <f t="shared" si="99"/>
        <v>330.32599999999996</v>
      </c>
      <c r="Y163" s="62">
        <v>1114</v>
      </c>
      <c r="Z163" s="62">
        <v>679</v>
      </c>
      <c r="AA163" s="64">
        <f t="shared" si="100"/>
        <v>9154.65</v>
      </c>
      <c r="AB163" s="64">
        <f t="shared" si="101"/>
        <v>26411.424166666668</v>
      </c>
      <c r="AC163" s="64">
        <f t="shared" si="102"/>
        <v>316937.09000000003</v>
      </c>
      <c r="AD163" s="64"/>
      <c r="AE163" s="64"/>
      <c r="AF163" s="64"/>
      <c r="AG163" s="64"/>
      <c r="AH163" s="64"/>
      <c r="AI163" s="64"/>
      <c r="AJ163" s="64"/>
      <c r="AK163" s="64"/>
      <c r="AL163" s="6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  <c r="HF163" s="24"/>
      <c r="HG163" s="24"/>
      <c r="HH163" s="24"/>
      <c r="HI163" s="24"/>
      <c r="HJ163" s="24"/>
      <c r="HK163" s="24"/>
      <c r="HL163" s="24"/>
      <c r="HM163" s="24"/>
      <c r="HN163" s="24"/>
      <c r="HO163" s="24"/>
      <c r="HP163" s="24"/>
      <c r="HQ163" s="24"/>
      <c r="HR163" s="24"/>
      <c r="HS163" s="24"/>
      <c r="HT163" s="24"/>
      <c r="HU163" s="24"/>
      <c r="HV163" s="24"/>
      <c r="HW163" s="24"/>
      <c r="HX163" s="24"/>
      <c r="HY163" s="24"/>
      <c r="HZ163" s="24"/>
      <c r="IA163" s="24"/>
      <c r="IB163" s="24"/>
      <c r="IC163" s="24"/>
      <c r="ID163" s="24"/>
      <c r="IE163" s="24"/>
      <c r="IF163" s="24"/>
      <c r="IG163" s="24"/>
      <c r="IH163" s="24"/>
      <c r="II163" s="24"/>
      <c r="IJ163" s="24"/>
      <c r="IK163" s="24"/>
      <c r="IL163" s="24"/>
      <c r="IM163" s="24"/>
      <c r="IN163" s="24"/>
      <c r="IO163" s="24"/>
      <c r="IP163" s="24"/>
      <c r="IQ163" s="24"/>
      <c r="IR163" s="24"/>
      <c r="IS163" s="24"/>
      <c r="IT163" s="24"/>
      <c r="IU163" s="24"/>
      <c r="IV163" s="24"/>
      <c r="IW163" s="24"/>
      <c r="IX163" s="24"/>
      <c r="IY163" s="24"/>
      <c r="IZ163" s="24"/>
      <c r="JA163" s="24"/>
      <c r="JB163" s="24"/>
      <c r="JC163" s="24"/>
      <c r="JD163" s="24"/>
      <c r="JE163" s="24"/>
      <c r="JF163" s="24"/>
      <c r="JG163" s="24"/>
      <c r="JH163" s="24"/>
      <c r="JI163" s="24"/>
      <c r="JJ163" s="24"/>
      <c r="JK163" s="24"/>
      <c r="JL163" s="24"/>
      <c r="JM163" s="24"/>
      <c r="JN163" s="24"/>
      <c r="JO163" s="24"/>
      <c r="JP163" s="24"/>
      <c r="JQ163" s="24"/>
      <c r="JR163" s="24"/>
      <c r="JS163" s="24"/>
      <c r="JT163" s="24"/>
      <c r="JU163" s="24"/>
      <c r="JV163" s="24"/>
      <c r="JW163" s="24"/>
      <c r="JX163" s="24"/>
      <c r="JY163" s="24"/>
      <c r="JZ163" s="24"/>
      <c r="KA163" s="24"/>
      <c r="KB163" s="24"/>
      <c r="KC163" s="24"/>
      <c r="KD163" s="24"/>
      <c r="KE163" s="24"/>
      <c r="KF163" s="24"/>
      <c r="KG163" s="24"/>
      <c r="KH163" s="24"/>
      <c r="KI163" s="24"/>
      <c r="KJ163" s="24"/>
      <c r="KK163" s="24"/>
      <c r="KL163" s="24"/>
      <c r="KM163" s="24"/>
      <c r="KN163" s="24"/>
      <c r="KO163" s="24"/>
      <c r="KP163" s="24"/>
      <c r="KQ163" s="24"/>
      <c r="KR163" s="24"/>
      <c r="KS163" s="24"/>
      <c r="KT163" s="24"/>
      <c r="KU163" s="24"/>
      <c r="KV163" s="24"/>
      <c r="KW163" s="24"/>
      <c r="KX163" s="24"/>
      <c r="KY163" s="24"/>
      <c r="KZ163" s="24"/>
      <c r="LA163" s="24"/>
      <c r="LB163" s="24"/>
      <c r="LC163" s="24"/>
      <c r="LD163" s="24"/>
      <c r="LE163" s="24"/>
      <c r="LF163" s="24"/>
      <c r="LG163" s="24"/>
      <c r="LH163" s="24"/>
      <c r="LI163" s="24"/>
      <c r="LJ163" s="24"/>
      <c r="LK163" s="24"/>
      <c r="LL163" s="24"/>
      <c r="LM163" s="24"/>
      <c r="LN163" s="24"/>
      <c r="LO163" s="24"/>
      <c r="LP163" s="24"/>
      <c r="LQ163" s="24"/>
      <c r="LR163" s="24"/>
      <c r="LS163" s="24"/>
      <c r="LT163" s="24"/>
      <c r="LU163" s="24"/>
      <c r="LV163" s="24"/>
      <c r="LW163" s="24"/>
      <c r="LX163" s="24"/>
      <c r="LY163" s="24"/>
      <c r="LZ163" s="24"/>
      <c r="MA163" s="24"/>
      <c r="MB163" s="24"/>
      <c r="MC163" s="24"/>
      <c r="MD163" s="24"/>
      <c r="ME163" s="24"/>
      <c r="MF163" s="24"/>
      <c r="MG163" s="24"/>
      <c r="MH163" s="24"/>
      <c r="MI163" s="24"/>
      <c r="MJ163" s="24"/>
      <c r="MK163" s="24"/>
      <c r="ML163" s="24"/>
      <c r="MM163" s="24"/>
      <c r="MN163" s="24"/>
      <c r="MO163" s="24"/>
      <c r="MP163" s="24"/>
      <c r="MQ163" s="24"/>
      <c r="MR163" s="24"/>
      <c r="MS163" s="24"/>
      <c r="MT163" s="24"/>
      <c r="MU163" s="24"/>
      <c r="MV163" s="24"/>
      <c r="MW163" s="24"/>
      <c r="MX163" s="24"/>
      <c r="MY163" s="24"/>
      <c r="MZ163" s="24"/>
      <c r="NA163" s="24"/>
      <c r="NB163" s="24"/>
      <c r="NC163" s="24"/>
      <c r="ND163" s="24"/>
      <c r="NE163" s="24"/>
      <c r="NF163" s="24"/>
      <c r="NG163" s="24"/>
      <c r="NH163" s="24"/>
      <c r="NI163" s="24"/>
      <c r="NJ163" s="24"/>
      <c r="NK163" s="24"/>
      <c r="NL163" s="24"/>
      <c r="NM163" s="24"/>
      <c r="NN163" s="24"/>
      <c r="NO163" s="24"/>
      <c r="NP163" s="24"/>
      <c r="NQ163" s="24"/>
      <c r="NR163" s="24"/>
      <c r="NS163" s="24"/>
      <c r="NT163" s="24"/>
      <c r="NU163" s="24"/>
      <c r="NV163" s="24"/>
      <c r="NW163" s="24"/>
      <c r="NX163" s="24"/>
      <c r="NY163" s="24"/>
      <c r="NZ163" s="24"/>
      <c r="OA163" s="24"/>
      <c r="OB163" s="24"/>
      <c r="OC163" s="24"/>
      <c r="OD163" s="24"/>
      <c r="OE163" s="24"/>
      <c r="OF163" s="24"/>
      <c r="OG163" s="24"/>
      <c r="OH163" s="24"/>
      <c r="OI163" s="24"/>
      <c r="OJ163" s="24"/>
      <c r="OK163" s="24"/>
      <c r="OL163" s="24"/>
      <c r="OM163" s="24"/>
      <c r="ON163" s="24"/>
      <c r="OO163" s="24"/>
      <c r="OP163" s="24"/>
      <c r="OQ163" s="24"/>
      <c r="OR163" s="24"/>
      <c r="OS163" s="24"/>
      <c r="OT163" s="24"/>
      <c r="OU163" s="24"/>
      <c r="OV163" s="24"/>
      <c r="OW163" s="24"/>
      <c r="OX163" s="24"/>
      <c r="OY163" s="24"/>
      <c r="OZ163" s="24"/>
      <c r="PA163" s="24"/>
      <c r="PB163" s="24"/>
      <c r="PC163" s="24"/>
      <c r="PD163" s="24"/>
      <c r="PE163" s="24"/>
      <c r="PF163" s="24"/>
      <c r="PG163" s="24"/>
      <c r="PH163" s="24"/>
      <c r="PI163" s="24"/>
      <c r="PJ163" s="24"/>
      <c r="PK163" s="24"/>
      <c r="PL163" s="24"/>
      <c r="PM163" s="24"/>
      <c r="PN163" s="24"/>
      <c r="PO163" s="24"/>
      <c r="PP163" s="24"/>
      <c r="PQ163" s="24"/>
      <c r="PR163" s="24"/>
      <c r="PS163" s="24"/>
      <c r="PT163" s="24"/>
      <c r="PU163" s="24"/>
      <c r="PV163" s="24"/>
      <c r="PW163" s="24"/>
      <c r="PX163" s="24"/>
      <c r="PY163" s="24"/>
      <c r="PZ163" s="24"/>
      <c r="QA163" s="24"/>
      <c r="QB163" s="24"/>
      <c r="QC163" s="24"/>
      <c r="QD163" s="24"/>
      <c r="QE163" s="24"/>
      <c r="QF163" s="24"/>
      <c r="QG163" s="24"/>
      <c r="QH163" s="24"/>
      <c r="QI163" s="24"/>
      <c r="QJ163" s="24"/>
      <c r="QK163" s="24"/>
      <c r="QL163" s="24"/>
      <c r="QM163" s="24"/>
      <c r="QN163" s="24"/>
      <c r="QO163" s="24"/>
      <c r="QP163" s="24"/>
      <c r="QQ163" s="24"/>
      <c r="QR163" s="24"/>
      <c r="QS163" s="24"/>
      <c r="QT163" s="24"/>
      <c r="QU163" s="24"/>
      <c r="QV163" s="24"/>
      <c r="QW163" s="24"/>
      <c r="QX163" s="24"/>
      <c r="QY163" s="24"/>
      <c r="QZ163" s="24"/>
      <c r="RA163" s="24"/>
      <c r="RB163" s="24"/>
      <c r="RC163" s="24"/>
      <c r="RD163" s="24"/>
      <c r="RE163" s="24"/>
      <c r="RF163" s="24"/>
      <c r="RG163" s="24"/>
      <c r="RH163" s="24"/>
      <c r="RI163" s="24"/>
      <c r="RJ163" s="24"/>
      <c r="RK163" s="24"/>
      <c r="RL163" s="24"/>
      <c r="RM163" s="24"/>
      <c r="RN163" s="24"/>
      <c r="RO163" s="24"/>
      <c r="RP163" s="24"/>
      <c r="RQ163" s="24"/>
      <c r="RR163" s="24"/>
      <c r="RS163" s="24"/>
      <c r="RT163" s="24"/>
      <c r="RU163" s="24"/>
      <c r="RV163" s="24"/>
      <c r="RW163" s="24"/>
      <c r="RX163" s="24"/>
      <c r="RY163" s="24"/>
      <c r="RZ163" s="24"/>
      <c r="SA163" s="24"/>
      <c r="SB163" s="24"/>
      <c r="SC163" s="24"/>
      <c r="SD163" s="24"/>
      <c r="SE163" s="24"/>
      <c r="SF163" s="24"/>
      <c r="SG163" s="24"/>
      <c r="SH163" s="24"/>
      <c r="SI163" s="24"/>
      <c r="SJ163" s="24"/>
      <c r="SK163" s="24"/>
      <c r="SL163" s="24"/>
      <c r="SM163" s="24"/>
      <c r="SN163" s="24"/>
      <c r="SO163" s="24"/>
      <c r="SP163" s="24"/>
      <c r="SQ163" s="24"/>
      <c r="SR163" s="24"/>
      <c r="SS163" s="24"/>
      <c r="ST163" s="24"/>
      <c r="SU163" s="24"/>
      <c r="SV163" s="24"/>
      <c r="SW163" s="24"/>
      <c r="SX163" s="24"/>
      <c r="SY163" s="24"/>
      <c r="SZ163" s="24"/>
      <c r="TA163" s="24"/>
      <c r="TB163" s="24"/>
      <c r="TC163" s="24"/>
      <c r="TD163" s="24"/>
      <c r="TE163" s="24"/>
      <c r="TF163" s="24"/>
      <c r="TG163" s="24"/>
      <c r="TH163" s="24"/>
      <c r="TI163" s="24"/>
      <c r="TJ163" s="24"/>
      <c r="TK163" s="24"/>
      <c r="TL163" s="24"/>
      <c r="TM163" s="24"/>
      <c r="TN163" s="24"/>
      <c r="TO163" s="24"/>
      <c r="TP163" s="24"/>
      <c r="TQ163" s="24"/>
      <c r="TR163" s="24"/>
      <c r="TS163" s="24"/>
      <c r="TT163" s="24"/>
      <c r="TU163" s="24"/>
      <c r="TV163" s="24"/>
      <c r="TW163" s="24"/>
      <c r="TX163" s="24"/>
      <c r="TY163" s="24"/>
      <c r="TZ163" s="24"/>
      <c r="UA163" s="24"/>
      <c r="UB163" s="24"/>
      <c r="UC163" s="24"/>
      <c r="UD163" s="24"/>
      <c r="UE163" s="24"/>
      <c r="UF163" s="24"/>
      <c r="UG163" s="24"/>
      <c r="UH163" s="24"/>
      <c r="UI163" s="24"/>
      <c r="UJ163" s="24"/>
      <c r="UK163" s="24"/>
      <c r="UL163" s="24"/>
      <c r="UM163" s="24"/>
      <c r="UN163" s="24"/>
      <c r="UO163" s="24"/>
      <c r="UP163" s="24"/>
      <c r="UQ163" s="24"/>
      <c r="UR163" s="24"/>
      <c r="US163" s="24"/>
      <c r="UT163" s="24"/>
      <c r="UU163" s="24"/>
      <c r="UV163" s="24"/>
      <c r="UW163" s="24"/>
      <c r="UX163" s="24"/>
      <c r="UY163" s="24"/>
      <c r="UZ163" s="24"/>
      <c r="VA163" s="24"/>
      <c r="VB163" s="24"/>
      <c r="VC163" s="24"/>
      <c r="VD163" s="24"/>
    </row>
    <row r="164" spans="1:576" s="23" customFormat="1" ht="15" customHeight="1" x14ac:dyDescent="0.2">
      <c r="A164" s="18">
        <v>61</v>
      </c>
      <c r="B164" s="89" t="s">
        <v>325</v>
      </c>
      <c r="C164" s="89" t="s">
        <v>326</v>
      </c>
      <c r="D164" s="20">
        <v>14</v>
      </c>
      <c r="E164" s="89" t="s">
        <v>245</v>
      </c>
      <c r="F164" s="89" t="s">
        <v>327</v>
      </c>
      <c r="G164" s="130" t="s">
        <v>114</v>
      </c>
      <c r="H164" s="22">
        <v>40</v>
      </c>
      <c r="I164" s="22" t="s">
        <v>121</v>
      </c>
      <c r="J164" s="21" t="s">
        <v>40</v>
      </c>
      <c r="K164" s="21" t="s">
        <v>277</v>
      </c>
      <c r="L164" s="21" t="s">
        <v>194</v>
      </c>
      <c r="M164" s="22">
        <v>1</v>
      </c>
      <c r="N164" s="62">
        <v>14362</v>
      </c>
      <c r="O164" s="62"/>
      <c r="P164" s="62">
        <f t="shared" si="106"/>
        <v>2154.2999999999997</v>
      </c>
      <c r="Q164" s="62">
        <f t="shared" si="93"/>
        <v>16516.3</v>
      </c>
      <c r="R164" s="62"/>
      <c r="S164" s="62">
        <f t="shared" si="94"/>
        <v>3051.5499999999997</v>
      </c>
      <c r="T164" s="62">
        <f t="shared" si="95"/>
        <v>30515.499999999996</v>
      </c>
      <c r="U164" s="62">
        <f t="shared" si="96"/>
        <v>2890.3524999999995</v>
      </c>
      <c r="V164" s="62">
        <f t="shared" si="97"/>
        <v>495.48899999999998</v>
      </c>
      <c r="W164" s="62">
        <f t="shared" si="98"/>
        <v>825.81500000000005</v>
      </c>
      <c r="X164" s="62">
        <f t="shared" si="99"/>
        <v>330.32599999999996</v>
      </c>
      <c r="Y164" s="62">
        <v>1114</v>
      </c>
      <c r="Z164" s="62">
        <v>679</v>
      </c>
      <c r="AA164" s="64">
        <f t="shared" si="100"/>
        <v>9154.65</v>
      </c>
      <c r="AB164" s="64">
        <f t="shared" si="101"/>
        <v>26411.424166666668</v>
      </c>
      <c r="AC164" s="64">
        <f t="shared" si="102"/>
        <v>316937.09000000003</v>
      </c>
      <c r="AD164" s="64"/>
      <c r="AE164" s="64"/>
      <c r="AF164" s="64"/>
      <c r="AG164" s="64"/>
      <c r="AH164" s="64"/>
      <c r="AI164" s="64"/>
      <c r="AJ164" s="64"/>
      <c r="AK164" s="64"/>
      <c r="AL164" s="6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  <c r="HF164" s="24"/>
      <c r="HG164" s="24"/>
      <c r="HH164" s="24"/>
      <c r="HI164" s="24"/>
      <c r="HJ164" s="24"/>
      <c r="HK164" s="24"/>
      <c r="HL164" s="24"/>
      <c r="HM164" s="24"/>
      <c r="HN164" s="24"/>
      <c r="HO164" s="24"/>
      <c r="HP164" s="24"/>
      <c r="HQ164" s="24"/>
      <c r="HR164" s="24"/>
      <c r="HS164" s="24"/>
      <c r="HT164" s="24"/>
      <c r="HU164" s="24"/>
      <c r="HV164" s="24"/>
      <c r="HW164" s="24"/>
      <c r="HX164" s="24"/>
      <c r="HY164" s="24"/>
      <c r="HZ164" s="24"/>
      <c r="IA164" s="24"/>
      <c r="IB164" s="24"/>
      <c r="IC164" s="24"/>
      <c r="ID164" s="24"/>
      <c r="IE164" s="24"/>
      <c r="IF164" s="24"/>
      <c r="IG164" s="24"/>
      <c r="IH164" s="24"/>
      <c r="II164" s="24"/>
      <c r="IJ164" s="24"/>
      <c r="IK164" s="24"/>
      <c r="IL164" s="24"/>
      <c r="IM164" s="24"/>
      <c r="IN164" s="24"/>
      <c r="IO164" s="24"/>
      <c r="IP164" s="24"/>
      <c r="IQ164" s="24"/>
      <c r="IR164" s="24"/>
      <c r="IS164" s="24"/>
      <c r="IT164" s="24"/>
      <c r="IU164" s="24"/>
      <c r="IV164" s="24"/>
      <c r="IW164" s="24"/>
      <c r="IX164" s="24"/>
      <c r="IY164" s="24"/>
      <c r="IZ164" s="24"/>
      <c r="JA164" s="24"/>
      <c r="JB164" s="24"/>
      <c r="JC164" s="24"/>
      <c r="JD164" s="24"/>
      <c r="JE164" s="24"/>
      <c r="JF164" s="24"/>
      <c r="JG164" s="24"/>
      <c r="JH164" s="24"/>
      <c r="JI164" s="24"/>
      <c r="JJ164" s="24"/>
      <c r="JK164" s="24"/>
      <c r="JL164" s="24"/>
      <c r="JM164" s="24"/>
      <c r="JN164" s="24"/>
      <c r="JO164" s="24"/>
      <c r="JP164" s="24"/>
      <c r="JQ164" s="24"/>
      <c r="JR164" s="24"/>
      <c r="JS164" s="24"/>
      <c r="JT164" s="24"/>
      <c r="JU164" s="24"/>
      <c r="JV164" s="24"/>
      <c r="JW164" s="24"/>
      <c r="JX164" s="24"/>
      <c r="JY164" s="24"/>
      <c r="JZ164" s="24"/>
      <c r="KA164" s="24"/>
      <c r="KB164" s="24"/>
      <c r="KC164" s="24"/>
      <c r="KD164" s="24"/>
      <c r="KE164" s="24"/>
      <c r="KF164" s="24"/>
      <c r="KG164" s="24"/>
      <c r="KH164" s="24"/>
      <c r="KI164" s="24"/>
      <c r="KJ164" s="24"/>
      <c r="KK164" s="24"/>
      <c r="KL164" s="24"/>
      <c r="KM164" s="24"/>
      <c r="KN164" s="24"/>
      <c r="KO164" s="24"/>
      <c r="KP164" s="24"/>
      <c r="KQ164" s="24"/>
      <c r="KR164" s="24"/>
      <c r="KS164" s="24"/>
      <c r="KT164" s="24"/>
      <c r="KU164" s="24"/>
      <c r="KV164" s="24"/>
      <c r="KW164" s="24"/>
      <c r="KX164" s="24"/>
      <c r="KY164" s="24"/>
      <c r="KZ164" s="24"/>
      <c r="LA164" s="24"/>
      <c r="LB164" s="24"/>
      <c r="LC164" s="24"/>
      <c r="LD164" s="24"/>
      <c r="LE164" s="24"/>
      <c r="LF164" s="24"/>
      <c r="LG164" s="24"/>
      <c r="LH164" s="24"/>
      <c r="LI164" s="24"/>
      <c r="LJ164" s="24"/>
      <c r="LK164" s="24"/>
      <c r="LL164" s="24"/>
      <c r="LM164" s="24"/>
      <c r="LN164" s="24"/>
      <c r="LO164" s="24"/>
      <c r="LP164" s="24"/>
      <c r="LQ164" s="24"/>
      <c r="LR164" s="24"/>
      <c r="LS164" s="24"/>
      <c r="LT164" s="24"/>
      <c r="LU164" s="24"/>
      <c r="LV164" s="24"/>
      <c r="LW164" s="24"/>
      <c r="LX164" s="24"/>
      <c r="LY164" s="24"/>
      <c r="LZ164" s="24"/>
      <c r="MA164" s="24"/>
      <c r="MB164" s="24"/>
      <c r="MC164" s="24"/>
      <c r="MD164" s="24"/>
      <c r="ME164" s="24"/>
      <c r="MF164" s="24"/>
      <c r="MG164" s="24"/>
      <c r="MH164" s="24"/>
      <c r="MI164" s="24"/>
      <c r="MJ164" s="24"/>
      <c r="MK164" s="24"/>
      <c r="ML164" s="24"/>
      <c r="MM164" s="24"/>
      <c r="MN164" s="24"/>
      <c r="MO164" s="24"/>
      <c r="MP164" s="24"/>
      <c r="MQ164" s="24"/>
      <c r="MR164" s="24"/>
      <c r="MS164" s="24"/>
      <c r="MT164" s="24"/>
      <c r="MU164" s="24"/>
      <c r="MV164" s="24"/>
      <c r="MW164" s="24"/>
      <c r="MX164" s="24"/>
      <c r="MY164" s="24"/>
      <c r="MZ164" s="24"/>
      <c r="NA164" s="24"/>
      <c r="NB164" s="24"/>
      <c r="NC164" s="24"/>
      <c r="ND164" s="24"/>
      <c r="NE164" s="24"/>
      <c r="NF164" s="24"/>
      <c r="NG164" s="24"/>
      <c r="NH164" s="24"/>
      <c r="NI164" s="24"/>
      <c r="NJ164" s="24"/>
      <c r="NK164" s="24"/>
      <c r="NL164" s="24"/>
      <c r="NM164" s="24"/>
      <c r="NN164" s="24"/>
      <c r="NO164" s="24"/>
      <c r="NP164" s="24"/>
      <c r="NQ164" s="24"/>
      <c r="NR164" s="24"/>
      <c r="NS164" s="24"/>
      <c r="NT164" s="24"/>
      <c r="NU164" s="24"/>
      <c r="NV164" s="24"/>
      <c r="NW164" s="24"/>
      <c r="NX164" s="24"/>
      <c r="NY164" s="24"/>
      <c r="NZ164" s="24"/>
      <c r="OA164" s="24"/>
      <c r="OB164" s="24"/>
      <c r="OC164" s="24"/>
      <c r="OD164" s="24"/>
      <c r="OE164" s="24"/>
      <c r="OF164" s="24"/>
      <c r="OG164" s="24"/>
      <c r="OH164" s="24"/>
      <c r="OI164" s="24"/>
      <c r="OJ164" s="24"/>
      <c r="OK164" s="24"/>
      <c r="OL164" s="24"/>
      <c r="OM164" s="24"/>
      <c r="ON164" s="24"/>
      <c r="OO164" s="24"/>
      <c r="OP164" s="24"/>
      <c r="OQ164" s="24"/>
      <c r="OR164" s="24"/>
      <c r="OS164" s="24"/>
      <c r="OT164" s="24"/>
      <c r="OU164" s="24"/>
      <c r="OV164" s="24"/>
      <c r="OW164" s="24"/>
      <c r="OX164" s="24"/>
      <c r="OY164" s="24"/>
      <c r="OZ164" s="24"/>
      <c r="PA164" s="24"/>
      <c r="PB164" s="24"/>
      <c r="PC164" s="24"/>
      <c r="PD164" s="24"/>
      <c r="PE164" s="24"/>
      <c r="PF164" s="24"/>
      <c r="PG164" s="24"/>
      <c r="PH164" s="24"/>
      <c r="PI164" s="24"/>
      <c r="PJ164" s="24"/>
      <c r="PK164" s="24"/>
      <c r="PL164" s="24"/>
      <c r="PM164" s="24"/>
      <c r="PN164" s="24"/>
      <c r="PO164" s="24"/>
      <c r="PP164" s="24"/>
      <c r="PQ164" s="24"/>
      <c r="PR164" s="24"/>
      <c r="PS164" s="24"/>
      <c r="PT164" s="24"/>
      <c r="PU164" s="24"/>
      <c r="PV164" s="24"/>
      <c r="PW164" s="24"/>
      <c r="PX164" s="24"/>
      <c r="PY164" s="24"/>
      <c r="PZ164" s="24"/>
      <c r="QA164" s="24"/>
      <c r="QB164" s="24"/>
      <c r="QC164" s="24"/>
      <c r="QD164" s="24"/>
      <c r="QE164" s="24"/>
      <c r="QF164" s="24"/>
      <c r="QG164" s="24"/>
      <c r="QH164" s="24"/>
      <c r="QI164" s="24"/>
      <c r="QJ164" s="24"/>
      <c r="QK164" s="24"/>
      <c r="QL164" s="24"/>
      <c r="QM164" s="24"/>
      <c r="QN164" s="24"/>
      <c r="QO164" s="24"/>
      <c r="QP164" s="24"/>
      <c r="QQ164" s="24"/>
      <c r="QR164" s="24"/>
      <c r="QS164" s="24"/>
      <c r="QT164" s="24"/>
      <c r="QU164" s="24"/>
      <c r="QV164" s="24"/>
      <c r="QW164" s="24"/>
      <c r="QX164" s="24"/>
      <c r="QY164" s="24"/>
      <c r="QZ164" s="24"/>
      <c r="RA164" s="24"/>
      <c r="RB164" s="24"/>
      <c r="RC164" s="24"/>
      <c r="RD164" s="24"/>
      <c r="RE164" s="24"/>
      <c r="RF164" s="24"/>
      <c r="RG164" s="24"/>
      <c r="RH164" s="24"/>
      <c r="RI164" s="24"/>
      <c r="RJ164" s="24"/>
      <c r="RK164" s="24"/>
      <c r="RL164" s="24"/>
      <c r="RM164" s="24"/>
      <c r="RN164" s="24"/>
      <c r="RO164" s="24"/>
      <c r="RP164" s="24"/>
      <c r="RQ164" s="24"/>
      <c r="RR164" s="24"/>
      <c r="RS164" s="24"/>
      <c r="RT164" s="24"/>
      <c r="RU164" s="24"/>
      <c r="RV164" s="24"/>
      <c r="RW164" s="24"/>
      <c r="RX164" s="24"/>
      <c r="RY164" s="24"/>
      <c r="RZ164" s="24"/>
      <c r="SA164" s="24"/>
      <c r="SB164" s="24"/>
      <c r="SC164" s="24"/>
      <c r="SD164" s="24"/>
      <c r="SE164" s="24"/>
      <c r="SF164" s="24"/>
      <c r="SG164" s="24"/>
      <c r="SH164" s="24"/>
      <c r="SI164" s="24"/>
      <c r="SJ164" s="24"/>
      <c r="SK164" s="24"/>
      <c r="SL164" s="24"/>
      <c r="SM164" s="24"/>
      <c r="SN164" s="24"/>
      <c r="SO164" s="24"/>
      <c r="SP164" s="24"/>
      <c r="SQ164" s="24"/>
      <c r="SR164" s="24"/>
      <c r="SS164" s="24"/>
      <c r="ST164" s="24"/>
      <c r="SU164" s="24"/>
      <c r="SV164" s="24"/>
      <c r="SW164" s="24"/>
      <c r="SX164" s="24"/>
      <c r="SY164" s="24"/>
      <c r="SZ164" s="24"/>
      <c r="TA164" s="24"/>
      <c r="TB164" s="24"/>
      <c r="TC164" s="24"/>
      <c r="TD164" s="24"/>
      <c r="TE164" s="24"/>
      <c r="TF164" s="24"/>
      <c r="TG164" s="24"/>
      <c r="TH164" s="24"/>
      <c r="TI164" s="24"/>
      <c r="TJ164" s="24"/>
      <c r="TK164" s="24"/>
      <c r="TL164" s="24"/>
      <c r="TM164" s="24"/>
      <c r="TN164" s="24"/>
      <c r="TO164" s="24"/>
      <c r="TP164" s="24"/>
      <c r="TQ164" s="24"/>
      <c r="TR164" s="24"/>
      <c r="TS164" s="24"/>
      <c r="TT164" s="24"/>
      <c r="TU164" s="24"/>
      <c r="TV164" s="24"/>
      <c r="TW164" s="24"/>
      <c r="TX164" s="24"/>
      <c r="TY164" s="24"/>
      <c r="TZ164" s="24"/>
      <c r="UA164" s="24"/>
      <c r="UB164" s="24"/>
      <c r="UC164" s="24"/>
      <c r="UD164" s="24"/>
      <c r="UE164" s="24"/>
      <c r="UF164" s="24"/>
      <c r="UG164" s="24"/>
      <c r="UH164" s="24"/>
      <c r="UI164" s="24"/>
      <c r="UJ164" s="24"/>
      <c r="UK164" s="24"/>
      <c r="UL164" s="24"/>
      <c r="UM164" s="24"/>
      <c r="UN164" s="24"/>
      <c r="UO164" s="24"/>
      <c r="UP164" s="24"/>
      <c r="UQ164" s="24"/>
      <c r="UR164" s="24"/>
      <c r="US164" s="24"/>
      <c r="UT164" s="24"/>
      <c r="UU164" s="24"/>
      <c r="UV164" s="24"/>
      <c r="UW164" s="24"/>
      <c r="UX164" s="24"/>
      <c r="UY164" s="24"/>
      <c r="UZ164" s="24"/>
      <c r="VA164" s="24"/>
      <c r="VB164" s="24"/>
      <c r="VC164" s="24"/>
      <c r="VD164" s="24"/>
    </row>
    <row r="165" spans="1:576" s="23" customFormat="1" ht="15" customHeight="1" x14ac:dyDescent="0.2">
      <c r="A165" s="99">
        <v>62</v>
      </c>
      <c r="B165" s="89" t="s">
        <v>325</v>
      </c>
      <c r="C165" s="89" t="s">
        <v>326</v>
      </c>
      <c r="D165" s="20">
        <v>14</v>
      </c>
      <c r="E165" s="92" t="s">
        <v>245</v>
      </c>
      <c r="F165" s="89" t="s">
        <v>327</v>
      </c>
      <c r="G165" s="130" t="s">
        <v>114</v>
      </c>
      <c r="H165" s="22">
        <v>40</v>
      </c>
      <c r="I165" s="22" t="s">
        <v>121</v>
      </c>
      <c r="J165" s="21" t="s">
        <v>40</v>
      </c>
      <c r="K165" s="21" t="s">
        <v>277</v>
      </c>
      <c r="L165" s="21" t="s">
        <v>194</v>
      </c>
      <c r="M165" s="22">
        <v>1</v>
      </c>
      <c r="N165" s="62">
        <v>14362</v>
      </c>
      <c r="O165" s="62"/>
      <c r="P165" s="62">
        <f t="shared" si="106"/>
        <v>2154.2999999999997</v>
      </c>
      <c r="Q165" s="62">
        <f t="shared" si="93"/>
        <v>16516.3</v>
      </c>
      <c r="R165" s="62">
        <f>70.1*4</f>
        <v>280.39999999999998</v>
      </c>
      <c r="S165" s="62">
        <f t="shared" si="94"/>
        <v>3051.5499999999997</v>
      </c>
      <c r="T165" s="62">
        <f t="shared" si="95"/>
        <v>30515.499999999996</v>
      </c>
      <c r="U165" s="62">
        <f t="shared" si="96"/>
        <v>2890.3524999999995</v>
      </c>
      <c r="V165" s="62">
        <f t="shared" si="97"/>
        <v>495.48899999999998</v>
      </c>
      <c r="W165" s="62">
        <f t="shared" si="98"/>
        <v>825.81500000000005</v>
      </c>
      <c r="X165" s="62">
        <f t="shared" si="99"/>
        <v>330.32599999999996</v>
      </c>
      <c r="Y165" s="62">
        <v>1114</v>
      </c>
      <c r="Z165" s="62">
        <v>679</v>
      </c>
      <c r="AA165" s="64">
        <f t="shared" si="100"/>
        <v>9154.65</v>
      </c>
      <c r="AB165" s="64">
        <f t="shared" si="101"/>
        <v>26691.824166666669</v>
      </c>
      <c r="AC165" s="64">
        <f t="shared" si="102"/>
        <v>320301.89</v>
      </c>
      <c r="AD165" s="64"/>
      <c r="AE165" s="64"/>
      <c r="AF165" s="64"/>
      <c r="AG165" s="64"/>
      <c r="AH165" s="64"/>
      <c r="AI165" s="64"/>
      <c r="AJ165" s="64"/>
      <c r="AK165" s="64"/>
      <c r="AL165" s="6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  <c r="GS165" s="24"/>
      <c r="GT165" s="24"/>
      <c r="GU165" s="24"/>
      <c r="GV165" s="24"/>
      <c r="GW165" s="24"/>
      <c r="GX165" s="24"/>
      <c r="GY165" s="24"/>
      <c r="GZ165" s="24"/>
      <c r="HA165" s="24"/>
      <c r="HB165" s="24"/>
      <c r="HC165" s="24"/>
      <c r="HD165" s="24"/>
      <c r="HE165" s="24"/>
      <c r="HF165" s="24"/>
      <c r="HG165" s="24"/>
      <c r="HH165" s="24"/>
      <c r="HI165" s="24"/>
      <c r="HJ165" s="24"/>
      <c r="HK165" s="24"/>
      <c r="HL165" s="24"/>
      <c r="HM165" s="24"/>
      <c r="HN165" s="24"/>
      <c r="HO165" s="24"/>
      <c r="HP165" s="24"/>
      <c r="HQ165" s="24"/>
      <c r="HR165" s="24"/>
      <c r="HS165" s="24"/>
      <c r="HT165" s="24"/>
      <c r="HU165" s="24"/>
      <c r="HV165" s="24"/>
      <c r="HW165" s="24"/>
      <c r="HX165" s="24"/>
      <c r="HY165" s="24"/>
      <c r="HZ165" s="24"/>
      <c r="IA165" s="24"/>
      <c r="IB165" s="24"/>
      <c r="IC165" s="24"/>
      <c r="ID165" s="24"/>
      <c r="IE165" s="24"/>
      <c r="IF165" s="24"/>
      <c r="IG165" s="24"/>
      <c r="IH165" s="24"/>
      <c r="II165" s="24"/>
      <c r="IJ165" s="24"/>
      <c r="IK165" s="24"/>
      <c r="IL165" s="24"/>
      <c r="IM165" s="24"/>
      <c r="IN165" s="24"/>
      <c r="IO165" s="24"/>
      <c r="IP165" s="24"/>
      <c r="IQ165" s="24"/>
      <c r="IR165" s="24"/>
      <c r="IS165" s="24"/>
      <c r="IT165" s="24"/>
      <c r="IU165" s="24"/>
      <c r="IV165" s="24"/>
      <c r="IW165" s="24"/>
      <c r="IX165" s="24"/>
      <c r="IY165" s="24"/>
      <c r="IZ165" s="24"/>
      <c r="JA165" s="24"/>
      <c r="JB165" s="24"/>
      <c r="JC165" s="24"/>
      <c r="JD165" s="24"/>
      <c r="JE165" s="24"/>
      <c r="JF165" s="24"/>
      <c r="JG165" s="24"/>
      <c r="JH165" s="24"/>
      <c r="JI165" s="24"/>
      <c r="JJ165" s="24"/>
      <c r="JK165" s="24"/>
      <c r="JL165" s="24"/>
      <c r="JM165" s="24"/>
      <c r="JN165" s="24"/>
      <c r="JO165" s="24"/>
      <c r="JP165" s="24"/>
      <c r="JQ165" s="24"/>
      <c r="JR165" s="24"/>
      <c r="JS165" s="24"/>
      <c r="JT165" s="24"/>
      <c r="JU165" s="24"/>
      <c r="JV165" s="24"/>
      <c r="JW165" s="24"/>
      <c r="JX165" s="24"/>
      <c r="JY165" s="24"/>
      <c r="JZ165" s="24"/>
      <c r="KA165" s="24"/>
      <c r="KB165" s="24"/>
      <c r="KC165" s="24"/>
      <c r="KD165" s="24"/>
      <c r="KE165" s="24"/>
      <c r="KF165" s="24"/>
      <c r="KG165" s="24"/>
      <c r="KH165" s="24"/>
      <c r="KI165" s="24"/>
      <c r="KJ165" s="24"/>
      <c r="KK165" s="24"/>
      <c r="KL165" s="24"/>
      <c r="KM165" s="24"/>
      <c r="KN165" s="24"/>
      <c r="KO165" s="24"/>
      <c r="KP165" s="24"/>
      <c r="KQ165" s="24"/>
      <c r="KR165" s="24"/>
      <c r="KS165" s="24"/>
      <c r="KT165" s="24"/>
      <c r="KU165" s="24"/>
      <c r="KV165" s="24"/>
      <c r="KW165" s="24"/>
      <c r="KX165" s="24"/>
      <c r="KY165" s="24"/>
      <c r="KZ165" s="24"/>
      <c r="LA165" s="24"/>
      <c r="LB165" s="24"/>
      <c r="LC165" s="24"/>
      <c r="LD165" s="24"/>
      <c r="LE165" s="24"/>
      <c r="LF165" s="24"/>
      <c r="LG165" s="24"/>
      <c r="LH165" s="24"/>
      <c r="LI165" s="24"/>
      <c r="LJ165" s="24"/>
      <c r="LK165" s="24"/>
      <c r="LL165" s="24"/>
      <c r="LM165" s="24"/>
      <c r="LN165" s="24"/>
      <c r="LO165" s="24"/>
      <c r="LP165" s="24"/>
      <c r="LQ165" s="24"/>
      <c r="LR165" s="24"/>
      <c r="LS165" s="24"/>
      <c r="LT165" s="24"/>
      <c r="LU165" s="24"/>
      <c r="LV165" s="24"/>
      <c r="LW165" s="24"/>
      <c r="LX165" s="24"/>
      <c r="LY165" s="24"/>
      <c r="LZ165" s="24"/>
      <c r="MA165" s="24"/>
      <c r="MB165" s="24"/>
      <c r="MC165" s="24"/>
      <c r="MD165" s="24"/>
      <c r="ME165" s="24"/>
      <c r="MF165" s="24"/>
      <c r="MG165" s="24"/>
      <c r="MH165" s="24"/>
      <c r="MI165" s="24"/>
      <c r="MJ165" s="24"/>
      <c r="MK165" s="24"/>
      <c r="ML165" s="24"/>
      <c r="MM165" s="24"/>
      <c r="MN165" s="24"/>
      <c r="MO165" s="24"/>
      <c r="MP165" s="24"/>
      <c r="MQ165" s="24"/>
      <c r="MR165" s="24"/>
      <c r="MS165" s="24"/>
      <c r="MT165" s="24"/>
      <c r="MU165" s="24"/>
      <c r="MV165" s="24"/>
      <c r="MW165" s="24"/>
      <c r="MX165" s="24"/>
      <c r="MY165" s="24"/>
      <c r="MZ165" s="24"/>
      <c r="NA165" s="24"/>
      <c r="NB165" s="24"/>
      <c r="NC165" s="24"/>
      <c r="ND165" s="24"/>
      <c r="NE165" s="24"/>
      <c r="NF165" s="24"/>
      <c r="NG165" s="24"/>
      <c r="NH165" s="24"/>
      <c r="NI165" s="24"/>
      <c r="NJ165" s="24"/>
      <c r="NK165" s="24"/>
      <c r="NL165" s="24"/>
      <c r="NM165" s="24"/>
      <c r="NN165" s="24"/>
      <c r="NO165" s="24"/>
      <c r="NP165" s="24"/>
      <c r="NQ165" s="24"/>
      <c r="NR165" s="24"/>
      <c r="NS165" s="24"/>
      <c r="NT165" s="24"/>
      <c r="NU165" s="24"/>
      <c r="NV165" s="24"/>
      <c r="NW165" s="24"/>
      <c r="NX165" s="24"/>
      <c r="NY165" s="24"/>
      <c r="NZ165" s="24"/>
      <c r="OA165" s="24"/>
      <c r="OB165" s="24"/>
      <c r="OC165" s="24"/>
      <c r="OD165" s="24"/>
      <c r="OE165" s="24"/>
      <c r="OF165" s="24"/>
      <c r="OG165" s="24"/>
      <c r="OH165" s="24"/>
      <c r="OI165" s="24"/>
      <c r="OJ165" s="24"/>
      <c r="OK165" s="24"/>
      <c r="OL165" s="24"/>
      <c r="OM165" s="24"/>
      <c r="ON165" s="24"/>
      <c r="OO165" s="24"/>
      <c r="OP165" s="24"/>
      <c r="OQ165" s="24"/>
      <c r="OR165" s="24"/>
      <c r="OS165" s="24"/>
      <c r="OT165" s="24"/>
      <c r="OU165" s="24"/>
      <c r="OV165" s="24"/>
      <c r="OW165" s="24"/>
      <c r="OX165" s="24"/>
      <c r="OY165" s="24"/>
      <c r="OZ165" s="24"/>
      <c r="PA165" s="24"/>
      <c r="PB165" s="24"/>
      <c r="PC165" s="24"/>
      <c r="PD165" s="24"/>
      <c r="PE165" s="24"/>
      <c r="PF165" s="24"/>
      <c r="PG165" s="24"/>
      <c r="PH165" s="24"/>
      <c r="PI165" s="24"/>
      <c r="PJ165" s="24"/>
      <c r="PK165" s="24"/>
      <c r="PL165" s="24"/>
      <c r="PM165" s="24"/>
      <c r="PN165" s="24"/>
      <c r="PO165" s="24"/>
      <c r="PP165" s="24"/>
      <c r="PQ165" s="24"/>
      <c r="PR165" s="24"/>
      <c r="PS165" s="24"/>
      <c r="PT165" s="24"/>
      <c r="PU165" s="24"/>
      <c r="PV165" s="24"/>
      <c r="PW165" s="24"/>
      <c r="PX165" s="24"/>
      <c r="PY165" s="24"/>
      <c r="PZ165" s="24"/>
      <c r="QA165" s="24"/>
      <c r="QB165" s="24"/>
      <c r="QC165" s="24"/>
      <c r="QD165" s="24"/>
      <c r="QE165" s="24"/>
      <c r="QF165" s="24"/>
      <c r="QG165" s="24"/>
      <c r="QH165" s="24"/>
      <c r="QI165" s="24"/>
      <c r="QJ165" s="24"/>
      <c r="QK165" s="24"/>
      <c r="QL165" s="24"/>
      <c r="QM165" s="24"/>
      <c r="QN165" s="24"/>
      <c r="QO165" s="24"/>
      <c r="QP165" s="24"/>
      <c r="QQ165" s="24"/>
      <c r="QR165" s="24"/>
      <c r="QS165" s="24"/>
      <c r="QT165" s="24"/>
      <c r="QU165" s="24"/>
      <c r="QV165" s="24"/>
      <c r="QW165" s="24"/>
      <c r="QX165" s="24"/>
      <c r="QY165" s="24"/>
      <c r="QZ165" s="24"/>
      <c r="RA165" s="24"/>
      <c r="RB165" s="24"/>
      <c r="RC165" s="24"/>
      <c r="RD165" s="24"/>
      <c r="RE165" s="24"/>
      <c r="RF165" s="24"/>
      <c r="RG165" s="24"/>
      <c r="RH165" s="24"/>
      <c r="RI165" s="24"/>
      <c r="RJ165" s="24"/>
      <c r="RK165" s="24"/>
      <c r="RL165" s="24"/>
      <c r="RM165" s="24"/>
      <c r="RN165" s="24"/>
      <c r="RO165" s="24"/>
      <c r="RP165" s="24"/>
      <c r="RQ165" s="24"/>
      <c r="RR165" s="24"/>
      <c r="RS165" s="24"/>
      <c r="RT165" s="24"/>
      <c r="RU165" s="24"/>
      <c r="RV165" s="24"/>
      <c r="RW165" s="24"/>
      <c r="RX165" s="24"/>
      <c r="RY165" s="24"/>
      <c r="RZ165" s="24"/>
      <c r="SA165" s="24"/>
      <c r="SB165" s="24"/>
      <c r="SC165" s="24"/>
      <c r="SD165" s="24"/>
      <c r="SE165" s="24"/>
      <c r="SF165" s="24"/>
      <c r="SG165" s="24"/>
      <c r="SH165" s="24"/>
      <c r="SI165" s="24"/>
      <c r="SJ165" s="24"/>
      <c r="SK165" s="24"/>
      <c r="SL165" s="24"/>
      <c r="SM165" s="24"/>
      <c r="SN165" s="24"/>
      <c r="SO165" s="24"/>
      <c r="SP165" s="24"/>
      <c r="SQ165" s="24"/>
      <c r="SR165" s="24"/>
      <c r="SS165" s="24"/>
      <c r="ST165" s="24"/>
      <c r="SU165" s="24"/>
      <c r="SV165" s="24"/>
      <c r="SW165" s="24"/>
      <c r="SX165" s="24"/>
      <c r="SY165" s="24"/>
      <c r="SZ165" s="24"/>
      <c r="TA165" s="24"/>
      <c r="TB165" s="24"/>
      <c r="TC165" s="24"/>
      <c r="TD165" s="24"/>
      <c r="TE165" s="24"/>
      <c r="TF165" s="24"/>
      <c r="TG165" s="24"/>
      <c r="TH165" s="24"/>
      <c r="TI165" s="24"/>
      <c r="TJ165" s="24"/>
      <c r="TK165" s="24"/>
      <c r="TL165" s="24"/>
      <c r="TM165" s="24"/>
      <c r="TN165" s="24"/>
      <c r="TO165" s="24"/>
      <c r="TP165" s="24"/>
      <c r="TQ165" s="24"/>
      <c r="TR165" s="24"/>
      <c r="TS165" s="24"/>
      <c r="TT165" s="24"/>
      <c r="TU165" s="24"/>
      <c r="TV165" s="24"/>
      <c r="TW165" s="24"/>
      <c r="TX165" s="24"/>
      <c r="TY165" s="24"/>
      <c r="TZ165" s="24"/>
      <c r="UA165" s="24"/>
      <c r="UB165" s="24"/>
      <c r="UC165" s="24"/>
      <c r="UD165" s="24"/>
      <c r="UE165" s="24"/>
      <c r="UF165" s="24"/>
      <c r="UG165" s="24"/>
      <c r="UH165" s="24"/>
      <c r="UI165" s="24"/>
      <c r="UJ165" s="24"/>
      <c r="UK165" s="24"/>
      <c r="UL165" s="24"/>
      <c r="UM165" s="24"/>
      <c r="UN165" s="24"/>
      <c r="UO165" s="24"/>
      <c r="UP165" s="24"/>
      <c r="UQ165" s="24"/>
      <c r="UR165" s="24"/>
      <c r="US165" s="24"/>
      <c r="UT165" s="24"/>
      <c r="UU165" s="24"/>
      <c r="UV165" s="24"/>
      <c r="UW165" s="24"/>
      <c r="UX165" s="24"/>
      <c r="UY165" s="24"/>
      <c r="UZ165" s="24"/>
      <c r="VA165" s="24"/>
      <c r="VB165" s="24"/>
      <c r="VC165" s="24"/>
      <c r="VD165" s="24"/>
    </row>
    <row r="166" spans="1:576" s="23" customFormat="1" ht="15" customHeight="1" x14ac:dyDescent="0.2">
      <c r="A166" s="18">
        <v>63</v>
      </c>
      <c r="B166" s="89" t="s">
        <v>325</v>
      </c>
      <c r="C166" s="89" t="s">
        <v>326</v>
      </c>
      <c r="D166" s="20">
        <v>14</v>
      </c>
      <c r="E166" s="89" t="s">
        <v>245</v>
      </c>
      <c r="F166" s="89" t="s">
        <v>327</v>
      </c>
      <c r="G166" s="184" t="s">
        <v>114</v>
      </c>
      <c r="H166" s="22">
        <v>40</v>
      </c>
      <c r="I166" s="22" t="s">
        <v>121</v>
      </c>
      <c r="J166" s="21" t="s">
        <v>40</v>
      </c>
      <c r="K166" s="21" t="s">
        <v>277</v>
      </c>
      <c r="L166" s="21" t="s">
        <v>194</v>
      </c>
      <c r="M166" s="22">
        <v>1</v>
      </c>
      <c r="N166" s="62">
        <v>14362</v>
      </c>
      <c r="O166" s="62"/>
      <c r="P166" s="62">
        <f t="shared" si="106"/>
        <v>2154.2999999999997</v>
      </c>
      <c r="Q166" s="62">
        <f t="shared" si="93"/>
        <v>16516.3</v>
      </c>
      <c r="R166" s="62">
        <f>70.1*4</f>
        <v>280.39999999999998</v>
      </c>
      <c r="S166" s="62">
        <f t="shared" si="94"/>
        <v>3051.5499999999997</v>
      </c>
      <c r="T166" s="62">
        <f t="shared" si="95"/>
        <v>30515.499999999996</v>
      </c>
      <c r="U166" s="62">
        <f t="shared" si="96"/>
        <v>2890.3524999999995</v>
      </c>
      <c r="V166" s="62">
        <f t="shared" si="97"/>
        <v>495.48899999999998</v>
      </c>
      <c r="W166" s="62">
        <f t="shared" si="98"/>
        <v>825.81500000000005</v>
      </c>
      <c r="X166" s="62">
        <f t="shared" si="99"/>
        <v>330.32599999999996</v>
      </c>
      <c r="Y166" s="62">
        <v>1114</v>
      </c>
      <c r="Z166" s="62">
        <v>679</v>
      </c>
      <c r="AA166" s="64">
        <f t="shared" si="100"/>
        <v>9154.65</v>
      </c>
      <c r="AB166" s="64">
        <f t="shared" si="101"/>
        <v>26691.824166666669</v>
      </c>
      <c r="AC166" s="64">
        <f t="shared" si="102"/>
        <v>320301.89</v>
      </c>
      <c r="AD166" s="64"/>
      <c r="AE166" s="64"/>
      <c r="AF166" s="64"/>
      <c r="AG166" s="64"/>
      <c r="AH166" s="64"/>
      <c r="AI166" s="64"/>
      <c r="AJ166" s="64"/>
      <c r="AK166" s="64"/>
      <c r="AL166" s="6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  <c r="II166" s="24"/>
      <c r="IJ166" s="24"/>
      <c r="IK166" s="24"/>
      <c r="IL166" s="24"/>
      <c r="IM166" s="24"/>
      <c r="IN166" s="24"/>
      <c r="IO166" s="24"/>
      <c r="IP166" s="24"/>
      <c r="IQ166" s="24"/>
      <c r="IR166" s="24"/>
      <c r="IS166" s="24"/>
      <c r="IT166" s="24"/>
      <c r="IU166" s="24"/>
      <c r="IV166" s="24"/>
      <c r="IW166" s="24"/>
      <c r="IX166" s="24"/>
      <c r="IY166" s="24"/>
      <c r="IZ166" s="24"/>
      <c r="JA166" s="24"/>
      <c r="JB166" s="24"/>
      <c r="JC166" s="24"/>
      <c r="JD166" s="24"/>
      <c r="JE166" s="24"/>
      <c r="JF166" s="24"/>
      <c r="JG166" s="24"/>
      <c r="JH166" s="24"/>
      <c r="JI166" s="24"/>
      <c r="JJ166" s="24"/>
      <c r="JK166" s="24"/>
      <c r="JL166" s="24"/>
      <c r="JM166" s="24"/>
      <c r="JN166" s="24"/>
      <c r="JO166" s="24"/>
      <c r="JP166" s="24"/>
      <c r="JQ166" s="24"/>
      <c r="JR166" s="24"/>
      <c r="JS166" s="24"/>
      <c r="JT166" s="24"/>
      <c r="JU166" s="24"/>
      <c r="JV166" s="24"/>
      <c r="JW166" s="24"/>
      <c r="JX166" s="24"/>
      <c r="JY166" s="24"/>
      <c r="JZ166" s="24"/>
      <c r="KA166" s="24"/>
      <c r="KB166" s="24"/>
      <c r="KC166" s="24"/>
      <c r="KD166" s="24"/>
      <c r="KE166" s="24"/>
      <c r="KF166" s="24"/>
      <c r="KG166" s="24"/>
      <c r="KH166" s="24"/>
      <c r="KI166" s="24"/>
      <c r="KJ166" s="24"/>
      <c r="KK166" s="24"/>
      <c r="KL166" s="24"/>
      <c r="KM166" s="24"/>
      <c r="KN166" s="24"/>
      <c r="KO166" s="24"/>
      <c r="KP166" s="24"/>
      <c r="KQ166" s="24"/>
      <c r="KR166" s="24"/>
      <c r="KS166" s="24"/>
      <c r="KT166" s="24"/>
      <c r="KU166" s="24"/>
      <c r="KV166" s="24"/>
      <c r="KW166" s="24"/>
      <c r="KX166" s="24"/>
      <c r="KY166" s="24"/>
      <c r="KZ166" s="24"/>
      <c r="LA166" s="24"/>
      <c r="LB166" s="24"/>
      <c r="LC166" s="24"/>
      <c r="LD166" s="24"/>
      <c r="LE166" s="24"/>
      <c r="LF166" s="24"/>
      <c r="LG166" s="24"/>
      <c r="LH166" s="24"/>
      <c r="LI166" s="24"/>
      <c r="LJ166" s="24"/>
      <c r="LK166" s="24"/>
      <c r="LL166" s="24"/>
      <c r="LM166" s="24"/>
      <c r="LN166" s="24"/>
      <c r="LO166" s="24"/>
      <c r="LP166" s="24"/>
      <c r="LQ166" s="24"/>
      <c r="LR166" s="24"/>
      <c r="LS166" s="24"/>
      <c r="LT166" s="24"/>
      <c r="LU166" s="24"/>
      <c r="LV166" s="24"/>
      <c r="LW166" s="24"/>
      <c r="LX166" s="24"/>
      <c r="LY166" s="24"/>
      <c r="LZ166" s="24"/>
      <c r="MA166" s="24"/>
      <c r="MB166" s="24"/>
      <c r="MC166" s="24"/>
      <c r="MD166" s="24"/>
      <c r="ME166" s="24"/>
      <c r="MF166" s="24"/>
      <c r="MG166" s="24"/>
      <c r="MH166" s="24"/>
      <c r="MI166" s="24"/>
      <c r="MJ166" s="24"/>
      <c r="MK166" s="24"/>
      <c r="ML166" s="24"/>
      <c r="MM166" s="24"/>
      <c r="MN166" s="24"/>
      <c r="MO166" s="24"/>
      <c r="MP166" s="24"/>
      <c r="MQ166" s="24"/>
      <c r="MR166" s="24"/>
      <c r="MS166" s="24"/>
      <c r="MT166" s="24"/>
      <c r="MU166" s="24"/>
      <c r="MV166" s="24"/>
      <c r="MW166" s="24"/>
      <c r="MX166" s="24"/>
      <c r="MY166" s="24"/>
      <c r="MZ166" s="24"/>
      <c r="NA166" s="24"/>
      <c r="NB166" s="24"/>
      <c r="NC166" s="24"/>
      <c r="ND166" s="24"/>
      <c r="NE166" s="24"/>
      <c r="NF166" s="24"/>
      <c r="NG166" s="24"/>
      <c r="NH166" s="24"/>
      <c r="NI166" s="24"/>
      <c r="NJ166" s="24"/>
      <c r="NK166" s="24"/>
      <c r="NL166" s="24"/>
      <c r="NM166" s="24"/>
      <c r="NN166" s="24"/>
      <c r="NO166" s="24"/>
      <c r="NP166" s="24"/>
      <c r="NQ166" s="24"/>
      <c r="NR166" s="24"/>
      <c r="NS166" s="24"/>
      <c r="NT166" s="24"/>
      <c r="NU166" s="24"/>
      <c r="NV166" s="24"/>
      <c r="NW166" s="24"/>
      <c r="NX166" s="24"/>
      <c r="NY166" s="24"/>
      <c r="NZ166" s="24"/>
      <c r="OA166" s="24"/>
      <c r="OB166" s="24"/>
      <c r="OC166" s="24"/>
      <c r="OD166" s="24"/>
      <c r="OE166" s="24"/>
      <c r="OF166" s="24"/>
      <c r="OG166" s="24"/>
      <c r="OH166" s="24"/>
      <c r="OI166" s="24"/>
      <c r="OJ166" s="24"/>
      <c r="OK166" s="24"/>
      <c r="OL166" s="24"/>
      <c r="OM166" s="24"/>
      <c r="ON166" s="24"/>
      <c r="OO166" s="24"/>
      <c r="OP166" s="24"/>
      <c r="OQ166" s="24"/>
      <c r="OR166" s="24"/>
      <c r="OS166" s="24"/>
      <c r="OT166" s="24"/>
      <c r="OU166" s="24"/>
      <c r="OV166" s="24"/>
      <c r="OW166" s="24"/>
      <c r="OX166" s="24"/>
      <c r="OY166" s="24"/>
      <c r="OZ166" s="24"/>
      <c r="PA166" s="24"/>
      <c r="PB166" s="24"/>
      <c r="PC166" s="24"/>
      <c r="PD166" s="24"/>
      <c r="PE166" s="24"/>
      <c r="PF166" s="24"/>
      <c r="PG166" s="24"/>
      <c r="PH166" s="24"/>
      <c r="PI166" s="24"/>
      <c r="PJ166" s="24"/>
      <c r="PK166" s="24"/>
      <c r="PL166" s="24"/>
      <c r="PM166" s="24"/>
      <c r="PN166" s="24"/>
      <c r="PO166" s="24"/>
      <c r="PP166" s="24"/>
      <c r="PQ166" s="24"/>
      <c r="PR166" s="24"/>
      <c r="PS166" s="24"/>
      <c r="PT166" s="24"/>
      <c r="PU166" s="24"/>
      <c r="PV166" s="24"/>
      <c r="PW166" s="24"/>
      <c r="PX166" s="24"/>
      <c r="PY166" s="24"/>
      <c r="PZ166" s="24"/>
      <c r="QA166" s="24"/>
      <c r="QB166" s="24"/>
      <c r="QC166" s="24"/>
      <c r="QD166" s="24"/>
      <c r="QE166" s="24"/>
      <c r="QF166" s="24"/>
      <c r="QG166" s="24"/>
      <c r="QH166" s="24"/>
      <c r="QI166" s="24"/>
      <c r="QJ166" s="24"/>
      <c r="QK166" s="24"/>
      <c r="QL166" s="24"/>
      <c r="QM166" s="24"/>
      <c r="QN166" s="24"/>
      <c r="QO166" s="24"/>
      <c r="QP166" s="24"/>
      <c r="QQ166" s="24"/>
      <c r="QR166" s="24"/>
      <c r="QS166" s="24"/>
      <c r="QT166" s="24"/>
      <c r="QU166" s="24"/>
      <c r="QV166" s="24"/>
      <c r="QW166" s="24"/>
      <c r="QX166" s="24"/>
      <c r="QY166" s="24"/>
      <c r="QZ166" s="24"/>
      <c r="RA166" s="24"/>
      <c r="RB166" s="24"/>
      <c r="RC166" s="24"/>
      <c r="RD166" s="24"/>
      <c r="RE166" s="24"/>
      <c r="RF166" s="24"/>
      <c r="RG166" s="24"/>
      <c r="RH166" s="24"/>
      <c r="RI166" s="24"/>
      <c r="RJ166" s="24"/>
      <c r="RK166" s="24"/>
      <c r="RL166" s="24"/>
      <c r="RM166" s="24"/>
      <c r="RN166" s="24"/>
      <c r="RO166" s="24"/>
      <c r="RP166" s="24"/>
      <c r="RQ166" s="24"/>
      <c r="RR166" s="24"/>
      <c r="RS166" s="24"/>
      <c r="RT166" s="24"/>
      <c r="RU166" s="24"/>
      <c r="RV166" s="24"/>
      <c r="RW166" s="24"/>
      <c r="RX166" s="24"/>
      <c r="RY166" s="24"/>
      <c r="RZ166" s="24"/>
      <c r="SA166" s="24"/>
      <c r="SB166" s="24"/>
      <c r="SC166" s="24"/>
      <c r="SD166" s="24"/>
      <c r="SE166" s="24"/>
      <c r="SF166" s="24"/>
      <c r="SG166" s="24"/>
      <c r="SH166" s="24"/>
      <c r="SI166" s="24"/>
      <c r="SJ166" s="24"/>
      <c r="SK166" s="24"/>
      <c r="SL166" s="24"/>
      <c r="SM166" s="24"/>
      <c r="SN166" s="24"/>
      <c r="SO166" s="24"/>
      <c r="SP166" s="24"/>
      <c r="SQ166" s="24"/>
      <c r="SR166" s="24"/>
      <c r="SS166" s="24"/>
      <c r="ST166" s="24"/>
      <c r="SU166" s="24"/>
      <c r="SV166" s="24"/>
      <c r="SW166" s="24"/>
      <c r="SX166" s="24"/>
      <c r="SY166" s="24"/>
      <c r="SZ166" s="24"/>
      <c r="TA166" s="24"/>
      <c r="TB166" s="24"/>
      <c r="TC166" s="24"/>
      <c r="TD166" s="24"/>
      <c r="TE166" s="24"/>
      <c r="TF166" s="24"/>
      <c r="TG166" s="24"/>
      <c r="TH166" s="24"/>
      <c r="TI166" s="24"/>
      <c r="TJ166" s="24"/>
      <c r="TK166" s="24"/>
      <c r="TL166" s="24"/>
      <c r="TM166" s="24"/>
      <c r="TN166" s="24"/>
      <c r="TO166" s="24"/>
      <c r="TP166" s="24"/>
      <c r="TQ166" s="24"/>
      <c r="TR166" s="24"/>
      <c r="TS166" s="24"/>
      <c r="TT166" s="24"/>
      <c r="TU166" s="24"/>
      <c r="TV166" s="24"/>
      <c r="TW166" s="24"/>
      <c r="TX166" s="24"/>
      <c r="TY166" s="24"/>
      <c r="TZ166" s="24"/>
      <c r="UA166" s="24"/>
      <c r="UB166" s="24"/>
      <c r="UC166" s="24"/>
      <c r="UD166" s="24"/>
      <c r="UE166" s="24"/>
      <c r="UF166" s="24"/>
      <c r="UG166" s="24"/>
      <c r="UH166" s="24"/>
      <c r="UI166" s="24"/>
      <c r="UJ166" s="24"/>
      <c r="UK166" s="24"/>
      <c r="UL166" s="24"/>
      <c r="UM166" s="24"/>
      <c r="UN166" s="24"/>
      <c r="UO166" s="24"/>
      <c r="UP166" s="24"/>
      <c r="UQ166" s="24"/>
      <c r="UR166" s="24"/>
      <c r="US166" s="24"/>
      <c r="UT166" s="24"/>
      <c r="UU166" s="24"/>
      <c r="UV166" s="24"/>
      <c r="UW166" s="24"/>
      <c r="UX166" s="24"/>
      <c r="UY166" s="24"/>
      <c r="UZ166" s="24"/>
      <c r="VA166" s="24"/>
      <c r="VB166" s="24"/>
      <c r="VC166" s="24"/>
      <c r="VD166" s="24"/>
    </row>
    <row r="167" spans="1:576" s="23" customFormat="1" ht="15" customHeight="1" x14ac:dyDescent="0.2">
      <c r="A167" s="99">
        <v>64</v>
      </c>
      <c r="B167" s="89" t="s">
        <v>325</v>
      </c>
      <c r="C167" s="89" t="s">
        <v>326</v>
      </c>
      <c r="D167" s="20">
        <v>14</v>
      </c>
      <c r="E167" s="89" t="s">
        <v>245</v>
      </c>
      <c r="F167" s="89" t="s">
        <v>327</v>
      </c>
      <c r="G167" s="130" t="s">
        <v>114</v>
      </c>
      <c r="H167" s="22">
        <v>40</v>
      </c>
      <c r="I167" s="22" t="s">
        <v>121</v>
      </c>
      <c r="J167" s="21" t="s">
        <v>40</v>
      </c>
      <c r="K167" s="21" t="s">
        <v>277</v>
      </c>
      <c r="L167" s="21" t="s">
        <v>194</v>
      </c>
      <c r="M167" s="22">
        <v>1</v>
      </c>
      <c r="N167" s="62">
        <v>14362</v>
      </c>
      <c r="O167" s="62"/>
      <c r="P167" s="62">
        <f t="shared" si="106"/>
        <v>2154.2999999999997</v>
      </c>
      <c r="Q167" s="62">
        <f t="shared" si="93"/>
        <v>16516.3</v>
      </c>
      <c r="R167" s="62"/>
      <c r="S167" s="62">
        <f t="shared" si="94"/>
        <v>3051.5499999999997</v>
      </c>
      <c r="T167" s="62">
        <f t="shared" si="95"/>
        <v>30515.499999999996</v>
      </c>
      <c r="U167" s="62">
        <f t="shared" si="96"/>
        <v>2890.3524999999995</v>
      </c>
      <c r="V167" s="62">
        <f t="shared" si="97"/>
        <v>495.48899999999998</v>
      </c>
      <c r="W167" s="62">
        <f t="shared" si="98"/>
        <v>825.81500000000005</v>
      </c>
      <c r="X167" s="62">
        <f t="shared" si="99"/>
        <v>330.32599999999996</v>
      </c>
      <c r="Y167" s="62">
        <v>1114</v>
      </c>
      <c r="Z167" s="62">
        <v>679</v>
      </c>
      <c r="AA167" s="64">
        <f t="shared" si="100"/>
        <v>9154.65</v>
      </c>
      <c r="AB167" s="64">
        <f t="shared" si="101"/>
        <v>26411.424166666668</v>
      </c>
      <c r="AC167" s="64">
        <f t="shared" si="102"/>
        <v>316937.09000000003</v>
      </c>
      <c r="AD167" s="64"/>
      <c r="AE167" s="64"/>
      <c r="AF167" s="64"/>
      <c r="AG167" s="64"/>
      <c r="AH167" s="64"/>
      <c r="AI167" s="64"/>
      <c r="AJ167" s="64"/>
      <c r="AK167" s="64"/>
      <c r="AL167" s="6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  <c r="HF167" s="24"/>
      <c r="HG167" s="24"/>
      <c r="HH167" s="24"/>
      <c r="HI167" s="24"/>
      <c r="HJ167" s="24"/>
      <c r="HK167" s="24"/>
      <c r="HL167" s="24"/>
      <c r="HM167" s="24"/>
      <c r="HN167" s="24"/>
      <c r="HO167" s="24"/>
      <c r="HP167" s="24"/>
      <c r="HQ167" s="24"/>
      <c r="HR167" s="24"/>
      <c r="HS167" s="24"/>
      <c r="HT167" s="24"/>
      <c r="HU167" s="24"/>
      <c r="HV167" s="24"/>
      <c r="HW167" s="24"/>
      <c r="HX167" s="24"/>
      <c r="HY167" s="24"/>
      <c r="HZ167" s="24"/>
      <c r="IA167" s="24"/>
      <c r="IB167" s="24"/>
      <c r="IC167" s="24"/>
      <c r="ID167" s="24"/>
      <c r="IE167" s="24"/>
      <c r="IF167" s="24"/>
      <c r="IG167" s="24"/>
      <c r="IH167" s="24"/>
      <c r="II167" s="24"/>
      <c r="IJ167" s="24"/>
      <c r="IK167" s="24"/>
      <c r="IL167" s="24"/>
      <c r="IM167" s="24"/>
      <c r="IN167" s="24"/>
      <c r="IO167" s="24"/>
      <c r="IP167" s="24"/>
      <c r="IQ167" s="24"/>
      <c r="IR167" s="24"/>
      <c r="IS167" s="24"/>
      <c r="IT167" s="24"/>
      <c r="IU167" s="24"/>
      <c r="IV167" s="24"/>
      <c r="IW167" s="24"/>
      <c r="IX167" s="24"/>
      <c r="IY167" s="24"/>
      <c r="IZ167" s="24"/>
      <c r="JA167" s="24"/>
      <c r="JB167" s="24"/>
      <c r="JC167" s="24"/>
      <c r="JD167" s="24"/>
      <c r="JE167" s="24"/>
      <c r="JF167" s="24"/>
      <c r="JG167" s="24"/>
      <c r="JH167" s="24"/>
      <c r="JI167" s="24"/>
      <c r="JJ167" s="24"/>
      <c r="JK167" s="24"/>
      <c r="JL167" s="24"/>
      <c r="JM167" s="24"/>
      <c r="JN167" s="24"/>
      <c r="JO167" s="24"/>
      <c r="JP167" s="24"/>
      <c r="JQ167" s="24"/>
      <c r="JR167" s="24"/>
      <c r="JS167" s="24"/>
      <c r="JT167" s="24"/>
      <c r="JU167" s="24"/>
      <c r="JV167" s="24"/>
      <c r="JW167" s="24"/>
      <c r="JX167" s="24"/>
      <c r="JY167" s="24"/>
      <c r="JZ167" s="24"/>
      <c r="KA167" s="24"/>
      <c r="KB167" s="24"/>
      <c r="KC167" s="24"/>
      <c r="KD167" s="24"/>
      <c r="KE167" s="24"/>
      <c r="KF167" s="24"/>
      <c r="KG167" s="24"/>
      <c r="KH167" s="24"/>
      <c r="KI167" s="24"/>
      <c r="KJ167" s="24"/>
      <c r="KK167" s="24"/>
      <c r="KL167" s="24"/>
      <c r="KM167" s="24"/>
      <c r="KN167" s="24"/>
      <c r="KO167" s="24"/>
      <c r="KP167" s="24"/>
      <c r="KQ167" s="24"/>
      <c r="KR167" s="24"/>
      <c r="KS167" s="24"/>
      <c r="KT167" s="24"/>
      <c r="KU167" s="24"/>
      <c r="KV167" s="24"/>
      <c r="KW167" s="24"/>
      <c r="KX167" s="24"/>
      <c r="KY167" s="24"/>
      <c r="KZ167" s="24"/>
      <c r="LA167" s="24"/>
      <c r="LB167" s="24"/>
      <c r="LC167" s="24"/>
      <c r="LD167" s="24"/>
      <c r="LE167" s="24"/>
      <c r="LF167" s="24"/>
      <c r="LG167" s="24"/>
      <c r="LH167" s="24"/>
      <c r="LI167" s="24"/>
      <c r="LJ167" s="24"/>
      <c r="LK167" s="24"/>
      <c r="LL167" s="24"/>
      <c r="LM167" s="24"/>
      <c r="LN167" s="24"/>
      <c r="LO167" s="24"/>
      <c r="LP167" s="24"/>
      <c r="LQ167" s="24"/>
      <c r="LR167" s="24"/>
      <c r="LS167" s="24"/>
      <c r="LT167" s="24"/>
      <c r="LU167" s="24"/>
      <c r="LV167" s="24"/>
      <c r="LW167" s="24"/>
      <c r="LX167" s="24"/>
      <c r="LY167" s="24"/>
      <c r="LZ167" s="24"/>
      <c r="MA167" s="24"/>
      <c r="MB167" s="24"/>
      <c r="MC167" s="24"/>
      <c r="MD167" s="24"/>
      <c r="ME167" s="24"/>
      <c r="MF167" s="24"/>
      <c r="MG167" s="24"/>
      <c r="MH167" s="24"/>
      <c r="MI167" s="24"/>
      <c r="MJ167" s="24"/>
      <c r="MK167" s="24"/>
      <c r="ML167" s="24"/>
      <c r="MM167" s="24"/>
      <c r="MN167" s="24"/>
      <c r="MO167" s="24"/>
      <c r="MP167" s="24"/>
      <c r="MQ167" s="24"/>
      <c r="MR167" s="24"/>
      <c r="MS167" s="24"/>
      <c r="MT167" s="24"/>
      <c r="MU167" s="24"/>
      <c r="MV167" s="24"/>
      <c r="MW167" s="24"/>
      <c r="MX167" s="24"/>
      <c r="MY167" s="24"/>
      <c r="MZ167" s="24"/>
      <c r="NA167" s="24"/>
      <c r="NB167" s="24"/>
      <c r="NC167" s="24"/>
      <c r="ND167" s="24"/>
      <c r="NE167" s="24"/>
      <c r="NF167" s="24"/>
      <c r="NG167" s="24"/>
      <c r="NH167" s="24"/>
      <c r="NI167" s="24"/>
      <c r="NJ167" s="24"/>
      <c r="NK167" s="24"/>
      <c r="NL167" s="24"/>
      <c r="NM167" s="24"/>
      <c r="NN167" s="24"/>
      <c r="NO167" s="24"/>
      <c r="NP167" s="24"/>
      <c r="NQ167" s="24"/>
      <c r="NR167" s="24"/>
      <c r="NS167" s="24"/>
      <c r="NT167" s="24"/>
      <c r="NU167" s="24"/>
      <c r="NV167" s="24"/>
      <c r="NW167" s="24"/>
      <c r="NX167" s="24"/>
      <c r="NY167" s="24"/>
      <c r="NZ167" s="24"/>
      <c r="OA167" s="24"/>
      <c r="OB167" s="24"/>
      <c r="OC167" s="24"/>
      <c r="OD167" s="24"/>
      <c r="OE167" s="24"/>
      <c r="OF167" s="24"/>
      <c r="OG167" s="24"/>
      <c r="OH167" s="24"/>
      <c r="OI167" s="24"/>
      <c r="OJ167" s="24"/>
      <c r="OK167" s="24"/>
      <c r="OL167" s="24"/>
      <c r="OM167" s="24"/>
      <c r="ON167" s="24"/>
      <c r="OO167" s="24"/>
      <c r="OP167" s="24"/>
      <c r="OQ167" s="24"/>
      <c r="OR167" s="24"/>
      <c r="OS167" s="24"/>
      <c r="OT167" s="24"/>
      <c r="OU167" s="24"/>
      <c r="OV167" s="24"/>
      <c r="OW167" s="24"/>
      <c r="OX167" s="24"/>
      <c r="OY167" s="24"/>
      <c r="OZ167" s="24"/>
      <c r="PA167" s="24"/>
      <c r="PB167" s="24"/>
      <c r="PC167" s="24"/>
      <c r="PD167" s="24"/>
      <c r="PE167" s="24"/>
      <c r="PF167" s="24"/>
      <c r="PG167" s="24"/>
      <c r="PH167" s="24"/>
      <c r="PI167" s="24"/>
      <c r="PJ167" s="24"/>
      <c r="PK167" s="24"/>
      <c r="PL167" s="24"/>
      <c r="PM167" s="24"/>
      <c r="PN167" s="24"/>
      <c r="PO167" s="24"/>
      <c r="PP167" s="24"/>
      <c r="PQ167" s="24"/>
      <c r="PR167" s="24"/>
      <c r="PS167" s="24"/>
      <c r="PT167" s="24"/>
      <c r="PU167" s="24"/>
      <c r="PV167" s="24"/>
      <c r="PW167" s="24"/>
      <c r="PX167" s="24"/>
      <c r="PY167" s="24"/>
      <c r="PZ167" s="24"/>
      <c r="QA167" s="24"/>
      <c r="QB167" s="24"/>
      <c r="QC167" s="24"/>
      <c r="QD167" s="24"/>
      <c r="QE167" s="24"/>
      <c r="QF167" s="24"/>
      <c r="QG167" s="24"/>
      <c r="QH167" s="24"/>
      <c r="QI167" s="24"/>
      <c r="QJ167" s="24"/>
      <c r="QK167" s="24"/>
      <c r="QL167" s="24"/>
      <c r="QM167" s="24"/>
      <c r="QN167" s="24"/>
      <c r="QO167" s="24"/>
      <c r="QP167" s="24"/>
      <c r="QQ167" s="24"/>
      <c r="QR167" s="24"/>
      <c r="QS167" s="24"/>
      <c r="QT167" s="24"/>
      <c r="QU167" s="24"/>
      <c r="QV167" s="24"/>
      <c r="QW167" s="24"/>
      <c r="QX167" s="24"/>
      <c r="QY167" s="24"/>
      <c r="QZ167" s="24"/>
      <c r="RA167" s="24"/>
      <c r="RB167" s="24"/>
      <c r="RC167" s="24"/>
      <c r="RD167" s="24"/>
      <c r="RE167" s="24"/>
      <c r="RF167" s="24"/>
      <c r="RG167" s="24"/>
      <c r="RH167" s="24"/>
      <c r="RI167" s="24"/>
      <c r="RJ167" s="24"/>
      <c r="RK167" s="24"/>
      <c r="RL167" s="24"/>
      <c r="RM167" s="24"/>
      <c r="RN167" s="24"/>
      <c r="RO167" s="24"/>
      <c r="RP167" s="24"/>
      <c r="RQ167" s="24"/>
      <c r="RR167" s="24"/>
      <c r="RS167" s="24"/>
      <c r="RT167" s="24"/>
      <c r="RU167" s="24"/>
      <c r="RV167" s="24"/>
      <c r="RW167" s="24"/>
      <c r="RX167" s="24"/>
      <c r="RY167" s="24"/>
      <c r="RZ167" s="24"/>
      <c r="SA167" s="24"/>
      <c r="SB167" s="24"/>
      <c r="SC167" s="24"/>
      <c r="SD167" s="24"/>
      <c r="SE167" s="24"/>
      <c r="SF167" s="24"/>
      <c r="SG167" s="24"/>
      <c r="SH167" s="24"/>
      <c r="SI167" s="24"/>
      <c r="SJ167" s="24"/>
      <c r="SK167" s="24"/>
      <c r="SL167" s="24"/>
      <c r="SM167" s="24"/>
      <c r="SN167" s="24"/>
      <c r="SO167" s="24"/>
      <c r="SP167" s="24"/>
      <c r="SQ167" s="24"/>
      <c r="SR167" s="24"/>
      <c r="SS167" s="24"/>
      <c r="ST167" s="24"/>
      <c r="SU167" s="24"/>
      <c r="SV167" s="24"/>
      <c r="SW167" s="24"/>
      <c r="SX167" s="24"/>
      <c r="SY167" s="24"/>
      <c r="SZ167" s="24"/>
      <c r="TA167" s="24"/>
      <c r="TB167" s="24"/>
      <c r="TC167" s="24"/>
      <c r="TD167" s="24"/>
      <c r="TE167" s="24"/>
      <c r="TF167" s="24"/>
      <c r="TG167" s="24"/>
      <c r="TH167" s="24"/>
      <c r="TI167" s="24"/>
      <c r="TJ167" s="24"/>
      <c r="TK167" s="24"/>
      <c r="TL167" s="24"/>
      <c r="TM167" s="24"/>
      <c r="TN167" s="24"/>
      <c r="TO167" s="24"/>
      <c r="TP167" s="24"/>
      <c r="TQ167" s="24"/>
      <c r="TR167" s="24"/>
      <c r="TS167" s="24"/>
      <c r="TT167" s="24"/>
      <c r="TU167" s="24"/>
      <c r="TV167" s="24"/>
      <c r="TW167" s="24"/>
      <c r="TX167" s="24"/>
      <c r="TY167" s="24"/>
      <c r="TZ167" s="24"/>
      <c r="UA167" s="24"/>
      <c r="UB167" s="24"/>
      <c r="UC167" s="24"/>
      <c r="UD167" s="24"/>
      <c r="UE167" s="24"/>
      <c r="UF167" s="24"/>
      <c r="UG167" s="24"/>
      <c r="UH167" s="24"/>
      <c r="UI167" s="24"/>
      <c r="UJ167" s="24"/>
      <c r="UK167" s="24"/>
      <c r="UL167" s="24"/>
      <c r="UM167" s="24"/>
      <c r="UN167" s="24"/>
      <c r="UO167" s="24"/>
      <c r="UP167" s="24"/>
      <c r="UQ167" s="24"/>
      <c r="UR167" s="24"/>
      <c r="US167" s="24"/>
      <c r="UT167" s="24"/>
      <c r="UU167" s="24"/>
      <c r="UV167" s="24"/>
      <c r="UW167" s="24"/>
      <c r="UX167" s="24"/>
      <c r="UY167" s="24"/>
      <c r="UZ167" s="24"/>
      <c r="VA167" s="24"/>
      <c r="VB167" s="24"/>
      <c r="VC167" s="24"/>
      <c r="VD167" s="24"/>
    </row>
    <row r="168" spans="1:576" s="23" customFormat="1" ht="15" customHeight="1" x14ac:dyDescent="0.2">
      <c r="A168" s="18">
        <v>65</v>
      </c>
      <c r="B168" s="89" t="s">
        <v>325</v>
      </c>
      <c r="C168" s="89" t="s">
        <v>326</v>
      </c>
      <c r="D168" s="20">
        <v>14</v>
      </c>
      <c r="E168" s="89" t="s">
        <v>245</v>
      </c>
      <c r="F168" s="89" t="s">
        <v>327</v>
      </c>
      <c r="G168" s="130" t="s">
        <v>114</v>
      </c>
      <c r="H168" s="22">
        <v>40</v>
      </c>
      <c r="I168" s="22" t="s">
        <v>121</v>
      </c>
      <c r="J168" s="21" t="s">
        <v>40</v>
      </c>
      <c r="K168" s="21" t="s">
        <v>277</v>
      </c>
      <c r="L168" s="21" t="s">
        <v>194</v>
      </c>
      <c r="M168" s="22">
        <v>1</v>
      </c>
      <c r="N168" s="62">
        <v>14362</v>
      </c>
      <c r="O168" s="62"/>
      <c r="P168" s="62">
        <f t="shared" si="106"/>
        <v>2154.2999999999997</v>
      </c>
      <c r="Q168" s="62">
        <f t="shared" ref="Q168:Q195" si="107">N168+O168+P168</f>
        <v>16516.3</v>
      </c>
      <c r="R168" s="62">
        <f>70.1*5</f>
        <v>350.5</v>
      </c>
      <c r="S168" s="62">
        <f t="shared" ref="S168:S195" si="108">(Q168+Y168+Z168)/30*5</f>
        <v>3051.5499999999997</v>
      </c>
      <c r="T168" s="62">
        <f t="shared" ref="T168:T195" si="109">(Q168+Y168+Z168)/30*50</f>
        <v>30515.499999999996</v>
      </c>
      <c r="U168" s="62">
        <f t="shared" ref="U168:U195" si="110">Q168*17.5%</f>
        <v>2890.3524999999995</v>
      </c>
      <c r="V168" s="62">
        <f t="shared" ref="V168:V195" si="111">Q168*3%</f>
        <v>495.48899999999998</v>
      </c>
      <c r="W168" s="62">
        <f t="shared" ref="W168:W195" si="112">Q168*5%</f>
        <v>825.81500000000005</v>
      </c>
      <c r="X168" s="62">
        <f t="shared" ref="X168:X195" si="113">Q168*2%</f>
        <v>330.32599999999996</v>
      </c>
      <c r="Y168" s="62">
        <v>1114</v>
      </c>
      <c r="Z168" s="62">
        <v>679</v>
      </c>
      <c r="AA168" s="64">
        <f t="shared" ref="AA168:AA195" si="114">(Q168+Y168+Z168)/2</f>
        <v>9154.65</v>
      </c>
      <c r="AB168" s="64">
        <f t="shared" ref="AB168:AB195" si="115">Q168+R168+U168+V168+W168+X168+Y168+Z168+(S168/12+T168/12+AA168/12)</f>
        <v>26761.924166666668</v>
      </c>
      <c r="AC168" s="64">
        <f t="shared" ref="AC168:AC195" si="116">+AB168*12</f>
        <v>321143.09000000003</v>
      </c>
      <c r="AD168" s="64"/>
      <c r="AE168" s="64"/>
      <c r="AF168" s="64"/>
      <c r="AG168" s="64"/>
      <c r="AH168" s="64"/>
      <c r="AI168" s="64"/>
      <c r="AJ168" s="64"/>
      <c r="AK168" s="64"/>
      <c r="AL168" s="6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  <c r="HF168" s="24"/>
      <c r="HG168" s="24"/>
      <c r="HH168" s="24"/>
      <c r="HI168" s="24"/>
      <c r="HJ168" s="24"/>
      <c r="HK168" s="24"/>
      <c r="HL168" s="24"/>
      <c r="HM168" s="24"/>
      <c r="HN168" s="24"/>
      <c r="HO168" s="24"/>
      <c r="HP168" s="24"/>
      <c r="HQ168" s="24"/>
      <c r="HR168" s="24"/>
      <c r="HS168" s="24"/>
      <c r="HT168" s="24"/>
      <c r="HU168" s="24"/>
      <c r="HV168" s="24"/>
      <c r="HW168" s="24"/>
      <c r="HX168" s="24"/>
      <c r="HY168" s="24"/>
      <c r="HZ168" s="24"/>
      <c r="IA168" s="24"/>
      <c r="IB168" s="24"/>
      <c r="IC168" s="24"/>
      <c r="ID168" s="24"/>
      <c r="IE168" s="24"/>
      <c r="IF168" s="24"/>
      <c r="IG168" s="24"/>
      <c r="IH168" s="24"/>
      <c r="II168" s="24"/>
      <c r="IJ168" s="24"/>
      <c r="IK168" s="24"/>
      <c r="IL168" s="24"/>
      <c r="IM168" s="24"/>
      <c r="IN168" s="24"/>
      <c r="IO168" s="24"/>
      <c r="IP168" s="24"/>
      <c r="IQ168" s="24"/>
      <c r="IR168" s="24"/>
      <c r="IS168" s="24"/>
      <c r="IT168" s="24"/>
      <c r="IU168" s="24"/>
      <c r="IV168" s="24"/>
      <c r="IW168" s="24"/>
      <c r="IX168" s="24"/>
      <c r="IY168" s="24"/>
      <c r="IZ168" s="24"/>
      <c r="JA168" s="24"/>
      <c r="JB168" s="24"/>
      <c r="JC168" s="24"/>
      <c r="JD168" s="24"/>
      <c r="JE168" s="24"/>
      <c r="JF168" s="24"/>
      <c r="JG168" s="24"/>
      <c r="JH168" s="24"/>
      <c r="JI168" s="24"/>
      <c r="JJ168" s="24"/>
      <c r="JK168" s="24"/>
      <c r="JL168" s="24"/>
      <c r="JM168" s="24"/>
      <c r="JN168" s="24"/>
      <c r="JO168" s="24"/>
      <c r="JP168" s="24"/>
      <c r="JQ168" s="24"/>
      <c r="JR168" s="24"/>
      <c r="JS168" s="24"/>
      <c r="JT168" s="24"/>
      <c r="JU168" s="24"/>
      <c r="JV168" s="24"/>
      <c r="JW168" s="24"/>
      <c r="JX168" s="24"/>
      <c r="JY168" s="24"/>
      <c r="JZ168" s="24"/>
      <c r="KA168" s="24"/>
      <c r="KB168" s="24"/>
      <c r="KC168" s="24"/>
      <c r="KD168" s="24"/>
      <c r="KE168" s="24"/>
      <c r="KF168" s="24"/>
      <c r="KG168" s="24"/>
      <c r="KH168" s="24"/>
      <c r="KI168" s="24"/>
      <c r="KJ168" s="24"/>
      <c r="KK168" s="24"/>
      <c r="KL168" s="24"/>
      <c r="KM168" s="24"/>
      <c r="KN168" s="24"/>
      <c r="KO168" s="24"/>
      <c r="KP168" s="24"/>
      <c r="KQ168" s="24"/>
      <c r="KR168" s="24"/>
      <c r="KS168" s="24"/>
      <c r="KT168" s="24"/>
      <c r="KU168" s="24"/>
      <c r="KV168" s="24"/>
      <c r="KW168" s="24"/>
      <c r="KX168" s="24"/>
      <c r="KY168" s="24"/>
      <c r="KZ168" s="24"/>
      <c r="LA168" s="24"/>
      <c r="LB168" s="24"/>
      <c r="LC168" s="24"/>
      <c r="LD168" s="24"/>
      <c r="LE168" s="24"/>
      <c r="LF168" s="24"/>
      <c r="LG168" s="24"/>
      <c r="LH168" s="24"/>
      <c r="LI168" s="24"/>
      <c r="LJ168" s="24"/>
      <c r="LK168" s="24"/>
      <c r="LL168" s="24"/>
      <c r="LM168" s="24"/>
      <c r="LN168" s="24"/>
      <c r="LO168" s="24"/>
      <c r="LP168" s="24"/>
      <c r="LQ168" s="24"/>
      <c r="LR168" s="24"/>
      <c r="LS168" s="24"/>
      <c r="LT168" s="24"/>
      <c r="LU168" s="24"/>
      <c r="LV168" s="24"/>
      <c r="LW168" s="24"/>
      <c r="LX168" s="24"/>
      <c r="LY168" s="24"/>
      <c r="LZ168" s="24"/>
      <c r="MA168" s="24"/>
      <c r="MB168" s="24"/>
      <c r="MC168" s="24"/>
      <c r="MD168" s="24"/>
      <c r="ME168" s="24"/>
      <c r="MF168" s="24"/>
      <c r="MG168" s="24"/>
      <c r="MH168" s="24"/>
      <c r="MI168" s="24"/>
      <c r="MJ168" s="24"/>
      <c r="MK168" s="24"/>
      <c r="ML168" s="24"/>
      <c r="MM168" s="24"/>
      <c r="MN168" s="24"/>
      <c r="MO168" s="24"/>
      <c r="MP168" s="24"/>
      <c r="MQ168" s="24"/>
      <c r="MR168" s="24"/>
      <c r="MS168" s="24"/>
      <c r="MT168" s="24"/>
      <c r="MU168" s="24"/>
      <c r="MV168" s="24"/>
      <c r="MW168" s="24"/>
      <c r="MX168" s="24"/>
      <c r="MY168" s="24"/>
      <c r="MZ168" s="24"/>
      <c r="NA168" s="24"/>
      <c r="NB168" s="24"/>
      <c r="NC168" s="24"/>
      <c r="ND168" s="24"/>
      <c r="NE168" s="24"/>
      <c r="NF168" s="24"/>
      <c r="NG168" s="24"/>
      <c r="NH168" s="24"/>
      <c r="NI168" s="24"/>
      <c r="NJ168" s="24"/>
      <c r="NK168" s="24"/>
      <c r="NL168" s="24"/>
      <c r="NM168" s="24"/>
      <c r="NN168" s="24"/>
      <c r="NO168" s="24"/>
      <c r="NP168" s="24"/>
      <c r="NQ168" s="24"/>
      <c r="NR168" s="24"/>
      <c r="NS168" s="24"/>
      <c r="NT168" s="24"/>
      <c r="NU168" s="24"/>
      <c r="NV168" s="24"/>
      <c r="NW168" s="24"/>
      <c r="NX168" s="24"/>
      <c r="NY168" s="24"/>
      <c r="NZ168" s="24"/>
      <c r="OA168" s="24"/>
      <c r="OB168" s="24"/>
      <c r="OC168" s="24"/>
      <c r="OD168" s="24"/>
      <c r="OE168" s="24"/>
      <c r="OF168" s="24"/>
      <c r="OG168" s="24"/>
      <c r="OH168" s="24"/>
      <c r="OI168" s="24"/>
      <c r="OJ168" s="24"/>
      <c r="OK168" s="24"/>
      <c r="OL168" s="24"/>
      <c r="OM168" s="24"/>
      <c r="ON168" s="24"/>
      <c r="OO168" s="24"/>
      <c r="OP168" s="24"/>
      <c r="OQ168" s="24"/>
      <c r="OR168" s="24"/>
      <c r="OS168" s="24"/>
      <c r="OT168" s="24"/>
      <c r="OU168" s="24"/>
      <c r="OV168" s="24"/>
      <c r="OW168" s="24"/>
      <c r="OX168" s="24"/>
      <c r="OY168" s="24"/>
      <c r="OZ168" s="24"/>
      <c r="PA168" s="24"/>
      <c r="PB168" s="24"/>
      <c r="PC168" s="24"/>
      <c r="PD168" s="24"/>
      <c r="PE168" s="24"/>
      <c r="PF168" s="24"/>
      <c r="PG168" s="24"/>
      <c r="PH168" s="24"/>
      <c r="PI168" s="24"/>
      <c r="PJ168" s="24"/>
      <c r="PK168" s="24"/>
      <c r="PL168" s="24"/>
      <c r="PM168" s="24"/>
      <c r="PN168" s="24"/>
      <c r="PO168" s="24"/>
      <c r="PP168" s="24"/>
      <c r="PQ168" s="24"/>
      <c r="PR168" s="24"/>
      <c r="PS168" s="24"/>
      <c r="PT168" s="24"/>
      <c r="PU168" s="24"/>
      <c r="PV168" s="24"/>
      <c r="PW168" s="24"/>
      <c r="PX168" s="24"/>
      <c r="PY168" s="24"/>
      <c r="PZ168" s="24"/>
      <c r="QA168" s="24"/>
      <c r="QB168" s="24"/>
      <c r="QC168" s="24"/>
      <c r="QD168" s="24"/>
      <c r="QE168" s="24"/>
      <c r="QF168" s="24"/>
      <c r="QG168" s="24"/>
      <c r="QH168" s="24"/>
      <c r="QI168" s="24"/>
      <c r="QJ168" s="24"/>
      <c r="QK168" s="24"/>
      <c r="QL168" s="24"/>
      <c r="QM168" s="24"/>
      <c r="QN168" s="24"/>
      <c r="QO168" s="24"/>
      <c r="QP168" s="24"/>
      <c r="QQ168" s="24"/>
      <c r="QR168" s="24"/>
      <c r="QS168" s="24"/>
      <c r="QT168" s="24"/>
      <c r="QU168" s="24"/>
      <c r="QV168" s="24"/>
      <c r="QW168" s="24"/>
      <c r="QX168" s="24"/>
      <c r="QY168" s="24"/>
      <c r="QZ168" s="24"/>
      <c r="RA168" s="24"/>
      <c r="RB168" s="24"/>
      <c r="RC168" s="24"/>
      <c r="RD168" s="24"/>
      <c r="RE168" s="24"/>
      <c r="RF168" s="24"/>
      <c r="RG168" s="24"/>
      <c r="RH168" s="24"/>
      <c r="RI168" s="24"/>
      <c r="RJ168" s="24"/>
      <c r="RK168" s="24"/>
      <c r="RL168" s="24"/>
      <c r="RM168" s="24"/>
      <c r="RN168" s="24"/>
      <c r="RO168" s="24"/>
      <c r="RP168" s="24"/>
      <c r="RQ168" s="24"/>
      <c r="RR168" s="24"/>
      <c r="RS168" s="24"/>
      <c r="RT168" s="24"/>
      <c r="RU168" s="24"/>
      <c r="RV168" s="24"/>
      <c r="RW168" s="24"/>
      <c r="RX168" s="24"/>
      <c r="RY168" s="24"/>
      <c r="RZ168" s="24"/>
      <c r="SA168" s="24"/>
      <c r="SB168" s="24"/>
      <c r="SC168" s="24"/>
      <c r="SD168" s="24"/>
      <c r="SE168" s="24"/>
      <c r="SF168" s="24"/>
      <c r="SG168" s="24"/>
      <c r="SH168" s="24"/>
      <c r="SI168" s="24"/>
      <c r="SJ168" s="24"/>
      <c r="SK168" s="24"/>
      <c r="SL168" s="24"/>
      <c r="SM168" s="24"/>
      <c r="SN168" s="24"/>
      <c r="SO168" s="24"/>
      <c r="SP168" s="24"/>
      <c r="SQ168" s="24"/>
      <c r="SR168" s="24"/>
      <c r="SS168" s="24"/>
      <c r="ST168" s="24"/>
      <c r="SU168" s="24"/>
      <c r="SV168" s="24"/>
      <c r="SW168" s="24"/>
      <c r="SX168" s="24"/>
      <c r="SY168" s="24"/>
      <c r="SZ168" s="24"/>
      <c r="TA168" s="24"/>
      <c r="TB168" s="24"/>
      <c r="TC168" s="24"/>
      <c r="TD168" s="24"/>
      <c r="TE168" s="24"/>
      <c r="TF168" s="24"/>
      <c r="TG168" s="24"/>
      <c r="TH168" s="24"/>
      <c r="TI168" s="24"/>
      <c r="TJ168" s="24"/>
      <c r="TK168" s="24"/>
      <c r="TL168" s="24"/>
      <c r="TM168" s="24"/>
      <c r="TN168" s="24"/>
      <c r="TO168" s="24"/>
      <c r="TP168" s="24"/>
      <c r="TQ168" s="24"/>
      <c r="TR168" s="24"/>
      <c r="TS168" s="24"/>
      <c r="TT168" s="24"/>
      <c r="TU168" s="24"/>
      <c r="TV168" s="24"/>
      <c r="TW168" s="24"/>
      <c r="TX168" s="24"/>
      <c r="TY168" s="24"/>
      <c r="TZ168" s="24"/>
      <c r="UA168" s="24"/>
      <c r="UB168" s="24"/>
      <c r="UC168" s="24"/>
      <c r="UD168" s="24"/>
      <c r="UE168" s="24"/>
      <c r="UF168" s="24"/>
      <c r="UG168" s="24"/>
      <c r="UH168" s="24"/>
      <c r="UI168" s="24"/>
      <c r="UJ168" s="24"/>
      <c r="UK168" s="24"/>
      <c r="UL168" s="24"/>
      <c r="UM168" s="24"/>
      <c r="UN168" s="24"/>
      <c r="UO168" s="24"/>
      <c r="UP168" s="24"/>
      <c r="UQ168" s="24"/>
      <c r="UR168" s="24"/>
      <c r="US168" s="24"/>
      <c r="UT168" s="24"/>
      <c r="UU168" s="24"/>
      <c r="UV168" s="24"/>
      <c r="UW168" s="24"/>
      <c r="UX168" s="24"/>
      <c r="UY168" s="24"/>
      <c r="UZ168" s="24"/>
      <c r="VA168" s="24"/>
      <c r="VB168" s="24"/>
      <c r="VC168" s="24"/>
      <c r="VD168" s="24"/>
    </row>
    <row r="169" spans="1:576" s="23" customFormat="1" ht="15" customHeight="1" x14ac:dyDescent="0.2">
      <c r="A169" s="18">
        <v>66</v>
      </c>
      <c r="B169" s="89" t="s">
        <v>325</v>
      </c>
      <c r="C169" s="89" t="s">
        <v>326</v>
      </c>
      <c r="D169" s="20">
        <v>14</v>
      </c>
      <c r="E169" s="92" t="s">
        <v>245</v>
      </c>
      <c r="F169" s="89" t="s">
        <v>327</v>
      </c>
      <c r="G169" s="130" t="s">
        <v>114</v>
      </c>
      <c r="H169" s="22">
        <v>40</v>
      </c>
      <c r="I169" s="22" t="s">
        <v>121</v>
      </c>
      <c r="J169" s="21" t="s">
        <v>40</v>
      </c>
      <c r="K169" s="21" t="s">
        <v>277</v>
      </c>
      <c r="L169" s="21" t="s">
        <v>194</v>
      </c>
      <c r="M169" s="22">
        <v>1</v>
      </c>
      <c r="N169" s="62">
        <v>14362</v>
      </c>
      <c r="O169" s="62"/>
      <c r="P169" s="62">
        <f t="shared" si="106"/>
        <v>2154.2999999999997</v>
      </c>
      <c r="Q169" s="62">
        <f t="shared" si="107"/>
        <v>16516.3</v>
      </c>
      <c r="R169" s="62"/>
      <c r="S169" s="62">
        <f t="shared" si="108"/>
        <v>3051.5499999999997</v>
      </c>
      <c r="T169" s="62">
        <f t="shared" si="109"/>
        <v>30515.499999999996</v>
      </c>
      <c r="U169" s="62">
        <f t="shared" si="110"/>
        <v>2890.3524999999995</v>
      </c>
      <c r="V169" s="62">
        <f t="shared" si="111"/>
        <v>495.48899999999998</v>
      </c>
      <c r="W169" s="62">
        <f t="shared" si="112"/>
        <v>825.81500000000005</v>
      </c>
      <c r="X169" s="62">
        <f t="shared" si="113"/>
        <v>330.32599999999996</v>
      </c>
      <c r="Y169" s="62">
        <v>1114</v>
      </c>
      <c r="Z169" s="62">
        <v>679</v>
      </c>
      <c r="AA169" s="64">
        <f t="shared" si="114"/>
        <v>9154.65</v>
      </c>
      <c r="AB169" s="64">
        <f t="shared" si="115"/>
        <v>26411.424166666668</v>
      </c>
      <c r="AC169" s="64">
        <f t="shared" si="116"/>
        <v>316937.09000000003</v>
      </c>
      <c r="AD169" s="64"/>
      <c r="AE169" s="64"/>
      <c r="AF169" s="64"/>
      <c r="AG169" s="64"/>
      <c r="AH169" s="64"/>
      <c r="AI169" s="64"/>
      <c r="AJ169" s="64"/>
      <c r="AK169" s="64"/>
      <c r="AL169" s="6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  <c r="HF169" s="24"/>
      <c r="HG169" s="24"/>
      <c r="HH169" s="24"/>
      <c r="HI169" s="24"/>
      <c r="HJ169" s="24"/>
      <c r="HK169" s="24"/>
      <c r="HL169" s="24"/>
      <c r="HM169" s="24"/>
      <c r="HN169" s="24"/>
      <c r="HO169" s="24"/>
      <c r="HP169" s="24"/>
      <c r="HQ169" s="24"/>
      <c r="HR169" s="24"/>
      <c r="HS169" s="24"/>
      <c r="HT169" s="24"/>
      <c r="HU169" s="24"/>
      <c r="HV169" s="24"/>
      <c r="HW169" s="24"/>
      <c r="HX169" s="24"/>
      <c r="HY169" s="24"/>
      <c r="HZ169" s="24"/>
      <c r="IA169" s="24"/>
      <c r="IB169" s="24"/>
      <c r="IC169" s="24"/>
      <c r="ID169" s="24"/>
      <c r="IE169" s="24"/>
      <c r="IF169" s="24"/>
      <c r="IG169" s="24"/>
      <c r="IH169" s="24"/>
      <c r="II169" s="24"/>
      <c r="IJ169" s="24"/>
      <c r="IK169" s="24"/>
      <c r="IL169" s="24"/>
      <c r="IM169" s="24"/>
      <c r="IN169" s="24"/>
      <c r="IO169" s="24"/>
      <c r="IP169" s="24"/>
      <c r="IQ169" s="24"/>
      <c r="IR169" s="24"/>
      <c r="IS169" s="24"/>
      <c r="IT169" s="24"/>
      <c r="IU169" s="24"/>
      <c r="IV169" s="24"/>
      <c r="IW169" s="24"/>
      <c r="IX169" s="24"/>
      <c r="IY169" s="24"/>
      <c r="IZ169" s="24"/>
      <c r="JA169" s="24"/>
      <c r="JB169" s="24"/>
      <c r="JC169" s="24"/>
      <c r="JD169" s="24"/>
      <c r="JE169" s="24"/>
      <c r="JF169" s="24"/>
      <c r="JG169" s="24"/>
      <c r="JH169" s="24"/>
      <c r="JI169" s="24"/>
      <c r="JJ169" s="24"/>
      <c r="JK169" s="24"/>
      <c r="JL169" s="24"/>
      <c r="JM169" s="24"/>
      <c r="JN169" s="24"/>
      <c r="JO169" s="24"/>
      <c r="JP169" s="24"/>
      <c r="JQ169" s="24"/>
      <c r="JR169" s="24"/>
      <c r="JS169" s="24"/>
      <c r="JT169" s="24"/>
      <c r="JU169" s="24"/>
      <c r="JV169" s="24"/>
      <c r="JW169" s="24"/>
      <c r="JX169" s="24"/>
      <c r="JY169" s="24"/>
      <c r="JZ169" s="24"/>
      <c r="KA169" s="24"/>
      <c r="KB169" s="24"/>
      <c r="KC169" s="24"/>
      <c r="KD169" s="24"/>
      <c r="KE169" s="24"/>
      <c r="KF169" s="24"/>
      <c r="KG169" s="24"/>
      <c r="KH169" s="24"/>
      <c r="KI169" s="24"/>
      <c r="KJ169" s="24"/>
      <c r="KK169" s="24"/>
      <c r="KL169" s="24"/>
      <c r="KM169" s="24"/>
      <c r="KN169" s="24"/>
      <c r="KO169" s="24"/>
      <c r="KP169" s="24"/>
      <c r="KQ169" s="24"/>
      <c r="KR169" s="24"/>
      <c r="KS169" s="24"/>
      <c r="KT169" s="24"/>
      <c r="KU169" s="24"/>
      <c r="KV169" s="24"/>
      <c r="KW169" s="24"/>
      <c r="KX169" s="24"/>
      <c r="KY169" s="24"/>
      <c r="KZ169" s="24"/>
      <c r="LA169" s="24"/>
      <c r="LB169" s="24"/>
      <c r="LC169" s="24"/>
      <c r="LD169" s="24"/>
      <c r="LE169" s="24"/>
      <c r="LF169" s="24"/>
      <c r="LG169" s="24"/>
      <c r="LH169" s="24"/>
      <c r="LI169" s="24"/>
      <c r="LJ169" s="24"/>
      <c r="LK169" s="24"/>
      <c r="LL169" s="24"/>
      <c r="LM169" s="24"/>
      <c r="LN169" s="24"/>
      <c r="LO169" s="24"/>
      <c r="LP169" s="24"/>
      <c r="LQ169" s="24"/>
      <c r="LR169" s="24"/>
      <c r="LS169" s="24"/>
      <c r="LT169" s="24"/>
      <c r="LU169" s="24"/>
      <c r="LV169" s="24"/>
      <c r="LW169" s="24"/>
      <c r="LX169" s="24"/>
      <c r="LY169" s="24"/>
      <c r="LZ169" s="24"/>
      <c r="MA169" s="24"/>
      <c r="MB169" s="24"/>
      <c r="MC169" s="24"/>
      <c r="MD169" s="24"/>
      <c r="ME169" s="24"/>
      <c r="MF169" s="24"/>
      <c r="MG169" s="24"/>
      <c r="MH169" s="24"/>
      <c r="MI169" s="24"/>
      <c r="MJ169" s="24"/>
      <c r="MK169" s="24"/>
      <c r="ML169" s="24"/>
      <c r="MM169" s="24"/>
      <c r="MN169" s="24"/>
      <c r="MO169" s="24"/>
      <c r="MP169" s="24"/>
      <c r="MQ169" s="24"/>
      <c r="MR169" s="24"/>
      <c r="MS169" s="24"/>
      <c r="MT169" s="24"/>
      <c r="MU169" s="24"/>
      <c r="MV169" s="24"/>
      <c r="MW169" s="24"/>
      <c r="MX169" s="24"/>
      <c r="MY169" s="24"/>
      <c r="MZ169" s="24"/>
      <c r="NA169" s="24"/>
      <c r="NB169" s="24"/>
      <c r="NC169" s="24"/>
      <c r="ND169" s="24"/>
      <c r="NE169" s="24"/>
      <c r="NF169" s="24"/>
      <c r="NG169" s="24"/>
      <c r="NH169" s="24"/>
      <c r="NI169" s="24"/>
      <c r="NJ169" s="24"/>
      <c r="NK169" s="24"/>
      <c r="NL169" s="24"/>
      <c r="NM169" s="24"/>
      <c r="NN169" s="24"/>
      <c r="NO169" s="24"/>
      <c r="NP169" s="24"/>
      <c r="NQ169" s="24"/>
      <c r="NR169" s="24"/>
      <c r="NS169" s="24"/>
      <c r="NT169" s="24"/>
      <c r="NU169" s="24"/>
      <c r="NV169" s="24"/>
      <c r="NW169" s="24"/>
      <c r="NX169" s="24"/>
      <c r="NY169" s="24"/>
      <c r="NZ169" s="24"/>
      <c r="OA169" s="24"/>
      <c r="OB169" s="24"/>
      <c r="OC169" s="24"/>
      <c r="OD169" s="24"/>
      <c r="OE169" s="24"/>
      <c r="OF169" s="24"/>
      <c r="OG169" s="24"/>
      <c r="OH169" s="24"/>
      <c r="OI169" s="24"/>
      <c r="OJ169" s="24"/>
      <c r="OK169" s="24"/>
      <c r="OL169" s="24"/>
      <c r="OM169" s="24"/>
      <c r="ON169" s="24"/>
      <c r="OO169" s="24"/>
      <c r="OP169" s="24"/>
      <c r="OQ169" s="24"/>
      <c r="OR169" s="24"/>
      <c r="OS169" s="24"/>
      <c r="OT169" s="24"/>
      <c r="OU169" s="24"/>
      <c r="OV169" s="24"/>
      <c r="OW169" s="24"/>
      <c r="OX169" s="24"/>
      <c r="OY169" s="24"/>
      <c r="OZ169" s="24"/>
      <c r="PA169" s="24"/>
      <c r="PB169" s="24"/>
      <c r="PC169" s="24"/>
      <c r="PD169" s="24"/>
      <c r="PE169" s="24"/>
      <c r="PF169" s="24"/>
      <c r="PG169" s="24"/>
      <c r="PH169" s="24"/>
      <c r="PI169" s="24"/>
      <c r="PJ169" s="24"/>
      <c r="PK169" s="24"/>
      <c r="PL169" s="24"/>
      <c r="PM169" s="24"/>
      <c r="PN169" s="24"/>
      <c r="PO169" s="24"/>
      <c r="PP169" s="24"/>
      <c r="PQ169" s="24"/>
      <c r="PR169" s="24"/>
      <c r="PS169" s="24"/>
      <c r="PT169" s="24"/>
      <c r="PU169" s="24"/>
      <c r="PV169" s="24"/>
      <c r="PW169" s="24"/>
      <c r="PX169" s="24"/>
      <c r="PY169" s="24"/>
      <c r="PZ169" s="24"/>
      <c r="QA169" s="24"/>
      <c r="QB169" s="24"/>
      <c r="QC169" s="24"/>
      <c r="QD169" s="24"/>
      <c r="QE169" s="24"/>
      <c r="QF169" s="24"/>
      <c r="QG169" s="24"/>
      <c r="QH169" s="24"/>
      <c r="QI169" s="24"/>
      <c r="QJ169" s="24"/>
      <c r="QK169" s="24"/>
      <c r="QL169" s="24"/>
      <c r="QM169" s="24"/>
      <c r="QN169" s="24"/>
      <c r="QO169" s="24"/>
      <c r="QP169" s="24"/>
      <c r="QQ169" s="24"/>
      <c r="QR169" s="24"/>
      <c r="QS169" s="24"/>
      <c r="QT169" s="24"/>
      <c r="QU169" s="24"/>
      <c r="QV169" s="24"/>
      <c r="QW169" s="24"/>
      <c r="QX169" s="24"/>
      <c r="QY169" s="24"/>
      <c r="QZ169" s="24"/>
      <c r="RA169" s="24"/>
      <c r="RB169" s="24"/>
      <c r="RC169" s="24"/>
      <c r="RD169" s="24"/>
      <c r="RE169" s="24"/>
      <c r="RF169" s="24"/>
      <c r="RG169" s="24"/>
      <c r="RH169" s="24"/>
      <c r="RI169" s="24"/>
      <c r="RJ169" s="24"/>
      <c r="RK169" s="24"/>
      <c r="RL169" s="24"/>
      <c r="RM169" s="24"/>
      <c r="RN169" s="24"/>
      <c r="RO169" s="24"/>
      <c r="RP169" s="24"/>
      <c r="RQ169" s="24"/>
      <c r="RR169" s="24"/>
      <c r="RS169" s="24"/>
      <c r="RT169" s="24"/>
      <c r="RU169" s="24"/>
      <c r="RV169" s="24"/>
      <c r="RW169" s="24"/>
      <c r="RX169" s="24"/>
      <c r="RY169" s="24"/>
      <c r="RZ169" s="24"/>
      <c r="SA169" s="24"/>
      <c r="SB169" s="24"/>
      <c r="SC169" s="24"/>
      <c r="SD169" s="24"/>
      <c r="SE169" s="24"/>
      <c r="SF169" s="24"/>
      <c r="SG169" s="24"/>
      <c r="SH169" s="24"/>
      <c r="SI169" s="24"/>
      <c r="SJ169" s="24"/>
      <c r="SK169" s="24"/>
      <c r="SL169" s="24"/>
      <c r="SM169" s="24"/>
      <c r="SN169" s="24"/>
      <c r="SO169" s="24"/>
      <c r="SP169" s="24"/>
      <c r="SQ169" s="24"/>
      <c r="SR169" s="24"/>
      <c r="SS169" s="24"/>
      <c r="ST169" s="24"/>
      <c r="SU169" s="24"/>
      <c r="SV169" s="24"/>
      <c r="SW169" s="24"/>
      <c r="SX169" s="24"/>
      <c r="SY169" s="24"/>
      <c r="SZ169" s="24"/>
      <c r="TA169" s="24"/>
      <c r="TB169" s="24"/>
      <c r="TC169" s="24"/>
      <c r="TD169" s="24"/>
      <c r="TE169" s="24"/>
      <c r="TF169" s="24"/>
      <c r="TG169" s="24"/>
      <c r="TH169" s="24"/>
      <c r="TI169" s="24"/>
      <c r="TJ169" s="24"/>
      <c r="TK169" s="24"/>
      <c r="TL169" s="24"/>
      <c r="TM169" s="24"/>
      <c r="TN169" s="24"/>
      <c r="TO169" s="24"/>
      <c r="TP169" s="24"/>
      <c r="TQ169" s="24"/>
      <c r="TR169" s="24"/>
      <c r="TS169" s="24"/>
      <c r="TT169" s="24"/>
      <c r="TU169" s="24"/>
      <c r="TV169" s="24"/>
      <c r="TW169" s="24"/>
      <c r="TX169" s="24"/>
      <c r="TY169" s="24"/>
      <c r="TZ169" s="24"/>
      <c r="UA169" s="24"/>
      <c r="UB169" s="24"/>
      <c r="UC169" s="24"/>
      <c r="UD169" s="24"/>
      <c r="UE169" s="24"/>
      <c r="UF169" s="24"/>
      <c r="UG169" s="24"/>
      <c r="UH169" s="24"/>
      <c r="UI169" s="24"/>
      <c r="UJ169" s="24"/>
      <c r="UK169" s="24"/>
      <c r="UL169" s="24"/>
      <c r="UM169" s="24"/>
      <c r="UN169" s="24"/>
      <c r="UO169" s="24"/>
      <c r="UP169" s="24"/>
      <c r="UQ169" s="24"/>
      <c r="UR169" s="24"/>
      <c r="US169" s="24"/>
      <c r="UT169" s="24"/>
      <c r="UU169" s="24"/>
      <c r="UV169" s="24"/>
      <c r="UW169" s="24"/>
      <c r="UX169" s="24"/>
      <c r="UY169" s="24"/>
      <c r="UZ169" s="24"/>
      <c r="VA169" s="24"/>
      <c r="VB169" s="24"/>
      <c r="VC169" s="24"/>
      <c r="VD169" s="24"/>
    </row>
    <row r="170" spans="1:576" s="23" customFormat="1" ht="15" customHeight="1" x14ac:dyDescent="0.2">
      <c r="A170" s="99">
        <v>67</v>
      </c>
      <c r="B170" s="89" t="s">
        <v>325</v>
      </c>
      <c r="C170" s="89" t="s">
        <v>326</v>
      </c>
      <c r="D170" s="20">
        <v>14</v>
      </c>
      <c r="E170" s="89" t="s">
        <v>245</v>
      </c>
      <c r="F170" s="89" t="s">
        <v>327</v>
      </c>
      <c r="G170" s="130" t="s">
        <v>114</v>
      </c>
      <c r="H170" s="22">
        <v>40</v>
      </c>
      <c r="I170" s="22" t="s">
        <v>121</v>
      </c>
      <c r="J170" s="21" t="s">
        <v>40</v>
      </c>
      <c r="K170" s="21" t="s">
        <v>277</v>
      </c>
      <c r="L170" s="21" t="s">
        <v>194</v>
      </c>
      <c r="M170" s="22">
        <v>1</v>
      </c>
      <c r="N170" s="62">
        <v>14362</v>
      </c>
      <c r="O170" s="62"/>
      <c r="P170" s="62">
        <f t="shared" si="106"/>
        <v>2154.2999999999997</v>
      </c>
      <c r="Q170" s="62">
        <f t="shared" si="107"/>
        <v>16516.3</v>
      </c>
      <c r="R170" s="62"/>
      <c r="S170" s="62">
        <f t="shared" si="108"/>
        <v>3051.5499999999997</v>
      </c>
      <c r="T170" s="62">
        <f t="shared" si="109"/>
        <v>30515.499999999996</v>
      </c>
      <c r="U170" s="62">
        <f t="shared" si="110"/>
        <v>2890.3524999999995</v>
      </c>
      <c r="V170" s="62">
        <f t="shared" si="111"/>
        <v>495.48899999999998</v>
      </c>
      <c r="W170" s="62">
        <f t="shared" si="112"/>
        <v>825.81500000000005</v>
      </c>
      <c r="X170" s="62">
        <f t="shared" si="113"/>
        <v>330.32599999999996</v>
      </c>
      <c r="Y170" s="62">
        <v>1114</v>
      </c>
      <c r="Z170" s="62">
        <v>679</v>
      </c>
      <c r="AA170" s="64">
        <f t="shared" si="114"/>
        <v>9154.65</v>
      </c>
      <c r="AB170" s="64">
        <f t="shared" si="115"/>
        <v>26411.424166666668</v>
      </c>
      <c r="AC170" s="64">
        <f t="shared" si="116"/>
        <v>316937.09000000003</v>
      </c>
      <c r="AD170" s="64"/>
      <c r="AE170" s="64"/>
      <c r="AF170" s="64"/>
      <c r="AG170" s="64"/>
      <c r="AH170" s="64"/>
      <c r="AI170" s="64"/>
      <c r="AJ170" s="64"/>
      <c r="AK170" s="64"/>
      <c r="AL170" s="6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  <c r="HF170" s="24"/>
      <c r="HG170" s="24"/>
      <c r="HH170" s="24"/>
      <c r="HI170" s="24"/>
      <c r="HJ170" s="24"/>
      <c r="HK170" s="24"/>
      <c r="HL170" s="24"/>
      <c r="HM170" s="24"/>
      <c r="HN170" s="24"/>
      <c r="HO170" s="24"/>
      <c r="HP170" s="24"/>
      <c r="HQ170" s="24"/>
      <c r="HR170" s="24"/>
      <c r="HS170" s="24"/>
      <c r="HT170" s="24"/>
      <c r="HU170" s="24"/>
      <c r="HV170" s="24"/>
      <c r="HW170" s="24"/>
      <c r="HX170" s="24"/>
      <c r="HY170" s="24"/>
      <c r="HZ170" s="24"/>
      <c r="IA170" s="24"/>
      <c r="IB170" s="24"/>
      <c r="IC170" s="24"/>
      <c r="ID170" s="24"/>
      <c r="IE170" s="24"/>
      <c r="IF170" s="24"/>
      <c r="IG170" s="24"/>
      <c r="IH170" s="24"/>
      <c r="II170" s="24"/>
      <c r="IJ170" s="24"/>
      <c r="IK170" s="24"/>
      <c r="IL170" s="24"/>
      <c r="IM170" s="24"/>
      <c r="IN170" s="24"/>
      <c r="IO170" s="24"/>
      <c r="IP170" s="24"/>
      <c r="IQ170" s="24"/>
      <c r="IR170" s="24"/>
      <c r="IS170" s="24"/>
      <c r="IT170" s="24"/>
      <c r="IU170" s="24"/>
      <c r="IV170" s="24"/>
      <c r="IW170" s="24"/>
      <c r="IX170" s="24"/>
      <c r="IY170" s="24"/>
      <c r="IZ170" s="24"/>
      <c r="JA170" s="24"/>
      <c r="JB170" s="24"/>
      <c r="JC170" s="24"/>
      <c r="JD170" s="24"/>
      <c r="JE170" s="24"/>
      <c r="JF170" s="24"/>
      <c r="JG170" s="24"/>
      <c r="JH170" s="24"/>
      <c r="JI170" s="24"/>
      <c r="JJ170" s="24"/>
      <c r="JK170" s="24"/>
      <c r="JL170" s="24"/>
      <c r="JM170" s="24"/>
      <c r="JN170" s="24"/>
      <c r="JO170" s="24"/>
      <c r="JP170" s="24"/>
      <c r="JQ170" s="24"/>
      <c r="JR170" s="24"/>
      <c r="JS170" s="24"/>
      <c r="JT170" s="24"/>
      <c r="JU170" s="24"/>
      <c r="JV170" s="24"/>
      <c r="JW170" s="24"/>
      <c r="JX170" s="24"/>
      <c r="JY170" s="24"/>
      <c r="JZ170" s="24"/>
      <c r="KA170" s="24"/>
      <c r="KB170" s="24"/>
      <c r="KC170" s="24"/>
      <c r="KD170" s="24"/>
      <c r="KE170" s="24"/>
      <c r="KF170" s="24"/>
      <c r="KG170" s="24"/>
      <c r="KH170" s="24"/>
      <c r="KI170" s="24"/>
      <c r="KJ170" s="24"/>
      <c r="KK170" s="24"/>
      <c r="KL170" s="24"/>
      <c r="KM170" s="24"/>
      <c r="KN170" s="24"/>
      <c r="KO170" s="24"/>
      <c r="KP170" s="24"/>
      <c r="KQ170" s="24"/>
      <c r="KR170" s="24"/>
      <c r="KS170" s="24"/>
      <c r="KT170" s="24"/>
      <c r="KU170" s="24"/>
      <c r="KV170" s="24"/>
      <c r="KW170" s="24"/>
      <c r="KX170" s="24"/>
      <c r="KY170" s="24"/>
      <c r="KZ170" s="24"/>
      <c r="LA170" s="24"/>
      <c r="LB170" s="24"/>
      <c r="LC170" s="24"/>
      <c r="LD170" s="24"/>
      <c r="LE170" s="24"/>
      <c r="LF170" s="24"/>
      <c r="LG170" s="24"/>
      <c r="LH170" s="24"/>
      <c r="LI170" s="24"/>
      <c r="LJ170" s="24"/>
      <c r="LK170" s="24"/>
      <c r="LL170" s="24"/>
      <c r="LM170" s="24"/>
      <c r="LN170" s="24"/>
      <c r="LO170" s="24"/>
      <c r="LP170" s="24"/>
      <c r="LQ170" s="24"/>
      <c r="LR170" s="24"/>
      <c r="LS170" s="24"/>
      <c r="LT170" s="24"/>
      <c r="LU170" s="24"/>
      <c r="LV170" s="24"/>
      <c r="LW170" s="24"/>
      <c r="LX170" s="24"/>
      <c r="LY170" s="24"/>
      <c r="LZ170" s="24"/>
      <c r="MA170" s="24"/>
      <c r="MB170" s="24"/>
      <c r="MC170" s="24"/>
      <c r="MD170" s="24"/>
      <c r="ME170" s="24"/>
      <c r="MF170" s="24"/>
      <c r="MG170" s="24"/>
      <c r="MH170" s="24"/>
      <c r="MI170" s="24"/>
      <c r="MJ170" s="24"/>
      <c r="MK170" s="24"/>
      <c r="ML170" s="24"/>
      <c r="MM170" s="24"/>
      <c r="MN170" s="24"/>
      <c r="MO170" s="24"/>
      <c r="MP170" s="24"/>
      <c r="MQ170" s="24"/>
      <c r="MR170" s="24"/>
      <c r="MS170" s="24"/>
      <c r="MT170" s="24"/>
      <c r="MU170" s="24"/>
      <c r="MV170" s="24"/>
      <c r="MW170" s="24"/>
      <c r="MX170" s="24"/>
      <c r="MY170" s="24"/>
      <c r="MZ170" s="24"/>
      <c r="NA170" s="24"/>
      <c r="NB170" s="24"/>
      <c r="NC170" s="24"/>
      <c r="ND170" s="24"/>
      <c r="NE170" s="24"/>
      <c r="NF170" s="24"/>
      <c r="NG170" s="24"/>
      <c r="NH170" s="24"/>
      <c r="NI170" s="24"/>
      <c r="NJ170" s="24"/>
      <c r="NK170" s="24"/>
      <c r="NL170" s="24"/>
      <c r="NM170" s="24"/>
      <c r="NN170" s="24"/>
      <c r="NO170" s="24"/>
      <c r="NP170" s="24"/>
      <c r="NQ170" s="24"/>
      <c r="NR170" s="24"/>
      <c r="NS170" s="24"/>
      <c r="NT170" s="24"/>
      <c r="NU170" s="24"/>
      <c r="NV170" s="24"/>
      <c r="NW170" s="24"/>
      <c r="NX170" s="24"/>
      <c r="NY170" s="24"/>
      <c r="NZ170" s="24"/>
      <c r="OA170" s="24"/>
      <c r="OB170" s="24"/>
      <c r="OC170" s="24"/>
      <c r="OD170" s="24"/>
      <c r="OE170" s="24"/>
      <c r="OF170" s="24"/>
      <c r="OG170" s="24"/>
      <c r="OH170" s="24"/>
      <c r="OI170" s="24"/>
      <c r="OJ170" s="24"/>
      <c r="OK170" s="24"/>
      <c r="OL170" s="24"/>
      <c r="OM170" s="24"/>
      <c r="ON170" s="24"/>
      <c r="OO170" s="24"/>
      <c r="OP170" s="24"/>
      <c r="OQ170" s="24"/>
      <c r="OR170" s="24"/>
      <c r="OS170" s="24"/>
      <c r="OT170" s="24"/>
      <c r="OU170" s="24"/>
      <c r="OV170" s="24"/>
      <c r="OW170" s="24"/>
      <c r="OX170" s="24"/>
      <c r="OY170" s="24"/>
      <c r="OZ170" s="24"/>
      <c r="PA170" s="24"/>
      <c r="PB170" s="24"/>
      <c r="PC170" s="24"/>
      <c r="PD170" s="24"/>
      <c r="PE170" s="24"/>
      <c r="PF170" s="24"/>
      <c r="PG170" s="24"/>
      <c r="PH170" s="24"/>
      <c r="PI170" s="24"/>
      <c r="PJ170" s="24"/>
      <c r="PK170" s="24"/>
      <c r="PL170" s="24"/>
      <c r="PM170" s="24"/>
      <c r="PN170" s="24"/>
      <c r="PO170" s="24"/>
      <c r="PP170" s="24"/>
      <c r="PQ170" s="24"/>
      <c r="PR170" s="24"/>
      <c r="PS170" s="24"/>
      <c r="PT170" s="24"/>
      <c r="PU170" s="24"/>
      <c r="PV170" s="24"/>
      <c r="PW170" s="24"/>
      <c r="PX170" s="24"/>
      <c r="PY170" s="24"/>
      <c r="PZ170" s="24"/>
      <c r="QA170" s="24"/>
      <c r="QB170" s="24"/>
      <c r="QC170" s="24"/>
      <c r="QD170" s="24"/>
      <c r="QE170" s="24"/>
      <c r="QF170" s="24"/>
      <c r="QG170" s="24"/>
      <c r="QH170" s="24"/>
      <c r="QI170" s="24"/>
      <c r="QJ170" s="24"/>
      <c r="QK170" s="24"/>
      <c r="QL170" s="24"/>
      <c r="QM170" s="24"/>
      <c r="QN170" s="24"/>
      <c r="QO170" s="24"/>
      <c r="QP170" s="24"/>
      <c r="QQ170" s="24"/>
      <c r="QR170" s="24"/>
      <c r="QS170" s="24"/>
      <c r="QT170" s="24"/>
      <c r="QU170" s="24"/>
      <c r="QV170" s="24"/>
      <c r="QW170" s="24"/>
      <c r="QX170" s="24"/>
      <c r="QY170" s="24"/>
      <c r="QZ170" s="24"/>
      <c r="RA170" s="24"/>
      <c r="RB170" s="24"/>
      <c r="RC170" s="24"/>
      <c r="RD170" s="24"/>
      <c r="RE170" s="24"/>
      <c r="RF170" s="24"/>
      <c r="RG170" s="24"/>
      <c r="RH170" s="24"/>
      <c r="RI170" s="24"/>
      <c r="RJ170" s="24"/>
      <c r="RK170" s="24"/>
      <c r="RL170" s="24"/>
      <c r="RM170" s="24"/>
      <c r="RN170" s="24"/>
      <c r="RO170" s="24"/>
      <c r="RP170" s="24"/>
      <c r="RQ170" s="24"/>
      <c r="RR170" s="24"/>
      <c r="RS170" s="24"/>
      <c r="RT170" s="24"/>
      <c r="RU170" s="24"/>
      <c r="RV170" s="24"/>
      <c r="RW170" s="24"/>
      <c r="RX170" s="24"/>
      <c r="RY170" s="24"/>
      <c r="RZ170" s="24"/>
      <c r="SA170" s="24"/>
      <c r="SB170" s="24"/>
      <c r="SC170" s="24"/>
      <c r="SD170" s="24"/>
      <c r="SE170" s="24"/>
      <c r="SF170" s="24"/>
      <c r="SG170" s="24"/>
      <c r="SH170" s="24"/>
      <c r="SI170" s="24"/>
      <c r="SJ170" s="24"/>
      <c r="SK170" s="24"/>
      <c r="SL170" s="24"/>
      <c r="SM170" s="24"/>
      <c r="SN170" s="24"/>
      <c r="SO170" s="24"/>
      <c r="SP170" s="24"/>
      <c r="SQ170" s="24"/>
      <c r="SR170" s="24"/>
      <c r="SS170" s="24"/>
      <c r="ST170" s="24"/>
      <c r="SU170" s="24"/>
      <c r="SV170" s="24"/>
      <c r="SW170" s="24"/>
      <c r="SX170" s="24"/>
      <c r="SY170" s="24"/>
      <c r="SZ170" s="24"/>
      <c r="TA170" s="24"/>
      <c r="TB170" s="24"/>
      <c r="TC170" s="24"/>
      <c r="TD170" s="24"/>
      <c r="TE170" s="24"/>
      <c r="TF170" s="24"/>
      <c r="TG170" s="24"/>
      <c r="TH170" s="24"/>
      <c r="TI170" s="24"/>
      <c r="TJ170" s="24"/>
      <c r="TK170" s="24"/>
      <c r="TL170" s="24"/>
      <c r="TM170" s="24"/>
      <c r="TN170" s="24"/>
      <c r="TO170" s="24"/>
      <c r="TP170" s="24"/>
      <c r="TQ170" s="24"/>
      <c r="TR170" s="24"/>
      <c r="TS170" s="24"/>
      <c r="TT170" s="24"/>
      <c r="TU170" s="24"/>
      <c r="TV170" s="24"/>
      <c r="TW170" s="24"/>
      <c r="TX170" s="24"/>
      <c r="TY170" s="24"/>
      <c r="TZ170" s="24"/>
      <c r="UA170" s="24"/>
      <c r="UB170" s="24"/>
      <c r="UC170" s="24"/>
      <c r="UD170" s="24"/>
      <c r="UE170" s="24"/>
      <c r="UF170" s="24"/>
      <c r="UG170" s="24"/>
      <c r="UH170" s="24"/>
      <c r="UI170" s="24"/>
      <c r="UJ170" s="24"/>
      <c r="UK170" s="24"/>
      <c r="UL170" s="24"/>
      <c r="UM170" s="24"/>
      <c r="UN170" s="24"/>
      <c r="UO170" s="24"/>
      <c r="UP170" s="24"/>
      <c r="UQ170" s="24"/>
      <c r="UR170" s="24"/>
      <c r="US170" s="24"/>
      <c r="UT170" s="24"/>
      <c r="UU170" s="24"/>
      <c r="UV170" s="24"/>
      <c r="UW170" s="24"/>
      <c r="UX170" s="24"/>
      <c r="UY170" s="24"/>
      <c r="UZ170" s="24"/>
      <c r="VA170" s="24"/>
      <c r="VB170" s="24"/>
      <c r="VC170" s="24"/>
      <c r="VD170" s="24"/>
    </row>
    <row r="171" spans="1:576" s="23" customFormat="1" ht="15" customHeight="1" x14ac:dyDescent="0.2">
      <c r="A171" s="18">
        <v>68</v>
      </c>
      <c r="B171" s="89" t="s">
        <v>325</v>
      </c>
      <c r="C171" s="89" t="s">
        <v>326</v>
      </c>
      <c r="D171" s="20">
        <v>14</v>
      </c>
      <c r="E171" s="89" t="s">
        <v>245</v>
      </c>
      <c r="F171" s="89" t="s">
        <v>327</v>
      </c>
      <c r="G171" s="130" t="s">
        <v>114</v>
      </c>
      <c r="H171" s="22">
        <v>40</v>
      </c>
      <c r="I171" s="22" t="s">
        <v>121</v>
      </c>
      <c r="J171" s="21" t="s">
        <v>40</v>
      </c>
      <c r="K171" s="21" t="s">
        <v>277</v>
      </c>
      <c r="L171" s="21" t="s">
        <v>194</v>
      </c>
      <c r="M171" s="22">
        <v>1</v>
      </c>
      <c r="N171" s="62">
        <v>14362</v>
      </c>
      <c r="O171" s="62"/>
      <c r="P171" s="62">
        <f t="shared" si="106"/>
        <v>2154.2999999999997</v>
      </c>
      <c r="Q171" s="62">
        <f t="shared" si="107"/>
        <v>16516.3</v>
      </c>
      <c r="R171" s="62">
        <f>70.1*6</f>
        <v>420.59999999999997</v>
      </c>
      <c r="S171" s="62">
        <f t="shared" si="108"/>
        <v>3051.5499999999997</v>
      </c>
      <c r="T171" s="62">
        <f t="shared" si="109"/>
        <v>30515.499999999996</v>
      </c>
      <c r="U171" s="62">
        <f t="shared" si="110"/>
        <v>2890.3524999999995</v>
      </c>
      <c r="V171" s="62">
        <f t="shared" si="111"/>
        <v>495.48899999999998</v>
      </c>
      <c r="W171" s="62">
        <f t="shared" si="112"/>
        <v>825.81500000000005</v>
      </c>
      <c r="X171" s="62">
        <f t="shared" si="113"/>
        <v>330.32599999999996</v>
      </c>
      <c r="Y171" s="62">
        <v>1114</v>
      </c>
      <c r="Z171" s="62">
        <v>679</v>
      </c>
      <c r="AA171" s="64">
        <f t="shared" si="114"/>
        <v>9154.65</v>
      </c>
      <c r="AB171" s="64">
        <f t="shared" si="115"/>
        <v>26832.024166666666</v>
      </c>
      <c r="AC171" s="64">
        <f t="shared" si="116"/>
        <v>321984.28999999998</v>
      </c>
      <c r="AD171" s="64"/>
      <c r="AE171" s="64"/>
      <c r="AF171" s="64"/>
      <c r="AG171" s="64"/>
      <c r="AH171" s="64"/>
      <c r="AI171" s="64"/>
      <c r="AJ171" s="64"/>
      <c r="AK171" s="64"/>
      <c r="AL171" s="6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  <c r="ES171" s="24"/>
      <c r="ET171" s="24"/>
      <c r="EU171" s="24"/>
      <c r="EV171" s="24"/>
      <c r="EW171" s="24"/>
      <c r="EX171" s="24"/>
      <c r="EY171" s="24"/>
      <c r="EZ171" s="24"/>
      <c r="FA171" s="24"/>
      <c r="FB171" s="24"/>
      <c r="FC171" s="24"/>
      <c r="FD171" s="24"/>
      <c r="FE171" s="24"/>
      <c r="FF171" s="24"/>
      <c r="FG171" s="24"/>
      <c r="FH171" s="24"/>
      <c r="FI171" s="24"/>
      <c r="FJ171" s="24"/>
      <c r="FK171" s="24"/>
      <c r="FL171" s="24"/>
      <c r="FM171" s="24"/>
      <c r="FN171" s="24"/>
      <c r="FO171" s="24"/>
      <c r="FP171" s="24"/>
      <c r="FQ171" s="24"/>
      <c r="FR171" s="24"/>
      <c r="FS171" s="24"/>
      <c r="FT171" s="24"/>
      <c r="FU171" s="24"/>
      <c r="FV171" s="24"/>
      <c r="FW171" s="24"/>
      <c r="FX171" s="24"/>
      <c r="FY171" s="24"/>
      <c r="FZ171" s="24"/>
      <c r="GA171" s="24"/>
      <c r="GB171" s="24"/>
      <c r="GC171" s="24"/>
      <c r="GD171" s="24"/>
      <c r="GE171" s="24"/>
      <c r="GF171" s="24"/>
      <c r="GG171" s="24"/>
      <c r="GH171" s="24"/>
      <c r="GI171" s="24"/>
      <c r="GJ171" s="24"/>
      <c r="GK171" s="24"/>
      <c r="GL171" s="24"/>
      <c r="GM171" s="24"/>
      <c r="GN171" s="24"/>
      <c r="GO171" s="24"/>
      <c r="GP171" s="24"/>
      <c r="GQ171" s="24"/>
      <c r="GR171" s="24"/>
      <c r="GS171" s="24"/>
      <c r="GT171" s="24"/>
      <c r="GU171" s="24"/>
      <c r="GV171" s="24"/>
      <c r="GW171" s="24"/>
      <c r="GX171" s="24"/>
      <c r="GY171" s="24"/>
      <c r="GZ171" s="24"/>
      <c r="HA171" s="24"/>
      <c r="HB171" s="24"/>
      <c r="HC171" s="24"/>
      <c r="HD171" s="24"/>
      <c r="HE171" s="24"/>
      <c r="HF171" s="24"/>
      <c r="HG171" s="24"/>
      <c r="HH171" s="24"/>
      <c r="HI171" s="24"/>
      <c r="HJ171" s="24"/>
      <c r="HK171" s="24"/>
      <c r="HL171" s="24"/>
      <c r="HM171" s="24"/>
      <c r="HN171" s="24"/>
      <c r="HO171" s="24"/>
      <c r="HP171" s="24"/>
      <c r="HQ171" s="24"/>
      <c r="HR171" s="24"/>
      <c r="HS171" s="24"/>
      <c r="HT171" s="24"/>
      <c r="HU171" s="24"/>
      <c r="HV171" s="24"/>
      <c r="HW171" s="24"/>
      <c r="HX171" s="24"/>
      <c r="HY171" s="24"/>
      <c r="HZ171" s="24"/>
      <c r="IA171" s="24"/>
      <c r="IB171" s="24"/>
      <c r="IC171" s="24"/>
      <c r="ID171" s="24"/>
      <c r="IE171" s="24"/>
      <c r="IF171" s="24"/>
      <c r="IG171" s="24"/>
      <c r="IH171" s="24"/>
      <c r="II171" s="24"/>
      <c r="IJ171" s="24"/>
      <c r="IK171" s="24"/>
      <c r="IL171" s="24"/>
      <c r="IM171" s="24"/>
      <c r="IN171" s="24"/>
      <c r="IO171" s="24"/>
      <c r="IP171" s="24"/>
      <c r="IQ171" s="24"/>
      <c r="IR171" s="24"/>
      <c r="IS171" s="24"/>
      <c r="IT171" s="24"/>
      <c r="IU171" s="24"/>
      <c r="IV171" s="24"/>
      <c r="IW171" s="24"/>
      <c r="IX171" s="24"/>
      <c r="IY171" s="24"/>
      <c r="IZ171" s="24"/>
      <c r="JA171" s="24"/>
      <c r="JB171" s="24"/>
      <c r="JC171" s="24"/>
      <c r="JD171" s="24"/>
      <c r="JE171" s="24"/>
      <c r="JF171" s="24"/>
      <c r="JG171" s="24"/>
      <c r="JH171" s="24"/>
      <c r="JI171" s="24"/>
      <c r="JJ171" s="24"/>
      <c r="JK171" s="24"/>
      <c r="JL171" s="24"/>
      <c r="JM171" s="24"/>
      <c r="JN171" s="24"/>
      <c r="JO171" s="24"/>
      <c r="JP171" s="24"/>
      <c r="JQ171" s="24"/>
      <c r="JR171" s="24"/>
      <c r="JS171" s="24"/>
      <c r="JT171" s="24"/>
      <c r="JU171" s="24"/>
      <c r="JV171" s="24"/>
      <c r="JW171" s="24"/>
      <c r="JX171" s="24"/>
      <c r="JY171" s="24"/>
      <c r="JZ171" s="24"/>
      <c r="KA171" s="24"/>
      <c r="KB171" s="24"/>
      <c r="KC171" s="24"/>
      <c r="KD171" s="24"/>
      <c r="KE171" s="24"/>
      <c r="KF171" s="24"/>
      <c r="KG171" s="24"/>
      <c r="KH171" s="24"/>
      <c r="KI171" s="24"/>
      <c r="KJ171" s="24"/>
      <c r="KK171" s="24"/>
      <c r="KL171" s="24"/>
      <c r="KM171" s="24"/>
      <c r="KN171" s="24"/>
      <c r="KO171" s="24"/>
      <c r="KP171" s="24"/>
      <c r="KQ171" s="24"/>
      <c r="KR171" s="24"/>
      <c r="KS171" s="24"/>
      <c r="KT171" s="24"/>
      <c r="KU171" s="24"/>
      <c r="KV171" s="24"/>
      <c r="KW171" s="24"/>
      <c r="KX171" s="24"/>
      <c r="KY171" s="24"/>
      <c r="KZ171" s="24"/>
      <c r="LA171" s="24"/>
      <c r="LB171" s="24"/>
      <c r="LC171" s="24"/>
      <c r="LD171" s="24"/>
      <c r="LE171" s="24"/>
      <c r="LF171" s="24"/>
      <c r="LG171" s="24"/>
      <c r="LH171" s="24"/>
      <c r="LI171" s="24"/>
      <c r="LJ171" s="24"/>
      <c r="LK171" s="24"/>
      <c r="LL171" s="24"/>
      <c r="LM171" s="24"/>
      <c r="LN171" s="24"/>
      <c r="LO171" s="24"/>
      <c r="LP171" s="24"/>
      <c r="LQ171" s="24"/>
      <c r="LR171" s="24"/>
      <c r="LS171" s="24"/>
      <c r="LT171" s="24"/>
      <c r="LU171" s="24"/>
      <c r="LV171" s="24"/>
      <c r="LW171" s="24"/>
      <c r="LX171" s="24"/>
      <c r="LY171" s="24"/>
      <c r="LZ171" s="24"/>
      <c r="MA171" s="24"/>
      <c r="MB171" s="24"/>
      <c r="MC171" s="24"/>
      <c r="MD171" s="24"/>
      <c r="ME171" s="24"/>
      <c r="MF171" s="24"/>
      <c r="MG171" s="24"/>
      <c r="MH171" s="24"/>
      <c r="MI171" s="24"/>
      <c r="MJ171" s="24"/>
      <c r="MK171" s="24"/>
      <c r="ML171" s="24"/>
      <c r="MM171" s="24"/>
      <c r="MN171" s="24"/>
      <c r="MO171" s="24"/>
      <c r="MP171" s="24"/>
      <c r="MQ171" s="24"/>
      <c r="MR171" s="24"/>
      <c r="MS171" s="24"/>
      <c r="MT171" s="24"/>
      <c r="MU171" s="24"/>
      <c r="MV171" s="24"/>
      <c r="MW171" s="24"/>
      <c r="MX171" s="24"/>
      <c r="MY171" s="24"/>
      <c r="MZ171" s="24"/>
      <c r="NA171" s="24"/>
      <c r="NB171" s="24"/>
      <c r="NC171" s="24"/>
      <c r="ND171" s="24"/>
      <c r="NE171" s="24"/>
      <c r="NF171" s="24"/>
      <c r="NG171" s="24"/>
      <c r="NH171" s="24"/>
      <c r="NI171" s="24"/>
      <c r="NJ171" s="24"/>
      <c r="NK171" s="24"/>
      <c r="NL171" s="24"/>
      <c r="NM171" s="24"/>
      <c r="NN171" s="24"/>
      <c r="NO171" s="24"/>
      <c r="NP171" s="24"/>
      <c r="NQ171" s="24"/>
      <c r="NR171" s="24"/>
      <c r="NS171" s="24"/>
      <c r="NT171" s="24"/>
      <c r="NU171" s="24"/>
      <c r="NV171" s="24"/>
      <c r="NW171" s="24"/>
      <c r="NX171" s="24"/>
      <c r="NY171" s="24"/>
      <c r="NZ171" s="24"/>
      <c r="OA171" s="24"/>
      <c r="OB171" s="24"/>
      <c r="OC171" s="24"/>
      <c r="OD171" s="24"/>
      <c r="OE171" s="24"/>
      <c r="OF171" s="24"/>
      <c r="OG171" s="24"/>
      <c r="OH171" s="24"/>
      <c r="OI171" s="24"/>
      <c r="OJ171" s="24"/>
      <c r="OK171" s="24"/>
      <c r="OL171" s="24"/>
      <c r="OM171" s="24"/>
      <c r="ON171" s="24"/>
      <c r="OO171" s="24"/>
      <c r="OP171" s="24"/>
      <c r="OQ171" s="24"/>
      <c r="OR171" s="24"/>
      <c r="OS171" s="24"/>
      <c r="OT171" s="24"/>
      <c r="OU171" s="24"/>
      <c r="OV171" s="24"/>
      <c r="OW171" s="24"/>
      <c r="OX171" s="24"/>
      <c r="OY171" s="24"/>
      <c r="OZ171" s="24"/>
      <c r="PA171" s="24"/>
      <c r="PB171" s="24"/>
      <c r="PC171" s="24"/>
      <c r="PD171" s="24"/>
      <c r="PE171" s="24"/>
      <c r="PF171" s="24"/>
      <c r="PG171" s="24"/>
      <c r="PH171" s="24"/>
      <c r="PI171" s="24"/>
      <c r="PJ171" s="24"/>
      <c r="PK171" s="24"/>
      <c r="PL171" s="24"/>
      <c r="PM171" s="24"/>
      <c r="PN171" s="24"/>
      <c r="PO171" s="24"/>
      <c r="PP171" s="24"/>
      <c r="PQ171" s="24"/>
      <c r="PR171" s="24"/>
      <c r="PS171" s="24"/>
      <c r="PT171" s="24"/>
      <c r="PU171" s="24"/>
      <c r="PV171" s="24"/>
      <c r="PW171" s="24"/>
      <c r="PX171" s="24"/>
      <c r="PY171" s="24"/>
      <c r="PZ171" s="24"/>
      <c r="QA171" s="24"/>
      <c r="QB171" s="24"/>
      <c r="QC171" s="24"/>
      <c r="QD171" s="24"/>
      <c r="QE171" s="24"/>
      <c r="QF171" s="24"/>
      <c r="QG171" s="24"/>
      <c r="QH171" s="24"/>
      <c r="QI171" s="24"/>
      <c r="QJ171" s="24"/>
      <c r="QK171" s="24"/>
      <c r="QL171" s="24"/>
      <c r="QM171" s="24"/>
      <c r="QN171" s="24"/>
      <c r="QO171" s="24"/>
      <c r="QP171" s="24"/>
      <c r="QQ171" s="24"/>
      <c r="QR171" s="24"/>
      <c r="QS171" s="24"/>
      <c r="QT171" s="24"/>
      <c r="QU171" s="24"/>
      <c r="QV171" s="24"/>
      <c r="QW171" s="24"/>
      <c r="QX171" s="24"/>
      <c r="QY171" s="24"/>
      <c r="QZ171" s="24"/>
      <c r="RA171" s="24"/>
      <c r="RB171" s="24"/>
      <c r="RC171" s="24"/>
      <c r="RD171" s="24"/>
      <c r="RE171" s="24"/>
      <c r="RF171" s="24"/>
      <c r="RG171" s="24"/>
      <c r="RH171" s="24"/>
      <c r="RI171" s="24"/>
      <c r="RJ171" s="24"/>
      <c r="RK171" s="24"/>
      <c r="RL171" s="24"/>
      <c r="RM171" s="24"/>
      <c r="RN171" s="24"/>
      <c r="RO171" s="24"/>
      <c r="RP171" s="24"/>
      <c r="RQ171" s="24"/>
      <c r="RR171" s="24"/>
      <c r="RS171" s="24"/>
      <c r="RT171" s="24"/>
      <c r="RU171" s="24"/>
      <c r="RV171" s="24"/>
      <c r="RW171" s="24"/>
      <c r="RX171" s="24"/>
      <c r="RY171" s="24"/>
      <c r="RZ171" s="24"/>
      <c r="SA171" s="24"/>
      <c r="SB171" s="24"/>
      <c r="SC171" s="24"/>
      <c r="SD171" s="24"/>
      <c r="SE171" s="24"/>
      <c r="SF171" s="24"/>
      <c r="SG171" s="24"/>
      <c r="SH171" s="24"/>
      <c r="SI171" s="24"/>
      <c r="SJ171" s="24"/>
      <c r="SK171" s="24"/>
      <c r="SL171" s="24"/>
      <c r="SM171" s="24"/>
      <c r="SN171" s="24"/>
      <c r="SO171" s="24"/>
      <c r="SP171" s="24"/>
      <c r="SQ171" s="24"/>
      <c r="SR171" s="24"/>
      <c r="SS171" s="24"/>
      <c r="ST171" s="24"/>
      <c r="SU171" s="24"/>
      <c r="SV171" s="24"/>
      <c r="SW171" s="24"/>
      <c r="SX171" s="24"/>
      <c r="SY171" s="24"/>
      <c r="SZ171" s="24"/>
      <c r="TA171" s="24"/>
      <c r="TB171" s="24"/>
      <c r="TC171" s="24"/>
      <c r="TD171" s="24"/>
      <c r="TE171" s="24"/>
      <c r="TF171" s="24"/>
      <c r="TG171" s="24"/>
      <c r="TH171" s="24"/>
      <c r="TI171" s="24"/>
      <c r="TJ171" s="24"/>
      <c r="TK171" s="24"/>
      <c r="TL171" s="24"/>
      <c r="TM171" s="24"/>
      <c r="TN171" s="24"/>
      <c r="TO171" s="24"/>
      <c r="TP171" s="24"/>
      <c r="TQ171" s="24"/>
      <c r="TR171" s="24"/>
      <c r="TS171" s="24"/>
      <c r="TT171" s="24"/>
      <c r="TU171" s="24"/>
      <c r="TV171" s="24"/>
      <c r="TW171" s="24"/>
      <c r="TX171" s="24"/>
      <c r="TY171" s="24"/>
      <c r="TZ171" s="24"/>
      <c r="UA171" s="24"/>
      <c r="UB171" s="24"/>
      <c r="UC171" s="24"/>
      <c r="UD171" s="24"/>
      <c r="UE171" s="24"/>
      <c r="UF171" s="24"/>
      <c r="UG171" s="24"/>
      <c r="UH171" s="24"/>
      <c r="UI171" s="24"/>
      <c r="UJ171" s="24"/>
      <c r="UK171" s="24"/>
      <c r="UL171" s="24"/>
      <c r="UM171" s="24"/>
      <c r="UN171" s="24"/>
      <c r="UO171" s="24"/>
      <c r="UP171" s="24"/>
      <c r="UQ171" s="24"/>
      <c r="UR171" s="24"/>
      <c r="US171" s="24"/>
      <c r="UT171" s="24"/>
      <c r="UU171" s="24"/>
      <c r="UV171" s="24"/>
      <c r="UW171" s="24"/>
      <c r="UX171" s="24"/>
      <c r="UY171" s="24"/>
      <c r="UZ171" s="24"/>
      <c r="VA171" s="24"/>
      <c r="VB171" s="24"/>
      <c r="VC171" s="24"/>
      <c r="VD171" s="24"/>
    </row>
    <row r="172" spans="1:576" s="23" customFormat="1" ht="15" customHeight="1" x14ac:dyDescent="0.2">
      <c r="A172" s="99">
        <v>69</v>
      </c>
      <c r="B172" s="89" t="s">
        <v>325</v>
      </c>
      <c r="C172" s="89" t="s">
        <v>326</v>
      </c>
      <c r="D172" s="20">
        <v>14</v>
      </c>
      <c r="E172" s="89" t="s">
        <v>245</v>
      </c>
      <c r="F172" s="89" t="s">
        <v>327</v>
      </c>
      <c r="G172" s="130" t="s">
        <v>114</v>
      </c>
      <c r="H172" s="22">
        <v>40</v>
      </c>
      <c r="I172" s="22" t="s">
        <v>121</v>
      </c>
      <c r="J172" s="21" t="s">
        <v>40</v>
      </c>
      <c r="K172" s="21" t="s">
        <v>277</v>
      </c>
      <c r="L172" s="21" t="s">
        <v>194</v>
      </c>
      <c r="M172" s="22">
        <v>1</v>
      </c>
      <c r="N172" s="62">
        <v>14362</v>
      </c>
      <c r="O172" s="62"/>
      <c r="P172" s="62">
        <f t="shared" si="106"/>
        <v>2154.2999999999997</v>
      </c>
      <c r="Q172" s="62">
        <f t="shared" si="107"/>
        <v>16516.3</v>
      </c>
      <c r="R172" s="62">
        <f>70.1*4</f>
        <v>280.39999999999998</v>
      </c>
      <c r="S172" s="62">
        <f t="shared" si="108"/>
        <v>3051.5499999999997</v>
      </c>
      <c r="T172" s="62">
        <f t="shared" si="109"/>
        <v>30515.499999999996</v>
      </c>
      <c r="U172" s="62">
        <f t="shared" si="110"/>
        <v>2890.3524999999995</v>
      </c>
      <c r="V172" s="62">
        <f t="shared" si="111"/>
        <v>495.48899999999998</v>
      </c>
      <c r="W172" s="62">
        <f t="shared" si="112"/>
        <v>825.81500000000005</v>
      </c>
      <c r="X172" s="62">
        <f t="shared" si="113"/>
        <v>330.32599999999996</v>
      </c>
      <c r="Y172" s="62">
        <v>1114</v>
      </c>
      <c r="Z172" s="62">
        <v>679</v>
      </c>
      <c r="AA172" s="64">
        <f t="shared" si="114"/>
        <v>9154.65</v>
      </c>
      <c r="AB172" s="64">
        <f t="shared" si="115"/>
        <v>26691.824166666669</v>
      </c>
      <c r="AC172" s="64">
        <f t="shared" si="116"/>
        <v>320301.89</v>
      </c>
      <c r="AD172" s="64"/>
      <c r="AE172" s="64"/>
      <c r="AF172" s="64"/>
      <c r="AG172" s="64"/>
      <c r="AH172" s="64"/>
      <c r="AI172" s="64"/>
      <c r="AJ172" s="64"/>
      <c r="AK172" s="64"/>
      <c r="AL172" s="6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  <c r="HF172" s="24"/>
      <c r="HG172" s="24"/>
      <c r="HH172" s="24"/>
      <c r="HI172" s="24"/>
      <c r="HJ172" s="24"/>
      <c r="HK172" s="24"/>
      <c r="HL172" s="24"/>
      <c r="HM172" s="24"/>
      <c r="HN172" s="24"/>
      <c r="HO172" s="24"/>
      <c r="HP172" s="24"/>
      <c r="HQ172" s="24"/>
      <c r="HR172" s="24"/>
      <c r="HS172" s="24"/>
      <c r="HT172" s="24"/>
      <c r="HU172" s="24"/>
      <c r="HV172" s="24"/>
      <c r="HW172" s="24"/>
      <c r="HX172" s="24"/>
      <c r="HY172" s="24"/>
      <c r="HZ172" s="24"/>
      <c r="IA172" s="24"/>
      <c r="IB172" s="24"/>
      <c r="IC172" s="24"/>
      <c r="ID172" s="24"/>
      <c r="IE172" s="24"/>
      <c r="IF172" s="24"/>
      <c r="IG172" s="24"/>
      <c r="IH172" s="24"/>
      <c r="II172" s="24"/>
      <c r="IJ172" s="24"/>
      <c r="IK172" s="24"/>
      <c r="IL172" s="24"/>
      <c r="IM172" s="24"/>
      <c r="IN172" s="24"/>
      <c r="IO172" s="24"/>
      <c r="IP172" s="24"/>
      <c r="IQ172" s="24"/>
      <c r="IR172" s="24"/>
      <c r="IS172" s="24"/>
      <c r="IT172" s="24"/>
      <c r="IU172" s="24"/>
      <c r="IV172" s="24"/>
      <c r="IW172" s="24"/>
      <c r="IX172" s="24"/>
      <c r="IY172" s="24"/>
      <c r="IZ172" s="24"/>
      <c r="JA172" s="24"/>
      <c r="JB172" s="24"/>
      <c r="JC172" s="24"/>
      <c r="JD172" s="24"/>
      <c r="JE172" s="24"/>
      <c r="JF172" s="24"/>
      <c r="JG172" s="24"/>
      <c r="JH172" s="24"/>
      <c r="JI172" s="24"/>
      <c r="JJ172" s="24"/>
      <c r="JK172" s="24"/>
      <c r="JL172" s="24"/>
      <c r="JM172" s="24"/>
      <c r="JN172" s="24"/>
      <c r="JO172" s="24"/>
      <c r="JP172" s="24"/>
      <c r="JQ172" s="24"/>
      <c r="JR172" s="24"/>
      <c r="JS172" s="24"/>
      <c r="JT172" s="24"/>
      <c r="JU172" s="24"/>
      <c r="JV172" s="24"/>
      <c r="JW172" s="24"/>
      <c r="JX172" s="24"/>
      <c r="JY172" s="24"/>
      <c r="JZ172" s="24"/>
      <c r="KA172" s="24"/>
      <c r="KB172" s="24"/>
      <c r="KC172" s="24"/>
      <c r="KD172" s="24"/>
      <c r="KE172" s="24"/>
      <c r="KF172" s="24"/>
      <c r="KG172" s="24"/>
      <c r="KH172" s="24"/>
      <c r="KI172" s="24"/>
      <c r="KJ172" s="24"/>
      <c r="KK172" s="24"/>
      <c r="KL172" s="24"/>
      <c r="KM172" s="24"/>
      <c r="KN172" s="24"/>
      <c r="KO172" s="24"/>
      <c r="KP172" s="24"/>
      <c r="KQ172" s="24"/>
      <c r="KR172" s="24"/>
      <c r="KS172" s="24"/>
      <c r="KT172" s="24"/>
      <c r="KU172" s="24"/>
      <c r="KV172" s="24"/>
      <c r="KW172" s="24"/>
      <c r="KX172" s="24"/>
      <c r="KY172" s="24"/>
      <c r="KZ172" s="24"/>
      <c r="LA172" s="24"/>
      <c r="LB172" s="24"/>
      <c r="LC172" s="24"/>
      <c r="LD172" s="24"/>
      <c r="LE172" s="24"/>
      <c r="LF172" s="24"/>
      <c r="LG172" s="24"/>
      <c r="LH172" s="24"/>
      <c r="LI172" s="24"/>
      <c r="LJ172" s="24"/>
      <c r="LK172" s="24"/>
      <c r="LL172" s="24"/>
      <c r="LM172" s="24"/>
      <c r="LN172" s="24"/>
      <c r="LO172" s="24"/>
      <c r="LP172" s="24"/>
      <c r="LQ172" s="24"/>
      <c r="LR172" s="24"/>
      <c r="LS172" s="24"/>
      <c r="LT172" s="24"/>
      <c r="LU172" s="24"/>
      <c r="LV172" s="24"/>
      <c r="LW172" s="24"/>
      <c r="LX172" s="24"/>
      <c r="LY172" s="24"/>
      <c r="LZ172" s="24"/>
      <c r="MA172" s="24"/>
      <c r="MB172" s="24"/>
      <c r="MC172" s="24"/>
      <c r="MD172" s="24"/>
      <c r="ME172" s="24"/>
      <c r="MF172" s="24"/>
      <c r="MG172" s="24"/>
      <c r="MH172" s="24"/>
      <c r="MI172" s="24"/>
      <c r="MJ172" s="24"/>
      <c r="MK172" s="24"/>
      <c r="ML172" s="24"/>
      <c r="MM172" s="24"/>
      <c r="MN172" s="24"/>
      <c r="MO172" s="24"/>
      <c r="MP172" s="24"/>
      <c r="MQ172" s="24"/>
      <c r="MR172" s="24"/>
      <c r="MS172" s="24"/>
      <c r="MT172" s="24"/>
      <c r="MU172" s="24"/>
      <c r="MV172" s="24"/>
      <c r="MW172" s="24"/>
      <c r="MX172" s="24"/>
      <c r="MY172" s="24"/>
      <c r="MZ172" s="24"/>
      <c r="NA172" s="24"/>
      <c r="NB172" s="24"/>
      <c r="NC172" s="24"/>
      <c r="ND172" s="24"/>
      <c r="NE172" s="24"/>
      <c r="NF172" s="24"/>
      <c r="NG172" s="24"/>
      <c r="NH172" s="24"/>
      <c r="NI172" s="24"/>
      <c r="NJ172" s="24"/>
      <c r="NK172" s="24"/>
      <c r="NL172" s="24"/>
      <c r="NM172" s="24"/>
      <c r="NN172" s="24"/>
      <c r="NO172" s="24"/>
      <c r="NP172" s="24"/>
      <c r="NQ172" s="24"/>
      <c r="NR172" s="24"/>
      <c r="NS172" s="24"/>
      <c r="NT172" s="24"/>
      <c r="NU172" s="24"/>
      <c r="NV172" s="24"/>
      <c r="NW172" s="24"/>
      <c r="NX172" s="24"/>
      <c r="NY172" s="24"/>
      <c r="NZ172" s="24"/>
      <c r="OA172" s="24"/>
      <c r="OB172" s="24"/>
      <c r="OC172" s="24"/>
      <c r="OD172" s="24"/>
      <c r="OE172" s="24"/>
      <c r="OF172" s="24"/>
      <c r="OG172" s="24"/>
      <c r="OH172" s="24"/>
      <c r="OI172" s="24"/>
      <c r="OJ172" s="24"/>
      <c r="OK172" s="24"/>
      <c r="OL172" s="24"/>
      <c r="OM172" s="24"/>
      <c r="ON172" s="24"/>
      <c r="OO172" s="24"/>
      <c r="OP172" s="24"/>
      <c r="OQ172" s="24"/>
      <c r="OR172" s="24"/>
      <c r="OS172" s="24"/>
      <c r="OT172" s="24"/>
      <c r="OU172" s="24"/>
      <c r="OV172" s="24"/>
      <c r="OW172" s="24"/>
      <c r="OX172" s="24"/>
      <c r="OY172" s="24"/>
      <c r="OZ172" s="24"/>
      <c r="PA172" s="24"/>
      <c r="PB172" s="24"/>
      <c r="PC172" s="24"/>
      <c r="PD172" s="24"/>
      <c r="PE172" s="24"/>
      <c r="PF172" s="24"/>
      <c r="PG172" s="24"/>
      <c r="PH172" s="24"/>
      <c r="PI172" s="24"/>
      <c r="PJ172" s="24"/>
      <c r="PK172" s="24"/>
      <c r="PL172" s="24"/>
      <c r="PM172" s="24"/>
      <c r="PN172" s="24"/>
      <c r="PO172" s="24"/>
      <c r="PP172" s="24"/>
      <c r="PQ172" s="24"/>
      <c r="PR172" s="24"/>
      <c r="PS172" s="24"/>
      <c r="PT172" s="24"/>
      <c r="PU172" s="24"/>
      <c r="PV172" s="24"/>
      <c r="PW172" s="24"/>
      <c r="PX172" s="24"/>
      <c r="PY172" s="24"/>
      <c r="PZ172" s="24"/>
      <c r="QA172" s="24"/>
      <c r="QB172" s="24"/>
      <c r="QC172" s="24"/>
      <c r="QD172" s="24"/>
      <c r="QE172" s="24"/>
      <c r="QF172" s="24"/>
      <c r="QG172" s="24"/>
      <c r="QH172" s="24"/>
      <c r="QI172" s="24"/>
      <c r="QJ172" s="24"/>
      <c r="QK172" s="24"/>
      <c r="QL172" s="24"/>
      <c r="QM172" s="24"/>
      <c r="QN172" s="24"/>
      <c r="QO172" s="24"/>
      <c r="QP172" s="24"/>
      <c r="QQ172" s="24"/>
      <c r="QR172" s="24"/>
      <c r="QS172" s="24"/>
      <c r="QT172" s="24"/>
      <c r="QU172" s="24"/>
      <c r="QV172" s="24"/>
      <c r="QW172" s="24"/>
      <c r="QX172" s="24"/>
      <c r="QY172" s="24"/>
      <c r="QZ172" s="24"/>
      <c r="RA172" s="24"/>
      <c r="RB172" s="24"/>
      <c r="RC172" s="24"/>
      <c r="RD172" s="24"/>
      <c r="RE172" s="24"/>
      <c r="RF172" s="24"/>
      <c r="RG172" s="24"/>
      <c r="RH172" s="24"/>
      <c r="RI172" s="24"/>
      <c r="RJ172" s="24"/>
      <c r="RK172" s="24"/>
      <c r="RL172" s="24"/>
      <c r="RM172" s="24"/>
      <c r="RN172" s="24"/>
      <c r="RO172" s="24"/>
      <c r="RP172" s="24"/>
      <c r="RQ172" s="24"/>
      <c r="RR172" s="24"/>
      <c r="RS172" s="24"/>
      <c r="RT172" s="24"/>
      <c r="RU172" s="24"/>
      <c r="RV172" s="24"/>
      <c r="RW172" s="24"/>
      <c r="RX172" s="24"/>
      <c r="RY172" s="24"/>
      <c r="RZ172" s="24"/>
      <c r="SA172" s="24"/>
      <c r="SB172" s="24"/>
      <c r="SC172" s="24"/>
      <c r="SD172" s="24"/>
      <c r="SE172" s="24"/>
      <c r="SF172" s="24"/>
      <c r="SG172" s="24"/>
      <c r="SH172" s="24"/>
      <c r="SI172" s="24"/>
      <c r="SJ172" s="24"/>
      <c r="SK172" s="24"/>
      <c r="SL172" s="24"/>
      <c r="SM172" s="24"/>
      <c r="SN172" s="24"/>
      <c r="SO172" s="24"/>
      <c r="SP172" s="24"/>
      <c r="SQ172" s="24"/>
      <c r="SR172" s="24"/>
      <c r="SS172" s="24"/>
      <c r="ST172" s="24"/>
      <c r="SU172" s="24"/>
      <c r="SV172" s="24"/>
      <c r="SW172" s="24"/>
      <c r="SX172" s="24"/>
      <c r="SY172" s="24"/>
      <c r="SZ172" s="24"/>
      <c r="TA172" s="24"/>
      <c r="TB172" s="24"/>
      <c r="TC172" s="24"/>
      <c r="TD172" s="24"/>
      <c r="TE172" s="24"/>
      <c r="TF172" s="24"/>
      <c r="TG172" s="24"/>
      <c r="TH172" s="24"/>
      <c r="TI172" s="24"/>
      <c r="TJ172" s="24"/>
      <c r="TK172" s="24"/>
      <c r="TL172" s="24"/>
      <c r="TM172" s="24"/>
      <c r="TN172" s="24"/>
      <c r="TO172" s="24"/>
      <c r="TP172" s="24"/>
      <c r="TQ172" s="24"/>
      <c r="TR172" s="24"/>
      <c r="TS172" s="24"/>
      <c r="TT172" s="24"/>
      <c r="TU172" s="24"/>
      <c r="TV172" s="24"/>
      <c r="TW172" s="24"/>
      <c r="TX172" s="24"/>
      <c r="TY172" s="24"/>
      <c r="TZ172" s="24"/>
      <c r="UA172" s="24"/>
      <c r="UB172" s="24"/>
      <c r="UC172" s="24"/>
      <c r="UD172" s="24"/>
      <c r="UE172" s="24"/>
      <c r="UF172" s="24"/>
      <c r="UG172" s="24"/>
      <c r="UH172" s="24"/>
      <c r="UI172" s="24"/>
      <c r="UJ172" s="24"/>
      <c r="UK172" s="24"/>
      <c r="UL172" s="24"/>
      <c r="UM172" s="24"/>
      <c r="UN172" s="24"/>
      <c r="UO172" s="24"/>
      <c r="UP172" s="24"/>
      <c r="UQ172" s="24"/>
      <c r="UR172" s="24"/>
      <c r="US172" s="24"/>
      <c r="UT172" s="24"/>
      <c r="UU172" s="24"/>
      <c r="UV172" s="24"/>
      <c r="UW172" s="24"/>
      <c r="UX172" s="24"/>
      <c r="UY172" s="24"/>
      <c r="UZ172" s="24"/>
      <c r="VA172" s="24"/>
      <c r="VB172" s="24"/>
      <c r="VC172" s="24"/>
      <c r="VD172" s="24"/>
    </row>
    <row r="173" spans="1:576" s="23" customFormat="1" ht="15" customHeight="1" x14ac:dyDescent="0.2">
      <c r="A173" s="18">
        <v>70</v>
      </c>
      <c r="B173" s="89" t="s">
        <v>325</v>
      </c>
      <c r="C173" s="89" t="s">
        <v>326</v>
      </c>
      <c r="D173" s="20">
        <v>14</v>
      </c>
      <c r="E173" s="92" t="s">
        <v>245</v>
      </c>
      <c r="F173" s="89" t="s">
        <v>327</v>
      </c>
      <c r="G173" s="130" t="s">
        <v>114</v>
      </c>
      <c r="H173" s="22">
        <v>40</v>
      </c>
      <c r="I173" s="22" t="s">
        <v>121</v>
      </c>
      <c r="J173" s="21" t="s">
        <v>40</v>
      </c>
      <c r="K173" s="21" t="s">
        <v>277</v>
      </c>
      <c r="L173" s="21" t="s">
        <v>194</v>
      </c>
      <c r="M173" s="22">
        <v>1</v>
      </c>
      <c r="N173" s="62">
        <v>14362</v>
      </c>
      <c r="O173" s="62"/>
      <c r="P173" s="62">
        <f t="shared" si="106"/>
        <v>2154.2999999999997</v>
      </c>
      <c r="Q173" s="62">
        <f t="shared" si="107"/>
        <v>16516.3</v>
      </c>
      <c r="R173" s="62">
        <f>70.1*5</f>
        <v>350.5</v>
      </c>
      <c r="S173" s="62">
        <f t="shared" si="108"/>
        <v>3051.5499999999997</v>
      </c>
      <c r="T173" s="62">
        <f t="shared" si="109"/>
        <v>30515.499999999996</v>
      </c>
      <c r="U173" s="62">
        <f t="shared" si="110"/>
        <v>2890.3524999999995</v>
      </c>
      <c r="V173" s="62">
        <f t="shared" si="111"/>
        <v>495.48899999999998</v>
      </c>
      <c r="W173" s="62">
        <f t="shared" si="112"/>
        <v>825.81500000000005</v>
      </c>
      <c r="X173" s="62">
        <f t="shared" si="113"/>
        <v>330.32599999999996</v>
      </c>
      <c r="Y173" s="62">
        <v>1114</v>
      </c>
      <c r="Z173" s="62">
        <v>679</v>
      </c>
      <c r="AA173" s="64">
        <f t="shared" si="114"/>
        <v>9154.65</v>
      </c>
      <c r="AB173" s="64">
        <f t="shared" si="115"/>
        <v>26761.924166666668</v>
      </c>
      <c r="AC173" s="64">
        <f t="shared" si="116"/>
        <v>321143.09000000003</v>
      </c>
      <c r="AD173" s="64"/>
      <c r="AE173" s="64"/>
      <c r="AF173" s="64"/>
      <c r="AG173" s="64"/>
      <c r="AH173" s="64"/>
      <c r="AI173" s="64"/>
      <c r="AJ173" s="64"/>
      <c r="AK173" s="64"/>
      <c r="AL173" s="6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4"/>
      <c r="HA173" s="24"/>
      <c r="HB173" s="24"/>
      <c r="HC173" s="24"/>
      <c r="HD173" s="24"/>
      <c r="HE173" s="24"/>
      <c r="HF173" s="24"/>
      <c r="HG173" s="24"/>
      <c r="HH173" s="24"/>
      <c r="HI173" s="24"/>
      <c r="HJ173" s="24"/>
      <c r="HK173" s="24"/>
      <c r="HL173" s="24"/>
      <c r="HM173" s="24"/>
      <c r="HN173" s="24"/>
      <c r="HO173" s="24"/>
      <c r="HP173" s="24"/>
      <c r="HQ173" s="24"/>
      <c r="HR173" s="24"/>
      <c r="HS173" s="24"/>
      <c r="HT173" s="24"/>
      <c r="HU173" s="24"/>
      <c r="HV173" s="24"/>
      <c r="HW173" s="24"/>
      <c r="HX173" s="24"/>
      <c r="HY173" s="24"/>
      <c r="HZ173" s="24"/>
      <c r="IA173" s="24"/>
      <c r="IB173" s="24"/>
      <c r="IC173" s="24"/>
      <c r="ID173" s="24"/>
      <c r="IE173" s="24"/>
      <c r="IF173" s="24"/>
      <c r="IG173" s="24"/>
      <c r="IH173" s="24"/>
      <c r="II173" s="24"/>
      <c r="IJ173" s="24"/>
      <c r="IK173" s="24"/>
      <c r="IL173" s="24"/>
      <c r="IM173" s="24"/>
      <c r="IN173" s="24"/>
      <c r="IO173" s="24"/>
      <c r="IP173" s="24"/>
      <c r="IQ173" s="24"/>
      <c r="IR173" s="24"/>
      <c r="IS173" s="24"/>
      <c r="IT173" s="24"/>
      <c r="IU173" s="24"/>
      <c r="IV173" s="24"/>
      <c r="IW173" s="24"/>
      <c r="IX173" s="24"/>
      <c r="IY173" s="24"/>
      <c r="IZ173" s="24"/>
      <c r="JA173" s="24"/>
      <c r="JB173" s="24"/>
      <c r="JC173" s="24"/>
      <c r="JD173" s="24"/>
      <c r="JE173" s="24"/>
      <c r="JF173" s="24"/>
      <c r="JG173" s="24"/>
      <c r="JH173" s="24"/>
      <c r="JI173" s="24"/>
      <c r="JJ173" s="24"/>
      <c r="JK173" s="24"/>
      <c r="JL173" s="24"/>
      <c r="JM173" s="24"/>
      <c r="JN173" s="24"/>
      <c r="JO173" s="24"/>
      <c r="JP173" s="24"/>
      <c r="JQ173" s="24"/>
      <c r="JR173" s="24"/>
      <c r="JS173" s="24"/>
      <c r="JT173" s="24"/>
      <c r="JU173" s="24"/>
      <c r="JV173" s="24"/>
      <c r="JW173" s="24"/>
      <c r="JX173" s="24"/>
      <c r="JY173" s="24"/>
      <c r="JZ173" s="24"/>
      <c r="KA173" s="24"/>
      <c r="KB173" s="24"/>
      <c r="KC173" s="24"/>
      <c r="KD173" s="24"/>
      <c r="KE173" s="24"/>
      <c r="KF173" s="24"/>
      <c r="KG173" s="24"/>
      <c r="KH173" s="24"/>
      <c r="KI173" s="24"/>
      <c r="KJ173" s="24"/>
      <c r="KK173" s="24"/>
      <c r="KL173" s="24"/>
      <c r="KM173" s="24"/>
      <c r="KN173" s="24"/>
      <c r="KO173" s="24"/>
      <c r="KP173" s="24"/>
      <c r="KQ173" s="24"/>
      <c r="KR173" s="24"/>
      <c r="KS173" s="24"/>
      <c r="KT173" s="24"/>
      <c r="KU173" s="24"/>
      <c r="KV173" s="24"/>
      <c r="KW173" s="24"/>
      <c r="KX173" s="24"/>
      <c r="KY173" s="24"/>
      <c r="KZ173" s="24"/>
      <c r="LA173" s="24"/>
      <c r="LB173" s="24"/>
      <c r="LC173" s="24"/>
      <c r="LD173" s="24"/>
      <c r="LE173" s="24"/>
      <c r="LF173" s="24"/>
      <c r="LG173" s="24"/>
      <c r="LH173" s="24"/>
      <c r="LI173" s="24"/>
      <c r="LJ173" s="24"/>
      <c r="LK173" s="24"/>
      <c r="LL173" s="24"/>
      <c r="LM173" s="24"/>
      <c r="LN173" s="24"/>
      <c r="LO173" s="24"/>
      <c r="LP173" s="24"/>
      <c r="LQ173" s="24"/>
      <c r="LR173" s="24"/>
      <c r="LS173" s="24"/>
      <c r="LT173" s="24"/>
      <c r="LU173" s="24"/>
      <c r="LV173" s="24"/>
      <c r="LW173" s="24"/>
      <c r="LX173" s="24"/>
      <c r="LY173" s="24"/>
      <c r="LZ173" s="24"/>
      <c r="MA173" s="24"/>
      <c r="MB173" s="24"/>
      <c r="MC173" s="24"/>
      <c r="MD173" s="24"/>
      <c r="ME173" s="24"/>
      <c r="MF173" s="24"/>
      <c r="MG173" s="24"/>
      <c r="MH173" s="24"/>
      <c r="MI173" s="24"/>
      <c r="MJ173" s="24"/>
      <c r="MK173" s="24"/>
      <c r="ML173" s="24"/>
      <c r="MM173" s="24"/>
      <c r="MN173" s="24"/>
      <c r="MO173" s="24"/>
      <c r="MP173" s="24"/>
      <c r="MQ173" s="24"/>
      <c r="MR173" s="24"/>
      <c r="MS173" s="24"/>
      <c r="MT173" s="24"/>
      <c r="MU173" s="24"/>
      <c r="MV173" s="24"/>
      <c r="MW173" s="24"/>
      <c r="MX173" s="24"/>
      <c r="MY173" s="24"/>
      <c r="MZ173" s="24"/>
      <c r="NA173" s="24"/>
      <c r="NB173" s="24"/>
      <c r="NC173" s="24"/>
      <c r="ND173" s="24"/>
      <c r="NE173" s="24"/>
      <c r="NF173" s="24"/>
      <c r="NG173" s="24"/>
      <c r="NH173" s="24"/>
      <c r="NI173" s="24"/>
      <c r="NJ173" s="24"/>
      <c r="NK173" s="24"/>
      <c r="NL173" s="24"/>
      <c r="NM173" s="24"/>
      <c r="NN173" s="24"/>
      <c r="NO173" s="24"/>
      <c r="NP173" s="24"/>
      <c r="NQ173" s="24"/>
      <c r="NR173" s="24"/>
      <c r="NS173" s="24"/>
      <c r="NT173" s="24"/>
      <c r="NU173" s="24"/>
      <c r="NV173" s="24"/>
      <c r="NW173" s="24"/>
      <c r="NX173" s="24"/>
      <c r="NY173" s="24"/>
      <c r="NZ173" s="24"/>
      <c r="OA173" s="24"/>
      <c r="OB173" s="24"/>
      <c r="OC173" s="24"/>
      <c r="OD173" s="24"/>
      <c r="OE173" s="24"/>
      <c r="OF173" s="24"/>
      <c r="OG173" s="24"/>
      <c r="OH173" s="24"/>
      <c r="OI173" s="24"/>
      <c r="OJ173" s="24"/>
      <c r="OK173" s="24"/>
      <c r="OL173" s="24"/>
      <c r="OM173" s="24"/>
      <c r="ON173" s="24"/>
      <c r="OO173" s="24"/>
      <c r="OP173" s="24"/>
      <c r="OQ173" s="24"/>
      <c r="OR173" s="24"/>
      <c r="OS173" s="24"/>
      <c r="OT173" s="24"/>
      <c r="OU173" s="24"/>
      <c r="OV173" s="24"/>
      <c r="OW173" s="24"/>
      <c r="OX173" s="24"/>
      <c r="OY173" s="24"/>
      <c r="OZ173" s="24"/>
      <c r="PA173" s="24"/>
      <c r="PB173" s="24"/>
      <c r="PC173" s="24"/>
      <c r="PD173" s="24"/>
      <c r="PE173" s="24"/>
      <c r="PF173" s="24"/>
      <c r="PG173" s="24"/>
      <c r="PH173" s="24"/>
      <c r="PI173" s="24"/>
      <c r="PJ173" s="24"/>
      <c r="PK173" s="24"/>
      <c r="PL173" s="24"/>
      <c r="PM173" s="24"/>
      <c r="PN173" s="24"/>
      <c r="PO173" s="24"/>
      <c r="PP173" s="24"/>
      <c r="PQ173" s="24"/>
      <c r="PR173" s="24"/>
      <c r="PS173" s="24"/>
      <c r="PT173" s="24"/>
      <c r="PU173" s="24"/>
      <c r="PV173" s="24"/>
      <c r="PW173" s="24"/>
      <c r="PX173" s="24"/>
      <c r="PY173" s="24"/>
      <c r="PZ173" s="24"/>
      <c r="QA173" s="24"/>
      <c r="QB173" s="24"/>
      <c r="QC173" s="24"/>
      <c r="QD173" s="24"/>
      <c r="QE173" s="24"/>
      <c r="QF173" s="24"/>
      <c r="QG173" s="24"/>
      <c r="QH173" s="24"/>
      <c r="QI173" s="24"/>
      <c r="QJ173" s="24"/>
      <c r="QK173" s="24"/>
      <c r="QL173" s="24"/>
      <c r="QM173" s="24"/>
      <c r="QN173" s="24"/>
      <c r="QO173" s="24"/>
      <c r="QP173" s="24"/>
      <c r="QQ173" s="24"/>
      <c r="QR173" s="24"/>
      <c r="QS173" s="24"/>
      <c r="QT173" s="24"/>
      <c r="QU173" s="24"/>
      <c r="QV173" s="24"/>
      <c r="QW173" s="24"/>
      <c r="QX173" s="24"/>
      <c r="QY173" s="24"/>
      <c r="QZ173" s="24"/>
      <c r="RA173" s="24"/>
      <c r="RB173" s="24"/>
      <c r="RC173" s="24"/>
      <c r="RD173" s="24"/>
      <c r="RE173" s="24"/>
      <c r="RF173" s="24"/>
      <c r="RG173" s="24"/>
      <c r="RH173" s="24"/>
      <c r="RI173" s="24"/>
      <c r="RJ173" s="24"/>
      <c r="RK173" s="24"/>
      <c r="RL173" s="24"/>
      <c r="RM173" s="24"/>
      <c r="RN173" s="24"/>
      <c r="RO173" s="24"/>
      <c r="RP173" s="24"/>
      <c r="RQ173" s="24"/>
      <c r="RR173" s="24"/>
      <c r="RS173" s="24"/>
      <c r="RT173" s="24"/>
      <c r="RU173" s="24"/>
      <c r="RV173" s="24"/>
      <c r="RW173" s="24"/>
      <c r="RX173" s="24"/>
      <c r="RY173" s="24"/>
      <c r="RZ173" s="24"/>
      <c r="SA173" s="24"/>
      <c r="SB173" s="24"/>
      <c r="SC173" s="24"/>
      <c r="SD173" s="24"/>
      <c r="SE173" s="24"/>
      <c r="SF173" s="24"/>
      <c r="SG173" s="24"/>
      <c r="SH173" s="24"/>
      <c r="SI173" s="24"/>
      <c r="SJ173" s="24"/>
      <c r="SK173" s="24"/>
      <c r="SL173" s="24"/>
      <c r="SM173" s="24"/>
      <c r="SN173" s="24"/>
      <c r="SO173" s="24"/>
      <c r="SP173" s="24"/>
      <c r="SQ173" s="24"/>
      <c r="SR173" s="24"/>
      <c r="SS173" s="24"/>
      <c r="ST173" s="24"/>
      <c r="SU173" s="24"/>
      <c r="SV173" s="24"/>
      <c r="SW173" s="24"/>
      <c r="SX173" s="24"/>
      <c r="SY173" s="24"/>
      <c r="SZ173" s="24"/>
      <c r="TA173" s="24"/>
      <c r="TB173" s="24"/>
      <c r="TC173" s="24"/>
      <c r="TD173" s="24"/>
      <c r="TE173" s="24"/>
      <c r="TF173" s="24"/>
      <c r="TG173" s="24"/>
      <c r="TH173" s="24"/>
      <c r="TI173" s="24"/>
      <c r="TJ173" s="24"/>
      <c r="TK173" s="24"/>
      <c r="TL173" s="24"/>
      <c r="TM173" s="24"/>
      <c r="TN173" s="24"/>
      <c r="TO173" s="24"/>
      <c r="TP173" s="24"/>
      <c r="TQ173" s="24"/>
      <c r="TR173" s="24"/>
      <c r="TS173" s="24"/>
      <c r="TT173" s="24"/>
      <c r="TU173" s="24"/>
      <c r="TV173" s="24"/>
      <c r="TW173" s="24"/>
      <c r="TX173" s="24"/>
      <c r="TY173" s="24"/>
      <c r="TZ173" s="24"/>
      <c r="UA173" s="24"/>
      <c r="UB173" s="24"/>
      <c r="UC173" s="24"/>
      <c r="UD173" s="24"/>
      <c r="UE173" s="24"/>
      <c r="UF173" s="24"/>
      <c r="UG173" s="24"/>
      <c r="UH173" s="24"/>
      <c r="UI173" s="24"/>
      <c r="UJ173" s="24"/>
      <c r="UK173" s="24"/>
      <c r="UL173" s="24"/>
      <c r="UM173" s="24"/>
      <c r="UN173" s="24"/>
      <c r="UO173" s="24"/>
      <c r="UP173" s="24"/>
      <c r="UQ173" s="24"/>
      <c r="UR173" s="24"/>
      <c r="US173" s="24"/>
      <c r="UT173" s="24"/>
      <c r="UU173" s="24"/>
      <c r="UV173" s="24"/>
      <c r="UW173" s="24"/>
      <c r="UX173" s="24"/>
      <c r="UY173" s="24"/>
      <c r="UZ173" s="24"/>
      <c r="VA173" s="24"/>
      <c r="VB173" s="24"/>
      <c r="VC173" s="24"/>
      <c r="VD173" s="24"/>
    </row>
    <row r="174" spans="1:576" s="23" customFormat="1" ht="15" customHeight="1" x14ac:dyDescent="0.2">
      <c r="A174" s="18">
        <v>71</v>
      </c>
      <c r="B174" s="89" t="s">
        <v>325</v>
      </c>
      <c r="C174" s="89" t="s">
        <v>326</v>
      </c>
      <c r="D174" s="20">
        <v>14</v>
      </c>
      <c r="E174" s="89" t="s">
        <v>245</v>
      </c>
      <c r="F174" s="89" t="s">
        <v>327</v>
      </c>
      <c r="G174" s="130" t="s">
        <v>114</v>
      </c>
      <c r="H174" s="22">
        <v>40</v>
      </c>
      <c r="I174" s="22" t="s">
        <v>121</v>
      </c>
      <c r="J174" s="21" t="s">
        <v>40</v>
      </c>
      <c r="K174" s="21" t="s">
        <v>277</v>
      </c>
      <c r="L174" s="21" t="s">
        <v>194</v>
      </c>
      <c r="M174" s="22">
        <v>1</v>
      </c>
      <c r="N174" s="62">
        <v>14362</v>
      </c>
      <c r="O174" s="62"/>
      <c r="P174" s="62">
        <f t="shared" si="106"/>
        <v>2154.2999999999997</v>
      </c>
      <c r="Q174" s="62">
        <f t="shared" si="107"/>
        <v>16516.3</v>
      </c>
      <c r="R174" s="62">
        <f>70.1*4</f>
        <v>280.39999999999998</v>
      </c>
      <c r="S174" s="62">
        <f t="shared" si="108"/>
        <v>3051.5499999999997</v>
      </c>
      <c r="T174" s="62">
        <f t="shared" si="109"/>
        <v>30515.499999999996</v>
      </c>
      <c r="U174" s="62">
        <f t="shared" si="110"/>
        <v>2890.3524999999995</v>
      </c>
      <c r="V174" s="62">
        <f t="shared" si="111"/>
        <v>495.48899999999998</v>
      </c>
      <c r="W174" s="62">
        <f t="shared" si="112"/>
        <v>825.81500000000005</v>
      </c>
      <c r="X174" s="62">
        <f t="shared" si="113"/>
        <v>330.32599999999996</v>
      </c>
      <c r="Y174" s="62">
        <v>1114</v>
      </c>
      <c r="Z174" s="62">
        <v>679</v>
      </c>
      <c r="AA174" s="64">
        <f t="shared" si="114"/>
        <v>9154.65</v>
      </c>
      <c r="AB174" s="64">
        <f t="shared" si="115"/>
        <v>26691.824166666669</v>
      </c>
      <c r="AC174" s="64">
        <f t="shared" si="116"/>
        <v>320301.89</v>
      </c>
      <c r="AD174" s="64"/>
      <c r="AE174" s="64"/>
      <c r="AF174" s="64"/>
      <c r="AG174" s="64"/>
      <c r="AH174" s="64"/>
      <c r="AI174" s="64"/>
      <c r="AJ174" s="64"/>
      <c r="AK174" s="64"/>
      <c r="AL174" s="6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  <c r="HF174" s="24"/>
      <c r="HG174" s="24"/>
      <c r="HH174" s="24"/>
      <c r="HI174" s="24"/>
      <c r="HJ174" s="24"/>
      <c r="HK174" s="24"/>
      <c r="HL174" s="24"/>
      <c r="HM174" s="24"/>
      <c r="HN174" s="24"/>
      <c r="HO174" s="24"/>
      <c r="HP174" s="24"/>
      <c r="HQ174" s="24"/>
      <c r="HR174" s="24"/>
      <c r="HS174" s="24"/>
      <c r="HT174" s="24"/>
      <c r="HU174" s="24"/>
      <c r="HV174" s="24"/>
      <c r="HW174" s="24"/>
      <c r="HX174" s="24"/>
      <c r="HY174" s="24"/>
      <c r="HZ174" s="24"/>
      <c r="IA174" s="24"/>
      <c r="IB174" s="24"/>
      <c r="IC174" s="24"/>
      <c r="ID174" s="24"/>
      <c r="IE174" s="24"/>
      <c r="IF174" s="24"/>
      <c r="IG174" s="24"/>
      <c r="IH174" s="24"/>
      <c r="II174" s="24"/>
      <c r="IJ174" s="24"/>
      <c r="IK174" s="24"/>
      <c r="IL174" s="24"/>
      <c r="IM174" s="24"/>
      <c r="IN174" s="24"/>
      <c r="IO174" s="24"/>
      <c r="IP174" s="24"/>
      <c r="IQ174" s="24"/>
      <c r="IR174" s="24"/>
      <c r="IS174" s="24"/>
      <c r="IT174" s="24"/>
      <c r="IU174" s="24"/>
      <c r="IV174" s="24"/>
      <c r="IW174" s="24"/>
      <c r="IX174" s="24"/>
      <c r="IY174" s="24"/>
      <c r="IZ174" s="24"/>
      <c r="JA174" s="24"/>
      <c r="JB174" s="24"/>
      <c r="JC174" s="24"/>
      <c r="JD174" s="24"/>
      <c r="JE174" s="24"/>
      <c r="JF174" s="24"/>
      <c r="JG174" s="24"/>
      <c r="JH174" s="24"/>
      <c r="JI174" s="24"/>
      <c r="JJ174" s="24"/>
      <c r="JK174" s="24"/>
      <c r="JL174" s="24"/>
      <c r="JM174" s="24"/>
      <c r="JN174" s="24"/>
      <c r="JO174" s="24"/>
      <c r="JP174" s="24"/>
      <c r="JQ174" s="24"/>
      <c r="JR174" s="24"/>
      <c r="JS174" s="24"/>
      <c r="JT174" s="24"/>
      <c r="JU174" s="24"/>
      <c r="JV174" s="24"/>
      <c r="JW174" s="24"/>
      <c r="JX174" s="24"/>
      <c r="JY174" s="24"/>
      <c r="JZ174" s="24"/>
      <c r="KA174" s="24"/>
      <c r="KB174" s="24"/>
      <c r="KC174" s="24"/>
      <c r="KD174" s="24"/>
      <c r="KE174" s="24"/>
      <c r="KF174" s="24"/>
      <c r="KG174" s="24"/>
      <c r="KH174" s="24"/>
      <c r="KI174" s="24"/>
      <c r="KJ174" s="24"/>
      <c r="KK174" s="24"/>
      <c r="KL174" s="24"/>
      <c r="KM174" s="24"/>
      <c r="KN174" s="24"/>
      <c r="KO174" s="24"/>
      <c r="KP174" s="24"/>
      <c r="KQ174" s="24"/>
      <c r="KR174" s="24"/>
      <c r="KS174" s="24"/>
      <c r="KT174" s="24"/>
      <c r="KU174" s="24"/>
      <c r="KV174" s="24"/>
      <c r="KW174" s="24"/>
      <c r="KX174" s="24"/>
      <c r="KY174" s="24"/>
      <c r="KZ174" s="24"/>
      <c r="LA174" s="24"/>
      <c r="LB174" s="24"/>
      <c r="LC174" s="24"/>
      <c r="LD174" s="24"/>
      <c r="LE174" s="24"/>
      <c r="LF174" s="24"/>
      <c r="LG174" s="24"/>
      <c r="LH174" s="24"/>
      <c r="LI174" s="24"/>
      <c r="LJ174" s="24"/>
      <c r="LK174" s="24"/>
      <c r="LL174" s="24"/>
      <c r="LM174" s="24"/>
      <c r="LN174" s="24"/>
      <c r="LO174" s="24"/>
      <c r="LP174" s="24"/>
      <c r="LQ174" s="24"/>
      <c r="LR174" s="24"/>
      <c r="LS174" s="24"/>
      <c r="LT174" s="24"/>
      <c r="LU174" s="24"/>
      <c r="LV174" s="24"/>
      <c r="LW174" s="24"/>
      <c r="LX174" s="24"/>
      <c r="LY174" s="24"/>
      <c r="LZ174" s="24"/>
      <c r="MA174" s="24"/>
      <c r="MB174" s="24"/>
      <c r="MC174" s="24"/>
      <c r="MD174" s="24"/>
      <c r="ME174" s="24"/>
      <c r="MF174" s="24"/>
      <c r="MG174" s="24"/>
      <c r="MH174" s="24"/>
      <c r="MI174" s="24"/>
      <c r="MJ174" s="24"/>
      <c r="MK174" s="24"/>
      <c r="ML174" s="24"/>
      <c r="MM174" s="24"/>
      <c r="MN174" s="24"/>
      <c r="MO174" s="24"/>
      <c r="MP174" s="24"/>
      <c r="MQ174" s="24"/>
      <c r="MR174" s="24"/>
      <c r="MS174" s="24"/>
      <c r="MT174" s="24"/>
      <c r="MU174" s="24"/>
      <c r="MV174" s="24"/>
      <c r="MW174" s="24"/>
      <c r="MX174" s="24"/>
      <c r="MY174" s="24"/>
      <c r="MZ174" s="24"/>
      <c r="NA174" s="24"/>
      <c r="NB174" s="24"/>
      <c r="NC174" s="24"/>
      <c r="ND174" s="24"/>
      <c r="NE174" s="24"/>
      <c r="NF174" s="24"/>
      <c r="NG174" s="24"/>
      <c r="NH174" s="24"/>
      <c r="NI174" s="24"/>
      <c r="NJ174" s="24"/>
      <c r="NK174" s="24"/>
      <c r="NL174" s="24"/>
      <c r="NM174" s="24"/>
      <c r="NN174" s="24"/>
      <c r="NO174" s="24"/>
      <c r="NP174" s="24"/>
      <c r="NQ174" s="24"/>
      <c r="NR174" s="24"/>
      <c r="NS174" s="24"/>
      <c r="NT174" s="24"/>
      <c r="NU174" s="24"/>
      <c r="NV174" s="24"/>
      <c r="NW174" s="24"/>
      <c r="NX174" s="24"/>
      <c r="NY174" s="24"/>
      <c r="NZ174" s="24"/>
      <c r="OA174" s="24"/>
      <c r="OB174" s="24"/>
      <c r="OC174" s="24"/>
      <c r="OD174" s="24"/>
      <c r="OE174" s="24"/>
      <c r="OF174" s="24"/>
      <c r="OG174" s="24"/>
      <c r="OH174" s="24"/>
      <c r="OI174" s="24"/>
      <c r="OJ174" s="24"/>
      <c r="OK174" s="24"/>
      <c r="OL174" s="24"/>
      <c r="OM174" s="24"/>
      <c r="ON174" s="24"/>
      <c r="OO174" s="24"/>
      <c r="OP174" s="24"/>
      <c r="OQ174" s="24"/>
      <c r="OR174" s="24"/>
      <c r="OS174" s="24"/>
      <c r="OT174" s="24"/>
      <c r="OU174" s="24"/>
      <c r="OV174" s="24"/>
      <c r="OW174" s="24"/>
      <c r="OX174" s="24"/>
      <c r="OY174" s="24"/>
      <c r="OZ174" s="24"/>
      <c r="PA174" s="24"/>
      <c r="PB174" s="24"/>
      <c r="PC174" s="24"/>
      <c r="PD174" s="24"/>
      <c r="PE174" s="24"/>
      <c r="PF174" s="24"/>
      <c r="PG174" s="24"/>
      <c r="PH174" s="24"/>
      <c r="PI174" s="24"/>
      <c r="PJ174" s="24"/>
      <c r="PK174" s="24"/>
      <c r="PL174" s="24"/>
      <c r="PM174" s="24"/>
      <c r="PN174" s="24"/>
      <c r="PO174" s="24"/>
      <c r="PP174" s="24"/>
      <c r="PQ174" s="24"/>
      <c r="PR174" s="24"/>
      <c r="PS174" s="24"/>
      <c r="PT174" s="24"/>
      <c r="PU174" s="24"/>
      <c r="PV174" s="24"/>
      <c r="PW174" s="24"/>
      <c r="PX174" s="24"/>
      <c r="PY174" s="24"/>
      <c r="PZ174" s="24"/>
      <c r="QA174" s="24"/>
      <c r="QB174" s="24"/>
      <c r="QC174" s="24"/>
      <c r="QD174" s="24"/>
      <c r="QE174" s="24"/>
      <c r="QF174" s="24"/>
      <c r="QG174" s="24"/>
      <c r="QH174" s="24"/>
      <c r="QI174" s="24"/>
      <c r="QJ174" s="24"/>
      <c r="QK174" s="24"/>
      <c r="QL174" s="24"/>
      <c r="QM174" s="24"/>
      <c r="QN174" s="24"/>
      <c r="QO174" s="24"/>
      <c r="QP174" s="24"/>
      <c r="QQ174" s="24"/>
      <c r="QR174" s="24"/>
      <c r="QS174" s="24"/>
      <c r="QT174" s="24"/>
      <c r="QU174" s="24"/>
      <c r="QV174" s="24"/>
      <c r="QW174" s="24"/>
      <c r="QX174" s="24"/>
      <c r="QY174" s="24"/>
      <c r="QZ174" s="24"/>
      <c r="RA174" s="24"/>
      <c r="RB174" s="24"/>
      <c r="RC174" s="24"/>
      <c r="RD174" s="24"/>
      <c r="RE174" s="24"/>
      <c r="RF174" s="24"/>
      <c r="RG174" s="24"/>
      <c r="RH174" s="24"/>
      <c r="RI174" s="24"/>
      <c r="RJ174" s="24"/>
      <c r="RK174" s="24"/>
      <c r="RL174" s="24"/>
      <c r="RM174" s="24"/>
      <c r="RN174" s="24"/>
      <c r="RO174" s="24"/>
      <c r="RP174" s="24"/>
      <c r="RQ174" s="24"/>
      <c r="RR174" s="24"/>
      <c r="RS174" s="24"/>
      <c r="RT174" s="24"/>
      <c r="RU174" s="24"/>
      <c r="RV174" s="24"/>
      <c r="RW174" s="24"/>
      <c r="RX174" s="24"/>
      <c r="RY174" s="24"/>
      <c r="RZ174" s="24"/>
      <c r="SA174" s="24"/>
      <c r="SB174" s="24"/>
      <c r="SC174" s="24"/>
      <c r="SD174" s="24"/>
      <c r="SE174" s="24"/>
      <c r="SF174" s="24"/>
      <c r="SG174" s="24"/>
      <c r="SH174" s="24"/>
      <c r="SI174" s="24"/>
      <c r="SJ174" s="24"/>
      <c r="SK174" s="24"/>
      <c r="SL174" s="24"/>
      <c r="SM174" s="24"/>
      <c r="SN174" s="24"/>
      <c r="SO174" s="24"/>
      <c r="SP174" s="24"/>
      <c r="SQ174" s="24"/>
      <c r="SR174" s="24"/>
      <c r="SS174" s="24"/>
      <c r="ST174" s="24"/>
      <c r="SU174" s="24"/>
      <c r="SV174" s="24"/>
      <c r="SW174" s="24"/>
      <c r="SX174" s="24"/>
      <c r="SY174" s="24"/>
      <c r="SZ174" s="24"/>
      <c r="TA174" s="24"/>
      <c r="TB174" s="24"/>
      <c r="TC174" s="24"/>
      <c r="TD174" s="24"/>
      <c r="TE174" s="24"/>
      <c r="TF174" s="24"/>
      <c r="TG174" s="24"/>
      <c r="TH174" s="24"/>
      <c r="TI174" s="24"/>
      <c r="TJ174" s="24"/>
      <c r="TK174" s="24"/>
      <c r="TL174" s="24"/>
      <c r="TM174" s="24"/>
      <c r="TN174" s="24"/>
      <c r="TO174" s="24"/>
      <c r="TP174" s="24"/>
      <c r="TQ174" s="24"/>
      <c r="TR174" s="24"/>
      <c r="TS174" s="24"/>
      <c r="TT174" s="24"/>
      <c r="TU174" s="24"/>
      <c r="TV174" s="24"/>
      <c r="TW174" s="24"/>
      <c r="TX174" s="24"/>
      <c r="TY174" s="24"/>
      <c r="TZ174" s="24"/>
      <c r="UA174" s="24"/>
      <c r="UB174" s="24"/>
      <c r="UC174" s="24"/>
      <c r="UD174" s="24"/>
      <c r="UE174" s="24"/>
      <c r="UF174" s="24"/>
      <c r="UG174" s="24"/>
      <c r="UH174" s="24"/>
      <c r="UI174" s="24"/>
      <c r="UJ174" s="24"/>
      <c r="UK174" s="24"/>
      <c r="UL174" s="24"/>
      <c r="UM174" s="24"/>
      <c r="UN174" s="24"/>
      <c r="UO174" s="24"/>
      <c r="UP174" s="24"/>
      <c r="UQ174" s="24"/>
      <c r="UR174" s="24"/>
      <c r="US174" s="24"/>
      <c r="UT174" s="24"/>
      <c r="UU174" s="24"/>
      <c r="UV174" s="24"/>
      <c r="UW174" s="24"/>
      <c r="UX174" s="24"/>
      <c r="UY174" s="24"/>
      <c r="UZ174" s="24"/>
      <c r="VA174" s="24"/>
      <c r="VB174" s="24"/>
      <c r="VC174" s="24"/>
      <c r="VD174" s="24"/>
    </row>
    <row r="175" spans="1:576" s="23" customFormat="1" ht="15" customHeight="1" x14ac:dyDescent="0.2">
      <c r="A175" s="99">
        <v>72</v>
      </c>
      <c r="B175" s="89" t="s">
        <v>325</v>
      </c>
      <c r="C175" s="89" t="s">
        <v>326</v>
      </c>
      <c r="D175" s="20">
        <v>14</v>
      </c>
      <c r="E175" s="89" t="s">
        <v>245</v>
      </c>
      <c r="F175" s="89" t="s">
        <v>327</v>
      </c>
      <c r="G175" s="130" t="s">
        <v>114</v>
      </c>
      <c r="H175" s="22">
        <v>40</v>
      </c>
      <c r="I175" s="22" t="s">
        <v>121</v>
      </c>
      <c r="J175" s="21" t="s">
        <v>40</v>
      </c>
      <c r="K175" s="21" t="s">
        <v>277</v>
      </c>
      <c r="L175" s="21" t="s">
        <v>194</v>
      </c>
      <c r="M175" s="22">
        <v>1</v>
      </c>
      <c r="N175" s="62">
        <v>14362</v>
      </c>
      <c r="O175" s="62"/>
      <c r="P175" s="62">
        <f t="shared" si="106"/>
        <v>2154.2999999999997</v>
      </c>
      <c r="Q175" s="62">
        <f t="shared" si="107"/>
        <v>16516.3</v>
      </c>
      <c r="R175" s="62"/>
      <c r="S175" s="62">
        <f t="shared" si="108"/>
        <v>3051.5499999999997</v>
      </c>
      <c r="T175" s="62">
        <f t="shared" si="109"/>
        <v>30515.499999999996</v>
      </c>
      <c r="U175" s="62">
        <f t="shared" si="110"/>
        <v>2890.3524999999995</v>
      </c>
      <c r="V175" s="62">
        <f t="shared" si="111"/>
        <v>495.48899999999998</v>
      </c>
      <c r="W175" s="62">
        <f t="shared" si="112"/>
        <v>825.81500000000005</v>
      </c>
      <c r="X175" s="62">
        <f t="shared" si="113"/>
        <v>330.32599999999996</v>
      </c>
      <c r="Y175" s="62">
        <v>1114</v>
      </c>
      <c r="Z175" s="62">
        <v>679</v>
      </c>
      <c r="AA175" s="64">
        <f t="shared" si="114"/>
        <v>9154.65</v>
      </c>
      <c r="AB175" s="64">
        <f t="shared" si="115"/>
        <v>26411.424166666668</v>
      </c>
      <c r="AC175" s="64">
        <f t="shared" si="116"/>
        <v>316937.09000000003</v>
      </c>
      <c r="AD175" s="64"/>
      <c r="AE175" s="64"/>
      <c r="AF175" s="64"/>
      <c r="AG175" s="64"/>
      <c r="AH175" s="64"/>
      <c r="AI175" s="64"/>
      <c r="AJ175" s="64"/>
      <c r="AK175" s="64"/>
      <c r="AL175" s="6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  <c r="HF175" s="24"/>
      <c r="HG175" s="24"/>
      <c r="HH175" s="24"/>
      <c r="HI175" s="24"/>
      <c r="HJ175" s="24"/>
      <c r="HK175" s="24"/>
      <c r="HL175" s="24"/>
      <c r="HM175" s="24"/>
      <c r="HN175" s="24"/>
      <c r="HO175" s="24"/>
      <c r="HP175" s="24"/>
      <c r="HQ175" s="24"/>
      <c r="HR175" s="24"/>
      <c r="HS175" s="24"/>
      <c r="HT175" s="24"/>
      <c r="HU175" s="24"/>
      <c r="HV175" s="24"/>
      <c r="HW175" s="24"/>
      <c r="HX175" s="24"/>
      <c r="HY175" s="24"/>
      <c r="HZ175" s="24"/>
      <c r="IA175" s="24"/>
      <c r="IB175" s="24"/>
      <c r="IC175" s="24"/>
      <c r="ID175" s="24"/>
      <c r="IE175" s="24"/>
      <c r="IF175" s="24"/>
      <c r="IG175" s="24"/>
      <c r="IH175" s="24"/>
      <c r="II175" s="24"/>
      <c r="IJ175" s="24"/>
      <c r="IK175" s="24"/>
      <c r="IL175" s="24"/>
      <c r="IM175" s="24"/>
      <c r="IN175" s="24"/>
      <c r="IO175" s="24"/>
      <c r="IP175" s="24"/>
      <c r="IQ175" s="24"/>
      <c r="IR175" s="24"/>
      <c r="IS175" s="24"/>
      <c r="IT175" s="24"/>
      <c r="IU175" s="24"/>
      <c r="IV175" s="24"/>
      <c r="IW175" s="24"/>
      <c r="IX175" s="24"/>
      <c r="IY175" s="24"/>
      <c r="IZ175" s="24"/>
      <c r="JA175" s="24"/>
      <c r="JB175" s="24"/>
      <c r="JC175" s="24"/>
      <c r="JD175" s="24"/>
      <c r="JE175" s="24"/>
      <c r="JF175" s="24"/>
      <c r="JG175" s="24"/>
      <c r="JH175" s="24"/>
      <c r="JI175" s="24"/>
      <c r="JJ175" s="24"/>
      <c r="JK175" s="24"/>
      <c r="JL175" s="24"/>
      <c r="JM175" s="24"/>
      <c r="JN175" s="24"/>
      <c r="JO175" s="24"/>
      <c r="JP175" s="24"/>
      <c r="JQ175" s="24"/>
      <c r="JR175" s="24"/>
      <c r="JS175" s="24"/>
      <c r="JT175" s="24"/>
      <c r="JU175" s="24"/>
      <c r="JV175" s="24"/>
      <c r="JW175" s="24"/>
      <c r="JX175" s="24"/>
      <c r="JY175" s="24"/>
      <c r="JZ175" s="24"/>
      <c r="KA175" s="24"/>
      <c r="KB175" s="24"/>
      <c r="KC175" s="24"/>
      <c r="KD175" s="24"/>
      <c r="KE175" s="24"/>
      <c r="KF175" s="24"/>
      <c r="KG175" s="24"/>
      <c r="KH175" s="24"/>
      <c r="KI175" s="24"/>
      <c r="KJ175" s="24"/>
      <c r="KK175" s="24"/>
      <c r="KL175" s="24"/>
      <c r="KM175" s="24"/>
      <c r="KN175" s="24"/>
      <c r="KO175" s="24"/>
      <c r="KP175" s="24"/>
      <c r="KQ175" s="24"/>
      <c r="KR175" s="24"/>
      <c r="KS175" s="24"/>
      <c r="KT175" s="24"/>
      <c r="KU175" s="24"/>
      <c r="KV175" s="24"/>
      <c r="KW175" s="24"/>
      <c r="KX175" s="24"/>
      <c r="KY175" s="24"/>
      <c r="KZ175" s="24"/>
      <c r="LA175" s="24"/>
      <c r="LB175" s="24"/>
      <c r="LC175" s="24"/>
      <c r="LD175" s="24"/>
      <c r="LE175" s="24"/>
      <c r="LF175" s="24"/>
      <c r="LG175" s="24"/>
      <c r="LH175" s="24"/>
      <c r="LI175" s="24"/>
      <c r="LJ175" s="24"/>
      <c r="LK175" s="24"/>
      <c r="LL175" s="24"/>
      <c r="LM175" s="24"/>
      <c r="LN175" s="24"/>
      <c r="LO175" s="24"/>
      <c r="LP175" s="24"/>
      <c r="LQ175" s="24"/>
      <c r="LR175" s="24"/>
      <c r="LS175" s="24"/>
      <c r="LT175" s="24"/>
      <c r="LU175" s="24"/>
      <c r="LV175" s="24"/>
      <c r="LW175" s="24"/>
      <c r="LX175" s="24"/>
      <c r="LY175" s="24"/>
      <c r="LZ175" s="24"/>
      <c r="MA175" s="24"/>
      <c r="MB175" s="24"/>
      <c r="MC175" s="24"/>
      <c r="MD175" s="24"/>
      <c r="ME175" s="24"/>
      <c r="MF175" s="24"/>
      <c r="MG175" s="24"/>
      <c r="MH175" s="24"/>
      <c r="MI175" s="24"/>
      <c r="MJ175" s="24"/>
      <c r="MK175" s="24"/>
      <c r="ML175" s="24"/>
      <c r="MM175" s="24"/>
      <c r="MN175" s="24"/>
      <c r="MO175" s="24"/>
      <c r="MP175" s="24"/>
      <c r="MQ175" s="24"/>
      <c r="MR175" s="24"/>
      <c r="MS175" s="24"/>
      <c r="MT175" s="24"/>
      <c r="MU175" s="24"/>
      <c r="MV175" s="24"/>
      <c r="MW175" s="24"/>
      <c r="MX175" s="24"/>
      <c r="MY175" s="24"/>
      <c r="MZ175" s="24"/>
      <c r="NA175" s="24"/>
      <c r="NB175" s="24"/>
      <c r="NC175" s="24"/>
      <c r="ND175" s="24"/>
      <c r="NE175" s="24"/>
      <c r="NF175" s="24"/>
      <c r="NG175" s="24"/>
      <c r="NH175" s="24"/>
      <c r="NI175" s="24"/>
      <c r="NJ175" s="24"/>
      <c r="NK175" s="24"/>
      <c r="NL175" s="24"/>
      <c r="NM175" s="24"/>
      <c r="NN175" s="24"/>
      <c r="NO175" s="24"/>
      <c r="NP175" s="24"/>
      <c r="NQ175" s="24"/>
      <c r="NR175" s="24"/>
      <c r="NS175" s="24"/>
      <c r="NT175" s="24"/>
      <c r="NU175" s="24"/>
      <c r="NV175" s="24"/>
      <c r="NW175" s="24"/>
      <c r="NX175" s="24"/>
      <c r="NY175" s="24"/>
      <c r="NZ175" s="24"/>
      <c r="OA175" s="24"/>
      <c r="OB175" s="24"/>
      <c r="OC175" s="24"/>
      <c r="OD175" s="24"/>
      <c r="OE175" s="24"/>
      <c r="OF175" s="24"/>
      <c r="OG175" s="24"/>
      <c r="OH175" s="24"/>
      <c r="OI175" s="24"/>
      <c r="OJ175" s="24"/>
      <c r="OK175" s="24"/>
      <c r="OL175" s="24"/>
      <c r="OM175" s="24"/>
      <c r="ON175" s="24"/>
      <c r="OO175" s="24"/>
      <c r="OP175" s="24"/>
      <c r="OQ175" s="24"/>
      <c r="OR175" s="24"/>
      <c r="OS175" s="24"/>
      <c r="OT175" s="24"/>
      <c r="OU175" s="24"/>
      <c r="OV175" s="24"/>
      <c r="OW175" s="24"/>
      <c r="OX175" s="24"/>
      <c r="OY175" s="24"/>
      <c r="OZ175" s="24"/>
      <c r="PA175" s="24"/>
      <c r="PB175" s="24"/>
      <c r="PC175" s="24"/>
      <c r="PD175" s="24"/>
      <c r="PE175" s="24"/>
      <c r="PF175" s="24"/>
      <c r="PG175" s="24"/>
      <c r="PH175" s="24"/>
      <c r="PI175" s="24"/>
      <c r="PJ175" s="24"/>
      <c r="PK175" s="24"/>
      <c r="PL175" s="24"/>
      <c r="PM175" s="24"/>
      <c r="PN175" s="24"/>
      <c r="PO175" s="24"/>
      <c r="PP175" s="24"/>
      <c r="PQ175" s="24"/>
      <c r="PR175" s="24"/>
      <c r="PS175" s="24"/>
      <c r="PT175" s="24"/>
      <c r="PU175" s="24"/>
      <c r="PV175" s="24"/>
      <c r="PW175" s="24"/>
      <c r="PX175" s="24"/>
      <c r="PY175" s="24"/>
      <c r="PZ175" s="24"/>
      <c r="QA175" s="24"/>
      <c r="QB175" s="24"/>
      <c r="QC175" s="24"/>
      <c r="QD175" s="24"/>
      <c r="QE175" s="24"/>
      <c r="QF175" s="24"/>
      <c r="QG175" s="24"/>
      <c r="QH175" s="24"/>
      <c r="QI175" s="24"/>
      <c r="QJ175" s="24"/>
      <c r="QK175" s="24"/>
      <c r="QL175" s="24"/>
      <c r="QM175" s="24"/>
      <c r="QN175" s="24"/>
      <c r="QO175" s="24"/>
      <c r="QP175" s="24"/>
      <c r="QQ175" s="24"/>
      <c r="QR175" s="24"/>
      <c r="QS175" s="24"/>
      <c r="QT175" s="24"/>
      <c r="QU175" s="24"/>
      <c r="QV175" s="24"/>
      <c r="QW175" s="24"/>
      <c r="QX175" s="24"/>
      <c r="QY175" s="24"/>
      <c r="QZ175" s="24"/>
      <c r="RA175" s="24"/>
      <c r="RB175" s="24"/>
      <c r="RC175" s="24"/>
      <c r="RD175" s="24"/>
      <c r="RE175" s="24"/>
      <c r="RF175" s="24"/>
      <c r="RG175" s="24"/>
      <c r="RH175" s="24"/>
      <c r="RI175" s="24"/>
      <c r="RJ175" s="24"/>
      <c r="RK175" s="24"/>
      <c r="RL175" s="24"/>
      <c r="RM175" s="24"/>
      <c r="RN175" s="24"/>
      <c r="RO175" s="24"/>
      <c r="RP175" s="24"/>
      <c r="RQ175" s="24"/>
      <c r="RR175" s="24"/>
      <c r="RS175" s="24"/>
      <c r="RT175" s="24"/>
      <c r="RU175" s="24"/>
      <c r="RV175" s="24"/>
      <c r="RW175" s="24"/>
      <c r="RX175" s="24"/>
      <c r="RY175" s="24"/>
      <c r="RZ175" s="24"/>
      <c r="SA175" s="24"/>
      <c r="SB175" s="24"/>
      <c r="SC175" s="24"/>
      <c r="SD175" s="24"/>
      <c r="SE175" s="24"/>
      <c r="SF175" s="24"/>
      <c r="SG175" s="24"/>
      <c r="SH175" s="24"/>
      <c r="SI175" s="24"/>
      <c r="SJ175" s="24"/>
      <c r="SK175" s="24"/>
      <c r="SL175" s="24"/>
      <c r="SM175" s="24"/>
      <c r="SN175" s="24"/>
      <c r="SO175" s="24"/>
      <c r="SP175" s="24"/>
      <c r="SQ175" s="24"/>
      <c r="SR175" s="24"/>
      <c r="SS175" s="24"/>
      <c r="ST175" s="24"/>
      <c r="SU175" s="24"/>
      <c r="SV175" s="24"/>
      <c r="SW175" s="24"/>
      <c r="SX175" s="24"/>
      <c r="SY175" s="24"/>
      <c r="SZ175" s="24"/>
      <c r="TA175" s="24"/>
      <c r="TB175" s="24"/>
      <c r="TC175" s="24"/>
      <c r="TD175" s="24"/>
      <c r="TE175" s="24"/>
      <c r="TF175" s="24"/>
      <c r="TG175" s="24"/>
      <c r="TH175" s="24"/>
      <c r="TI175" s="24"/>
      <c r="TJ175" s="24"/>
      <c r="TK175" s="24"/>
      <c r="TL175" s="24"/>
      <c r="TM175" s="24"/>
      <c r="TN175" s="24"/>
      <c r="TO175" s="24"/>
      <c r="TP175" s="24"/>
      <c r="TQ175" s="24"/>
      <c r="TR175" s="24"/>
      <c r="TS175" s="24"/>
      <c r="TT175" s="24"/>
      <c r="TU175" s="24"/>
      <c r="TV175" s="24"/>
      <c r="TW175" s="24"/>
      <c r="TX175" s="24"/>
      <c r="TY175" s="24"/>
      <c r="TZ175" s="24"/>
      <c r="UA175" s="24"/>
      <c r="UB175" s="24"/>
      <c r="UC175" s="24"/>
      <c r="UD175" s="24"/>
      <c r="UE175" s="24"/>
      <c r="UF175" s="24"/>
      <c r="UG175" s="24"/>
      <c r="UH175" s="24"/>
      <c r="UI175" s="24"/>
      <c r="UJ175" s="24"/>
      <c r="UK175" s="24"/>
      <c r="UL175" s="24"/>
      <c r="UM175" s="24"/>
      <c r="UN175" s="24"/>
      <c r="UO175" s="24"/>
      <c r="UP175" s="24"/>
      <c r="UQ175" s="24"/>
      <c r="UR175" s="24"/>
      <c r="US175" s="24"/>
      <c r="UT175" s="24"/>
      <c r="UU175" s="24"/>
      <c r="UV175" s="24"/>
      <c r="UW175" s="24"/>
      <c r="UX175" s="24"/>
      <c r="UY175" s="24"/>
      <c r="UZ175" s="24"/>
      <c r="VA175" s="24"/>
      <c r="VB175" s="24"/>
      <c r="VC175" s="24"/>
      <c r="VD175" s="24"/>
    </row>
    <row r="176" spans="1:576" s="23" customFormat="1" ht="15" customHeight="1" x14ac:dyDescent="0.2">
      <c r="A176" s="18">
        <v>73</v>
      </c>
      <c r="B176" s="89" t="s">
        <v>325</v>
      </c>
      <c r="C176" s="89" t="s">
        <v>326</v>
      </c>
      <c r="D176" s="20">
        <v>14</v>
      </c>
      <c r="E176" s="92" t="s">
        <v>245</v>
      </c>
      <c r="F176" s="89" t="s">
        <v>327</v>
      </c>
      <c r="G176" s="140" t="s">
        <v>354</v>
      </c>
      <c r="H176" s="22">
        <v>40</v>
      </c>
      <c r="I176" s="22" t="s">
        <v>107</v>
      </c>
      <c r="J176" s="21" t="s">
        <v>36</v>
      </c>
      <c r="K176" s="21" t="s">
        <v>276</v>
      </c>
      <c r="L176" s="21" t="s">
        <v>194</v>
      </c>
      <c r="M176" s="22">
        <v>1</v>
      </c>
      <c r="N176" s="101">
        <v>14024</v>
      </c>
      <c r="O176" s="62"/>
      <c r="P176" s="62">
        <f>N176*0.15</f>
        <v>2103.6</v>
      </c>
      <c r="Q176" s="62">
        <f t="shared" si="107"/>
        <v>16127.6</v>
      </c>
      <c r="R176" s="62">
        <f>70.1*5</f>
        <v>350.5</v>
      </c>
      <c r="S176" s="62">
        <f t="shared" si="108"/>
        <v>2932.6</v>
      </c>
      <c r="T176" s="62">
        <f t="shared" si="109"/>
        <v>29326</v>
      </c>
      <c r="U176" s="62">
        <f t="shared" si="110"/>
        <v>2822.33</v>
      </c>
      <c r="V176" s="62">
        <f t="shared" si="111"/>
        <v>483.82799999999997</v>
      </c>
      <c r="W176" s="62">
        <f t="shared" si="112"/>
        <v>806.38000000000011</v>
      </c>
      <c r="X176" s="62">
        <f t="shared" si="113"/>
        <v>322.55200000000002</v>
      </c>
      <c r="Y176" s="62">
        <v>869</v>
      </c>
      <c r="Z176" s="62">
        <v>599</v>
      </c>
      <c r="AA176" s="64">
        <f t="shared" si="114"/>
        <v>8797.7999999999993</v>
      </c>
      <c r="AB176" s="64">
        <f t="shared" si="115"/>
        <v>25802.556666666671</v>
      </c>
      <c r="AC176" s="64">
        <f t="shared" si="116"/>
        <v>309630.68000000005</v>
      </c>
      <c r="AD176" s="64"/>
      <c r="AE176" s="64"/>
      <c r="AF176" s="64"/>
      <c r="AG176" s="64"/>
      <c r="AH176" s="64"/>
      <c r="AI176" s="64"/>
      <c r="AJ176" s="64"/>
      <c r="AK176" s="64"/>
      <c r="AL176" s="6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  <c r="IA176" s="24"/>
      <c r="IB176" s="24"/>
      <c r="IC176" s="24"/>
      <c r="ID176" s="24"/>
      <c r="IE176" s="24"/>
      <c r="IF176" s="24"/>
      <c r="IG176" s="24"/>
      <c r="IH176" s="24"/>
      <c r="II176" s="24"/>
      <c r="IJ176" s="24"/>
      <c r="IK176" s="24"/>
      <c r="IL176" s="24"/>
      <c r="IM176" s="24"/>
      <c r="IN176" s="24"/>
      <c r="IO176" s="24"/>
      <c r="IP176" s="24"/>
      <c r="IQ176" s="24"/>
      <c r="IR176" s="24"/>
      <c r="IS176" s="24"/>
      <c r="IT176" s="24"/>
      <c r="IU176" s="24"/>
      <c r="IV176" s="24"/>
      <c r="IW176" s="24"/>
      <c r="IX176" s="24"/>
      <c r="IY176" s="24"/>
      <c r="IZ176" s="24"/>
      <c r="JA176" s="24"/>
      <c r="JB176" s="24"/>
      <c r="JC176" s="24"/>
      <c r="JD176" s="24"/>
      <c r="JE176" s="24"/>
      <c r="JF176" s="24"/>
      <c r="JG176" s="24"/>
      <c r="JH176" s="24"/>
      <c r="JI176" s="24"/>
      <c r="JJ176" s="24"/>
      <c r="JK176" s="24"/>
      <c r="JL176" s="24"/>
      <c r="JM176" s="24"/>
      <c r="JN176" s="24"/>
      <c r="JO176" s="24"/>
      <c r="JP176" s="24"/>
      <c r="JQ176" s="24"/>
      <c r="JR176" s="24"/>
      <c r="JS176" s="24"/>
      <c r="JT176" s="24"/>
      <c r="JU176" s="24"/>
      <c r="JV176" s="24"/>
      <c r="JW176" s="24"/>
      <c r="JX176" s="24"/>
      <c r="JY176" s="24"/>
      <c r="JZ176" s="24"/>
      <c r="KA176" s="24"/>
      <c r="KB176" s="24"/>
      <c r="KC176" s="24"/>
      <c r="KD176" s="24"/>
      <c r="KE176" s="24"/>
      <c r="KF176" s="24"/>
      <c r="KG176" s="24"/>
      <c r="KH176" s="24"/>
      <c r="KI176" s="24"/>
      <c r="KJ176" s="24"/>
      <c r="KK176" s="24"/>
      <c r="KL176" s="24"/>
      <c r="KM176" s="24"/>
      <c r="KN176" s="24"/>
      <c r="KO176" s="24"/>
      <c r="KP176" s="24"/>
      <c r="KQ176" s="24"/>
      <c r="KR176" s="24"/>
      <c r="KS176" s="24"/>
      <c r="KT176" s="24"/>
      <c r="KU176" s="24"/>
      <c r="KV176" s="24"/>
      <c r="KW176" s="24"/>
      <c r="KX176" s="24"/>
      <c r="KY176" s="24"/>
      <c r="KZ176" s="24"/>
      <c r="LA176" s="24"/>
      <c r="LB176" s="24"/>
      <c r="LC176" s="24"/>
      <c r="LD176" s="24"/>
      <c r="LE176" s="24"/>
      <c r="LF176" s="24"/>
      <c r="LG176" s="24"/>
      <c r="LH176" s="24"/>
      <c r="LI176" s="24"/>
      <c r="LJ176" s="24"/>
      <c r="LK176" s="24"/>
      <c r="LL176" s="24"/>
      <c r="LM176" s="24"/>
      <c r="LN176" s="24"/>
      <c r="LO176" s="24"/>
      <c r="LP176" s="24"/>
      <c r="LQ176" s="24"/>
      <c r="LR176" s="24"/>
      <c r="LS176" s="24"/>
      <c r="LT176" s="24"/>
      <c r="LU176" s="24"/>
      <c r="LV176" s="24"/>
      <c r="LW176" s="24"/>
      <c r="LX176" s="24"/>
      <c r="LY176" s="24"/>
      <c r="LZ176" s="24"/>
      <c r="MA176" s="24"/>
      <c r="MB176" s="24"/>
      <c r="MC176" s="24"/>
      <c r="MD176" s="24"/>
      <c r="ME176" s="24"/>
      <c r="MF176" s="24"/>
      <c r="MG176" s="24"/>
      <c r="MH176" s="24"/>
      <c r="MI176" s="24"/>
      <c r="MJ176" s="24"/>
      <c r="MK176" s="24"/>
      <c r="ML176" s="24"/>
      <c r="MM176" s="24"/>
      <c r="MN176" s="24"/>
      <c r="MO176" s="24"/>
      <c r="MP176" s="24"/>
      <c r="MQ176" s="24"/>
      <c r="MR176" s="24"/>
      <c r="MS176" s="24"/>
      <c r="MT176" s="24"/>
      <c r="MU176" s="24"/>
      <c r="MV176" s="24"/>
      <c r="MW176" s="24"/>
      <c r="MX176" s="24"/>
      <c r="MY176" s="24"/>
      <c r="MZ176" s="24"/>
      <c r="NA176" s="24"/>
      <c r="NB176" s="24"/>
      <c r="NC176" s="24"/>
      <c r="ND176" s="24"/>
      <c r="NE176" s="24"/>
      <c r="NF176" s="24"/>
      <c r="NG176" s="24"/>
      <c r="NH176" s="24"/>
      <c r="NI176" s="24"/>
      <c r="NJ176" s="24"/>
      <c r="NK176" s="24"/>
      <c r="NL176" s="24"/>
      <c r="NM176" s="24"/>
      <c r="NN176" s="24"/>
      <c r="NO176" s="24"/>
      <c r="NP176" s="24"/>
      <c r="NQ176" s="24"/>
      <c r="NR176" s="24"/>
      <c r="NS176" s="24"/>
      <c r="NT176" s="24"/>
      <c r="NU176" s="24"/>
      <c r="NV176" s="24"/>
      <c r="NW176" s="24"/>
      <c r="NX176" s="24"/>
      <c r="NY176" s="24"/>
      <c r="NZ176" s="24"/>
      <c r="OA176" s="24"/>
      <c r="OB176" s="24"/>
      <c r="OC176" s="24"/>
      <c r="OD176" s="24"/>
      <c r="OE176" s="24"/>
      <c r="OF176" s="24"/>
      <c r="OG176" s="24"/>
      <c r="OH176" s="24"/>
      <c r="OI176" s="24"/>
      <c r="OJ176" s="24"/>
      <c r="OK176" s="24"/>
      <c r="OL176" s="24"/>
      <c r="OM176" s="24"/>
      <c r="ON176" s="24"/>
      <c r="OO176" s="24"/>
      <c r="OP176" s="24"/>
      <c r="OQ176" s="24"/>
      <c r="OR176" s="24"/>
      <c r="OS176" s="24"/>
      <c r="OT176" s="24"/>
      <c r="OU176" s="24"/>
      <c r="OV176" s="24"/>
      <c r="OW176" s="24"/>
      <c r="OX176" s="24"/>
      <c r="OY176" s="24"/>
      <c r="OZ176" s="24"/>
      <c r="PA176" s="24"/>
      <c r="PB176" s="24"/>
      <c r="PC176" s="24"/>
      <c r="PD176" s="24"/>
      <c r="PE176" s="24"/>
      <c r="PF176" s="24"/>
      <c r="PG176" s="24"/>
      <c r="PH176" s="24"/>
      <c r="PI176" s="24"/>
      <c r="PJ176" s="24"/>
      <c r="PK176" s="24"/>
      <c r="PL176" s="24"/>
      <c r="PM176" s="24"/>
      <c r="PN176" s="24"/>
      <c r="PO176" s="24"/>
      <c r="PP176" s="24"/>
      <c r="PQ176" s="24"/>
      <c r="PR176" s="24"/>
      <c r="PS176" s="24"/>
      <c r="PT176" s="24"/>
      <c r="PU176" s="24"/>
      <c r="PV176" s="24"/>
      <c r="PW176" s="24"/>
      <c r="PX176" s="24"/>
      <c r="PY176" s="24"/>
      <c r="PZ176" s="24"/>
      <c r="QA176" s="24"/>
      <c r="QB176" s="24"/>
      <c r="QC176" s="24"/>
      <c r="QD176" s="24"/>
      <c r="QE176" s="24"/>
      <c r="QF176" s="24"/>
      <c r="QG176" s="24"/>
      <c r="QH176" s="24"/>
      <c r="QI176" s="24"/>
      <c r="QJ176" s="24"/>
      <c r="QK176" s="24"/>
      <c r="QL176" s="24"/>
      <c r="QM176" s="24"/>
      <c r="QN176" s="24"/>
      <c r="QO176" s="24"/>
      <c r="QP176" s="24"/>
      <c r="QQ176" s="24"/>
      <c r="QR176" s="24"/>
      <c r="QS176" s="24"/>
      <c r="QT176" s="24"/>
      <c r="QU176" s="24"/>
      <c r="QV176" s="24"/>
      <c r="QW176" s="24"/>
      <c r="QX176" s="24"/>
      <c r="QY176" s="24"/>
      <c r="QZ176" s="24"/>
      <c r="RA176" s="24"/>
      <c r="RB176" s="24"/>
      <c r="RC176" s="24"/>
      <c r="RD176" s="24"/>
      <c r="RE176" s="24"/>
      <c r="RF176" s="24"/>
      <c r="RG176" s="24"/>
      <c r="RH176" s="24"/>
      <c r="RI176" s="24"/>
      <c r="RJ176" s="24"/>
      <c r="RK176" s="24"/>
      <c r="RL176" s="24"/>
      <c r="RM176" s="24"/>
      <c r="RN176" s="24"/>
      <c r="RO176" s="24"/>
      <c r="RP176" s="24"/>
      <c r="RQ176" s="24"/>
      <c r="RR176" s="24"/>
      <c r="RS176" s="24"/>
      <c r="RT176" s="24"/>
      <c r="RU176" s="24"/>
      <c r="RV176" s="24"/>
      <c r="RW176" s="24"/>
      <c r="RX176" s="24"/>
      <c r="RY176" s="24"/>
      <c r="RZ176" s="24"/>
      <c r="SA176" s="24"/>
      <c r="SB176" s="24"/>
      <c r="SC176" s="24"/>
      <c r="SD176" s="24"/>
      <c r="SE176" s="24"/>
      <c r="SF176" s="24"/>
      <c r="SG176" s="24"/>
      <c r="SH176" s="24"/>
      <c r="SI176" s="24"/>
      <c r="SJ176" s="24"/>
      <c r="SK176" s="24"/>
      <c r="SL176" s="24"/>
      <c r="SM176" s="24"/>
      <c r="SN176" s="24"/>
      <c r="SO176" s="24"/>
      <c r="SP176" s="24"/>
      <c r="SQ176" s="24"/>
      <c r="SR176" s="24"/>
      <c r="SS176" s="24"/>
      <c r="ST176" s="24"/>
      <c r="SU176" s="24"/>
      <c r="SV176" s="24"/>
      <c r="SW176" s="24"/>
      <c r="SX176" s="24"/>
      <c r="SY176" s="24"/>
      <c r="SZ176" s="24"/>
      <c r="TA176" s="24"/>
      <c r="TB176" s="24"/>
      <c r="TC176" s="24"/>
      <c r="TD176" s="24"/>
      <c r="TE176" s="24"/>
      <c r="TF176" s="24"/>
      <c r="TG176" s="24"/>
      <c r="TH176" s="24"/>
      <c r="TI176" s="24"/>
      <c r="TJ176" s="24"/>
      <c r="TK176" s="24"/>
      <c r="TL176" s="24"/>
      <c r="TM176" s="24"/>
      <c r="TN176" s="24"/>
      <c r="TO176" s="24"/>
      <c r="TP176" s="24"/>
      <c r="TQ176" s="24"/>
      <c r="TR176" s="24"/>
      <c r="TS176" s="24"/>
      <c r="TT176" s="24"/>
      <c r="TU176" s="24"/>
      <c r="TV176" s="24"/>
      <c r="TW176" s="24"/>
      <c r="TX176" s="24"/>
      <c r="TY176" s="24"/>
      <c r="TZ176" s="24"/>
      <c r="UA176" s="24"/>
      <c r="UB176" s="24"/>
      <c r="UC176" s="24"/>
      <c r="UD176" s="24"/>
      <c r="UE176" s="24"/>
      <c r="UF176" s="24"/>
      <c r="UG176" s="24"/>
      <c r="UH176" s="24"/>
      <c r="UI176" s="24"/>
      <c r="UJ176" s="24"/>
      <c r="UK176" s="24"/>
      <c r="UL176" s="24"/>
      <c r="UM176" s="24"/>
      <c r="UN176" s="24"/>
      <c r="UO176" s="24"/>
      <c r="UP176" s="24"/>
      <c r="UQ176" s="24"/>
      <c r="UR176" s="24"/>
      <c r="US176" s="24"/>
      <c r="UT176" s="24"/>
      <c r="UU176" s="24"/>
      <c r="UV176" s="24"/>
      <c r="UW176" s="24"/>
      <c r="UX176" s="24"/>
      <c r="UY176" s="24"/>
      <c r="UZ176" s="24"/>
      <c r="VA176" s="24"/>
      <c r="VB176" s="24"/>
      <c r="VC176" s="24"/>
      <c r="VD176" s="24"/>
    </row>
    <row r="177" spans="1:576" s="23" customFormat="1" ht="15" customHeight="1" x14ac:dyDescent="0.2">
      <c r="A177" s="99">
        <v>74</v>
      </c>
      <c r="B177" s="89" t="s">
        <v>325</v>
      </c>
      <c r="C177" s="89" t="s">
        <v>326</v>
      </c>
      <c r="D177" s="20">
        <v>14</v>
      </c>
      <c r="E177" s="89" t="s">
        <v>245</v>
      </c>
      <c r="F177" s="89" t="s">
        <v>327</v>
      </c>
      <c r="G177" s="140" t="s">
        <v>354</v>
      </c>
      <c r="H177" s="22">
        <v>40</v>
      </c>
      <c r="I177" s="22" t="s">
        <v>107</v>
      </c>
      <c r="J177" s="21" t="s">
        <v>36</v>
      </c>
      <c r="K177" s="21" t="s">
        <v>276</v>
      </c>
      <c r="L177" s="21" t="s">
        <v>194</v>
      </c>
      <c r="M177" s="22">
        <v>1</v>
      </c>
      <c r="N177" s="101">
        <v>14024</v>
      </c>
      <c r="O177" s="62"/>
      <c r="P177" s="62">
        <f>N177*0.15</f>
        <v>2103.6</v>
      </c>
      <c r="Q177" s="62">
        <f t="shared" si="107"/>
        <v>16127.6</v>
      </c>
      <c r="R177" s="62">
        <f>70.1*7</f>
        <v>490.69999999999993</v>
      </c>
      <c r="S177" s="62">
        <f t="shared" si="108"/>
        <v>2932.6</v>
      </c>
      <c r="T177" s="62">
        <f t="shared" si="109"/>
        <v>29326</v>
      </c>
      <c r="U177" s="62">
        <f t="shared" si="110"/>
        <v>2822.33</v>
      </c>
      <c r="V177" s="62">
        <f t="shared" si="111"/>
        <v>483.82799999999997</v>
      </c>
      <c r="W177" s="62">
        <f t="shared" si="112"/>
        <v>806.38000000000011</v>
      </c>
      <c r="X177" s="62">
        <f t="shared" si="113"/>
        <v>322.55200000000002</v>
      </c>
      <c r="Y177" s="62">
        <v>869</v>
      </c>
      <c r="Z177" s="62">
        <v>599</v>
      </c>
      <c r="AA177" s="64">
        <f t="shared" si="114"/>
        <v>8797.7999999999993</v>
      </c>
      <c r="AB177" s="64">
        <f t="shared" si="115"/>
        <v>25942.756666666668</v>
      </c>
      <c r="AC177" s="64">
        <f t="shared" si="116"/>
        <v>311313.08</v>
      </c>
      <c r="AD177" s="64"/>
      <c r="AE177" s="64"/>
      <c r="AF177" s="64"/>
      <c r="AG177" s="64"/>
      <c r="AH177" s="64"/>
      <c r="AI177" s="64"/>
      <c r="AJ177" s="64"/>
      <c r="AK177" s="64"/>
      <c r="AL177" s="6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  <c r="II177" s="24"/>
      <c r="IJ177" s="24"/>
      <c r="IK177" s="24"/>
      <c r="IL177" s="24"/>
      <c r="IM177" s="24"/>
      <c r="IN177" s="24"/>
      <c r="IO177" s="24"/>
      <c r="IP177" s="24"/>
      <c r="IQ177" s="24"/>
      <c r="IR177" s="24"/>
      <c r="IS177" s="24"/>
      <c r="IT177" s="24"/>
      <c r="IU177" s="24"/>
      <c r="IV177" s="24"/>
      <c r="IW177" s="24"/>
      <c r="IX177" s="24"/>
      <c r="IY177" s="24"/>
      <c r="IZ177" s="24"/>
      <c r="JA177" s="24"/>
      <c r="JB177" s="24"/>
      <c r="JC177" s="24"/>
      <c r="JD177" s="24"/>
      <c r="JE177" s="24"/>
      <c r="JF177" s="24"/>
      <c r="JG177" s="24"/>
      <c r="JH177" s="24"/>
      <c r="JI177" s="24"/>
      <c r="JJ177" s="24"/>
      <c r="JK177" s="24"/>
      <c r="JL177" s="24"/>
      <c r="JM177" s="24"/>
      <c r="JN177" s="24"/>
      <c r="JO177" s="24"/>
      <c r="JP177" s="24"/>
      <c r="JQ177" s="24"/>
      <c r="JR177" s="24"/>
      <c r="JS177" s="24"/>
      <c r="JT177" s="24"/>
      <c r="JU177" s="24"/>
      <c r="JV177" s="24"/>
      <c r="JW177" s="24"/>
      <c r="JX177" s="24"/>
      <c r="JY177" s="24"/>
      <c r="JZ177" s="24"/>
      <c r="KA177" s="24"/>
      <c r="KB177" s="24"/>
      <c r="KC177" s="24"/>
      <c r="KD177" s="24"/>
      <c r="KE177" s="24"/>
      <c r="KF177" s="24"/>
      <c r="KG177" s="24"/>
      <c r="KH177" s="24"/>
      <c r="KI177" s="24"/>
      <c r="KJ177" s="24"/>
      <c r="KK177" s="24"/>
      <c r="KL177" s="24"/>
      <c r="KM177" s="24"/>
      <c r="KN177" s="24"/>
      <c r="KO177" s="24"/>
      <c r="KP177" s="24"/>
      <c r="KQ177" s="24"/>
      <c r="KR177" s="24"/>
      <c r="KS177" s="24"/>
      <c r="KT177" s="24"/>
      <c r="KU177" s="24"/>
      <c r="KV177" s="24"/>
      <c r="KW177" s="24"/>
      <c r="KX177" s="24"/>
      <c r="KY177" s="24"/>
      <c r="KZ177" s="24"/>
      <c r="LA177" s="24"/>
      <c r="LB177" s="24"/>
      <c r="LC177" s="24"/>
      <c r="LD177" s="24"/>
      <c r="LE177" s="24"/>
      <c r="LF177" s="24"/>
      <c r="LG177" s="24"/>
      <c r="LH177" s="24"/>
      <c r="LI177" s="24"/>
      <c r="LJ177" s="24"/>
      <c r="LK177" s="24"/>
      <c r="LL177" s="24"/>
      <c r="LM177" s="24"/>
      <c r="LN177" s="24"/>
      <c r="LO177" s="24"/>
      <c r="LP177" s="24"/>
      <c r="LQ177" s="24"/>
      <c r="LR177" s="24"/>
      <c r="LS177" s="24"/>
      <c r="LT177" s="24"/>
      <c r="LU177" s="24"/>
      <c r="LV177" s="24"/>
      <c r="LW177" s="24"/>
      <c r="LX177" s="24"/>
      <c r="LY177" s="24"/>
      <c r="LZ177" s="24"/>
      <c r="MA177" s="24"/>
      <c r="MB177" s="24"/>
      <c r="MC177" s="24"/>
      <c r="MD177" s="24"/>
      <c r="ME177" s="24"/>
      <c r="MF177" s="24"/>
      <c r="MG177" s="24"/>
      <c r="MH177" s="24"/>
      <c r="MI177" s="24"/>
      <c r="MJ177" s="24"/>
      <c r="MK177" s="24"/>
      <c r="ML177" s="24"/>
      <c r="MM177" s="24"/>
      <c r="MN177" s="24"/>
      <c r="MO177" s="24"/>
      <c r="MP177" s="24"/>
      <c r="MQ177" s="24"/>
      <c r="MR177" s="24"/>
      <c r="MS177" s="24"/>
      <c r="MT177" s="24"/>
      <c r="MU177" s="24"/>
      <c r="MV177" s="24"/>
      <c r="MW177" s="24"/>
      <c r="MX177" s="24"/>
      <c r="MY177" s="24"/>
      <c r="MZ177" s="24"/>
      <c r="NA177" s="24"/>
      <c r="NB177" s="24"/>
      <c r="NC177" s="24"/>
      <c r="ND177" s="24"/>
      <c r="NE177" s="24"/>
      <c r="NF177" s="24"/>
      <c r="NG177" s="24"/>
      <c r="NH177" s="24"/>
      <c r="NI177" s="24"/>
      <c r="NJ177" s="24"/>
      <c r="NK177" s="24"/>
      <c r="NL177" s="24"/>
      <c r="NM177" s="24"/>
      <c r="NN177" s="24"/>
      <c r="NO177" s="24"/>
      <c r="NP177" s="24"/>
      <c r="NQ177" s="24"/>
      <c r="NR177" s="24"/>
      <c r="NS177" s="24"/>
      <c r="NT177" s="24"/>
      <c r="NU177" s="24"/>
      <c r="NV177" s="24"/>
      <c r="NW177" s="24"/>
      <c r="NX177" s="24"/>
      <c r="NY177" s="24"/>
      <c r="NZ177" s="24"/>
      <c r="OA177" s="24"/>
      <c r="OB177" s="24"/>
      <c r="OC177" s="24"/>
      <c r="OD177" s="24"/>
      <c r="OE177" s="24"/>
      <c r="OF177" s="24"/>
      <c r="OG177" s="24"/>
      <c r="OH177" s="24"/>
      <c r="OI177" s="24"/>
      <c r="OJ177" s="24"/>
      <c r="OK177" s="24"/>
      <c r="OL177" s="24"/>
      <c r="OM177" s="24"/>
      <c r="ON177" s="24"/>
      <c r="OO177" s="24"/>
      <c r="OP177" s="24"/>
      <c r="OQ177" s="24"/>
      <c r="OR177" s="24"/>
      <c r="OS177" s="24"/>
      <c r="OT177" s="24"/>
      <c r="OU177" s="24"/>
      <c r="OV177" s="24"/>
      <c r="OW177" s="24"/>
      <c r="OX177" s="24"/>
      <c r="OY177" s="24"/>
      <c r="OZ177" s="24"/>
      <c r="PA177" s="24"/>
      <c r="PB177" s="24"/>
      <c r="PC177" s="24"/>
      <c r="PD177" s="24"/>
      <c r="PE177" s="24"/>
      <c r="PF177" s="24"/>
      <c r="PG177" s="24"/>
      <c r="PH177" s="24"/>
      <c r="PI177" s="24"/>
      <c r="PJ177" s="24"/>
      <c r="PK177" s="24"/>
      <c r="PL177" s="24"/>
      <c r="PM177" s="24"/>
      <c r="PN177" s="24"/>
      <c r="PO177" s="24"/>
      <c r="PP177" s="24"/>
      <c r="PQ177" s="24"/>
      <c r="PR177" s="24"/>
      <c r="PS177" s="24"/>
      <c r="PT177" s="24"/>
      <c r="PU177" s="24"/>
      <c r="PV177" s="24"/>
      <c r="PW177" s="24"/>
      <c r="PX177" s="24"/>
      <c r="PY177" s="24"/>
      <c r="PZ177" s="24"/>
      <c r="QA177" s="24"/>
      <c r="QB177" s="24"/>
      <c r="QC177" s="24"/>
      <c r="QD177" s="24"/>
      <c r="QE177" s="24"/>
      <c r="QF177" s="24"/>
      <c r="QG177" s="24"/>
      <c r="QH177" s="24"/>
      <c r="QI177" s="24"/>
      <c r="QJ177" s="24"/>
      <c r="QK177" s="24"/>
      <c r="QL177" s="24"/>
      <c r="QM177" s="24"/>
      <c r="QN177" s="24"/>
      <c r="QO177" s="24"/>
      <c r="QP177" s="24"/>
      <c r="QQ177" s="24"/>
      <c r="QR177" s="24"/>
      <c r="QS177" s="24"/>
      <c r="QT177" s="24"/>
      <c r="QU177" s="24"/>
      <c r="QV177" s="24"/>
      <c r="QW177" s="24"/>
      <c r="QX177" s="24"/>
      <c r="QY177" s="24"/>
      <c r="QZ177" s="24"/>
      <c r="RA177" s="24"/>
      <c r="RB177" s="24"/>
      <c r="RC177" s="24"/>
      <c r="RD177" s="24"/>
      <c r="RE177" s="24"/>
      <c r="RF177" s="24"/>
      <c r="RG177" s="24"/>
      <c r="RH177" s="24"/>
      <c r="RI177" s="24"/>
      <c r="RJ177" s="24"/>
      <c r="RK177" s="24"/>
      <c r="RL177" s="24"/>
      <c r="RM177" s="24"/>
      <c r="RN177" s="24"/>
      <c r="RO177" s="24"/>
      <c r="RP177" s="24"/>
      <c r="RQ177" s="24"/>
      <c r="RR177" s="24"/>
      <c r="RS177" s="24"/>
      <c r="RT177" s="24"/>
      <c r="RU177" s="24"/>
      <c r="RV177" s="24"/>
      <c r="RW177" s="24"/>
      <c r="RX177" s="24"/>
      <c r="RY177" s="24"/>
      <c r="RZ177" s="24"/>
      <c r="SA177" s="24"/>
      <c r="SB177" s="24"/>
      <c r="SC177" s="24"/>
      <c r="SD177" s="24"/>
      <c r="SE177" s="24"/>
      <c r="SF177" s="24"/>
      <c r="SG177" s="24"/>
      <c r="SH177" s="24"/>
      <c r="SI177" s="24"/>
      <c r="SJ177" s="24"/>
      <c r="SK177" s="24"/>
      <c r="SL177" s="24"/>
      <c r="SM177" s="24"/>
      <c r="SN177" s="24"/>
      <c r="SO177" s="24"/>
      <c r="SP177" s="24"/>
      <c r="SQ177" s="24"/>
      <c r="SR177" s="24"/>
      <c r="SS177" s="24"/>
      <c r="ST177" s="24"/>
      <c r="SU177" s="24"/>
      <c r="SV177" s="24"/>
      <c r="SW177" s="24"/>
      <c r="SX177" s="24"/>
      <c r="SY177" s="24"/>
      <c r="SZ177" s="24"/>
      <c r="TA177" s="24"/>
      <c r="TB177" s="24"/>
      <c r="TC177" s="24"/>
      <c r="TD177" s="24"/>
      <c r="TE177" s="24"/>
      <c r="TF177" s="24"/>
      <c r="TG177" s="24"/>
      <c r="TH177" s="24"/>
      <c r="TI177" s="24"/>
      <c r="TJ177" s="24"/>
      <c r="TK177" s="24"/>
      <c r="TL177" s="24"/>
      <c r="TM177" s="24"/>
      <c r="TN177" s="24"/>
      <c r="TO177" s="24"/>
      <c r="TP177" s="24"/>
      <c r="TQ177" s="24"/>
      <c r="TR177" s="24"/>
      <c r="TS177" s="24"/>
      <c r="TT177" s="24"/>
      <c r="TU177" s="24"/>
      <c r="TV177" s="24"/>
      <c r="TW177" s="24"/>
      <c r="TX177" s="24"/>
      <c r="TY177" s="24"/>
      <c r="TZ177" s="24"/>
      <c r="UA177" s="24"/>
      <c r="UB177" s="24"/>
      <c r="UC177" s="24"/>
      <c r="UD177" s="24"/>
      <c r="UE177" s="24"/>
      <c r="UF177" s="24"/>
      <c r="UG177" s="24"/>
      <c r="UH177" s="24"/>
      <c r="UI177" s="24"/>
      <c r="UJ177" s="24"/>
      <c r="UK177" s="24"/>
      <c r="UL177" s="24"/>
      <c r="UM177" s="24"/>
      <c r="UN177" s="24"/>
      <c r="UO177" s="24"/>
      <c r="UP177" s="24"/>
      <c r="UQ177" s="24"/>
      <c r="UR177" s="24"/>
      <c r="US177" s="24"/>
      <c r="UT177" s="24"/>
      <c r="UU177" s="24"/>
      <c r="UV177" s="24"/>
      <c r="UW177" s="24"/>
      <c r="UX177" s="24"/>
      <c r="UY177" s="24"/>
      <c r="UZ177" s="24"/>
      <c r="VA177" s="24"/>
      <c r="VB177" s="24"/>
      <c r="VC177" s="24"/>
      <c r="VD177" s="24"/>
    </row>
    <row r="178" spans="1:576" s="23" customFormat="1" ht="15" customHeight="1" x14ac:dyDescent="0.2">
      <c r="A178" s="18">
        <v>75</v>
      </c>
      <c r="B178" s="89" t="s">
        <v>325</v>
      </c>
      <c r="C178" s="89" t="s">
        <v>326</v>
      </c>
      <c r="D178" s="20">
        <v>14</v>
      </c>
      <c r="E178" s="89" t="s">
        <v>245</v>
      </c>
      <c r="F178" s="89" t="s">
        <v>327</v>
      </c>
      <c r="G178" s="140" t="s">
        <v>354</v>
      </c>
      <c r="H178" s="22">
        <v>40</v>
      </c>
      <c r="I178" s="22" t="s">
        <v>107</v>
      </c>
      <c r="J178" s="21" t="s">
        <v>36</v>
      </c>
      <c r="K178" s="21" t="s">
        <v>276</v>
      </c>
      <c r="L178" s="21" t="s">
        <v>194</v>
      </c>
      <c r="M178" s="22">
        <v>1</v>
      </c>
      <c r="N178" s="101">
        <v>14024</v>
      </c>
      <c r="O178" s="62"/>
      <c r="P178" s="62">
        <f>N178*0.15</f>
        <v>2103.6</v>
      </c>
      <c r="Q178" s="62">
        <f t="shared" si="107"/>
        <v>16127.6</v>
      </c>
      <c r="R178" s="62">
        <f>70.1*7</f>
        <v>490.69999999999993</v>
      </c>
      <c r="S178" s="62">
        <f t="shared" si="108"/>
        <v>2932.6</v>
      </c>
      <c r="T178" s="62">
        <f t="shared" si="109"/>
        <v>29326</v>
      </c>
      <c r="U178" s="62">
        <f t="shared" si="110"/>
        <v>2822.33</v>
      </c>
      <c r="V178" s="62">
        <f t="shared" si="111"/>
        <v>483.82799999999997</v>
      </c>
      <c r="W178" s="62">
        <f t="shared" si="112"/>
        <v>806.38000000000011</v>
      </c>
      <c r="X178" s="62">
        <f t="shared" si="113"/>
        <v>322.55200000000002</v>
      </c>
      <c r="Y178" s="62">
        <v>869</v>
      </c>
      <c r="Z178" s="62">
        <v>599</v>
      </c>
      <c r="AA178" s="64">
        <f t="shared" si="114"/>
        <v>8797.7999999999993</v>
      </c>
      <c r="AB178" s="64">
        <f t="shared" si="115"/>
        <v>25942.756666666668</v>
      </c>
      <c r="AC178" s="64">
        <f t="shared" si="116"/>
        <v>311313.08</v>
      </c>
      <c r="AD178" s="64"/>
      <c r="AE178" s="64"/>
      <c r="AF178" s="64"/>
      <c r="AG178" s="64"/>
      <c r="AH178" s="64"/>
      <c r="AI178" s="64"/>
      <c r="AJ178" s="64"/>
      <c r="AK178" s="64"/>
      <c r="AL178" s="6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  <c r="IA178" s="24"/>
      <c r="IB178" s="24"/>
      <c r="IC178" s="24"/>
      <c r="ID178" s="24"/>
      <c r="IE178" s="24"/>
      <c r="IF178" s="24"/>
      <c r="IG178" s="24"/>
      <c r="IH178" s="24"/>
      <c r="II178" s="24"/>
      <c r="IJ178" s="24"/>
      <c r="IK178" s="24"/>
      <c r="IL178" s="24"/>
      <c r="IM178" s="24"/>
      <c r="IN178" s="24"/>
      <c r="IO178" s="24"/>
      <c r="IP178" s="24"/>
      <c r="IQ178" s="24"/>
      <c r="IR178" s="24"/>
      <c r="IS178" s="24"/>
      <c r="IT178" s="24"/>
      <c r="IU178" s="24"/>
      <c r="IV178" s="24"/>
      <c r="IW178" s="24"/>
      <c r="IX178" s="24"/>
      <c r="IY178" s="24"/>
      <c r="IZ178" s="24"/>
      <c r="JA178" s="24"/>
      <c r="JB178" s="24"/>
      <c r="JC178" s="24"/>
      <c r="JD178" s="24"/>
      <c r="JE178" s="24"/>
      <c r="JF178" s="24"/>
      <c r="JG178" s="24"/>
      <c r="JH178" s="24"/>
      <c r="JI178" s="24"/>
      <c r="JJ178" s="24"/>
      <c r="JK178" s="24"/>
      <c r="JL178" s="24"/>
      <c r="JM178" s="24"/>
      <c r="JN178" s="24"/>
      <c r="JO178" s="24"/>
      <c r="JP178" s="24"/>
      <c r="JQ178" s="24"/>
      <c r="JR178" s="24"/>
      <c r="JS178" s="24"/>
      <c r="JT178" s="24"/>
      <c r="JU178" s="24"/>
      <c r="JV178" s="24"/>
      <c r="JW178" s="24"/>
      <c r="JX178" s="24"/>
      <c r="JY178" s="24"/>
      <c r="JZ178" s="24"/>
      <c r="KA178" s="24"/>
      <c r="KB178" s="24"/>
      <c r="KC178" s="24"/>
      <c r="KD178" s="24"/>
      <c r="KE178" s="24"/>
      <c r="KF178" s="24"/>
      <c r="KG178" s="24"/>
      <c r="KH178" s="24"/>
      <c r="KI178" s="24"/>
      <c r="KJ178" s="24"/>
      <c r="KK178" s="24"/>
      <c r="KL178" s="24"/>
      <c r="KM178" s="24"/>
      <c r="KN178" s="24"/>
      <c r="KO178" s="24"/>
      <c r="KP178" s="24"/>
      <c r="KQ178" s="24"/>
      <c r="KR178" s="24"/>
      <c r="KS178" s="24"/>
      <c r="KT178" s="24"/>
      <c r="KU178" s="24"/>
      <c r="KV178" s="24"/>
      <c r="KW178" s="24"/>
      <c r="KX178" s="24"/>
      <c r="KY178" s="24"/>
      <c r="KZ178" s="24"/>
      <c r="LA178" s="24"/>
      <c r="LB178" s="24"/>
      <c r="LC178" s="24"/>
      <c r="LD178" s="24"/>
      <c r="LE178" s="24"/>
      <c r="LF178" s="24"/>
      <c r="LG178" s="24"/>
      <c r="LH178" s="24"/>
      <c r="LI178" s="24"/>
      <c r="LJ178" s="24"/>
      <c r="LK178" s="24"/>
      <c r="LL178" s="24"/>
      <c r="LM178" s="24"/>
      <c r="LN178" s="24"/>
      <c r="LO178" s="24"/>
      <c r="LP178" s="24"/>
      <c r="LQ178" s="24"/>
      <c r="LR178" s="24"/>
      <c r="LS178" s="24"/>
      <c r="LT178" s="24"/>
      <c r="LU178" s="24"/>
      <c r="LV178" s="24"/>
      <c r="LW178" s="24"/>
      <c r="LX178" s="24"/>
      <c r="LY178" s="24"/>
      <c r="LZ178" s="24"/>
      <c r="MA178" s="24"/>
      <c r="MB178" s="24"/>
      <c r="MC178" s="24"/>
      <c r="MD178" s="24"/>
      <c r="ME178" s="24"/>
      <c r="MF178" s="24"/>
      <c r="MG178" s="24"/>
      <c r="MH178" s="24"/>
      <c r="MI178" s="24"/>
      <c r="MJ178" s="24"/>
      <c r="MK178" s="24"/>
      <c r="ML178" s="24"/>
      <c r="MM178" s="24"/>
      <c r="MN178" s="24"/>
      <c r="MO178" s="24"/>
      <c r="MP178" s="24"/>
      <c r="MQ178" s="24"/>
      <c r="MR178" s="24"/>
      <c r="MS178" s="24"/>
      <c r="MT178" s="24"/>
      <c r="MU178" s="24"/>
      <c r="MV178" s="24"/>
      <c r="MW178" s="24"/>
      <c r="MX178" s="24"/>
      <c r="MY178" s="24"/>
      <c r="MZ178" s="24"/>
      <c r="NA178" s="24"/>
      <c r="NB178" s="24"/>
      <c r="NC178" s="24"/>
      <c r="ND178" s="24"/>
      <c r="NE178" s="24"/>
      <c r="NF178" s="24"/>
      <c r="NG178" s="24"/>
      <c r="NH178" s="24"/>
      <c r="NI178" s="24"/>
      <c r="NJ178" s="24"/>
      <c r="NK178" s="24"/>
      <c r="NL178" s="24"/>
      <c r="NM178" s="24"/>
      <c r="NN178" s="24"/>
      <c r="NO178" s="24"/>
      <c r="NP178" s="24"/>
      <c r="NQ178" s="24"/>
      <c r="NR178" s="24"/>
      <c r="NS178" s="24"/>
      <c r="NT178" s="24"/>
      <c r="NU178" s="24"/>
      <c r="NV178" s="24"/>
      <c r="NW178" s="24"/>
      <c r="NX178" s="24"/>
      <c r="NY178" s="24"/>
      <c r="NZ178" s="24"/>
      <c r="OA178" s="24"/>
      <c r="OB178" s="24"/>
      <c r="OC178" s="24"/>
      <c r="OD178" s="24"/>
      <c r="OE178" s="24"/>
      <c r="OF178" s="24"/>
      <c r="OG178" s="24"/>
      <c r="OH178" s="24"/>
      <c r="OI178" s="24"/>
      <c r="OJ178" s="24"/>
      <c r="OK178" s="24"/>
      <c r="OL178" s="24"/>
      <c r="OM178" s="24"/>
      <c r="ON178" s="24"/>
      <c r="OO178" s="24"/>
      <c r="OP178" s="24"/>
      <c r="OQ178" s="24"/>
      <c r="OR178" s="24"/>
      <c r="OS178" s="24"/>
      <c r="OT178" s="24"/>
      <c r="OU178" s="24"/>
      <c r="OV178" s="24"/>
      <c r="OW178" s="24"/>
      <c r="OX178" s="24"/>
      <c r="OY178" s="24"/>
      <c r="OZ178" s="24"/>
      <c r="PA178" s="24"/>
      <c r="PB178" s="24"/>
      <c r="PC178" s="24"/>
      <c r="PD178" s="24"/>
      <c r="PE178" s="24"/>
      <c r="PF178" s="24"/>
      <c r="PG178" s="24"/>
      <c r="PH178" s="24"/>
      <c r="PI178" s="24"/>
      <c r="PJ178" s="24"/>
      <c r="PK178" s="24"/>
      <c r="PL178" s="24"/>
      <c r="PM178" s="24"/>
      <c r="PN178" s="24"/>
      <c r="PO178" s="24"/>
      <c r="PP178" s="24"/>
      <c r="PQ178" s="24"/>
      <c r="PR178" s="24"/>
      <c r="PS178" s="24"/>
      <c r="PT178" s="24"/>
      <c r="PU178" s="24"/>
      <c r="PV178" s="24"/>
      <c r="PW178" s="24"/>
      <c r="PX178" s="24"/>
      <c r="PY178" s="24"/>
      <c r="PZ178" s="24"/>
      <c r="QA178" s="24"/>
      <c r="QB178" s="24"/>
      <c r="QC178" s="24"/>
      <c r="QD178" s="24"/>
      <c r="QE178" s="24"/>
      <c r="QF178" s="24"/>
      <c r="QG178" s="24"/>
      <c r="QH178" s="24"/>
      <c r="QI178" s="24"/>
      <c r="QJ178" s="24"/>
      <c r="QK178" s="24"/>
      <c r="QL178" s="24"/>
      <c r="QM178" s="24"/>
      <c r="QN178" s="24"/>
      <c r="QO178" s="24"/>
      <c r="QP178" s="24"/>
      <c r="QQ178" s="24"/>
      <c r="QR178" s="24"/>
      <c r="QS178" s="24"/>
      <c r="QT178" s="24"/>
      <c r="QU178" s="24"/>
      <c r="QV178" s="24"/>
      <c r="QW178" s="24"/>
      <c r="QX178" s="24"/>
      <c r="QY178" s="24"/>
      <c r="QZ178" s="24"/>
      <c r="RA178" s="24"/>
      <c r="RB178" s="24"/>
      <c r="RC178" s="24"/>
      <c r="RD178" s="24"/>
      <c r="RE178" s="24"/>
      <c r="RF178" s="24"/>
      <c r="RG178" s="24"/>
      <c r="RH178" s="24"/>
      <c r="RI178" s="24"/>
      <c r="RJ178" s="24"/>
      <c r="RK178" s="24"/>
      <c r="RL178" s="24"/>
      <c r="RM178" s="24"/>
      <c r="RN178" s="24"/>
      <c r="RO178" s="24"/>
      <c r="RP178" s="24"/>
      <c r="RQ178" s="24"/>
      <c r="RR178" s="24"/>
      <c r="RS178" s="24"/>
      <c r="RT178" s="24"/>
      <c r="RU178" s="24"/>
      <c r="RV178" s="24"/>
      <c r="RW178" s="24"/>
      <c r="RX178" s="24"/>
      <c r="RY178" s="24"/>
      <c r="RZ178" s="24"/>
      <c r="SA178" s="24"/>
      <c r="SB178" s="24"/>
      <c r="SC178" s="24"/>
      <c r="SD178" s="24"/>
      <c r="SE178" s="24"/>
      <c r="SF178" s="24"/>
      <c r="SG178" s="24"/>
      <c r="SH178" s="24"/>
      <c r="SI178" s="24"/>
      <c r="SJ178" s="24"/>
      <c r="SK178" s="24"/>
      <c r="SL178" s="24"/>
      <c r="SM178" s="24"/>
      <c r="SN178" s="24"/>
      <c r="SO178" s="24"/>
      <c r="SP178" s="24"/>
      <c r="SQ178" s="24"/>
      <c r="SR178" s="24"/>
      <c r="SS178" s="24"/>
      <c r="ST178" s="24"/>
      <c r="SU178" s="24"/>
      <c r="SV178" s="24"/>
      <c r="SW178" s="24"/>
      <c r="SX178" s="24"/>
      <c r="SY178" s="24"/>
      <c r="SZ178" s="24"/>
      <c r="TA178" s="24"/>
      <c r="TB178" s="24"/>
      <c r="TC178" s="24"/>
      <c r="TD178" s="24"/>
      <c r="TE178" s="24"/>
      <c r="TF178" s="24"/>
      <c r="TG178" s="24"/>
      <c r="TH178" s="24"/>
      <c r="TI178" s="24"/>
      <c r="TJ178" s="24"/>
      <c r="TK178" s="24"/>
      <c r="TL178" s="24"/>
      <c r="TM178" s="24"/>
      <c r="TN178" s="24"/>
      <c r="TO178" s="24"/>
      <c r="TP178" s="24"/>
      <c r="TQ178" s="24"/>
      <c r="TR178" s="24"/>
      <c r="TS178" s="24"/>
      <c r="TT178" s="24"/>
      <c r="TU178" s="24"/>
      <c r="TV178" s="24"/>
      <c r="TW178" s="24"/>
      <c r="TX178" s="24"/>
      <c r="TY178" s="24"/>
      <c r="TZ178" s="24"/>
      <c r="UA178" s="24"/>
      <c r="UB178" s="24"/>
      <c r="UC178" s="24"/>
      <c r="UD178" s="24"/>
      <c r="UE178" s="24"/>
      <c r="UF178" s="24"/>
      <c r="UG178" s="24"/>
      <c r="UH178" s="24"/>
      <c r="UI178" s="24"/>
      <c r="UJ178" s="24"/>
      <c r="UK178" s="24"/>
      <c r="UL178" s="24"/>
      <c r="UM178" s="24"/>
      <c r="UN178" s="24"/>
      <c r="UO178" s="24"/>
      <c r="UP178" s="24"/>
      <c r="UQ178" s="24"/>
      <c r="UR178" s="24"/>
      <c r="US178" s="24"/>
      <c r="UT178" s="24"/>
      <c r="UU178" s="24"/>
      <c r="UV178" s="24"/>
      <c r="UW178" s="24"/>
      <c r="UX178" s="24"/>
      <c r="UY178" s="24"/>
      <c r="UZ178" s="24"/>
      <c r="VA178" s="24"/>
      <c r="VB178" s="24"/>
      <c r="VC178" s="24"/>
      <c r="VD178" s="24"/>
    </row>
    <row r="179" spans="1:576" s="23" customFormat="1" ht="15" customHeight="1" x14ac:dyDescent="0.2">
      <c r="A179" s="18">
        <v>76</v>
      </c>
      <c r="B179" s="89" t="s">
        <v>325</v>
      </c>
      <c r="C179" s="89" t="s">
        <v>326</v>
      </c>
      <c r="D179" s="20">
        <v>14</v>
      </c>
      <c r="E179" s="92" t="s">
        <v>245</v>
      </c>
      <c r="F179" s="89" t="s">
        <v>327</v>
      </c>
      <c r="G179" s="130">
        <v>10</v>
      </c>
      <c r="H179" s="22">
        <v>40</v>
      </c>
      <c r="I179" s="22" t="s">
        <v>107</v>
      </c>
      <c r="J179" s="21" t="s">
        <v>235</v>
      </c>
      <c r="K179" s="21" t="s">
        <v>276</v>
      </c>
      <c r="L179" s="21" t="s">
        <v>194</v>
      </c>
      <c r="M179" s="22">
        <v>1</v>
      </c>
      <c r="N179" s="62">
        <f t="shared" ref="N179:N193" si="117">15856+300</f>
        <v>16156</v>
      </c>
      <c r="O179" s="62"/>
      <c r="P179" s="62"/>
      <c r="Q179" s="62">
        <f t="shared" si="107"/>
        <v>16156</v>
      </c>
      <c r="R179" s="62">
        <f>70.1*7</f>
        <v>490.69999999999993</v>
      </c>
      <c r="S179" s="62">
        <f t="shared" si="108"/>
        <v>2943</v>
      </c>
      <c r="T179" s="62">
        <f t="shared" si="109"/>
        <v>29430</v>
      </c>
      <c r="U179" s="62">
        <f t="shared" si="110"/>
        <v>2827.2999999999997</v>
      </c>
      <c r="V179" s="62">
        <f t="shared" si="111"/>
        <v>484.68</v>
      </c>
      <c r="W179" s="62">
        <f t="shared" si="112"/>
        <v>807.80000000000007</v>
      </c>
      <c r="X179" s="62">
        <f t="shared" si="113"/>
        <v>323.12</v>
      </c>
      <c r="Y179" s="62">
        <v>931</v>
      </c>
      <c r="Z179" s="62">
        <v>571</v>
      </c>
      <c r="AA179" s="64">
        <f t="shared" si="114"/>
        <v>8829</v>
      </c>
      <c r="AB179" s="64">
        <f t="shared" si="115"/>
        <v>26025.1</v>
      </c>
      <c r="AC179" s="64">
        <f t="shared" si="116"/>
        <v>312301.19999999995</v>
      </c>
      <c r="AD179" s="64"/>
      <c r="AE179" s="64"/>
      <c r="AF179" s="64"/>
      <c r="AG179" s="64"/>
      <c r="AH179" s="64"/>
      <c r="AI179" s="64"/>
      <c r="AJ179" s="64"/>
      <c r="AK179" s="64"/>
      <c r="AL179" s="6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  <c r="HF179" s="24"/>
      <c r="HG179" s="24"/>
      <c r="HH179" s="24"/>
      <c r="HI179" s="24"/>
      <c r="HJ179" s="24"/>
      <c r="HK179" s="24"/>
      <c r="HL179" s="24"/>
      <c r="HM179" s="24"/>
      <c r="HN179" s="24"/>
      <c r="HO179" s="24"/>
      <c r="HP179" s="24"/>
      <c r="HQ179" s="24"/>
      <c r="HR179" s="24"/>
      <c r="HS179" s="24"/>
      <c r="HT179" s="24"/>
      <c r="HU179" s="24"/>
      <c r="HV179" s="24"/>
      <c r="HW179" s="24"/>
      <c r="HX179" s="24"/>
      <c r="HY179" s="24"/>
      <c r="HZ179" s="24"/>
      <c r="IA179" s="24"/>
      <c r="IB179" s="24"/>
      <c r="IC179" s="24"/>
      <c r="ID179" s="24"/>
      <c r="IE179" s="24"/>
      <c r="IF179" s="24"/>
      <c r="IG179" s="24"/>
      <c r="IH179" s="24"/>
      <c r="II179" s="24"/>
      <c r="IJ179" s="24"/>
      <c r="IK179" s="24"/>
      <c r="IL179" s="24"/>
      <c r="IM179" s="24"/>
      <c r="IN179" s="24"/>
      <c r="IO179" s="24"/>
      <c r="IP179" s="24"/>
      <c r="IQ179" s="24"/>
      <c r="IR179" s="24"/>
      <c r="IS179" s="24"/>
      <c r="IT179" s="24"/>
      <c r="IU179" s="24"/>
      <c r="IV179" s="24"/>
      <c r="IW179" s="24"/>
      <c r="IX179" s="24"/>
      <c r="IY179" s="24"/>
      <c r="IZ179" s="24"/>
      <c r="JA179" s="24"/>
      <c r="JB179" s="24"/>
      <c r="JC179" s="24"/>
      <c r="JD179" s="24"/>
      <c r="JE179" s="24"/>
      <c r="JF179" s="24"/>
      <c r="JG179" s="24"/>
      <c r="JH179" s="24"/>
      <c r="JI179" s="24"/>
      <c r="JJ179" s="24"/>
      <c r="JK179" s="24"/>
      <c r="JL179" s="24"/>
      <c r="JM179" s="24"/>
      <c r="JN179" s="24"/>
      <c r="JO179" s="24"/>
      <c r="JP179" s="24"/>
      <c r="JQ179" s="24"/>
      <c r="JR179" s="24"/>
      <c r="JS179" s="24"/>
      <c r="JT179" s="24"/>
      <c r="JU179" s="24"/>
      <c r="JV179" s="24"/>
      <c r="JW179" s="24"/>
      <c r="JX179" s="24"/>
      <c r="JY179" s="24"/>
      <c r="JZ179" s="24"/>
      <c r="KA179" s="24"/>
      <c r="KB179" s="24"/>
      <c r="KC179" s="24"/>
      <c r="KD179" s="24"/>
      <c r="KE179" s="24"/>
      <c r="KF179" s="24"/>
      <c r="KG179" s="24"/>
      <c r="KH179" s="24"/>
      <c r="KI179" s="24"/>
      <c r="KJ179" s="24"/>
      <c r="KK179" s="24"/>
      <c r="KL179" s="24"/>
      <c r="KM179" s="24"/>
      <c r="KN179" s="24"/>
      <c r="KO179" s="24"/>
      <c r="KP179" s="24"/>
      <c r="KQ179" s="24"/>
      <c r="KR179" s="24"/>
      <c r="KS179" s="24"/>
      <c r="KT179" s="24"/>
      <c r="KU179" s="24"/>
      <c r="KV179" s="24"/>
      <c r="KW179" s="24"/>
      <c r="KX179" s="24"/>
      <c r="KY179" s="24"/>
      <c r="KZ179" s="24"/>
      <c r="LA179" s="24"/>
      <c r="LB179" s="24"/>
      <c r="LC179" s="24"/>
      <c r="LD179" s="24"/>
      <c r="LE179" s="24"/>
      <c r="LF179" s="24"/>
      <c r="LG179" s="24"/>
      <c r="LH179" s="24"/>
      <c r="LI179" s="24"/>
      <c r="LJ179" s="24"/>
      <c r="LK179" s="24"/>
      <c r="LL179" s="24"/>
      <c r="LM179" s="24"/>
      <c r="LN179" s="24"/>
      <c r="LO179" s="24"/>
      <c r="LP179" s="24"/>
      <c r="LQ179" s="24"/>
      <c r="LR179" s="24"/>
      <c r="LS179" s="24"/>
      <c r="LT179" s="24"/>
      <c r="LU179" s="24"/>
      <c r="LV179" s="24"/>
      <c r="LW179" s="24"/>
      <c r="LX179" s="24"/>
      <c r="LY179" s="24"/>
      <c r="LZ179" s="24"/>
      <c r="MA179" s="24"/>
      <c r="MB179" s="24"/>
      <c r="MC179" s="24"/>
      <c r="MD179" s="24"/>
      <c r="ME179" s="24"/>
      <c r="MF179" s="24"/>
      <c r="MG179" s="24"/>
      <c r="MH179" s="24"/>
      <c r="MI179" s="24"/>
      <c r="MJ179" s="24"/>
      <c r="MK179" s="24"/>
      <c r="ML179" s="24"/>
      <c r="MM179" s="24"/>
      <c r="MN179" s="24"/>
      <c r="MO179" s="24"/>
      <c r="MP179" s="24"/>
      <c r="MQ179" s="24"/>
      <c r="MR179" s="24"/>
      <c r="MS179" s="24"/>
      <c r="MT179" s="24"/>
      <c r="MU179" s="24"/>
      <c r="MV179" s="24"/>
      <c r="MW179" s="24"/>
      <c r="MX179" s="24"/>
      <c r="MY179" s="24"/>
      <c r="MZ179" s="24"/>
      <c r="NA179" s="24"/>
      <c r="NB179" s="24"/>
      <c r="NC179" s="24"/>
      <c r="ND179" s="24"/>
      <c r="NE179" s="24"/>
      <c r="NF179" s="24"/>
      <c r="NG179" s="24"/>
      <c r="NH179" s="24"/>
      <c r="NI179" s="24"/>
      <c r="NJ179" s="24"/>
      <c r="NK179" s="24"/>
      <c r="NL179" s="24"/>
      <c r="NM179" s="24"/>
      <c r="NN179" s="24"/>
      <c r="NO179" s="24"/>
      <c r="NP179" s="24"/>
      <c r="NQ179" s="24"/>
      <c r="NR179" s="24"/>
      <c r="NS179" s="24"/>
      <c r="NT179" s="24"/>
      <c r="NU179" s="24"/>
      <c r="NV179" s="24"/>
      <c r="NW179" s="24"/>
      <c r="NX179" s="24"/>
      <c r="NY179" s="24"/>
      <c r="NZ179" s="24"/>
      <c r="OA179" s="24"/>
      <c r="OB179" s="24"/>
      <c r="OC179" s="24"/>
      <c r="OD179" s="24"/>
      <c r="OE179" s="24"/>
      <c r="OF179" s="24"/>
      <c r="OG179" s="24"/>
      <c r="OH179" s="24"/>
      <c r="OI179" s="24"/>
      <c r="OJ179" s="24"/>
      <c r="OK179" s="24"/>
      <c r="OL179" s="24"/>
      <c r="OM179" s="24"/>
      <c r="ON179" s="24"/>
      <c r="OO179" s="24"/>
      <c r="OP179" s="24"/>
      <c r="OQ179" s="24"/>
      <c r="OR179" s="24"/>
      <c r="OS179" s="24"/>
      <c r="OT179" s="24"/>
      <c r="OU179" s="24"/>
      <c r="OV179" s="24"/>
      <c r="OW179" s="24"/>
      <c r="OX179" s="24"/>
      <c r="OY179" s="24"/>
      <c r="OZ179" s="24"/>
      <c r="PA179" s="24"/>
      <c r="PB179" s="24"/>
      <c r="PC179" s="24"/>
      <c r="PD179" s="24"/>
      <c r="PE179" s="24"/>
      <c r="PF179" s="24"/>
      <c r="PG179" s="24"/>
      <c r="PH179" s="24"/>
      <c r="PI179" s="24"/>
      <c r="PJ179" s="24"/>
      <c r="PK179" s="24"/>
      <c r="PL179" s="24"/>
      <c r="PM179" s="24"/>
      <c r="PN179" s="24"/>
      <c r="PO179" s="24"/>
      <c r="PP179" s="24"/>
      <c r="PQ179" s="24"/>
      <c r="PR179" s="24"/>
      <c r="PS179" s="24"/>
      <c r="PT179" s="24"/>
      <c r="PU179" s="24"/>
      <c r="PV179" s="24"/>
      <c r="PW179" s="24"/>
      <c r="PX179" s="24"/>
      <c r="PY179" s="24"/>
      <c r="PZ179" s="24"/>
      <c r="QA179" s="24"/>
      <c r="QB179" s="24"/>
      <c r="QC179" s="24"/>
      <c r="QD179" s="24"/>
      <c r="QE179" s="24"/>
      <c r="QF179" s="24"/>
      <c r="QG179" s="24"/>
      <c r="QH179" s="24"/>
      <c r="QI179" s="24"/>
      <c r="QJ179" s="24"/>
      <c r="QK179" s="24"/>
      <c r="QL179" s="24"/>
      <c r="QM179" s="24"/>
      <c r="QN179" s="24"/>
      <c r="QO179" s="24"/>
      <c r="QP179" s="24"/>
      <c r="QQ179" s="24"/>
      <c r="QR179" s="24"/>
      <c r="QS179" s="24"/>
      <c r="QT179" s="24"/>
      <c r="QU179" s="24"/>
      <c r="QV179" s="24"/>
      <c r="QW179" s="24"/>
      <c r="QX179" s="24"/>
      <c r="QY179" s="24"/>
      <c r="QZ179" s="24"/>
      <c r="RA179" s="24"/>
      <c r="RB179" s="24"/>
      <c r="RC179" s="24"/>
      <c r="RD179" s="24"/>
      <c r="RE179" s="24"/>
      <c r="RF179" s="24"/>
      <c r="RG179" s="24"/>
      <c r="RH179" s="24"/>
      <c r="RI179" s="24"/>
      <c r="RJ179" s="24"/>
      <c r="RK179" s="24"/>
      <c r="RL179" s="24"/>
      <c r="RM179" s="24"/>
      <c r="RN179" s="24"/>
      <c r="RO179" s="24"/>
      <c r="RP179" s="24"/>
      <c r="RQ179" s="24"/>
      <c r="RR179" s="24"/>
      <c r="RS179" s="24"/>
      <c r="RT179" s="24"/>
      <c r="RU179" s="24"/>
      <c r="RV179" s="24"/>
      <c r="RW179" s="24"/>
      <c r="RX179" s="24"/>
      <c r="RY179" s="24"/>
      <c r="RZ179" s="24"/>
      <c r="SA179" s="24"/>
      <c r="SB179" s="24"/>
      <c r="SC179" s="24"/>
      <c r="SD179" s="24"/>
      <c r="SE179" s="24"/>
      <c r="SF179" s="24"/>
      <c r="SG179" s="24"/>
      <c r="SH179" s="24"/>
      <c r="SI179" s="24"/>
      <c r="SJ179" s="24"/>
      <c r="SK179" s="24"/>
      <c r="SL179" s="24"/>
      <c r="SM179" s="24"/>
      <c r="SN179" s="24"/>
      <c r="SO179" s="24"/>
      <c r="SP179" s="24"/>
      <c r="SQ179" s="24"/>
      <c r="SR179" s="24"/>
      <c r="SS179" s="24"/>
      <c r="ST179" s="24"/>
      <c r="SU179" s="24"/>
      <c r="SV179" s="24"/>
      <c r="SW179" s="24"/>
      <c r="SX179" s="24"/>
      <c r="SY179" s="24"/>
      <c r="SZ179" s="24"/>
      <c r="TA179" s="24"/>
      <c r="TB179" s="24"/>
      <c r="TC179" s="24"/>
      <c r="TD179" s="24"/>
      <c r="TE179" s="24"/>
      <c r="TF179" s="24"/>
      <c r="TG179" s="24"/>
      <c r="TH179" s="24"/>
      <c r="TI179" s="24"/>
      <c r="TJ179" s="24"/>
      <c r="TK179" s="24"/>
      <c r="TL179" s="24"/>
      <c r="TM179" s="24"/>
      <c r="TN179" s="24"/>
      <c r="TO179" s="24"/>
      <c r="TP179" s="24"/>
      <c r="TQ179" s="24"/>
      <c r="TR179" s="24"/>
      <c r="TS179" s="24"/>
      <c r="TT179" s="24"/>
      <c r="TU179" s="24"/>
      <c r="TV179" s="24"/>
      <c r="TW179" s="24"/>
      <c r="TX179" s="24"/>
      <c r="TY179" s="24"/>
      <c r="TZ179" s="24"/>
      <c r="UA179" s="24"/>
      <c r="UB179" s="24"/>
      <c r="UC179" s="24"/>
      <c r="UD179" s="24"/>
      <c r="UE179" s="24"/>
      <c r="UF179" s="24"/>
      <c r="UG179" s="24"/>
      <c r="UH179" s="24"/>
      <c r="UI179" s="24"/>
      <c r="UJ179" s="24"/>
      <c r="UK179" s="24"/>
      <c r="UL179" s="24"/>
      <c r="UM179" s="24"/>
      <c r="UN179" s="24"/>
      <c r="UO179" s="24"/>
      <c r="UP179" s="24"/>
      <c r="UQ179" s="24"/>
      <c r="UR179" s="24"/>
      <c r="US179" s="24"/>
      <c r="UT179" s="24"/>
      <c r="UU179" s="24"/>
      <c r="UV179" s="24"/>
      <c r="UW179" s="24"/>
      <c r="UX179" s="24"/>
      <c r="UY179" s="24"/>
      <c r="UZ179" s="24"/>
      <c r="VA179" s="24"/>
      <c r="VB179" s="24"/>
      <c r="VC179" s="24"/>
      <c r="VD179" s="24"/>
    </row>
    <row r="180" spans="1:576" s="23" customFormat="1" ht="15" customHeight="1" x14ac:dyDescent="0.2">
      <c r="A180" s="99">
        <v>77</v>
      </c>
      <c r="B180" s="89" t="s">
        <v>325</v>
      </c>
      <c r="C180" s="89" t="s">
        <v>326</v>
      </c>
      <c r="D180" s="20">
        <v>14</v>
      </c>
      <c r="E180" s="89" t="s">
        <v>245</v>
      </c>
      <c r="F180" s="89" t="s">
        <v>327</v>
      </c>
      <c r="G180" s="130">
        <v>10</v>
      </c>
      <c r="H180" s="22">
        <v>40</v>
      </c>
      <c r="I180" s="22" t="s">
        <v>107</v>
      </c>
      <c r="J180" s="21" t="s">
        <v>235</v>
      </c>
      <c r="K180" s="21" t="s">
        <v>276</v>
      </c>
      <c r="L180" s="21" t="s">
        <v>194</v>
      </c>
      <c r="M180" s="22">
        <v>1</v>
      </c>
      <c r="N180" s="62">
        <f t="shared" si="117"/>
        <v>16156</v>
      </c>
      <c r="O180" s="62"/>
      <c r="P180" s="62"/>
      <c r="Q180" s="62">
        <f t="shared" si="107"/>
        <v>16156</v>
      </c>
      <c r="R180" s="62"/>
      <c r="S180" s="62">
        <f t="shared" si="108"/>
        <v>2943</v>
      </c>
      <c r="T180" s="62">
        <f t="shared" si="109"/>
        <v>29430</v>
      </c>
      <c r="U180" s="62">
        <f t="shared" si="110"/>
        <v>2827.2999999999997</v>
      </c>
      <c r="V180" s="62">
        <f t="shared" si="111"/>
        <v>484.68</v>
      </c>
      <c r="W180" s="62">
        <f t="shared" si="112"/>
        <v>807.80000000000007</v>
      </c>
      <c r="X180" s="62">
        <f t="shared" si="113"/>
        <v>323.12</v>
      </c>
      <c r="Y180" s="62">
        <v>931</v>
      </c>
      <c r="Z180" s="62">
        <v>571</v>
      </c>
      <c r="AA180" s="64">
        <f t="shared" si="114"/>
        <v>8829</v>
      </c>
      <c r="AB180" s="64">
        <f t="shared" si="115"/>
        <v>25534.399999999998</v>
      </c>
      <c r="AC180" s="64">
        <f t="shared" si="116"/>
        <v>306412.79999999999</v>
      </c>
      <c r="AD180" s="64"/>
      <c r="AE180" s="64"/>
      <c r="AF180" s="64"/>
      <c r="AG180" s="64"/>
      <c r="AH180" s="64"/>
      <c r="AI180" s="64"/>
      <c r="AJ180" s="64"/>
      <c r="AK180" s="64"/>
      <c r="AL180" s="6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  <c r="II180" s="24"/>
      <c r="IJ180" s="24"/>
      <c r="IK180" s="24"/>
      <c r="IL180" s="24"/>
      <c r="IM180" s="24"/>
      <c r="IN180" s="24"/>
      <c r="IO180" s="24"/>
      <c r="IP180" s="24"/>
      <c r="IQ180" s="24"/>
      <c r="IR180" s="24"/>
      <c r="IS180" s="24"/>
      <c r="IT180" s="24"/>
      <c r="IU180" s="24"/>
      <c r="IV180" s="24"/>
      <c r="IW180" s="24"/>
      <c r="IX180" s="24"/>
      <c r="IY180" s="24"/>
      <c r="IZ180" s="24"/>
      <c r="JA180" s="24"/>
      <c r="JB180" s="24"/>
      <c r="JC180" s="24"/>
      <c r="JD180" s="24"/>
      <c r="JE180" s="24"/>
      <c r="JF180" s="24"/>
      <c r="JG180" s="24"/>
      <c r="JH180" s="24"/>
      <c r="JI180" s="24"/>
      <c r="JJ180" s="24"/>
      <c r="JK180" s="24"/>
      <c r="JL180" s="24"/>
      <c r="JM180" s="24"/>
      <c r="JN180" s="24"/>
      <c r="JO180" s="24"/>
      <c r="JP180" s="24"/>
      <c r="JQ180" s="24"/>
      <c r="JR180" s="24"/>
      <c r="JS180" s="24"/>
      <c r="JT180" s="24"/>
      <c r="JU180" s="24"/>
      <c r="JV180" s="24"/>
      <c r="JW180" s="24"/>
      <c r="JX180" s="24"/>
      <c r="JY180" s="24"/>
      <c r="JZ180" s="24"/>
      <c r="KA180" s="24"/>
      <c r="KB180" s="24"/>
      <c r="KC180" s="24"/>
      <c r="KD180" s="24"/>
      <c r="KE180" s="24"/>
      <c r="KF180" s="24"/>
      <c r="KG180" s="24"/>
      <c r="KH180" s="24"/>
      <c r="KI180" s="24"/>
      <c r="KJ180" s="24"/>
      <c r="KK180" s="24"/>
      <c r="KL180" s="24"/>
      <c r="KM180" s="24"/>
      <c r="KN180" s="24"/>
      <c r="KO180" s="24"/>
      <c r="KP180" s="24"/>
      <c r="KQ180" s="24"/>
      <c r="KR180" s="24"/>
      <c r="KS180" s="24"/>
      <c r="KT180" s="24"/>
      <c r="KU180" s="24"/>
      <c r="KV180" s="24"/>
      <c r="KW180" s="24"/>
      <c r="KX180" s="24"/>
      <c r="KY180" s="24"/>
      <c r="KZ180" s="24"/>
      <c r="LA180" s="24"/>
      <c r="LB180" s="24"/>
      <c r="LC180" s="24"/>
      <c r="LD180" s="24"/>
      <c r="LE180" s="24"/>
      <c r="LF180" s="24"/>
      <c r="LG180" s="24"/>
      <c r="LH180" s="24"/>
      <c r="LI180" s="24"/>
      <c r="LJ180" s="24"/>
      <c r="LK180" s="24"/>
      <c r="LL180" s="24"/>
      <c r="LM180" s="24"/>
      <c r="LN180" s="24"/>
      <c r="LO180" s="24"/>
      <c r="LP180" s="24"/>
      <c r="LQ180" s="24"/>
      <c r="LR180" s="24"/>
      <c r="LS180" s="24"/>
      <c r="LT180" s="24"/>
      <c r="LU180" s="24"/>
      <c r="LV180" s="24"/>
      <c r="LW180" s="24"/>
      <c r="LX180" s="24"/>
      <c r="LY180" s="24"/>
      <c r="LZ180" s="24"/>
      <c r="MA180" s="24"/>
      <c r="MB180" s="24"/>
      <c r="MC180" s="24"/>
      <c r="MD180" s="24"/>
      <c r="ME180" s="24"/>
      <c r="MF180" s="24"/>
      <c r="MG180" s="24"/>
      <c r="MH180" s="24"/>
      <c r="MI180" s="24"/>
      <c r="MJ180" s="24"/>
      <c r="MK180" s="24"/>
      <c r="ML180" s="24"/>
      <c r="MM180" s="24"/>
      <c r="MN180" s="24"/>
      <c r="MO180" s="24"/>
      <c r="MP180" s="24"/>
      <c r="MQ180" s="24"/>
      <c r="MR180" s="24"/>
      <c r="MS180" s="24"/>
      <c r="MT180" s="24"/>
      <c r="MU180" s="24"/>
      <c r="MV180" s="24"/>
      <c r="MW180" s="24"/>
      <c r="MX180" s="24"/>
      <c r="MY180" s="24"/>
      <c r="MZ180" s="24"/>
      <c r="NA180" s="24"/>
      <c r="NB180" s="24"/>
      <c r="NC180" s="24"/>
      <c r="ND180" s="24"/>
      <c r="NE180" s="24"/>
      <c r="NF180" s="24"/>
      <c r="NG180" s="24"/>
      <c r="NH180" s="24"/>
      <c r="NI180" s="24"/>
      <c r="NJ180" s="24"/>
      <c r="NK180" s="24"/>
      <c r="NL180" s="24"/>
      <c r="NM180" s="24"/>
      <c r="NN180" s="24"/>
      <c r="NO180" s="24"/>
      <c r="NP180" s="24"/>
      <c r="NQ180" s="24"/>
      <c r="NR180" s="24"/>
      <c r="NS180" s="24"/>
      <c r="NT180" s="24"/>
      <c r="NU180" s="24"/>
      <c r="NV180" s="24"/>
      <c r="NW180" s="24"/>
      <c r="NX180" s="24"/>
      <c r="NY180" s="24"/>
      <c r="NZ180" s="24"/>
      <c r="OA180" s="24"/>
      <c r="OB180" s="24"/>
      <c r="OC180" s="24"/>
      <c r="OD180" s="24"/>
      <c r="OE180" s="24"/>
      <c r="OF180" s="24"/>
      <c r="OG180" s="24"/>
      <c r="OH180" s="24"/>
      <c r="OI180" s="24"/>
      <c r="OJ180" s="24"/>
      <c r="OK180" s="24"/>
      <c r="OL180" s="24"/>
      <c r="OM180" s="24"/>
      <c r="ON180" s="24"/>
      <c r="OO180" s="24"/>
      <c r="OP180" s="24"/>
      <c r="OQ180" s="24"/>
      <c r="OR180" s="24"/>
      <c r="OS180" s="24"/>
      <c r="OT180" s="24"/>
      <c r="OU180" s="24"/>
      <c r="OV180" s="24"/>
      <c r="OW180" s="24"/>
      <c r="OX180" s="24"/>
      <c r="OY180" s="24"/>
      <c r="OZ180" s="24"/>
      <c r="PA180" s="24"/>
      <c r="PB180" s="24"/>
      <c r="PC180" s="24"/>
      <c r="PD180" s="24"/>
      <c r="PE180" s="24"/>
      <c r="PF180" s="24"/>
      <c r="PG180" s="24"/>
      <c r="PH180" s="24"/>
      <c r="PI180" s="24"/>
      <c r="PJ180" s="24"/>
      <c r="PK180" s="24"/>
      <c r="PL180" s="24"/>
      <c r="PM180" s="24"/>
      <c r="PN180" s="24"/>
      <c r="PO180" s="24"/>
      <c r="PP180" s="24"/>
      <c r="PQ180" s="24"/>
      <c r="PR180" s="24"/>
      <c r="PS180" s="24"/>
      <c r="PT180" s="24"/>
      <c r="PU180" s="24"/>
      <c r="PV180" s="24"/>
      <c r="PW180" s="24"/>
      <c r="PX180" s="24"/>
      <c r="PY180" s="24"/>
      <c r="PZ180" s="24"/>
      <c r="QA180" s="24"/>
      <c r="QB180" s="24"/>
      <c r="QC180" s="24"/>
      <c r="QD180" s="24"/>
      <c r="QE180" s="24"/>
      <c r="QF180" s="24"/>
      <c r="QG180" s="24"/>
      <c r="QH180" s="24"/>
      <c r="QI180" s="24"/>
      <c r="QJ180" s="24"/>
      <c r="QK180" s="24"/>
      <c r="QL180" s="24"/>
      <c r="QM180" s="24"/>
      <c r="QN180" s="24"/>
      <c r="QO180" s="24"/>
      <c r="QP180" s="24"/>
      <c r="QQ180" s="24"/>
      <c r="QR180" s="24"/>
      <c r="QS180" s="24"/>
      <c r="QT180" s="24"/>
      <c r="QU180" s="24"/>
      <c r="QV180" s="24"/>
      <c r="QW180" s="24"/>
      <c r="QX180" s="24"/>
      <c r="QY180" s="24"/>
      <c r="QZ180" s="24"/>
      <c r="RA180" s="24"/>
      <c r="RB180" s="24"/>
      <c r="RC180" s="24"/>
      <c r="RD180" s="24"/>
      <c r="RE180" s="24"/>
      <c r="RF180" s="24"/>
      <c r="RG180" s="24"/>
      <c r="RH180" s="24"/>
      <c r="RI180" s="24"/>
      <c r="RJ180" s="24"/>
      <c r="RK180" s="24"/>
      <c r="RL180" s="24"/>
      <c r="RM180" s="24"/>
      <c r="RN180" s="24"/>
      <c r="RO180" s="24"/>
      <c r="RP180" s="24"/>
      <c r="RQ180" s="24"/>
      <c r="RR180" s="24"/>
      <c r="RS180" s="24"/>
      <c r="RT180" s="24"/>
      <c r="RU180" s="24"/>
      <c r="RV180" s="24"/>
      <c r="RW180" s="24"/>
      <c r="RX180" s="24"/>
      <c r="RY180" s="24"/>
      <c r="RZ180" s="24"/>
      <c r="SA180" s="24"/>
      <c r="SB180" s="24"/>
      <c r="SC180" s="24"/>
      <c r="SD180" s="24"/>
      <c r="SE180" s="24"/>
      <c r="SF180" s="24"/>
      <c r="SG180" s="24"/>
      <c r="SH180" s="24"/>
      <c r="SI180" s="24"/>
      <c r="SJ180" s="24"/>
      <c r="SK180" s="24"/>
      <c r="SL180" s="24"/>
      <c r="SM180" s="24"/>
      <c r="SN180" s="24"/>
      <c r="SO180" s="24"/>
      <c r="SP180" s="24"/>
      <c r="SQ180" s="24"/>
      <c r="SR180" s="24"/>
      <c r="SS180" s="24"/>
      <c r="ST180" s="24"/>
      <c r="SU180" s="24"/>
      <c r="SV180" s="24"/>
      <c r="SW180" s="24"/>
      <c r="SX180" s="24"/>
      <c r="SY180" s="24"/>
      <c r="SZ180" s="24"/>
      <c r="TA180" s="24"/>
      <c r="TB180" s="24"/>
      <c r="TC180" s="24"/>
      <c r="TD180" s="24"/>
      <c r="TE180" s="24"/>
      <c r="TF180" s="24"/>
      <c r="TG180" s="24"/>
      <c r="TH180" s="24"/>
      <c r="TI180" s="24"/>
      <c r="TJ180" s="24"/>
      <c r="TK180" s="24"/>
      <c r="TL180" s="24"/>
      <c r="TM180" s="24"/>
      <c r="TN180" s="24"/>
      <c r="TO180" s="24"/>
      <c r="TP180" s="24"/>
      <c r="TQ180" s="24"/>
      <c r="TR180" s="24"/>
      <c r="TS180" s="24"/>
      <c r="TT180" s="24"/>
      <c r="TU180" s="24"/>
      <c r="TV180" s="24"/>
      <c r="TW180" s="24"/>
      <c r="TX180" s="24"/>
      <c r="TY180" s="24"/>
      <c r="TZ180" s="24"/>
      <c r="UA180" s="24"/>
      <c r="UB180" s="24"/>
      <c r="UC180" s="24"/>
      <c r="UD180" s="24"/>
      <c r="UE180" s="24"/>
      <c r="UF180" s="24"/>
      <c r="UG180" s="24"/>
      <c r="UH180" s="24"/>
      <c r="UI180" s="24"/>
      <c r="UJ180" s="24"/>
      <c r="UK180" s="24"/>
      <c r="UL180" s="24"/>
      <c r="UM180" s="24"/>
      <c r="UN180" s="24"/>
      <c r="UO180" s="24"/>
      <c r="UP180" s="24"/>
      <c r="UQ180" s="24"/>
      <c r="UR180" s="24"/>
      <c r="US180" s="24"/>
      <c r="UT180" s="24"/>
      <c r="UU180" s="24"/>
      <c r="UV180" s="24"/>
      <c r="UW180" s="24"/>
      <c r="UX180" s="24"/>
      <c r="UY180" s="24"/>
      <c r="UZ180" s="24"/>
      <c r="VA180" s="24"/>
      <c r="VB180" s="24"/>
      <c r="VC180" s="24"/>
      <c r="VD180" s="24"/>
    </row>
    <row r="181" spans="1:576" s="23" customFormat="1" ht="15" customHeight="1" x14ac:dyDescent="0.2">
      <c r="A181" s="18">
        <v>78</v>
      </c>
      <c r="B181" s="89" t="s">
        <v>325</v>
      </c>
      <c r="C181" s="89" t="s">
        <v>326</v>
      </c>
      <c r="D181" s="20">
        <v>14</v>
      </c>
      <c r="E181" s="92" t="s">
        <v>245</v>
      </c>
      <c r="F181" s="89" t="s">
        <v>327</v>
      </c>
      <c r="G181" s="130">
        <v>10</v>
      </c>
      <c r="H181" s="22">
        <v>40</v>
      </c>
      <c r="I181" s="22" t="s">
        <v>107</v>
      </c>
      <c r="J181" s="21" t="s">
        <v>195</v>
      </c>
      <c r="K181" s="21" t="s">
        <v>278</v>
      </c>
      <c r="L181" s="21" t="s">
        <v>194</v>
      </c>
      <c r="M181" s="22">
        <v>1</v>
      </c>
      <c r="N181" s="62">
        <f t="shared" si="117"/>
        <v>16156</v>
      </c>
      <c r="O181" s="62"/>
      <c r="P181" s="62"/>
      <c r="Q181" s="62">
        <f t="shared" si="107"/>
        <v>16156</v>
      </c>
      <c r="R181" s="62">
        <f>70.1*6</f>
        <v>420.59999999999997</v>
      </c>
      <c r="S181" s="62">
        <f t="shared" si="108"/>
        <v>2943</v>
      </c>
      <c r="T181" s="62">
        <f t="shared" si="109"/>
        <v>29430</v>
      </c>
      <c r="U181" s="62">
        <f t="shared" si="110"/>
        <v>2827.2999999999997</v>
      </c>
      <c r="V181" s="62">
        <f t="shared" si="111"/>
        <v>484.68</v>
      </c>
      <c r="W181" s="62">
        <f t="shared" si="112"/>
        <v>807.80000000000007</v>
      </c>
      <c r="X181" s="62">
        <f t="shared" si="113"/>
        <v>323.12</v>
      </c>
      <c r="Y181" s="62">
        <v>931</v>
      </c>
      <c r="Z181" s="62">
        <v>571</v>
      </c>
      <c r="AA181" s="64">
        <f t="shared" si="114"/>
        <v>8829</v>
      </c>
      <c r="AB181" s="64">
        <f t="shared" si="115"/>
        <v>25954.999999999996</v>
      </c>
      <c r="AC181" s="64">
        <f t="shared" si="116"/>
        <v>311459.99999999994</v>
      </c>
      <c r="AD181" s="64"/>
      <c r="AE181" s="64"/>
      <c r="AF181" s="64"/>
      <c r="AG181" s="64"/>
      <c r="AH181" s="64"/>
      <c r="AI181" s="64"/>
      <c r="AJ181" s="64"/>
      <c r="AK181" s="64"/>
      <c r="AL181" s="6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  <c r="HF181" s="24"/>
      <c r="HG181" s="24"/>
      <c r="HH181" s="24"/>
      <c r="HI181" s="24"/>
      <c r="HJ181" s="24"/>
      <c r="HK181" s="24"/>
      <c r="HL181" s="24"/>
      <c r="HM181" s="24"/>
      <c r="HN181" s="24"/>
      <c r="HO181" s="24"/>
      <c r="HP181" s="24"/>
      <c r="HQ181" s="24"/>
      <c r="HR181" s="24"/>
      <c r="HS181" s="24"/>
      <c r="HT181" s="24"/>
      <c r="HU181" s="24"/>
      <c r="HV181" s="24"/>
      <c r="HW181" s="24"/>
      <c r="HX181" s="24"/>
      <c r="HY181" s="24"/>
      <c r="HZ181" s="24"/>
      <c r="IA181" s="24"/>
      <c r="IB181" s="24"/>
      <c r="IC181" s="24"/>
      <c r="ID181" s="24"/>
      <c r="IE181" s="24"/>
      <c r="IF181" s="24"/>
      <c r="IG181" s="24"/>
      <c r="IH181" s="24"/>
      <c r="II181" s="24"/>
      <c r="IJ181" s="24"/>
      <c r="IK181" s="24"/>
      <c r="IL181" s="24"/>
      <c r="IM181" s="24"/>
      <c r="IN181" s="24"/>
      <c r="IO181" s="24"/>
      <c r="IP181" s="24"/>
      <c r="IQ181" s="24"/>
      <c r="IR181" s="24"/>
      <c r="IS181" s="24"/>
      <c r="IT181" s="24"/>
      <c r="IU181" s="24"/>
      <c r="IV181" s="24"/>
      <c r="IW181" s="24"/>
      <c r="IX181" s="24"/>
      <c r="IY181" s="24"/>
      <c r="IZ181" s="24"/>
      <c r="JA181" s="24"/>
      <c r="JB181" s="24"/>
      <c r="JC181" s="24"/>
      <c r="JD181" s="24"/>
      <c r="JE181" s="24"/>
      <c r="JF181" s="24"/>
      <c r="JG181" s="24"/>
      <c r="JH181" s="24"/>
      <c r="JI181" s="24"/>
      <c r="JJ181" s="24"/>
      <c r="JK181" s="24"/>
      <c r="JL181" s="24"/>
      <c r="JM181" s="24"/>
      <c r="JN181" s="24"/>
      <c r="JO181" s="24"/>
      <c r="JP181" s="24"/>
      <c r="JQ181" s="24"/>
      <c r="JR181" s="24"/>
      <c r="JS181" s="24"/>
      <c r="JT181" s="24"/>
      <c r="JU181" s="24"/>
      <c r="JV181" s="24"/>
      <c r="JW181" s="24"/>
      <c r="JX181" s="24"/>
      <c r="JY181" s="24"/>
      <c r="JZ181" s="24"/>
      <c r="KA181" s="24"/>
      <c r="KB181" s="24"/>
      <c r="KC181" s="24"/>
      <c r="KD181" s="24"/>
      <c r="KE181" s="24"/>
      <c r="KF181" s="24"/>
      <c r="KG181" s="24"/>
      <c r="KH181" s="24"/>
      <c r="KI181" s="24"/>
      <c r="KJ181" s="24"/>
      <c r="KK181" s="24"/>
      <c r="KL181" s="24"/>
      <c r="KM181" s="24"/>
      <c r="KN181" s="24"/>
      <c r="KO181" s="24"/>
      <c r="KP181" s="24"/>
      <c r="KQ181" s="24"/>
      <c r="KR181" s="24"/>
      <c r="KS181" s="24"/>
      <c r="KT181" s="24"/>
      <c r="KU181" s="24"/>
      <c r="KV181" s="24"/>
      <c r="KW181" s="24"/>
      <c r="KX181" s="24"/>
      <c r="KY181" s="24"/>
      <c r="KZ181" s="24"/>
      <c r="LA181" s="24"/>
      <c r="LB181" s="24"/>
      <c r="LC181" s="24"/>
      <c r="LD181" s="24"/>
      <c r="LE181" s="24"/>
      <c r="LF181" s="24"/>
      <c r="LG181" s="24"/>
      <c r="LH181" s="24"/>
      <c r="LI181" s="24"/>
      <c r="LJ181" s="24"/>
      <c r="LK181" s="24"/>
      <c r="LL181" s="24"/>
      <c r="LM181" s="24"/>
      <c r="LN181" s="24"/>
      <c r="LO181" s="24"/>
      <c r="LP181" s="24"/>
      <c r="LQ181" s="24"/>
      <c r="LR181" s="24"/>
      <c r="LS181" s="24"/>
      <c r="LT181" s="24"/>
      <c r="LU181" s="24"/>
      <c r="LV181" s="24"/>
      <c r="LW181" s="24"/>
      <c r="LX181" s="24"/>
      <c r="LY181" s="24"/>
      <c r="LZ181" s="24"/>
      <c r="MA181" s="24"/>
      <c r="MB181" s="24"/>
      <c r="MC181" s="24"/>
      <c r="MD181" s="24"/>
      <c r="ME181" s="24"/>
      <c r="MF181" s="24"/>
      <c r="MG181" s="24"/>
      <c r="MH181" s="24"/>
      <c r="MI181" s="24"/>
      <c r="MJ181" s="24"/>
      <c r="MK181" s="24"/>
      <c r="ML181" s="24"/>
      <c r="MM181" s="24"/>
      <c r="MN181" s="24"/>
      <c r="MO181" s="24"/>
      <c r="MP181" s="24"/>
      <c r="MQ181" s="24"/>
      <c r="MR181" s="24"/>
      <c r="MS181" s="24"/>
      <c r="MT181" s="24"/>
      <c r="MU181" s="24"/>
      <c r="MV181" s="24"/>
      <c r="MW181" s="24"/>
      <c r="MX181" s="24"/>
      <c r="MY181" s="24"/>
      <c r="MZ181" s="24"/>
      <c r="NA181" s="24"/>
      <c r="NB181" s="24"/>
      <c r="NC181" s="24"/>
      <c r="ND181" s="24"/>
      <c r="NE181" s="24"/>
      <c r="NF181" s="24"/>
      <c r="NG181" s="24"/>
      <c r="NH181" s="24"/>
      <c r="NI181" s="24"/>
      <c r="NJ181" s="24"/>
      <c r="NK181" s="24"/>
      <c r="NL181" s="24"/>
      <c r="NM181" s="24"/>
      <c r="NN181" s="24"/>
      <c r="NO181" s="24"/>
      <c r="NP181" s="24"/>
      <c r="NQ181" s="24"/>
      <c r="NR181" s="24"/>
      <c r="NS181" s="24"/>
      <c r="NT181" s="24"/>
      <c r="NU181" s="24"/>
      <c r="NV181" s="24"/>
      <c r="NW181" s="24"/>
      <c r="NX181" s="24"/>
      <c r="NY181" s="24"/>
      <c r="NZ181" s="24"/>
      <c r="OA181" s="24"/>
      <c r="OB181" s="24"/>
      <c r="OC181" s="24"/>
      <c r="OD181" s="24"/>
      <c r="OE181" s="24"/>
      <c r="OF181" s="24"/>
      <c r="OG181" s="24"/>
      <c r="OH181" s="24"/>
      <c r="OI181" s="24"/>
      <c r="OJ181" s="24"/>
      <c r="OK181" s="24"/>
      <c r="OL181" s="24"/>
      <c r="OM181" s="24"/>
      <c r="ON181" s="24"/>
      <c r="OO181" s="24"/>
      <c r="OP181" s="24"/>
      <c r="OQ181" s="24"/>
      <c r="OR181" s="24"/>
      <c r="OS181" s="24"/>
      <c r="OT181" s="24"/>
      <c r="OU181" s="24"/>
      <c r="OV181" s="24"/>
      <c r="OW181" s="24"/>
      <c r="OX181" s="24"/>
      <c r="OY181" s="24"/>
      <c r="OZ181" s="24"/>
      <c r="PA181" s="24"/>
      <c r="PB181" s="24"/>
      <c r="PC181" s="24"/>
      <c r="PD181" s="24"/>
      <c r="PE181" s="24"/>
      <c r="PF181" s="24"/>
      <c r="PG181" s="24"/>
      <c r="PH181" s="24"/>
      <c r="PI181" s="24"/>
      <c r="PJ181" s="24"/>
      <c r="PK181" s="24"/>
      <c r="PL181" s="24"/>
      <c r="PM181" s="24"/>
      <c r="PN181" s="24"/>
      <c r="PO181" s="24"/>
      <c r="PP181" s="24"/>
      <c r="PQ181" s="24"/>
      <c r="PR181" s="24"/>
      <c r="PS181" s="24"/>
      <c r="PT181" s="24"/>
      <c r="PU181" s="24"/>
      <c r="PV181" s="24"/>
      <c r="PW181" s="24"/>
      <c r="PX181" s="24"/>
      <c r="PY181" s="24"/>
      <c r="PZ181" s="24"/>
      <c r="QA181" s="24"/>
      <c r="QB181" s="24"/>
      <c r="QC181" s="24"/>
      <c r="QD181" s="24"/>
      <c r="QE181" s="24"/>
      <c r="QF181" s="24"/>
      <c r="QG181" s="24"/>
      <c r="QH181" s="24"/>
      <c r="QI181" s="24"/>
      <c r="QJ181" s="24"/>
      <c r="QK181" s="24"/>
      <c r="QL181" s="24"/>
      <c r="QM181" s="24"/>
      <c r="QN181" s="24"/>
      <c r="QO181" s="24"/>
      <c r="QP181" s="24"/>
      <c r="QQ181" s="24"/>
      <c r="QR181" s="24"/>
      <c r="QS181" s="24"/>
      <c r="QT181" s="24"/>
      <c r="QU181" s="24"/>
      <c r="QV181" s="24"/>
      <c r="QW181" s="24"/>
      <c r="QX181" s="24"/>
      <c r="QY181" s="24"/>
      <c r="QZ181" s="24"/>
      <c r="RA181" s="24"/>
      <c r="RB181" s="24"/>
      <c r="RC181" s="24"/>
      <c r="RD181" s="24"/>
      <c r="RE181" s="24"/>
      <c r="RF181" s="24"/>
      <c r="RG181" s="24"/>
      <c r="RH181" s="24"/>
      <c r="RI181" s="24"/>
      <c r="RJ181" s="24"/>
      <c r="RK181" s="24"/>
      <c r="RL181" s="24"/>
      <c r="RM181" s="24"/>
      <c r="RN181" s="24"/>
      <c r="RO181" s="24"/>
      <c r="RP181" s="24"/>
      <c r="RQ181" s="24"/>
      <c r="RR181" s="24"/>
      <c r="RS181" s="24"/>
      <c r="RT181" s="24"/>
      <c r="RU181" s="24"/>
      <c r="RV181" s="24"/>
      <c r="RW181" s="24"/>
      <c r="RX181" s="24"/>
      <c r="RY181" s="24"/>
      <c r="RZ181" s="24"/>
      <c r="SA181" s="24"/>
      <c r="SB181" s="24"/>
      <c r="SC181" s="24"/>
      <c r="SD181" s="24"/>
      <c r="SE181" s="24"/>
      <c r="SF181" s="24"/>
      <c r="SG181" s="24"/>
      <c r="SH181" s="24"/>
      <c r="SI181" s="24"/>
      <c r="SJ181" s="24"/>
      <c r="SK181" s="24"/>
      <c r="SL181" s="24"/>
      <c r="SM181" s="24"/>
      <c r="SN181" s="24"/>
      <c r="SO181" s="24"/>
      <c r="SP181" s="24"/>
      <c r="SQ181" s="24"/>
      <c r="SR181" s="24"/>
      <c r="SS181" s="24"/>
      <c r="ST181" s="24"/>
      <c r="SU181" s="24"/>
      <c r="SV181" s="24"/>
      <c r="SW181" s="24"/>
      <c r="SX181" s="24"/>
      <c r="SY181" s="24"/>
      <c r="SZ181" s="24"/>
      <c r="TA181" s="24"/>
      <c r="TB181" s="24"/>
      <c r="TC181" s="24"/>
      <c r="TD181" s="24"/>
      <c r="TE181" s="24"/>
      <c r="TF181" s="24"/>
      <c r="TG181" s="24"/>
      <c r="TH181" s="24"/>
      <c r="TI181" s="24"/>
      <c r="TJ181" s="24"/>
      <c r="TK181" s="24"/>
      <c r="TL181" s="24"/>
      <c r="TM181" s="24"/>
      <c r="TN181" s="24"/>
      <c r="TO181" s="24"/>
      <c r="TP181" s="24"/>
      <c r="TQ181" s="24"/>
      <c r="TR181" s="24"/>
      <c r="TS181" s="24"/>
      <c r="TT181" s="24"/>
      <c r="TU181" s="24"/>
      <c r="TV181" s="24"/>
      <c r="TW181" s="24"/>
      <c r="TX181" s="24"/>
      <c r="TY181" s="24"/>
      <c r="TZ181" s="24"/>
      <c r="UA181" s="24"/>
      <c r="UB181" s="24"/>
      <c r="UC181" s="24"/>
      <c r="UD181" s="24"/>
      <c r="UE181" s="24"/>
      <c r="UF181" s="24"/>
      <c r="UG181" s="24"/>
      <c r="UH181" s="24"/>
      <c r="UI181" s="24"/>
      <c r="UJ181" s="24"/>
      <c r="UK181" s="24"/>
      <c r="UL181" s="24"/>
      <c r="UM181" s="24"/>
      <c r="UN181" s="24"/>
      <c r="UO181" s="24"/>
      <c r="UP181" s="24"/>
      <c r="UQ181" s="24"/>
      <c r="UR181" s="24"/>
      <c r="US181" s="24"/>
      <c r="UT181" s="24"/>
      <c r="UU181" s="24"/>
      <c r="UV181" s="24"/>
      <c r="UW181" s="24"/>
      <c r="UX181" s="24"/>
      <c r="UY181" s="24"/>
      <c r="UZ181" s="24"/>
      <c r="VA181" s="24"/>
      <c r="VB181" s="24"/>
      <c r="VC181" s="24"/>
      <c r="VD181" s="24"/>
    </row>
    <row r="182" spans="1:576" s="23" customFormat="1" ht="15" customHeight="1" x14ac:dyDescent="0.2">
      <c r="A182" s="99">
        <v>79</v>
      </c>
      <c r="B182" s="89" t="s">
        <v>325</v>
      </c>
      <c r="C182" s="89" t="s">
        <v>326</v>
      </c>
      <c r="D182" s="20">
        <v>14</v>
      </c>
      <c r="E182" s="89" t="s">
        <v>245</v>
      </c>
      <c r="F182" s="89" t="s">
        <v>327</v>
      </c>
      <c r="G182" s="130">
        <v>10</v>
      </c>
      <c r="H182" s="22">
        <v>40</v>
      </c>
      <c r="I182" s="22" t="s">
        <v>107</v>
      </c>
      <c r="J182" s="21" t="s">
        <v>195</v>
      </c>
      <c r="K182" s="21" t="s">
        <v>278</v>
      </c>
      <c r="L182" s="21" t="s">
        <v>194</v>
      </c>
      <c r="M182" s="22">
        <v>1</v>
      </c>
      <c r="N182" s="62">
        <f t="shared" si="117"/>
        <v>16156</v>
      </c>
      <c r="O182" s="62"/>
      <c r="P182" s="62"/>
      <c r="Q182" s="62">
        <f t="shared" si="107"/>
        <v>16156</v>
      </c>
      <c r="R182" s="62"/>
      <c r="S182" s="62">
        <f t="shared" si="108"/>
        <v>2943</v>
      </c>
      <c r="T182" s="62">
        <f t="shared" si="109"/>
        <v>29430</v>
      </c>
      <c r="U182" s="62">
        <f t="shared" si="110"/>
        <v>2827.2999999999997</v>
      </c>
      <c r="V182" s="62">
        <f t="shared" si="111"/>
        <v>484.68</v>
      </c>
      <c r="W182" s="62">
        <f t="shared" si="112"/>
        <v>807.80000000000007</v>
      </c>
      <c r="X182" s="62">
        <f t="shared" si="113"/>
        <v>323.12</v>
      </c>
      <c r="Y182" s="62">
        <v>931</v>
      </c>
      <c r="Z182" s="62">
        <v>571</v>
      </c>
      <c r="AA182" s="64">
        <f t="shared" si="114"/>
        <v>8829</v>
      </c>
      <c r="AB182" s="64">
        <f t="shared" si="115"/>
        <v>25534.399999999998</v>
      </c>
      <c r="AC182" s="64">
        <f t="shared" si="116"/>
        <v>306412.79999999999</v>
      </c>
      <c r="AD182" s="64"/>
      <c r="AE182" s="64"/>
      <c r="AF182" s="64"/>
      <c r="AG182" s="64"/>
      <c r="AH182" s="64"/>
      <c r="AI182" s="64"/>
      <c r="AJ182" s="64"/>
      <c r="AK182" s="64"/>
      <c r="AL182" s="6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  <c r="HF182" s="24"/>
      <c r="HG182" s="24"/>
      <c r="HH182" s="24"/>
      <c r="HI182" s="24"/>
      <c r="HJ182" s="24"/>
      <c r="HK182" s="24"/>
      <c r="HL182" s="24"/>
      <c r="HM182" s="24"/>
      <c r="HN182" s="24"/>
      <c r="HO182" s="24"/>
      <c r="HP182" s="24"/>
      <c r="HQ182" s="24"/>
      <c r="HR182" s="24"/>
      <c r="HS182" s="24"/>
      <c r="HT182" s="24"/>
      <c r="HU182" s="24"/>
      <c r="HV182" s="24"/>
      <c r="HW182" s="24"/>
      <c r="HX182" s="24"/>
      <c r="HY182" s="24"/>
      <c r="HZ182" s="24"/>
      <c r="IA182" s="24"/>
      <c r="IB182" s="24"/>
      <c r="IC182" s="24"/>
      <c r="ID182" s="24"/>
      <c r="IE182" s="24"/>
      <c r="IF182" s="24"/>
      <c r="IG182" s="24"/>
      <c r="IH182" s="24"/>
      <c r="II182" s="24"/>
      <c r="IJ182" s="24"/>
      <c r="IK182" s="24"/>
      <c r="IL182" s="24"/>
      <c r="IM182" s="24"/>
      <c r="IN182" s="24"/>
      <c r="IO182" s="24"/>
      <c r="IP182" s="24"/>
      <c r="IQ182" s="24"/>
      <c r="IR182" s="24"/>
      <c r="IS182" s="24"/>
      <c r="IT182" s="24"/>
      <c r="IU182" s="24"/>
      <c r="IV182" s="24"/>
      <c r="IW182" s="24"/>
      <c r="IX182" s="24"/>
      <c r="IY182" s="24"/>
      <c r="IZ182" s="24"/>
      <c r="JA182" s="24"/>
      <c r="JB182" s="24"/>
      <c r="JC182" s="24"/>
      <c r="JD182" s="24"/>
      <c r="JE182" s="24"/>
      <c r="JF182" s="24"/>
      <c r="JG182" s="24"/>
      <c r="JH182" s="24"/>
      <c r="JI182" s="24"/>
      <c r="JJ182" s="24"/>
      <c r="JK182" s="24"/>
      <c r="JL182" s="24"/>
      <c r="JM182" s="24"/>
      <c r="JN182" s="24"/>
      <c r="JO182" s="24"/>
      <c r="JP182" s="24"/>
      <c r="JQ182" s="24"/>
      <c r="JR182" s="24"/>
      <c r="JS182" s="24"/>
      <c r="JT182" s="24"/>
      <c r="JU182" s="24"/>
      <c r="JV182" s="24"/>
      <c r="JW182" s="24"/>
      <c r="JX182" s="24"/>
      <c r="JY182" s="24"/>
      <c r="JZ182" s="24"/>
      <c r="KA182" s="24"/>
      <c r="KB182" s="24"/>
      <c r="KC182" s="24"/>
      <c r="KD182" s="24"/>
      <c r="KE182" s="24"/>
      <c r="KF182" s="24"/>
      <c r="KG182" s="24"/>
      <c r="KH182" s="24"/>
      <c r="KI182" s="24"/>
      <c r="KJ182" s="24"/>
      <c r="KK182" s="24"/>
      <c r="KL182" s="24"/>
      <c r="KM182" s="24"/>
      <c r="KN182" s="24"/>
      <c r="KO182" s="24"/>
      <c r="KP182" s="24"/>
      <c r="KQ182" s="24"/>
      <c r="KR182" s="24"/>
      <c r="KS182" s="24"/>
      <c r="KT182" s="24"/>
      <c r="KU182" s="24"/>
      <c r="KV182" s="24"/>
      <c r="KW182" s="24"/>
      <c r="KX182" s="24"/>
      <c r="KY182" s="24"/>
      <c r="KZ182" s="24"/>
      <c r="LA182" s="24"/>
      <c r="LB182" s="24"/>
      <c r="LC182" s="24"/>
      <c r="LD182" s="24"/>
      <c r="LE182" s="24"/>
      <c r="LF182" s="24"/>
      <c r="LG182" s="24"/>
      <c r="LH182" s="24"/>
      <c r="LI182" s="24"/>
      <c r="LJ182" s="24"/>
      <c r="LK182" s="24"/>
      <c r="LL182" s="24"/>
      <c r="LM182" s="24"/>
      <c r="LN182" s="24"/>
      <c r="LO182" s="24"/>
      <c r="LP182" s="24"/>
      <c r="LQ182" s="24"/>
      <c r="LR182" s="24"/>
      <c r="LS182" s="24"/>
      <c r="LT182" s="24"/>
      <c r="LU182" s="24"/>
      <c r="LV182" s="24"/>
      <c r="LW182" s="24"/>
      <c r="LX182" s="24"/>
      <c r="LY182" s="24"/>
      <c r="LZ182" s="24"/>
      <c r="MA182" s="24"/>
      <c r="MB182" s="24"/>
      <c r="MC182" s="24"/>
      <c r="MD182" s="24"/>
      <c r="ME182" s="24"/>
      <c r="MF182" s="24"/>
      <c r="MG182" s="24"/>
      <c r="MH182" s="24"/>
      <c r="MI182" s="24"/>
      <c r="MJ182" s="24"/>
      <c r="MK182" s="24"/>
      <c r="ML182" s="24"/>
      <c r="MM182" s="24"/>
      <c r="MN182" s="24"/>
      <c r="MO182" s="24"/>
      <c r="MP182" s="24"/>
      <c r="MQ182" s="24"/>
      <c r="MR182" s="24"/>
      <c r="MS182" s="24"/>
      <c r="MT182" s="24"/>
      <c r="MU182" s="24"/>
      <c r="MV182" s="24"/>
      <c r="MW182" s="24"/>
      <c r="MX182" s="24"/>
      <c r="MY182" s="24"/>
      <c r="MZ182" s="24"/>
      <c r="NA182" s="24"/>
      <c r="NB182" s="24"/>
      <c r="NC182" s="24"/>
      <c r="ND182" s="24"/>
      <c r="NE182" s="24"/>
      <c r="NF182" s="24"/>
      <c r="NG182" s="24"/>
      <c r="NH182" s="24"/>
      <c r="NI182" s="24"/>
      <c r="NJ182" s="24"/>
      <c r="NK182" s="24"/>
      <c r="NL182" s="24"/>
      <c r="NM182" s="24"/>
      <c r="NN182" s="24"/>
      <c r="NO182" s="24"/>
      <c r="NP182" s="24"/>
      <c r="NQ182" s="24"/>
      <c r="NR182" s="24"/>
      <c r="NS182" s="24"/>
      <c r="NT182" s="24"/>
      <c r="NU182" s="24"/>
      <c r="NV182" s="24"/>
      <c r="NW182" s="24"/>
      <c r="NX182" s="24"/>
      <c r="NY182" s="24"/>
      <c r="NZ182" s="24"/>
      <c r="OA182" s="24"/>
      <c r="OB182" s="24"/>
      <c r="OC182" s="24"/>
      <c r="OD182" s="24"/>
      <c r="OE182" s="24"/>
      <c r="OF182" s="24"/>
      <c r="OG182" s="24"/>
      <c r="OH182" s="24"/>
      <c r="OI182" s="24"/>
      <c r="OJ182" s="24"/>
      <c r="OK182" s="24"/>
      <c r="OL182" s="24"/>
      <c r="OM182" s="24"/>
      <c r="ON182" s="24"/>
      <c r="OO182" s="24"/>
      <c r="OP182" s="24"/>
      <c r="OQ182" s="24"/>
      <c r="OR182" s="24"/>
      <c r="OS182" s="24"/>
      <c r="OT182" s="24"/>
      <c r="OU182" s="24"/>
      <c r="OV182" s="24"/>
      <c r="OW182" s="24"/>
      <c r="OX182" s="24"/>
      <c r="OY182" s="24"/>
      <c r="OZ182" s="24"/>
      <c r="PA182" s="24"/>
      <c r="PB182" s="24"/>
      <c r="PC182" s="24"/>
      <c r="PD182" s="24"/>
      <c r="PE182" s="24"/>
      <c r="PF182" s="24"/>
      <c r="PG182" s="24"/>
      <c r="PH182" s="24"/>
      <c r="PI182" s="24"/>
      <c r="PJ182" s="24"/>
      <c r="PK182" s="24"/>
      <c r="PL182" s="24"/>
      <c r="PM182" s="24"/>
      <c r="PN182" s="24"/>
      <c r="PO182" s="24"/>
      <c r="PP182" s="24"/>
      <c r="PQ182" s="24"/>
      <c r="PR182" s="24"/>
      <c r="PS182" s="24"/>
      <c r="PT182" s="24"/>
      <c r="PU182" s="24"/>
      <c r="PV182" s="24"/>
      <c r="PW182" s="24"/>
      <c r="PX182" s="24"/>
      <c r="PY182" s="24"/>
      <c r="PZ182" s="24"/>
      <c r="QA182" s="24"/>
      <c r="QB182" s="24"/>
      <c r="QC182" s="24"/>
      <c r="QD182" s="24"/>
      <c r="QE182" s="24"/>
      <c r="QF182" s="24"/>
      <c r="QG182" s="24"/>
      <c r="QH182" s="24"/>
      <c r="QI182" s="24"/>
      <c r="QJ182" s="24"/>
      <c r="QK182" s="24"/>
      <c r="QL182" s="24"/>
      <c r="QM182" s="24"/>
      <c r="QN182" s="24"/>
      <c r="QO182" s="24"/>
      <c r="QP182" s="24"/>
      <c r="QQ182" s="24"/>
      <c r="QR182" s="24"/>
      <c r="QS182" s="24"/>
      <c r="QT182" s="24"/>
      <c r="QU182" s="24"/>
      <c r="QV182" s="24"/>
      <c r="QW182" s="24"/>
      <c r="QX182" s="24"/>
      <c r="QY182" s="24"/>
      <c r="QZ182" s="24"/>
      <c r="RA182" s="24"/>
      <c r="RB182" s="24"/>
      <c r="RC182" s="24"/>
      <c r="RD182" s="24"/>
      <c r="RE182" s="24"/>
      <c r="RF182" s="24"/>
      <c r="RG182" s="24"/>
      <c r="RH182" s="24"/>
      <c r="RI182" s="24"/>
      <c r="RJ182" s="24"/>
      <c r="RK182" s="24"/>
      <c r="RL182" s="24"/>
      <c r="RM182" s="24"/>
      <c r="RN182" s="24"/>
      <c r="RO182" s="24"/>
      <c r="RP182" s="24"/>
      <c r="RQ182" s="24"/>
      <c r="RR182" s="24"/>
      <c r="RS182" s="24"/>
      <c r="RT182" s="24"/>
      <c r="RU182" s="24"/>
      <c r="RV182" s="24"/>
      <c r="RW182" s="24"/>
      <c r="RX182" s="24"/>
      <c r="RY182" s="24"/>
      <c r="RZ182" s="24"/>
      <c r="SA182" s="24"/>
      <c r="SB182" s="24"/>
      <c r="SC182" s="24"/>
      <c r="SD182" s="24"/>
      <c r="SE182" s="24"/>
      <c r="SF182" s="24"/>
      <c r="SG182" s="24"/>
      <c r="SH182" s="24"/>
      <c r="SI182" s="24"/>
      <c r="SJ182" s="24"/>
      <c r="SK182" s="24"/>
      <c r="SL182" s="24"/>
      <c r="SM182" s="24"/>
      <c r="SN182" s="24"/>
      <c r="SO182" s="24"/>
      <c r="SP182" s="24"/>
      <c r="SQ182" s="24"/>
      <c r="SR182" s="24"/>
      <c r="SS182" s="24"/>
      <c r="ST182" s="24"/>
      <c r="SU182" s="24"/>
      <c r="SV182" s="24"/>
      <c r="SW182" s="24"/>
      <c r="SX182" s="24"/>
      <c r="SY182" s="24"/>
      <c r="SZ182" s="24"/>
      <c r="TA182" s="24"/>
      <c r="TB182" s="24"/>
      <c r="TC182" s="24"/>
      <c r="TD182" s="24"/>
      <c r="TE182" s="24"/>
      <c r="TF182" s="24"/>
      <c r="TG182" s="24"/>
      <c r="TH182" s="24"/>
      <c r="TI182" s="24"/>
      <c r="TJ182" s="24"/>
      <c r="TK182" s="24"/>
      <c r="TL182" s="24"/>
      <c r="TM182" s="24"/>
      <c r="TN182" s="24"/>
      <c r="TO182" s="24"/>
      <c r="TP182" s="24"/>
      <c r="TQ182" s="24"/>
      <c r="TR182" s="24"/>
      <c r="TS182" s="24"/>
      <c r="TT182" s="24"/>
      <c r="TU182" s="24"/>
      <c r="TV182" s="24"/>
      <c r="TW182" s="24"/>
      <c r="TX182" s="24"/>
      <c r="TY182" s="24"/>
      <c r="TZ182" s="24"/>
      <c r="UA182" s="24"/>
      <c r="UB182" s="24"/>
      <c r="UC182" s="24"/>
      <c r="UD182" s="24"/>
      <c r="UE182" s="24"/>
      <c r="UF182" s="24"/>
      <c r="UG182" s="24"/>
      <c r="UH182" s="24"/>
      <c r="UI182" s="24"/>
      <c r="UJ182" s="24"/>
      <c r="UK182" s="24"/>
      <c r="UL182" s="24"/>
      <c r="UM182" s="24"/>
      <c r="UN182" s="24"/>
      <c r="UO182" s="24"/>
      <c r="UP182" s="24"/>
      <c r="UQ182" s="24"/>
      <c r="UR182" s="24"/>
      <c r="US182" s="24"/>
      <c r="UT182" s="24"/>
      <c r="UU182" s="24"/>
      <c r="UV182" s="24"/>
      <c r="UW182" s="24"/>
      <c r="UX182" s="24"/>
      <c r="UY182" s="24"/>
      <c r="UZ182" s="24"/>
      <c r="VA182" s="24"/>
      <c r="VB182" s="24"/>
      <c r="VC182" s="24"/>
      <c r="VD182" s="24"/>
    </row>
    <row r="183" spans="1:576" s="23" customFormat="1" ht="15" customHeight="1" x14ac:dyDescent="0.2">
      <c r="A183" s="18">
        <v>80</v>
      </c>
      <c r="B183" s="89" t="s">
        <v>325</v>
      </c>
      <c r="C183" s="89" t="s">
        <v>326</v>
      </c>
      <c r="D183" s="20">
        <v>14</v>
      </c>
      <c r="E183" s="89" t="s">
        <v>245</v>
      </c>
      <c r="F183" s="89" t="s">
        <v>327</v>
      </c>
      <c r="G183" s="130">
        <v>10</v>
      </c>
      <c r="H183" s="22">
        <v>40</v>
      </c>
      <c r="I183" s="22" t="s">
        <v>107</v>
      </c>
      <c r="J183" s="21" t="s">
        <v>195</v>
      </c>
      <c r="K183" s="21" t="s">
        <v>278</v>
      </c>
      <c r="L183" s="21" t="s">
        <v>194</v>
      </c>
      <c r="M183" s="22">
        <v>1</v>
      </c>
      <c r="N183" s="62">
        <f t="shared" si="117"/>
        <v>16156</v>
      </c>
      <c r="O183" s="62"/>
      <c r="P183" s="62"/>
      <c r="Q183" s="62">
        <f t="shared" si="107"/>
        <v>16156</v>
      </c>
      <c r="R183" s="62">
        <f>70.1*5</f>
        <v>350.5</v>
      </c>
      <c r="S183" s="62">
        <f t="shared" si="108"/>
        <v>2943</v>
      </c>
      <c r="T183" s="62">
        <f t="shared" si="109"/>
        <v>29430</v>
      </c>
      <c r="U183" s="62">
        <f t="shared" si="110"/>
        <v>2827.2999999999997</v>
      </c>
      <c r="V183" s="62">
        <f t="shared" si="111"/>
        <v>484.68</v>
      </c>
      <c r="W183" s="62">
        <f t="shared" si="112"/>
        <v>807.80000000000007</v>
      </c>
      <c r="X183" s="62">
        <f t="shared" si="113"/>
        <v>323.12</v>
      </c>
      <c r="Y183" s="62">
        <v>931</v>
      </c>
      <c r="Z183" s="62">
        <v>571</v>
      </c>
      <c r="AA183" s="64">
        <f t="shared" si="114"/>
        <v>8829</v>
      </c>
      <c r="AB183" s="64">
        <f t="shared" si="115"/>
        <v>25884.899999999998</v>
      </c>
      <c r="AC183" s="64">
        <f t="shared" si="116"/>
        <v>310618.8</v>
      </c>
      <c r="AD183" s="64"/>
      <c r="AE183" s="64"/>
      <c r="AF183" s="64"/>
      <c r="AG183" s="64"/>
      <c r="AH183" s="64"/>
      <c r="AI183" s="64"/>
      <c r="AJ183" s="64"/>
      <c r="AK183" s="64"/>
      <c r="AL183" s="6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4"/>
      <c r="HA183" s="24"/>
      <c r="HB183" s="24"/>
      <c r="HC183" s="24"/>
      <c r="HD183" s="24"/>
      <c r="HE183" s="24"/>
      <c r="HF183" s="24"/>
      <c r="HG183" s="24"/>
      <c r="HH183" s="24"/>
      <c r="HI183" s="24"/>
      <c r="HJ183" s="24"/>
      <c r="HK183" s="24"/>
      <c r="HL183" s="24"/>
      <c r="HM183" s="24"/>
      <c r="HN183" s="24"/>
      <c r="HO183" s="24"/>
      <c r="HP183" s="24"/>
      <c r="HQ183" s="24"/>
      <c r="HR183" s="24"/>
      <c r="HS183" s="24"/>
      <c r="HT183" s="24"/>
      <c r="HU183" s="24"/>
      <c r="HV183" s="24"/>
      <c r="HW183" s="24"/>
      <c r="HX183" s="24"/>
      <c r="HY183" s="24"/>
      <c r="HZ183" s="24"/>
      <c r="IA183" s="24"/>
      <c r="IB183" s="24"/>
      <c r="IC183" s="24"/>
      <c r="ID183" s="24"/>
      <c r="IE183" s="24"/>
      <c r="IF183" s="24"/>
      <c r="IG183" s="24"/>
      <c r="IH183" s="24"/>
      <c r="II183" s="24"/>
      <c r="IJ183" s="24"/>
      <c r="IK183" s="24"/>
      <c r="IL183" s="24"/>
      <c r="IM183" s="24"/>
      <c r="IN183" s="24"/>
      <c r="IO183" s="24"/>
      <c r="IP183" s="24"/>
      <c r="IQ183" s="24"/>
      <c r="IR183" s="24"/>
      <c r="IS183" s="24"/>
      <c r="IT183" s="24"/>
      <c r="IU183" s="24"/>
      <c r="IV183" s="24"/>
      <c r="IW183" s="24"/>
      <c r="IX183" s="24"/>
      <c r="IY183" s="24"/>
      <c r="IZ183" s="24"/>
      <c r="JA183" s="24"/>
      <c r="JB183" s="24"/>
      <c r="JC183" s="24"/>
      <c r="JD183" s="24"/>
      <c r="JE183" s="24"/>
      <c r="JF183" s="24"/>
      <c r="JG183" s="24"/>
      <c r="JH183" s="24"/>
      <c r="JI183" s="24"/>
      <c r="JJ183" s="24"/>
      <c r="JK183" s="24"/>
      <c r="JL183" s="24"/>
      <c r="JM183" s="24"/>
      <c r="JN183" s="24"/>
      <c r="JO183" s="24"/>
      <c r="JP183" s="24"/>
      <c r="JQ183" s="24"/>
      <c r="JR183" s="24"/>
      <c r="JS183" s="24"/>
      <c r="JT183" s="24"/>
      <c r="JU183" s="24"/>
      <c r="JV183" s="24"/>
      <c r="JW183" s="24"/>
      <c r="JX183" s="24"/>
      <c r="JY183" s="24"/>
      <c r="JZ183" s="24"/>
      <c r="KA183" s="24"/>
      <c r="KB183" s="24"/>
      <c r="KC183" s="24"/>
      <c r="KD183" s="24"/>
      <c r="KE183" s="24"/>
      <c r="KF183" s="24"/>
      <c r="KG183" s="24"/>
      <c r="KH183" s="24"/>
      <c r="KI183" s="24"/>
      <c r="KJ183" s="24"/>
      <c r="KK183" s="24"/>
      <c r="KL183" s="24"/>
      <c r="KM183" s="24"/>
      <c r="KN183" s="24"/>
      <c r="KO183" s="24"/>
      <c r="KP183" s="24"/>
      <c r="KQ183" s="24"/>
      <c r="KR183" s="24"/>
      <c r="KS183" s="24"/>
      <c r="KT183" s="24"/>
      <c r="KU183" s="24"/>
      <c r="KV183" s="24"/>
      <c r="KW183" s="24"/>
      <c r="KX183" s="24"/>
      <c r="KY183" s="24"/>
      <c r="KZ183" s="24"/>
      <c r="LA183" s="24"/>
      <c r="LB183" s="24"/>
      <c r="LC183" s="24"/>
      <c r="LD183" s="24"/>
      <c r="LE183" s="24"/>
      <c r="LF183" s="24"/>
      <c r="LG183" s="24"/>
      <c r="LH183" s="24"/>
      <c r="LI183" s="24"/>
      <c r="LJ183" s="24"/>
      <c r="LK183" s="24"/>
      <c r="LL183" s="24"/>
      <c r="LM183" s="24"/>
      <c r="LN183" s="24"/>
      <c r="LO183" s="24"/>
      <c r="LP183" s="24"/>
      <c r="LQ183" s="24"/>
      <c r="LR183" s="24"/>
      <c r="LS183" s="24"/>
      <c r="LT183" s="24"/>
      <c r="LU183" s="24"/>
      <c r="LV183" s="24"/>
      <c r="LW183" s="24"/>
      <c r="LX183" s="24"/>
      <c r="LY183" s="24"/>
      <c r="LZ183" s="24"/>
      <c r="MA183" s="24"/>
      <c r="MB183" s="24"/>
      <c r="MC183" s="24"/>
      <c r="MD183" s="24"/>
      <c r="ME183" s="24"/>
      <c r="MF183" s="24"/>
      <c r="MG183" s="24"/>
      <c r="MH183" s="24"/>
      <c r="MI183" s="24"/>
      <c r="MJ183" s="24"/>
      <c r="MK183" s="24"/>
      <c r="ML183" s="24"/>
      <c r="MM183" s="24"/>
      <c r="MN183" s="24"/>
      <c r="MO183" s="24"/>
      <c r="MP183" s="24"/>
      <c r="MQ183" s="24"/>
      <c r="MR183" s="24"/>
      <c r="MS183" s="24"/>
      <c r="MT183" s="24"/>
      <c r="MU183" s="24"/>
      <c r="MV183" s="24"/>
      <c r="MW183" s="24"/>
      <c r="MX183" s="24"/>
      <c r="MY183" s="24"/>
      <c r="MZ183" s="24"/>
      <c r="NA183" s="24"/>
      <c r="NB183" s="24"/>
      <c r="NC183" s="24"/>
      <c r="ND183" s="24"/>
      <c r="NE183" s="24"/>
      <c r="NF183" s="24"/>
      <c r="NG183" s="24"/>
      <c r="NH183" s="24"/>
      <c r="NI183" s="24"/>
      <c r="NJ183" s="24"/>
      <c r="NK183" s="24"/>
      <c r="NL183" s="24"/>
      <c r="NM183" s="24"/>
      <c r="NN183" s="24"/>
      <c r="NO183" s="24"/>
      <c r="NP183" s="24"/>
      <c r="NQ183" s="24"/>
      <c r="NR183" s="24"/>
      <c r="NS183" s="24"/>
      <c r="NT183" s="24"/>
      <c r="NU183" s="24"/>
      <c r="NV183" s="24"/>
      <c r="NW183" s="24"/>
      <c r="NX183" s="24"/>
      <c r="NY183" s="24"/>
      <c r="NZ183" s="24"/>
      <c r="OA183" s="24"/>
      <c r="OB183" s="24"/>
      <c r="OC183" s="24"/>
      <c r="OD183" s="24"/>
      <c r="OE183" s="24"/>
      <c r="OF183" s="24"/>
      <c r="OG183" s="24"/>
      <c r="OH183" s="24"/>
      <c r="OI183" s="24"/>
      <c r="OJ183" s="24"/>
      <c r="OK183" s="24"/>
      <c r="OL183" s="24"/>
      <c r="OM183" s="24"/>
      <c r="ON183" s="24"/>
      <c r="OO183" s="24"/>
      <c r="OP183" s="24"/>
      <c r="OQ183" s="24"/>
      <c r="OR183" s="24"/>
      <c r="OS183" s="24"/>
      <c r="OT183" s="24"/>
      <c r="OU183" s="24"/>
      <c r="OV183" s="24"/>
      <c r="OW183" s="24"/>
      <c r="OX183" s="24"/>
      <c r="OY183" s="24"/>
      <c r="OZ183" s="24"/>
      <c r="PA183" s="24"/>
      <c r="PB183" s="24"/>
      <c r="PC183" s="24"/>
      <c r="PD183" s="24"/>
      <c r="PE183" s="24"/>
      <c r="PF183" s="24"/>
      <c r="PG183" s="24"/>
      <c r="PH183" s="24"/>
      <c r="PI183" s="24"/>
      <c r="PJ183" s="24"/>
      <c r="PK183" s="24"/>
      <c r="PL183" s="24"/>
      <c r="PM183" s="24"/>
      <c r="PN183" s="24"/>
      <c r="PO183" s="24"/>
      <c r="PP183" s="24"/>
      <c r="PQ183" s="24"/>
      <c r="PR183" s="24"/>
      <c r="PS183" s="24"/>
      <c r="PT183" s="24"/>
      <c r="PU183" s="24"/>
      <c r="PV183" s="24"/>
      <c r="PW183" s="24"/>
      <c r="PX183" s="24"/>
      <c r="PY183" s="24"/>
      <c r="PZ183" s="24"/>
      <c r="QA183" s="24"/>
      <c r="QB183" s="24"/>
      <c r="QC183" s="24"/>
      <c r="QD183" s="24"/>
      <c r="QE183" s="24"/>
      <c r="QF183" s="24"/>
      <c r="QG183" s="24"/>
      <c r="QH183" s="24"/>
      <c r="QI183" s="24"/>
      <c r="QJ183" s="24"/>
      <c r="QK183" s="24"/>
      <c r="QL183" s="24"/>
      <c r="QM183" s="24"/>
      <c r="QN183" s="24"/>
      <c r="QO183" s="24"/>
      <c r="QP183" s="24"/>
      <c r="QQ183" s="24"/>
      <c r="QR183" s="24"/>
      <c r="QS183" s="24"/>
      <c r="QT183" s="24"/>
      <c r="QU183" s="24"/>
      <c r="QV183" s="24"/>
      <c r="QW183" s="24"/>
      <c r="QX183" s="24"/>
      <c r="QY183" s="24"/>
      <c r="QZ183" s="24"/>
      <c r="RA183" s="24"/>
      <c r="RB183" s="24"/>
      <c r="RC183" s="24"/>
      <c r="RD183" s="24"/>
      <c r="RE183" s="24"/>
      <c r="RF183" s="24"/>
      <c r="RG183" s="24"/>
      <c r="RH183" s="24"/>
      <c r="RI183" s="24"/>
      <c r="RJ183" s="24"/>
      <c r="RK183" s="24"/>
      <c r="RL183" s="24"/>
      <c r="RM183" s="24"/>
      <c r="RN183" s="24"/>
      <c r="RO183" s="24"/>
      <c r="RP183" s="24"/>
      <c r="RQ183" s="24"/>
      <c r="RR183" s="24"/>
      <c r="RS183" s="24"/>
      <c r="RT183" s="24"/>
      <c r="RU183" s="24"/>
      <c r="RV183" s="24"/>
      <c r="RW183" s="24"/>
      <c r="RX183" s="24"/>
      <c r="RY183" s="24"/>
      <c r="RZ183" s="24"/>
      <c r="SA183" s="24"/>
      <c r="SB183" s="24"/>
      <c r="SC183" s="24"/>
      <c r="SD183" s="24"/>
      <c r="SE183" s="24"/>
      <c r="SF183" s="24"/>
      <c r="SG183" s="24"/>
      <c r="SH183" s="24"/>
      <c r="SI183" s="24"/>
      <c r="SJ183" s="24"/>
      <c r="SK183" s="24"/>
      <c r="SL183" s="24"/>
      <c r="SM183" s="24"/>
      <c r="SN183" s="24"/>
      <c r="SO183" s="24"/>
      <c r="SP183" s="24"/>
      <c r="SQ183" s="24"/>
      <c r="SR183" s="24"/>
      <c r="SS183" s="24"/>
      <c r="ST183" s="24"/>
      <c r="SU183" s="24"/>
      <c r="SV183" s="24"/>
      <c r="SW183" s="24"/>
      <c r="SX183" s="24"/>
      <c r="SY183" s="24"/>
      <c r="SZ183" s="24"/>
      <c r="TA183" s="24"/>
      <c r="TB183" s="24"/>
      <c r="TC183" s="24"/>
      <c r="TD183" s="24"/>
      <c r="TE183" s="24"/>
      <c r="TF183" s="24"/>
      <c r="TG183" s="24"/>
      <c r="TH183" s="24"/>
      <c r="TI183" s="24"/>
      <c r="TJ183" s="24"/>
      <c r="TK183" s="24"/>
      <c r="TL183" s="24"/>
      <c r="TM183" s="24"/>
      <c r="TN183" s="24"/>
      <c r="TO183" s="24"/>
      <c r="TP183" s="24"/>
      <c r="TQ183" s="24"/>
      <c r="TR183" s="24"/>
      <c r="TS183" s="24"/>
      <c r="TT183" s="24"/>
      <c r="TU183" s="24"/>
      <c r="TV183" s="24"/>
      <c r="TW183" s="24"/>
      <c r="TX183" s="24"/>
      <c r="TY183" s="24"/>
      <c r="TZ183" s="24"/>
      <c r="UA183" s="24"/>
      <c r="UB183" s="24"/>
      <c r="UC183" s="24"/>
      <c r="UD183" s="24"/>
      <c r="UE183" s="24"/>
      <c r="UF183" s="24"/>
      <c r="UG183" s="24"/>
      <c r="UH183" s="24"/>
      <c r="UI183" s="24"/>
      <c r="UJ183" s="24"/>
      <c r="UK183" s="24"/>
      <c r="UL183" s="24"/>
      <c r="UM183" s="24"/>
      <c r="UN183" s="24"/>
      <c r="UO183" s="24"/>
      <c r="UP183" s="24"/>
      <c r="UQ183" s="24"/>
      <c r="UR183" s="24"/>
      <c r="US183" s="24"/>
      <c r="UT183" s="24"/>
      <c r="UU183" s="24"/>
      <c r="UV183" s="24"/>
      <c r="UW183" s="24"/>
      <c r="UX183" s="24"/>
      <c r="UY183" s="24"/>
      <c r="UZ183" s="24"/>
      <c r="VA183" s="24"/>
      <c r="VB183" s="24"/>
      <c r="VC183" s="24"/>
      <c r="VD183" s="24"/>
    </row>
    <row r="184" spans="1:576" s="23" customFormat="1" ht="15" customHeight="1" x14ac:dyDescent="0.2">
      <c r="A184" s="18">
        <v>81</v>
      </c>
      <c r="B184" s="89" t="s">
        <v>325</v>
      </c>
      <c r="C184" s="89" t="s">
        <v>326</v>
      </c>
      <c r="D184" s="20">
        <v>14</v>
      </c>
      <c r="E184" s="92" t="s">
        <v>245</v>
      </c>
      <c r="F184" s="89" t="s">
        <v>327</v>
      </c>
      <c r="G184" s="130">
        <v>10</v>
      </c>
      <c r="H184" s="22">
        <v>40</v>
      </c>
      <c r="I184" s="22" t="s">
        <v>107</v>
      </c>
      <c r="J184" s="21" t="s">
        <v>195</v>
      </c>
      <c r="K184" s="21" t="s">
        <v>278</v>
      </c>
      <c r="L184" s="21" t="s">
        <v>194</v>
      </c>
      <c r="M184" s="22">
        <v>1</v>
      </c>
      <c r="N184" s="62">
        <f t="shared" si="117"/>
        <v>16156</v>
      </c>
      <c r="O184" s="62"/>
      <c r="P184" s="62"/>
      <c r="Q184" s="62">
        <f t="shared" si="107"/>
        <v>16156</v>
      </c>
      <c r="R184" s="62"/>
      <c r="S184" s="62">
        <f t="shared" si="108"/>
        <v>2943</v>
      </c>
      <c r="T184" s="62">
        <f t="shared" si="109"/>
        <v>29430</v>
      </c>
      <c r="U184" s="62">
        <f t="shared" si="110"/>
        <v>2827.2999999999997</v>
      </c>
      <c r="V184" s="62">
        <f t="shared" si="111"/>
        <v>484.68</v>
      </c>
      <c r="W184" s="62">
        <f t="shared" si="112"/>
        <v>807.80000000000007</v>
      </c>
      <c r="X184" s="62">
        <f t="shared" si="113"/>
        <v>323.12</v>
      </c>
      <c r="Y184" s="62">
        <v>931</v>
      </c>
      <c r="Z184" s="62">
        <v>571</v>
      </c>
      <c r="AA184" s="64">
        <f t="shared" si="114"/>
        <v>8829</v>
      </c>
      <c r="AB184" s="64">
        <f t="shared" si="115"/>
        <v>25534.399999999998</v>
      </c>
      <c r="AC184" s="64">
        <f t="shared" si="116"/>
        <v>306412.79999999999</v>
      </c>
      <c r="AD184" s="64"/>
      <c r="AE184" s="64"/>
      <c r="AF184" s="64"/>
      <c r="AG184" s="64"/>
      <c r="AH184" s="64"/>
      <c r="AI184" s="64"/>
      <c r="AJ184" s="64"/>
      <c r="AK184" s="64"/>
      <c r="AL184" s="6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4"/>
      <c r="HA184" s="24"/>
      <c r="HB184" s="24"/>
      <c r="HC184" s="24"/>
      <c r="HD184" s="24"/>
      <c r="HE184" s="24"/>
      <c r="HF184" s="24"/>
      <c r="HG184" s="24"/>
      <c r="HH184" s="24"/>
      <c r="HI184" s="24"/>
      <c r="HJ184" s="24"/>
      <c r="HK184" s="24"/>
      <c r="HL184" s="24"/>
      <c r="HM184" s="24"/>
      <c r="HN184" s="24"/>
      <c r="HO184" s="24"/>
      <c r="HP184" s="24"/>
      <c r="HQ184" s="24"/>
      <c r="HR184" s="24"/>
      <c r="HS184" s="24"/>
      <c r="HT184" s="24"/>
      <c r="HU184" s="24"/>
      <c r="HV184" s="24"/>
      <c r="HW184" s="24"/>
      <c r="HX184" s="24"/>
      <c r="HY184" s="24"/>
      <c r="HZ184" s="24"/>
      <c r="IA184" s="24"/>
      <c r="IB184" s="24"/>
      <c r="IC184" s="24"/>
      <c r="ID184" s="24"/>
      <c r="IE184" s="24"/>
      <c r="IF184" s="24"/>
      <c r="IG184" s="24"/>
      <c r="IH184" s="24"/>
      <c r="II184" s="24"/>
      <c r="IJ184" s="24"/>
      <c r="IK184" s="24"/>
      <c r="IL184" s="24"/>
      <c r="IM184" s="24"/>
      <c r="IN184" s="24"/>
      <c r="IO184" s="24"/>
      <c r="IP184" s="24"/>
      <c r="IQ184" s="24"/>
      <c r="IR184" s="24"/>
      <c r="IS184" s="24"/>
      <c r="IT184" s="24"/>
      <c r="IU184" s="24"/>
      <c r="IV184" s="24"/>
      <c r="IW184" s="24"/>
      <c r="IX184" s="24"/>
      <c r="IY184" s="24"/>
      <c r="IZ184" s="24"/>
      <c r="JA184" s="24"/>
      <c r="JB184" s="24"/>
      <c r="JC184" s="24"/>
      <c r="JD184" s="24"/>
      <c r="JE184" s="24"/>
      <c r="JF184" s="24"/>
      <c r="JG184" s="24"/>
      <c r="JH184" s="24"/>
      <c r="JI184" s="24"/>
      <c r="JJ184" s="24"/>
      <c r="JK184" s="24"/>
      <c r="JL184" s="24"/>
      <c r="JM184" s="24"/>
      <c r="JN184" s="24"/>
      <c r="JO184" s="24"/>
      <c r="JP184" s="24"/>
      <c r="JQ184" s="24"/>
      <c r="JR184" s="24"/>
      <c r="JS184" s="24"/>
      <c r="JT184" s="24"/>
      <c r="JU184" s="24"/>
      <c r="JV184" s="24"/>
      <c r="JW184" s="24"/>
      <c r="JX184" s="24"/>
      <c r="JY184" s="24"/>
      <c r="JZ184" s="24"/>
      <c r="KA184" s="24"/>
      <c r="KB184" s="24"/>
      <c r="KC184" s="24"/>
      <c r="KD184" s="24"/>
      <c r="KE184" s="24"/>
      <c r="KF184" s="24"/>
      <c r="KG184" s="24"/>
      <c r="KH184" s="24"/>
      <c r="KI184" s="24"/>
      <c r="KJ184" s="24"/>
      <c r="KK184" s="24"/>
      <c r="KL184" s="24"/>
      <c r="KM184" s="24"/>
      <c r="KN184" s="24"/>
      <c r="KO184" s="24"/>
      <c r="KP184" s="24"/>
      <c r="KQ184" s="24"/>
      <c r="KR184" s="24"/>
      <c r="KS184" s="24"/>
      <c r="KT184" s="24"/>
      <c r="KU184" s="24"/>
      <c r="KV184" s="24"/>
      <c r="KW184" s="24"/>
      <c r="KX184" s="24"/>
      <c r="KY184" s="24"/>
      <c r="KZ184" s="24"/>
      <c r="LA184" s="24"/>
      <c r="LB184" s="24"/>
      <c r="LC184" s="24"/>
      <c r="LD184" s="24"/>
      <c r="LE184" s="24"/>
      <c r="LF184" s="24"/>
      <c r="LG184" s="24"/>
      <c r="LH184" s="24"/>
      <c r="LI184" s="24"/>
      <c r="LJ184" s="24"/>
      <c r="LK184" s="24"/>
      <c r="LL184" s="24"/>
      <c r="LM184" s="24"/>
      <c r="LN184" s="24"/>
      <c r="LO184" s="24"/>
      <c r="LP184" s="24"/>
      <c r="LQ184" s="24"/>
      <c r="LR184" s="24"/>
      <c r="LS184" s="24"/>
      <c r="LT184" s="24"/>
      <c r="LU184" s="24"/>
      <c r="LV184" s="24"/>
      <c r="LW184" s="24"/>
      <c r="LX184" s="24"/>
      <c r="LY184" s="24"/>
      <c r="LZ184" s="24"/>
      <c r="MA184" s="24"/>
      <c r="MB184" s="24"/>
      <c r="MC184" s="24"/>
      <c r="MD184" s="24"/>
      <c r="ME184" s="24"/>
      <c r="MF184" s="24"/>
      <c r="MG184" s="24"/>
      <c r="MH184" s="24"/>
      <c r="MI184" s="24"/>
      <c r="MJ184" s="24"/>
      <c r="MK184" s="24"/>
      <c r="ML184" s="24"/>
      <c r="MM184" s="24"/>
      <c r="MN184" s="24"/>
      <c r="MO184" s="24"/>
      <c r="MP184" s="24"/>
      <c r="MQ184" s="24"/>
      <c r="MR184" s="24"/>
      <c r="MS184" s="24"/>
      <c r="MT184" s="24"/>
      <c r="MU184" s="24"/>
      <c r="MV184" s="24"/>
      <c r="MW184" s="24"/>
      <c r="MX184" s="24"/>
      <c r="MY184" s="24"/>
      <c r="MZ184" s="24"/>
      <c r="NA184" s="24"/>
      <c r="NB184" s="24"/>
      <c r="NC184" s="24"/>
      <c r="ND184" s="24"/>
      <c r="NE184" s="24"/>
      <c r="NF184" s="24"/>
      <c r="NG184" s="24"/>
      <c r="NH184" s="24"/>
      <c r="NI184" s="24"/>
      <c r="NJ184" s="24"/>
      <c r="NK184" s="24"/>
      <c r="NL184" s="24"/>
      <c r="NM184" s="24"/>
      <c r="NN184" s="24"/>
      <c r="NO184" s="24"/>
      <c r="NP184" s="24"/>
      <c r="NQ184" s="24"/>
      <c r="NR184" s="24"/>
      <c r="NS184" s="24"/>
      <c r="NT184" s="24"/>
      <c r="NU184" s="24"/>
      <c r="NV184" s="24"/>
      <c r="NW184" s="24"/>
      <c r="NX184" s="24"/>
      <c r="NY184" s="24"/>
      <c r="NZ184" s="24"/>
      <c r="OA184" s="24"/>
      <c r="OB184" s="24"/>
      <c r="OC184" s="24"/>
      <c r="OD184" s="24"/>
      <c r="OE184" s="24"/>
      <c r="OF184" s="24"/>
      <c r="OG184" s="24"/>
      <c r="OH184" s="24"/>
      <c r="OI184" s="24"/>
      <c r="OJ184" s="24"/>
      <c r="OK184" s="24"/>
      <c r="OL184" s="24"/>
      <c r="OM184" s="24"/>
      <c r="ON184" s="24"/>
      <c r="OO184" s="24"/>
      <c r="OP184" s="24"/>
      <c r="OQ184" s="24"/>
      <c r="OR184" s="24"/>
      <c r="OS184" s="24"/>
      <c r="OT184" s="24"/>
      <c r="OU184" s="24"/>
      <c r="OV184" s="24"/>
      <c r="OW184" s="24"/>
      <c r="OX184" s="24"/>
      <c r="OY184" s="24"/>
      <c r="OZ184" s="24"/>
      <c r="PA184" s="24"/>
      <c r="PB184" s="24"/>
      <c r="PC184" s="24"/>
      <c r="PD184" s="24"/>
      <c r="PE184" s="24"/>
      <c r="PF184" s="24"/>
      <c r="PG184" s="24"/>
      <c r="PH184" s="24"/>
      <c r="PI184" s="24"/>
      <c r="PJ184" s="24"/>
      <c r="PK184" s="24"/>
      <c r="PL184" s="24"/>
      <c r="PM184" s="24"/>
      <c r="PN184" s="24"/>
      <c r="PO184" s="24"/>
      <c r="PP184" s="24"/>
      <c r="PQ184" s="24"/>
      <c r="PR184" s="24"/>
      <c r="PS184" s="24"/>
      <c r="PT184" s="24"/>
      <c r="PU184" s="24"/>
      <c r="PV184" s="24"/>
      <c r="PW184" s="24"/>
      <c r="PX184" s="24"/>
      <c r="PY184" s="24"/>
      <c r="PZ184" s="24"/>
      <c r="QA184" s="24"/>
      <c r="QB184" s="24"/>
      <c r="QC184" s="24"/>
      <c r="QD184" s="24"/>
      <c r="QE184" s="24"/>
      <c r="QF184" s="24"/>
      <c r="QG184" s="24"/>
      <c r="QH184" s="24"/>
      <c r="QI184" s="24"/>
      <c r="QJ184" s="24"/>
      <c r="QK184" s="24"/>
      <c r="QL184" s="24"/>
      <c r="QM184" s="24"/>
      <c r="QN184" s="24"/>
      <c r="QO184" s="24"/>
      <c r="QP184" s="24"/>
      <c r="QQ184" s="24"/>
      <c r="QR184" s="24"/>
      <c r="QS184" s="24"/>
      <c r="QT184" s="24"/>
      <c r="QU184" s="24"/>
      <c r="QV184" s="24"/>
      <c r="QW184" s="24"/>
      <c r="QX184" s="24"/>
      <c r="QY184" s="24"/>
      <c r="QZ184" s="24"/>
      <c r="RA184" s="24"/>
      <c r="RB184" s="24"/>
      <c r="RC184" s="24"/>
      <c r="RD184" s="24"/>
      <c r="RE184" s="24"/>
      <c r="RF184" s="24"/>
      <c r="RG184" s="24"/>
      <c r="RH184" s="24"/>
      <c r="RI184" s="24"/>
      <c r="RJ184" s="24"/>
      <c r="RK184" s="24"/>
      <c r="RL184" s="24"/>
      <c r="RM184" s="24"/>
      <c r="RN184" s="24"/>
      <c r="RO184" s="24"/>
      <c r="RP184" s="24"/>
      <c r="RQ184" s="24"/>
      <c r="RR184" s="24"/>
      <c r="RS184" s="24"/>
      <c r="RT184" s="24"/>
      <c r="RU184" s="24"/>
      <c r="RV184" s="24"/>
      <c r="RW184" s="24"/>
      <c r="RX184" s="24"/>
      <c r="RY184" s="24"/>
      <c r="RZ184" s="24"/>
      <c r="SA184" s="24"/>
      <c r="SB184" s="24"/>
      <c r="SC184" s="24"/>
      <c r="SD184" s="24"/>
      <c r="SE184" s="24"/>
      <c r="SF184" s="24"/>
      <c r="SG184" s="24"/>
      <c r="SH184" s="24"/>
      <c r="SI184" s="24"/>
      <c r="SJ184" s="24"/>
      <c r="SK184" s="24"/>
      <c r="SL184" s="24"/>
      <c r="SM184" s="24"/>
      <c r="SN184" s="24"/>
      <c r="SO184" s="24"/>
      <c r="SP184" s="24"/>
      <c r="SQ184" s="24"/>
      <c r="SR184" s="24"/>
      <c r="SS184" s="24"/>
      <c r="ST184" s="24"/>
      <c r="SU184" s="24"/>
      <c r="SV184" s="24"/>
      <c r="SW184" s="24"/>
      <c r="SX184" s="24"/>
      <c r="SY184" s="24"/>
      <c r="SZ184" s="24"/>
      <c r="TA184" s="24"/>
      <c r="TB184" s="24"/>
      <c r="TC184" s="24"/>
      <c r="TD184" s="24"/>
      <c r="TE184" s="24"/>
      <c r="TF184" s="24"/>
      <c r="TG184" s="24"/>
      <c r="TH184" s="24"/>
      <c r="TI184" s="24"/>
      <c r="TJ184" s="24"/>
      <c r="TK184" s="24"/>
      <c r="TL184" s="24"/>
      <c r="TM184" s="24"/>
      <c r="TN184" s="24"/>
      <c r="TO184" s="24"/>
      <c r="TP184" s="24"/>
      <c r="TQ184" s="24"/>
      <c r="TR184" s="24"/>
      <c r="TS184" s="24"/>
      <c r="TT184" s="24"/>
      <c r="TU184" s="24"/>
      <c r="TV184" s="24"/>
      <c r="TW184" s="24"/>
      <c r="TX184" s="24"/>
      <c r="TY184" s="24"/>
      <c r="TZ184" s="24"/>
      <c r="UA184" s="24"/>
      <c r="UB184" s="24"/>
      <c r="UC184" s="24"/>
      <c r="UD184" s="24"/>
      <c r="UE184" s="24"/>
      <c r="UF184" s="24"/>
      <c r="UG184" s="24"/>
      <c r="UH184" s="24"/>
      <c r="UI184" s="24"/>
      <c r="UJ184" s="24"/>
      <c r="UK184" s="24"/>
      <c r="UL184" s="24"/>
      <c r="UM184" s="24"/>
      <c r="UN184" s="24"/>
      <c r="UO184" s="24"/>
      <c r="UP184" s="24"/>
      <c r="UQ184" s="24"/>
      <c r="UR184" s="24"/>
      <c r="US184" s="24"/>
      <c r="UT184" s="24"/>
      <c r="UU184" s="24"/>
      <c r="UV184" s="24"/>
      <c r="UW184" s="24"/>
      <c r="UX184" s="24"/>
      <c r="UY184" s="24"/>
      <c r="UZ184" s="24"/>
      <c r="VA184" s="24"/>
      <c r="VB184" s="24"/>
      <c r="VC184" s="24"/>
      <c r="VD184" s="24"/>
    </row>
    <row r="185" spans="1:576" s="23" customFormat="1" ht="15" customHeight="1" x14ac:dyDescent="0.2">
      <c r="A185" s="99">
        <v>82</v>
      </c>
      <c r="B185" s="89" t="s">
        <v>325</v>
      </c>
      <c r="C185" s="89" t="s">
        <v>326</v>
      </c>
      <c r="D185" s="20">
        <v>14</v>
      </c>
      <c r="E185" s="89" t="s">
        <v>245</v>
      </c>
      <c r="F185" s="89" t="s">
        <v>327</v>
      </c>
      <c r="G185" s="130">
        <v>10</v>
      </c>
      <c r="H185" s="22">
        <v>40</v>
      </c>
      <c r="I185" s="22" t="s">
        <v>107</v>
      </c>
      <c r="J185" s="21" t="s">
        <v>195</v>
      </c>
      <c r="K185" s="21" t="s">
        <v>278</v>
      </c>
      <c r="L185" s="21" t="s">
        <v>194</v>
      </c>
      <c r="M185" s="22">
        <v>1</v>
      </c>
      <c r="N185" s="62">
        <f t="shared" si="117"/>
        <v>16156</v>
      </c>
      <c r="O185" s="62"/>
      <c r="P185" s="62"/>
      <c r="Q185" s="62">
        <f t="shared" si="107"/>
        <v>16156</v>
      </c>
      <c r="R185" s="62"/>
      <c r="S185" s="62">
        <f t="shared" si="108"/>
        <v>2943</v>
      </c>
      <c r="T185" s="62">
        <f t="shared" si="109"/>
        <v>29430</v>
      </c>
      <c r="U185" s="62">
        <f t="shared" si="110"/>
        <v>2827.2999999999997</v>
      </c>
      <c r="V185" s="62">
        <f t="shared" si="111"/>
        <v>484.68</v>
      </c>
      <c r="W185" s="62">
        <f t="shared" si="112"/>
        <v>807.80000000000007</v>
      </c>
      <c r="X185" s="62">
        <f t="shared" si="113"/>
        <v>323.12</v>
      </c>
      <c r="Y185" s="62">
        <v>931</v>
      </c>
      <c r="Z185" s="62">
        <v>571</v>
      </c>
      <c r="AA185" s="64">
        <f t="shared" si="114"/>
        <v>8829</v>
      </c>
      <c r="AB185" s="64">
        <f t="shared" si="115"/>
        <v>25534.399999999998</v>
      </c>
      <c r="AC185" s="64">
        <f t="shared" si="116"/>
        <v>306412.79999999999</v>
      </c>
      <c r="AD185" s="64"/>
      <c r="AE185" s="64"/>
      <c r="AF185" s="64"/>
      <c r="AG185" s="64"/>
      <c r="AH185" s="64"/>
      <c r="AI185" s="64"/>
      <c r="AJ185" s="64"/>
      <c r="AK185" s="64"/>
      <c r="AL185" s="6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4"/>
      <c r="HA185" s="24"/>
      <c r="HB185" s="24"/>
      <c r="HC185" s="24"/>
      <c r="HD185" s="24"/>
      <c r="HE185" s="24"/>
      <c r="HF185" s="24"/>
      <c r="HG185" s="24"/>
      <c r="HH185" s="24"/>
      <c r="HI185" s="24"/>
      <c r="HJ185" s="24"/>
      <c r="HK185" s="24"/>
      <c r="HL185" s="24"/>
      <c r="HM185" s="24"/>
      <c r="HN185" s="24"/>
      <c r="HO185" s="24"/>
      <c r="HP185" s="24"/>
      <c r="HQ185" s="24"/>
      <c r="HR185" s="24"/>
      <c r="HS185" s="24"/>
      <c r="HT185" s="24"/>
      <c r="HU185" s="24"/>
      <c r="HV185" s="24"/>
      <c r="HW185" s="24"/>
      <c r="HX185" s="24"/>
      <c r="HY185" s="24"/>
      <c r="HZ185" s="24"/>
      <c r="IA185" s="24"/>
      <c r="IB185" s="24"/>
      <c r="IC185" s="24"/>
      <c r="ID185" s="24"/>
      <c r="IE185" s="24"/>
      <c r="IF185" s="24"/>
      <c r="IG185" s="24"/>
      <c r="IH185" s="24"/>
      <c r="II185" s="24"/>
      <c r="IJ185" s="24"/>
      <c r="IK185" s="24"/>
      <c r="IL185" s="24"/>
      <c r="IM185" s="24"/>
      <c r="IN185" s="24"/>
      <c r="IO185" s="24"/>
      <c r="IP185" s="24"/>
      <c r="IQ185" s="24"/>
      <c r="IR185" s="24"/>
      <c r="IS185" s="24"/>
      <c r="IT185" s="24"/>
      <c r="IU185" s="24"/>
      <c r="IV185" s="24"/>
      <c r="IW185" s="24"/>
      <c r="IX185" s="24"/>
      <c r="IY185" s="24"/>
      <c r="IZ185" s="24"/>
      <c r="JA185" s="24"/>
      <c r="JB185" s="24"/>
      <c r="JC185" s="24"/>
      <c r="JD185" s="24"/>
      <c r="JE185" s="24"/>
      <c r="JF185" s="24"/>
      <c r="JG185" s="24"/>
      <c r="JH185" s="24"/>
      <c r="JI185" s="24"/>
      <c r="JJ185" s="24"/>
      <c r="JK185" s="24"/>
      <c r="JL185" s="24"/>
      <c r="JM185" s="24"/>
      <c r="JN185" s="24"/>
      <c r="JO185" s="24"/>
      <c r="JP185" s="24"/>
      <c r="JQ185" s="24"/>
      <c r="JR185" s="24"/>
      <c r="JS185" s="24"/>
      <c r="JT185" s="24"/>
      <c r="JU185" s="24"/>
      <c r="JV185" s="24"/>
      <c r="JW185" s="24"/>
      <c r="JX185" s="24"/>
      <c r="JY185" s="24"/>
      <c r="JZ185" s="24"/>
      <c r="KA185" s="24"/>
      <c r="KB185" s="24"/>
      <c r="KC185" s="24"/>
      <c r="KD185" s="24"/>
      <c r="KE185" s="24"/>
      <c r="KF185" s="24"/>
      <c r="KG185" s="24"/>
      <c r="KH185" s="24"/>
      <c r="KI185" s="24"/>
      <c r="KJ185" s="24"/>
      <c r="KK185" s="24"/>
      <c r="KL185" s="24"/>
      <c r="KM185" s="24"/>
      <c r="KN185" s="24"/>
      <c r="KO185" s="24"/>
      <c r="KP185" s="24"/>
      <c r="KQ185" s="24"/>
      <c r="KR185" s="24"/>
      <c r="KS185" s="24"/>
      <c r="KT185" s="24"/>
      <c r="KU185" s="24"/>
      <c r="KV185" s="24"/>
      <c r="KW185" s="24"/>
      <c r="KX185" s="24"/>
      <c r="KY185" s="24"/>
      <c r="KZ185" s="24"/>
      <c r="LA185" s="24"/>
      <c r="LB185" s="24"/>
      <c r="LC185" s="24"/>
      <c r="LD185" s="24"/>
      <c r="LE185" s="24"/>
      <c r="LF185" s="24"/>
      <c r="LG185" s="24"/>
      <c r="LH185" s="24"/>
      <c r="LI185" s="24"/>
      <c r="LJ185" s="24"/>
      <c r="LK185" s="24"/>
      <c r="LL185" s="24"/>
      <c r="LM185" s="24"/>
      <c r="LN185" s="24"/>
      <c r="LO185" s="24"/>
      <c r="LP185" s="24"/>
      <c r="LQ185" s="24"/>
      <c r="LR185" s="24"/>
      <c r="LS185" s="24"/>
      <c r="LT185" s="24"/>
      <c r="LU185" s="24"/>
      <c r="LV185" s="24"/>
      <c r="LW185" s="24"/>
      <c r="LX185" s="24"/>
      <c r="LY185" s="24"/>
      <c r="LZ185" s="24"/>
      <c r="MA185" s="24"/>
      <c r="MB185" s="24"/>
      <c r="MC185" s="24"/>
      <c r="MD185" s="24"/>
      <c r="ME185" s="24"/>
      <c r="MF185" s="24"/>
      <c r="MG185" s="24"/>
      <c r="MH185" s="24"/>
      <c r="MI185" s="24"/>
      <c r="MJ185" s="24"/>
      <c r="MK185" s="24"/>
      <c r="ML185" s="24"/>
      <c r="MM185" s="24"/>
      <c r="MN185" s="24"/>
      <c r="MO185" s="24"/>
      <c r="MP185" s="24"/>
      <c r="MQ185" s="24"/>
      <c r="MR185" s="24"/>
      <c r="MS185" s="24"/>
      <c r="MT185" s="24"/>
      <c r="MU185" s="24"/>
      <c r="MV185" s="24"/>
      <c r="MW185" s="24"/>
      <c r="MX185" s="24"/>
      <c r="MY185" s="24"/>
      <c r="MZ185" s="24"/>
      <c r="NA185" s="24"/>
      <c r="NB185" s="24"/>
      <c r="NC185" s="24"/>
      <c r="ND185" s="24"/>
      <c r="NE185" s="24"/>
      <c r="NF185" s="24"/>
      <c r="NG185" s="24"/>
      <c r="NH185" s="24"/>
      <c r="NI185" s="24"/>
      <c r="NJ185" s="24"/>
      <c r="NK185" s="24"/>
      <c r="NL185" s="24"/>
      <c r="NM185" s="24"/>
      <c r="NN185" s="24"/>
      <c r="NO185" s="24"/>
      <c r="NP185" s="24"/>
      <c r="NQ185" s="24"/>
      <c r="NR185" s="24"/>
      <c r="NS185" s="24"/>
      <c r="NT185" s="24"/>
      <c r="NU185" s="24"/>
      <c r="NV185" s="24"/>
      <c r="NW185" s="24"/>
      <c r="NX185" s="24"/>
      <c r="NY185" s="24"/>
      <c r="NZ185" s="24"/>
      <c r="OA185" s="24"/>
      <c r="OB185" s="24"/>
      <c r="OC185" s="24"/>
      <c r="OD185" s="24"/>
      <c r="OE185" s="24"/>
      <c r="OF185" s="24"/>
      <c r="OG185" s="24"/>
      <c r="OH185" s="24"/>
      <c r="OI185" s="24"/>
      <c r="OJ185" s="24"/>
      <c r="OK185" s="24"/>
      <c r="OL185" s="24"/>
      <c r="OM185" s="24"/>
      <c r="ON185" s="24"/>
      <c r="OO185" s="24"/>
      <c r="OP185" s="24"/>
      <c r="OQ185" s="24"/>
      <c r="OR185" s="24"/>
      <c r="OS185" s="24"/>
      <c r="OT185" s="24"/>
      <c r="OU185" s="24"/>
      <c r="OV185" s="24"/>
      <c r="OW185" s="24"/>
      <c r="OX185" s="24"/>
      <c r="OY185" s="24"/>
      <c r="OZ185" s="24"/>
      <c r="PA185" s="24"/>
      <c r="PB185" s="24"/>
      <c r="PC185" s="24"/>
      <c r="PD185" s="24"/>
      <c r="PE185" s="24"/>
      <c r="PF185" s="24"/>
      <c r="PG185" s="24"/>
      <c r="PH185" s="24"/>
      <c r="PI185" s="24"/>
      <c r="PJ185" s="24"/>
      <c r="PK185" s="24"/>
      <c r="PL185" s="24"/>
      <c r="PM185" s="24"/>
      <c r="PN185" s="24"/>
      <c r="PO185" s="24"/>
      <c r="PP185" s="24"/>
      <c r="PQ185" s="24"/>
      <c r="PR185" s="24"/>
      <c r="PS185" s="24"/>
      <c r="PT185" s="24"/>
      <c r="PU185" s="24"/>
      <c r="PV185" s="24"/>
      <c r="PW185" s="24"/>
      <c r="PX185" s="24"/>
      <c r="PY185" s="24"/>
      <c r="PZ185" s="24"/>
      <c r="QA185" s="24"/>
      <c r="QB185" s="24"/>
      <c r="QC185" s="24"/>
      <c r="QD185" s="24"/>
      <c r="QE185" s="24"/>
      <c r="QF185" s="24"/>
      <c r="QG185" s="24"/>
      <c r="QH185" s="24"/>
      <c r="QI185" s="24"/>
      <c r="QJ185" s="24"/>
      <c r="QK185" s="24"/>
      <c r="QL185" s="24"/>
      <c r="QM185" s="24"/>
      <c r="QN185" s="24"/>
      <c r="QO185" s="24"/>
      <c r="QP185" s="24"/>
      <c r="QQ185" s="24"/>
      <c r="QR185" s="24"/>
      <c r="QS185" s="24"/>
      <c r="QT185" s="24"/>
      <c r="QU185" s="24"/>
      <c r="QV185" s="24"/>
      <c r="QW185" s="24"/>
      <c r="QX185" s="24"/>
      <c r="QY185" s="24"/>
      <c r="QZ185" s="24"/>
      <c r="RA185" s="24"/>
      <c r="RB185" s="24"/>
      <c r="RC185" s="24"/>
      <c r="RD185" s="24"/>
      <c r="RE185" s="24"/>
      <c r="RF185" s="24"/>
      <c r="RG185" s="24"/>
      <c r="RH185" s="24"/>
      <c r="RI185" s="24"/>
      <c r="RJ185" s="24"/>
      <c r="RK185" s="24"/>
      <c r="RL185" s="24"/>
      <c r="RM185" s="24"/>
      <c r="RN185" s="24"/>
      <c r="RO185" s="24"/>
      <c r="RP185" s="24"/>
      <c r="RQ185" s="24"/>
      <c r="RR185" s="24"/>
      <c r="RS185" s="24"/>
      <c r="RT185" s="24"/>
      <c r="RU185" s="24"/>
      <c r="RV185" s="24"/>
      <c r="RW185" s="24"/>
      <c r="RX185" s="24"/>
      <c r="RY185" s="24"/>
      <c r="RZ185" s="24"/>
      <c r="SA185" s="24"/>
      <c r="SB185" s="24"/>
      <c r="SC185" s="24"/>
      <c r="SD185" s="24"/>
      <c r="SE185" s="24"/>
      <c r="SF185" s="24"/>
      <c r="SG185" s="24"/>
      <c r="SH185" s="24"/>
      <c r="SI185" s="24"/>
      <c r="SJ185" s="24"/>
      <c r="SK185" s="24"/>
      <c r="SL185" s="24"/>
      <c r="SM185" s="24"/>
      <c r="SN185" s="24"/>
      <c r="SO185" s="24"/>
      <c r="SP185" s="24"/>
      <c r="SQ185" s="24"/>
      <c r="SR185" s="24"/>
      <c r="SS185" s="24"/>
      <c r="ST185" s="24"/>
      <c r="SU185" s="24"/>
      <c r="SV185" s="24"/>
      <c r="SW185" s="24"/>
      <c r="SX185" s="24"/>
      <c r="SY185" s="24"/>
      <c r="SZ185" s="24"/>
      <c r="TA185" s="24"/>
      <c r="TB185" s="24"/>
      <c r="TC185" s="24"/>
      <c r="TD185" s="24"/>
      <c r="TE185" s="24"/>
      <c r="TF185" s="24"/>
      <c r="TG185" s="24"/>
      <c r="TH185" s="24"/>
      <c r="TI185" s="24"/>
      <c r="TJ185" s="24"/>
      <c r="TK185" s="24"/>
      <c r="TL185" s="24"/>
      <c r="TM185" s="24"/>
      <c r="TN185" s="24"/>
      <c r="TO185" s="24"/>
      <c r="TP185" s="24"/>
      <c r="TQ185" s="24"/>
      <c r="TR185" s="24"/>
      <c r="TS185" s="24"/>
      <c r="TT185" s="24"/>
      <c r="TU185" s="24"/>
      <c r="TV185" s="24"/>
      <c r="TW185" s="24"/>
      <c r="TX185" s="24"/>
      <c r="TY185" s="24"/>
      <c r="TZ185" s="24"/>
      <c r="UA185" s="24"/>
      <c r="UB185" s="24"/>
      <c r="UC185" s="24"/>
      <c r="UD185" s="24"/>
      <c r="UE185" s="24"/>
      <c r="UF185" s="24"/>
      <c r="UG185" s="24"/>
      <c r="UH185" s="24"/>
      <c r="UI185" s="24"/>
      <c r="UJ185" s="24"/>
      <c r="UK185" s="24"/>
      <c r="UL185" s="24"/>
      <c r="UM185" s="24"/>
      <c r="UN185" s="24"/>
      <c r="UO185" s="24"/>
      <c r="UP185" s="24"/>
      <c r="UQ185" s="24"/>
      <c r="UR185" s="24"/>
      <c r="US185" s="24"/>
      <c r="UT185" s="24"/>
      <c r="UU185" s="24"/>
      <c r="UV185" s="24"/>
      <c r="UW185" s="24"/>
      <c r="UX185" s="24"/>
      <c r="UY185" s="24"/>
      <c r="UZ185" s="24"/>
      <c r="VA185" s="24"/>
      <c r="VB185" s="24"/>
      <c r="VC185" s="24"/>
      <c r="VD185" s="24"/>
    </row>
    <row r="186" spans="1:576" s="23" customFormat="1" ht="15" customHeight="1" x14ac:dyDescent="0.2">
      <c r="A186" s="18">
        <v>83</v>
      </c>
      <c r="B186" s="89" t="s">
        <v>325</v>
      </c>
      <c r="C186" s="89" t="s">
        <v>326</v>
      </c>
      <c r="D186" s="20">
        <v>14</v>
      </c>
      <c r="E186" s="89" t="s">
        <v>245</v>
      </c>
      <c r="F186" s="89" t="s">
        <v>327</v>
      </c>
      <c r="G186" s="130">
        <v>10</v>
      </c>
      <c r="H186" s="22">
        <v>40</v>
      </c>
      <c r="I186" s="22" t="s">
        <v>107</v>
      </c>
      <c r="J186" s="21" t="s">
        <v>195</v>
      </c>
      <c r="K186" s="21" t="s">
        <v>278</v>
      </c>
      <c r="L186" s="21" t="s">
        <v>194</v>
      </c>
      <c r="M186" s="22">
        <v>1</v>
      </c>
      <c r="N186" s="62">
        <f t="shared" si="117"/>
        <v>16156</v>
      </c>
      <c r="O186" s="62"/>
      <c r="P186" s="62"/>
      <c r="Q186" s="62">
        <f t="shared" si="107"/>
        <v>16156</v>
      </c>
      <c r="R186" s="62"/>
      <c r="S186" s="62">
        <f t="shared" si="108"/>
        <v>2943</v>
      </c>
      <c r="T186" s="62">
        <f t="shared" si="109"/>
        <v>29430</v>
      </c>
      <c r="U186" s="62">
        <f t="shared" si="110"/>
        <v>2827.2999999999997</v>
      </c>
      <c r="V186" s="62">
        <f t="shared" si="111"/>
        <v>484.68</v>
      </c>
      <c r="W186" s="62">
        <f t="shared" si="112"/>
        <v>807.80000000000007</v>
      </c>
      <c r="X186" s="62">
        <f t="shared" si="113"/>
        <v>323.12</v>
      </c>
      <c r="Y186" s="62">
        <v>931</v>
      </c>
      <c r="Z186" s="62">
        <v>571</v>
      </c>
      <c r="AA186" s="64">
        <f t="shared" si="114"/>
        <v>8829</v>
      </c>
      <c r="AB186" s="64">
        <f t="shared" si="115"/>
        <v>25534.399999999998</v>
      </c>
      <c r="AC186" s="64">
        <f t="shared" si="116"/>
        <v>306412.79999999999</v>
      </c>
      <c r="AD186" s="64"/>
      <c r="AE186" s="64"/>
      <c r="AF186" s="64"/>
      <c r="AG186" s="64"/>
      <c r="AH186" s="64"/>
      <c r="AI186" s="64"/>
      <c r="AJ186" s="64"/>
      <c r="AK186" s="64"/>
      <c r="AL186" s="6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  <c r="HF186" s="24"/>
      <c r="HG186" s="24"/>
      <c r="HH186" s="24"/>
      <c r="HI186" s="24"/>
      <c r="HJ186" s="24"/>
      <c r="HK186" s="24"/>
      <c r="HL186" s="24"/>
      <c r="HM186" s="24"/>
      <c r="HN186" s="24"/>
      <c r="HO186" s="24"/>
      <c r="HP186" s="24"/>
      <c r="HQ186" s="24"/>
      <c r="HR186" s="24"/>
      <c r="HS186" s="24"/>
      <c r="HT186" s="24"/>
      <c r="HU186" s="24"/>
      <c r="HV186" s="24"/>
      <c r="HW186" s="24"/>
      <c r="HX186" s="24"/>
      <c r="HY186" s="24"/>
      <c r="HZ186" s="24"/>
      <c r="IA186" s="24"/>
      <c r="IB186" s="24"/>
      <c r="IC186" s="24"/>
      <c r="ID186" s="24"/>
      <c r="IE186" s="24"/>
      <c r="IF186" s="24"/>
      <c r="IG186" s="24"/>
      <c r="IH186" s="24"/>
      <c r="II186" s="24"/>
      <c r="IJ186" s="24"/>
      <c r="IK186" s="24"/>
      <c r="IL186" s="24"/>
      <c r="IM186" s="24"/>
      <c r="IN186" s="24"/>
      <c r="IO186" s="24"/>
      <c r="IP186" s="24"/>
      <c r="IQ186" s="24"/>
      <c r="IR186" s="24"/>
      <c r="IS186" s="24"/>
      <c r="IT186" s="24"/>
      <c r="IU186" s="24"/>
      <c r="IV186" s="24"/>
      <c r="IW186" s="24"/>
      <c r="IX186" s="24"/>
      <c r="IY186" s="24"/>
      <c r="IZ186" s="24"/>
      <c r="JA186" s="24"/>
      <c r="JB186" s="24"/>
      <c r="JC186" s="24"/>
      <c r="JD186" s="24"/>
      <c r="JE186" s="24"/>
      <c r="JF186" s="24"/>
      <c r="JG186" s="24"/>
      <c r="JH186" s="24"/>
      <c r="JI186" s="24"/>
      <c r="JJ186" s="24"/>
      <c r="JK186" s="24"/>
      <c r="JL186" s="24"/>
      <c r="JM186" s="24"/>
      <c r="JN186" s="24"/>
      <c r="JO186" s="24"/>
      <c r="JP186" s="24"/>
      <c r="JQ186" s="24"/>
      <c r="JR186" s="24"/>
      <c r="JS186" s="24"/>
      <c r="JT186" s="24"/>
      <c r="JU186" s="24"/>
      <c r="JV186" s="24"/>
      <c r="JW186" s="24"/>
      <c r="JX186" s="24"/>
      <c r="JY186" s="24"/>
      <c r="JZ186" s="24"/>
      <c r="KA186" s="24"/>
      <c r="KB186" s="24"/>
      <c r="KC186" s="24"/>
      <c r="KD186" s="24"/>
      <c r="KE186" s="24"/>
      <c r="KF186" s="24"/>
      <c r="KG186" s="24"/>
      <c r="KH186" s="24"/>
      <c r="KI186" s="24"/>
      <c r="KJ186" s="24"/>
      <c r="KK186" s="24"/>
      <c r="KL186" s="24"/>
      <c r="KM186" s="24"/>
      <c r="KN186" s="24"/>
      <c r="KO186" s="24"/>
      <c r="KP186" s="24"/>
      <c r="KQ186" s="24"/>
      <c r="KR186" s="24"/>
      <c r="KS186" s="24"/>
      <c r="KT186" s="24"/>
      <c r="KU186" s="24"/>
      <c r="KV186" s="24"/>
      <c r="KW186" s="24"/>
      <c r="KX186" s="24"/>
      <c r="KY186" s="24"/>
      <c r="KZ186" s="24"/>
      <c r="LA186" s="24"/>
      <c r="LB186" s="24"/>
      <c r="LC186" s="24"/>
      <c r="LD186" s="24"/>
      <c r="LE186" s="24"/>
      <c r="LF186" s="24"/>
      <c r="LG186" s="24"/>
      <c r="LH186" s="24"/>
      <c r="LI186" s="24"/>
      <c r="LJ186" s="24"/>
      <c r="LK186" s="24"/>
      <c r="LL186" s="24"/>
      <c r="LM186" s="24"/>
      <c r="LN186" s="24"/>
      <c r="LO186" s="24"/>
      <c r="LP186" s="24"/>
      <c r="LQ186" s="24"/>
      <c r="LR186" s="24"/>
      <c r="LS186" s="24"/>
      <c r="LT186" s="24"/>
      <c r="LU186" s="24"/>
      <c r="LV186" s="24"/>
      <c r="LW186" s="24"/>
      <c r="LX186" s="24"/>
      <c r="LY186" s="24"/>
      <c r="LZ186" s="24"/>
      <c r="MA186" s="24"/>
      <c r="MB186" s="24"/>
      <c r="MC186" s="24"/>
      <c r="MD186" s="24"/>
      <c r="ME186" s="24"/>
      <c r="MF186" s="24"/>
      <c r="MG186" s="24"/>
      <c r="MH186" s="24"/>
      <c r="MI186" s="24"/>
      <c r="MJ186" s="24"/>
      <c r="MK186" s="24"/>
      <c r="ML186" s="24"/>
      <c r="MM186" s="24"/>
      <c r="MN186" s="24"/>
      <c r="MO186" s="24"/>
      <c r="MP186" s="24"/>
      <c r="MQ186" s="24"/>
      <c r="MR186" s="24"/>
      <c r="MS186" s="24"/>
      <c r="MT186" s="24"/>
      <c r="MU186" s="24"/>
      <c r="MV186" s="24"/>
      <c r="MW186" s="24"/>
      <c r="MX186" s="24"/>
      <c r="MY186" s="24"/>
      <c r="MZ186" s="24"/>
      <c r="NA186" s="24"/>
      <c r="NB186" s="24"/>
      <c r="NC186" s="24"/>
      <c r="ND186" s="24"/>
      <c r="NE186" s="24"/>
      <c r="NF186" s="24"/>
      <c r="NG186" s="24"/>
      <c r="NH186" s="24"/>
      <c r="NI186" s="24"/>
      <c r="NJ186" s="24"/>
      <c r="NK186" s="24"/>
      <c r="NL186" s="24"/>
      <c r="NM186" s="24"/>
      <c r="NN186" s="24"/>
      <c r="NO186" s="24"/>
      <c r="NP186" s="24"/>
      <c r="NQ186" s="24"/>
      <c r="NR186" s="24"/>
      <c r="NS186" s="24"/>
      <c r="NT186" s="24"/>
      <c r="NU186" s="24"/>
      <c r="NV186" s="24"/>
      <c r="NW186" s="24"/>
      <c r="NX186" s="24"/>
      <c r="NY186" s="24"/>
      <c r="NZ186" s="24"/>
      <c r="OA186" s="24"/>
      <c r="OB186" s="24"/>
      <c r="OC186" s="24"/>
      <c r="OD186" s="24"/>
      <c r="OE186" s="24"/>
      <c r="OF186" s="24"/>
      <c r="OG186" s="24"/>
      <c r="OH186" s="24"/>
      <c r="OI186" s="24"/>
      <c r="OJ186" s="24"/>
      <c r="OK186" s="24"/>
      <c r="OL186" s="24"/>
      <c r="OM186" s="24"/>
      <c r="ON186" s="24"/>
      <c r="OO186" s="24"/>
      <c r="OP186" s="24"/>
      <c r="OQ186" s="24"/>
      <c r="OR186" s="24"/>
      <c r="OS186" s="24"/>
      <c r="OT186" s="24"/>
      <c r="OU186" s="24"/>
      <c r="OV186" s="24"/>
      <c r="OW186" s="24"/>
      <c r="OX186" s="24"/>
      <c r="OY186" s="24"/>
      <c r="OZ186" s="24"/>
      <c r="PA186" s="24"/>
      <c r="PB186" s="24"/>
      <c r="PC186" s="24"/>
      <c r="PD186" s="24"/>
      <c r="PE186" s="24"/>
      <c r="PF186" s="24"/>
      <c r="PG186" s="24"/>
      <c r="PH186" s="24"/>
      <c r="PI186" s="24"/>
      <c r="PJ186" s="24"/>
      <c r="PK186" s="24"/>
      <c r="PL186" s="24"/>
      <c r="PM186" s="24"/>
      <c r="PN186" s="24"/>
      <c r="PO186" s="24"/>
      <c r="PP186" s="24"/>
      <c r="PQ186" s="24"/>
      <c r="PR186" s="24"/>
      <c r="PS186" s="24"/>
      <c r="PT186" s="24"/>
      <c r="PU186" s="24"/>
      <c r="PV186" s="24"/>
      <c r="PW186" s="24"/>
      <c r="PX186" s="24"/>
      <c r="PY186" s="24"/>
      <c r="PZ186" s="24"/>
      <c r="QA186" s="24"/>
      <c r="QB186" s="24"/>
      <c r="QC186" s="24"/>
      <c r="QD186" s="24"/>
      <c r="QE186" s="24"/>
      <c r="QF186" s="24"/>
      <c r="QG186" s="24"/>
      <c r="QH186" s="24"/>
      <c r="QI186" s="24"/>
      <c r="QJ186" s="24"/>
      <c r="QK186" s="24"/>
      <c r="QL186" s="24"/>
      <c r="QM186" s="24"/>
      <c r="QN186" s="24"/>
      <c r="QO186" s="24"/>
      <c r="QP186" s="24"/>
      <c r="QQ186" s="24"/>
      <c r="QR186" s="24"/>
      <c r="QS186" s="24"/>
      <c r="QT186" s="24"/>
      <c r="QU186" s="24"/>
      <c r="QV186" s="24"/>
      <c r="QW186" s="24"/>
      <c r="QX186" s="24"/>
      <c r="QY186" s="24"/>
      <c r="QZ186" s="24"/>
      <c r="RA186" s="24"/>
      <c r="RB186" s="24"/>
      <c r="RC186" s="24"/>
      <c r="RD186" s="24"/>
      <c r="RE186" s="24"/>
      <c r="RF186" s="24"/>
      <c r="RG186" s="24"/>
      <c r="RH186" s="24"/>
      <c r="RI186" s="24"/>
      <c r="RJ186" s="24"/>
      <c r="RK186" s="24"/>
      <c r="RL186" s="24"/>
      <c r="RM186" s="24"/>
      <c r="RN186" s="24"/>
      <c r="RO186" s="24"/>
      <c r="RP186" s="24"/>
      <c r="RQ186" s="24"/>
      <c r="RR186" s="24"/>
      <c r="RS186" s="24"/>
      <c r="RT186" s="24"/>
      <c r="RU186" s="24"/>
      <c r="RV186" s="24"/>
      <c r="RW186" s="24"/>
      <c r="RX186" s="24"/>
      <c r="RY186" s="24"/>
      <c r="RZ186" s="24"/>
      <c r="SA186" s="24"/>
      <c r="SB186" s="24"/>
      <c r="SC186" s="24"/>
      <c r="SD186" s="24"/>
      <c r="SE186" s="24"/>
      <c r="SF186" s="24"/>
      <c r="SG186" s="24"/>
      <c r="SH186" s="24"/>
      <c r="SI186" s="24"/>
      <c r="SJ186" s="24"/>
      <c r="SK186" s="24"/>
      <c r="SL186" s="24"/>
      <c r="SM186" s="24"/>
      <c r="SN186" s="24"/>
      <c r="SO186" s="24"/>
      <c r="SP186" s="24"/>
      <c r="SQ186" s="24"/>
      <c r="SR186" s="24"/>
      <c r="SS186" s="24"/>
      <c r="ST186" s="24"/>
      <c r="SU186" s="24"/>
      <c r="SV186" s="24"/>
      <c r="SW186" s="24"/>
      <c r="SX186" s="24"/>
      <c r="SY186" s="24"/>
      <c r="SZ186" s="24"/>
      <c r="TA186" s="24"/>
      <c r="TB186" s="24"/>
      <c r="TC186" s="24"/>
      <c r="TD186" s="24"/>
      <c r="TE186" s="24"/>
      <c r="TF186" s="24"/>
      <c r="TG186" s="24"/>
      <c r="TH186" s="24"/>
      <c r="TI186" s="24"/>
      <c r="TJ186" s="24"/>
      <c r="TK186" s="24"/>
      <c r="TL186" s="24"/>
      <c r="TM186" s="24"/>
      <c r="TN186" s="24"/>
      <c r="TO186" s="24"/>
      <c r="TP186" s="24"/>
      <c r="TQ186" s="24"/>
      <c r="TR186" s="24"/>
      <c r="TS186" s="24"/>
      <c r="TT186" s="24"/>
      <c r="TU186" s="24"/>
      <c r="TV186" s="24"/>
      <c r="TW186" s="24"/>
      <c r="TX186" s="24"/>
      <c r="TY186" s="24"/>
      <c r="TZ186" s="24"/>
      <c r="UA186" s="24"/>
      <c r="UB186" s="24"/>
      <c r="UC186" s="24"/>
      <c r="UD186" s="24"/>
      <c r="UE186" s="24"/>
      <c r="UF186" s="24"/>
      <c r="UG186" s="24"/>
      <c r="UH186" s="24"/>
      <c r="UI186" s="24"/>
      <c r="UJ186" s="24"/>
      <c r="UK186" s="24"/>
      <c r="UL186" s="24"/>
      <c r="UM186" s="24"/>
      <c r="UN186" s="24"/>
      <c r="UO186" s="24"/>
      <c r="UP186" s="24"/>
      <c r="UQ186" s="24"/>
      <c r="UR186" s="24"/>
      <c r="US186" s="24"/>
      <c r="UT186" s="24"/>
      <c r="UU186" s="24"/>
      <c r="UV186" s="24"/>
      <c r="UW186" s="24"/>
      <c r="UX186" s="24"/>
      <c r="UY186" s="24"/>
      <c r="UZ186" s="24"/>
      <c r="VA186" s="24"/>
      <c r="VB186" s="24"/>
      <c r="VC186" s="24"/>
      <c r="VD186" s="24"/>
    </row>
    <row r="187" spans="1:576" s="23" customFormat="1" ht="15" customHeight="1" x14ac:dyDescent="0.2">
      <c r="A187" s="99">
        <v>84</v>
      </c>
      <c r="B187" s="89" t="s">
        <v>325</v>
      </c>
      <c r="C187" s="89" t="s">
        <v>326</v>
      </c>
      <c r="D187" s="20">
        <v>14</v>
      </c>
      <c r="E187" s="89" t="s">
        <v>245</v>
      </c>
      <c r="F187" s="89" t="s">
        <v>327</v>
      </c>
      <c r="G187" s="130">
        <v>10</v>
      </c>
      <c r="H187" s="22">
        <v>40</v>
      </c>
      <c r="I187" s="22" t="s">
        <v>107</v>
      </c>
      <c r="J187" s="21" t="s">
        <v>195</v>
      </c>
      <c r="K187" s="21" t="s">
        <v>278</v>
      </c>
      <c r="L187" s="21" t="s">
        <v>194</v>
      </c>
      <c r="M187" s="22">
        <v>1</v>
      </c>
      <c r="N187" s="62">
        <f t="shared" si="117"/>
        <v>16156</v>
      </c>
      <c r="O187" s="62"/>
      <c r="P187" s="62"/>
      <c r="Q187" s="62">
        <f t="shared" si="107"/>
        <v>16156</v>
      </c>
      <c r="R187" s="62"/>
      <c r="S187" s="62">
        <f t="shared" si="108"/>
        <v>2943</v>
      </c>
      <c r="T187" s="62">
        <f t="shared" si="109"/>
        <v>29430</v>
      </c>
      <c r="U187" s="62">
        <f t="shared" si="110"/>
        <v>2827.2999999999997</v>
      </c>
      <c r="V187" s="62">
        <f t="shared" si="111"/>
        <v>484.68</v>
      </c>
      <c r="W187" s="62">
        <f t="shared" si="112"/>
        <v>807.80000000000007</v>
      </c>
      <c r="X187" s="62">
        <f t="shared" si="113"/>
        <v>323.12</v>
      </c>
      <c r="Y187" s="62">
        <v>931</v>
      </c>
      <c r="Z187" s="62">
        <v>571</v>
      </c>
      <c r="AA187" s="64">
        <f t="shared" si="114"/>
        <v>8829</v>
      </c>
      <c r="AB187" s="64">
        <f t="shared" si="115"/>
        <v>25534.399999999998</v>
      </c>
      <c r="AC187" s="64">
        <f t="shared" si="116"/>
        <v>306412.79999999999</v>
      </c>
      <c r="AD187" s="64"/>
      <c r="AE187" s="64"/>
      <c r="AF187" s="64"/>
      <c r="AG187" s="64"/>
      <c r="AH187" s="64"/>
      <c r="AI187" s="64"/>
      <c r="AJ187" s="64"/>
      <c r="AK187" s="64"/>
      <c r="AL187" s="6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4"/>
      <c r="HA187" s="24"/>
      <c r="HB187" s="24"/>
      <c r="HC187" s="24"/>
      <c r="HD187" s="24"/>
      <c r="HE187" s="24"/>
      <c r="HF187" s="24"/>
      <c r="HG187" s="24"/>
      <c r="HH187" s="24"/>
      <c r="HI187" s="24"/>
      <c r="HJ187" s="24"/>
      <c r="HK187" s="24"/>
      <c r="HL187" s="24"/>
      <c r="HM187" s="24"/>
      <c r="HN187" s="24"/>
      <c r="HO187" s="24"/>
      <c r="HP187" s="24"/>
      <c r="HQ187" s="24"/>
      <c r="HR187" s="24"/>
      <c r="HS187" s="24"/>
      <c r="HT187" s="24"/>
      <c r="HU187" s="24"/>
      <c r="HV187" s="24"/>
      <c r="HW187" s="24"/>
      <c r="HX187" s="24"/>
      <c r="HY187" s="24"/>
      <c r="HZ187" s="24"/>
      <c r="IA187" s="24"/>
      <c r="IB187" s="24"/>
      <c r="IC187" s="24"/>
      <c r="ID187" s="24"/>
      <c r="IE187" s="24"/>
      <c r="IF187" s="24"/>
      <c r="IG187" s="24"/>
      <c r="IH187" s="24"/>
      <c r="II187" s="24"/>
      <c r="IJ187" s="24"/>
      <c r="IK187" s="24"/>
      <c r="IL187" s="24"/>
      <c r="IM187" s="24"/>
      <c r="IN187" s="24"/>
      <c r="IO187" s="24"/>
      <c r="IP187" s="24"/>
      <c r="IQ187" s="24"/>
      <c r="IR187" s="24"/>
      <c r="IS187" s="24"/>
      <c r="IT187" s="24"/>
      <c r="IU187" s="24"/>
      <c r="IV187" s="24"/>
      <c r="IW187" s="24"/>
      <c r="IX187" s="24"/>
      <c r="IY187" s="24"/>
      <c r="IZ187" s="24"/>
      <c r="JA187" s="24"/>
      <c r="JB187" s="24"/>
      <c r="JC187" s="24"/>
      <c r="JD187" s="24"/>
      <c r="JE187" s="24"/>
      <c r="JF187" s="24"/>
      <c r="JG187" s="24"/>
      <c r="JH187" s="24"/>
      <c r="JI187" s="24"/>
      <c r="JJ187" s="24"/>
      <c r="JK187" s="24"/>
      <c r="JL187" s="24"/>
      <c r="JM187" s="24"/>
      <c r="JN187" s="24"/>
      <c r="JO187" s="24"/>
      <c r="JP187" s="24"/>
      <c r="JQ187" s="24"/>
      <c r="JR187" s="24"/>
      <c r="JS187" s="24"/>
      <c r="JT187" s="24"/>
      <c r="JU187" s="24"/>
      <c r="JV187" s="24"/>
      <c r="JW187" s="24"/>
      <c r="JX187" s="24"/>
      <c r="JY187" s="24"/>
      <c r="JZ187" s="24"/>
      <c r="KA187" s="24"/>
      <c r="KB187" s="24"/>
      <c r="KC187" s="24"/>
      <c r="KD187" s="24"/>
      <c r="KE187" s="24"/>
      <c r="KF187" s="24"/>
      <c r="KG187" s="24"/>
      <c r="KH187" s="24"/>
      <c r="KI187" s="24"/>
      <c r="KJ187" s="24"/>
      <c r="KK187" s="24"/>
      <c r="KL187" s="24"/>
      <c r="KM187" s="24"/>
      <c r="KN187" s="24"/>
      <c r="KO187" s="24"/>
      <c r="KP187" s="24"/>
      <c r="KQ187" s="24"/>
      <c r="KR187" s="24"/>
      <c r="KS187" s="24"/>
      <c r="KT187" s="24"/>
      <c r="KU187" s="24"/>
      <c r="KV187" s="24"/>
      <c r="KW187" s="24"/>
      <c r="KX187" s="24"/>
      <c r="KY187" s="24"/>
      <c r="KZ187" s="24"/>
      <c r="LA187" s="24"/>
      <c r="LB187" s="24"/>
      <c r="LC187" s="24"/>
      <c r="LD187" s="24"/>
      <c r="LE187" s="24"/>
      <c r="LF187" s="24"/>
      <c r="LG187" s="24"/>
      <c r="LH187" s="24"/>
      <c r="LI187" s="24"/>
      <c r="LJ187" s="24"/>
      <c r="LK187" s="24"/>
      <c r="LL187" s="24"/>
      <c r="LM187" s="24"/>
      <c r="LN187" s="24"/>
      <c r="LO187" s="24"/>
      <c r="LP187" s="24"/>
      <c r="LQ187" s="24"/>
      <c r="LR187" s="24"/>
      <c r="LS187" s="24"/>
      <c r="LT187" s="24"/>
      <c r="LU187" s="24"/>
      <c r="LV187" s="24"/>
      <c r="LW187" s="24"/>
      <c r="LX187" s="24"/>
      <c r="LY187" s="24"/>
      <c r="LZ187" s="24"/>
      <c r="MA187" s="24"/>
      <c r="MB187" s="24"/>
      <c r="MC187" s="24"/>
      <c r="MD187" s="24"/>
      <c r="ME187" s="24"/>
      <c r="MF187" s="24"/>
      <c r="MG187" s="24"/>
      <c r="MH187" s="24"/>
      <c r="MI187" s="24"/>
      <c r="MJ187" s="24"/>
      <c r="MK187" s="24"/>
      <c r="ML187" s="24"/>
      <c r="MM187" s="24"/>
      <c r="MN187" s="24"/>
      <c r="MO187" s="24"/>
      <c r="MP187" s="24"/>
      <c r="MQ187" s="24"/>
      <c r="MR187" s="24"/>
      <c r="MS187" s="24"/>
      <c r="MT187" s="24"/>
      <c r="MU187" s="24"/>
      <c r="MV187" s="24"/>
      <c r="MW187" s="24"/>
      <c r="MX187" s="24"/>
      <c r="MY187" s="24"/>
      <c r="MZ187" s="24"/>
      <c r="NA187" s="24"/>
      <c r="NB187" s="24"/>
      <c r="NC187" s="24"/>
      <c r="ND187" s="24"/>
      <c r="NE187" s="24"/>
      <c r="NF187" s="24"/>
      <c r="NG187" s="24"/>
      <c r="NH187" s="24"/>
      <c r="NI187" s="24"/>
      <c r="NJ187" s="24"/>
      <c r="NK187" s="24"/>
      <c r="NL187" s="24"/>
      <c r="NM187" s="24"/>
      <c r="NN187" s="24"/>
      <c r="NO187" s="24"/>
      <c r="NP187" s="24"/>
      <c r="NQ187" s="24"/>
      <c r="NR187" s="24"/>
      <c r="NS187" s="24"/>
      <c r="NT187" s="24"/>
      <c r="NU187" s="24"/>
      <c r="NV187" s="24"/>
      <c r="NW187" s="24"/>
      <c r="NX187" s="24"/>
      <c r="NY187" s="24"/>
      <c r="NZ187" s="24"/>
      <c r="OA187" s="24"/>
      <c r="OB187" s="24"/>
      <c r="OC187" s="24"/>
      <c r="OD187" s="24"/>
      <c r="OE187" s="24"/>
      <c r="OF187" s="24"/>
      <c r="OG187" s="24"/>
      <c r="OH187" s="24"/>
      <c r="OI187" s="24"/>
      <c r="OJ187" s="24"/>
      <c r="OK187" s="24"/>
      <c r="OL187" s="24"/>
      <c r="OM187" s="24"/>
      <c r="ON187" s="24"/>
      <c r="OO187" s="24"/>
      <c r="OP187" s="24"/>
      <c r="OQ187" s="24"/>
      <c r="OR187" s="24"/>
      <c r="OS187" s="24"/>
      <c r="OT187" s="24"/>
      <c r="OU187" s="24"/>
      <c r="OV187" s="24"/>
      <c r="OW187" s="24"/>
      <c r="OX187" s="24"/>
      <c r="OY187" s="24"/>
      <c r="OZ187" s="24"/>
      <c r="PA187" s="24"/>
      <c r="PB187" s="24"/>
      <c r="PC187" s="24"/>
      <c r="PD187" s="24"/>
      <c r="PE187" s="24"/>
      <c r="PF187" s="24"/>
      <c r="PG187" s="24"/>
      <c r="PH187" s="24"/>
      <c r="PI187" s="24"/>
      <c r="PJ187" s="24"/>
      <c r="PK187" s="24"/>
      <c r="PL187" s="24"/>
      <c r="PM187" s="24"/>
      <c r="PN187" s="24"/>
      <c r="PO187" s="24"/>
      <c r="PP187" s="24"/>
      <c r="PQ187" s="24"/>
      <c r="PR187" s="24"/>
      <c r="PS187" s="24"/>
      <c r="PT187" s="24"/>
      <c r="PU187" s="24"/>
      <c r="PV187" s="24"/>
      <c r="PW187" s="24"/>
      <c r="PX187" s="24"/>
      <c r="PY187" s="24"/>
      <c r="PZ187" s="24"/>
      <c r="QA187" s="24"/>
      <c r="QB187" s="24"/>
      <c r="QC187" s="24"/>
      <c r="QD187" s="24"/>
      <c r="QE187" s="24"/>
      <c r="QF187" s="24"/>
      <c r="QG187" s="24"/>
      <c r="QH187" s="24"/>
      <c r="QI187" s="24"/>
      <c r="QJ187" s="24"/>
      <c r="QK187" s="24"/>
      <c r="QL187" s="24"/>
      <c r="QM187" s="24"/>
      <c r="QN187" s="24"/>
      <c r="QO187" s="24"/>
      <c r="QP187" s="24"/>
      <c r="QQ187" s="24"/>
      <c r="QR187" s="24"/>
      <c r="QS187" s="24"/>
      <c r="QT187" s="24"/>
      <c r="QU187" s="24"/>
      <c r="QV187" s="24"/>
      <c r="QW187" s="24"/>
      <c r="QX187" s="24"/>
      <c r="QY187" s="24"/>
      <c r="QZ187" s="24"/>
      <c r="RA187" s="24"/>
      <c r="RB187" s="24"/>
      <c r="RC187" s="24"/>
      <c r="RD187" s="24"/>
      <c r="RE187" s="24"/>
      <c r="RF187" s="24"/>
      <c r="RG187" s="24"/>
      <c r="RH187" s="24"/>
      <c r="RI187" s="24"/>
      <c r="RJ187" s="24"/>
      <c r="RK187" s="24"/>
      <c r="RL187" s="24"/>
      <c r="RM187" s="24"/>
      <c r="RN187" s="24"/>
      <c r="RO187" s="24"/>
      <c r="RP187" s="24"/>
      <c r="RQ187" s="24"/>
      <c r="RR187" s="24"/>
      <c r="RS187" s="24"/>
      <c r="RT187" s="24"/>
      <c r="RU187" s="24"/>
      <c r="RV187" s="24"/>
      <c r="RW187" s="24"/>
      <c r="RX187" s="24"/>
      <c r="RY187" s="24"/>
      <c r="RZ187" s="24"/>
      <c r="SA187" s="24"/>
      <c r="SB187" s="24"/>
      <c r="SC187" s="24"/>
      <c r="SD187" s="24"/>
      <c r="SE187" s="24"/>
      <c r="SF187" s="24"/>
      <c r="SG187" s="24"/>
      <c r="SH187" s="24"/>
      <c r="SI187" s="24"/>
      <c r="SJ187" s="24"/>
      <c r="SK187" s="24"/>
      <c r="SL187" s="24"/>
      <c r="SM187" s="24"/>
      <c r="SN187" s="24"/>
      <c r="SO187" s="24"/>
      <c r="SP187" s="24"/>
      <c r="SQ187" s="24"/>
      <c r="SR187" s="24"/>
      <c r="SS187" s="24"/>
      <c r="ST187" s="24"/>
      <c r="SU187" s="24"/>
      <c r="SV187" s="24"/>
      <c r="SW187" s="24"/>
      <c r="SX187" s="24"/>
      <c r="SY187" s="24"/>
      <c r="SZ187" s="24"/>
      <c r="TA187" s="24"/>
      <c r="TB187" s="24"/>
      <c r="TC187" s="24"/>
      <c r="TD187" s="24"/>
      <c r="TE187" s="24"/>
      <c r="TF187" s="24"/>
      <c r="TG187" s="24"/>
      <c r="TH187" s="24"/>
      <c r="TI187" s="24"/>
      <c r="TJ187" s="24"/>
      <c r="TK187" s="24"/>
      <c r="TL187" s="24"/>
      <c r="TM187" s="24"/>
      <c r="TN187" s="24"/>
      <c r="TO187" s="24"/>
      <c r="TP187" s="24"/>
      <c r="TQ187" s="24"/>
      <c r="TR187" s="24"/>
      <c r="TS187" s="24"/>
      <c r="TT187" s="24"/>
      <c r="TU187" s="24"/>
      <c r="TV187" s="24"/>
      <c r="TW187" s="24"/>
      <c r="TX187" s="24"/>
      <c r="TY187" s="24"/>
      <c r="TZ187" s="24"/>
      <c r="UA187" s="24"/>
      <c r="UB187" s="24"/>
      <c r="UC187" s="24"/>
      <c r="UD187" s="24"/>
      <c r="UE187" s="24"/>
      <c r="UF187" s="24"/>
      <c r="UG187" s="24"/>
      <c r="UH187" s="24"/>
      <c r="UI187" s="24"/>
      <c r="UJ187" s="24"/>
      <c r="UK187" s="24"/>
      <c r="UL187" s="24"/>
      <c r="UM187" s="24"/>
      <c r="UN187" s="24"/>
      <c r="UO187" s="24"/>
      <c r="UP187" s="24"/>
      <c r="UQ187" s="24"/>
      <c r="UR187" s="24"/>
      <c r="US187" s="24"/>
      <c r="UT187" s="24"/>
      <c r="UU187" s="24"/>
      <c r="UV187" s="24"/>
      <c r="UW187" s="24"/>
      <c r="UX187" s="24"/>
      <c r="UY187" s="24"/>
      <c r="UZ187" s="24"/>
      <c r="VA187" s="24"/>
      <c r="VB187" s="24"/>
      <c r="VC187" s="24"/>
      <c r="VD187" s="24"/>
    </row>
    <row r="188" spans="1:576" s="23" customFormat="1" ht="15" customHeight="1" x14ac:dyDescent="0.2">
      <c r="A188" s="18">
        <v>85</v>
      </c>
      <c r="B188" s="89" t="s">
        <v>325</v>
      </c>
      <c r="C188" s="89" t="s">
        <v>326</v>
      </c>
      <c r="D188" s="20">
        <v>14</v>
      </c>
      <c r="E188" s="95" t="s">
        <v>244</v>
      </c>
      <c r="F188" s="89" t="s">
        <v>327</v>
      </c>
      <c r="G188" s="130">
        <v>6</v>
      </c>
      <c r="H188" s="22">
        <v>40</v>
      </c>
      <c r="I188" s="22" t="s">
        <v>121</v>
      </c>
      <c r="J188" s="21" t="s">
        <v>16</v>
      </c>
      <c r="K188" s="21" t="s">
        <v>278</v>
      </c>
      <c r="L188" s="21" t="s">
        <v>194</v>
      </c>
      <c r="M188" s="22">
        <v>1</v>
      </c>
      <c r="N188" s="101">
        <v>10433</v>
      </c>
      <c r="O188" s="62"/>
      <c r="P188" s="62"/>
      <c r="Q188" s="62">
        <f t="shared" si="107"/>
        <v>10433</v>
      </c>
      <c r="R188" s="62">
        <f>70.1*4</f>
        <v>280.39999999999998</v>
      </c>
      <c r="S188" s="62">
        <f t="shared" si="108"/>
        <v>1994</v>
      </c>
      <c r="T188" s="62">
        <f t="shared" si="109"/>
        <v>19940</v>
      </c>
      <c r="U188" s="62">
        <f t="shared" si="110"/>
        <v>1825.7749999999999</v>
      </c>
      <c r="V188" s="62">
        <f t="shared" si="111"/>
        <v>312.99</v>
      </c>
      <c r="W188" s="62">
        <f t="shared" si="112"/>
        <v>521.65</v>
      </c>
      <c r="X188" s="62">
        <f t="shared" si="113"/>
        <v>208.66</v>
      </c>
      <c r="Y188" s="62">
        <f>845+70</f>
        <v>915</v>
      </c>
      <c r="Z188" s="62">
        <f>586+30</f>
        <v>616</v>
      </c>
      <c r="AA188" s="64">
        <f t="shared" si="114"/>
        <v>5982</v>
      </c>
      <c r="AB188" s="64">
        <f t="shared" si="115"/>
        <v>17439.808333333331</v>
      </c>
      <c r="AC188" s="64">
        <f t="shared" si="116"/>
        <v>209277.69999999995</v>
      </c>
      <c r="AD188" s="64"/>
      <c r="AE188" s="64"/>
      <c r="AF188" s="64"/>
      <c r="AG188" s="64"/>
      <c r="AH188" s="64"/>
      <c r="AI188" s="64"/>
      <c r="AJ188" s="64"/>
      <c r="AK188" s="64"/>
      <c r="AL188" s="6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  <c r="HF188" s="24"/>
      <c r="HG188" s="24"/>
      <c r="HH188" s="24"/>
      <c r="HI188" s="24"/>
      <c r="HJ188" s="24"/>
      <c r="HK188" s="24"/>
      <c r="HL188" s="24"/>
      <c r="HM188" s="24"/>
      <c r="HN188" s="24"/>
      <c r="HO188" s="24"/>
      <c r="HP188" s="24"/>
      <c r="HQ188" s="24"/>
      <c r="HR188" s="24"/>
      <c r="HS188" s="24"/>
      <c r="HT188" s="24"/>
      <c r="HU188" s="24"/>
      <c r="HV188" s="24"/>
      <c r="HW188" s="24"/>
      <c r="HX188" s="24"/>
      <c r="HY188" s="24"/>
      <c r="HZ188" s="24"/>
      <c r="IA188" s="24"/>
      <c r="IB188" s="24"/>
      <c r="IC188" s="24"/>
      <c r="ID188" s="24"/>
      <c r="IE188" s="24"/>
      <c r="IF188" s="24"/>
      <c r="IG188" s="24"/>
      <c r="IH188" s="24"/>
      <c r="II188" s="24"/>
      <c r="IJ188" s="24"/>
      <c r="IK188" s="24"/>
      <c r="IL188" s="24"/>
      <c r="IM188" s="24"/>
      <c r="IN188" s="24"/>
      <c r="IO188" s="24"/>
      <c r="IP188" s="24"/>
      <c r="IQ188" s="24"/>
      <c r="IR188" s="24"/>
      <c r="IS188" s="24"/>
      <c r="IT188" s="24"/>
      <c r="IU188" s="24"/>
      <c r="IV188" s="24"/>
      <c r="IW188" s="24"/>
      <c r="IX188" s="24"/>
      <c r="IY188" s="24"/>
      <c r="IZ188" s="24"/>
      <c r="JA188" s="24"/>
      <c r="JB188" s="24"/>
      <c r="JC188" s="24"/>
      <c r="JD188" s="24"/>
      <c r="JE188" s="24"/>
      <c r="JF188" s="24"/>
      <c r="JG188" s="24"/>
      <c r="JH188" s="24"/>
      <c r="JI188" s="24"/>
      <c r="JJ188" s="24"/>
      <c r="JK188" s="24"/>
      <c r="JL188" s="24"/>
      <c r="JM188" s="24"/>
      <c r="JN188" s="24"/>
      <c r="JO188" s="24"/>
      <c r="JP188" s="24"/>
      <c r="JQ188" s="24"/>
      <c r="JR188" s="24"/>
      <c r="JS188" s="24"/>
      <c r="JT188" s="24"/>
      <c r="JU188" s="24"/>
      <c r="JV188" s="24"/>
      <c r="JW188" s="24"/>
      <c r="JX188" s="24"/>
      <c r="JY188" s="24"/>
      <c r="JZ188" s="24"/>
      <c r="KA188" s="24"/>
      <c r="KB188" s="24"/>
      <c r="KC188" s="24"/>
      <c r="KD188" s="24"/>
      <c r="KE188" s="24"/>
      <c r="KF188" s="24"/>
      <c r="KG188" s="24"/>
      <c r="KH188" s="24"/>
      <c r="KI188" s="24"/>
      <c r="KJ188" s="24"/>
      <c r="KK188" s="24"/>
      <c r="KL188" s="24"/>
      <c r="KM188" s="24"/>
      <c r="KN188" s="24"/>
      <c r="KO188" s="24"/>
      <c r="KP188" s="24"/>
      <c r="KQ188" s="24"/>
      <c r="KR188" s="24"/>
      <c r="KS188" s="24"/>
      <c r="KT188" s="24"/>
      <c r="KU188" s="24"/>
      <c r="KV188" s="24"/>
      <c r="KW188" s="24"/>
      <c r="KX188" s="24"/>
      <c r="KY188" s="24"/>
      <c r="KZ188" s="24"/>
      <c r="LA188" s="24"/>
      <c r="LB188" s="24"/>
      <c r="LC188" s="24"/>
      <c r="LD188" s="24"/>
      <c r="LE188" s="24"/>
      <c r="LF188" s="24"/>
      <c r="LG188" s="24"/>
      <c r="LH188" s="24"/>
      <c r="LI188" s="24"/>
      <c r="LJ188" s="24"/>
      <c r="LK188" s="24"/>
      <c r="LL188" s="24"/>
      <c r="LM188" s="24"/>
      <c r="LN188" s="24"/>
      <c r="LO188" s="24"/>
      <c r="LP188" s="24"/>
      <c r="LQ188" s="24"/>
      <c r="LR188" s="24"/>
      <c r="LS188" s="24"/>
      <c r="LT188" s="24"/>
      <c r="LU188" s="24"/>
      <c r="LV188" s="24"/>
      <c r="LW188" s="24"/>
      <c r="LX188" s="24"/>
      <c r="LY188" s="24"/>
      <c r="LZ188" s="24"/>
      <c r="MA188" s="24"/>
      <c r="MB188" s="24"/>
      <c r="MC188" s="24"/>
      <c r="MD188" s="24"/>
      <c r="ME188" s="24"/>
      <c r="MF188" s="24"/>
      <c r="MG188" s="24"/>
      <c r="MH188" s="24"/>
      <c r="MI188" s="24"/>
      <c r="MJ188" s="24"/>
      <c r="MK188" s="24"/>
      <c r="ML188" s="24"/>
      <c r="MM188" s="24"/>
      <c r="MN188" s="24"/>
      <c r="MO188" s="24"/>
      <c r="MP188" s="24"/>
      <c r="MQ188" s="24"/>
      <c r="MR188" s="24"/>
      <c r="MS188" s="24"/>
      <c r="MT188" s="24"/>
      <c r="MU188" s="24"/>
      <c r="MV188" s="24"/>
      <c r="MW188" s="24"/>
      <c r="MX188" s="24"/>
      <c r="MY188" s="24"/>
      <c r="MZ188" s="24"/>
      <c r="NA188" s="24"/>
      <c r="NB188" s="24"/>
      <c r="NC188" s="24"/>
      <c r="ND188" s="24"/>
      <c r="NE188" s="24"/>
      <c r="NF188" s="24"/>
      <c r="NG188" s="24"/>
      <c r="NH188" s="24"/>
      <c r="NI188" s="24"/>
      <c r="NJ188" s="24"/>
      <c r="NK188" s="24"/>
      <c r="NL188" s="24"/>
      <c r="NM188" s="24"/>
      <c r="NN188" s="24"/>
      <c r="NO188" s="24"/>
      <c r="NP188" s="24"/>
      <c r="NQ188" s="24"/>
      <c r="NR188" s="24"/>
      <c r="NS188" s="24"/>
      <c r="NT188" s="24"/>
      <c r="NU188" s="24"/>
      <c r="NV188" s="24"/>
      <c r="NW188" s="24"/>
      <c r="NX188" s="24"/>
      <c r="NY188" s="24"/>
      <c r="NZ188" s="24"/>
      <c r="OA188" s="24"/>
      <c r="OB188" s="24"/>
      <c r="OC188" s="24"/>
      <c r="OD188" s="24"/>
      <c r="OE188" s="24"/>
      <c r="OF188" s="24"/>
      <c r="OG188" s="24"/>
      <c r="OH188" s="24"/>
      <c r="OI188" s="24"/>
      <c r="OJ188" s="24"/>
      <c r="OK188" s="24"/>
      <c r="OL188" s="24"/>
      <c r="OM188" s="24"/>
      <c r="ON188" s="24"/>
      <c r="OO188" s="24"/>
      <c r="OP188" s="24"/>
      <c r="OQ188" s="24"/>
      <c r="OR188" s="24"/>
      <c r="OS188" s="24"/>
      <c r="OT188" s="24"/>
      <c r="OU188" s="24"/>
      <c r="OV188" s="24"/>
      <c r="OW188" s="24"/>
      <c r="OX188" s="24"/>
      <c r="OY188" s="24"/>
      <c r="OZ188" s="24"/>
      <c r="PA188" s="24"/>
      <c r="PB188" s="24"/>
      <c r="PC188" s="24"/>
      <c r="PD188" s="24"/>
      <c r="PE188" s="24"/>
      <c r="PF188" s="24"/>
      <c r="PG188" s="24"/>
      <c r="PH188" s="24"/>
      <c r="PI188" s="24"/>
      <c r="PJ188" s="24"/>
      <c r="PK188" s="24"/>
      <c r="PL188" s="24"/>
      <c r="PM188" s="24"/>
      <c r="PN188" s="24"/>
      <c r="PO188" s="24"/>
      <c r="PP188" s="24"/>
      <c r="PQ188" s="24"/>
      <c r="PR188" s="24"/>
      <c r="PS188" s="24"/>
      <c r="PT188" s="24"/>
      <c r="PU188" s="24"/>
      <c r="PV188" s="24"/>
      <c r="PW188" s="24"/>
      <c r="PX188" s="24"/>
      <c r="PY188" s="24"/>
      <c r="PZ188" s="24"/>
      <c r="QA188" s="24"/>
      <c r="QB188" s="24"/>
      <c r="QC188" s="24"/>
      <c r="QD188" s="24"/>
      <c r="QE188" s="24"/>
      <c r="QF188" s="24"/>
      <c r="QG188" s="24"/>
      <c r="QH188" s="24"/>
      <c r="QI188" s="24"/>
      <c r="QJ188" s="24"/>
      <c r="QK188" s="24"/>
      <c r="QL188" s="24"/>
      <c r="QM188" s="24"/>
      <c r="QN188" s="24"/>
      <c r="QO188" s="24"/>
      <c r="QP188" s="24"/>
      <c r="QQ188" s="24"/>
      <c r="QR188" s="24"/>
      <c r="QS188" s="24"/>
      <c r="QT188" s="24"/>
      <c r="QU188" s="24"/>
      <c r="QV188" s="24"/>
      <c r="QW188" s="24"/>
      <c r="QX188" s="24"/>
      <c r="QY188" s="24"/>
      <c r="QZ188" s="24"/>
      <c r="RA188" s="24"/>
      <c r="RB188" s="24"/>
      <c r="RC188" s="24"/>
      <c r="RD188" s="24"/>
      <c r="RE188" s="24"/>
      <c r="RF188" s="24"/>
      <c r="RG188" s="24"/>
      <c r="RH188" s="24"/>
      <c r="RI188" s="24"/>
      <c r="RJ188" s="24"/>
      <c r="RK188" s="24"/>
      <c r="RL188" s="24"/>
      <c r="RM188" s="24"/>
      <c r="RN188" s="24"/>
      <c r="RO188" s="24"/>
      <c r="RP188" s="24"/>
      <c r="RQ188" s="24"/>
      <c r="RR188" s="24"/>
      <c r="RS188" s="24"/>
      <c r="RT188" s="24"/>
      <c r="RU188" s="24"/>
      <c r="RV188" s="24"/>
      <c r="RW188" s="24"/>
      <c r="RX188" s="24"/>
      <c r="RY188" s="24"/>
      <c r="RZ188" s="24"/>
      <c r="SA188" s="24"/>
      <c r="SB188" s="24"/>
      <c r="SC188" s="24"/>
      <c r="SD188" s="24"/>
      <c r="SE188" s="24"/>
      <c r="SF188" s="24"/>
      <c r="SG188" s="24"/>
      <c r="SH188" s="24"/>
      <c r="SI188" s="24"/>
      <c r="SJ188" s="24"/>
      <c r="SK188" s="24"/>
      <c r="SL188" s="24"/>
      <c r="SM188" s="24"/>
      <c r="SN188" s="24"/>
      <c r="SO188" s="24"/>
      <c r="SP188" s="24"/>
      <c r="SQ188" s="24"/>
      <c r="SR188" s="24"/>
      <c r="SS188" s="24"/>
      <c r="ST188" s="24"/>
      <c r="SU188" s="24"/>
      <c r="SV188" s="24"/>
      <c r="SW188" s="24"/>
      <c r="SX188" s="24"/>
      <c r="SY188" s="24"/>
      <c r="SZ188" s="24"/>
      <c r="TA188" s="24"/>
      <c r="TB188" s="24"/>
      <c r="TC188" s="24"/>
      <c r="TD188" s="24"/>
      <c r="TE188" s="24"/>
      <c r="TF188" s="24"/>
      <c r="TG188" s="24"/>
      <c r="TH188" s="24"/>
      <c r="TI188" s="24"/>
      <c r="TJ188" s="24"/>
      <c r="TK188" s="24"/>
      <c r="TL188" s="24"/>
      <c r="TM188" s="24"/>
      <c r="TN188" s="24"/>
      <c r="TO188" s="24"/>
      <c r="TP188" s="24"/>
      <c r="TQ188" s="24"/>
      <c r="TR188" s="24"/>
      <c r="TS188" s="24"/>
      <c r="TT188" s="24"/>
      <c r="TU188" s="24"/>
      <c r="TV188" s="24"/>
      <c r="TW188" s="24"/>
      <c r="TX188" s="24"/>
      <c r="TY188" s="24"/>
      <c r="TZ188" s="24"/>
      <c r="UA188" s="24"/>
      <c r="UB188" s="24"/>
      <c r="UC188" s="24"/>
      <c r="UD188" s="24"/>
      <c r="UE188" s="24"/>
      <c r="UF188" s="24"/>
      <c r="UG188" s="24"/>
      <c r="UH188" s="24"/>
      <c r="UI188" s="24"/>
      <c r="UJ188" s="24"/>
      <c r="UK188" s="24"/>
      <c r="UL188" s="24"/>
      <c r="UM188" s="24"/>
      <c r="UN188" s="24"/>
      <c r="UO188" s="24"/>
      <c r="UP188" s="24"/>
      <c r="UQ188" s="24"/>
      <c r="UR188" s="24"/>
      <c r="US188" s="24"/>
      <c r="UT188" s="24"/>
      <c r="UU188" s="24"/>
      <c r="UV188" s="24"/>
      <c r="UW188" s="24"/>
      <c r="UX188" s="24"/>
      <c r="UY188" s="24"/>
      <c r="UZ188" s="24"/>
      <c r="VA188" s="24"/>
      <c r="VB188" s="24"/>
      <c r="VC188" s="24"/>
      <c r="VD188" s="24"/>
    </row>
    <row r="189" spans="1:576" s="23" customFormat="1" ht="15" customHeight="1" x14ac:dyDescent="0.2">
      <c r="A189" s="18">
        <v>86</v>
      </c>
      <c r="B189" s="89" t="s">
        <v>325</v>
      </c>
      <c r="C189" s="89" t="s">
        <v>326</v>
      </c>
      <c r="D189" s="20">
        <v>14</v>
      </c>
      <c r="E189" s="89" t="s">
        <v>244</v>
      </c>
      <c r="F189" s="89" t="s">
        <v>327</v>
      </c>
      <c r="G189" s="130">
        <v>6</v>
      </c>
      <c r="H189" s="22">
        <v>40</v>
      </c>
      <c r="I189" s="22" t="s">
        <v>121</v>
      </c>
      <c r="J189" s="21" t="s">
        <v>16</v>
      </c>
      <c r="K189" s="21" t="s">
        <v>278</v>
      </c>
      <c r="L189" s="21" t="s">
        <v>194</v>
      </c>
      <c r="M189" s="22">
        <v>1</v>
      </c>
      <c r="N189" s="101">
        <v>10433</v>
      </c>
      <c r="O189" s="62"/>
      <c r="P189" s="62"/>
      <c r="Q189" s="62">
        <f t="shared" si="107"/>
        <v>10433</v>
      </c>
      <c r="R189" s="62">
        <f>70.1*4</f>
        <v>280.39999999999998</v>
      </c>
      <c r="S189" s="62">
        <f t="shared" si="108"/>
        <v>1994</v>
      </c>
      <c r="T189" s="62">
        <f t="shared" si="109"/>
        <v>19940</v>
      </c>
      <c r="U189" s="62">
        <f t="shared" si="110"/>
        <v>1825.7749999999999</v>
      </c>
      <c r="V189" s="62">
        <f t="shared" si="111"/>
        <v>312.99</v>
      </c>
      <c r="W189" s="62">
        <f t="shared" si="112"/>
        <v>521.65</v>
      </c>
      <c r="X189" s="62">
        <f t="shared" si="113"/>
        <v>208.66</v>
      </c>
      <c r="Y189" s="62">
        <f>845+70</f>
        <v>915</v>
      </c>
      <c r="Z189" s="62">
        <f>586+30</f>
        <v>616</v>
      </c>
      <c r="AA189" s="64">
        <f t="shared" si="114"/>
        <v>5982</v>
      </c>
      <c r="AB189" s="64">
        <f t="shared" si="115"/>
        <v>17439.808333333331</v>
      </c>
      <c r="AC189" s="64">
        <f t="shared" si="116"/>
        <v>209277.69999999995</v>
      </c>
      <c r="AD189" s="64"/>
      <c r="AE189" s="64"/>
      <c r="AF189" s="64"/>
      <c r="AG189" s="64"/>
      <c r="AH189" s="64"/>
      <c r="AI189" s="64"/>
      <c r="AJ189" s="64"/>
      <c r="AK189" s="64"/>
      <c r="AL189" s="6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4"/>
      <c r="HA189" s="24"/>
      <c r="HB189" s="24"/>
      <c r="HC189" s="24"/>
      <c r="HD189" s="24"/>
      <c r="HE189" s="24"/>
      <c r="HF189" s="24"/>
      <c r="HG189" s="24"/>
      <c r="HH189" s="24"/>
      <c r="HI189" s="24"/>
      <c r="HJ189" s="24"/>
      <c r="HK189" s="24"/>
      <c r="HL189" s="24"/>
      <c r="HM189" s="24"/>
      <c r="HN189" s="24"/>
      <c r="HO189" s="24"/>
      <c r="HP189" s="24"/>
      <c r="HQ189" s="24"/>
      <c r="HR189" s="24"/>
      <c r="HS189" s="24"/>
      <c r="HT189" s="24"/>
      <c r="HU189" s="24"/>
      <c r="HV189" s="24"/>
      <c r="HW189" s="24"/>
      <c r="HX189" s="24"/>
      <c r="HY189" s="24"/>
      <c r="HZ189" s="24"/>
      <c r="IA189" s="24"/>
      <c r="IB189" s="24"/>
      <c r="IC189" s="24"/>
      <c r="ID189" s="24"/>
      <c r="IE189" s="24"/>
      <c r="IF189" s="24"/>
      <c r="IG189" s="24"/>
      <c r="IH189" s="24"/>
      <c r="II189" s="24"/>
      <c r="IJ189" s="24"/>
      <c r="IK189" s="24"/>
      <c r="IL189" s="24"/>
      <c r="IM189" s="24"/>
      <c r="IN189" s="24"/>
      <c r="IO189" s="24"/>
      <c r="IP189" s="24"/>
      <c r="IQ189" s="24"/>
      <c r="IR189" s="24"/>
      <c r="IS189" s="24"/>
      <c r="IT189" s="24"/>
      <c r="IU189" s="24"/>
      <c r="IV189" s="24"/>
      <c r="IW189" s="24"/>
      <c r="IX189" s="24"/>
      <c r="IY189" s="24"/>
      <c r="IZ189" s="24"/>
      <c r="JA189" s="24"/>
      <c r="JB189" s="24"/>
      <c r="JC189" s="24"/>
      <c r="JD189" s="24"/>
      <c r="JE189" s="24"/>
      <c r="JF189" s="24"/>
      <c r="JG189" s="24"/>
      <c r="JH189" s="24"/>
      <c r="JI189" s="24"/>
      <c r="JJ189" s="24"/>
      <c r="JK189" s="24"/>
      <c r="JL189" s="24"/>
      <c r="JM189" s="24"/>
      <c r="JN189" s="24"/>
      <c r="JO189" s="24"/>
      <c r="JP189" s="24"/>
      <c r="JQ189" s="24"/>
      <c r="JR189" s="24"/>
      <c r="JS189" s="24"/>
      <c r="JT189" s="24"/>
      <c r="JU189" s="24"/>
      <c r="JV189" s="24"/>
      <c r="JW189" s="24"/>
      <c r="JX189" s="24"/>
      <c r="JY189" s="24"/>
      <c r="JZ189" s="24"/>
      <c r="KA189" s="24"/>
      <c r="KB189" s="24"/>
      <c r="KC189" s="24"/>
      <c r="KD189" s="24"/>
      <c r="KE189" s="24"/>
      <c r="KF189" s="24"/>
      <c r="KG189" s="24"/>
      <c r="KH189" s="24"/>
      <c r="KI189" s="24"/>
      <c r="KJ189" s="24"/>
      <c r="KK189" s="24"/>
      <c r="KL189" s="24"/>
      <c r="KM189" s="24"/>
      <c r="KN189" s="24"/>
      <c r="KO189" s="24"/>
      <c r="KP189" s="24"/>
      <c r="KQ189" s="24"/>
      <c r="KR189" s="24"/>
      <c r="KS189" s="24"/>
      <c r="KT189" s="24"/>
      <c r="KU189" s="24"/>
      <c r="KV189" s="24"/>
      <c r="KW189" s="24"/>
      <c r="KX189" s="24"/>
      <c r="KY189" s="24"/>
      <c r="KZ189" s="24"/>
      <c r="LA189" s="24"/>
      <c r="LB189" s="24"/>
      <c r="LC189" s="24"/>
      <c r="LD189" s="24"/>
      <c r="LE189" s="24"/>
      <c r="LF189" s="24"/>
      <c r="LG189" s="24"/>
      <c r="LH189" s="24"/>
      <c r="LI189" s="24"/>
      <c r="LJ189" s="24"/>
      <c r="LK189" s="24"/>
      <c r="LL189" s="24"/>
      <c r="LM189" s="24"/>
      <c r="LN189" s="24"/>
      <c r="LO189" s="24"/>
      <c r="LP189" s="24"/>
      <c r="LQ189" s="24"/>
      <c r="LR189" s="24"/>
      <c r="LS189" s="24"/>
      <c r="LT189" s="24"/>
      <c r="LU189" s="24"/>
      <c r="LV189" s="24"/>
      <c r="LW189" s="24"/>
      <c r="LX189" s="24"/>
      <c r="LY189" s="24"/>
      <c r="LZ189" s="24"/>
      <c r="MA189" s="24"/>
      <c r="MB189" s="24"/>
      <c r="MC189" s="24"/>
      <c r="MD189" s="24"/>
      <c r="ME189" s="24"/>
      <c r="MF189" s="24"/>
      <c r="MG189" s="24"/>
      <c r="MH189" s="24"/>
      <c r="MI189" s="24"/>
      <c r="MJ189" s="24"/>
      <c r="MK189" s="24"/>
      <c r="ML189" s="24"/>
      <c r="MM189" s="24"/>
      <c r="MN189" s="24"/>
      <c r="MO189" s="24"/>
      <c r="MP189" s="24"/>
      <c r="MQ189" s="24"/>
      <c r="MR189" s="24"/>
      <c r="MS189" s="24"/>
      <c r="MT189" s="24"/>
      <c r="MU189" s="24"/>
      <c r="MV189" s="24"/>
      <c r="MW189" s="24"/>
      <c r="MX189" s="24"/>
      <c r="MY189" s="24"/>
      <c r="MZ189" s="24"/>
      <c r="NA189" s="24"/>
      <c r="NB189" s="24"/>
      <c r="NC189" s="24"/>
      <c r="ND189" s="24"/>
      <c r="NE189" s="24"/>
      <c r="NF189" s="24"/>
      <c r="NG189" s="24"/>
      <c r="NH189" s="24"/>
      <c r="NI189" s="24"/>
      <c r="NJ189" s="24"/>
      <c r="NK189" s="24"/>
      <c r="NL189" s="24"/>
      <c r="NM189" s="24"/>
      <c r="NN189" s="24"/>
      <c r="NO189" s="24"/>
      <c r="NP189" s="24"/>
      <c r="NQ189" s="24"/>
      <c r="NR189" s="24"/>
      <c r="NS189" s="24"/>
      <c r="NT189" s="24"/>
      <c r="NU189" s="24"/>
      <c r="NV189" s="24"/>
      <c r="NW189" s="24"/>
      <c r="NX189" s="24"/>
      <c r="NY189" s="24"/>
      <c r="NZ189" s="24"/>
      <c r="OA189" s="24"/>
      <c r="OB189" s="24"/>
      <c r="OC189" s="24"/>
      <c r="OD189" s="24"/>
      <c r="OE189" s="24"/>
      <c r="OF189" s="24"/>
      <c r="OG189" s="24"/>
      <c r="OH189" s="24"/>
      <c r="OI189" s="24"/>
      <c r="OJ189" s="24"/>
      <c r="OK189" s="24"/>
      <c r="OL189" s="24"/>
      <c r="OM189" s="24"/>
      <c r="ON189" s="24"/>
      <c r="OO189" s="24"/>
      <c r="OP189" s="24"/>
      <c r="OQ189" s="24"/>
      <c r="OR189" s="24"/>
      <c r="OS189" s="24"/>
      <c r="OT189" s="24"/>
      <c r="OU189" s="24"/>
      <c r="OV189" s="24"/>
      <c r="OW189" s="24"/>
      <c r="OX189" s="24"/>
      <c r="OY189" s="24"/>
      <c r="OZ189" s="24"/>
      <c r="PA189" s="24"/>
      <c r="PB189" s="24"/>
      <c r="PC189" s="24"/>
      <c r="PD189" s="24"/>
      <c r="PE189" s="24"/>
      <c r="PF189" s="24"/>
      <c r="PG189" s="24"/>
      <c r="PH189" s="24"/>
      <c r="PI189" s="24"/>
      <c r="PJ189" s="24"/>
      <c r="PK189" s="24"/>
      <c r="PL189" s="24"/>
      <c r="PM189" s="24"/>
      <c r="PN189" s="24"/>
      <c r="PO189" s="24"/>
      <c r="PP189" s="24"/>
      <c r="PQ189" s="24"/>
      <c r="PR189" s="24"/>
      <c r="PS189" s="24"/>
      <c r="PT189" s="24"/>
      <c r="PU189" s="24"/>
      <c r="PV189" s="24"/>
      <c r="PW189" s="24"/>
      <c r="PX189" s="24"/>
      <c r="PY189" s="24"/>
      <c r="PZ189" s="24"/>
      <c r="QA189" s="24"/>
      <c r="QB189" s="24"/>
      <c r="QC189" s="24"/>
      <c r="QD189" s="24"/>
      <c r="QE189" s="24"/>
      <c r="QF189" s="24"/>
      <c r="QG189" s="24"/>
      <c r="QH189" s="24"/>
      <c r="QI189" s="24"/>
      <c r="QJ189" s="24"/>
      <c r="QK189" s="24"/>
      <c r="QL189" s="24"/>
      <c r="QM189" s="24"/>
      <c r="QN189" s="24"/>
      <c r="QO189" s="24"/>
      <c r="QP189" s="24"/>
      <c r="QQ189" s="24"/>
      <c r="QR189" s="24"/>
      <c r="QS189" s="24"/>
      <c r="QT189" s="24"/>
      <c r="QU189" s="24"/>
      <c r="QV189" s="24"/>
      <c r="QW189" s="24"/>
      <c r="QX189" s="24"/>
      <c r="QY189" s="24"/>
      <c r="QZ189" s="24"/>
      <c r="RA189" s="24"/>
      <c r="RB189" s="24"/>
      <c r="RC189" s="24"/>
      <c r="RD189" s="24"/>
      <c r="RE189" s="24"/>
      <c r="RF189" s="24"/>
      <c r="RG189" s="24"/>
      <c r="RH189" s="24"/>
      <c r="RI189" s="24"/>
      <c r="RJ189" s="24"/>
      <c r="RK189" s="24"/>
      <c r="RL189" s="24"/>
      <c r="RM189" s="24"/>
      <c r="RN189" s="24"/>
      <c r="RO189" s="24"/>
      <c r="RP189" s="24"/>
      <c r="RQ189" s="24"/>
      <c r="RR189" s="24"/>
      <c r="RS189" s="24"/>
      <c r="RT189" s="24"/>
      <c r="RU189" s="24"/>
      <c r="RV189" s="24"/>
      <c r="RW189" s="24"/>
      <c r="RX189" s="24"/>
      <c r="RY189" s="24"/>
      <c r="RZ189" s="24"/>
      <c r="SA189" s="24"/>
      <c r="SB189" s="24"/>
      <c r="SC189" s="24"/>
      <c r="SD189" s="24"/>
      <c r="SE189" s="24"/>
      <c r="SF189" s="24"/>
      <c r="SG189" s="24"/>
      <c r="SH189" s="24"/>
      <c r="SI189" s="24"/>
      <c r="SJ189" s="24"/>
      <c r="SK189" s="24"/>
      <c r="SL189" s="24"/>
      <c r="SM189" s="24"/>
      <c r="SN189" s="24"/>
      <c r="SO189" s="24"/>
      <c r="SP189" s="24"/>
      <c r="SQ189" s="24"/>
      <c r="SR189" s="24"/>
      <c r="SS189" s="24"/>
      <c r="ST189" s="24"/>
      <c r="SU189" s="24"/>
      <c r="SV189" s="24"/>
      <c r="SW189" s="24"/>
      <c r="SX189" s="24"/>
      <c r="SY189" s="24"/>
      <c r="SZ189" s="24"/>
      <c r="TA189" s="24"/>
      <c r="TB189" s="24"/>
      <c r="TC189" s="24"/>
      <c r="TD189" s="24"/>
      <c r="TE189" s="24"/>
      <c r="TF189" s="24"/>
      <c r="TG189" s="24"/>
      <c r="TH189" s="24"/>
      <c r="TI189" s="24"/>
      <c r="TJ189" s="24"/>
      <c r="TK189" s="24"/>
      <c r="TL189" s="24"/>
      <c r="TM189" s="24"/>
      <c r="TN189" s="24"/>
      <c r="TO189" s="24"/>
      <c r="TP189" s="24"/>
      <c r="TQ189" s="24"/>
      <c r="TR189" s="24"/>
      <c r="TS189" s="24"/>
      <c r="TT189" s="24"/>
      <c r="TU189" s="24"/>
      <c r="TV189" s="24"/>
      <c r="TW189" s="24"/>
      <c r="TX189" s="24"/>
      <c r="TY189" s="24"/>
      <c r="TZ189" s="24"/>
      <c r="UA189" s="24"/>
      <c r="UB189" s="24"/>
      <c r="UC189" s="24"/>
      <c r="UD189" s="24"/>
      <c r="UE189" s="24"/>
      <c r="UF189" s="24"/>
      <c r="UG189" s="24"/>
      <c r="UH189" s="24"/>
      <c r="UI189" s="24"/>
      <c r="UJ189" s="24"/>
      <c r="UK189" s="24"/>
      <c r="UL189" s="24"/>
      <c r="UM189" s="24"/>
      <c r="UN189" s="24"/>
      <c r="UO189" s="24"/>
      <c r="UP189" s="24"/>
      <c r="UQ189" s="24"/>
      <c r="UR189" s="24"/>
      <c r="US189" s="24"/>
      <c r="UT189" s="24"/>
      <c r="UU189" s="24"/>
      <c r="UV189" s="24"/>
      <c r="UW189" s="24"/>
      <c r="UX189" s="24"/>
      <c r="UY189" s="24"/>
      <c r="UZ189" s="24"/>
      <c r="VA189" s="24"/>
      <c r="VB189" s="24"/>
      <c r="VC189" s="24"/>
      <c r="VD189" s="24"/>
    </row>
    <row r="190" spans="1:576" s="23" customFormat="1" ht="15" customHeight="1" x14ac:dyDescent="0.2">
      <c r="A190" s="99">
        <v>87</v>
      </c>
      <c r="B190" s="89" t="s">
        <v>325</v>
      </c>
      <c r="C190" s="89" t="s">
        <v>326</v>
      </c>
      <c r="D190" s="20">
        <v>14</v>
      </c>
      <c r="E190" s="95" t="s">
        <v>244</v>
      </c>
      <c r="F190" s="89" t="s">
        <v>327</v>
      </c>
      <c r="G190" s="130" t="s">
        <v>120</v>
      </c>
      <c r="H190" s="22">
        <v>40</v>
      </c>
      <c r="I190" s="55" t="s">
        <v>121</v>
      </c>
      <c r="J190" s="21" t="s">
        <v>122</v>
      </c>
      <c r="K190" s="21" t="s">
        <v>278</v>
      </c>
      <c r="L190" s="21" t="s">
        <v>194</v>
      </c>
      <c r="M190" s="22">
        <v>1</v>
      </c>
      <c r="N190" s="62">
        <v>12605</v>
      </c>
      <c r="O190" s="62"/>
      <c r="P190" s="62"/>
      <c r="Q190" s="62">
        <f t="shared" si="107"/>
        <v>12605</v>
      </c>
      <c r="R190" s="62">
        <f>70.1*5</f>
        <v>350.5</v>
      </c>
      <c r="S190" s="62">
        <f t="shared" si="108"/>
        <v>2386.166666666667</v>
      </c>
      <c r="T190" s="62">
        <f t="shared" si="109"/>
        <v>23861.666666666668</v>
      </c>
      <c r="U190" s="62">
        <f t="shared" si="110"/>
        <v>2205.875</v>
      </c>
      <c r="V190" s="62">
        <f t="shared" si="111"/>
        <v>378.15</v>
      </c>
      <c r="W190" s="62">
        <f t="shared" si="112"/>
        <v>630.25</v>
      </c>
      <c r="X190" s="62">
        <f t="shared" si="113"/>
        <v>252.1</v>
      </c>
      <c r="Y190" s="62">
        <f>1021+25</f>
        <v>1046</v>
      </c>
      <c r="Z190" s="62">
        <v>666</v>
      </c>
      <c r="AA190" s="64">
        <f t="shared" si="114"/>
        <v>7158.5</v>
      </c>
      <c r="AB190" s="64">
        <f t="shared" si="115"/>
        <v>20917.736111111109</v>
      </c>
      <c r="AC190" s="64">
        <f t="shared" si="116"/>
        <v>251012.83333333331</v>
      </c>
      <c r="AD190" s="64"/>
      <c r="AE190" s="64"/>
      <c r="AF190" s="64"/>
      <c r="AG190" s="64"/>
      <c r="AH190" s="64"/>
      <c r="AI190" s="64"/>
      <c r="AJ190" s="64"/>
      <c r="AK190" s="64"/>
      <c r="AL190" s="6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  <c r="HF190" s="24"/>
      <c r="HG190" s="24"/>
      <c r="HH190" s="24"/>
      <c r="HI190" s="24"/>
      <c r="HJ190" s="24"/>
      <c r="HK190" s="24"/>
      <c r="HL190" s="24"/>
      <c r="HM190" s="24"/>
      <c r="HN190" s="24"/>
      <c r="HO190" s="24"/>
      <c r="HP190" s="24"/>
      <c r="HQ190" s="24"/>
      <c r="HR190" s="24"/>
      <c r="HS190" s="24"/>
      <c r="HT190" s="24"/>
      <c r="HU190" s="24"/>
      <c r="HV190" s="24"/>
      <c r="HW190" s="24"/>
      <c r="HX190" s="24"/>
      <c r="HY190" s="24"/>
      <c r="HZ190" s="24"/>
      <c r="IA190" s="24"/>
      <c r="IB190" s="24"/>
      <c r="IC190" s="24"/>
      <c r="ID190" s="24"/>
      <c r="IE190" s="24"/>
      <c r="IF190" s="24"/>
      <c r="IG190" s="24"/>
      <c r="IH190" s="24"/>
      <c r="II190" s="24"/>
      <c r="IJ190" s="24"/>
      <c r="IK190" s="24"/>
      <c r="IL190" s="24"/>
      <c r="IM190" s="24"/>
      <c r="IN190" s="24"/>
      <c r="IO190" s="24"/>
      <c r="IP190" s="24"/>
      <c r="IQ190" s="24"/>
      <c r="IR190" s="24"/>
      <c r="IS190" s="24"/>
      <c r="IT190" s="24"/>
      <c r="IU190" s="24"/>
      <c r="IV190" s="24"/>
      <c r="IW190" s="24"/>
      <c r="IX190" s="24"/>
      <c r="IY190" s="24"/>
      <c r="IZ190" s="24"/>
      <c r="JA190" s="24"/>
      <c r="JB190" s="24"/>
      <c r="JC190" s="24"/>
      <c r="JD190" s="24"/>
      <c r="JE190" s="24"/>
      <c r="JF190" s="24"/>
      <c r="JG190" s="24"/>
      <c r="JH190" s="24"/>
      <c r="JI190" s="24"/>
      <c r="JJ190" s="24"/>
      <c r="JK190" s="24"/>
      <c r="JL190" s="24"/>
      <c r="JM190" s="24"/>
      <c r="JN190" s="24"/>
      <c r="JO190" s="24"/>
      <c r="JP190" s="24"/>
      <c r="JQ190" s="24"/>
      <c r="JR190" s="24"/>
      <c r="JS190" s="24"/>
      <c r="JT190" s="24"/>
      <c r="JU190" s="24"/>
      <c r="JV190" s="24"/>
      <c r="JW190" s="24"/>
      <c r="JX190" s="24"/>
      <c r="JY190" s="24"/>
      <c r="JZ190" s="24"/>
      <c r="KA190" s="24"/>
      <c r="KB190" s="24"/>
      <c r="KC190" s="24"/>
      <c r="KD190" s="24"/>
      <c r="KE190" s="24"/>
      <c r="KF190" s="24"/>
      <c r="KG190" s="24"/>
      <c r="KH190" s="24"/>
      <c r="KI190" s="24"/>
      <c r="KJ190" s="24"/>
      <c r="KK190" s="24"/>
      <c r="KL190" s="24"/>
      <c r="KM190" s="24"/>
      <c r="KN190" s="24"/>
      <c r="KO190" s="24"/>
      <c r="KP190" s="24"/>
      <c r="KQ190" s="24"/>
      <c r="KR190" s="24"/>
      <c r="KS190" s="24"/>
      <c r="KT190" s="24"/>
      <c r="KU190" s="24"/>
      <c r="KV190" s="24"/>
      <c r="KW190" s="24"/>
      <c r="KX190" s="24"/>
      <c r="KY190" s="24"/>
      <c r="KZ190" s="24"/>
      <c r="LA190" s="24"/>
      <c r="LB190" s="24"/>
      <c r="LC190" s="24"/>
      <c r="LD190" s="24"/>
      <c r="LE190" s="24"/>
      <c r="LF190" s="24"/>
      <c r="LG190" s="24"/>
      <c r="LH190" s="24"/>
      <c r="LI190" s="24"/>
      <c r="LJ190" s="24"/>
      <c r="LK190" s="24"/>
      <c r="LL190" s="24"/>
      <c r="LM190" s="24"/>
      <c r="LN190" s="24"/>
      <c r="LO190" s="24"/>
      <c r="LP190" s="24"/>
      <c r="LQ190" s="24"/>
      <c r="LR190" s="24"/>
      <c r="LS190" s="24"/>
      <c r="LT190" s="24"/>
      <c r="LU190" s="24"/>
      <c r="LV190" s="24"/>
      <c r="LW190" s="24"/>
      <c r="LX190" s="24"/>
      <c r="LY190" s="24"/>
      <c r="LZ190" s="24"/>
      <c r="MA190" s="24"/>
      <c r="MB190" s="24"/>
      <c r="MC190" s="24"/>
      <c r="MD190" s="24"/>
      <c r="ME190" s="24"/>
      <c r="MF190" s="24"/>
      <c r="MG190" s="24"/>
      <c r="MH190" s="24"/>
      <c r="MI190" s="24"/>
      <c r="MJ190" s="24"/>
      <c r="MK190" s="24"/>
      <c r="ML190" s="24"/>
      <c r="MM190" s="24"/>
      <c r="MN190" s="24"/>
      <c r="MO190" s="24"/>
      <c r="MP190" s="24"/>
      <c r="MQ190" s="24"/>
      <c r="MR190" s="24"/>
      <c r="MS190" s="24"/>
      <c r="MT190" s="24"/>
      <c r="MU190" s="24"/>
      <c r="MV190" s="24"/>
      <c r="MW190" s="24"/>
      <c r="MX190" s="24"/>
      <c r="MY190" s="24"/>
      <c r="MZ190" s="24"/>
      <c r="NA190" s="24"/>
      <c r="NB190" s="24"/>
      <c r="NC190" s="24"/>
      <c r="ND190" s="24"/>
      <c r="NE190" s="24"/>
      <c r="NF190" s="24"/>
      <c r="NG190" s="24"/>
      <c r="NH190" s="24"/>
      <c r="NI190" s="24"/>
      <c r="NJ190" s="24"/>
      <c r="NK190" s="24"/>
      <c r="NL190" s="24"/>
      <c r="NM190" s="24"/>
      <c r="NN190" s="24"/>
      <c r="NO190" s="24"/>
      <c r="NP190" s="24"/>
      <c r="NQ190" s="24"/>
      <c r="NR190" s="24"/>
      <c r="NS190" s="24"/>
      <c r="NT190" s="24"/>
      <c r="NU190" s="24"/>
      <c r="NV190" s="24"/>
      <c r="NW190" s="24"/>
      <c r="NX190" s="24"/>
      <c r="NY190" s="24"/>
      <c r="NZ190" s="24"/>
      <c r="OA190" s="24"/>
      <c r="OB190" s="24"/>
      <c r="OC190" s="24"/>
      <c r="OD190" s="24"/>
      <c r="OE190" s="24"/>
      <c r="OF190" s="24"/>
      <c r="OG190" s="24"/>
      <c r="OH190" s="24"/>
      <c r="OI190" s="24"/>
      <c r="OJ190" s="24"/>
      <c r="OK190" s="24"/>
      <c r="OL190" s="24"/>
      <c r="OM190" s="24"/>
      <c r="ON190" s="24"/>
      <c r="OO190" s="24"/>
      <c r="OP190" s="24"/>
      <c r="OQ190" s="24"/>
      <c r="OR190" s="24"/>
      <c r="OS190" s="24"/>
      <c r="OT190" s="24"/>
      <c r="OU190" s="24"/>
      <c r="OV190" s="24"/>
      <c r="OW190" s="24"/>
      <c r="OX190" s="24"/>
      <c r="OY190" s="24"/>
      <c r="OZ190" s="24"/>
      <c r="PA190" s="24"/>
      <c r="PB190" s="24"/>
      <c r="PC190" s="24"/>
      <c r="PD190" s="24"/>
      <c r="PE190" s="24"/>
      <c r="PF190" s="24"/>
      <c r="PG190" s="24"/>
      <c r="PH190" s="24"/>
      <c r="PI190" s="24"/>
      <c r="PJ190" s="24"/>
      <c r="PK190" s="24"/>
      <c r="PL190" s="24"/>
      <c r="PM190" s="24"/>
      <c r="PN190" s="24"/>
      <c r="PO190" s="24"/>
      <c r="PP190" s="24"/>
      <c r="PQ190" s="24"/>
      <c r="PR190" s="24"/>
      <c r="PS190" s="24"/>
      <c r="PT190" s="24"/>
      <c r="PU190" s="24"/>
      <c r="PV190" s="24"/>
      <c r="PW190" s="24"/>
      <c r="PX190" s="24"/>
      <c r="PY190" s="24"/>
      <c r="PZ190" s="24"/>
      <c r="QA190" s="24"/>
      <c r="QB190" s="24"/>
      <c r="QC190" s="24"/>
      <c r="QD190" s="24"/>
      <c r="QE190" s="24"/>
      <c r="QF190" s="24"/>
      <c r="QG190" s="24"/>
      <c r="QH190" s="24"/>
      <c r="QI190" s="24"/>
      <c r="QJ190" s="24"/>
      <c r="QK190" s="24"/>
      <c r="QL190" s="24"/>
      <c r="QM190" s="24"/>
      <c r="QN190" s="24"/>
      <c r="QO190" s="24"/>
      <c r="QP190" s="24"/>
      <c r="QQ190" s="24"/>
      <c r="QR190" s="24"/>
      <c r="QS190" s="24"/>
      <c r="QT190" s="24"/>
      <c r="QU190" s="24"/>
      <c r="QV190" s="24"/>
      <c r="QW190" s="24"/>
      <c r="QX190" s="24"/>
      <c r="QY190" s="24"/>
      <c r="QZ190" s="24"/>
      <c r="RA190" s="24"/>
      <c r="RB190" s="24"/>
      <c r="RC190" s="24"/>
      <c r="RD190" s="24"/>
      <c r="RE190" s="24"/>
      <c r="RF190" s="24"/>
      <c r="RG190" s="24"/>
      <c r="RH190" s="24"/>
      <c r="RI190" s="24"/>
      <c r="RJ190" s="24"/>
      <c r="RK190" s="24"/>
      <c r="RL190" s="24"/>
      <c r="RM190" s="24"/>
      <c r="RN190" s="24"/>
      <c r="RO190" s="24"/>
      <c r="RP190" s="24"/>
      <c r="RQ190" s="24"/>
      <c r="RR190" s="24"/>
      <c r="RS190" s="24"/>
      <c r="RT190" s="24"/>
      <c r="RU190" s="24"/>
      <c r="RV190" s="24"/>
      <c r="RW190" s="24"/>
      <c r="RX190" s="24"/>
      <c r="RY190" s="24"/>
      <c r="RZ190" s="24"/>
      <c r="SA190" s="24"/>
      <c r="SB190" s="24"/>
      <c r="SC190" s="24"/>
      <c r="SD190" s="24"/>
      <c r="SE190" s="24"/>
      <c r="SF190" s="24"/>
      <c r="SG190" s="24"/>
      <c r="SH190" s="24"/>
      <c r="SI190" s="24"/>
      <c r="SJ190" s="24"/>
      <c r="SK190" s="24"/>
      <c r="SL190" s="24"/>
      <c r="SM190" s="24"/>
      <c r="SN190" s="24"/>
      <c r="SO190" s="24"/>
      <c r="SP190" s="24"/>
      <c r="SQ190" s="24"/>
      <c r="SR190" s="24"/>
      <c r="SS190" s="24"/>
      <c r="ST190" s="24"/>
      <c r="SU190" s="24"/>
      <c r="SV190" s="24"/>
      <c r="SW190" s="24"/>
      <c r="SX190" s="24"/>
      <c r="SY190" s="24"/>
      <c r="SZ190" s="24"/>
      <c r="TA190" s="24"/>
      <c r="TB190" s="24"/>
      <c r="TC190" s="24"/>
      <c r="TD190" s="24"/>
      <c r="TE190" s="24"/>
      <c r="TF190" s="24"/>
      <c r="TG190" s="24"/>
      <c r="TH190" s="24"/>
      <c r="TI190" s="24"/>
      <c r="TJ190" s="24"/>
      <c r="TK190" s="24"/>
      <c r="TL190" s="24"/>
      <c r="TM190" s="24"/>
      <c r="TN190" s="24"/>
      <c r="TO190" s="24"/>
      <c r="TP190" s="24"/>
      <c r="TQ190" s="24"/>
      <c r="TR190" s="24"/>
      <c r="TS190" s="24"/>
      <c r="TT190" s="24"/>
      <c r="TU190" s="24"/>
      <c r="TV190" s="24"/>
      <c r="TW190" s="24"/>
      <c r="TX190" s="24"/>
      <c r="TY190" s="24"/>
      <c r="TZ190" s="24"/>
      <c r="UA190" s="24"/>
      <c r="UB190" s="24"/>
      <c r="UC190" s="24"/>
      <c r="UD190" s="24"/>
      <c r="UE190" s="24"/>
      <c r="UF190" s="24"/>
      <c r="UG190" s="24"/>
      <c r="UH190" s="24"/>
      <c r="UI190" s="24"/>
      <c r="UJ190" s="24"/>
      <c r="UK190" s="24"/>
      <c r="UL190" s="24"/>
      <c r="UM190" s="24"/>
      <c r="UN190" s="24"/>
      <c r="UO190" s="24"/>
      <c r="UP190" s="24"/>
      <c r="UQ190" s="24"/>
      <c r="UR190" s="24"/>
      <c r="US190" s="24"/>
      <c r="UT190" s="24"/>
      <c r="UU190" s="24"/>
      <c r="UV190" s="24"/>
      <c r="UW190" s="24"/>
      <c r="UX190" s="24"/>
      <c r="UY190" s="24"/>
      <c r="UZ190" s="24"/>
      <c r="VA190" s="24"/>
      <c r="VB190" s="24"/>
      <c r="VC190" s="24"/>
      <c r="VD190" s="24"/>
    </row>
    <row r="191" spans="1:576" s="23" customFormat="1" ht="15" customHeight="1" x14ac:dyDescent="0.2">
      <c r="A191" s="18">
        <v>88</v>
      </c>
      <c r="B191" s="89" t="s">
        <v>325</v>
      </c>
      <c r="C191" s="89" t="s">
        <v>326</v>
      </c>
      <c r="D191" s="20">
        <v>14</v>
      </c>
      <c r="E191" s="89" t="s">
        <v>244</v>
      </c>
      <c r="F191" s="89" t="s">
        <v>327</v>
      </c>
      <c r="G191" s="130" t="s">
        <v>114</v>
      </c>
      <c r="H191" s="22">
        <v>40</v>
      </c>
      <c r="I191" s="55" t="s">
        <v>121</v>
      </c>
      <c r="J191" s="21" t="s">
        <v>214</v>
      </c>
      <c r="K191" s="21" t="s">
        <v>278</v>
      </c>
      <c r="L191" s="21" t="s">
        <v>194</v>
      </c>
      <c r="M191" s="22">
        <v>1</v>
      </c>
      <c r="N191" s="62">
        <v>14012</v>
      </c>
      <c r="O191" s="62"/>
      <c r="P191" s="62"/>
      <c r="Q191" s="62">
        <f t="shared" si="107"/>
        <v>14012</v>
      </c>
      <c r="R191" s="62">
        <f>70.1*5</f>
        <v>350.5</v>
      </c>
      <c r="S191" s="62">
        <f t="shared" si="108"/>
        <v>2634.166666666667</v>
      </c>
      <c r="T191" s="62">
        <f t="shared" si="109"/>
        <v>26341.666666666668</v>
      </c>
      <c r="U191" s="62">
        <f t="shared" si="110"/>
        <v>2452.1</v>
      </c>
      <c r="V191" s="62">
        <f t="shared" si="111"/>
        <v>420.35999999999996</v>
      </c>
      <c r="W191" s="62">
        <f t="shared" si="112"/>
        <v>700.6</v>
      </c>
      <c r="X191" s="62">
        <f t="shared" si="113"/>
        <v>280.24</v>
      </c>
      <c r="Y191" s="62">
        <v>1114</v>
      </c>
      <c r="Z191" s="62">
        <v>679</v>
      </c>
      <c r="AA191" s="64">
        <f t="shared" si="114"/>
        <v>7902.5</v>
      </c>
      <c r="AB191" s="64">
        <f t="shared" si="115"/>
        <v>23081.994444444445</v>
      </c>
      <c r="AC191" s="64">
        <f t="shared" si="116"/>
        <v>276983.93333333335</v>
      </c>
      <c r="AD191" s="64"/>
      <c r="AE191" s="64"/>
      <c r="AF191" s="64"/>
      <c r="AG191" s="64"/>
      <c r="AH191" s="64"/>
      <c r="AI191" s="64"/>
      <c r="AJ191" s="64"/>
      <c r="AK191" s="64"/>
      <c r="AL191" s="6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4"/>
      <c r="HA191" s="24"/>
      <c r="HB191" s="24"/>
      <c r="HC191" s="24"/>
      <c r="HD191" s="24"/>
      <c r="HE191" s="24"/>
      <c r="HF191" s="24"/>
      <c r="HG191" s="24"/>
      <c r="HH191" s="24"/>
      <c r="HI191" s="24"/>
      <c r="HJ191" s="24"/>
      <c r="HK191" s="24"/>
      <c r="HL191" s="24"/>
      <c r="HM191" s="24"/>
      <c r="HN191" s="24"/>
      <c r="HO191" s="24"/>
      <c r="HP191" s="24"/>
      <c r="HQ191" s="24"/>
      <c r="HR191" s="24"/>
      <c r="HS191" s="24"/>
      <c r="HT191" s="24"/>
      <c r="HU191" s="24"/>
      <c r="HV191" s="24"/>
      <c r="HW191" s="24"/>
      <c r="HX191" s="24"/>
      <c r="HY191" s="24"/>
      <c r="HZ191" s="24"/>
      <c r="IA191" s="24"/>
      <c r="IB191" s="24"/>
      <c r="IC191" s="24"/>
      <c r="ID191" s="24"/>
      <c r="IE191" s="24"/>
      <c r="IF191" s="24"/>
      <c r="IG191" s="24"/>
      <c r="IH191" s="24"/>
      <c r="II191" s="24"/>
      <c r="IJ191" s="24"/>
      <c r="IK191" s="24"/>
      <c r="IL191" s="24"/>
      <c r="IM191" s="24"/>
      <c r="IN191" s="24"/>
      <c r="IO191" s="24"/>
      <c r="IP191" s="24"/>
      <c r="IQ191" s="24"/>
      <c r="IR191" s="24"/>
      <c r="IS191" s="24"/>
      <c r="IT191" s="24"/>
      <c r="IU191" s="24"/>
      <c r="IV191" s="24"/>
      <c r="IW191" s="24"/>
      <c r="IX191" s="24"/>
      <c r="IY191" s="24"/>
      <c r="IZ191" s="24"/>
      <c r="JA191" s="24"/>
      <c r="JB191" s="24"/>
      <c r="JC191" s="24"/>
      <c r="JD191" s="24"/>
      <c r="JE191" s="24"/>
      <c r="JF191" s="24"/>
      <c r="JG191" s="24"/>
      <c r="JH191" s="24"/>
      <c r="JI191" s="24"/>
      <c r="JJ191" s="24"/>
      <c r="JK191" s="24"/>
      <c r="JL191" s="24"/>
      <c r="JM191" s="24"/>
      <c r="JN191" s="24"/>
      <c r="JO191" s="24"/>
      <c r="JP191" s="24"/>
      <c r="JQ191" s="24"/>
      <c r="JR191" s="24"/>
      <c r="JS191" s="24"/>
      <c r="JT191" s="24"/>
      <c r="JU191" s="24"/>
      <c r="JV191" s="24"/>
      <c r="JW191" s="24"/>
      <c r="JX191" s="24"/>
      <c r="JY191" s="24"/>
      <c r="JZ191" s="24"/>
      <c r="KA191" s="24"/>
      <c r="KB191" s="24"/>
      <c r="KC191" s="24"/>
      <c r="KD191" s="24"/>
      <c r="KE191" s="24"/>
      <c r="KF191" s="24"/>
      <c r="KG191" s="24"/>
      <c r="KH191" s="24"/>
      <c r="KI191" s="24"/>
      <c r="KJ191" s="24"/>
      <c r="KK191" s="24"/>
      <c r="KL191" s="24"/>
      <c r="KM191" s="24"/>
      <c r="KN191" s="24"/>
      <c r="KO191" s="24"/>
      <c r="KP191" s="24"/>
      <c r="KQ191" s="24"/>
      <c r="KR191" s="24"/>
      <c r="KS191" s="24"/>
      <c r="KT191" s="24"/>
      <c r="KU191" s="24"/>
      <c r="KV191" s="24"/>
      <c r="KW191" s="24"/>
      <c r="KX191" s="24"/>
      <c r="KY191" s="24"/>
      <c r="KZ191" s="24"/>
      <c r="LA191" s="24"/>
      <c r="LB191" s="24"/>
      <c r="LC191" s="24"/>
      <c r="LD191" s="24"/>
      <c r="LE191" s="24"/>
      <c r="LF191" s="24"/>
      <c r="LG191" s="24"/>
      <c r="LH191" s="24"/>
      <c r="LI191" s="24"/>
      <c r="LJ191" s="24"/>
      <c r="LK191" s="24"/>
      <c r="LL191" s="24"/>
      <c r="LM191" s="24"/>
      <c r="LN191" s="24"/>
      <c r="LO191" s="24"/>
      <c r="LP191" s="24"/>
      <c r="LQ191" s="24"/>
      <c r="LR191" s="24"/>
      <c r="LS191" s="24"/>
      <c r="LT191" s="24"/>
      <c r="LU191" s="24"/>
      <c r="LV191" s="24"/>
      <c r="LW191" s="24"/>
      <c r="LX191" s="24"/>
      <c r="LY191" s="24"/>
      <c r="LZ191" s="24"/>
      <c r="MA191" s="24"/>
      <c r="MB191" s="24"/>
      <c r="MC191" s="24"/>
      <c r="MD191" s="24"/>
      <c r="ME191" s="24"/>
      <c r="MF191" s="24"/>
      <c r="MG191" s="24"/>
      <c r="MH191" s="24"/>
      <c r="MI191" s="24"/>
      <c r="MJ191" s="24"/>
      <c r="MK191" s="24"/>
      <c r="ML191" s="24"/>
      <c r="MM191" s="24"/>
      <c r="MN191" s="24"/>
      <c r="MO191" s="24"/>
      <c r="MP191" s="24"/>
      <c r="MQ191" s="24"/>
      <c r="MR191" s="24"/>
      <c r="MS191" s="24"/>
      <c r="MT191" s="24"/>
      <c r="MU191" s="24"/>
      <c r="MV191" s="24"/>
      <c r="MW191" s="24"/>
      <c r="MX191" s="24"/>
      <c r="MY191" s="24"/>
      <c r="MZ191" s="24"/>
      <c r="NA191" s="24"/>
      <c r="NB191" s="24"/>
      <c r="NC191" s="24"/>
      <c r="ND191" s="24"/>
      <c r="NE191" s="24"/>
      <c r="NF191" s="24"/>
      <c r="NG191" s="24"/>
      <c r="NH191" s="24"/>
      <c r="NI191" s="24"/>
      <c r="NJ191" s="24"/>
      <c r="NK191" s="24"/>
      <c r="NL191" s="24"/>
      <c r="NM191" s="24"/>
      <c r="NN191" s="24"/>
      <c r="NO191" s="24"/>
      <c r="NP191" s="24"/>
      <c r="NQ191" s="24"/>
      <c r="NR191" s="24"/>
      <c r="NS191" s="24"/>
      <c r="NT191" s="24"/>
      <c r="NU191" s="24"/>
      <c r="NV191" s="24"/>
      <c r="NW191" s="24"/>
      <c r="NX191" s="24"/>
      <c r="NY191" s="24"/>
      <c r="NZ191" s="24"/>
      <c r="OA191" s="24"/>
      <c r="OB191" s="24"/>
      <c r="OC191" s="24"/>
      <c r="OD191" s="24"/>
      <c r="OE191" s="24"/>
      <c r="OF191" s="24"/>
      <c r="OG191" s="24"/>
      <c r="OH191" s="24"/>
      <c r="OI191" s="24"/>
      <c r="OJ191" s="24"/>
      <c r="OK191" s="24"/>
      <c r="OL191" s="24"/>
      <c r="OM191" s="24"/>
      <c r="ON191" s="24"/>
      <c r="OO191" s="24"/>
      <c r="OP191" s="24"/>
      <c r="OQ191" s="24"/>
      <c r="OR191" s="24"/>
      <c r="OS191" s="24"/>
      <c r="OT191" s="24"/>
      <c r="OU191" s="24"/>
      <c r="OV191" s="24"/>
      <c r="OW191" s="24"/>
      <c r="OX191" s="24"/>
      <c r="OY191" s="24"/>
      <c r="OZ191" s="24"/>
      <c r="PA191" s="24"/>
      <c r="PB191" s="24"/>
      <c r="PC191" s="24"/>
      <c r="PD191" s="24"/>
      <c r="PE191" s="24"/>
      <c r="PF191" s="24"/>
      <c r="PG191" s="24"/>
      <c r="PH191" s="24"/>
      <c r="PI191" s="24"/>
      <c r="PJ191" s="24"/>
      <c r="PK191" s="24"/>
      <c r="PL191" s="24"/>
      <c r="PM191" s="24"/>
      <c r="PN191" s="24"/>
      <c r="PO191" s="24"/>
      <c r="PP191" s="24"/>
      <c r="PQ191" s="24"/>
      <c r="PR191" s="24"/>
      <c r="PS191" s="24"/>
      <c r="PT191" s="24"/>
      <c r="PU191" s="24"/>
      <c r="PV191" s="24"/>
      <c r="PW191" s="24"/>
      <c r="PX191" s="24"/>
      <c r="PY191" s="24"/>
      <c r="PZ191" s="24"/>
      <c r="QA191" s="24"/>
      <c r="QB191" s="24"/>
      <c r="QC191" s="24"/>
      <c r="QD191" s="24"/>
      <c r="QE191" s="24"/>
      <c r="QF191" s="24"/>
      <c r="QG191" s="24"/>
      <c r="QH191" s="24"/>
      <c r="QI191" s="24"/>
      <c r="QJ191" s="24"/>
      <c r="QK191" s="24"/>
      <c r="QL191" s="24"/>
      <c r="QM191" s="24"/>
      <c r="QN191" s="24"/>
      <c r="QO191" s="24"/>
      <c r="QP191" s="24"/>
      <c r="QQ191" s="24"/>
      <c r="QR191" s="24"/>
      <c r="QS191" s="24"/>
      <c r="QT191" s="24"/>
      <c r="QU191" s="24"/>
      <c r="QV191" s="24"/>
      <c r="QW191" s="24"/>
      <c r="QX191" s="24"/>
      <c r="QY191" s="24"/>
      <c r="QZ191" s="24"/>
      <c r="RA191" s="24"/>
      <c r="RB191" s="24"/>
      <c r="RC191" s="24"/>
      <c r="RD191" s="24"/>
      <c r="RE191" s="24"/>
      <c r="RF191" s="24"/>
      <c r="RG191" s="24"/>
      <c r="RH191" s="24"/>
      <c r="RI191" s="24"/>
      <c r="RJ191" s="24"/>
      <c r="RK191" s="24"/>
      <c r="RL191" s="24"/>
      <c r="RM191" s="24"/>
      <c r="RN191" s="24"/>
      <c r="RO191" s="24"/>
      <c r="RP191" s="24"/>
      <c r="RQ191" s="24"/>
      <c r="RR191" s="24"/>
      <c r="RS191" s="24"/>
      <c r="RT191" s="24"/>
      <c r="RU191" s="24"/>
      <c r="RV191" s="24"/>
      <c r="RW191" s="24"/>
      <c r="RX191" s="24"/>
      <c r="RY191" s="24"/>
      <c r="RZ191" s="24"/>
      <c r="SA191" s="24"/>
      <c r="SB191" s="24"/>
      <c r="SC191" s="24"/>
      <c r="SD191" s="24"/>
      <c r="SE191" s="24"/>
      <c r="SF191" s="24"/>
      <c r="SG191" s="24"/>
      <c r="SH191" s="24"/>
      <c r="SI191" s="24"/>
      <c r="SJ191" s="24"/>
      <c r="SK191" s="24"/>
      <c r="SL191" s="24"/>
      <c r="SM191" s="24"/>
      <c r="SN191" s="24"/>
      <c r="SO191" s="24"/>
      <c r="SP191" s="24"/>
      <c r="SQ191" s="24"/>
      <c r="SR191" s="24"/>
      <c r="SS191" s="24"/>
      <c r="ST191" s="24"/>
      <c r="SU191" s="24"/>
      <c r="SV191" s="24"/>
      <c r="SW191" s="24"/>
      <c r="SX191" s="24"/>
      <c r="SY191" s="24"/>
      <c r="SZ191" s="24"/>
      <c r="TA191" s="24"/>
      <c r="TB191" s="24"/>
      <c r="TC191" s="24"/>
      <c r="TD191" s="24"/>
      <c r="TE191" s="24"/>
      <c r="TF191" s="24"/>
      <c r="TG191" s="24"/>
      <c r="TH191" s="24"/>
      <c r="TI191" s="24"/>
      <c r="TJ191" s="24"/>
      <c r="TK191" s="24"/>
      <c r="TL191" s="24"/>
      <c r="TM191" s="24"/>
      <c r="TN191" s="24"/>
      <c r="TO191" s="24"/>
      <c r="TP191" s="24"/>
      <c r="TQ191" s="24"/>
      <c r="TR191" s="24"/>
      <c r="TS191" s="24"/>
      <c r="TT191" s="24"/>
      <c r="TU191" s="24"/>
      <c r="TV191" s="24"/>
      <c r="TW191" s="24"/>
      <c r="TX191" s="24"/>
      <c r="TY191" s="24"/>
      <c r="TZ191" s="24"/>
      <c r="UA191" s="24"/>
      <c r="UB191" s="24"/>
      <c r="UC191" s="24"/>
      <c r="UD191" s="24"/>
      <c r="UE191" s="24"/>
      <c r="UF191" s="24"/>
      <c r="UG191" s="24"/>
      <c r="UH191" s="24"/>
      <c r="UI191" s="24"/>
      <c r="UJ191" s="24"/>
      <c r="UK191" s="24"/>
      <c r="UL191" s="24"/>
      <c r="UM191" s="24"/>
      <c r="UN191" s="24"/>
      <c r="UO191" s="24"/>
      <c r="UP191" s="24"/>
      <c r="UQ191" s="24"/>
      <c r="UR191" s="24"/>
      <c r="US191" s="24"/>
      <c r="UT191" s="24"/>
      <c r="UU191" s="24"/>
      <c r="UV191" s="24"/>
      <c r="UW191" s="24"/>
      <c r="UX191" s="24"/>
      <c r="UY191" s="24"/>
      <c r="UZ191" s="24"/>
      <c r="VA191" s="24"/>
      <c r="VB191" s="24"/>
      <c r="VC191" s="24"/>
      <c r="VD191" s="24"/>
    </row>
    <row r="192" spans="1:576" s="23" customFormat="1" ht="15" customHeight="1" x14ac:dyDescent="0.2">
      <c r="A192" s="99">
        <v>89</v>
      </c>
      <c r="B192" s="89" t="s">
        <v>325</v>
      </c>
      <c r="C192" s="89" t="s">
        <v>326</v>
      </c>
      <c r="D192" s="20">
        <v>14</v>
      </c>
      <c r="E192" s="92" t="s">
        <v>244</v>
      </c>
      <c r="F192" s="89" t="s">
        <v>327</v>
      </c>
      <c r="G192" s="134" t="s">
        <v>354</v>
      </c>
      <c r="H192" s="22">
        <v>40</v>
      </c>
      <c r="I192" s="55" t="s">
        <v>121</v>
      </c>
      <c r="J192" s="21" t="s">
        <v>250</v>
      </c>
      <c r="K192" s="21" t="s">
        <v>278</v>
      </c>
      <c r="L192" s="21" t="s">
        <v>194</v>
      </c>
      <c r="M192" s="22">
        <v>1</v>
      </c>
      <c r="N192" s="101">
        <v>14024</v>
      </c>
      <c r="O192" s="62"/>
      <c r="P192" s="62"/>
      <c r="Q192" s="62">
        <f t="shared" si="107"/>
        <v>14024</v>
      </c>
      <c r="R192" s="62">
        <f>70.1*5</f>
        <v>350.5</v>
      </c>
      <c r="S192" s="62">
        <f t="shared" si="108"/>
        <v>2582</v>
      </c>
      <c r="T192" s="62">
        <f t="shared" si="109"/>
        <v>25820</v>
      </c>
      <c r="U192" s="62">
        <f t="shared" si="110"/>
        <v>2454.1999999999998</v>
      </c>
      <c r="V192" s="62">
        <f t="shared" si="111"/>
        <v>420.71999999999997</v>
      </c>
      <c r="W192" s="62">
        <f t="shared" si="112"/>
        <v>701.2</v>
      </c>
      <c r="X192" s="62">
        <f t="shared" si="113"/>
        <v>280.48</v>
      </c>
      <c r="Y192" s="62">
        <v>869</v>
      </c>
      <c r="Z192" s="62">
        <v>599</v>
      </c>
      <c r="AA192" s="64">
        <f t="shared" si="114"/>
        <v>7746</v>
      </c>
      <c r="AB192" s="64">
        <f t="shared" si="115"/>
        <v>22711.433333333334</v>
      </c>
      <c r="AC192" s="64">
        <f t="shared" si="116"/>
        <v>272537.2</v>
      </c>
      <c r="AD192" s="64"/>
      <c r="AE192" s="64"/>
      <c r="AF192" s="64"/>
      <c r="AG192" s="64"/>
      <c r="AH192" s="64"/>
      <c r="AI192" s="64"/>
      <c r="AJ192" s="64"/>
      <c r="AK192" s="64"/>
      <c r="AL192" s="6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4"/>
      <c r="HA192" s="24"/>
      <c r="HB192" s="24"/>
      <c r="HC192" s="24"/>
      <c r="HD192" s="24"/>
      <c r="HE192" s="24"/>
      <c r="HF192" s="24"/>
      <c r="HG192" s="24"/>
      <c r="HH192" s="24"/>
      <c r="HI192" s="24"/>
      <c r="HJ192" s="24"/>
      <c r="HK192" s="24"/>
      <c r="HL192" s="24"/>
      <c r="HM192" s="24"/>
      <c r="HN192" s="24"/>
      <c r="HO192" s="24"/>
      <c r="HP192" s="24"/>
      <c r="HQ192" s="24"/>
      <c r="HR192" s="24"/>
      <c r="HS192" s="24"/>
      <c r="HT192" s="24"/>
      <c r="HU192" s="24"/>
      <c r="HV192" s="24"/>
      <c r="HW192" s="24"/>
      <c r="HX192" s="24"/>
      <c r="HY192" s="24"/>
      <c r="HZ192" s="24"/>
      <c r="IA192" s="24"/>
      <c r="IB192" s="24"/>
      <c r="IC192" s="24"/>
      <c r="ID192" s="24"/>
      <c r="IE192" s="24"/>
      <c r="IF192" s="24"/>
      <c r="IG192" s="24"/>
      <c r="IH192" s="24"/>
      <c r="II192" s="24"/>
      <c r="IJ192" s="24"/>
      <c r="IK192" s="24"/>
      <c r="IL192" s="24"/>
      <c r="IM192" s="24"/>
      <c r="IN192" s="24"/>
      <c r="IO192" s="24"/>
      <c r="IP192" s="24"/>
      <c r="IQ192" s="24"/>
      <c r="IR192" s="24"/>
      <c r="IS192" s="24"/>
      <c r="IT192" s="24"/>
      <c r="IU192" s="24"/>
      <c r="IV192" s="24"/>
      <c r="IW192" s="24"/>
      <c r="IX192" s="24"/>
      <c r="IY192" s="24"/>
      <c r="IZ192" s="24"/>
      <c r="JA192" s="24"/>
      <c r="JB192" s="24"/>
      <c r="JC192" s="24"/>
      <c r="JD192" s="24"/>
      <c r="JE192" s="24"/>
      <c r="JF192" s="24"/>
      <c r="JG192" s="24"/>
      <c r="JH192" s="24"/>
      <c r="JI192" s="24"/>
      <c r="JJ192" s="24"/>
      <c r="JK192" s="24"/>
      <c r="JL192" s="24"/>
      <c r="JM192" s="24"/>
      <c r="JN192" s="24"/>
      <c r="JO192" s="24"/>
      <c r="JP192" s="24"/>
      <c r="JQ192" s="24"/>
      <c r="JR192" s="24"/>
      <c r="JS192" s="24"/>
      <c r="JT192" s="24"/>
      <c r="JU192" s="24"/>
      <c r="JV192" s="24"/>
      <c r="JW192" s="24"/>
      <c r="JX192" s="24"/>
      <c r="JY192" s="24"/>
      <c r="JZ192" s="24"/>
      <c r="KA192" s="24"/>
      <c r="KB192" s="24"/>
      <c r="KC192" s="24"/>
      <c r="KD192" s="24"/>
      <c r="KE192" s="24"/>
      <c r="KF192" s="24"/>
      <c r="KG192" s="24"/>
      <c r="KH192" s="24"/>
      <c r="KI192" s="24"/>
      <c r="KJ192" s="24"/>
      <c r="KK192" s="24"/>
      <c r="KL192" s="24"/>
      <c r="KM192" s="24"/>
      <c r="KN192" s="24"/>
      <c r="KO192" s="24"/>
      <c r="KP192" s="24"/>
      <c r="KQ192" s="24"/>
      <c r="KR192" s="24"/>
      <c r="KS192" s="24"/>
      <c r="KT192" s="24"/>
      <c r="KU192" s="24"/>
      <c r="KV192" s="24"/>
      <c r="KW192" s="24"/>
      <c r="KX192" s="24"/>
      <c r="KY192" s="24"/>
      <c r="KZ192" s="24"/>
      <c r="LA192" s="24"/>
      <c r="LB192" s="24"/>
      <c r="LC192" s="24"/>
      <c r="LD192" s="24"/>
      <c r="LE192" s="24"/>
      <c r="LF192" s="24"/>
      <c r="LG192" s="24"/>
      <c r="LH192" s="24"/>
      <c r="LI192" s="24"/>
      <c r="LJ192" s="24"/>
      <c r="LK192" s="24"/>
      <c r="LL192" s="24"/>
      <c r="LM192" s="24"/>
      <c r="LN192" s="24"/>
      <c r="LO192" s="24"/>
      <c r="LP192" s="24"/>
      <c r="LQ192" s="24"/>
      <c r="LR192" s="24"/>
      <c r="LS192" s="24"/>
      <c r="LT192" s="24"/>
      <c r="LU192" s="24"/>
      <c r="LV192" s="24"/>
      <c r="LW192" s="24"/>
      <c r="LX192" s="24"/>
      <c r="LY192" s="24"/>
      <c r="LZ192" s="24"/>
      <c r="MA192" s="24"/>
      <c r="MB192" s="24"/>
      <c r="MC192" s="24"/>
      <c r="MD192" s="24"/>
      <c r="ME192" s="24"/>
      <c r="MF192" s="24"/>
      <c r="MG192" s="24"/>
      <c r="MH192" s="24"/>
      <c r="MI192" s="24"/>
      <c r="MJ192" s="24"/>
      <c r="MK192" s="24"/>
      <c r="ML192" s="24"/>
      <c r="MM192" s="24"/>
      <c r="MN192" s="24"/>
      <c r="MO192" s="24"/>
      <c r="MP192" s="24"/>
      <c r="MQ192" s="24"/>
      <c r="MR192" s="24"/>
      <c r="MS192" s="24"/>
      <c r="MT192" s="24"/>
      <c r="MU192" s="24"/>
      <c r="MV192" s="24"/>
      <c r="MW192" s="24"/>
      <c r="MX192" s="24"/>
      <c r="MY192" s="24"/>
      <c r="MZ192" s="24"/>
      <c r="NA192" s="24"/>
      <c r="NB192" s="24"/>
      <c r="NC192" s="24"/>
      <c r="ND192" s="24"/>
      <c r="NE192" s="24"/>
      <c r="NF192" s="24"/>
      <c r="NG192" s="24"/>
      <c r="NH192" s="24"/>
      <c r="NI192" s="24"/>
      <c r="NJ192" s="24"/>
      <c r="NK192" s="24"/>
      <c r="NL192" s="24"/>
      <c r="NM192" s="24"/>
      <c r="NN192" s="24"/>
      <c r="NO192" s="24"/>
      <c r="NP192" s="24"/>
      <c r="NQ192" s="24"/>
      <c r="NR192" s="24"/>
      <c r="NS192" s="24"/>
      <c r="NT192" s="24"/>
      <c r="NU192" s="24"/>
      <c r="NV192" s="24"/>
      <c r="NW192" s="24"/>
      <c r="NX192" s="24"/>
      <c r="NY192" s="24"/>
      <c r="NZ192" s="24"/>
      <c r="OA192" s="24"/>
      <c r="OB192" s="24"/>
      <c r="OC192" s="24"/>
      <c r="OD192" s="24"/>
      <c r="OE192" s="24"/>
      <c r="OF192" s="24"/>
      <c r="OG192" s="24"/>
      <c r="OH192" s="24"/>
      <c r="OI192" s="24"/>
      <c r="OJ192" s="24"/>
      <c r="OK192" s="24"/>
      <c r="OL192" s="24"/>
      <c r="OM192" s="24"/>
      <c r="ON192" s="24"/>
      <c r="OO192" s="24"/>
      <c r="OP192" s="24"/>
      <c r="OQ192" s="24"/>
      <c r="OR192" s="24"/>
      <c r="OS192" s="24"/>
      <c r="OT192" s="24"/>
      <c r="OU192" s="24"/>
      <c r="OV192" s="24"/>
      <c r="OW192" s="24"/>
      <c r="OX192" s="24"/>
      <c r="OY192" s="24"/>
      <c r="OZ192" s="24"/>
      <c r="PA192" s="24"/>
      <c r="PB192" s="24"/>
      <c r="PC192" s="24"/>
      <c r="PD192" s="24"/>
      <c r="PE192" s="24"/>
      <c r="PF192" s="24"/>
      <c r="PG192" s="24"/>
      <c r="PH192" s="24"/>
      <c r="PI192" s="24"/>
      <c r="PJ192" s="24"/>
      <c r="PK192" s="24"/>
      <c r="PL192" s="24"/>
      <c r="PM192" s="24"/>
      <c r="PN192" s="24"/>
      <c r="PO192" s="24"/>
      <c r="PP192" s="24"/>
      <c r="PQ192" s="24"/>
      <c r="PR192" s="24"/>
      <c r="PS192" s="24"/>
      <c r="PT192" s="24"/>
      <c r="PU192" s="24"/>
      <c r="PV192" s="24"/>
      <c r="PW192" s="24"/>
      <c r="PX192" s="24"/>
      <c r="PY192" s="24"/>
      <c r="PZ192" s="24"/>
      <c r="QA192" s="24"/>
      <c r="QB192" s="24"/>
      <c r="QC192" s="24"/>
      <c r="QD192" s="24"/>
      <c r="QE192" s="24"/>
      <c r="QF192" s="24"/>
      <c r="QG192" s="24"/>
      <c r="QH192" s="24"/>
      <c r="QI192" s="24"/>
      <c r="QJ192" s="24"/>
      <c r="QK192" s="24"/>
      <c r="QL192" s="24"/>
      <c r="QM192" s="24"/>
      <c r="QN192" s="24"/>
      <c r="QO192" s="24"/>
      <c r="QP192" s="24"/>
      <c r="QQ192" s="24"/>
      <c r="QR192" s="24"/>
      <c r="QS192" s="24"/>
      <c r="QT192" s="24"/>
      <c r="QU192" s="24"/>
      <c r="QV192" s="24"/>
      <c r="QW192" s="24"/>
      <c r="QX192" s="24"/>
      <c r="QY192" s="24"/>
      <c r="QZ192" s="24"/>
      <c r="RA192" s="24"/>
      <c r="RB192" s="24"/>
      <c r="RC192" s="24"/>
      <c r="RD192" s="24"/>
      <c r="RE192" s="24"/>
      <c r="RF192" s="24"/>
      <c r="RG192" s="24"/>
      <c r="RH192" s="24"/>
      <c r="RI192" s="24"/>
      <c r="RJ192" s="24"/>
      <c r="RK192" s="24"/>
      <c r="RL192" s="24"/>
      <c r="RM192" s="24"/>
      <c r="RN192" s="24"/>
      <c r="RO192" s="24"/>
      <c r="RP192" s="24"/>
      <c r="RQ192" s="24"/>
      <c r="RR192" s="24"/>
      <c r="RS192" s="24"/>
      <c r="RT192" s="24"/>
      <c r="RU192" s="24"/>
      <c r="RV192" s="24"/>
      <c r="RW192" s="24"/>
      <c r="RX192" s="24"/>
      <c r="RY192" s="24"/>
      <c r="RZ192" s="24"/>
      <c r="SA192" s="24"/>
      <c r="SB192" s="24"/>
      <c r="SC192" s="24"/>
      <c r="SD192" s="24"/>
      <c r="SE192" s="24"/>
      <c r="SF192" s="24"/>
      <c r="SG192" s="24"/>
      <c r="SH192" s="24"/>
      <c r="SI192" s="24"/>
      <c r="SJ192" s="24"/>
      <c r="SK192" s="24"/>
      <c r="SL192" s="24"/>
      <c r="SM192" s="24"/>
      <c r="SN192" s="24"/>
      <c r="SO192" s="24"/>
      <c r="SP192" s="24"/>
      <c r="SQ192" s="24"/>
      <c r="SR192" s="24"/>
      <c r="SS192" s="24"/>
      <c r="ST192" s="24"/>
      <c r="SU192" s="24"/>
      <c r="SV192" s="24"/>
      <c r="SW192" s="24"/>
      <c r="SX192" s="24"/>
      <c r="SY192" s="24"/>
      <c r="SZ192" s="24"/>
      <c r="TA192" s="24"/>
      <c r="TB192" s="24"/>
      <c r="TC192" s="24"/>
      <c r="TD192" s="24"/>
      <c r="TE192" s="24"/>
      <c r="TF192" s="24"/>
      <c r="TG192" s="24"/>
      <c r="TH192" s="24"/>
      <c r="TI192" s="24"/>
      <c r="TJ192" s="24"/>
      <c r="TK192" s="24"/>
      <c r="TL192" s="24"/>
      <c r="TM192" s="24"/>
      <c r="TN192" s="24"/>
      <c r="TO192" s="24"/>
      <c r="TP192" s="24"/>
      <c r="TQ192" s="24"/>
      <c r="TR192" s="24"/>
      <c r="TS192" s="24"/>
      <c r="TT192" s="24"/>
      <c r="TU192" s="24"/>
      <c r="TV192" s="24"/>
      <c r="TW192" s="24"/>
      <c r="TX192" s="24"/>
      <c r="TY192" s="24"/>
      <c r="TZ192" s="24"/>
      <c r="UA192" s="24"/>
      <c r="UB192" s="24"/>
      <c r="UC192" s="24"/>
      <c r="UD192" s="24"/>
      <c r="UE192" s="24"/>
      <c r="UF192" s="24"/>
      <c r="UG192" s="24"/>
      <c r="UH192" s="24"/>
      <c r="UI192" s="24"/>
      <c r="UJ192" s="24"/>
      <c r="UK192" s="24"/>
      <c r="UL192" s="24"/>
      <c r="UM192" s="24"/>
      <c r="UN192" s="24"/>
      <c r="UO192" s="24"/>
      <c r="UP192" s="24"/>
      <c r="UQ192" s="24"/>
      <c r="UR192" s="24"/>
      <c r="US192" s="24"/>
      <c r="UT192" s="24"/>
      <c r="UU192" s="24"/>
      <c r="UV192" s="24"/>
      <c r="UW192" s="24"/>
      <c r="UX192" s="24"/>
      <c r="UY192" s="24"/>
      <c r="UZ192" s="24"/>
      <c r="VA192" s="24"/>
      <c r="VB192" s="24"/>
      <c r="VC192" s="24"/>
      <c r="VD192" s="24"/>
    </row>
    <row r="193" spans="1:576" s="23" customFormat="1" ht="15" customHeight="1" x14ac:dyDescent="0.2">
      <c r="A193" s="18">
        <v>90</v>
      </c>
      <c r="B193" s="89" t="s">
        <v>325</v>
      </c>
      <c r="C193" s="89" t="s">
        <v>326</v>
      </c>
      <c r="D193" s="20">
        <v>14</v>
      </c>
      <c r="E193" s="89" t="s">
        <v>245</v>
      </c>
      <c r="F193" s="89" t="s">
        <v>327</v>
      </c>
      <c r="G193" s="130">
        <v>10</v>
      </c>
      <c r="H193" s="22">
        <v>40</v>
      </c>
      <c r="I193" s="22" t="s">
        <v>107</v>
      </c>
      <c r="J193" s="21" t="s">
        <v>39</v>
      </c>
      <c r="K193" s="21" t="s">
        <v>279</v>
      </c>
      <c r="L193" s="21" t="s">
        <v>194</v>
      </c>
      <c r="M193" s="22">
        <v>1</v>
      </c>
      <c r="N193" s="62">
        <f t="shared" si="117"/>
        <v>16156</v>
      </c>
      <c r="O193" s="62"/>
      <c r="P193" s="62"/>
      <c r="Q193" s="62">
        <f t="shared" si="107"/>
        <v>16156</v>
      </c>
      <c r="R193" s="62">
        <f>70.1*5</f>
        <v>350.5</v>
      </c>
      <c r="S193" s="62">
        <f t="shared" si="108"/>
        <v>2943</v>
      </c>
      <c r="T193" s="62">
        <f t="shared" si="109"/>
        <v>29430</v>
      </c>
      <c r="U193" s="62">
        <f t="shared" si="110"/>
        <v>2827.2999999999997</v>
      </c>
      <c r="V193" s="62">
        <f t="shared" si="111"/>
        <v>484.68</v>
      </c>
      <c r="W193" s="62">
        <f t="shared" si="112"/>
        <v>807.80000000000007</v>
      </c>
      <c r="X193" s="62">
        <f t="shared" si="113"/>
        <v>323.12</v>
      </c>
      <c r="Y193" s="62">
        <v>931</v>
      </c>
      <c r="Z193" s="62">
        <v>571</v>
      </c>
      <c r="AA193" s="64">
        <f t="shared" si="114"/>
        <v>8829</v>
      </c>
      <c r="AB193" s="64">
        <f t="shared" si="115"/>
        <v>25884.899999999998</v>
      </c>
      <c r="AC193" s="64">
        <f t="shared" si="116"/>
        <v>310618.8</v>
      </c>
      <c r="AD193" s="64"/>
      <c r="AE193" s="64"/>
      <c r="AF193" s="64"/>
      <c r="AG193" s="64"/>
      <c r="AH193" s="64"/>
      <c r="AI193" s="64"/>
      <c r="AJ193" s="64"/>
      <c r="AK193" s="64"/>
      <c r="AL193" s="6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  <c r="IK193" s="24"/>
      <c r="IL193" s="24"/>
      <c r="IM193" s="24"/>
      <c r="IN193" s="24"/>
      <c r="IO193" s="24"/>
      <c r="IP193" s="24"/>
      <c r="IQ193" s="24"/>
      <c r="IR193" s="24"/>
      <c r="IS193" s="24"/>
      <c r="IT193" s="24"/>
      <c r="IU193" s="24"/>
      <c r="IV193" s="24"/>
      <c r="IW193" s="24"/>
      <c r="IX193" s="24"/>
      <c r="IY193" s="24"/>
      <c r="IZ193" s="24"/>
      <c r="JA193" s="24"/>
      <c r="JB193" s="24"/>
      <c r="JC193" s="24"/>
      <c r="JD193" s="24"/>
      <c r="JE193" s="24"/>
      <c r="JF193" s="24"/>
      <c r="JG193" s="24"/>
      <c r="JH193" s="24"/>
      <c r="JI193" s="24"/>
      <c r="JJ193" s="24"/>
      <c r="JK193" s="24"/>
      <c r="JL193" s="24"/>
      <c r="JM193" s="24"/>
      <c r="JN193" s="24"/>
      <c r="JO193" s="24"/>
      <c r="JP193" s="24"/>
      <c r="JQ193" s="24"/>
      <c r="JR193" s="24"/>
      <c r="JS193" s="24"/>
      <c r="JT193" s="24"/>
      <c r="JU193" s="24"/>
      <c r="JV193" s="24"/>
      <c r="JW193" s="24"/>
      <c r="JX193" s="24"/>
      <c r="JY193" s="24"/>
      <c r="JZ193" s="24"/>
      <c r="KA193" s="24"/>
      <c r="KB193" s="24"/>
      <c r="KC193" s="24"/>
      <c r="KD193" s="24"/>
      <c r="KE193" s="24"/>
      <c r="KF193" s="24"/>
      <c r="KG193" s="24"/>
      <c r="KH193" s="24"/>
      <c r="KI193" s="24"/>
      <c r="KJ193" s="24"/>
      <c r="KK193" s="24"/>
      <c r="KL193" s="24"/>
      <c r="KM193" s="24"/>
      <c r="KN193" s="24"/>
      <c r="KO193" s="24"/>
      <c r="KP193" s="24"/>
      <c r="KQ193" s="24"/>
      <c r="KR193" s="24"/>
      <c r="KS193" s="24"/>
      <c r="KT193" s="24"/>
      <c r="KU193" s="24"/>
      <c r="KV193" s="24"/>
      <c r="KW193" s="24"/>
      <c r="KX193" s="24"/>
      <c r="KY193" s="24"/>
      <c r="KZ193" s="24"/>
      <c r="LA193" s="24"/>
      <c r="LB193" s="24"/>
      <c r="LC193" s="24"/>
      <c r="LD193" s="24"/>
      <c r="LE193" s="24"/>
      <c r="LF193" s="24"/>
      <c r="LG193" s="24"/>
      <c r="LH193" s="24"/>
      <c r="LI193" s="24"/>
      <c r="LJ193" s="24"/>
      <c r="LK193" s="24"/>
      <c r="LL193" s="24"/>
      <c r="LM193" s="24"/>
      <c r="LN193" s="24"/>
      <c r="LO193" s="24"/>
      <c r="LP193" s="24"/>
      <c r="LQ193" s="24"/>
      <c r="LR193" s="24"/>
      <c r="LS193" s="24"/>
      <c r="LT193" s="24"/>
      <c r="LU193" s="24"/>
      <c r="LV193" s="24"/>
      <c r="LW193" s="24"/>
      <c r="LX193" s="24"/>
      <c r="LY193" s="24"/>
      <c r="LZ193" s="24"/>
      <c r="MA193" s="24"/>
      <c r="MB193" s="24"/>
      <c r="MC193" s="24"/>
      <c r="MD193" s="24"/>
      <c r="ME193" s="24"/>
      <c r="MF193" s="24"/>
      <c r="MG193" s="24"/>
      <c r="MH193" s="24"/>
      <c r="MI193" s="24"/>
      <c r="MJ193" s="24"/>
      <c r="MK193" s="24"/>
      <c r="ML193" s="24"/>
      <c r="MM193" s="24"/>
      <c r="MN193" s="24"/>
      <c r="MO193" s="24"/>
      <c r="MP193" s="24"/>
      <c r="MQ193" s="24"/>
      <c r="MR193" s="24"/>
      <c r="MS193" s="24"/>
      <c r="MT193" s="24"/>
      <c r="MU193" s="24"/>
      <c r="MV193" s="24"/>
      <c r="MW193" s="24"/>
      <c r="MX193" s="24"/>
      <c r="MY193" s="24"/>
      <c r="MZ193" s="24"/>
      <c r="NA193" s="24"/>
      <c r="NB193" s="24"/>
      <c r="NC193" s="24"/>
      <c r="ND193" s="24"/>
      <c r="NE193" s="24"/>
      <c r="NF193" s="24"/>
      <c r="NG193" s="24"/>
      <c r="NH193" s="24"/>
      <c r="NI193" s="24"/>
      <c r="NJ193" s="24"/>
      <c r="NK193" s="24"/>
      <c r="NL193" s="24"/>
      <c r="NM193" s="24"/>
      <c r="NN193" s="24"/>
      <c r="NO193" s="24"/>
      <c r="NP193" s="24"/>
      <c r="NQ193" s="24"/>
      <c r="NR193" s="24"/>
      <c r="NS193" s="24"/>
      <c r="NT193" s="24"/>
      <c r="NU193" s="24"/>
      <c r="NV193" s="24"/>
      <c r="NW193" s="24"/>
      <c r="NX193" s="24"/>
      <c r="NY193" s="24"/>
      <c r="NZ193" s="24"/>
      <c r="OA193" s="24"/>
      <c r="OB193" s="24"/>
      <c r="OC193" s="24"/>
      <c r="OD193" s="24"/>
      <c r="OE193" s="24"/>
      <c r="OF193" s="24"/>
      <c r="OG193" s="24"/>
      <c r="OH193" s="24"/>
      <c r="OI193" s="24"/>
      <c r="OJ193" s="24"/>
      <c r="OK193" s="24"/>
      <c r="OL193" s="24"/>
      <c r="OM193" s="24"/>
      <c r="ON193" s="24"/>
      <c r="OO193" s="24"/>
      <c r="OP193" s="24"/>
      <c r="OQ193" s="24"/>
      <c r="OR193" s="24"/>
      <c r="OS193" s="24"/>
      <c r="OT193" s="24"/>
      <c r="OU193" s="24"/>
      <c r="OV193" s="24"/>
      <c r="OW193" s="24"/>
      <c r="OX193" s="24"/>
      <c r="OY193" s="24"/>
      <c r="OZ193" s="24"/>
      <c r="PA193" s="24"/>
      <c r="PB193" s="24"/>
      <c r="PC193" s="24"/>
      <c r="PD193" s="24"/>
      <c r="PE193" s="24"/>
      <c r="PF193" s="24"/>
      <c r="PG193" s="24"/>
      <c r="PH193" s="24"/>
      <c r="PI193" s="24"/>
      <c r="PJ193" s="24"/>
      <c r="PK193" s="24"/>
      <c r="PL193" s="24"/>
      <c r="PM193" s="24"/>
      <c r="PN193" s="24"/>
      <c r="PO193" s="24"/>
      <c r="PP193" s="24"/>
      <c r="PQ193" s="24"/>
      <c r="PR193" s="24"/>
      <c r="PS193" s="24"/>
      <c r="PT193" s="24"/>
      <c r="PU193" s="24"/>
      <c r="PV193" s="24"/>
      <c r="PW193" s="24"/>
      <c r="PX193" s="24"/>
      <c r="PY193" s="24"/>
      <c r="PZ193" s="24"/>
      <c r="QA193" s="24"/>
      <c r="QB193" s="24"/>
      <c r="QC193" s="24"/>
      <c r="QD193" s="24"/>
      <c r="QE193" s="24"/>
      <c r="QF193" s="24"/>
      <c r="QG193" s="24"/>
      <c r="QH193" s="24"/>
      <c r="QI193" s="24"/>
      <c r="QJ193" s="24"/>
      <c r="QK193" s="24"/>
      <c r="QL193" s="24"/>
      <c r="QM193" s="24"/>
      <c r="QN193" s="24"/>
      <c r="QO193" s="24"/>
      <c r="QP193" s="24"/>
      <c r="QQ193" s="24"/>
      <c r="QR193" s="24"/>
      <c r="QS193" s="24"/>
      <c r="QT193" s="24"/>
      <c r="QU193" s="24"/>
      <c r="QV193" s="24"/>
      <c r="QW193" s="24"/>
      <c r="QX193" s="24"/>
      <c r="QY193" s="24"/>
      <c r="QZ193" s="24"/>
      <c r="RA193" s="24"/>
      <c r="RB193" s="24"/>
      <c r="RC193" s="24"/>
      <c r="RD193" s="24"/>
      <c r="RE193" s="24"/>
      <c r="RF193" s="24"/>
      <c r="RG193" s="24"/>
      <c r="RH193" s="24"/>
      <c r="RI193" s="24"/>
      <c r="RJ193" s="24"/>
      <c r="RK193" s="24"/>
      <c r="RL193" s="24"/>
      <c r="RM193" s="24"/>
      <c r="RN193" s="24"/>
      <c r="RO193" s="24"/>
      <c r="RP193" s="24"/>
      <c r="RQ193" s="24"/>
      <c r="RR193" s="24"/>
      <c r="RS193" s="24"/>
      <c r="RT193" s="24"/>
      <c r="RU193" s="24"/>
      <c r="RV193" s="24"/>
      <c r="RW193" s="24"/>
      <c r="RX193" s="24"/>
      <c r="RY193" s="24"/>
      <c r="RZ193" s="24"/>
      <c r="SA193" s="24"/>
      <c r="SB193" s="24"/>
      <c r="SC193" s="24"/>
      <c r="SD193" s="24"/>
      <c r="SE193" s="24"/>
      <c r="SF193" s="24"/>
      <c r="SG193" s="24"/>
      <c r="SH193" s="24"/>
      <c r="SI193" s="24"/>
      <c r="SJ193" s="24"/>
      <c r="SK193" s="24"/>
      <c r="SL193" s="24"/>
      <c r="SM193" s="24"/>
      <c r="SN193" s="24"/>
      <c r="SO193" s="24"/>
      <c r="SP193" s="24"/>
      <c r="SQ193" s="24"/>
      <c r="SR193" s="24"/>
      <c r="SS193" s="24"/>
      <c r="ST193" s="24"/>
      <c r="SU193" s="24"/>
      <c r="SV193" s="24"/>
      <c r="SW193" s="24"/>
      <c r="SX193" s="24"/>
      <c r="SY193" s="24"/>
      <c r="SZ193" s="24"/>
      <c r="TA193" s="24"/>
      <c r="TB193" s="24"/>
      <c r="TC193" s="24"/>
      <c r="TD193" s="24"/>
      <c r="TE193" s="24"/>
      <c r="TF193" s="24"/>
      <c r="TG193" s="24"/>
      <c r="TH193" s="24"/>
      <c r="TI193" s="24"/>
      <c r="TJ193" s="24"/>
      <c r="TK193" s="24"/>
      <c r="TL193" s="24"/>
      <c r="TM193" s="24"/>
      <c r="TN193" s="24"/>
      <c r="TO193" s="24"/>
      <c r="TP193" s="24"/>
      <c r="TQ193" s="24"/>
      <c r="TR193" s="24"/>
      <c r="TS193" s="24"/>
      <c r="TT193" s="24"/>
      <c r="TU193" s="24"/>
      <c r="TV193" s="24"/>
      <c r="TW193" s="24"/>
      <c r="TX193" s="24"/>
      <c r="TY193" s="24"/>
      <c r="TZ193" s="24"/>
      <c r="UA193" s="24"/>
      <c r="UB193" s="24"/>
      <c r="UC193" s="24"/>
      <c r="UD193" s="24"/>
      <c r="UE193" s="24"/>
      <c r="UF193" s="24"/>
      <c r="UG193" s="24"/>
      <c r="UH193" s="24"/>
      <c r="UI193" s="24"/>
      <c r="UJ193" s="24"/>
      <c r="UK193" s="24"/>
      <c r="UL193" s="24"/>
      <c r="UM193" s="24"/>
      <c r="UN193" s="24"/>
      <c r="UO193" s="24"/>
      <c r="UP193" s="24"/>
      <c r="UQ193" s="24"/>
      <c r="UR193" s="24"/>
      <c r="US193" s="24"/>
      <c r="UT193" s="24"/>
      <c r="UU193" s="24"/>
      <c r="UV193" s="24"/>
      <c r="UW193" s="24"/>
      <c r="UX193" s="24"/>
      <c r="UY193" s="24"/>
      <c r="UZ193" s="24"/>
      <c r="VA193" s="24"/>
      <c r="VB193" s="24"/>
      <c r="VC193" s="24"/>
      <c r="VD193" s="24"/>
    </row>
    <row r="194" spans="1:576" s="23" customFormat="1" ht="15" customHeight="1" x14ac:dyDescent="0.2">
      <c r="A194" s="18">
        <v>91</v>
      </c>
      <c r="B194" s="89" t="s">
        <v>325</v>
      </c>
      <c r="C194" s="89" t="s">
        <v>326</v>
      </c>
      <c r="D194" s="20">
        <v>14</v>
      </c>
      <c r="E194" s="89" t="s">
        <v>245</v>
      </c>
      <c r="F194" s="89" t="s">
        <v>327</v>
      </c>
      <c r="G194" s="130">
        <v>12</v>
      </c>
      <c r="H194" s="22">
        <v>40</v>
      </c>
      <c r="I194" s="22" t="s">
        <v>107</v>
      </c>
      <c r="J194" s="21" t="s">
        <v>171</v>
      </c>
      <c r="K194" s="21" t="s">
        <v>279</v>
      </c>
      <c r="L194" s="21" t="s">
        <v>194</v>
      </c>
      <c r="M194" s="22">
        <v>1</v>
      </c>
      <c r="N194" s="62">
        <v>24345</v>
      </c>
      <c r="O194" s="62"/>
      <c r="P194" s="62"/>
      <c r="Q194" s="62">
        <f t="shared" si="107"/>
        <v>24345</v>
      </c>
      <c r="R194" s="62">
        <f>70.1*6</f>
        <v>420.59999999999997</v>
      </c>
      <c r="S194" s="62">
        <f t="shared" si="108"/>
        <v>4451.333333333333</v>
      </c>
      <c r="T194" s="62">
        <f t="shared" si="109"/>
        <v>44513.333333333336</v>
      </c>
      <c r="U194" s="62">
        <f t="shared" si="110"/>
        <v>4260.375</v>
      </c>
      <c r="V194" s="62">
        <f t="shared" si="111"/>
        <v>730.35</v>
      </c>
      <c r="W194" s="62">
        <f t="shared" si="112"/>
        <v>1217.25</v>
      </c>
      <c r="X194" s="62">
        <f t="shared" si="113"/>
        <v>486.90000000000003</v>
      </c>
      <c r="Y194" s="62">
        <v>1455</v>
      </c>
      <c r="Z194" s="62">
        <v>908</v>
      </c>
      <c r="AA194" s="64">
        <f t="shared" si="114"/>
        <v>13354</v>
      </c>
      <c r="AB194" s="64">
        <f t="shared" si="115"/>
        <v>39016.697222222225</v>
      </c>
      <c r="AC194" s="64">
        <f t="shared" si="116"/>
        <v>468200.3666666667</v>
      </c>
      <c r="AD194" s="64"/>
      <c r="AE194" s="64"/>
      <c r="AF194" s="64"/>
      <c r="AG194" s="64"/>
      <c r="AH194" s="64"/>
      <c r="AI194" s="64"/>
      <c r="AJ194" s="64"/>
      <c r="AK194" s="64"/>
      <c r="AL194" s="6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  <c r="II194" s="24"/>
      <c r="IJ194" s="24"/>
      <c r="IK194" s="24"/>
      <c r="IL194" s="24"/>
      <c r="IM194" s="24"/>
      <c r="IN194" s="24"/>
      <c r="IO194" s="24"/>
      <c r="IP194" s="24"/>
      <c r="IQ194" s="24"/>
      <c r="IR194" s="24"/>
      <c r="IS194" s="24"/>
      <c r="IT194" s="24"/>
      <c r="IU194" s="24"/>
      <c r="IV194" s="24"/>
      <c r="IW194" s="24"/>
      <c r="IX194" s="24"/>
      <c r="IY194" s="24"/>
      <c r="IZ194" s="24"/>
      <c r="JA194" s="24"/>
      <c r="JB194" s="24"/>
      <c r="JC194" s="24"/>
      <c r="JD194" s="24"/>
      <c r="JE194" s="24"/>
      <c r="JF194" s="24"/>
      <c r="JG194" s="24"/>
      <c r="JH194" s="24"/>
      <c r="JI194" s="24"/>
      <c r="JJ194" s="24"/>
      <c r="JK194" s="24"/>
      <c r="JL194" s="24"/>
      <c r="JM194" s="24"/>
      <c r="JN194" s="24"/>
      <c r="JO194" s="24"/>
      <c r="JP194" s="24"/>
      <c r="JQ194" s="24"/>
      <c r="JR194" s="24"/>
      <c r="JS194" s="24"/>
      <c r="JT194" s="24"/>
      <c r="JU194" s="24"/>
      <c r="JV194" s="24"/>
      <c r="JW194" s="24"/>
      <c r="JX194" s="24"/>
      <c r="JY194" s="24"/>
      <c r="JZ194" s="24"/>
      <c r="KA194" s="24"/>
      <c r="KB194" s="24"/>
      <c r="KC194" s="24"/>
      <c r="KD194" s="24"/>
      <c r="KE194" s="24"/>
      <c r="KF194" s="24"/>
      <c r="KG194" s="24"/>
      <c r="KH194" s="24"/>
      <c r="KI194" s="24"/>
      <c r="KJ194" s="24"/>
      <c r="KK194" s="24"/>
      <c r="KL194" s="24"/>
      <c r="KM194" s="24"/>
      <c r="KN194" s="24"/>
      <c r="KO194" s="24"/>
      <c r="KP194" s="24"/>
      <c r="KQ194" s="24"/>
      <c r="KR194" s="24"/>
      <c r="KS194" s="24"/>
      <c r="KT194" s="24"/>
      <c r="KU194" s="24"/>
      <c r="KV194" s="24"/>
      <c r="KW194" s="24"/>
      <c r="KX194" s="24"/>
      <c r="KY194" s="24"/>
      <c r="KZ194" s="24"/>
      <c r="LA194" s="24"/>
      <c r="LB194" s="24"/>
      <c r="LC194" s="24"/>
      <c r="LD194" s="24"/>
      <c r="LE194" s="24"/>
      <c r="LF194" s="24"/>
      <c r="LG194" s="24"/>
      <c r="LH194" s="24"/>
      <c r="LI194" s="24"/>
      <c r="LJ194" s="24"/>
      <c r="LK194" s="24"/>
      <c r="LL194" s="24"/>
      <c r="LM194" s="24"/>
      <c r="LN194" s="24"/>
      <c r="LO194" s="24"/>
      <c r="LP194" s="24"/>
      <c r="LQ194" s="24"/>
      <c r="LR194" s="24"/>
      <c r="LS194" s="24"/>
      <c r="LT194" s="24"/>
      <c r="LU194" s="24"/>
      <c r="LV194" s="24"/>
      <c r="LW194" s="24"/>
      <c r="LX194" s="24"/>
      <c r="LY194" s="24"/>
      <c r="LZ194" s="24"/>
      <c r="MA194" s="24"/>
      <c r="MB194" s="24"/>
      <c r="MC194" s="24"/>
      <c r="MD194" s="24"/>
      <c r="ME194" s="24"/>
      <c r="MF194" s="24"/>
      <c r="MG194" s="24"/>
      <c r="MH194" s="24"/>
      <c r="MI194" s="24"/>
      <c r="MJ194" s="24"/>
      <c r="MK194" s="24"/>
      <c r="ML194" s="24"/>
      <c r="MM194" s="24"/>
      <c r="MN194" s="24"/>
      <c r="MO194" s="24"/>
      <c r="MP194" s="24"/>
      <c r="MQ194" s="24"/>
      <c r="MR194" s="24"/>
      <c r="MS194" s="24"/>
      <c r="MT194" s="24"/>
      <c r="MU194" s="24"/>
      <c r="MV194" s="24"/>
      <c r="MW194" s="24"/>
      <c r="MX194" s="24"/>
      <c r="MY194" s="24"/>
      <c r="MZ194" s="24"/>
      <c r="NA194" s="24"/>
      <c r="NB194" s="24"/>
      <c r="NC194" s="24"/>
      <c r="ND194" s="24"/>
      <c r="NE194" s="24"/>
      <c r="NF194" s="24"/>
      <c r="NG194" s="24"/>
      <c r="NH194" s="24"/>
      <c r="NI194" s="24"/>
      <c r="NJ194" s="24"/>
      <c r="NK194" s="24"/>
      <c r="NL194" s="24"/>
      <c r="NM194" s="24"/>
      <c r="NN194" s="24"/>
      <c r="NO194" s="24"/>
      <c r="NP194" s="24"/>
      <c r="NQ194" s="24"/>
      <c r="NR194" s="24"/>
      <c r="NS194" s="24"/>
      <c r="NT194" s="24"/>
      <c r="NU194" s="24"/>
      <c r="NV194" s="24"/>
      <c r="NW194" s="24"/>
      <c r="NX194" s="24"/>
      <c r="NY194" s="24"/>
      <c r="NZ194" s="24"/>
      <c r="OA194" s="24"/>
      <c r="OB194" s="24"/>
      <c r="OC194" s="24"/>
      <c r="OD194" s="24"/>
      <c r="OE194" s="24"/>
      <c r="OF194" s="24"/>
      <c r="OG194" s="24"/>
      <c r="OH194" s="24"/>
      <c r="OI194" s="24"/>
      <c r="OJ194" s="24"/>
      <c r="OK194" s="24"/>
      <c r="OL194" s="24"/>
      <c r="OM194" s="24"/>
      <c r="ON194" s="24"/>
      <c r="OO194" s="24"/>
      <c r="OP194" s="24"/>
      <c r="OQ194" s="24"/>
      <c r="OR194" s="24"/>
      <c r="OS194" s="24"/>
      <c r="OT194" s="24"/>
      <c r="OU194" s="24"/>
      <c r="OV194" s="24"/>
      <c r="OW194" s="24"/>
      <c r="OX194" s="24"/>
      <c r="OY194" s="24"/>
      <c r="OZ194" s="24"/>
      <c r="PA194" s="24"/>
      <c r="PB194" s="24"/>
      <c r="PC194" s="24"/>
      <c r="PD194" s="24"/>
      <c r="PE194" s="24"/>
      <c r="PF194" s="24"/>
      <c r="PG194" s="24"/>
      <c r="PH194" s="24"/>
      <c r="PI194" s="24"/>
      <c r="PJ194" s="24"/>
      <c r="PK194" s="24"/>
      <c r="PL194" s="24"/>
      <c r="PM194" s="24"/>
      <c r="PN194" s="24"/>
      <c r="PO194" s="24"/>
      <c r="PP194" s="24"/>
      <c r="PQ194" s="24"/>
      <c r="PR194" s="24"/>
      <c r="PS194" s="24"/>
      <c r="PT194" s="24"/>
      <c r="PU194" s="24"/>
      <c r="PV194" s="24"/>
      <c r="PW194" s="24"/>
      <c r="PX194" s="24"/>
      <c r="PY194" s="24"/>
      <c r="PZ194" s="24"/>
      <c r="QA194" s="24"/>
      <c r="QB194" s="24"/>
      <c r="QC194" s="24"/>
      <c r="QD194" s="24"/>
      <c r="QE194" s="24"/>
      <c r="QF194" s="24"/>
      <c r="QG194" s="24"/>
      <c r="QH194" s="24"/>
      <c r="QI194" s="24"/>
      <c r="QJ194" s="24"/>
      <c r="QK194" s="24"/>
      <c r="QL194" s="24"/>
      <c r="QM194" s="24"/>
      <c r="QN194" s="24"/>
      <c r="QO194" s="24"/>
      <c r="QP194" s="24"/>
      <c r="QQ194" s="24"/>
      <c r="QR194" s="24"/>
      <c r="QS194" s="24"/>
      <c r="QT194" s="24"/>
      <c r="QU194" s="24"/>
      <c r="QV194" s="24"/>
      <c r="QW194" s="24"/>
      <c r="QX194" s="24"/>
      <c r="QY194" s="24"/>
      <c r="QZ194" s="24"/>
      <c r="RA194" s="24"/>
      <c r="RB194" s="24"/>
      <c r="RC194" s="24"/>
      <c r="RD194" s="24"/>
      <c r="RE194" s="24"/>
      <c r="RF194" s="24"/>
      <c r="RG194" s="24"/>
      <c r="RH194" s="24"/>
      <c r="RI194" s="24"/>
      <c r="RJ194" s="24"/>
      <c r="RK194" s="24"/>
      <c r="RL194" s="24"/>
      <c r="RM194" s="24"/>
      <c r="RN194" s="24"/>
      <c r="RO194" s="24"/>
      <c r="RP194" s="24"/>
      <c r="RQ194" s="24"/>
      <c r="RR194" s="24"/>
      <c r="RS194" s="24"/>
      <c r="RT194" s="24"/>
      <c r="RU194" s="24"/>
      <c r="RV194" s="24"/>
      <c r="RW194" s="24"/>
      <c r="RX194" s="24"/>
      <c r="RY194" s="24"/>
      <c r="RZ194" s="24"/>
      <c r="SA194" s="24"/>
      <c r="SB194" s="24"/>
      <c r="SC194" s="24"/>
      <c r="SD194" s="24"/>
      <c r="SE194" s="24"/>
      <c r="SF194" s="24"/>
      <c r="SG194" s="24"/>
      <c r="SH194" s="24"/>
      <c r="SI194" s="24"/>
      <c r="SJ194" s="24"/>
      <c r="SK194" s="24"/>
      <c r="SL194" s="24"/>
      <c r="SM194" s="24"/>
      <c r="SN194" s="24"/>
      <c r="SO194" s="24"/>
      <c r="SP194" s="24"/>
      <c r="SQ194" s="24"/>
      <c r="SR194" s="24"/>
      <c r="SS194" s="24"/>
      <c r="ST194" s="24"/>
      <c r="SU194" s="24"/>
      <c r="SV194" s="24"/>
      <c r="SW194" s="24"/>
      <c r="SX194" s="24"/>
      <c r="SY194" s="24"/>
      <c r="SZ194" s="24"/>
      <c r="TA194" s="24"/>
      <c r="TB194" s="24"/>
      <c r="TC194" s="24"/>
      <c r="TD194" s="24"/>
      <c r="TE194" s="24"/>
      <c r="TF194" s="24"/>
      <c r="TG194" s="24"/>
      <c r="TH194" s="24"/>
      <c r="TI194" s="24"/>
      <c r="TJ194" s="24"/>
      <c r="TK194" s="24"/>
      <c r="TL194" s="24"/>
      <c r="TM194" s="24"/>
      <c r="TN194" s="24"/>
      <c r="TO194" s="24"/>
      <c r="TP194" s="24"/>
      <c r="TQ194" s="24"/>
      <c r="TR194" s="24"/>
      <c r="TS194" s="24"/>
      <c r="TT194" s="24"/>
      <c r="TU194" s="24"/>
      <c r="TV194" s="24"/>
      <c r="TW194" s="24"/>
      <c r="TX194" s="24"/>
      <c r="TY194" s="24"/>
      <c r="TZ194" s="24"/>
      <c r="UA194" s="24"/>
      <c r="UB194" s="24"/>
      <c r="UC194" s="24"/>
      <c r="UD194" s="24"/>
      <c r="UE194" s="24"/>
      <c r="UF194" s="24"/>
      <c r="UG194" s="24"/>
      <c r="UH194" s="24"/>
      <c r="UI194" s="24"/>
      <c r="UJ194" s="24"/>
      <c r="UK194" s="24"/>
      <c r="UL194" s="24"/>
      <c r="UM194" s="24"/>
      <c r="UN194" s="24"/>
      <c r="UO194" s="24"/>
      <c r="UP194" s="24"/>
      <c r="UQ194" s="24"/>
      <c r="UR194" s="24"/>
      <c r="US194" s="24"/>
      <c r="UT194" s="24"/>
      <c r="UU194" s="24"/>
      <c r="UV194" s="24"/>
      <c r="UW194" s="24"/>
      <c r="UX194" s="24"/>
      <c r="UY194" s="24"/>
      <c r="UZ194" s="24"/>
      <c r="VA194" s="24"/>
      <c r="VB194" s="24"/>
      <c r="VC194" s="24"/>
      <c r="VD194" s="24"/>
    </row>
    <row r="195" spans="1:576" s="23" customFormat="1" ht="15" customHeight="1" x14ac:dyDescent="0.2">
      <c r="A195" s="99">
        <v>92</v>
      </c>
      <c r="B195" s="89" t="s">
        <v>325</v>
      </c>
      <c r="C195" s="89" t="s">
        <v>326</v>
      </c>
      <c r="D195" s="20">
        <v>14</v>
      </c>
      <c r="E195" s="89" t="s">
        <v>245</v>
      </c>
      <c r="F195" s="89" t="s">
        <v>327</v>
      </c>
      <c r="G195" s="130">
        <v>12</v>
      </c>
      <c r="H195" s="22">
        <v>40</v>
      </c>
      <c r="I195" s="22" t="s">
        <v>107</v>
      </c>
      <c r="J195" s="21" t="s">
        <v>29</v>
      </c>
      <c r="K195" s="21" t="s">
        <v>279</v>
      </c>
      <c r="L195" s="21" t="s">
        <v>194</v>
      </c>
      <c r="M195" s="22">
        <v>1</v>
      </c>
      <c r="N195" s="62">
        <v>24345</v>
      </c>
      <c r="O195" s="62"/>
      <c r="P195" s="62"/>
      <c r="Q195" s="62">
        <f t="shared" si="107"/>
        <v>24345</v>
      </c>
      <c r="R195" s="62">
        <f>70.1*5</f>
        <v>350.5</v>
      </c>
      <c r="S195" s="62">
        <f t="shared" si="108"/>
        <v>4451.333333333333</v>
      </c>
      <c r="T195" s="62">
        <f t="shared" si="109"/>
        <v>44513.333333333336</v>
      </c>
      <c r="U195" s="62">
        <f t="shared" si="110"/>
        <v>4260.375</v>
      </c>
      <c r="V195" s="62">
        <f t="shared" si="111"/>
        <v>730.35</v>
      </c>
      <c r="W195" s="62">
        <f t="shared" si="112"/>
        <v>1217.25</v>
      </c>
      <c r="X195" s="62">
        <f t="shared" si="113"/>
        <v>486.90000000000003</v>
      </c>
      <c r="Y195" s="62">
        <v>1455</v>
      </c>
      <c r="Z195" s="62">
        <v>908</v>
      </c>
      <c r="AA195" s="64">
        <f t="shared" si="114"/>
        <v>13354</v>
      </c>
      <c r="AB195" s="64">
        <f t="shared" si="115"/>
        <v>38946.597222222219</v>
      </c>
      <c r="AC195" s="64">
        <f t="shared" si="116"/>
        <v>467359.16666666663</v>
      </c>
      <c r="AD195" s="64"/>
      <c r="AE195" s="64"/>
      <c r="AF195" s="64"/>
      <c r="AG195" s="64"/>
      <c r="AH195" s="64"/>
      <c r="AI195" s="64"/>
      <c r="AJ195" s="64"/>
      <c r="AK195" s="64"/>
      <c r="AL195" s="6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4"/>
      <c r="HA195" s="24"/>
      <c r="HB195" s="24"/>
      <c r="HC195" s="24"/>
      <c r="HD195" s="24"/>
      <c r="HE195" s="24"/>
      <c r="HF195" s="24"/>
      <c r="HG195" s="24"/>
      <c r="HH195" s="24"/>
      <c r="HI195" s="24"/>
      <c r="HJ195" s="24"/>
      <c r="HK195" s="24"/>
      <c r="HL195" s="24"/>
      <c r="HM195" s="24"/>
      <c r="HN195" s="24"/>
      <c r="HO195" s="24"/>
      <c r="HP195" s="24"/>
      <c r="HQ195" s="24"/>
      <c r="HR195" s="24"/>
      <c r="HS195" s="24"/>
      <c r="HT195" s="24"/>
      <c r="HU195" s="24"/>
      <c r="HV195" s="24"/>
      <c r="HW195" s="24"/>
      <c r="HX195" s="24"/>
      <c r="HY195" s="24"/>
      <c r="HZ195" s="24"/>
      <c r="IA195" s="24"/>
      <c r="IB195" s="24"/>
      <c r="IC195" s="24"/>
      <c r="ID195" s="24"/>
      <c r="IE195" s="24"/>
      <c r="IF195" s="24"/>
      <c r="IG195" s="24"/>
      <c r="IH195" s="24"/>
      <c r="II195" s="24"/>
      <c r="IJ195" s="24"/>
      <c r="IK195" s="24"/>
      <c r="IL195" s="24"/>
      <c r="IM195" s="24"/>
      <c r="IN195" s="24"/>
      <c r="IO195" s="24"/>
      <c r="IP195" s="24"/>
      <c r="IQ195" s="24"/>
      <c r="IR195" s="24"/>
      <c r="IS195" s="24"/>
      <c r="IT195" s="24"/>
      <c r="IU195" s="24"/>
      <c r="IV195" s="24"/>
      <c r="IW195" s="24"/>
      <c r="IX195" s="24"/>
      <c r="IY195" s="24"/>
      <c r="IZ195" s="24"/>
      <c r="JA195" s="24"/>
      <c r="JB195" s="24"/>
      <c r="JC195" s="24"/>
      <c r="JD195" s="24"/>
      <c r="JE195" s="24"/>
      <c r="JF195" s="24"/>
      <c r="JG195" s="24"/>
      <c r="JH195" s="24"/>
      <c r="JI195" s="24"/>
      <c r="JJ195" s="24"/>
      <c r="JK195" s="24"/>
      <c r="JL195" s="24"/>
      <c r="JM195" s="24"/>
      <c r="JN195" s="24"/>
      <c r="JO195" s="24"/>
      <c r="JP195" s="24"/>
      <c r="JQ195" s="24"/>
      <c r="JR195" s="24"/>
      <c r="JS195" s="24"/>
      <c r="JT195" s="24"/>
      <c r="JU195" s="24"/>
      <c r="JV195" s="24"/>
      <c r="JW195" s="24"/>
      <c r="JX195" s="24"/>
      <c r="JY195" s="24"/>
      <c r="JZ195" s="24"/>
      <c r="KA195" s="24"/>
      <c r="KB195" s="24"/>
      <c r="KC195" s="24"/>
      <c r="KD195" s="24"/>
      <c r="KE195" s="24"/>
      <c r="KF195" s="24"/>
      <c r="KG195" s="24"/>
      <c r="KH195" s="24"/>
      <c r="KI195" s="24"/>
      <c r="KJ195" s="24"/>
      <c r="KK195" s="24"/>
      <c r="KL195" s="24"/>
      <c r="KM195" s="24"/>
      <c r="KN195" s="24"/>
      <c r="KO195" s="24"/>
      <c r="KP195" s="24"/>
      <c r="KQ195" s="24"/>
      <c r="KR195" s="24"/>
      <c r="KS195" s="24"/>
      <c r="KT195" s="24"/>
      <c r="KU195" s="24"/>
      <c r="KV195" s="24"/>
      <c r="KW195" s="24"/>
      <c r="KX195" s="24"/>
      <c r="KY195" s="24"/>
      <c r="KZ195" s="24"/>
      <c r="LA195" s="24"/>
      <c r="LB195" s="24"/>
      <c r="LC195" s="24"/>
      <c r="LD195" s="24"/>
      <c r="LE195" s="24"/>
      <c r="LF195" s="24"/>
      <c r="LG195" s="24"/>
      <c r="LH195" s="24"/>
      <c r="LI195" s="24"/>
      <c r="LJ195" s="24"/>
      <c r="LK195" s="24"/>
      <c r="LL195" s="24"/>
      <c r="LM195" s="24"/>
      <c r="LN195" s="24"/>
      <c r="LO195" s="24"/>
      <c r="LP195" s="24"/>
      <c r="LQ195" s="24"/>
      <c r="LR195" s="24"/>
      <c r="LS195" s="24"/>
      <c r="LT195" s="24"/>
      <c r="LU195" s="24"/>
      <c r="LV195" s="24"/>
      <c r="LW195" s="24"/>
      <c r="LX195" s="24"/>
      <c r="LY195" s="24"/>
      <c r="LZ195" s="24"/>
      <c r="MA195" s="24"/>
      <c r="MB195" s="24"/>
      <c r="MC195" s="24"/>
      <c r="MD195" s="24"/>
      <c r="ME195" s="24"/>
      <c r="MF195" s="24"/>
      <c r="MG195" s="24"/>
      <c r="MH195" s="24"/>
      <c r="MI195" s="24"/>
      <c r="MJ195" s="24"/>
      <c r="MK195" s="24"/>
      <c r="ML195" s="24"/>
      <c r="MM195" s="24"/>
      <c r="MN195" s="24"/>
      <c r="MO195" s="24"/>
      <c r="MP195" s="24"/>
      <c r="MQ195" s="24"/>
      <c r="MR195" s="24"/>
      <c r="MS195" s="24"/>
      <c r="MT195" s="24"/>
      <c r="MU195" s="24"/>
      <c r="MV195" s="24"/>
      <c r="MW195" s="24"/>
      <c r="MX195" s="24"/>
      <c r="MY195" s="24"/>
      <c r="MZ195" s="24"/>
      <c r="NA195" s="24"/>
      <c r="NB195" s="24"/>
      <c r="NC195" s="24"/>
      <c r="ND195" s="24"/>
      <c r="NE195" s="24"/>
      <c r="NF195" s="24"/>
      <c r="NG195" s="24"/>
      <c r="NH195" s="24"/>
      <c r="NI195" s="24"/>
      <c r="NJ195" s="24"/>
      <c r="NK195" s="24"/>
      <c r="NL195" s="24"/>
      <c r="NM195" s="24"/>
      <c r="NN195" s="24"/>
      <c r="NO195" s="24"/>
      <c r="NP195" s="24"/>
      <c r="NQ195" s="24"/>
      <c r="NR195" s="24"/>
      <c r="NS195" s="24"/>
      <c r="NT195" s="24"/>
      <c r="NU195" s="24"/>
      <c r="NV195" s="24"/>
      <c r="NW195" s="24"/>
      <c r="NX195" s="24"/>
      <c r="NY195" s="24"/>
      <c r="NZ195" s="24"/>
      <c r="OA195" s="24"/>
      <c r="OB195" s="24"/>
      <c r="OC195" s="24"/>
      <c r="OD195" s="24"/>
      <c r="OE195" s="24"/>
      <c r="OF195" s="24"/>
      <c r="OG195" s="24"/>
      <c r="OH195" s="24"/>
      <c r="OI195" s="24"/>
      <c r="OJ195" s="24"/>
      <c r="OK195" s="24"/>
      <c r="OL195" s="24"/>
      <c r="OM195" s="24"/>
      <c r="ON195" s="24"/>
      <c r="OO195" s="24"/>
      <c r="OP195" s="24"/>
      <c r="OQ195" s="24"/>
      <c r="OR195" s="24"/>
      <c r="OS195" s="24"/>
      <c r="OT195" s="24"/>
      <c r="OU195" s="24"/>
      <c r="OV195" s="24"/>
      <c r="OW195" s="24"/>
      <c r="OX195" s="24"/>
      <c r="OY195" s="24"/>
      <c r="OZ195" s="24"/>
      <c r="PA195" s="24"/>
      <c r="PB195" s="24"/>
      <c r="PC195" s="24"/>
      <c r="PD195" s="24"/>
      <c r="PE195" s="24"/>
      <c r="PF195" s="24"/>
      <c r="PG195" s="24"/>
      <c r="PH195" s="24"/>
      <c r="PI195" s="24"/>
      <c r="PJ195" s="24"/>
      <c r="PK195" s="24"/>
      <c r="PL195" s="24"/>
      <c r="PM195" s="24"/>
      <c r="PN195" s="24"/>
      <c r="PO195" s="24"/>
      <c r="PP195" s="24"/>
      <c r="PQ195" s="24"/>
      <c r="PR195" s="24"/>
      <c r="PS195" s="24"/>
      <c r="PT195" s="24"/>
      <c r="PU195" s="24"/>
      <c r="PV195" s="24"/>
      <c r="PW195" s="24"/>
      <c r="PX195" s="24"/>
      <c r="PY195" s="24"/>
      <c r="PZ195" s="24"/>
      <c r="QA195" s="24"/>
      <c r="QB195" s="24"/>
      <c r="QC195" s="24"/>
      <c r="QD195" s="24"/>
      <c r="QE195" s="24"/>
      <c r="QF195" s="24"/>
      <c r="QG195" s="24"/>
      <c r="QH195" s="24"/>
      <c r="QI195" s="24"/>
      <c r="QJ195" s="24"/>
      <c r="QK195" s="24"/>
      <c r="QL195" s="24"/>
      <c r="QM195" s="24"/>
      <c r="QN195" s="24"/>
      <c r="QO195" s="24"/>
      <c r="QP195" s="24"/>
      <c r="QQ195" s="24"/>
      <c r="QR195" s="24"/>
      <c r="QS195" s="24"/>
      <c r="QT195" s="24"/>
      <c r="QU195" s="24"/>
      <c r="QV195" s="24"/>
      <c r="QW195" s="24"/>
      <c r="QX195" s="24"/>
      <c r="QY195" s="24"/>
      <c r="QZ195" s="24"/>
      <c r="RA195" s="24"/>
      <c r="RB195" s="24"/>
      <c r="RC195" s="24"/>
      <c r="RD195" s="24"/>
      <c r="RE195" s="24"/>
      <c r="RF195" s="24"/>
      <c r="RG195" s="24"/>
      <c r="RH195" s="24"/>
      <c r="RI195" s="24"/>
      <c r="RJ195" s="24"/>
      <c r="RK195" s="24"/>
      <c r="RL195" s="24"/>
      <c r="RM195" s="24"/>
      <c r="RN195" s="24"/>
      <c r="RO195" s="24"/>
      <c r="RP195" s="24"/>
      <c r="RQ195" s="24"/>
      <c r="RR195" s="24"/>
      <c r="RS195" s="24"/>
      <c r="RT195" s="24"/>
      <c r="RU195" s="24"/>
      <c r="RV195" s="24"/>
      <c r="RW195" s="24"/>
      <c r="RX195" s="24"/>
      <c r="RY195" s="24"/>
      <c r="RZ195" s="24"/>
      <c r="SA195" s="24"/>
      <c r="SB195" s="24"/>
      <c r="SC195" s="24"/>
      <c r="SD195" s="24"/>
      <c r="SE195" s="24"/>
      <c r="SF195" s="24"/>
      <c r="SG195" s="24"/>
      <c r="SH195" s="24"/>
      <c r="SI195" s="24"/>
      <c r="SJ195" s="24"/>
      <c r="SK195" s="24"/>
      <c r="SL195" s="24"/>
      <c r="SM195" s="24"/>
      <c r="SN195" s="24"/>
      <c r="SO195" s="24"/>
      <c r="SP195" s="24"/>
      <c r="SQ195" s="24"/>
      <c r="SR195" s="24"/>
      <c r="SS195" s="24"/>
      <c r="ST195" s="24"/>
      <c r="SU195" s="24"/>
      <c r="SV195" s="24"/>
      <c r="SW195" s="24"/>
      <c r="SX195" s="24"/>
      <c r="SY195" s="24"/>
      <c r="SZ195" s="24"/>
      <c r="TA195" s="24"/>
      <c r="TB195" s="24"/>
      <c r="TC195" s="24"/>
      <c r="TD195" s="24"/>
      <c r="TE195" s="24"/>
      <c r="TF195" s="24"/>
      <c r="TG195" s="24"/>
      <c r="TH195" s="24"/>
      <c r="TI195" s="24"/>
      <c r="TJ195" s="24"/>
      <c r="TK195" s="24"/>
      <c r="TL195" s="24"/>
      <c r="TM195" s="24"/>
      <c r="TN195" s="24"/>
      <c r="TO195" s="24"/>
      <c r="TP195" s="24"/>
      <c r="TQ195" s="24"/>
      <c r="TR195" s="24"/>
      <c r="TS195" s="24"/>
      <c r="TT195" s="24"/>
      <c r="TU195" s="24"/>
      <c r="TV195" s="24"/>
      <c r="TW195" s="24"/>
      <c r="TX195" s="24"/>
      <c r="TY195" s="24"/>
      <c r="TZ195" s="24"/>
      <c r="UA195" s="24"/>
      <c r="UB195" s="24"/>
      <c r="UC195" s="24"/>
      <c r="UD195" s="24"/>
      <c r="UE195" s="24"/>
      <c r="UF195" s="24"/>
      <c r="UG195" s="24"/>
      <c r="UH195" s="24"/>
      <c r="UI195" s="24"/>
      <c r="UJ195" s="24"/>
      <c r="UK195" s="24"/>
      <c r="UL195" s="24"/>
      <c r="UM195" s="24"/>
      <c r="UN195" s="24"/>
      <c r="UO195" s="24"/>
      <c r="UP195" s="24"/>
      <c r="UQ195" s="24"/>
      <c r="UR195" s="24"/>
      <c r="US195" s="24"/>
      <c r="UT195" s="24"/>
      <c r="UU195" s="24"/>
      <c r="UV195" s="24"/>
      <c r="UW195" s="24"/>
      <c r="UX195" s="24"/>
      <c r="UY195" s="24"/>
      <c r="UZ195" s="24"/>
      <c r="VA195" s="24"/>
      <c r="VB195" s="24"/>
      <c r="VC195" s="24"/>
      <c r="VD195" s="24"/>
    </row>
    <row r="196" spans="1:576" s="23" customFormat="1" ht="15" customHeight="1" x14ac:dyDescent="0.2">
      <c r="A196" s="18">
        <v>93</v>
      </c>
      <c r="B196" s="95" t="s">
        <v>325</v>
      </c>
      <c r="C196" s="95" t="s">
        <v>326</v>
      </c>
      <c r="D196" s="96">
        <v>14</v>
      </c>
      <c r="E196" s="95" t="s">
        <v>245</v>
      </c>
      <c r="F196" s="95" t="s">
        <v>327</v>
      </c>
      <c r="G196" s="132">
        <v>12</v>
      </c>
      <c r="H196" s="53">
        <v>40</v>
      </c>
      <c r="I196" s="53" t="s">
        <v>107</v>
      </c>
      <c r="J196" s="52" t="s">
        <v>251</v>
      </c>
      <c r="K196" s="52" t="s">
        <v>276</v>
      </c>
      <c r="L196" s="52" t="s">
        <v>194</v>
      </c>
      <c r="M196" s="53">
        <v>1</v>
      </c>
      <c r="N196" s="63">
        <v>24345</v>
      </c>
      <c r="O196" s="63"/>
      <c r="P196" s="63"/>
      <c r="Q196" s="63">
        <f t="shared" ref="Q196:Q207" si="118">N196+O196+P196</f>
        <v>24345</v>
      </c>
      <c r="R196" s="63">
        <f>70.1*5</f>
        <v>350.5</v>
      </c>
      <c r="S196" s="63">
        <f t="shared" ref="S196:S207" si="119">(Q196+Y196+Z196)/30*5</f>
        <v>4451.333333333333</v>
      </c>
      <c r="T196" s="63">
        <f t="shared" ref="T196:T207" si="120">(Q196+Y196+Z196)/30*50</f>
        <v>44513.333333333336</v>
      </c>
      <c r="U196" s="63">
        <f t="shared" ref="U196:U207" si="121">Q196*17.5%</f>
        <v>4260.375</v>
      </c>
      <c r="V196" s="63">
        <f t="shared" ref="V196:V207" si="122">Q196*3%</f>
        <v>730.35</v>
      </c>
      <c r="W196" s="63">
        <f t="shared" ref="W196:W207" si="123">Q196*5%</f>
        <v>1217.25</v>
      </c>
      <c r="X196" s="63">
        <f t="shared" ref="X196:X207" si="124">Q196*2%</f>
        <v>486.90000000000003</v>
      </c>
      <c r="Y196" s="63">
        <v>1455</v>
      </c>
      <c r="Z196" s="63">
        <v>908</v>
      </c>
      <c r="AA196" s="65">
        <f t="shared" ref="AA196:AA201" si="125">(Q196+Y196+Z196)/2</f>
        <v>13354</v>
      </c>
      <c r="AB196" s="65">
        <f t="shared" ref="AB196:AB208" si="126">Q196+R196+U196+V196+W196+X196+Y196+Z196+(S196/12+T196/12+AA196/12)</f>
        <v>38946.597222222219</v>
      </c>
      <c r="AC196" s="65">
        <f t="shared" ref="AC196:AC207" si="127">+AB196*12</f>
        <v>467359.16666666663</v>
      </c>
      <c r="AD196" s="65"/>
      <c r="AE196" s="65"/>
      <c r="AF196" s="65"/>
      <c r="AG196" s="65"/>
      <c r="AH196" s="65"/>
      <c r="AI196" s="65"/>
      <c r="AJ196" s="65"/>
      <c r="AK196" s="65"/>
      <c r="AL196" s="65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  <c r="HF196" s="24"/>
      <c r="HG196" s="24"/>
      <c r="HH196" s="24"/>
      <c r="HI196" s="24"/>
      <c r="HJ196" s="24"/>
      <c r="HK196" s="24"/>
      <c r="HL196" s="24"/>
      <c r="HM196" s="24"/>
      <c r="HN196" s="24"/>
      <c r="HO196" s="24"/>
      <c r="HP196" s="24"/>
      <c r="HQ196" s="24"/>
      <c r="HR196" s="24"/>
      <c r="HS196" s="24"/>
      <c r="HT196" s="24"/>
      <c r="HU196" s="24"/>
      <c r="HV196" s="24"/>
      <c r="HW196" s="24"/>
      <c r="HX196" s="24"/>
      <c r="HY196" s="24"/>
      <c r="HZ196" s="24"/>
      <c r="IA196" s="24"/>
      <c r="IB196" s="24"/>
      <c r="IC196" s="24"/>
      <c r="ID196" s="24"/>
      <c r="IE196" s="24"/>
      <c r="IF196" s="24"/>
      <c r="IG196" s="24"/>
      <c r="IH196" s="24"/>
      <c r="II196" s="24"/>
      <c r="IJ196" s="24"/>
      <c r="IK196" s="24"/>
      <c r="IL196" s="24"/>
      <c r="IM196" s="24"/>
      <c r="IN196" s="24"/>
      <c r="IO196" s="24"/>
      <c r="IP196" s="24"/>
      <c r="IQ196" s="24"/>
      <c r="IR196" s="24"/>
      <c r="IS196" s="24"/>
      <c r="IT196" s="24"/>
      <c r="IU196" s="24"/>
      <c r="IV196" s="24"/>
      <c r="IW196" s="24"/>
      <c r="IX196" s="24"/>
      <c r="IY196" s="24"/>
      <c r="IZ196" s="24"/>
      <c r="JA196" s="24"/>
      <c r="JB196" s="24"/>
      <c r="JC196" s="24"/>
      <c r="JD196" s="24"/>
      <c r="JE196" s="24"/>
      <c r="JF196" s="24"/>
      <c r="JG196" s="24"/>
      <c r="JH196" s="24"/>
      <c r="JI196" s="24"/>
      <c r="JJ196" s="24"/>
      <c r="JK196" s="24"/>
      <c r="JL196" s="24"/>
      <c r="JM196" s="24"/>
      <c r="JN196" s="24"/>
      <c r="JO196" s="24"/>
      <c r="JP196" s="24"/>
      <c r="JQ196" s="24"/>
      <c r="JR196" s="24"/>
      <c r="JS196" s="24"/>
      <c r="JT196" s="24"/>
      <c r="JU196" s="24"/>
      <c r="JV196" s="24"/>
      <c r="JW196" s="24"/>
      <c r="JX196" s="24"/>
      <c r="JY196" s="24"/>
      <c r="JZ196" s="24"/>
      <c r="KA196" s="24"/>
      <c r="KB196" s="24"/>
      <c r="KC196" s="24"/>
      <c r="KD196" s="24"/>
      <c r="KE196" s="24"/>
      <c r="KF196" s="24"/>
      <c r="KG196" s="24"/>
      <c r="KH196" s="24"/>
      <c r="KI196" s="24"/>
      <c r="KJ196" s="24"/>
      <c r="KK196" s="24"/>
      <c r="KL196" s="24"/>
      <c r="KM196" s="24"/>
      <c r="KN196" s="24"/>
      <c r="KO196" s="24"/>
      <c r="KP196" s="24"/>
      <c r="KQ196" s="24"/>
      <c r="KR196" s="24"/>
      <c r="KS196" s="24"/>
      <c r="KT196" s="24"/>
      <c r="KU196" s="24"/>
      <c r="KV196" s="24"/>
      <c r="KW196" s="24"/>
      <c r="KX196" s="24"/>
      <c r="KY196" s="24"/>
      <c r="KZ196" s="24"/>
      <c r="LA196" s="24"/>
      <c r="LB196" s="24"/>
      <c r="LC196" s="24"/>
      <c r="LD196" s="24"/>
      <c r="LE196" s="24"/>
      <c r="LF196" s="24"/>
      <c r="LG196" s="24"/>
      <c r="LH196" s="24"/>
      <c r="LI196" s="24"/>
      <c r="LJ196" s="24"/>
      <c r="LK196" s="24"/>
      <c r="LL196" s="24"/>
      <c r="LM196" s="24"/>
      <c r="LN196" s="24"/>
      <c r="LO196" s="24"/>
      <c r="LP196" s="24"/>
      <c r="LQ196" s="24"/>
      <c r="LR196" s="24"/>
      <c r="LS196" s="24"/>
      <c r="LT196" s="24"/>
      <c r="LU196" s="24"/>
      <c r="LV196" s="24"/>
      <c r="LW196" s="24"/>
      <c r="LX196" s="24"/>
      <c r="LY196" s="24"/>
      <c r="LZ196" s="24"/>
      <c r="MA196" s="24"/>
      <c r="MB196" s="24"/>
      <c r="MC196" s="24"/>
      <c r="MD196" s="24"/>
      <c r="ME196" s="24"/>
      <c r="MF196" s="24"/>
      <c r="MG196" s="24"/>
      <c r="MH196" s="24"/>
      <c r="MI196" s="24"/>
      <c r="MJ196" s="24"/>
      <c r="MK196" s="24"/>
      <c r="ML196" s="24"/>
      <c r="MM196" s="24"/>
      <c r="MN196" s="24"/>
      <c r="MO196" s="24"/>
      <c r="MP196" s="24"/>
      <c r="MQ196" s="24"/>
      <c r="MR196" s="24"/>
      <c r="MS196" s="24"/>
      <c r="MT196" s="24"/>
      <c r="MU196" s="24"/>
      <c r="MV196" s="24"/>
      <c r="MW196" s="24"/>
      <c r="MX196" s="24"/>
      <c r="MY196" s="24"/>
      <c r="MZ196" s="24"/>
      <c r="NA196" s="24"/>
      <c r="NB196" s="24"/>
      <c r="NC196" s="24"/>
      <c r="ND196" s="24"/>
      <c r="NE196" s="24"/>
      <c r="NF196" s="24"/>
      <c r="NG196" s="24"/>
      <c r="NH196" s="24"/>
      <c r="NI196" s="24"/>
      <c r="NJ196" s="24"/>
      <c r="NK196" s="24"/>
      <c r="NL196" s="24"/>
      <c r="NM196" s="24"/>
      <c r="NN196" s="24"/>
      <c r="NO196" s="24"/>
      <c r="NP196" s="24"/>
      <c r="NQ196" s="24"/>
      <c r="NR196" s="24"/>
      <c r="NS196" s="24"/>
      <c r="NT196" s="24"/>
      <c r="NU196" s="24"/>
      <c r="NV196" s="24"/>
      <c r="NW196" s="24"/>
      <c r="NX196" s="24"/>
      <c r="NY196" s="24"/>
      <c r="NZ196" s="24"/>
      <c r="OA196" s="24"/>
      <c r="OB196" s="24"/>
      <c r="OC196" s="24"/>
      <c r="OD196" s="24"/>
      <c r="OE196" s="24"/>
      <c r="OF196" s="24"/>
      <c r="OG196" s="24"/>
      <c r="OH196" s="24"/>
      <c r="OI196" s="24"/>
      <c r="OJ196" s="24"/>
      <c r="OK196" s="24"/>
      <c r="OL196" s="24"/>
      <c r="OM196" s="24"/>
      <c r="ON196" s="24"/>
      <c r="OO196" s="24"/>
      <c r="OP196" s="24"/>
      <c r="OQ196" s="24"/>
      <c r="OR196" s="24"/>
      <c r="OS196" s="24"/>
      <c r="OT196" s="24"/>
      <c r="OU196" s="24"/>
      <c r="OV196" s="24"/>
      <c r="OW196" s="24"/>
      <c r="OX196" s="24"/>
      <c r="OY196" s="24"/>
      <c r="OZ196" s="24"/>
      <c r="PA196" s="24"/>
      <c r="PB196" s="24"/>
      <c r="PC196" s="24"/>
      <c r="PD196" s="24"/>
      <c r="PE196" s="24"/>
      <c r="PF196" s="24"/>
      <c r="PG196" s="24"/>
      <c r="PH196" s="24"/>
      <c r="PI196" s="24"/>
      <c r="PJ196" s="24"/>
      <c r="PK196" s="24"/>
      <c r="PL196" s="24"/>
      <c r="PM196" s="24"/>
      <c r="PN196" s="24"/>
      <c r="PO196" s="24"/>
      <c r="PP196" s="24"/>
      <c r="PQ196" s="24"/>
      <c r="PR196" s="24"/>
      <c r="PS196" s="24"/>
      <c r="PT196" s="24"/>
      <c r="PU196" s="24"/>
      <c r="PV196" s="24"/>
      <c r="PW196" s="24"/>
      <c r="PX196" s="24"/>
      <c r="PY196" s="24"/>
      <c r="PZ196" s="24"/>
      <c r="QA196" s="24"/>
      <c r="QB196" s="24"/>
      <c r="QC196" s="24"/>
      <c r="QD196" s="24"/>
      <c r="QE196" s="24"/>
      <c r="QF196" s="24"/>
      <c r="QG196" s="24"/>
      <c r="QH196" s="24"/>
      <c r="QI196" s="24"/>
      <c r="QJ196" s="24"/>
      <c r="QK196" s="24"/>
      <c r="QL196" s="24"/>
      <c r="QM196" s="24"/>
      <c r="QN196" s="24"/>
      <c r="QO196" s="24"/>
      <c r="QP196" s="24"/>
      <c r="QQ196" s="24"/>
      <c r="QR196" s="24"/>
      <c r="QS196" s="24"/>
      <c r="QT196" s="24"/>
      <c r="QU196" s="24"/>
      <c r="QV196" s="24"/>
      <c r="QW196" s="24"/>
      <c r="QX196" s="24"/>
      <c r="QY196" s="24"/>
      <c r="QZ196" s="24"/>
      <c r="RA196" s="24"/>
      <c r="RB196" s="24"/>
      <c r="RC196" s="24"/>
      <c r="RD196" s="24"/>
      <c r="RE196" s="24"/>
      <c r="RF196" s="24"/>
      <c r="RG196" s="24"/>
      <c r="RH196" s="24"/>
      <c r="RI196" s="24"/>
      <c r="RJ196" s="24"/>
      <c r="RK196" s="24"/>
      <c r="RL196" s="24"/>
      <c r="RM196" s="24"/>
      <c r="RN196" s="24"/>
      <c r="RO196" s="24"/>
      <c r="RP196" s="24"/>
      <c r="RQ196" s="24"/>
      <c r="RR196" s="24"/>
      <c r="RS196" s="24"/>
      <c r="RT196" s="24"/>
      <c r="RU196" s="24"/>
      <c r="RV196" s="24"/>
      <c r="RW196" s="24"/>
      <c r="RX196" s="24"/>
      <c r="RY196" s="24"/>
      <c r="RZ196" s="24"/>
      <c r="SA196" s="24"/>
      <c r="SB196" s="24"/>
      <c r="SC196" s="24"/>
      <c r="SD196" s="24"/>
      <c r="SE196" s="24"/>
      <c r="SF196" s="24"/>
      <c r="SG196" s="24"/>
      <c r="SH196" s="24"/>
      <c r="SI196" s="24"/>
      <c r="SJ196" s="24"/>
      <c r="SK196" s="24"/>
      <c r="SL196" s="24"/>
      <c r="SM196" s="24"/>
      <c r="SN196" s="24"/>
      <c r="SO196" s="24"/>
      <c r="SP196" s="24"/>
      <c r="SQ196" s="24"/>
      <c r="SR196" s="24"/>
      <c r="SS196" s="24"/>
      <c r="ST196" s="24"/>
      <c r="SU196" s="24"/>
      <c r="SV196" s="24"/>
      <c r="SW196" s="24"/>
      <c r="SX196" s="24"/>
      <c r="SY196" s="24"/>
      <c r="SZ196" s="24"/>
      <c r="TA196" s="24"/>
      <c r="TB196" s="24"/>
      <c r="TC196" s="24"/>
      <c r="TD196" s="24"/>
      <c r="TE196" s="24"/>
      <c r="TF196" s="24"/>
      <c r="TG196" s="24"/>
      <c r="TH196" s="24"/>
      <c r="TI196" s="24"/>
      <c r="TJ196" s="24"/>
      <c r="TK196" s="24"/>
      <c r="TL196" s="24"/>
      <c r="TM196" s="24"/>
      <c r="TN196" s="24"/>
      <c r="TO196" s="24"/>
      <c r="TP196" s="24"/>
      <c r="TQ196" s="24"/>
      <c r="TR196" s="24"/>
      <c r="TS196" s="24"/>
      <c r="TT196" s="24"/>
      <c r="TU196" s="24"/>
      <c r="TV196" s="24"/>
      <c r="TW196" s="24"/>
      <c r="TX196" s="24"/>
      <c r="TY196" s="24"/>
      <c r="TZ196" s="24"/>
      <c r="UA196" s="24"/>
      <c r="UB196" s="24"/>
      <c r="UC196" s="24"/>
      <c r="UD196" s="24"/>
      <c r="UE196" s="24"/>
      <c r="UF196" s="24"/>
      <c r="UG196" s="24"/>
      <c r="UH196" s="24"/>
      <c r="UI196" s="24"/>
      <c r="UJ196" s="24"/>
      <c r="UK196" s="24"/>
      <c r="UL196" s="24"/>
      <c r="UM196" s="24"/>
      <c r="UN196" s="24"/>
      <c r="UO196" s="24"/>
      <c r="UP196" s="24"/>
      <c r="UQ196" s="24"/>
      <c r="UR196" s="24"/>
      <c r="US196" s="24"/>
      <c r="UT196" s="24"/>
      <c r="UU196" s="24"/>
      <c r="UV196" s="24"/>
      <c r="UW196" s="24"/>
      <c r="UX196" s="24"/>
      <c r="UY196" s="24"/>
      <c r="UZ196" s="24"/>
      <c r="VA196" s="24"/>
      <c r="VB196" s="24"/>
      <c r="VC196" s="24"/>
      <c r="VD196" s="24"/>
    </row>
    <row r="197" spans="1:576" s="56" customFormat="1" ht="15" customHeight="1" x14ac:dyDescent="0.2">
      <c r="A197" s="99">
        <v>94</v>
      </c>
      <c r="B197" s="89" t="s">
        <v>325</v>
      </c>
      <c r="C197" s="89" t="s">
        <v>326</v>
      </c>
      <c r="D197" s="20">
        <v>14</v>
      </c>
      <c r="E197" s="89" t="s">
        <v>245</v>
      </c>
      <c r="F197" s="89" t="s">
        <v>327</v>
      </c>
      <c r="G197" s="130">
        <v>12</v>
      </c>
      <c r="H197" s="22">
        <v>40</v>
      </c>
      <c r="I197" s="22" t="s">
        <v>107</v>
      </c>
      <c r="J197" s="21" t="s">
        <v>27</v>
      </c>
      <c r="K197" s="21" t="s">
        <v>275</v>
      </c>
      <c r="L197" s="21" t="s">
        <v>194</v>
      </c>
      <c r="M197" s="22">
        <v>1</v>
      </c>
      <c r="N197" s="62">
        <v>24345</v>
      </c>
      <c r="O197" s="62"/>
      <c r="P197" s="62"/>
      <c r="Q197" s="62">
        <f t="shared" si="118"/>
        <v>24345</v>
      </c>
      <c r="R197" s="62">
        <f>70.1*5</f>
        <v>350.5</v>
      </c>
      <c r="S197" s="62">
        <f t="shared" si="119"/>
        <v>4451.333333333333</v>
      </c>
      <c r="T197" s="62">
        <f t="shared" si="120"/>
        <v>44513.333333333336</v>
      </c>
      <c r="U197" s="62">
        <f t="shared" si="121"/>
        <v>4260.375</v>
      </c>
      <c r="V197" s="62">
        <f t="shared" si="122"/>
        <v>730.35</v>
      </c>
      <c r="W197" s="62">
        <f t="shared" si="123"/>
        <v>1217.25</v>
      </c>
      <c r="X197" s="62">
        <f t="shared" si="124"/>
        <v>486.90000000000003</v>
      </c>
      <c r="Y197" s="62">
        <v>1455</v>
      </c>
      <c r="Z197" s="62">
        <v>908</v>
      </c>
      <c r="AA197" s="64">
        <f t="shared" si="125"/>
        <v>13354</v>
      </c>
      <c r="AB197" s="64">
        <f t="shared" si="126"/>
        <v>38946.597222222219</v>
      </c>
      <c r="AC197" s="64">
        <f t="shared" si="127"/>
        <v>467359.16666666663</v>
      </c>
      <c r="AD197" s="64"/>
      <c r="AE197" s="64"/>
      <c r="AF197" s="64"/>
      <c r="AG197" s="64"/>
      <c r="AH197" s="64"/>
      <c r="AI197" s="64"/>
      <c r="AJ197" s="64"/>
      <c r="AK197" s="64"/>
      <c r="AL197" s="64"/>
    </row>
    <row r="198" spans="1:576" s="56" customFormat="1" ht="15" customHeight="1" x14ac:dyDescent="0.2">
      <c r="A198" s="18">
        <v>95</v>
      </c>
      <c r="B198" s="89" t="s">
        <v>325</v>
      </c>
      <c r="C198" s="89" t="s">
        <v>326</v>
      </c>
      <c r="D198" s="20">
        <v>14</v>
      </c>
      <c r="E198" s="89" t="s">
        <v>245</v>
      </c>
      <c r="F198" s="89" t="s">
        <v>327</v>
      </c>
      <c r="G198" s="130">
        <v>12</v>
      </c>
      <c r="H198" s="22">
        <v>40</v>
      </c>
      <c r="I198" s="22" t="s">
        <v>107</v>
      </c>
      <c r="J198" s="21" t="s">
        <v>129</v>
      </c>
      <c r="K198" s="21" t="s">
        <v>276</v>
      </c>
      <c r="L198" s="21" t="s">
        <v>194</v>
      </c>
      <c r="M198" s="22">
        <v>1</v>
      </c>
      <c r="N198" s="62">
        <v>24345</v>
      </c>
      <c r="O198" s="62"/>
      <c r="P198" s="62"/>
      <c r="Q198" s="62">
        <f t="shared" si="118"/>
        <v>24345</v>
      </c>
      <c r="R198" s="62"/>
      <c r="S198" s="62">
        <f t="shared" si="119"/>
        <v>4451.333333333333</v>
      </c>
      <c r="T198" s="62">
        <f t="shared" si="120"/>
        <v>44513.333333333336</v>
      </c>
      <c r="U198" s="62">
        <f t="shared" si="121"/>
        <v>4260.375</v>
      </c>
      <c r="V198" s="62">
        <f t="shared" si="122"/>
        <v>730.35</v>
      </c>
      <c r="W198" s="62">
        <f t="shared" si="123"/>
        <v>1217.25</v>
      </c>
      <c r="X198" s="62">
        <f t="shared" si="124"/>
        <v>486.90000000000003</v>
      </c>
      <c r="Y198" s="62">
        <v>1455</v>
      </c>
      <c r="Z198" s="62">
        <v>908</v>
      </c>
      <c r="AA198" s="64">
        <f t="shared" si="125"/>
        <v>13354</v>
      </c>
      <c r="AB198" s="64">
        <f t="shared" si="126"/>
        <v>38596.097222222219</v>
      </c>
      <c r="AC198" s="64">
        <f t="shared" si="127"/>
        <v>463153.16666666663</v>
      </c>
      <c r="AD198" s="64"/>
      <c r="AE198" s="64"/>
      <c r="AF198" s="64"/>
      <c r="AG198" s="64"/>
      <c r="AH198" s="64"/>
      <c r="AI198" s="64"/>
      <c r="AJ198" s="64"/>
      <c r="AK198" s="64"/>
      <c r="AL198" s="64"/>
    </row>
    <row r="199" spans="1:576" s="23" customFormat="1" ht="15" customHeight="1" x14ac:dyDescent="0.2">
      <c r="A199" s="18">
        <v>96</v>
      </c>
      <c r="B199" s="92" t="s">
        <v>325</v>
      </c>
      <c r="C199" s="92" t="s">
        <v>326</v>
      </c>
      <c r="D199" s="97">
        <v>14</v>
      </c>
      <c r="E199" s="92" t="s">
        <v>245</v>
      </c>
      <c r="F199" s="92" t="s">
        <v>327</v>
      </c>
      <c r="G199" s="131">
        <v>13</v>
      </c>
      <c r="H199" s="100">
        <v>40</v>
      </c>
      <c r="I199" s="100" t="s">
        <v>107</v>
      </c>
      <c r="J199" s="54" t="s">
        <v>84</v>
      </c>
      <c r="K199" s="54" t="s">
        <v>275</v>
      </c>
      <c r="L199" s="54" t="s">
        <v>194</v>
      </c>
      <c r="M199" s="100">
        <v>1</v>
      </c>
      <c r="N199" s="101">
        <v>30226</v>
      </c>
      <c r="O199" s="101"/>
      <c r="P199" s="101"/>
      <c r="Q199" s="101">
        <f t="shared" si="118"/>
        <v>30226</v>
      </c>
      <c r="R199" s="101">
        <f>70.1*5</f>
        <v>350.5</v>
      </c>
      <c r="S199" s="101">
        <f t="shared" si="119"/>
        <v>5482.5</v>
      </c>
      <c r="T199" s="101">
        <f t="shared" si="120"/>
        <v>54825</v>
      </c>
      <c r="U199" s="101">
        <f t="shared" si="121"/>
        <v>5289.5499999999993</v>
      </c>
      <c r="V199" s="101">
        <f t="shared" si="122"/>
        <v>906.78</v>
      </c>
      <c r="W199" s="101">
        <f t="shared" si="123"/>
        <v>1511.3000000000002</v>
      </c>
      <c r="X199" s="101">
        <f t="shared" si="124"/>
        <v>604.52</v>
      </c>
      <c r="Y199" s="101">
        <v>1595</v>
      </c>
      <c r="Z199" s="101">
        <v>1074</v>
      </c>
      <c r="AA199" s="102">
        <f t="shared" si="125"/>
        <v>16447.5</v>
      </c>
      <c r="AB199" s="102">
        <f t="shared" si="126"/>
        <v>47953.9</v>
      </c>
      <c r="AC199" s="102">
        <f t="shared" si="127"/>
        <v>575446.80000000005</v>
      </c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  <c r="HF199" s="24"/>
      <c r="HG199" s="24"/>
      <c r="HH199" s="24"/>
      <c r="HI199" s="24"/>
      <c r="HJ199" s="24"/>
      <c r="HK199" s="24"/>
      <c r="HL199" s="24"/>
      <c r="HM199" s="24"/>
      <c r="HN199" s="24"/>
      <c r="HO199" s="24"/>
      <c r="HP199" s="24"/>
      <c r="HQ199" s="24"/>
      <c r="HR199" s="24"/>
      <c r="HS199" s="24"/>
      <c r="HT199" s="24"/>
      <c r="HU199" s="24"/>
      <c r="HV199" s="24"/>
      <c r="HW199" s="24"/>
      <c r="HX199" s="24"/>
      <c r="HY199" s="24"/>
      <c r="HZ199" s="24"/>
      <c r="IA199" s="24"/>
      <c r="IB199" s="24"/>
      <c r="IC199" s="24"/>
      <c r="ID199" s="24"/>
      <c r="IE199" s="24"/>
      <c r="IF199" s="24"/>
      <c r="IG199" s="24"/>
      <c r="IH199" s="24"/>
      <c r="II199" s="24"/>
      <c r="IJ199" s="24"/>
      <c r="IK199" s="24"/>
      <c r="IL199" s="24"/>
      <c r="IM199" s="24"/>
      <c r="IN199" s="24"/>
      <c r="IO199" s="24"/>
      <c r="IP199" s="24"/>
      <c r="IQ199" s="24"/>
      <c r="IR199" s="24"/>
      <c r="IS199" s="24"/>
      <c r="IT199" s="24"/>
      <c r="IU199" s="24"/>
      <c r="IV199" s="24"/>
      <c r="IW199" s="24"/>
      <c r="IX199" s="24"/>
      <c r="IY199" s="24"/>
      <c r="IZ199" s="24"/>
      <c r="JA199" s="24"/>
      <c r="JB199" s="24"/>
      <c r="JC199" s="24"/>
      <c r="JD199" s="24"/>
      <c r="JE199" s="24"/>
      <c r="JF199" s="24"/>
      <c r="JG199" s="24"/>
      <c r="JH199" s="24"/>
      <c r="JI199" s="24"/>
      <c r="JJ199" s="24"/>
      <c r="JK199" s="24"/>
      <c r="JL199" s="24"/>
      <c r="JM199" s="24"/>
      <c r="JN199" s="24"/>
      <c r="JO199" s="24"/>
      <c r="JP199" s="24"/>
      <c r="JQ199" s="24"/>
      <c r="JR199" s="24"/>
      <c r="JS199" s="24"/>
      <c r="JT199" s="24"/>
      <c r="JU199" s="24"/>
      <c r="JV199" s="24"/>
      <c r="JW199" s="24"/>
      <c r="JX199" s="24"/>
      <c r="JY199" s="24"/>
      <c r="JZ199" s="24"/>
      <c r="KA199" s="24"/>
      <c r="KB199" s="24"/>
      <c r="KC199" s="24"/>
      <c r="KD199" s="24"/>
      <c r="KE199" s="24"/>
      <c r="KF199" s="24"/>
      <c r="KG199" s="24"/>
      <c r="KH199" s="24"/>
      <c r="KI199" s="24"/>
      <c r="KJ199" s="24"/>
      <c r="KK199" s="24"/>
      <c r="KL199" s="24"/>
      <c r="KM199" s="24"/>
      <c r="KN199" s="24"/>
      <c r="KO199" s="24"/>
      <c r="KP199" s="24"/>
      <c r="KQ199" s="24"/>
      <c r="KR199" s="24"/>
      <c r="KS199" s="24"/>
      <c r="KT199" s="24"/>
      <c r="KU199" s="24"/>
      <c r="KV199" s="24"/>
      <c r="KW199" s="24"/>
      <c r="KX199" s="24"/>
      <c r="KY199" s="24"/>
      <c r="KZ199" s="24"/>
      <c r="LA199" s="24"/>
      <c r="LB199" s="24"/>
      <c r="LC199" s="24"/>
      <c r="LD199" s="24"/>
      <c r="LE199" s="24"/>
      <c r="LF199" s="24"/>
      <c r="LG199" s="24"/>
      <c r="LH199" s="24"/>
      <c r="LI199" s="24"/>
      <c r="LJ199" s="24"/>
      <c r="LK199" s="24"/>
      <c r="LL199" s="24"/>
      <c r="LM199" s="24"/>
      <c r="LN199" s="24"/>
      <c r="LO199" s="24"/>
      <c r="LP199" s="24"/>
      <c r="LQ199" s="24"/>
      <c r="LR199" s="24"/>
      <c r="LS199" s="24"/>
      <c r="LT199" s="24"/>
      <c r="LU199" s="24"/>
      <c r="LV199" s="24"/>
      <c r="LW199" s="24"/>
      <c r="LX199" s="24"/>
      <c r="LY199" s="24"/>
      <c r="LZ199" s="24"/>
      <c r="MA199" s="24"/>
      <c r="MB199" s="24"/>
      <c r="MC199" s="24"/>
      <c r="MD199" s="24"/>
      <c r="ME199" s="24"/>
      <c r="MF199" s="24"/>
      <c r="MG199" s="24"/>
      <c r="MH199" s="24"/>
      <c r="MI199" s="24"/>
      <c r="MJ199" s="24"/>
      <c r="MK199" s="24"/>
      <c r="ML199" s="24"/>
      <c r="MM199" s="24"/>
      <c r="MN199" s="24"/>
      <c r="MO199" s="24"/>
      <c r="MP199" s="24"/>
      <c r="MQ199" s="24"/>
      <c r="MR199" s="24"/>
      <c r="MS199" s="24"/>
      <c r="MT199" s="24"/>
      <c r="MU199" s="24"/>
      <c r="MV199" s="24"/>
      <c r="MW199" s="24"/>
      <c r="MX199" s="24"/>
      <c r="MY199" s="24"/>
      <c r="MZ199" s="24"/>
      <c r="NA199" s="24"/>
      <c r="NB199" s="24"/>
      <c r="NC199" s="24"/>
      <c r="ND199" s="24"/>
      <c r="NE199" s="24"/>
      <c r="NF199" s="24"/>
      <c r="NG199" s="24"/>
      <c r="NH199" s="24"/>
      <c r="NI199" s="24"/>
      <c r="NJ199" s="24"/>
      <c r="NK199" s="24"/>
      <c r="NL199" s="24"/>
      <c r="NM199" s="24"/>
      <c r="NN199" s="24"/>
      <c r="NO199" s="24"/>
      <c r="NP199" s="24"/>
      <c r="NQ199" s="24"/>
      <c r="NR199" s="24"/>
      <c r="NS199" s="24"/>
      <c r="NT199" s="24"/>
      <c r="NU199" s="24"/>
      <c r="NV199" s="24"/>
      <c r="NW199" s="24"/>
      <c r="NX199" s="24"/>
      <c r="NY199" s="24"/>
      <c r="NZ199" s="24"/>
      <c r="OA199" s="24"/>
      <c r="OB199" s="24"/>
      <c r="OC199" s="24"/>
      <c r="OD199" s="24"/>
      <c r="OE199" s="24"/>
      <c r="OF199" s="24"/>
      <c r="OG199" s="24"/>
      <c r="OH199" s="24"/>
      <c r="OI199" s="24"/>
      <c r="OJ199" s="24"/>
      <c r="OK199" s="24"/>
      <c r="OL199" s="24"/>
      <c r="OM199" s="24"/>
      <c r="ON199" s="24"/>
      <c r="OO199" s="24"/>
      <c r="OP199" s="24"/>
      <c r="OQ199" s="24"/>
      <c r="OR199" s="24"/>
      <c r="OS199" s="24"/>
      <c r="OT199" s="24"/>
      <c r="OU199" s="24"/>
      <c r="OV199" s="24"/>
      <c r="OW199" s="24"/>
      <c r="OX199" s="24"/>
      <c r="OY199" s="24"/>
      <c r="OZ199" s="24"/>
      <c r="PA199" s="24"/>
      <c r="PB199" s="24"/>
      <c r="PC199" s="24"/>
      <c r="PD199" s="24"/>
      <c r="PE199" s="24"/>
      <c r="PF199" s="24"/>
      <c r="PG199" s="24"/>
      <c r="PH199" s="24"/>
      <c r="PI199" s="24"/>
      <c r="PJ199" s="24"/>
      <c r="PK199" s="24"/>
      <c r="PL199" s="24"/>
      <c r="PM199" s="24"/>
      <c r="PN199" s="24"/>
      <c r="PO199" s="24"/>
      <c r="PP199" s="24"/>
      <c r="PQ199" s="24"/>
      <c r="PR199" s="24"/>
      <c r="PS199" s="24"/>
      <c r="PT199" s="24"/>
      <c r="PU199" s="24"/>
      <c r="PV199" s="24"/>
      <c r="PW199" s="24"/>
      <c r="PX199" s="24"/>
      <c r="PY199" s="24"/>
      <c r="PZ199" s="24"/>
      <c r="QA199" s="24"/>
      <c r="QB199" s="24"/>
      <c r="QC199" s="24"/>
      <c r="QD199" s="24"/>
      <c r="QE199" s="24"/>
      <c r="QF199" s="24"/>
      <c r="QG199" s="24"/>
      <c r="QH199" s="24"/>
      <c r="QI199" s="24"/>
      <c r="QJ199" s="24"/>
      <c r="QK199" s="24"/>
      <c r="QL199" s="24"/>
      <c r="QM199" s="24"/>
      <c r="QN199" s="24"/>
      <c r="QO199" s="24"/>
      <c r="QP199" s="24"/>
      <c r="QQ199" s="24"/>
      <c r="QR199" s="24"/>
      <c r="QS199" s="24"/>
      <c r="QT199" s="24"/>
      <c r="QU199" s="24"/>
      <c r="QV199" s="24"/>
      <c r="QW199" s="24"/>
      <c r="QX199" s="24"/>
      <c r="QY199" s="24"/>
      <c r="QZ199" s="24"/>
      <c r="RA199" s="24"/>
      <c r="RB199" s="24"/>
      <c r="RC199" s="24"/>
      <c r="RD199" s="24"/>
      <c r="RE199" s="24"/>
      <c r="RF199" s="24"/>
      <c r="RG199" s="24"/>
      <c r="RH199" s="24"/>
      <c r="RI199" s="24"/>
      <c r="RJ199" s="24"/>
      <c r="RK199" s="24"/>
      <c r="RL199" s="24"/>
      <c r="RM199" s="24"/>
      <c r="RN199" s="24"/>
      <c r="RO199" s="24"/>
      <c r="RP199" s="24"/>
      <c r="RQ199" s="24"/>
      <c r="RR199" s="24"/>
      <c r="RS199" s="24"/>
      <c r="RT199" s="24"/>
      <c r="RU199" s="24"/>
      <c r="RV199" s="24"/>
      <c r="RW199" s="24"/>
      <c r="RX199" s="24"/>
      <c r="RY199" s="24"/>
      <c r="RZ199" s="24"/>
      <c r="SA199" s="24"/>
      <c r="SB199" s="24"/>
      <c r="SC199" s="24"/>
      <c r="SD199" s="24"/>
      <c r="SE199" s="24"/>
      <c r="SF199" s="24"/>
      <c r="SG199" s="24"/>
      <c r="SH199" s="24"/>
      <c r="SI199" s="24"/>
      <c r="SJ199" s="24"/>
      <c r="SK199" s="24"/>
      <c r="SL199" s="24"/>
      <c r="SM199" s="24"/>
      <c r="SN199" s="24"/>
      <c r="SO199" s="24"/>
      <c r="SP199" s="24"/>
      <c r="SQ199" s="24"/>
      <c r="SR199" s="24"/>
      <c r="SS199" s="24"/>
      <c r="ST199" s="24"/>
      <c r="SU199" s="24"/>
      <c r="SV199" s="24"/>
      <c r="SW199" s="24"/>
      <c r="SX199" s="24"/>
      <c r="SY199" s="24"/>
      <c r="SZ199" s="24"/>
      <c r="TA199" s="24"/>
      <c r="TB199" s="24"/>
      <c r="TC199" s="24"/>
      <c r="TD199" s="24"/>
      <c r="TE199" s="24"/>
      <c r="TF199" s="24"/>
      <c r="TG199" s="24"/>
      <c r="TH199" s="24"/>
      <c r="TI199" s="24"/>
      <c r="TJ199" s="24"/>
      <c r="TK199" s="24"/>
      <c r="TL199" s="24"/>
      <c r="TM199" s="24"/>
      <c r="TN199" s="24"/>
      <c r="TO199" s="24"/>
      <c r="TP199" s="24"/>
      <c r="TQ199" s="24"/>
      <c r="TR199" s="24"/>
      <c r="TS199" s="24"/>
      <c r="TT199" s="24"/>
      <c r="TU199" s="24"/>
      <c r="TV199" s="24"/>
      <c r="TW199" s="24"/>
      <c r="TX199" s="24"/>
      <c r="TY199" s="24"/>
      <c r="TZ199" s="24"/>
      <c r="UA199" s="24"/>
      <c r="UB199" s="24"/>
      <c r="UC199" s="24"/>
      <c r="UD199" s="24"/>
      <c r="UE199" s="24"/>
      <c r="UF199" s="24"/>
      <c r="UG199" s="24"/>
      <c r="UH199" s="24"/>
      <c r="UI199" s="24"/>
      <c r="UJ199" s="24"/>
      <c r="UK199" s="24"/>
      <c r="UL199" s="24"/>
      <c r="UM199" s="24"/>
      <c r="UN199" s="24"/>
      <c r="UO199" s="24"/>
      <c r="UP199" s="24"/>
      <c r="UQ199" s="24"/>
      <c r="UR199" s="24"/>
      <c r="US199" s="24"/>
      <c r="UT199" s="24"/>
      <c r="UU199" s="24"/>
      <c r="UV199" s="24"/>
      <c r="UW199" s="24"/>
      <c r="UX199" s="24"/>
      <c r="UY199" s="24"/>
      <c r="UZ199" s="24"/>
      <c r="VA199" s="24"/>
      <c r="VB199" s="24"/>
      <c r="VC199" s="24"/>
      <c r="VD199" s="24"/>
    </row>
    <row r="200" spans="1:576" s="59" customFormat="1" ht="15" customHeight="1" x14ac:dyDescent="0.2">
      <c r="A200" s="99">
        <v>97</v>
      </c>
      <c r="B200" s="58" t="s">
        <v>325</v>
      </c>
      <c r="C200" s="58" t="s">
        <v>326</v>
      </c>
      <c r="D200" s="125">
        <v>14</v>
      </c>
      <c r="E200" s="58" t="s">
        <v>245</v>
      </c>
      <c r="F200" s="58" t="s">
        <v>327</v>
      </c>
      <c r="G200" s="138">
        <v>13</v>
      </c>
      <c r="H200" s="60">
        <v>40</v>
      </c>
      <c r="I200" s="60" t="s">
        <v>107</v>
      </c>
      <c r="J200" s="57" t="s">
        <v>28</v>
      </c>
      <c r="K200" s="57" t="s">
        <v>278</v>
      </c>
      <c r="L200" s="57" t="s">
        <v>194</v>
      </c>
      <c r="M200" s="60">
        <v>1</v>
      </c>
      <c r="N200" s="62">
        <v>30226</v>
      </c>
      <c r="O200" s="69"/>
      <c r="P200" s="69"/>
      <c r="Q200" s="69">
        <f t="shared" si="118"/>
        <v>30226</v>
      </c>
      <c r="R200" s="69"/>
      <c r="S200" s="69">
        <f t="shared" si="119"/>
        <v>5482.5</v>
      </c>
      <c r="T200" s="69">
        <f t="shared" si="120"/>
        <v>54825</v>
      </c>
      <c r="U200" s="69">
        <f t="shared" si="121"/>
        <v>5289.5499999999993</v>
      </c>
      <c r="V200" s="69">
        <f t="shared" si="122"/>
        <v>906.78</v>
      </c>
      <c r="W200" s="69">
        <f t="shared" si="123"/>
        <v>1511.3000000000002</v>
      </c>
      <c r="X200" s="69">
        <f t="shared" si="124"/>
        <v>604.52</v>
      </c>
      <c r="Y200" s="69">
        <v>1595</v>
      </c>
      <c r="Z200" s="69">
        <v>1074</v>
      </c>
      <c r="AA200" s="70">
        <f t="shared" si="125"/>
        <v>16447.5</v>
      </c>
      <c r="AB200" s="64">
        <f t="shared" si="126"/>
        <v>47603.4</v>
      </c>
      <c r="AC200" s="70">
        <f t="shared" si="127"/>
        <v>571240.80000000005</v>
      </c>
      <c r="AD200" s="70"/>
      <c r="AE200" s="70"/>
      <c r="AF200" s="70"/>
      <c r="AG200" s="70"/>
      <c r="AH200" s="70"/>
      <c r="AI200" s="70"/>
      <c r="AJ200" s="70"/>
      <c r="AK200" s="70"/>
      <c r="AL200" s="70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  <c r="EO200" s="61"/>
      <c r="EP200" s="61"/>
      <c r="EQ200" s="61"/>
      <c r="ER200" s="61"/>
      <c r="ES200" s="61"/>
      <c r="ET200" s="61"/>
      <c r="EU200" s="61"/>
      <c r="EV200" s="61"/>
      <c r="EW200" s="61"/>
      <c r="EX200" s="61"/>
      <c r="EY200" s="61"/>
      <c r="EZ200" s="61"/>
      <c r="FA200" s="61"/>
      <c r="FB200" s="61"/>
      <c r="FC200" s="61"/>
      <c r="FD200" s="61"/>
      <c r="FE200" s="61"/>
      <c r="FF200" s="61"/>
      <c r="FG200" s="61"/>
      <c r="FH200" s="61"/>
      <c r="FI200" s="61"/>
      <c r="FJ200" s="61"/>
      <c r="FK200" s="61"/>
      <c r="FL200" s="61"/>
      <c r="FM200" s="61"/>
      <c r="FN200" s="61"/>
      <c r="FO200" s="61"/>
      <c r="FP200" s="61"/>
      <c r="FQ200" s="61"/>
      <c r="FR200" s="61"/>
      <c r="FS200" s="61"/>
      <c r="FT200" s="61"/>
      <c r="FU200" s="61"/>
      <c r="FV200" s="61"/>
      <c r="FW200" s="61"/>
      <c r="FX200" s="61"/>
      <c r="FY200" s="61"/>
      <c r="FZ200" s="61"/>
      <c r="GA200" s="61"/>
      <c r="GB200" s="61"/>
      <c r="GC200" s="61"/>
      <c r="GD200" s="61"/>
      <c r="GE200" s="61"/>
      <c r="GF200" s="61"/>
      <c r="GG200" s="61"/>
      <c r="GH200" s="61"/>
      <c r="GI200" s="61"/>
      <c r="GJ200" s="61"/>
      <c r="GK200" s="61"/>
      <c r="GL200" s="61"/>
      <c r="GM200" s="61"/>
      <c r="GN200" s="61"/>
      <c r="GO200" s="61"/>
      <c r="GP200" s="61"/>
      <c r="GQ200" s="61"/>
      <c r="GR200" s="61"/>
      <c r="GS200" s="61"/>
      <c r="GT200" s="61"/>
      <c r="GU200" s="61"/>
      <c r="GV200" s="61"/>
      <c r="GW200" s="61"/>
      <c r="GX200" s="61"/>
      <c r="GY200" s="61"/>
      <c r="GZ200" s="61"/>
      <c r="HA200" s="61"/>
      <c r="HB200" s="61"/>
      <c r="HC200" s="61"/>
      <c r="HD200" s="61"/>
      <c r="HE200" s="61"/>
      <c r="HF200" s="61"/>
      <c r="HG200" s="61"/>
      <c r="HH200" s="61"/>
      <c r="HI200" s="61"/>
      <c r="HJ200" s="61"/>
      <c r="HK200" s="61"/>
      <c r="HL200" s="61"/>
      <c r="HM200" s="61"/>
      <c r="HN200" s="61"/>
      <c r="HO200" s="61"/>
      <c r="HP200" s="61"/>
      <c r="HQ200" s="61"/>
      <c r="HR200" s="61"/>
      <c r="HS200" s="61"/>
      <c r="HT200" s="61"/>
      <c r="HU200" s="61"/>
      <c r="HV200" s="61"/>
      <c r="HW200" s="61"/>
      <c r="HX200" s="61"/>
      <c r="HY200" s="61"/>
      <c r="HZ200" s="61"/>
      <c r="IA200" s="61"/>
      <c r="IB200" s="61"/>
      <c r="IC200" s="61"/>
      <c r="ID200" s="61"/>
      <c r="IE200" s="61"/>
      <c r="IF200" s="61"/>
      <c r="IG200" s="61"/>
      <c r="IH200" s="61"/>
      <c r="II200" s="61"/>
      <c r="IJ200" s="61"/>
      <c r="IK200" s="61"/>
      <c r="IL200" s="61"/>
      <c r="IM200" s="61"/>
      <c r="IN200" s="61"/>
      <c r="IO200" s="61"/>
      <c r="IP200" s="61"/>
      <c r="IQ200" s="61"/>
      <c r="IR200" s="61"/>
      <c r="IS200" s="61"/>
      <c r="IT200" s="61"/>
      <c r="IU200" s="61"/>
      <c r="IV200" s="61"/>
      <c r="IW200" s="61"/>
      <c r="IX200" s="61"/>
      <c r="IY200" s="61"/>
      <c r="IZ200" s="61"/>
      <c r="JA200" s="61"/>
      <c r="JB200" s="61"/>
      <c r="JC200" s="61"/>
      <c r="JD200" s="61"/>
      <c r="JE200" s="61"/>
      <c r="JF200" s="61"/>
      <c r="JG200" s="61"/>
      <c r="JH200" s="61"/>
      <c r="JI200" s="61"/>
      <c r="JJ200" s="61"/>
      <c r="JK200" s="61"/>
      <c r="JL200" s="61"/>
      <c r="JM200" s="61"/>
      <c r="JN200" s="61"/>
      <c r="JO200" s="61"/>
      <c r="JP200" s="61"/>
      <c r="JQ200" s="61"/>
      <c r="JR200" s="61"/>
      <c r="JS200" s="61"/>
      <c r="JT200" s="61"/>
      <c r="JU200" s="61"/>
      <c r="JV200" s="61"/>
      <c r="JW200" s="61"/>
      <c r="JX200" s="61"/>
      <c r="JY200" s="61"/>
      <c r="JZ200" s="61"/>
      <c r="KA200" s="61"/>
      <c r="KB200" s="61"/>
      <c r="KC200" s="61"/>
      <c r="KD200" s="61"/>
      <c r="KE200" s="61"/>
      <c r="KF200" s="61"/>
      <c r="KG200" s="61"/>
      <c r="KH200" s="61"/>
      <c r="KI200" s="61"/>
      <c r="KJ200" s="61"/>
      <c r="KK200" s="61"/>
      <c r="KL200" s="61"/>
      <c r="KM200" s="61"/>
      <c r="KN200" s="61"/>
      <c r="KO200" s="61"/>
      <c r="KP200" s="61"/>
      <c r="KQ200" s="61"/>
      <c r="KR200" s="61"/>
      <c r="KS200" s="61"/>
      <c r="KT200" s="61"/>
      <c r="KU200" s="61"/>
      <c r="KV200" s="61"/>
      <c r="KW200" s="61"/>
      <c r="KX200" s="61"/>
      <c r="KY200" s="61"/>
      <c r="KZ200" s="61"/>
      <c r="LA200" s="61"/>
      <c r="LB200" s="61"/>
      <c r="LC200" s="61"/>
      <c r="LD200" s="61"/>
      <c r="LE200" s="61"/>
      <c r="LF200" s="61"/>
      <c r="LG200" s="61"/>
      <c r="LH200" s="61"/>
      <c r="LI200" s="61"/>
      <c r="LJ200" s="61"/>
      <c r="LK200" s="61"/>
      <c r="LL200" s="61"/>
      <c r="LM200" s="61"/>
      <c r="LN200" s="61"/>
      <c r="LO200" s="61"/>
      <c r="LP200" s="61"/>
      <c r="LQ200" s="61"/>
      <c r="LR200" s="61"/>
      <c r="LS200" s="61"/>
      <c r="LT200" s="61"/>
      <c r="LU200" s="61"/>
      <c r="LV200" s="61"/>
      <c r="LW200" s="61"/>
      <c r="LX200" s="61"/>
      <c r="LY200" s="61"/>
      <c r="LZ200" s="61"/>
      <c r="MA200" s="61"/>
      <c r="MB200" s="61"/>
      <c r="MC200" s="61"/>
      <c r="MD200" s="61"/>
      <c r="ME200" s="61"/>
      <c r="MF200" s="61"/>
      <c r="MG200" s="61"/>
      <c r="MH200" s="61"/>
      <c r="MI200" s="61"/>
      <c r="MJ200" s="61"/>
      <c r="MK200" s="61"/>
      <c r="ML200" s="61"/>
      <c r="MM200" s="61"/>
      <c r="MN200" s="61"/>
      <c r="MO200" s="61"/>
      <c r="MP200" s="61"/>
      <c r="MQ200" s="61"/>
      <c r="MR200" s="61"/>
      <c r="MS200" s="61"/>
      <c r="MT200" s="61"/>
      <c r="MU200" s="61"/>
      <c r="MV200" s="61"/>
      <c r="MW200" s="61"/>
      <c r="MX200" s="61"/>
      <c r="MY200" s="61"/>
      <c r="MZ200" s="61"/>
      <c r="NA200" s="61"/>
      <c r="NB200" s="61"/>
      <c r="NC200" s="61"/>
      <c r="ND200" s="61"/>
      <c r="NE200" s="61"/>
      <c r="NF200" s="61"/>
      <c r="NG200" s="61"/>
      <c r="NH200" s="61"/>
      <c r="NI200" s="61"/>
      <c r="NJ200" s="61"/>
      <c r="NK200" s="61"/>
      <c r="NL200" s="61"/>
      <c r="NM200" s="61"/>
      <c r="NN200" s="61"/>
      <c r="NO200" s="61"/>
      <c r="NP200" s="61"/>
      <c r="NQ200" s="61"/>
      <c r="NR200" s="61"/>
      <c r="NS200" s="61"/>
      <c r="NT200" s="61"/>
      <c r="NU200" s="61"/>
      <c r="NV200" s="61"/>
      <c r="NW200" s="61"/>
      <c r="NX200" s="61"/>
      <c r="NY200" s="61"/>
      <c r="NZ200" s="61"/>
      <c r="OA200" s="61"/>
      <c r="OB200" s="61"/>
      <c r="OC200" s="61"/>
      <c r="OD200" s="61"/>
      <c r="OE200" s="61"/>
      <c r="OF200" s="61"/>
      <c r="OG200" s="61"/>
      <c r="OH200" s="61"/>
      <c r="OI200" s="61"/>
      <c r="OJ200" s="61"/>
      <c r="OK200" s="61"/>
      <c r="OL200" s="61"/>
      <c r="OM200" s="61"/>
      <c r="ON200" s="61"/>
      <c r="OO200" s="61"/>
      <c r="OP200" s="61"/>
      <c r="OQ200" s="61"/>
      <c r="OR200" s="61"/>
      <c r="OS200" s="61"/>
      <c r="OT200" s="61"/>
      <c r="OU200" s="61"/>
      <c r="OV200" s="61"/>
      <c r="OW200" s="61"/>
      <c r="OX200" s="61"/>
      <c r="OY200" s="61"/>
      <c r="OZ200" s="61"/>
      <c r="PA200" s="61"/>
      <c r="PB200" s="61"/>
      <c r="PC200" s="61"/>
      <c r="PD200" s="61"/>
      <c r="PE200" s="61"/>
      <c r="PF200" s="61"/>
      <c r="PG200" s="61"/>
      <c r="PH200" s="61"/>
      <c r="PI200" s="61"/>
      <c r="PJ200" s="61"/>
      <c r="PK200" s="61"/>
      <c r="PL200" s="61"/>
      <c r="PM200" s="61"/>
      <c r="PN200" s="61"/>
      <c r="PO200" s="61"/>
      <c r="PP200" s="61"/>
      <c r="PQ200" s="61"/>
      <c r="PR200" s="61"/>
      <c r="PS200" s="61"/>
      <c r="PT200" s="61"/>
      <c r="PU200" s="61"/>
      <c r="PV200" s="61"/>
      <c r="PW200" s="61"/>
      <c r="PX200" s="61"/>
      <c r="PY200" s="61"/>
      <c r="PZ200" s="61"/>
      <c r="QA200" s="61"/>
      <c r="QB200" s="61"/>
      <c r="QC200" s="61"/>
      <c r="QD200" s="61"/>
      <c r="QE200" s="61"/>
      <c r="QF200" s="61"/>
      <c r="QG200" s="61"/>
      <c r="QH200" s="61"/>
      <c r="QI200" s="61"/>
      <c r="QJ200" s="61"/>
      <c r="QK200" s="61"/>
      <c r="QL200" s="61"/>
      <c r="QM200" s="61"/>
      <c r="QN200" s="61"/>
      <c r="QO200" s="61"/>
      <c r="QP200" s="61"/>
      <c r="QQ200" s="61"/>
      <c r="QR200" s="61"/>
      <c r="QS200" s="61"/>
      <c r="QT200" s="61"/>
      <c r="QU200" s="61"/>
      <c r="QV200" s="61"/>
      <c r="QW200" s="61"/>
      <c r="QX200" s="61"/>
      <c r="QY200" s="61"/>
      <c r="QZ200" s="61"/>
      <c r="RA200" s="61"/>
      <c r="RB200" s="61"/>
      <c r="RC200" s="61"/>
      <c r="RD200" s="61"/>
      <c r="RE200" s="61"/>
      <c r="RF200" s="61"/>
      <c r="RG200" s="61"/>
      <c r="RH200" s="61"/>
      <c r="RI200" s="61"/>
      <c r="RJ200" s="61"/>
      <c r="RK200" s="61"/>
      <c r="RL200" s="61"/>
      <c r="RM200" s="61"/>
      <c r="RN200" s="61"/>
      <c r="RO200" s="61"/>
      <c r="RP200" s="61"/>
      <c r="RQ200" s="61"/>
      <c r="RR200" s="61"/>
      <c r="RS200" s="61"/>
      <c r="RT200" s="61"/>
      <c r="RU200" s="61"/>
      <c r="RV200" s="61"/>
      <c r="RW200" s="61"/>
      <c r="RX200" s="61"/>
      <c r="RY200" s="61"/>
      <c r="RZ200" s="61"/>
      <c r="SA200" s="61"/>
      <c r="SB200" s="61"/>
      <c r="SC200" s="61"/>
      <c r="SD200" s="61"/>
      <c r="SE200" s="61"/>
      <c r="SF200" s="61"/>
      <c r="SG200" s="61"/>
      <c r="SH200" s="61"/>
      <c r="SI200" s="61"/>
      <c r="SJ200" s="61"/>
      <c r="SK200" s="61"/>
      <c r="SL200" s="61"/>
      <c r="SM200" s="61"/>
      <c r="SN200" s="61"/>
      <c r="SO200" s="61"/>
      <c r="SP200" s="61"/>
      <c r="SQ200" s="61"/>
      <c r="SR200" s="61"/>
      <c r="SS200" s="61"/>
      <c r="ST200" s="61"/>
      <c r="SU200" s="61"/>
      <c r="SV200" s="61"/>
      <c r="SW200" s="61"/>
      <c r="SX200" s="61"/>
      <c r="SY200" s="61"/>
      <c r="SZ200" s="61"/>
      <c r="TA200" s="61"/>
      <c r="TB200" s="61"/>
      <c r="TC200" s="61"/>
      <c r="TD200" s="61"/>
      <c r="TE200" s="61"/>
      <c r="TF200" s="61"/>
      <c r="TG200" s="61"/>
      <c r="TH200" s="61"/>
      <c r="TI200" s="61"/>
      <c r="TJ200" s="61"/>
      <c r="TK200" s="61"/>
      <c r="TL200" s="61"/>
      <c r="TM200" s="61"/>
      <c r="TN200" s="61"/>
      <c r="TO200" s="61"/>
      <c r="TP200" s="61"/>
      <c r="TQ200" s="61"/>
      <c r="TR200" s="61"/>
      <c r="TS200" s="61"/>
      <c r="TT200" s="61"/>
      <c r="TU200" s="61"/>
      <c r="TV200" s="61"/>
      <c r="TW200" s="61"/>
      <c r="TX200" s="61"/>
      <c r="TY200" s="61"/>
      <c r="TZ200" s="61"/>
      <c r="UA200" s="61"/>
      <c r="UB200" s="61"/>
      <c r="UC200" s="61"/>
      <c r="UD200" s="61"/>
      <c r="UE200" s="61"/>
      <c r="UF200" s="61"/>
      <c r="UG200" s="61"/>
      <c r="UH200" s="61"/>
      <c r="UI200" s="61"/>
      <c r="UJ200" s="61"/>
      <c r="UK200" s="61"/>
      <c r="UL200" s="61"/>
      <c r="UM200" s="61"/>
      <c r="UN200" s="61"/>
      <c r="UO200" s="61"/>
      <c r="UP200" s="61"/>
      <c r="UQ200" s="61"/>
      <c r="UR200" s="61"/>
      <c r="US200" s="61"/>
      <c r="UT200" s="61"/>
      <c r="UU200" s="61"/>
      <c r="UV200" s="61"/>
      <c r="UW200" s="61"/>
      <c r="UX200" s="61"/>
      <c r="UY200" s="61"/>
      <c r="UZ200" s="61"/>
      <c r="VA200" s="61"/>
      <c r="VB200" s="61"/>
      <c r="VC200" s="61"/>
      <c r="VD200" s="61"/>
    </row>
    <row r="201" spans="1:576" s="23" customFormat="1" ht="15" customHeight="1" x14ac:dyDescent="0.2">
      <c r="A201" s="18">
        <v>98</v>
      </c>
      <c r="B201" s="89" t="s">
        <v>325</v>
      </c>
      <c r="C201" s="89" t="s">
        <v>326</v>
      </c>
      <c r="D201" s="20">
        <v>14</v>
      </c>
      <c r="E201" s="92" t="s">
        <v>245</v>
      </c>
      <c r="F201" s="89" t="s">
        <v>327</v>
      </c>
      <c r="G201" s="130">
        <v>13</v>
      </c>
      <c r="H201" s="22">
        <v>40</v>
      </c>
      <c r="I201" s="22" t="s">
        <v>107</v>
      </c>
      <c r="J201" s="21" t="s">
        <v>172</v>
      </c>
      <c r="K201" s="21" t="s">
        <v>277</v>
      </c>
      <c r="L201" s="21" t="s">
        <v>194</v>
      </c>
      <c r="M201" s="22">
        <v>1</v>
      </c>
      <c r="N201" s="62">
        <v>30226</v>
      </c>
      <c r="O201" s="62"/>
      <c r="P201" s="62"/>
      <c r="Q201" s="62">
        <f t="shared" si="118"/>
        <v>30226</v>
      </c>
      <c r="R201" s="62"/>
      <c r="S201" s="62">
        <f t="shared" si="119"/>
        <v>5482.5</v>
      </c>
      <c r="T201" s="62">
        <f t="shared" si="120"/>
        <v>54825</v>
      </c>
      <c r="U201" s="62">
        <f t="shared" si="121"/>
        <v>5289.5499999999993</v>
      </c>
      <c r="V201" s="62">
        <f t="shared" si="122"/>
        <v>906.78</v>
      </c>
      <c r="W201" s="62">
        <f t="shared" si="123"/>
        <v>1511.3000000000002</v>
      </c>
      <c r="X201" s="62">
        <f t="shared" si="124"/>
        <v>604.52</v>
      </c>
      <c r="Y201" s="62">
        <v>1595</v>
      </c>
      <c r="Z201" s="62">
        <v>1074</v>
      </c>
      <c r="AA201" s="64">
        <f t="shared" si="125"/>
        <v>16447.5</v>
      </c>
      <c r="AB201" s="64">
        <f t="shared" si="126"/>
        <v>47603.4</v>
      </c>
      <c r="AC201" s="64">
        <f t="shared" si="127"/>
        <v>571240.80000000005</v>
      </c>
      <c r="AD201" s="64"/>
      <c r="AE201" s="64"/>
      <c r="AF201" s="64"/>
      <c r="AG201" s="64"/>
      <c r="AH201" s="64"/>
      <c r="AI201" s="64"/>
      <c r="AJ201" s="64"/>
      <c r="AK201" s="64"/>
      <c r="AL201" s="6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4"/>
      <c r="HA201" s="24"/>
      <c r="HB201" s="24"/>
      <c r="HC201" s="24"/>
      <c r="HD201" s="24"/>
      <c r="HE201" s="24"/>
      <c r="HF201" s="24"/>
      <c r="HG201" s="24"/>
      <c r="HH201" s="24"/>
      <c r="HI201" s="24"/>
      <c r="HJ201" s="24"/>
      <c r="HK201" s="24"/>
      <c r="HL201" s="24"/>
      <c r="HM201" s="24"/>
      <c r="HN201" s="24"/>
      <c r="HO201" s="24"/>
      <c r="HP201" s="24"/>
      <c r="HQ201" s="24"/>
      <c r="HR201" s="24"/>
      <c r="HS201" s="24"/>
      <c r="HT201" s="24"/>
      <c r="HU201" s="24"/>
      <c r="HV201" s="24"/>
      <c r="HW201" s="24"/>
      <c r="HX201" s="24"/>
      <c r="HY201" s="24"/>
      <c r="HZ201" s="24"/>
      <c r="IA201" s="24"/>
      <c r="IB201" s="24"/>
      <c r="IC201" s="24"/>
      <c r="ID201" s="24"/>
      <c r="IE201" s="24"/>
      <c r="IF201" s="24"/>
      <c r="IG201" s="24"/>
      <c r="IH201" s="24"/>
      <c r="II201" s="24"/>
      <c r="IJ201" s="24"/>
      <c r="IK201" s="24"/>
      <c r="IL201" s="24"/>
      <c r="IM201" s="24"/>
      <c r="IN201" s="24"/>
      <c r="IO201" s="24"/>
      <c r="IP201" s="24"/>
      <c r="IQ201" s="24"/>
      <c r="IR201" s="24"/>
      <c r="IS201" s="24"/>
      <c r="IT201" s="24"/>
      <c r="IU201" s="24"/>
      <c r="IV201" s="24"/>
      <c r="IW201" s="24"/>
      <c r="IX201" s="24"/>
      <c r="IY201" s="24"/>
      <c r="IZ201" s="24"/>
      <c r="JA201" s="24"/>
      <c r="JB201" s="24"/>
      <c r="JC201" s="24"/>
      <c r="JD201" s="24"/>
      <c r="JE201" s="24"/>
      <c r="JF201" s="24"/>
      <c r="JG201" s="24"/>
      <c r="JH201" s="24"/>
      <c r="JI201" s="24"/>
      <c r="JJ201" s="24"/>
      <c r="JK201" s="24"/>
      <c r="JL201" s="24"/>
      <c r="JM201" s="24"/>
      <c r="JN201" s="24"/>
      <c r="JO201" s="24"/>
      <c r="JP201" s="24"/>
      <c r="JQ201" s="24"/>
      <c r="JR201" s="24"/>
      <c r="JS201" s="24"/>
      <c r="JT201" s="24"/>
      <c r="JU201" s="24"/>
      <c r="JV201" s="24"/>
      <c r="JW201" s="24"/>
      <c r="JX201" s="24"/>
      <c r="JY201" s="24"/>
      <c r="JZ201" s="24"/>
      <c r="KA201" s="24"/>
      <c r="KB201" s="24"/>
      <c r="KC201" s="24"/>
      <c r="KD201" s="24"/>
      <c r="KE201" s="24"/>
      <c r="KF201" s="24"/>
      <c r="KG201" s="24"/>
      <c r="KH201" s="24"/>
      <c r="KI201" s="24"/>
      <c r="KJ201" s="24"/>
      <c r="KK201" s="24"/>
      <c r="KL201" s="24"/>
      <c r="KM201" s="24"/>
      <c r="KN201" s="24"/>
      <c r="KO201" s="24"/>
      <c r="KP201" s="24"/>
      <c r="KQ201" s="24"/>
      <c r="KR201" s="24"/>
      <c r="KS201" s="24"/>
      <c r="KT201" s="24"/>
      <c r="KU201" s="24"/>
      <c r="KV201" s="24"/>
      <c r="KW201" s="24"/>
      <c r="KX201" s="24"/>
      <c r="KY201" s="24"/>
      <c r="KZ201" s="24"/>
      <c r="LA201" s="24"/>
      <c r="LB201" s="24"/>
      <c r="LC201" s="24"/>
      <c r="LD201" s="24"/>
      <c r="LE201" s="24"/>
      <c r="LF201" s="24"/>
      <c r="LG201" s="24"/>
      <c r="LH201" s="24"/>
      <c r="LI201" s="24"/>
      <c r="LJ201" s="24"/>
      <c r="LK201" s="24"/>
      <c r="LL201" s="24"/>
      <c r="LM201" s="24"/>
      <c r="LN201" s="24"/>
      <c r="LO201" s="24"/>
      <c r="LP201" s="24"/>
      <c r="LQ201" s="24"/>
      <c r="LR201" s="24"/>
      <c r="LS201" s="24"/>
      <c r="LT201" s="24"/>
      <c r="LU201" s="24"/>
      <c r="LV201" s="24"/>
      <c r="LW201" s="24"/>
      <c r="LX201" s="24"/>
      <c r="LY201" s="24"/>
      <c r="LZ201" s="24"/>
      <c r="MA201" s="24"/>
      <c r="MB201" s="24"/>
      <c r="MC201" s="24"/>
      <c r="MD201" s="24"/>
      <c r="ME201" s="24"/>
      <c r="MF201" s="24"/>
      <c r="MG201" s="24"/>
      <c r="MH201" s="24"/>
      <c r="MI201" s="24"/>
      <c r="MJ201" s="24"/>
      <c r="MK201" s="24"/>
      <c r="ML201" s="24"/>
      <c r="MM201" s="24"/>
      <c r="MN201" s="24"/>
      <c r="MO201" s="24"/>
      <c r="MP201" s="24"/>
      <c r="MQ201" s="24"/>
      <c r="MR201" s="24"/>
      <c r="MS201" s="24"/>
      <c r="MT201" s="24"/>
      <c r="MU201" s="24"/>
      <c r="MV201" s="24"/>
      <c r="MW201" s="24"/>
      <c r="MX201" s="24"/>
      <c r="MY201" s="24"/>
      <c r="MZ201" s="24"/>
      <c r="NA201" s="24"/>
      <c r="NB201" s="24"/>
      <c r="NC201" s="24"/>
      <c r="ND201" s="24"/>
      <c r="NE201" s="24"/>
      <c r="NF201" s="24"/>
      <c r="NG201" s="24"/>
      <c r="NH201" s="24"/>
      <c r="NI201" s="24"/>
      <c r="NJ201" s="24"/>
      <c r="NK201" s="24"/>
      <c r="NL201" s="24"/>
      <c r="NM201" s="24"/>
      <c r="NN201" s="24"/>
      <c r="NO201" s="24"/>
      <c r="NP201" s="24"/>
      <c r="NQ201" s="24"/>
      <c r="NR201" s="24"/>
      <c r="NS201" s="24"/>
      <c r="NT201" s="24"/>
      <c r="NU201" s="24"/>
      <c r="NV201" s="24"/>
      <c r="NW201" s="24"/>
      <c r="NX201" s="24"/>
      <c r="NY201" s="24"/>
      <c r="NZ201" s="24"/>
      <c r="OA201" s="24"/>
      <c r="OB201" s="24"/>
      <c r="OC201" s="24"/>
      <c r="OD201" s="24"/>
      <c r="OE201" s="24"/>
      <c r="OF201" s="24"/>
      <c r="OG201" s="24"/>
      <c r="OH201" s="24"/>
      <c r="OI201" s="24"/>
      <c r="OJ201" s="24"/>
      <c r="OK201" s="24"/>
      <c r="OL201" s="24"/>
      <c r="OM201" s="24"/>
      <c r="ON201" s="24"/>
      <c r="OO201" s="24"/>
      <c r="OP201" s="24"/>
      <c r="OQ201" s="24"/>
      <c r="OR201" s="24"/>
      <c r="OS201" s="24"/>
      <c r="OT201" s="24"/>
      <c r="OU201" s="24"/>
      <c r="OV201" s="24"/>
      <c r="OW201" s="24"/>
      <c r="OX201" s="24"/>
      <c r="OY201" s="24"/>
      <c r="OZ201" s="24"/>
      <c r="PA201" s="24"/>
      <c r="PB201" s="24"/>
      <c r="PC201" s="24"/>
      <c r="PD201" s="24"/>
      <c r="PE201" s="24"/>
      <c r="PF201" s="24"/>
      <c r="PG201" s="24"/>
      <c r="PH201" s="24"/>
      <c r="PI201" s="24"/>
      <c r="PJ201" s="24"/>
      <c r="PK201" s="24"/>
      <c r="PL201" s="24"/>
      <c r="PM201" s="24"/>
      <c r="PN201" s="24"/>
      <c r="PO201" s="24"/>
      <c r="PP201" s="24"/>
      <c r="PQ201" s="24"/>
      <c r="PR201" s="24"/>
      <c r="PS201" s="24"/>
      <c r="PT201" s="24"/>
      <c r="PU201" s="24"/>
      <c r="PV201" s="24"/>
      <c r="PW201" s="24"/>
      <c r="PX201" s="24"/>
      <c r="PY201" s="24"/>
      <c r="PZ201" s="24"/>
      <c r="QA201" s="24"/>
      <c r="QB201" s="24"/>
      <c r="QC201" s="24"/>
      <c r="QD201" s="24"/>
      <c r="QE201" s="24"/>
      <c r="QF201" s="24"/>
      <c r="QG201" s="24"/>
      <c r="QH201" s="24"/>
      <c r="QI201" s="24"/>
      <c r="QJ201" s="24"/>
      <c r="QK201" s="24"/>
      <c r="QL201" s="24"/>
      <c r="QM201" s="24"/>
      <c r="QN201" s="24"/>
      <c r="QO201" s="24"/>
      <c r="QP201" s="24"/>
      <c r="QQ201" s="24"/>
      <c r="QR201" s="24"/>
      <c r="QS201" s="24"/>
      <c r="QT201" s="24"/>
      <c r="QU201" s="24"/>
      <c r="QV201" s="24"/>
      <c r="QW201" s="24"/>
      <c r="QX201" s="24"/>
      <c r="QY201" s="24"/>
      <c r="QZ201" s="24"/>
      <c r="RA201" s="24"/>
      <c r="RB201" s="24"/>
      <c r="RC201" s="24"/>
      <c r="RD201" s="24"/>
      <c r="RE201" s="24"/>
      <c r="RF201" s="24"/>
      <c r="RG201" s="24"/>
      <c r="RH201" s="24"/>
      <c r="RI201" s="24"/>
      <c r="RJ201" s="24"/>
      <c r="RK201" s="24"/>
      <c r="RL201" s="24"/>
      <c r="RM201" s="24"/>
      <c r="RN201" s="24"/>
      <c r="RO201" s="24"/>
      <c r="RP201" s="24"/>
      <c r="RQ201" s="24"/>
      <c r="RR201" s="24"/>
      <c r="RS201" s="24"/>
      <c r="RT201" s="24"/>
      <c r="RU201" s="24"/>
      <c r="RV201" s="24"/>
      <c r="RW201" s="24"/>
      <c r="RX201" s="24"/>
      <c r="RY201" s="24"/>
      <c r="RZ201" s="24"/>
      <c r="SA201" s="24"/>
      <c r="SB201" s="24"/>
      <c r="SC201" s="24"/>
      <c r="SD201" s="24"/>
      <c r="SE201" s="24"/>
      <c r="SF201" s="24"/>
      <c r="SG201" s="24"/>
      <c r="SH201" s="24"/>
      <c r="SI201" s="24"/>
      <c r="SJ201" s="24"/>
      <c r="SK201" s="24"/>
      <c r="SL201" s="24"/>
      <c r="SM201" s="24"/>
      <c r="SN201" s="24"/>
      <c r="SO201" s="24"/>
      <c r="SP201" s="24"/>
      <c r="SQ201" s="24"/>
      <c r="SR201" s="24"/>
      <c r="SS201" s="24"/>
      <c r="ST201" s="24"/>
      <c r="SU201" s="24"/>
      <c r="SV201" s="24"/>
      <c r="SW201" s="24"/>
      <c r="SX201" s="24"/>
      <c r="SY201" s="24"/>
      <c r="SZ201" s="24"/>
      <c r="TA201" s="24"/>
      <c r="TB201" s="24"/>
      <c r="TC201" s="24"/>
      <c r="TD201" s="24"/>
      <c r="TE201" s="24"/>
      <c r="TF201" s="24"/>
      <c r="TG201" s="24"/>
      <c r="TH201" s="24"/>
      <c r="TI201" s="24"/>
      <c r="TJ201" s="24"/>
      <c r="TK201" s="24"/>
      <c r="TL201" s="24"/>
      <c r="TM201" s="24"/>
      <c r="TN201" s="24"/>
      <c r="TO201" s="24"/>
      <c r="TP201" s="24"/>
      <c r="TQ201" s="24"/>
      <c r="TR201" s="24"/>
      <c r="TS201" s="24"/>
      <c r="TT201" s="24"/>
      <c r="TU201" s="24"/>
      <c r="TV201" s="24"/>
      <c r="TW201" s="24"/>
      <c r="TX201" s="24"/>
      <c r="TY201" s="24"/>
      <c r="TZ201" s="24"/>
      <c r="UA201" s="24"/>
      <c r="UB201" s="24"/>
      <c r="UC201" s="24"/>
      <c r="UD201" s="24"/>
      <c r="UE201" s="24"/>
      <c r="UF201" s="24"/>
      <c r="UG201" s="24"/>
      <c r="UH201" s="24"/>
      <c r="UI201" s="24"/>
      <c r="UJ201" s="24"/>
      <c r="UK201" s="24"/>
      <c r="UL201" s="24"/>
      <c r="UM201" s="24"/>
      <c r="UN201" s="24"/>
      <c r="UO201" s="24"/>
      <c r="UP201" s="24"/>
      <c r="UQ201" s="24"/>
      <c r="UR201" s="24"/>
      <c r="US201" s="24"/>
      <c r="UT201" s="24"/>
      <c r="UU201" s="24"/>
      <c r="UV201" s="24"/>
      <c r="UW201" s="24"/>
      <c r="UX201" s="24"/>
      <c r="UY201" s="24"/>
      <c r="UZ201" s="24"/>
      <c r="VA201" s="24"/>
      <c r="VB201" s="24"/>
      <c r="VC201" s="24"/>
      <c r="VD201" s="24"/>
    </row>
    <row r="202" spans="1:576" s="207" customFormat="1" ht="15" customHeight="1" x14ac:dyDescent="0.2">
      <c r="A202" s="99">
        <v>99</v>
      </c>
      <c r="B202" s="199" t="s">
        <v>325</v>
      </c>
      <c r="C202" s="199" t="s">
        <v>326</v>
      </c>
      <c r="D202" s="200">
        <v>14</v>
      </c>
      <c r="E202" s="199" t="s">
        <v>246</v>
      </c>
      <c r="F202" s="199" t="s">
        <v>327</v>
      </c>
      <c r="G202" s="201">
        <v>14</v>
      </c>
      <c r="H202" s="202">
        <v>40</v>
      </c>
      <c r="I202" s="202" t="s">
        <v>107</v>
      </c>
      <c r="J202" s="203" t="s">
        <v>163</v>
      </c>
      <c r="K202" s="203" t="s">
        <v>268</v>
      </c>
      <c r="L202" s="203" t="s">
        <v>187</v>
      </c>
      <c r="M202" s="202">
        <v>1</v>
      </c>
      <c r="N202" s="62">
        <v>38087</v>
      </c>
      <c r="O202" s="204"/>
      <c r="P202" s="204"/>
      <c r="Q202" s="204">
        <f t="shared" si="118"/>
        <v>38087</v>
      </c>
      <c r="R202" s="204"/>
      <c r="S202" s="204">
        <f t="shared" si="119"/>
        <v>6874.333333333333</v>
      </c>
      <c r="T202" s="204">
        <f t="shared" si="120"/>
        <v>68743.333333333328</v>
      </c>
      <c r="U202" s="204">
        <f t="shared" si="121"/>
        <v>6665.2249999999995</v>
      </c>
      <c r="V202" s="204">
        <f t="shared" si="122"/>
        <v>1142.6099999999999</v>
      </c>
      <c r="W202" s="204">
        <f t="shared" si="123"/>
        <v>1904.3500000000001</v>
      </c>
      <c r="X202" s="204">
        <f t="shared" si="124"/>
        <v>761.74</v>
      </c>
      <c r="Y202" s="204">
        <v>1837</v>
      </c>
      <c r="Z202" s="204">
        <v>1322</v>
      </c>
      <c r="AA202" s="205"/>
      <c r="AB202" s="64">
        <f t="shared" si="126"/>
        <v>58021.397222222215</v>
      </c>
      <c r="AC202" s="205">
        <f t="shared" si="127"/>
        <v>696256.7666666666</v>
      </c>
      <c r="AD202" s="205"/>
      <c r="AE202" s="205"/>
      <c r="AF202" s="205"/>
      <c r="AG202" s="205"/>
      <c r="AH202" s="205"/>
      <c r="AI202" s="205"/>
      <c r="AJ202" s="205"/>
      <c r="AK202" s="205"/>
      <c r="AL202" s="205"/>
      <c r="AM202" s="206"/>
      <c r="AN202" s="206"/>
      <c r="AO202" s="206"/>
      <c r="AP202" s="206"/>
      <c r="AQ202" s="206"/>
      <c r="AR202" s="206"/>
      <c r="AS202" s="206"/>
      <c r="AT202" s="206"/>
      <c r="AU202" s="206"/>
      <c r="AV202" s="206"/>
      <c r="AW202" s="206"/>
      <c r="AX202" s="206"/>
      <c r="AY202" s="206"/>
      <c r="AZ202" s="206"/>
      <c r="BA202" s="206"/>
      <c r="BB202" s="206"/>
      <c r="BC202" s="206"/>
      <c r="BD202" s="206"/>
      <c r="BE202" s="206"/>
      <c r="BF202" s="206"/>
      <c r="BG202" s="206"/>
      <c r="BH202" s="206"/>
      <c r="BI202" s="206"/>
      <c r="BJ202" s="206"/>
      <c r="BK202" s="206"/>
      <c r="BL202" s="206"/>
      <c r="BM202" s="206"/>
      <c r="BN202" s="206"/>
      <c r="BO202" s="206"/>
      <c r="BP202" s="206"/>
      <c r="BQ202" s="206"/>
      <c r="BR202" s="206"/>
      <c r="BS202" s="206"/>
      <c r="BT202" s="206"/>
      <c r="BU202" s="206"/>
      <c r="BV202" s="206"/>
      <c r="BW202" s="206"/>
      <c r="BX202" s="206"/>
      <c r="BY202" s="206"/>
      <c r="BZ202" s="206"/>
      <c r="CA202" s="206"/>
      <c r="CB202" s="206"/>
      <c r="CC202" s="206"/>
      <c r="CD202" s="206"/>
      <c r="CE202" s="206"/>
      <c r="CF202" s="206"/>
      <c r="CG202" s="206"/>
      <c r="CH202" s="206"/>
      <c r="CI202" s="206"/>
      <c r="CJ202" s="206"/>
      <c r="CK202" s="206"/>
      <c r="CL202" s="206"/>
      <c r="CM202" s="206"/>
      <c r="CN202" s="206"/>
      <c r="CO202" s="206"/>
      <c r="CP202" s="206"/>
      <c r="CQ202" s="206"/>
      <c r="CR202" s="206"/>
      <c r="CS202" s="206"/>
      <c r="CT202" s="206"/>
      <c r="CU202" s="206"/>
      <c r="CV202" s="206"/>
      <c r="CW202" s="206"/>
      <c r="CX202" s="206"/>
      <c r="CY202" s="206"/>
      <c r="CZ202" s="206"/>
      <c r="DA202" s="206"/>
      <c r="DB202" s="206"/>
      <c r="DC202" s="206"/>
      <c r="DD202" s="206"/>
      <c r="DE202" s="206"/>
      <c r="DF202" s="206"/>
      <c r="DG202" s="206"/>
      <c r="DH202" s="206"/>
      <c r="DI202" s="206"/>
      <c r="DJ202" s="206"/>
      <c r="DK202" s="206"/>
      <c r="DL202" s="206"/>
      <c r="DM202" s="206"/>
      <c r="DN202" s="206"/>
      <c r="DO202" s="206"/>
      <c r="DP202" s="206"/>
      <c r="DQ202" s="206"/>
      <c r="DR202" s="206"/>
      <c r="DS202" s="206"/>
      <c r="DT202" s="206"/>
      <c r="DU202" s="206"/>
      <c r="DV202" s="206"/>
      <c r="DW202" s="206"/>
      <c r="DX202" s="206"/>
      <c r="DY202" s="206"/>
      <c r="DZ202" s="206"/>
      <c r="EA202" s="206"/>
      <c r="EB202" s="206"/>
      <c r="EC202" s="206"/>
      <c r="ED202" s="206"/>
      <c r="EE202" s="206"/>
      <c r="EF202" s="206"/>
      <c r="EG202" s="206"/>
      <c r="EH202" s="206"/>
      <c r="EI202" s="206"/>
      <c r="EJ202" s="206"/>
      <c r="EK202" s="206"/>
      <c r="EL202" s="206"/>
      <c r="EM202" s="206"/>
      <c r="EN202" s="206"/>
      <c r="EO202" s="206"/>
      <c r="EP202" s="206"/>
      <c r="EQ202" s="206"/>
      <c r="ER202" s="206"/>
      <c r="ES202" s="206"/>
      <c r="ET202" s="206"/>
      <c r="EU202" s="206"/>
      <c r="EV202" s="206"/>
      <c r="EW202" s="206"/>
      <c r="EX202" s="206"/>
      <c r="EY202" s="206"/>
      <c r="EZ202" s="206"/>
      <c r="FA202" s="206"/>
      <c r="FB202" s="206"/>
      <c r="FC202" s="206"/>
      <c r="FD202" s="206"/>
      <c r="FE202" s="206"/>
      <c r="FF202" s="206"/>
      <c r="FG202" s="206"/>
      <c r="FH202" s="206"/>
      <c r="FI202" s="206"/>
      <c r="FJ202" s="206"/>
      <c r="FK202" s="206"/>
      <c r="FL202" s="206"/>
      <c r="FM202" s="206"/>
      <c r="FN202" s="206"/>
      <c r="FO202" s="206"/>
      <c r="FP202" s="206"/>
      <c r="FQ202" s="206"/>
      <c r="FR202" s="206"/>
      <c r="FS202" s="206"/>
      <c r="FT202" s="206"/>
      <c r="FU202" s="206"/>
      <c r="FV202" s="206"/>
      <c r="FW202" s="206"/>
      <c r="FX202" s="206"/>
      <c r="FY202" s="206"/>
      <c r="FZ202" s="206"/>
      <c r="GA202" s="206"/>
      <c r="GB202" s="206"/>
      <c r="GC202" s="206"/>
      <c r="GD202" s="206"/>
      <c r="GE202" s="206"/>
      <c r="GF202" s="206"/>
      <c r="GG202" s="206"/>
      <c r="GH202" s="206"/>
      <c r="GI202" s="206"/>
      <c r="GJ202" s="206"/>
      <c r="GK202" s="206"/>
      <c r="GL202" s="206"/>
      <c r="GM202" s="206"/>
      <c r="GN202" s="206"/>
      <c r="GO202" s="206"/>
      <c r="GP202" s="206"/>
      <c r="GQ202" s="206"/>
      <c r="GR202" s="206"/>
      <c r="GS202" s="206"/>
      <c r="GT202" s="206"/>
      <c r="GU202" s="206"/>
      <c r="GV202" s="206"/>
      <c r="GW202" s="206"/>
      <c r="GX202" s="206"/>
      <c r="GY202" s="206"/>
      <c r="GZ202" s="206"/>
      <c r="HA202" s="206"/>
      <c r="HB202" s="206"/>
      <c r="HC202" s="206"/>
      <c r="HD202" s="206"/>
      <c r="HE202" s="206"/>
      <c r="HF202" s="206"/>
      <c r="HG202" s="206"/>
      <c r="HH202" s="206"/>
      <c r="HI202" s="206"/>
      <c r="HJ202" s="206"/>
      <c r="HK202" s="206"/>
      <c r="HL202" s="206"/>
      <c r="HM202" s="206"/>
      <c r="HN202" s="206"/>
      <c r="HO202" s="206"/>
      <c r="HP202" s="206"/>
      <c r="HQ202" s="206"/>
      <c r="HR202" s="206"/>
      <c r="HS202" s="206"/>
      <c r="HT202" s="206"/>
      <c r="HU202" s="206"/>
      <c r="HV202" s="206"/>
      <c r="HW202" s="206"/>
      <c r="HX202" s="206"/>
      <c r="HY202" s="206"/>
      <c r="HZ202" s="206"/>
      <c r="IA202" s="206"/>
      <c r="IB202" s="206"/>
      <c r="IC202" s="206"/>
      <c r="ID202" s="206"/>
      <c r="IE202" s="206"/>
      <c r="IF202" s="206"/>
      <c r="IG202" s="206"/>
      <c r="IH202" s="206"/>
      <c r="II202" s="206"/>
      <c r="IJ202" s="206"/>
      <c r="IK202" s="206"/>
      <c r="IL202" s="206"/>
      <c r="IM202" s="206"/>
      <c r="IN202" s="206"/>
      <c r="IO202" s="206"/>
      <c r="IP202" s="206"/>
      <c r="IQ202" s="206"/>
      <c r="IR202" s="206"/>
      <c r="IS202" s="206"/>
      <c r="IT202" s="206"/>
      <c r="IU202" s="206"/>
      <c r="IV202" s="206"/>
      <c r="IW202" s="206"/>
      <c r="IX202" s="206"/>
      <c r="IY202" s="206"/>
      <c r="IZ202" s="206"/>
      <c r="JA202" s="206"/>
      <c r="JB202" s="206"/>
      <c r="JC202" s="206"/>
      <c r="JD202" s="206"/>
      <c r="JE202" s="206"/>
      <c r="JF202" s="206"/>
      <c r="JG202" s="206"/>
      <c r="JH202" s="206"/>
      <c r="JI202" s="206"/>
      <c r="JJ202" s="206"/>
      <c r="JK202" s="206"/>
      <c r="JL202" s="206"/>
      <c r="JM202" s="206"/>
      <c r="JN202" s="206"/>
      <c r="JO202" s="206"/>
      <c r="JP202" s="206"/>
      <c r="JQ202" s="206"/>
      <c r="JR202" s="206"/>
      <c r="JS202" s="206"/>
      <c r="JT202" s="206"/>
      <c r="JU202" s="206"/>
      <c r="JV202" s="206"/>
      <c r="JW202" s="206"/>
      <c r="JX202" s="206"/>
      <c r="JY202" s="206"/>
      <c r="JZ202" s="206"/>
      <c r="KA202" s="206"/>
      <c r="KB202" s="206"/>
      <c r="KC202" s="206"/>
      <c r="KD202" s="206"/>
      <c r="KE202" s="206"/>
      <c r="KF202" s="206"/>
      <c r="KG202" s="206"/>
      <c r="KH202" s="206"/>
      <c r="KI202" s="206"/>
      <c r="KJ202" s="206"/>
      <c r="KK202" s="206"/>
      <c r="KL202" s="206"/>
      <c r="KM202" s="206"/>
      <c r="KN202" s="206"/>
      <c r="KO202" s="206"/>
      <c r="KP202" s="206"/>
      <c r="KQ202" s="206"/>
      <c r="KR202" s="206"/>
      <c r="KS202" s="206"/>
      <c r="KT202" s="206"/>
      <c r="KU202" s="206"/>
      <c r="KV202" s="206"/>
      <c r="KW202" s="206"/>
      <c r="KX202" s="206"/>
      <c r="KY202" s="206"/>
      <c r="KZ202" s="206"/>
      <c r="LA202" s="206"/>
      <c r="LB202" s="206"/>
      <c r="LC202" s="206"/>
      <c r="LD202" s="206"/>
      <c r="LE202" s="206"/>
      <c r="LF202" s="206"/>
      <c r="LG202" s="206"/>
      <c r="LH202" s="206"/>
      <c r="LI202" s="206"/>
      <c r="LJ202" s="206"/>
      <c r="LK202" s="206"/>
      <c r="LL202" s="206"/>
      <c r="LM202" s="206"/>
      <c r="LN202" s="206"/>
      <c r="LO202" s="206"/>
      <c r="LP202" s="206"/>
      <c r="LQ202" s="206"/>
      <c r="LR202" s="206"/>
      <c r="LS202" s="206"/>
      <c r="LT202" s="206"/>
      <c r="LU202" s="206"/>
      <c r="LV202" s="206"/>
      <c r="LW202" s="206"/>
      <c r="LX202" s="206"/>
      <c r="LY202" s="206"/>
      <c r="LZ202" s="206"/>
      <c r="MA202" s="206"/>
      <c r="MB202" s="206"/>
      <c r="MC202" s="206"/>
      <c r="MD202" s="206"/>
      <c r="ME202" s="206"/>
      <c r="MF202" s="206"/>
      <c r="MG202" s="206"/>
      <c r="MH202" s="206"/>
      <c r="MI202" s="206"/>
      <c r="MJ202" s="206"/>
      <c r="MK202" s="206"/>
      <c r="ML202" s="206"/>
      <c r="MM202" s="206"/>
      <c r="MN202" s="206"/>
      <c r="MO202" s="206"/>
      <c r="MP202" s="206"/>
      <c r="MQ202" s="206"/>
      <c r="MR202" s="206"/>
      <c r="MS202" s="206"/>
      <c r="MT202" s="206"/>
      <c r="MU202" s="206"/>
      <c r="MV202" s="206"/>
      <c r="MW202" s="206"/>
      <c r="MX202" s="206"/>
      <c r="MY202" s="206"/>
      <c r="MZ202" s="206"/>
      <c r="NA202" s="206"/>
      <c r="NB202" s="206"/>
      <c r="NC202" s="206"/>
      <c r="ND202" s="206"/>
      <c r="NE202" s="206"/>
      <c r="NF202" s="206"/>
      <c r="NG202" s="206"/>
      <c r="NH202" s="206"/>
      <c r="NI202" s="206"/>
      <c r="NJ202" s="206"/>
      <c r="NK202" s="206"/>
      <c r="NL202" s="206"/>
      <c r="NM202" s="206"/>
      <c r="NN202" s="206"/>
      <c r="NO202" s="206"/>
      <c r="NP202" s="206"/>
      <c r="NQ202" s="206"/>
      <c r="NR202" s="206"/>
      <c r="NS202" s="206"/>
      <c r="NT202" s="206"/>
      <c r="NU202" s="206"/>
      <c r="NV202" s="206"/>
      <c r="NW202" s="206"/>
      <c r="NX202" s="206"/>
      <c r="NY202" s="206"/>
      <c r="NZ202" s="206"/>
      <c r="OA202" s="206"/>
      <c r="OB202" s="206"/>
      <c r="OC202" s="206"/>
      <c r="OD202" s="206"/>
      <c r="OE202" s="206"/>
      <c r="OF202" s="206"/>
      <c r="OG202" s="206"/>
      <c r="OH202" s="206"/>
      <c r="OI202" s="206"/>
      <c r="OJ202" s="206"/>
      <c r="OK202" s="206"/>
      <c r="OL202" s="206"/>
      <c r="OM202" s="206"/>
      <c r="ON202" s="206"/>
      <c r="OO202" s="206"/>
      <c r="OP202" s="206"/>
      <c r="OQ202" s="206"/>
      <c r="OR202" s="206"/>
      <c r="OS202" s="206"/>
      <c r="OT202" s="206"/>
      <c r="OU202" s="206"/>
      <c r="OV202" s="206"/>
      <c r="OW202" s="206"/>
      <c r="OX202" s="206"/>
      <c r="OY202" s="206"/>
      <c r="OZ202" s="206"/>
      <c r="PA202" s="206"/>
      <c r="PB202" s="206"/>
      <c r="PC202" s="206"/>
      <c r="PD202" s="206"/>
      <c r="PE202" s="206"/>
      <c r="PF202" s="206"/>
      <c r="PG202" s="206"/>
      <c r="PH202" s="206"/>
      <c r="PI202" s="206"/>
      <c r="PJ202" s="206"/>
      <c r="PK202" s="206"/>
      <c r="PL202" s="206"/>
      <c r="PM202" s="206"/>
      <c r="PN202" s="206"/>
      <c r="PO202" s="206"/>
      <c r="PP202" s="206"/>
      <c r="PQ202" s="206"/>
      <c r="PR202" s="206"/>
      <c r="PS202" s="206"/>
      <c r="PT202" s="206"/>
      <c r="PU202" s="206"/>
      <c r="PV202" s="206"/>
      <c r="PW202" s="206"/>
      <c r="PX202" s="206"/>
      <c r="PY202" s="206"/>
      <c r="PZ202" s="206"/>
      <c r="QA202" s="206"/>
      <c r="QB202" s="206"/>
      <c r="QC202" s="206"/>
      <c r="QD202" s="206"/>
      <c r="QE202" s="206"/>
      <c r="QF202" s="206"/>
      <c r="QG202" s="206"/>
      <c r="QH202" s="206"/>
      <c r="QI202" s="206"/>
      <c r="QJ202" s="206"/>
      <c r="QK202" s="206"/>
      <c r="QL202" s="206"/>
      <c r="QM202" s="206"/>
      <c r="QN202" s="206"/>
      <c r="QO202" s="206"/>
      <c r="QP202" s="206"/>
      <c r="QQ202" s="206"/>
      <c r="QR202" s="206"/>
      <c r="QS202" s="206"/>
      <c r="QT202" s="206"/>
      <c r="QU202" s="206"/>
      <c r="QV202" s="206"/>
      <c r="QW202" s="206"/>
      <c r="QX202" s="206"/>
      <c r="QY202" s="206"/>
      <c r="QZ202" s="206"/>
      <c r="RA202" s="206"/>
      <c r="RB202" s="206"/>
      <c r="RC202" s="206"/>
      <c r="RD202" s="206"/>
      <c r="RE202" s="206"/>
      <c r="RF202" s="206"/>
      <c r="RG202" s="206"/>
      <c r="RH202" s="206"/>
      <c r="RI202" s="206"/>
      <c r="RJ202" s="206"/>
      <c r="RK202" s="206"/>
      <c r="RL202" s="206"/>
      <c r="RM202" s="206"/>
      <c r="RN202" s="206"/>
      <c r="RO202" s="206"/>
      <c r="RP202" s="206"/>
      <c r="RQ202" s="206"/>
      <c r="RR202" s="206"/>
      <c r="RS202" s="206"/>
      <c r="RT202" s="206"/>
      <c r="RU202" s="206"/>
      <c r="RV202" s="206"/>
      <c r="RW202" s="206"/>
      <c r="RX202" s="206"/>
      <c r="RY202" s="206"/>
      <c r="RZ202" s="206"/>
      <c r="SA202" s="206"/>
      <c r="SB202" s="206"/>
      <c r="SC202" s="206"/>
      <c r="SD202" s="206"/>
      <c r="SE202" s="206"/>
      <c r="SF202" s="206"/>
      <c r="SG202" s="206"/>
      <c r="SH202" s="206"/>
      <c r="SI202" s="206"/>
      <c r="SJ202" s="206"/>
      <c r="SK202" s="206"/>
      <c r="SL202" s="206"/>
      <c r="SM202" s="206"/>
      <c r="SN202" s="206"/>
      <c r="SO202" s="206"/>
      <c r="SP202" s="206"/>
      <c r="SQ202" s="206"/>
      <c r="SR202" s="206"/>
      <c r="SS202" s="206"/>
      <c r="ST202" s="206"/>
      <c r="SU202" s="206"/>
      <c r="SV202" s="206"/>
      <c r="SW202" s="206"/>
      <c r="SX202" s="206"/>
      <c r="SY202" s="206"/>
      <c r="SZ202" s="206"/>
      <c r="TA202" s="206"/>
      <c r="TB202" s="206"/>
      <c r="TC202" s="206"/>
      <c r="TD202" s="206"/>
      <c r="TE202" s="206"/>
      <c r="TF202" s="206"/>
      <c r="TG202" s="206"/>
      <c r="TH202" s="206"/>
      <c r="TI202" s="206"/>
      <c r="TJ202" s="206"/>
      <c r="TK202" s="206"/>
      <c r="TL202" s="206"/>
      <c r="TM202" s="206"/>
      <c r="TN202" s="206"/>
      <c r="TO202" s="206"/>
      <c r="TP202" s="206"/>
      <c r="TQ202" s="206"/>
      <c r="TR202" s="206"/>
      <c r="TS202" s="206"/>
      <c r="TT202" s="206"/>
      <c r="TU202" s="206"/>
      <c r="TV202" s="206"/>
      <c r="TW202" s="206"/>
      <c r="TX202" s="206"/>
      <c r="TY202" s="206"/>
      <c r="TZ202" s="206"/>
      <c r="UA202" s="206"/>
      <c r="UB202" s="206"/>
      <c r="UC202" s="206"/>
      <c r="UD202" s="206"/>
      <c r="UE202" s="206"/>
      <c r="UF202" s="206"/>
      <c r="UG202" s="206"/>
      <c r="UH202" s="206"/>
      <c r="UI202" s="206"/>
      <c r="UJ202" s="206"/>
      <c r="UK202" s="206"/>
      <c r="UL202" s="206"/>
      <c r="UM202" s="206"/>
      <c r="UN202" s="206"/>
      <c r="UO202" s="206"/>
      <c r="UP202" s="206"/>
      <c r="UQ202" s="206"/>
      <c r="UR202" s="206"/>
      <c r="US202" s="206"/>
      <c r="UT202" s="206"/>
      <c r="UU202" s="206"/>
      <c r="UV202" s="206"/>
      <c r="UW202" s="206"/>
      <c r="UX202" s="206"/>
      <c r="UY202" s="206"/>
      <c r="UZ202" s="206"/>
      <c r="VA202" s="206"/>
      <c r="VB202" s="206"/>
      <c r="VC202" s="206"/>
      <c r="VD202" s="206"/>
    </row>
    <row r="203" spans="1:576" s="23" customFormat="1" ht="15" customHeight="1" x14ac:dyDescent="0.2">
      <c r="A203" s="18">
        <v>100</v>
      </c>
      <c r="B203" s="89" t="s">
        <v>325</v>
      </c>
      <c r="C203" s="89" t="s">
        <v>326</v>
      </c>
      <c r="D203" s="20">
        <v>14</v>
      </c>
      <c r="E203" s="89" t="s">
        <v>245</v>
      </c>
      <c r="F203" s="89" t="s">
        <v>327</v>
      </c>
      <c r="G203" s="130">
        <v>15</v>
      </c>
      <c r="H203" s="22">
        <v>40</v>
      </c>
      <c r="I203" s="22" t="s">
        <v>107</v>
      </c>
      <c r="J203" s="21" t="s">
        <v>176</v>
      </c>
      <c r="K203" s="21" t="s">
        <v>275</v>
      </c>
      <c r="L203" s="21" t="s">
        <v>194</v>
      </c>
      <c r="M203" s="22">
        <v>1</v>
      </c>
      <c r="N203" s="62">
        <v>48963</v>
      </c>
      <c r="O203" s="62"/>
      <c r="P203" s="62"/>
      <c r="Q203" s="62">
        <f t="shared" si="118"/>
        <v>48963</v>
      </c>
      <c r="R203" s="62"/>
      <c r="S203" s="62">
        <f t="shared" si="119"/>
        <v>8834.1666666666661</v>
      </c>
      <c r="T203" s="62">
        <f t="shared" si="120"/>
        <v>88341.666666666657</v>
      </c>
      <c r="U203" s="62">
        <f t="shared" si="121"/>
        <v>8568.5249999999996</v>
      </c>
      <c r="V203" s="62">
        <f t="shared" si="122"/>
        <v>1468.8899999999999</v>
      </c>
      <c r="W203" s="62">
        <f t="shared" si="123"/>
        <v>2448.15</v>
      </c>
      <c r="X203" s="62">
        <f t="shared" si="124"/>
        <v>979.26</v>
      </c>
      <c r="Y203" s="62">
        <v>2376</v>
      </c>
      <c r="Z203" s="62">
        <v>1666</v>
      </c>
      <c r="AA203" s="64"/>
      <c r="AB203" s="64">
        <f t="shared" si="126"/>
        <v>74567.811111111121</v>
      </c>
      <c r="AC203" s="64">
        <f t="shared" si="127"/>
        <v>894813.7333333334</v>
      </c>
      <c r="AD203" s="64"/>
      <c r="AE203" s="64"/>
      <c r="AF203" s="64"/>
      <c r="AG203" s="64"/>
      <c r="AH203" s="64"/>
      <c r="AI203" s="64"/>
      <c r="AJ203" s="64"/>
      <c r="AK203" s="64"/>
      <c r="AL203" s="6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4"/>
      <c r="HA203" s="24"/>
      <c r="HB203" s="24"/>
      <c r="HC203" s="24"/>
      <c r="HD203" s="24"/>
      <c r="HE203" s="24"/>
      <c r="HF203" s="24"/>
      <c r="HG203" s="24"/>
      <c r="HH203" s="24"/>
      <c r="HI203" s="24"/>
      <c r="HJ203" s="24"/>
      <c r="HK203" s="24"/>
      <c r="HL203" s="24"/>
      <c r="HM203" s="24"/>
      <c r="HN203" s="24"/>
      <c r="HO203" s="24"/>
      <c r="HP203" s="24"/>
      <c r="HQ203" s="24"/>
      <c r="HR203" s="24"/>
      <c r="HS203" s="24"/>
      <c r="HT203" s="24"/>
      <c r="HU203" s="24"/>
      <c r="HV203" s="24"/>
      <c r="HW203" s="24"/>
      <c r="HX203" s="24"/>
      <c r="HY203" s="24"/>
      <c r="HZ203" s="24"/>
      <c r="IA203" s="24"/>
      <c r="IB203" s="24"/>
      <c r="IC203" s="24"/>
      <c r="ID203" s="24"/>
      <c r="IE203" s="24"/>
      <c r="IF203" s="24"/>
      <c r="IG203" s="24"/>
      <c r="IH203" s="24"/>
      <c r="II203" s="24"/>
      <c r="IJ203" s="24"/>
      <c r="IK203" s="24"/>
      <c r="IL203" s="24"/>
      <c r="IM203" s="24"/>
      <c r="IN203" s="24"/>
      <c r="IO203" s="24"/>
      <c r="IP203" s="24"/>
      <c r="IQ203" s="24"/>
      <c r="IR203" s="24"/>
      <c r="IS203" s="24"/>
      <c r="IT203" s="24"/>
      <c r="IU203" s="24"/>
      <c r="IV203" s="24"/>
      <c r="IW203" s="24"/>
      <c r="IX203" s="24"/>
      <c r="IY203" s="24"/>
      <c r="IZ203" s="24"/>
      <c r="JA203" s="24"/>
      <c r="JB203" s="24"/>
      <c r="JC203" s="24"/>
      <c r="JD203" s="24"/>
      <c r="JE203" s="24"/>
      <c r="JF203" s="24"/>
      <c r="JG203" s="24"/>
      <c r="JH203" s="24"/>
      <c r="JI203" s="24"/>
      <c r="JJ203" s="24"/>
      <c r="JK203" s="24"/>
      <c r="JL203" s="24"/>
      <c r="JM203" s="24"/>
      <c r="JN203" s="24"/>
      <c r="JO203" s="24"/>
      <c r="JP203" s="24"/>
      <c r="JQ203" s="24"/>
      <c r="JR203" s="24"/>
      <c r="JS203" s="24"/>
      <c r="JT203" s="24"/>
      <c r="JU203" s="24"/>
      <c r="JV203" s="24"/>
      <c r="JW203" s="24"/>
      <c r="JX203" s="24"/>
      <c r="JY203" s="24"/>
      <c r="JZ203" s="24"/>
      <c r="KA203" s="24"/>
      <c r="KB203" s="24"/>
      <c r="KC203" s="24"/>
      <c r="KD203" s="24"/>
      <c r="KE203" s="24"/>
      <c r="KF203" s="24"/>
      <c r="KG203" s="24"/>
      <c r="KH203" s="24"/>
      <c r="KI203" s="24"/>
      <c r="KJ203" s="24"/>
      <c r="KK203" s="24"/>
      <c r="KL203" s="24"/>
      <c r="KM203" s="24"/>
      <c r="KN203" s="24"/>
      <c r="KO203" s="24"/>
      <c r="KP203" s="24"/>
      <c r="KQ203" s="24"/>
      <c r="KR203" s="24"/>
      <c r="KS203" s="24"/>
      <c r="KT203" s="24"/>
      <c r="KU203" s="24"/>
      <c r="KV203" s="24"/>
      <c r="KW203" s="24"/>
      <c r="KX203" s="24"/>
      <c r="KY203" s="24"/>
      <c r="KZ203" s="24"/>
      <c r="LA203" s="24"/>
      <c r="LB203" s="24"/>
      <c r="LC203" s="24"/>
      <c r="LD203" s="24"/>
      <c r="LE203" s="24"/>
      <c r="LF203" s="24"/>
      <c r="LG203" s="24"/>
      <c r="LH203" s="24"/>
      <c r="LI203" s="24"/>
      <c r="LJ203" s="24"/>
      <c r="LK203" s="24"/>
      <c r="LL203" s="24"/>
      <c r="LM203" s="24"/>
      <c r="LN203" s="24"/>
      <c r="LO203" s="24"/>
      <c r="LP203" s="24"/>
      <c r="LQ203" s="24"/>
      <c r="LR203" s="24"/>
      <c r="LS203" s="24"/>
      <c r="LT203" s="24"/>
      <c r="LU203" s="24"/>
      <c r="LV203" s="24"/>
      <c r="LW203" s="24"/>
      <c r="LX203" s="24"/>
      <c r="LY203" s="24"/>
      <c r="LZ203" s="24"/>
      <c r="MA203" s="24"/>
      <c r="MB203" s="24"/>
      <c r="MC203" s="24"/>
      <c r="MD203" s="24"/>
      <c r="ME203" s="24"/>
      <c r="MF203" s="24"/>
      <c r="MG203" s="24"/>
      <c r="MH203" s="24"/>
      <c r="MI203" s="24"/>
      <c r="MJ203" s="24"/>
      <c r="MK203" s="24"/>
      <c r="ML203" s="24"/>
      <c r="MM203" s="24"/>
      <c r="MN203" s="24"/>
      <c r="MO203" s="24"/>
      <c r="MP203" s="24"/>
      <c r="MQ203" s="24"/>
      <c r="MR203" s="24"/>
      <c r="MS203" s="24"/>
      <c r="MT203" s="24"/>
      <c r="MU203" s="24"/>
      <c r="MV203" s="24"/>
      <c r="MW203" s="24"/>
      <c r="MX203" s="24"/>
      <c r="MY203" s="24"/>
      <c r="MZ203" s="24"/>
      <c r="NA203" s="24"/>
      <c r="NB203" s="24"/>
      <c r="NC203" s="24"/>
      <c r="ND203" s="24"/>
      <c r="NE203" s="24"/>
      <c r="NF203" s="24"/>
      <c r="NG203" s="24"/>
      <c r="NH203" s="24"/>
      <c r="NI203" s="24"/>
      <c r="NJ203" s="24"/>
      <c r="NK203" s="24"/>
      <c r="NL203" s="24"/>
      <c r="NM203" s="24"/>
      <c r="NN203" s="24"/>
      <c r="NO203" s="24"/>
      <c r="NP203" s="24"/>
      <c r="NQ203" s="24"/>
      <c r="NR203" s="24"/>
      <c r="NS203" s="24"/>
      <c r="NT203" s="24"/>
      <c r="NU203" s="24"/>
      <c r="NV203" s="24"/>
      <c r="NW203" s="24"/>
      <c r="NX203" s="24"/>
      <c r="NY203" s="24"/>
      <c r="NZ203" s="24"/>
      <c r="OA203" s="24"/>
      <c r="OB203" s="24"/>
      <c r="OC203" s="24"/>
      <c r="OD203" s="24"/>
      <c r="OE203" s="24"/>
      <c r="OF203" s="24"/>
      <c r="OG203" s="24"/>
      <c r="OH203" s="24"/>
      <c r="OI203" s="24"/>
      <c r="OJ203" s="24"/>
      <c r="OK203" s="24"/>
      <c r="OL203" s="24"/>
      <c r="OM203" s="24"/>
      <c r="ON203" s="24"/>
      <c r="OO203" s="24"/>
      <c r="OP203" s="24"/>
      <c r="OQ203" s="24"/>
      <c r="OR203" s="24"/>
      <c r="OS203" s="24"/>
      <c r="OT203" s="24"/>
      <c r="OU203" s="24"/>
      <c r="OV203" s="24"/>
      <c r="OW203" s="24"/>
      <c r="OX203" s="24"/>
      <c r="OY203" s="24"/>
      <c r="OZ203" s="24"/>
      <c r="PA203" s="24"/>
      <c r="PB203" s="24"/>
      <c r="PC203" s="24"/>
      <c r="PD203" s="24"/>
      <c r="PE203" s="24"/>
      <c r="PF203" s="24"/>
      <c r="PG203" s="24"/>
      <c r="PH203" s="24"/>
      <c r="PI203" s="24"/>
      <c r="PJ203" s="24"/>
      <c r="PK203" s="24"/>
      <c r="PL203" s="24"/>
      <c r="PM203" s="24"/>
      <c r="PN203" s="24"/>
      <c r="PO203" s="24"/>
      <c r="PP203" s="24"/>
      <c r="PQ203" s="24"/>
      <c r="PR203" s="24"/>
      <c r="PS203" s="24"/>
      <c r="PT203" s="24"/>
      <c r="PU203" s="24"/>
      <c r="PV203" s="24"/>
      <c r="PW203" s="24"/>
      <c r="PX203" s="24"/>
      <c r="PY203" s="24"/>
      <c r="PZ203" s="24"/>
      <c r="QA203" s="24"/>
      <c r="QB203" s="24"/>
      <c r="QC203" s="24"/>
      <c r="QD203" s="24"/>
      <c r="QE203" s="24"/>
      <c r="QF203" s="24"/>
      <c r="QG203" s="24"/>
      <c r="QH203" s="24"/>
      <c r="QI203" s="24"/>
      <c r="QJ203" s="24"/>
      <c r="QK203" s="24"/>
      <c r="QL203" s="24"/>
      <c r="QM203" s="24"/>
      <c r="QN203" s="24"/>
      <c r="QO203" s="24"/>
      <c r="QP203" s="24"/>
      <c r="QQ203" s="24"/>
      <c r="QR203" s="24"/>
      <c r="QS203" s="24"/>
      <c r="QT203" s="24"/>
      <c r="QU203" s="24"/>
      <c r="QV203" s="24"/>
      <c r="QW203" s="24"/>
      <c r="QX203" s="24"/>
      <c r="QY203" s="24"/>
      <c r="QZ203" s="24"/>
      <c r="RA203" s="24"/>
      <c r="RB203" s="24"/>
      <c r="RC203" s="24"/>
      <c r="RD203" s="24"/>
      <c r="RE203" s="24"/>
      <c r="RF203" s="24"/>
      <c r="RG203" s="24"/>
      <c r="RH203" s="24"/>
      <c r="RI203" s="24"/>
      <c r="RJ203" s="24"/>
      <c r="RK203" s="24"/>
      <c r="RL203" s="24"/>
      <c r="RM203" s="24"/>
      <c r="RN203" s="24"/>
      <c r="RO203" s="24"/>
      <c r="RP203" s="24"/>
      <c r="RQ203" s="24"/>
      <c r="RR203" s="24"/>
      <c r="RS203" s="24"/>
      <c r="RT203" s="24"/>
      <c r="RU203" s="24"/>
      <c r="RV203" s="24"/>
      <c r="RW203" s="24"/>
      <c r="RX203" s="24"/>
      <c r="RY203" s="24"/>
      <c r="RZ203" s="24"/>
      <c r="SA203" s="24"/>
      <c r="SB203" s="24"/>
      <c r="SC203" s="24"/>
      <c r="SD203" s="24"/>
      <c r="SE203" s="24"/>
      <c r="SF203" s="24"/>
      <c r="SG203" s="24"/>
      <c r="SH203" s="24"/>
      <c r="SI203" s="24"/>
      <c r="SJ203" s="24"/>
      <c r="SK203" s="24"/>
      <c r="SL203" s="24"/>
      <c r="SM203" s="24"/>
      <c r="SN203" s="24"/>
      <c r="SO203" s="24"/>
      <c r="SP203" s="24"/>
      <c r="SQ203" s="24"/>
      <c r="SR203" s="24"/>
      <c r="SS203" s="24"/>
      <c r="ST203" s="24"/>
      <c r="SU203" s="24"/>
      <c r="SV203" s="24"/>
      <c r="SW203" s="24"/>
      <c r="SX203" s="24"/>
      <c r="SY203" s="24"/>
      <c r="SZ203" s="24"/>
      <c r="TA203" s="24"/>
      <c r="TB203" s="24"/>
      <c r="TC203" s="24"/>
      <c r="TD203" s="24"/>
      <c r="TE203" s="24"/>
      <c r="TF203" s="24"/>
      <c r="TG203" s="24"/>
      <c r="TH203" s="24"/>
      <c r="TI203" s="24"/>
      <c r="TJ203" s="24"/>
      <c r="TK203" s="24"/>
      <c r="TL203" s="24"/>
      <c r="TM203" s="24"/>
      <c r="TN203" s="24"/>
      <c r="TO203" s="24"/>
      <c r="TP203" s="24"/>
      <c r="TQ203" s="24"/>
      <c r="TR203" s="24"/>
      <c r="TS203" s="24"/>
      <c r="TT203" s="24"/>
      <c r="TU203" s="24"/>
      <c r="TV203" s="24"/>
      <c r="TW203" s="24"/>
      <c r="TX203" s="24"/>
      <c r="TY203" s="24"/>
      <c r="TZ203" s="24"/>
      <c r="UA203" s="24"/>
      <c r="UB203" s="24"/>
      <c r="UC203" s="24"/>
      <c r="UD203" s="24"/>
      <c r="UE203" s="24"/>
      <c r="UF203" s="24"/>
      <c r="UG203" s="24"/>
      <c r="UH203" s="24"/>
      <c r="UI203" s="24"/>
      <c r="UJ203" s="24"/>
      <c r="UK203" s="24"/>
      <c r="UL203" s="24"/>
      <c r="UM203" s="24"/>
      <c r="UN203" s="24"/>
      <c r="UO203" s="24"/>
      <c r="UP203" s="24"/>
      <c r="UQ203" s="24"/>
      <c r="UR203" s="24"/>
      <c r="US203" s="24"/>
      <c r="UT203" s="24"/>
      <c r="UU203" s="24"/>
      <c r="UV203" s="24"/>
      <c r="UW203" s="24"/>
      <c r="UX203" s="24"/>
      <c r="UY203" s="24"/>
      <c r="UZ203" s="24"/>
      <c r="VA203" s="24"/>
      <c r="VB203" s="24"/>
      <c r="VC203" s="24"/>
      <c r="VD203" s="24"/>
    </row>
    <row r="204" spans="1:576" s="23" customFormat="1" ht="15" customHeight="1" x14ac:dyDescent="0.2">
      <c r="A204" s="99">
        <v>101</v>
      </c>
      <c r="B204" s="89" t="s">
        <v>325</v>
      </c>
      <c r="C204" s="89" t="s">
        <v>326</v>
      </c>
      <c r="D204" s="20">
        <v>14</v>
      </c>
      <c r="E204" s="92" t="s">
        <v>245</v>
      </c>
      <c r="F204" s="89" t="s">
        <v>327</v>
      </c>
      <c r="G204" s="130">
        <v>15</v>
      </c>
      <c r="H204" s="22">
        <v>40</v>
      </c>
      <c r="I204" s="22" t="s">
        <v>107</v>
      </c>
      <c r="J204" s="21" t="s">
        <v>174</v>
      </c>
      <c r="K204" s="21" t="s">
        <v>277</v>
      </c>
      <c r="L204" s="21" t="s">
        <v>194</v>
      </c>
      <c r="M204" s="22">
        <v>1</v>
      </c>
      <c r="N204" s="62">
        <v>48963</v>
      </c>
      <c r="O204" s="62"/>
      <c r="P204" s="62"/>
      <c r="Q204" s="62">
        <f t="shared" si="118"/>
        <v>48963</v>
      </c>
      <c r="R204" s="62">
        <f>70.1*4</f>
        <v>280.39999999999998</v>
      </c>
      <c r="S204" s="62">
        <f t="shared" si="119"/>
        <v>8728.1666666666679</v>
      </c>
      <c r="T204" s="62">
        <f t="shared" si="120"/>
        <v>87281.666666666672</v>
      </c>
      <c r="U204" s="62">
        <f t="shared" si="121"/>
        <v>8568.5249999999996</v>
      </c>
      <c r="V204" s="62">
        <f t="shared" si="122"/>
        <v>1468.8899999999999</v>
      </c>
      <c r="W204" s="62">
        <f t="shared" si="123"/>
        <v>2448.15</v>
      </c>
      <c r="X204" s="62">
        <f t="shared" si="124"/>
        <v>979.26</v>
      </c>
      <c r="Y204" s="62">
        <v>1989</v>
      </c>
      <c r="Z204" s="62">
        <v>1417</v>
      </c>
      <c r="AA204" s="64"/>
      <c r="AB204" s="64">
        <f t="shared" si="126"/>
        <v>74115.044444444444</v>
      </c>
      <c r="AC204" s="64">
        <f t="shared" si="127"/>
        <v>889380.53333333333</v>
      </c>
      <c r="AD204" s="64"/>
      <c r="AE204" s="64"/>
      <c r="AF204" s="64"/>
      <c r="AG204" s="64"/>
      <c r="AH204" s="64"/>
      <c r="AI204" s="64"/>
      <c r="AJ204" s="64"/>
      <c r="AK204" s="64"/>
      <c r="AL204" s="6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4"/>
      <c r="HA204" s="24"/>
      <c r="HB204" s="24"/>
      <c r="HC204" s="24"/>
      <c r="HD204" s="24"/>
      <c r="HE204" s="24"/>
      <c r="HF204" s="24"/>
      <c r="HG204" s="24"/>
      <c r="HH204" s="24"/>
      <c r="HI204" s="24"/>
      <c r="HJ204" s="24"/>
      <c r="HK204" s="24"/>
      <c r="HL204" s="24"/>
      <c r="HM204" s="24"/>
      <c r="HN204" s="24"/>
      <c r="HO204" s="24"/>
      <c r="HP204" s="24"/>
      <c r="HQ204" s="24"/>
      <c r="HR204" s="24"/>
      <c r="HS204" s="24"/>
      <c r="HT204" s="24"/>
      <c r="HU204" s="24"/>
      <c r="HV204" s="24"/>
      <c r="HW204" s="24"/>
      <c r="HX204" s="24"/>
      <c r="HY204" s="24"/>
      <c r="HZ204" s="24"/>
      <c r="IA204" s="24"/>
      <c r="IB204" s="24"/>
      <c r="IC204" s="24"/>
      <c r="ID204" s="24"/>
      <c r="IE204" s="24"/>
      <c r="IF204" s="24"/>
      <c r="IG204" s="24"/>
      <c r="IH204" s="24"/>
      <c r="II204" s="24"/>
      <c r="IJ204" s="24"/>
      <c r="IK204" s="24"/>
      <c r="IL204" s="24"/>
      <c r="IM204" s="24"/>
      <c r="IN204" s="24"/>
      <c r="IO204" s="24"/>
      <c r="IP204" s="24"/>
      <c r="IQ204" s="24"/>
      <c r="IR204" s="24"/>
      <c r="IS204" s="24"/>
      <c r="IT204" s="24"/>
      <c r="IU204" s="24"/>
      <c r="IV204" s="24"/>
      <c r="IW204" s="24"/>
      <c r="IX204" s="24"/>
      <c r="IY204" s="24"/>
      <c r="IZ204" s="24"/>
      <c r="JA204" s="24"/>
      <c r="JB204" s="24"/>
      <c r="JC204" s="24"/>
      <c r="JD204" s="24"/>
      <c r="JE204" s="24"/>
      <c r="JF204" s="24"/>
      <c r="JG204" s="24"/>
      <c r="JH204" s="24"/>
      <c r="JI204" s="24"/>
      <c r="JJ204" s="24"/>
      <c r="JK204" s="24"/>
      <c r="JL204" s="24"/>
      <c r="JM204" s="24"/>
      <c r="JN204" s="24"/>
      <c r="JO204" s="24"/>
      <c r="JP204" s="24"/>
      <c r="JQ204" s="24"/>
      <c r="JR204" s="24"/>
      <c r="JS204" s="24"/>
      <c r="JT204" s="24"/>
      <c r="JU204" s="24"/>
      <c r="JV204" s="24"/>
      <c r="JW204" s="24"/>
      <c r="JX204" s="24"/>
      <c r="JY204" s="24"/>
      <c r="JZ204" s="24"/>
      <c r="KA204" s="24"/>
      <c r="KB204" s="24"/>
      <c r="KC204" s="24"/>
      <c r="KD204" s="24"/>
      <c r="KE204" s="24"/>
      <c r="KF204" s="24"/>
      <c r="KG204" s="24"/>
      <c r="KH204" s="24"/>
      <c r="KI204" s="24"/>
      <c r="KJ204" s="24"/>
      <c r="KK204" s="24"/>
      <c r="KL204" s="24"/>
      <c r="KM204" s="24"/>
      <c r="KN204" s="24"/>
      <c r="KO204" s="24"/>
      <c r="KP204" s="24"/>
      <c r="KQ204" s="24"/>
      <c r="KR204" s="24"/>
      <c r="KS204" s="24"/>
      <c r="KT204" s="24"/>
      <c r="KU204" s="24"/>
      <c r="KV204" s="24"/>
      <c r="KW204" s="24"/>
      <c r="KX204" s="24"/>
      <c r="KY204" s="24"/>
      <c r="KZ204" s="24"/>
      <c r="LA204" s="24"/>
      <c r="LB204" s="24"/>
      <c r="LC204" s="24"/>
      <c r="LD204" s="24"/>
      <c r="LE204" s="24"/>
      <c r="LF204" s="24"/>
      <c r="LG204" s="24"/>
      <c r="LH204" s="24"/>
      <c r="LI204" s="24"/>
      <c r="LJ204" s="24"/>
      <c r="LK204" s="24"/>
      <c r="LL204" s="24"/>
      <c r="LM204" s="24"/>
      <c r="LN204" s="24"/>
      <c r="LO204" s="24"/>
      <c r="LP204" s="24"/>
      <c r="LQ204" s="24"/>
      <c r="LR204" s="24"/>
      <c r="LS204" s="24"/>
      <c r="LT204" s="24"/>
      <c r="LU204" s="24"/>
      <c r="LV204" s="24"/>
      <c r="LW204" s="24"/>
      <c r="LX204" s="24"/>
      <c r="LY204" s="24"/>
      <c r="LZ204" s="24"/>
      <c r="MA204" s="24"/>
      <c r="MB204" s="24"/>
      <c r="MC204" s="24"/>
      <c r="MD204" s="24"/>
      <c r="ME204" s="24"/>
      <c r="MF204" s="24"/>
      <c r="MG204" s="24"/>
      <c r="MH204" s="24"/>
      <c r="MI204" s="24"/>
      <c r="MJ204" s="24"/>
      <c r="MK204" s="24"/>
      <c r="ML204" s="24"/>
      <c r="MM204" s="24"/>
      <c r="MN204" s="24"/>
      <c r="MO204" s="24"/>
      <c r="MP204" s="24"/>
      <c r="MQ204" s="24"/>
      <c r="MR204" s="24"/>
      <c r="MS204" s="24"/>
      <c r="MT204" s="24"/>
      <c r="MU204" s="24"/>
      <c r="MV204" s="24"/>
      <c r="MW204" s="24"/>
      <c r="MX204" s="24"/>
      <c r="MY204" s="24"/>
      <c r="MZ204" s="24"/>
      <c r="NA204" s="24"/>
      <c r="NB204" s="24"/>
      <c r="NC204" s="24"/>
      <c r="ND204" s="24"/>
      <c r="NE204" s="24"/>
      <c r="NF204" s="24"/>
      <c r="NG204" s="24"/>
      <c r="NH204" s="24"/>
      <c r="NI204" s="24"/>
      <c r="NJ204" s="24"/>
      <c r="NK204" s="24"/>
      <c r="NL204" s="24"/>
      <c r="NM204" s="24"/>
      <c r="NN204" s="24"/>
      <c r="NO204" s="24"/>
      <c r="NP204" s="24"/>
      <c r="NQ204" s="24"/>
      <c r="NR204" s="24"/>
      <c r="NS204" s="24"/>
      <c r="NT204" s="24"/>
      <c r="NU204" s="24"/>
      <c r="NV204" s="24"/>
      <c r="NW204" s="24"/>
      <c r="NX204" s="24"/>
      <c r="NY204" s="24"/>
      <c r="NZ204" s="24"/>
      <c r="OA204" s="24"/>
      <c r="OB204" s="24"/>
      <c r="OC204" s="24"/>
      <c r="OD204" s="24"/>
      <c r="OE204" s="24"/>
      <c r="OF204" s="24"/>
      <c r="OG204" s="24"/>
      <c r="OH204" s="24"/>
      <c r="OI204" s="24"/>
      <c r="OJ204" s="24"/>
      <c r="OK204" s="24"/>
      <c r="OL204" s="24"/>
      <c r="OM204" s="24"/>
      <c r="ON204" s="24"/>
      <c r="OO204" s="24"/>
      <c r="OP204" s="24"/>
      <c r="OQ204" s="24"/>
      <c r="OR204" s="24"/>
      <c r="OS204" s="24"/>
      <c r="OT204" s="24"/>
      <c r="OU204" s="24"/>
      <c r="OV204" s="24"/>
      <c r="OW204" s="24"/>
      <c r="OX204" s="24"/>
      <c r="OY204" s="24"/>
      <c r="OZ204" s="24"/>
      <c r="PA204" s="24"/>
      <c r="PB204" s="24"/>
      <c r="PC204" s="24"/>
      <c r="PD204" s="24"/>
      <c r="PE204" s="24"/>
      <c r="PF204" s="24"/>
      <c r="PG204" s="24"/>
      <c r="PH204" s="24"/>
      <c r="PI204" s="24"/>
      <c r="PJ204" s="24"/>
      <c r="PK204" s="24"/>
      <c r="PL204" s="24"/>
      <c r="PM204" s="24"/>
      <c r="PN204" s="24"/>
      <c r="PO204" s="24"/>
      <c r="PP204" s="24"/>
      <c r="PQ204" s="24"/>
      <c r="PR204" s="24"/>
      <c r="PS204" s="24"/>
      <c r="PT204" s="24"/>
      <c r="PU204" s="24"/>
      <c r="PV204" s="24"/>
      <c r="PW204" s="24"/>
      <c r="PX204" s="24"/>
      <c r="PY204" s="24"/>
      <c r="PZ204" s="24"/>
      <c r="QA204" s="24"/>
      <c r="QB204" s="24"/>
      <c r="QC204" s="24"/>
      <c r="QD204" s="24"/>
      <c r="QE204" s="24"/>
      <c r="QF204" s="24"/>
      <c r="QG204" s="24"/>
      <c r="QH204" s="24"/>
      <c r="QI204" s="24"/>
      <c r="QJ204" s="24"/>
      <c r="QK204" s="24"/>
      <c r="QL204" s="24"/>
      <c r="QM204" s="24"/>
      <c r="QN204" s="24"/>
      <c r="QO204" s="24"/>
      <c r="QP204" s="24"/>
      <c r="QQ204" s="24"/>
      <c r="QR204" s="24"/>
      <c r="QS204" s="24"/>
      <c r="QT204" s="24"/>
      <c r="QU204" s="24"/>
      <c r="QV204" s="24"/>
      <c r="QW204" s="24"/>
      <c r="QX204" s="24"/>
      <c r="QY204" s="24"/>
      <c r="QZ204" s="24"/>
      <c r="RA204" s="24"/>
      <c r="RB204" s="24"/>
      <c r="RC204" s="24"/>
      <c r="RD204" s="24"/>
      <c r="RE204" s="24"/>
      <c r="RF204" s="24"/>
      <c r="RG204" s="24"/>
      <c r="RH204" s="24"/>
      <c r="RI204" s="24"/>
      <c r="RJ204" s="24"/>
      <c r="RK204" s="24"/>
      <c r="RL204" s="24"/>
      <c r="RM204" s="24"/>
      <c r="RN204" s="24"/>
      <c r="RO204" s="24"/>
      <c r="RP204" s="24"/>
      <c r="RQ204" s="24"/>
      <c r="RR204" s="24"/>
      <c r="RS204" s="24"/>
      <c r="RT204" s="24"/>
      <c r="RU204" s="24"/>
      <c r="RV204" s="24"/>
      <c r="RW204" s="24"/>
      <c r="RX204" s="24"/>
      <c r="RY204" s="24"/>
      <c r="RZ204" s="24"/>
      <c r="SA204" s="24"/>
      <c r="SB204" s="24"/>
      <c r="SC204" s="24"/>
      <c r="SD204" s="24"/>
      <c r="SE204" s="24"/>
      <c r="SF204" s="24"/>
      <c r="SG204" s="24"/>
      <c r="SH204" s="24"/>
      <c r="SI204" s="24"/>
      <c r="SJ204" s="24"/>
      <c r="SK204" s="24"/>
      <c r="SL204" s="24"/>
      <c r="SM204" s="24"/>
      <c r="SN204" s="24"/>
      <c r="SO204" s="24"/>
      <c r="SP204" s="24"/>
      <c r="SQ204" s="24"/>
      <c r="SR204" s="24"/>
      <c r="SS204" s="24"/>
      <c r="ST204" s="24"/>
      <c r="SU204" s="24"/>
      <c r="SV204" s="24"/>
      <c r="SW204" s="24"/>
      <c r="SX204" s="24"/>
      <c r="SY204" s="24"/>
      <c r="SZ204" s="24"/>
      <c r="TA204" s="24"/>
      <c r="TB204" s="24"/>
      <c r="TC204" s="24"/>
      <c r="TD204" s="24"/>
      <c r="TE204" s="24"/>
      <c r="TF204" s="24"/>
      <c r="TG204" s="24"/>
      <c r="TH204" s="24"/>
      <c r="TI204" s="24"/>
      <c r="TJ204" s="24"/>
      <c r="TK204" s="24"/>
      <c r="TL204" s="24"/>
      <c r="TM204" s="24"/>
      <c r="TN204" s="24"/>
      <c r="TO204" s="24"/>
      <c r="TP204" s="24"/>
      <c r="TQ204" s="24"/>
      <c r="TR204" s="24"/>
      <c r="TS204" s="24"/>
      <c r="TT204" s="24"/>
      <c r="TU204" s="24"/>
      <c r="TV204" s="24"/>
      <c r="TW204" s="24"/>
      <c r="TX204" s="24"/>
      <c r="TY204" s="24"/>
      <c r="TZ204" s="24"/>
      <c r="UA204" s="24"/>
      <c r="UB204" s="24"/>
      <c r="UC204" s="24"/>
      <c r="UD204" s="24"/>
      <c r="UE204" s="24"/>
      <c r="UF204" s="24"/>
      <c r="UG204" s="24"/>
      <c r="UH204" s="24"/>
      <c r="UI204" s="24"/>
      <c r="UJ204" s="24"/>
      <c r="UK204" s="24"/>
      <c r="UL204" s="24"/>
      <c r="UM204" s="24"/>
      <c r="UN204" s="24"/>
      <c r="UO204" s="24"/>
      <c r="UP204" s="24"/>
      <c r="UQ204" s="24"/>
      <c r="UR204" s="24"/>
      <c r="US204" s="24"/>
      <c r="UT204" s="24"/>
      <c r="UU204" s="24"/>
      <c r="UV204" s="24"/>
      <c r="UW204" s="24"/>
      <c r="UX204" s="24"/>
      <c r="UY204" s="24"/>
      <c r="UZ204" s="24"/>
      <c r="VA204" s="24"/>
      <c r="VB204" s="24"/>
      <c r="VC204" s="24"/>
      <c r="VD204" s="24"/>
    </row>
    <row r="205" spans="1:576" s="23" customFormat="1" ht="15" customHeight="1" x14ac:dyDescent="0.2">
      <c r="A205" s="18">
        <v>102</v>
      </c>
      <c r="B205" s="89" t="s">
        <v>325</v>
      </c>
      <c r="C205" s="89" t="s">
        <v>326</v>
      </c>
      <c r="D205" s="20">
        <v>14</v>
      </c>
      <c r="E205" s="89" t="s">
        <v>245</v>
      </c>
      <c r="F205" s="89" t="s">
        <v>327</v>
      </c>
      <c r="G205" s="130">
        <v>15</v>
      </c>
      <c r="H205" s="22">
        <v>40</v>
      </c>
      <c r="I205" s="22" t="s">
        <v>107</v>
      </c>
      <c r="J205" s="21" t="s">
        <v>177</v>
      </c>
      <c r="K205" s="21" t="s">
        <v>278</v>
      </c>
      <c r="L205" s="21" t="s">
        <v>194</v>
      </c>
      <c r="M205" s="22">
        <v>1</v>
      </c>
      <c r="N205" s="62">
        <v>48963</v>
      </c>
      <c r="O205" s="62"/>
      <c r="P205" s="62"/>
      <c r="Q205" s="62">
        <f t="shared" si="118"/>
        <v>48963</v>
      </c>
      <c r="R205" s="62"/>
      <c r="S205" s="62">
        <f t="shared" si="119"/>
        <v>8834.1666666666661</v>
      </c>
      <c r="T205" s="62">
        <f t="shared" si="120"/>
        <v>88341.666666666657</v>
      </c>
      <c r="U205" s="62">
        <f t="shared" si="121"/>
        <v>8568.5249999999996</v>
      </c>
      <c r="V205" s="62">
        <f t="shared" si="122"/>
        <v>1468.8899999999999</v>
      </c>
      <c r="W205" s="62">
        <f t="shared" si="123"/>
        <v>2448.15</v>
      </c>
      <c r="X205" s="62">
        <f t="shared" si="124"/>
        <v>979.26</v>
      </c>
      <c r="Y205" s="62">
        <v>2376</v>
      </c>
      <c r="Z205" s="62">
        <v>1666</v>
      </c>
      <c r="AA205" s="64"/>
      <c r="AB205" s="64">
        <f t="shared" si="126"/>
        <v>74567.811111111121</v>
      </c>
      <c r="AC205" s="64">
        <f t="shared" si="127"/>
        <v>894813.7333333334</v>
      </c>
      <c r="AD205" s="64"/>
      <c r="AE205" s="64"/>
      <c r="AF205" s="64"/>
      <c r="AG205" s="64"/>
      <c r="AH205" s="64"/>
      <c r="AI205" s="64"/>
      <c r="AJ205" s="64"/>
      <c r="AK205" s="64"/>
      <c r="AL205" s="6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4"/>
      <c r="HA205" s="24"/>
      <c r="HB205" s="24"/>
      <c r="HC205" s="24"/>
      <c r="HD205" s="24"/>
      <c r="HE205" s="24"/>
      <c r="HF205" s="24"/>
      <c r="HG205" s="24"/>
      <c r="HH205" s="24"/>
      <c r="HI205" s="24"/>
      <c r="HJ205" s="24"/>
      <c r="HK205" s="24"/>
      <c r="HL205" s="24"/>
      <c r="HM205" s="24"/>
      <c r="HN205" s="24"/>
      <c r="HO205" s="24"/>
      <c r="HP205" s="24"/>
      <c r="HQ205" s="24"/>
      <c r="HR205" s="24"/>
      <c r="HS205" s="24"/>
      <c r="HT205" s="24"/>
      <c r="HU205" s="24"/>
      <c r="HV205" s="24"/>
      <c r="HW205" s="24"/>
      <c r="HX205" s="24"/>
      <c r="HY205" s="24"/>
      <c r="HZ205" s="24"/>
      <c r="IA205" s="24"/>
      <c r="IB205" s="24"/>
      <c r="IC205" s="24"/>
      <c r="ID205" s="24"/>
      <c r="IE205" s="24"/>
      <c r="IF205" s="24"/>
      <c r="IG205" s="24"/>
      <c r="IH205" s="24"/>
      <c r="II205" s="24"/>
      <c r="IJ205" s="24"/>
      <c r="IK205" s="24"/>
      <c r="IL205" s="24"/>
      <c r="IM205" s="24"/>
      <c r="IN205" s="24"/>
      <c r="IO205" s="24"/>
      <c r="IP205" s="24"/>
      <c r="IQ205" s="24"/>
      <c r="IR205" s="24"/>
      <c r="IS205" s="24"/>
      <c r="IT205" s="24"/>
      <c r="IU205" s="24"/>
      <c r="IV205" s="24"/>
      <c r="IW205" s="24"/>
      <c r="IX205" s="24"/>
      <c r="IY205" s="24"/>
      <c r="IZ205" s="24"/>
      <c r="JA205" s="24"/>
      <c r="JB205" s="24"/>
      <c r="JC205" s="24"/>
      <c r="JD205" s="24"/>
      <c r="JE205" s="24"/>
      <c r="JF205" s="24"/>
      <c r="JG205" s="24"/>
      <c r="JH205" s="24"/>
      <c r="JI205" s="24"/>
      <c r="JJ205" s="24"/>
      <c r="JK205" s="24"/>
      <c r="JL205" s="24"/>
      <c r="JM205" s="24"/>
      <c r="JN205" s="24"/>
      <c r="JO205" s="24"/>
      <c r="JP205" s="24"/>
      <c r="JQ205" s="24"/>
      <c r="JR205" s="24"/>
      <c r="JS205" s="24"/>
      <c r="JT205" s="24"/>
      <c r="JU205" s="24"/>
      <c r="JV205" s="24"/>
      <c r="JW205" s="24"/>
      <c r="JX205" s="24"/>
      <c r="JY205" s="24"/>
      <c r="JZ205" s="24"/>
      <c r="KA205" s="24"/>
      <c r="KB205" s="24"/>
      <c r="KC205" s="24"/>
      <c r="KD205" s="24"/>
      <c r="KE205" s="24"/>
      <c r="KF205" s="24"/>
      <c r="KG205" s="24"/>
      <c r="KH205" s="24"/>
      <c r="KI205" s="24"/>
      <c r="KJ205" s="24"/>
      <c r="KK205" s="24"/>
      <c r="KL205" s="24"/>
      <c r="KM205" s="24"/>
      <c r="KN205" s="24"/>
      <c r="KO205" s="24"/>
      <c r="KP205" s="24"/>
      <c r="KQ205" s="24"/>
      <c r="KR205" s="24"/>
      <c r="KS205" s="24"/>
      <c r="KT205" s="24"/>
      <c r="KU205" s="24"/>
      <c r="KV205" s="24"/>
      <c r="KW205" s="24"/>
      <c r="KX205" s="24"/>
      <c r="KY205" s="24"/>
      <c r="KZ205" s="24"/>
      <c r="LA205" s="24"/>
      <c r="LB205" s="24"/>
      <c r="LC205" s="24"/>
      <c r="LD205" s="24"/>
      <c r="LE205" s="24"/>
      <c r="LF205" s="24"/>
      <c r="LG205" s="24"/>
      <c r="LH205" s="24"/>
      <c r="LI205" s="24"/>
      <c r="LJ205" s="24"/>
      <c r="LK205" s="24"/>
      <c r="LL205" s="24"/>
      <c r="LM205" s="24"/>
      <c r="LN205" s="24"/>
      <c r="LO205" s="24"/>
      <c r="LP205" s="24"/>
      <c r="LQ205" s="24"/>
      <c r="LR205" s="24"/>
      <c r="LS205" s="24"/>
      <c r="LT205" s="24"/>
      <c r="LU205" s="24"/>
      <c r="LV205" s="24"/>
      <c r="LW205" s="24"/>
      <c r="LX205" s="24"/>
      <c r="LY205" s="24"/>
      <c r="LZ205" s="24"/>
      <c r="MA205" s="24"/>
      <c r="MB205" s="24"/>
      <c r="MC205" s="24"/>
      <c r="MD205" s="24"/>
      <c r="ME205" s="24"/>
      <c r="MF205" s="24"/>
      <c r="MG205" s="24"/>
      <c r="MH205" s="24"/>
      <c r="MI205" s="24"/>
      <c r="MJ205" s="24"/>
      <c r="MK205" s="24"/>
      <c r="ML205" s="24"/>
      <c r="MM205" s="24"/>
      <c r="MN205" s="24"/>
      <c r="MO205" s="24"/>
      <c r="MP205" s="24"/>
      <c r="MQ205" s="24"/>
      <c r="MR205" s="24"/>
      <c r="MS205" s="24"/>
      <c r="MT205" s="24"/>
      <c r="MU205" s="24"/>
      <c r="MV205" s="24"/>
      <c r="MW205" s="24"/>
      <c r="MX205" s="24"/>
      <c r="MY205" s="24"/>
      <c r="MZ205" s="24"/>
      <c r="NA205" s="24"/>
      <c r="NB205" s="24"/>
      <c r="NC205" s="24"/>
      <c r="ND205" s="24"/>
      <c r="NE205" s="24"/>
      <c r="NF205" s="24"/>
      <c r="NG205" s="24"/>
      <c r="NH205" s="24"/>
      <c r="NI205" s="24"/>
      <c r="NJ205" s="24"/>
      <c r="NK205" s="24"/>
      <c r="NL205" s="24"/>
      <c r="NM205" s="24"/>
      <c r="NN205" s="24"/>
      <c r="NO205" s="24"/>
      <c r="NP205" s="24"/>
      <c r="NQ205" s="24"/>
      <c r="NR205" s="24"/>
      <c r="NS205" s="24"/>
      <c r="NT205" s="24"/>
      <c r="NU205" s="24"/>
      <c r="NV205" s="24"/>
      <c r="NW205" s="24"/>
      <c r="NX205" s="24"/>
      <c r="NY205" s="24"/>
      <c r="NZ205" s="24"/>
      <c r="OA205" s="24"/>
      <c r="OB205" s="24"/>
      <c r="OC205" s="24"/>
      <c r="OD205" s="24"/>
      <c r="OE205" s="24"/>
      <c r="OF205" s="24"/>
      <c r="OG205" s="24"/>
      <c r="OH205" s="24"/>
      <c r="OI205" s="24"/>
      <c r="OJ205" s="24"/>
      <c r="OK205" s="24"/>
      <c r="OL205" s="24"/>
      <c r="OM205" s="24"/>
      <c r="ON205" s="24"/>
      <c r="OO205" s="24"/>
      <c r="OP205" s="24"/>
      <c r="OQ205" s="24"/>
      <c r="OR205" s="24"/>
      <c r="OS205" s="24"/>
      <c r="OT205" s="24"/>
      <c r="OU205" s="24"/>
      <c r="OV205" s="24"/>
      <c r="OW205" s="24"/>
      <c r="OX205" s="24"/>
      <c r="OY205" s="24"/>
      <c r="OZ205" s="24"/>
      <c r="PA205" s="24"/>
      <c r="PB205" s="24"/>
      <c r="PC205" s="24"/>
      <c r="PD205" s="24"/>
      <c r="PE205" s="24"/>
      <c r="PF205" s="24"/>
      <c r="PG205" s="24"/>
      <c r="PH205" s="24"/>
      <c r="PI205" s="24"/>
      <c r="PJ205" s="24"/>
      <c r="PK205" s="24"/>
      <c r="PL205" s="24"/>
      <c r="PM205" s="24"/>
      <c r="PN205" s="24"/>
      <c r="PO205" s="24"/>
      <c r="PP205" s="24"/>
      <c r="PQ205" s="24"/>
      <c r="PR205" s="24"/>
      <c r="PS205" s="24"/>
      <c r="PT205" s="24"/>
      <c r="PU205" s="24"/>
      <c r="PV205" s="24"/>
      <c r="PW205" s="24"/>
      <c r="PX205" s="24"/>
      <c r="PY205" s="24"/>
      <c r="PZ205" s="24"/>
      <c r="QA205" s="24"/>
      <c r="QB205" s="24"/>
      <c r="QC205" s="24"/>
      <c r="QD205" s="24"/>
      <c r="QE205" s="24"/>
      <c r="QF205" s="24"/>
      <c r="QG205" s="24"/>
      <c r="QH205" s="24"/>
      <c r="QI205" s="24"/>
      <c r="QJ205" s="24"/>
      <c r="QK205" s="24"/>
      <c r="QL205" s="24"/>
      <c r="QM205" s="24"/>
      <c r="QN205" s="24"/>
      <c r="QO205" s="24"/>
      <c r="QP205" s="24"/>
      <c r="QQ205" s="24"/>
      <c r="QR205" s="24"/>
      <c r="QS205" s="24"/>
      <c r="QT205" s="24"/>
      <c r="QU205" s="24"/>
      <c r="QV205" s="24"/>
      <c r="QW205" s="24"/>
      <c r="QX205" s="24"/>
      <c r="QY205" s="24"/>
      <c r="QZ205" s="24"/>
      <c r="RA205" s="24"/>
      <c r="RB205" s="24"/>
      <c r="RC205" s="24"/>
      <c r="RD205" s="24"/>
      <c r="RE205" s="24"/>
      <c r="RF205" s="24"/>
      <c r="RG205" s="24"/>
      <c r="RH205" s="24"/>
      <c r="RI205" s="24"/>
      <c r="RJ205" s="24"/>
      <c r="RK205" s="24"/>
      <c r="RL205" s="24"/>
      <c r="RM205" s="24"/>
      <c r="RN205" s="24"/>
      <c r="RO205" s="24"/>
      <c r="RP205" s="24"/>
      <c r="RQ205" s="24"/>
      <c r="RR205" s="24"/>
      <c r="RS205" s="24"/>
      <c r="RT205" s="24"/>
      <c r="RU205" s="24"/>
      <c r="RV205" s="24"/>
      <c r="RW205" s="24"/>
      <c r="RX205" s="24"/>
      <c r="RY205" s="24"/>
      <c r="RZ205" s="24"/>
      <c r="SA205" s="24"/>
      <c r="SB205" s="24"/>
      <c r="SC205" s="24"/>
      <c r="SD205" s="24"/>
      <c r="SE205" s="24"/>
      <c r="SF205" s="24"/>
      <c r="SG205" s="24"/>
      <c r="SH205" s="24"/>
      <c r="SI205" s="24"/>
      <c r="SJ205" s="24"/>
      <c r="SK205" s="24"/>
      <c r="SL205" s="24"/>
      <c r="SM205" s="24"/>
      <c r="SN205" s="24"/>
      <c r="SO205" s="24"/>
      <c r="SP205" s="24"/>
      <c r="SQ205" s="24"/>
      <c r="SR205" s="24"/>
      <c r="SS205" s="24"/>
      <c r="ST205" s="24"/>
      <c r="SU205" s="24"/>
      <c r="SV205" s="24"/>
      <c r="SW205" s="24"/>
      <c r="SX205" s="24"/>
      <c r="SY205" s="24"/>
      <c r="SZ205" s="24"/>
      <c r="TA205" s="24"/>
      <c r="TB205" s="24"/>
      <c r="TC205" s="24"/>
      <c r="TD205" s="24"/>
      <c r="TE205" s="24"/>
      <c r="TF205" s="24"/>
      <c r="TG205" s="24"/>
      <c r="TH205" s="24"/>
      <c r="TI205" s="24"/>
      <c r="TJ205" s="24"/>
      <c r="TK205" s="24"/>
      <c r="TL205" s="24"/>
      <c r="TM205" s="24"/>
      <c r="TN205" s="24"/>
      <c r="TO205" s="24"/>
      <c r="TP205" s="24"/>
      <c r="TQ205" s="24"/>
      <c r="TR205" s="24"/>
      <c r="TS205" s="24"/>
      <c r="TT205" s="24"/>
      <c r="TU205" s="24"/>
      <c r="TV205" s="24"/>
      <c r="TW205" s="24"/>
      <c r="TX205" s="24"/>
      <c r="TY205" s="24"/>
      <c r="TZ205" s="24"/>
      <c r="UA205" s="24"/>
      <c r="UB205" s="24"/>
      <c r="UC205" s="24"/>
      <c r="UD205" s="24"/>
      <c r="UE205" s="24"/>
      <c r="UF205" s="24"/>
      <c r="UG205" s="24"/>
      <c r="UH205" s="24"/>
      <c r="UI205" s="24"/>
      <c r="UJ205" s="24"/>
      <c r="UK205" s="24"/>
      <c r="UL205" s="24"/>
      <c r="UM205" s="24"/>
      <c r="UN205" s="24"/>
      <c r="UO205" s="24"/>
      <c r="UP205" s="24"/>
      <c r="UQ205" s="24"/>
      <c r="UR205" s="24"/>
      <c r="US205" s="24"/>
      <c r="UT205" s="24"/>
      <c r="UU205" s="24"/>
      <c r="UV205" s="24"/>
      <c r="UW205" s="24"/>
      <c r="UX205" s="24"/>
      <c r="UY205" s="24"/>
      <c r="UZ205" s="24"/>
      <c r="VA205" s="24"/>
      <c r="VB205" s="24"/>
      <c r="VC205" s="24"/>
      <c r="VD205" s="24"/>
    </row>
    <row r="206" spans="1:576" s="23" customFormat="1" ht="15" customHeight="1" x14ac:dyDescent="0.2">
      <c r="A206" s="99">
        <v>103</v>
      </c>
      <c r="B206" s="89" t="s">
        <v>325</v>
      </c>
      <c r="C206" s="89" t="s">
        <v>326</v>
      </c>
      <c r="D206" s="20">
        <v>14</v>
      </c>
      <c r="E206" s="89" t="s">
        <v>245</v>
      </c>
      <c r="F206" s="89" t="s">
        <v>327</v>
      </c>
      <c r="G206" s="130">
        <v>15</v>
      </c>
      <c r="H206" s="22">
        <v>40</v>
      </c>
      <c r="I206" s="22" t="s">
        <v>107</v>
      </c>
      <c r="J206" s="21" t="s">
        <v>175</v>
      </c>
      <c r="K206" s="21" t="s">
        <v>279</v>
      </c>
      <c r="L206" s="21" t="s">
        <v>194</v>
      </c>
      <c r="M206" s="22">
        <v>1</v>
      </c>
      <c r="N206" s="62">
        <v>48963</v>
      </c>
      <c r="O206" s="62"/>
      <c r="P206" s="62"/>
      <c r="Q206" s="62">
        <f t="shared" si="118"/>
        <v>48963</v>
      </c>
      <c r="R206" s="62"/>
      <c r="S206" s="62">
        <f t="shared" si="119"/>
        <v>8728.1666666666679</v>
      </c>
      <c r="T206" s="62">
        <f t="shared" si="120"/>
        <v>87281.666666666672</v>
      </c>
      <c r="U206" s="62">
        <f t="shared" si="121"/>
        <v>8568.5249999999996</v>
      </c>
      <c r="V206" s="62">
        <f t="shared" si="122"/>
        <v>1468.8899999999999</v>
      </c>
      <c r="W206" s="62">
        <f t="shared" si="123"/>
        <v>2448.15</v>
      </c>
      <c r="X206" s="62">
        <f t="shared" si="124"/>
        <v>979.26</v>
      </c>
      <c r="Y206" s="62">
        <v>1989</v>
      </c>
      <c r="Z206" s="62">
        <v>1417</v>
      </c>
      <c r="AA206" s="64"/>
      <c r="AB206" s="64">
        <f t="shared" si="126"/>
        <v>73834.64444444445</v>
      </c>
      <c r="AC206" s="64">
        <f t="shared" si="127"/>
        <v>886015.7333333334</v>
      </c>
      <c r="AD206" s="64"/>
      <c r="AE206" s="64"/>
      <c r="AF206" s="64"/>
      <c r="AG206" s="64"/>
      <c r="AH206" s="64"/>
      <c r="AI206" s="64"/>
      <c r="AJ206" s="64"/>
      <c r="AK206" s="64"/>
      <c r="AL206" s="6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  <c r="IY206" s="24"/>
      <c r="IZ206" s="24"/>
      <c r="JA206" s="24"/>
      <c r="JB206" s="24"/>
      <c r="JC206" s="24"/>
      <c r="JD206" s="24"/>
      <c r="JE206" s="24"/>
      <c r="JF206" s="24"/>
      <c r="JG206" s="24"/>
      <c r="JH206" s="24"/>
      <c r="JI206" s="24"/>
      <c r="JJ206" s="24"/>
      <c r="JK206" s="24"/>
      <c r="JL206" s="24"/>
      <c r="JM206" s="24"/>
      <c r="JN206" s="24"/>
      <c r="JO206" s="24"/>
      <c r="JP206" s="24"/>
      <c r="JQ206" s="24"/>
      <c r="JR206" s="24"/>
      <c r="JS206" s="24"/>
      <c r="JT206" s="24"/>
      <c r="JU206" s="24"/>
      <c r="JV206" s="24"/>
      <c r="JW206" s="24"/>
      <c r="JX206" s="24"/>
      <c r="JY206" s="24"/>
      <c r="JZ206" s="24"/>
      <c r="KA206" s="24"/>
      <c r="KB206" s="24"/>
      <c r="KC206" s="24"/>
      <c r="KD206" s="24"/>
      <c r="KE206" s="24"/>
      <c r="KF206" s="24"/>
      <c r="KG206" s="24"/>
      <c r="KH206" s="24"/>
      <c r="KI206" s="24"/>
      <c r="KJ206" s="24"/>
      <c r="KK206" s="24"/>
      <c r="KL206" s="24"/>
      <c r="KM206" s="24"/>
      <c r="KN206" s="24"/>
      <c r="KO206" s="24"/>
      <c r="KP206" s="24"/>
      <c r="KQ206" s="24"/>
      <c r="KR206" s="24"/>
      <c r="KS206" s="24"/>
      <c r="KT206" s="24"/>
      <c r="KU206" s="24"/>
      <c r="KV206" s="24"/>
      <c r="KW206" s="24"/>
      <c r="KX206" s="24"/>
      <c r="KY206" s="24"/>
      <c r="KZ206" s="24"/>
      <c r="LA206" s="24"/>
      <c r="LB206" s="24"/>
      <c r="LC206" s="24"/>
      <c r="LD206" s="24"/>
      <c r="LE206" s="24"/>
      <c r="LF206" s="24"/>
      <c r="LG206" s="24"/>
      <c r="LH206" s="24"/>
      <c r="LI206" s="24"/>
      <c r="LJ206" s="24"/>
      <c r="LK206" s="24"/>
      <c r="LL206" s="24"/>
      <c r="LM206" s="24"/>
      <c r="LN206" s="24"/>
      <c r="LO206" s="24"/>
      <c r="LP206" s="24"/>
      <c r="LQ206" s="24"/>
      <c r="LR206" s="24"/>
      <c r="LS206" s="24"/>
      <c r="LT206" s="24"/>
      <c r="LU206" s="24"/>
      <c r="LV206" s="24"/>
      <c r="LW206" s="24"/>
      <c r="LX206" s="24"/>
      <c r="LY206" s="24"/>
      <c r="LZ206" s="24"/>
      <c r="MA206" s="24"/>
      <c r="MB206" s="24"/>
      <c r="MC206" s="24"/>
      <c r="MD206" s="24"/>
      <c r="ME206" s="24"/>
      <c r="MF206" s="24"/>
      <c r="MG206" s="24"/>
      <c r="MH206" s="24"/>
      <c r="MI206" s="24"/>
      <c r="MJ206" s="24"/>
      <c r="MK206" s="24"/>
      <c r="ML206" s="24"/>
      <c r="MM206" s="24"/>
      <c r="MN206" s="24"/>
      <c r="MO206" s="24"/>
      <c r="MP206" s="24"/>
      <c r="MQ206" s="24"/>
      <c r="MR206" s="24"/>
      <c r="MS206" s="24"/>
      <c r="MT206" s="24"/>
      <c r="MU206" s="24"/>
      <c r="MV206" s="24"/>
      <c r="MW206" s="24"/>
      <c r="MX206" s="24"/>
      <c r="MY206" s="24"/>
      <c r="MZ206" s="24"/>
      <c r="NA206" s="24"/>
      <c r="NB206" s="24"/>
      <c r="NC206" s="24"/>
      <c r="ND206" s="24"/>
      <c r="NE206" s="24"/>
      <c r="NF206" s="24"/>
      <c r="NG206" s="24"/>
      <c r="NH206" s="24"/>
      <c r="NI206" s="24"/>
      <c r="NJ206" s="24"/>
      <c r="NK206" s="24"/>
      <c r="NL206" s="24"/>
      <c r="NM206" s="24"/>
      <c r="NN206" s="24"/>
      <c r="NO206" s="24"/>
      <c r="NP206" s="24"/>
      <c r="NQ206" s="24"/>
      <c r="NR206" s="24"/>
      <c r="NS206" s="24"/>
      <c r="NT206" s="24"/>
      <c r="NU206" s="24"/>
      <c r="NV206" s="24"/>
      <c r="NW206" s="24"/>
      <c r="NX206" s="24"/>
      <c r="NY206" s="24"/>
      <c r="NZ206" s="24"/>
      <c r="OA206" s="24"/>
      <c r="OB206" s="24"/>
      <c r="OC206" s="24"/>
      <c r="OD206" s="24"/>
      <c r="OE206" s="24"/>
      <c r="OF206" s="24"/>
      <c r="OG206" s="24"/>
      <c r="OH206" s="24"/>
      <c r="OI206" s="24"/>
      <c r="OJ206" s="24"/>
      <c r="OK206" s="24"/>
      <c r="OL206" s="24"/>
      <c r="OM206" s="24"/>
      <c r="ON206" s="24"/>
      <c r="OO206" s="24"/>
      <c r="OP206" s="24"/>
      <c r="OQ206" s="24"/>
      <c r="OR206" s="24"/>
      <c r="OS206" s="24"/>
      <c r="OT206" s="24"/>
      <c r="OU206" s="24"/>
      <c r="OV206" s="24"/>
      <c r="OW206" s="24"/>
      <c r="OX206" s="24"/>
      <c r="OY206" s="24"/>
      <c r="OZ206" s="24"/>
      <c r="PA206" s="24"/>
      <c r="PB206" s="24"/>
      <c r="PC206" s="24"/>
      <c r="PD206" s="24"/>
      <c r="PE206" s="24"/>
      <c r="PF206" s="24"/>
      <c r="PG206" s="24"/>
      <c r="PH206" s="24"/>
      <c r="PI206" s="24"/>
      <c r="PJ206" s="24"/>
      <c r="PK206" s="24"/>
      <c r="PL206" s="24"/>
      <c r="PM206" s="24"/>
      <c r="PN206" s="24"/>
      <c r="PO206" s="24"/>
      <c r="PP206" s="24"/>
      <c r="PQ206" s="24"/>
      <c r="PR206" s="24"/>
      <c r="PS206" s="24"/>
      <c r="PT206" s="24"/>
      <c r="PU206" s="24"/>
      <c r="PV206" s="24"/>
      <c r="PW206" s="24"/>
      <c r="PX206" s="24"/>
      <c r="PY206" s="24"/>
      <c r="PZ206" s="24"/>
      <c r="QA206" s="24"/>
      <c r="QB206" s="24"/>
      <c r="QC206" s="24"/>
      <c r="QD206" s="24"/>
      <c r="QE206" s="24"/>
      <c r="QF206" s="24"/>
      <c r="QG206" s="24"/>
      <c r="QH206" s="24"/>
      <c r="QI206" s="24"/>
      <c r="QJ206" s="24"/>
      <c r="QK206" s="24"/>
      <c r="QL206" s="24"/>
      <c r="QM206" s="24"/>
      <c r="QN206" s="24"/>
      <c r="QO206" s="24"/>
      <c r="QP206" s="24"/>
      <c r="QQ206" s="24"/>
      <c r="QR206" s="24"/>
      <c r="QS206" s="24"/>
      <c r="QT206" s="24"/>
      <c r="QU206" s="24"/>
      <c r="QV206" s="24"/>
      <c r="QW206" s="24"/>
      <c r="QX206" s="24"/>
      <c r="QY206" s="24"/>
      <c r="QZ206" s="24"/>
      <c r="RA206" s="24"/>
      <c r="RB206" s="24"/>
      <c r="RC206" s="24"/>
      <c r="RD206" s="24"/>
      <c r="RE206" s="24"/>
      <c r="RF206" s="24"/>
      <c r="RG206" s="24"/>
      <c r="RH206" s="24"/>
      <c r="RI206" s="24"/>
      <c r="RJ206" s="24"/>
      <c r="RK206" s="24"/>
      <c r="RL206" s="24"/>
      <c r="RM206" s="24"/>
      <c r="RN206" s="24"/>
      <c r="RO206" s="24"/>
      <c r="RP206" s="24"/>
      <c r="RQ206" s="24"/>
      <c r="RR206" s="24"/>
      <c r="RS206" s="24"/>
      <c r="RT206" s="24"/>
      <c r="RU206" s="24"/>
      <c r="RV206" s="24"/>
      <c r="RW206" s="24"/>
      <c r="RX206" s="24"/>
      <c r="RY206" s="24"/>
      <c r="RZ206" s="24"/>
      <c r="SA206" s="24"/>
      <c r="SB206" s="24"/>
      <c r="SC206" s="24"/>
      <c r="SD206" s="24"/>
      <c r="SE206" s="24"/>
      <c r="SF206" s="24"/>
      <c r="SG206" s="24"/>
      <c r="SH206" s="24"/>
      <c r="SI206" s="24"/>
      <c r="SJ206" s="24"/>
      <c r="SK206" s="24"/>
      <c r="SL206" s="24"/>
      <c r="SM206" s="24"/>
      <c r="SN206" s="24"/>
      <c r="SO206" s="24"/>
      <c r="SP206" s="24"/>
      <c r="SQ206" s="24"/>
      <c r="SR206" s="24"/>
      <c r="SS206" s="24"/>
      <c r="ST206" s="24"/>
      <c r="SU206" s="24"/>
      <c r="SV206" s="24"/>
      <c r="SW206" s="24"/>
      <c r="SX206" s="24"/>
      <c r="SY206" s="24"/>
      <c r="SZ206" s="24"/>
      <c r="TA206" s="24"/>
      <c r="TB206" s="24"/>
      <c r="TC206" s="24"/>
      <c r="TD206" s="24"/>
      <c r="TE206" s="24"/>
      <c r="TF206" s="24"/>
      <c r="TG206" s="24"/>
      <c r="TH206" s="24"/>
      <c r="TI206" s="24"/>
      <c r="TJ206" s="24"/>
      <c r="TK206" s="24"/>
      <c r="TL206" s="24"/>
      <c r="TM206" s="24"/>
      <c r="TN206" s="24"/>
      <c r="TO206" s="24"/>
      <c r="TP206" s="24"/>
      <c r="TQ206" s="24"/>
      <c r="TR206" s="24"/>
      <c r="TS206" s="24"/>
      <c r="TT206" s="24"/>
      <c r="TU206" s="24"/>
      <c r="TV206" s="24"/>
      <c r="TW206" s="24"/>
      <c r="TX206" s="24"/>
      <c r="TY206" s="24"/>
      <c r="TZ206" s="24"/>
      <c r="UA206" s="24"/>
      <c r="UB206" s="24"/>
      <c r="UC206" s="24"/>
      <c r="UD206" s="24"/>
      <c r="UE206" s="24"/>
      <c r="UF206" s="24"/>
      <c r="UG206" s="24"/>
      <c r="UH206" s="24"/>
      <c r="UI206" s="24"/>
      <c r="UJ206" s="24"/>
      <c r="UK206" s="24"/>
      <c r="UL206" s="24"/>
      <c r="UM206" s="24"/>
      <c r="UN206" s="24"/>
      <c r="UO206" s="24"/>
      <c r="UP206" s="24"/>
      <c r="UQ206" s="24"/>
      <c r="UR206" s="24"/>
      <c r="US206" s="24"/>
      <c r="UT206" s="24"/>
      <c r="UU206" s="24"/>
      <c r="UV206" s="24"/>
      <c r="UW206" s="24"/>
      <c r="UX206" s="24"/>
      <c r="UY206" s="24"/>
      <c r="UZ206" s="24"/>
      <c r="VA206" s="24"/>
      <c r="VB206" s="24"/>
      <c r="VC206" s="24"/>
      <c r="VD206" s="24"/>
    </row>
    <row r="207" spans="1:576" s="23" customFormat="1" ht="15" customHeight="1" x14ac:dyDescent="0.2">
      <c r="A207" s="18">
        <v>104</v>
      </c>
      <c r="B207" s="95" t="s">
        <v>325</v>
      </c>
      <c r="C207" s="95" t="s">
        <v>326</v>
      </c>
      <c r="D207" s="20">
        <v>14</v>
      </c>
      <c r="E207" s="89" t="s">
        <v>245</v>
      </c>
      <c r="F207" s="89" t="s">
        <v>327</v>
      </c>
      <c r="G207" s="132">
        <v>19</v>
      </c>
      <c r="H207" s="53">
        <v>40</v>
      </c>
      <c r="I207" s="53" t="s">
        <v>107</v>
      </c>
      <c r="J207" s="52" t="s">
        <v>178</v>
      </c>
      <c r="K207" s="52" t="s">
        <v>194</v>
      </c>
      <c r="L207" s="52" t="s">
        <v>117</v>
      </c>
      <c r="M207" s="53">
        <v>1</v>
      </c>
      <c r="N207" s="62">
        <v>82995</v>
      </c>
      <c r="O207" s="63"/>
      <c r="P207" s="63"/>
      <c r="Q207" s="63">
        <f t="shared" si="118"/>
        <v>82995</v>
      </c>
      <c r="R207" s="63"/>
      <c r="S207" s="63">
        <f t="shared" si="119"/>
        <v>14694.5</v>
      </c>
      <c r="T207" s="63">
        <f t="shared" si="120"/>
        <v>146945</v>
      </c>
      <c r="U207" s="63">
        <f t="shared" si="121"/>
        <v>14524.124999999998</v>
      </c>
      <c r="V207" s="63">
        <f t="shared" si="122"/>
        <v>2489.85</v>
      </c>
      <c r="W207" s="63">
        <f t="shared" si="123"/>
        <v>4149.75</v>
      </c>
      <c r="X207" s="63">
        <f t="shared" si="124"/>
        <v>1659.9</v>
      </c>
      <c r="Y207" s="63">
        <v>3037</v>
      </c>
      <c r="Z207" s="63">
        <v>2135</v>
      </c>
      <c r="AA207" s="65"/>
      <c r="AB207" s="64">
        <f t="shared" si="126"/>
        <v>124460.58333333333</v>
      </c>
      <c r="AC207" s="65">
        <f t="shared" si="127"/>
        <v>1493527</v>
      </c>
      <c r="AD207" s="65"/>
      <c r="AE207" s="65"/>
      <c r="AF207" s="65"/>
      <c r="AG207" s="65"/>
      <c r="AH207" s="65"/>
      <c r="AI207" s="65"/>
      <c r="AJ207" s="65"/>
      <c r="AK207" s="65"/>
      <c r="AL207" s="65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4"/>
      <c r="HA207" s="24"/>
      <c r="HB207" s="24"/>
      <c r="HC207" s="24"/>
      <c r="HD207" s="24"/>
      <c r="HE207" s="24"/>
      <c r="HF207" s="24"/>
      <c r="HG207" s="24"/>
      <c r="HH207" s="24"/>
      <c r="HI207" s="24"/>
      <c r="HJ207" s="24"/>
      <c r="HK207" s="24"/>
      <c r="HL207" s="24"/>
      <c r="HM207" s="24"/>
      <c r="HN207" s="24"/>
      <c r="HO207" s="24"/>
      <c r="HP207" s="24"/>
      <c r="HQ207" s="24"/>
      <c r="HR207" s="24"/>
      <c r="HS207" s="24"/>
      <c r="HT207" s="24"/>
      <c r="HU207" s="24"/>
      <c r="HV207" s="24"/>
      <c r="HW207" s="24"/>
      <c r="HX207" s="24"/>
      <c r="HY207" s="24"/>
      <c r="HZ207" s="24"/>
      <c r="IA207" s="24"/>
      <c r="IB207" s="24"/>
      <c r="IC207" s="24"/>
      <c r="ID207" s="24"/>
      <c r="IE207" s="24"/>
      <c r="IF207" s="24"/>
      <c r="IG207" s="24"/>
      <c r="IH207" s="24"/>
      <c r="II207" s="24"/>
      <c r="IJ207" s="24"/>
      <c r="IK207" s="24"/>
      <c r="IL207" s="24"/>
      <c r="IM207" s="24"/>
      <c r="IN207" s="24"/>
      <c r="IO207" s="24"/>
      <c r="IP207" s="24"/>
      <c r="IQ207" s="24"/>
      <c r="IR207" s="24"/>
      <c r="IS207" s="24"/>
      <c r="IT207" s="24"/>
      <c r="IU207" s="24"/>
      <c r="IV207" s="24"/>
      <c r="IW207" s="24"/>
      <c r="IX207" s="24"/>
      <c r="IY207" s="24"/>
      <c r="IZ207" s="24"/>
      <c r="JA207" s="24"/>
      <c r="JB207" s="24"/>
      <c r="JC207" s="24"/>
      <c r="JD207" s="24"/>
      <c r="JE207" s="24"/>
      <c r="JF207" s="24"/>
      <c r="JG207" s="24"/>
      <c r="JH207" s="24"/>
      <c r="JI207" s="24"/>
      <c r="JJ207" s="24"/>
      <c r="JK207" s="24"/>
      <c r="JL207" s="24"/>
      <c r="JM207" s="24"/>
      <c r="JN207" s="24"/>
      <c r="JO207" s="24"/>
      <c r="JP207" s="24"/>
      <c r="JQ207" s="24"/>
      <c r="JR207" s="24"/>
      <c r="JS207" s="24"/>
      <c r="JT207" s="24"/>
      <c r="JU207" s="24"/>
      <c r="JV207" s="24"/>
      <c r="JW207" s="24"/>
      <c r="JX207" s="24"/>
      <c r="JY207" s="24"/>
      <c r="JZ207" s="24"/>
      <c r="KA207" s="24"/>
      <c r="KB207" s="24"/>
      <c r="KC207" s="24"/>
      <c r="KD207" s="24"/>
      <c r="KE207" s="24"/>
      <c r="KF207" s="24"/>
      <c r="KG207" s="24"/>
      <c r="KH207" s="24"/>
      <c r="KI207" s="24"/>
      <c r="KJ207" s="24"/>
      <c r="KK207" s="24"/>
      <c r="KL207" s="24"/>
      <c r="KM207" s="24"/>
      <c r="KN207" s="24"/>
      <c r="KO207" s="24"/>
      <c r="KP207" s="24"/>
      <c r="KQ207" s="24"/>
      <c r="KR207" s="24"/>
      <c r="KS207" s="24"/>
      <c r="KT207" s="24"/>
      <c r="KU207" s="24"/>
      <c r="KV207" s="24"/>
      <c r="KW207" s="24"/>
      <c r="KX207" s="24"/>
      <c r="KY207" s="24"/>
      <c r="KZ207" s="24"/>
      <c r="LA207" s="24"/>
      <c r="LB207" s="24"/>
      <c r="LC207" s="24"/>
      <c r="LD207" s="24"/>
      <c r="LE207" s="24"/>
      <c r="LF207" s="24"/>
      <c r="LG207" s="24"/>
      <c r="LH207" s="24"/>
      <c r="LI207" s="24"/>
      <c r="LJ207" s="24"/>
      <c r="LK207" s="24"/>
      <c r="LL207" s="24"/>
      <c r="LM207" s="24"/>
      <c r="LN207" s="24"/>
      <c r="LO207" s="24"/>
      <c r="LP207" s="24"/>
      <c r="LQ207" s="24"/>
      <c r="LR207" s="24"/>
      <c r="LS207" s="24"/>
      <c r="LT207" s="24"/>
      <c r="LU207" s="24"/>
      <c r="LV207" s="24"/>
      <c r="LW207" s="24"/>
      <c r="LX207" s="24"/>
      <c r="LY207" s="24"/>
      <c r="LZ207" s="24"/>
      <c r="MA207" s="24"/>
      <c r="MB207" s="24"/>
      <c r="MC207" s="24"/>
      <c r="MD207" s="24"/>
      <c r="ME207" s="24"/>
      <c r="MF207" s="24"/>
      <c r="MG207" s="24"/>
      <c r="MH207" s="24"/>
      <c r="MI207" s="24"/>
      <c r="MJ207" s="24"/>
      <c r="MK207" s="24"/>
      <c r="ML207" s="24"/>
      <c r="MM207" s="24"/>
      <c r="MN207" s="24"/>
      <c r="MO207" s="24"/>
      <c r="MP207" s="24"/>
      <c r="MQ207" s="24"/>
      <c r="MR207" s="24"/>
      <c r="MS207" s="24"/>
      <c r="MT207" s="24"/>
      <c r="MU207" s="24"/>
      <c r="MV207" s="24"/>
      <c r="MW207" s="24"/>
      <c r="MX207" s="24"/>
      <c r="MY207" s="24"/>
      <c r="MZ207" s="24"/>
      <c r="NA207" s="24"/>
      <c r="NB207" s="24"/>
      <c r="NC207" s="24"/>
      <c r="ND207" s="24"/>
      <c r="NE207" s="24"/>
      <c r="NF207" s="24"/>
      <c r="NG207" s="24"/>
      <c r="NH207" s="24"/>
      <c r="NI207" s="24"/>
      <c r="NJ207" s="24"/>
      <c r="NK207" s="24"/>
      <c r="NL207" s="24"/>
      <c r="NM207" s="24"/>
      <c r="NN207" s="24"/>
      <c r="NO207" s="24"/>
      <c r="NP207" s="24"/>
      <c r="NQ207" s="24"/>
      <c r="NR207" s="24"/>
      <c r="NS207" s="24"/>
      <c r="NT207" s="24"/>
      <c r="NU207" s="24"/>
      <c r="NV207" s="24"/>
      <c r="NW207" s="24"/>
      <c r="NX207" s="24"/>
      <c r="NY207" s="24"/>
      <c r="NZ207" s="24"/>
      <c r="OA207" s="24"/>
      <c r="OB207" s="24"/>
      <c r="OC207" s="24"/>
      <c r="OD207" s="24"/>
      <c r="OE207" s="24"/>
      <c r="OF207" s="24"/>
      <c r="OG207" s="24"/>
      <c r="OH207" s="24"/>
      <c r="OI207" s="24"/>
      <c r="OJ207" s="24"/>
      <c r="OK207" s="24"/>
      <c r="OL207" s="24"/>
      <c r="OM207" s="24"/>
      <c r="ON207" s="24"/>
      <c r="OO207" s="24"/>
      <c r="OP207" s="24"/>
      <c r="OQ207" s="24"/>
      <c r="OR207" s="24"/>
      <c r="OS207" s="24"/>
      <c r="OT207" s="24"/>
      <c r="OU207" s="24"/>
      <c r="OV207" s="24"/>
      <c r="OW207" s="24"/>
      <c r="OX207" s="24"/>
      <c r="OY207" s="24"/>
      <c r="OZ207" s="24"/>
      <c r="PA207" s="24"/>
      <c r="PB207" s="24"/>
      <c r="PC207" s="24"/>
      <c r="PD207" s="24"/>
      <c r="PE207" s="24"/>
      <c r="PF207" s="24"/>
      <c r="PG207" s="24"/>
      <c r="PH207" s="24"/>
      <c r="PI207" s="24"/>
      <c r="PJ207" s="24"/>
      <c r="PK207" s="24"/>
      <c r="PL207" s="24"/>
      <c r="PM207" s="24"/>
      <c r="PN207" s="24"/>
      <c r="PO207" s="24"/>
      <c r="PP207" s="24"/>
      <c r="PQ207" s="24"/>
      <c r="PR207" s="24"/>
      <c r="PS207" s="24"/>
      <c r="PT207" s="24"/>
      <c r="PU207" s="24"/>
      <c r="PV207" s="24"/>
      <c r="PW207" s="24"/>
      <c r="PX207" s="24"/>
      <c r="PY207" s="24"/>
      <c r="PZ207" s="24"/>
      <c r="QA207" s="24"/>
      <c r="QB207" s="24"/>
      <c r="QC207" s="24"/>
      <c r="QD207" s="24"/>
      <c r="QE207" s="24"/>
      <c r="QF207" s="24"/>
      <c r="QG207" s="24"/>
      <c r="QH207" s="24"/>
      <c r="QI207" s="24"/>
      <c r="QJ207" s="24"/>
      <c r="QK207" s="24"/>
      <c r="QL207" s="24"/>
      <c r="QM207" s="24"/>
      <c r="QN207" s="24"/>
      <c r="QO207" s="24"/>
      <c r="QP207" s="24"/>
      <c r="QQ207" s="24"/>
      <c r="QR207" s="24"/>
      <c r="QS207" s="24"/>
      <c r="QT207" s="24"/>
      <c r="QU207" s="24"/>
      <c r="QV207" s="24"/>
      <c r="QW207" s="24"/>
      <c r="QX207" s="24"/>
      <c r="QY207" s="24"/>
      <c r="QZ207" s="24"/>
      <c r="RA207" s="24"/>
      <c r="RB207" s="24"/>
      <c r="RC207" s="24"/>
      <c r="RD207" s="24"/>
      <c r="RE207" s="24"/>
      <c r="RF207" s="24"/>
      <c r="RG207" s="24"/>
      <c r="RH207" s="24"/>
      <c r="RI207" s="24"/>
      <c r="RJ207" s="24"/>
      <c r="RK207" s="24"/>
      <c r="RL207" s="24"/>
      <c r="RM207" s="24"/>
      <c r="RN207" s="24"/>
      <c r="RO207" s="24"/>
      <c r="RP207" s="24"/>
      <c r="RQ207" s="24"/>
      <c r="RR207" s="24"/>
      <c r="RS207" s="24"/>
      <c r="RT207" s="24"/>
      <c r="RU207" s="24"/>
      <c r="RV207" s="24"/>
      <c r="RW207" s="24"/>
      <c r="RX207" s="24"/>
      <c r="RY207" s="24"/>
      <c r="RZ207" s="24"/>
      <c r="SA207" s="24"/>
      <c r="SB207" s="24"/>
      <c r="SC207" s="24"/>
      <c r="SD207" s="24"/>
      <c r="SE207" s="24"/>
      <c r="SF207" s="24"/>
      <c r="SG207" s="24"/>
      <c r="SH207" s="24"/>
      <c r="SI207" s="24"/>
      <c r="SJ207" s="24"/>
      <c r="SK207" s="24"/>
      <c r="SL207" s="24"/>
      <c r="SM207" s="24"/>
      <c r="SN207" s="24"/>
      <c r="SO207" s="24"/>
      <c r="SP207" s="24"/>
      <c r="SQ207" s="24"/>
      <c r="SR207" s="24"/>
      <c r="SS207" s="24"/>
      <c r="ST207" s="24"/>
      <c r="SU207" s="24"/>
      <c r="SV207" s="24"/>
      <c r="SW207" s="24"/>
      <c r="SX207" s="24"/>
      <c r="SY207" s="24"/>
      <c r="SZ207" s="24"/>
      <c r="TA207" s="24"/>
      <c r="TB207" s="24"/>
      <c r="TC207" s="24"/>
      <c r="TD207" s="24"/>
      <c r="TE207" s="24"/>
      <c r="TF207" s="24"/>
      <c r="TG207" s="24"/>
      <c r="TH207" s="24"/>
      <c r="TI207" s="24"/>
      <c r="TJ207" s="24"/>
      <c r="TK207" s="24"/>
      <c r="TL207" s="24"/>
      <c r="TM207" s="24"/>
      <c r="TN207" s="24"/>
      <c r="TO207" s="24"/>
      <c r="TP207" s="24"/>
      <c r="TQ207" s="24"/>
      <c r="TR207" s="24"/>
      <c r="TS207" s="24"/>
      <c r="TT207" s="24"/>
      <c r="TU207" s="24"/>
      <c r="TV207" s="24"/>
      <c r="TW207" s="24"/>
      <c r="TX207" s="24"/>
      <c r="TY207" s="24"/>
      <c r="TZ207" s="24"/>
      <c r="UA207" s="24"/>
      <c r="UB207" s="24"/>
      <c r="UC207" s="24"/>
      <c r="UD207" s="24"/>
      <c r="UE207" s="24"/>
      <c r="UF207" s="24"/>
      <c r="UG207" s="24"/>
      <c r="UH207" s="24"/>
      <c r="UI207" s="24"/>
      <c r="UJ207" s="24"/>
      <c r="UK207" s="24"/>
      <c r="UL207" s="24"/>
      <c r="UM207" s="24"/>
      <c r="UN207" s="24"/>
      <c r="UO207" s="24"/>
      <c r="UP207" s="24"/>
      <c r="UQ207" s="24"/>
      <c r="UR207" s="24"/>
      <c r="US207" s="24"/>
      <c r="UT207" s="24"/>
      <c r="UU207" s="24"/>
      <c r="UV207" s="24"/>
      <c r="UW207" s="24"/>
      <c r="UX207" s="24"/>
      <c r="UY207" s="24"/>
      <c r="UZ207" s="24"/>
      <c r="VA207" s="24"/>
      <c r="VB207" s="24"/>
      <c r="VC207" s="24"/>
      <c r="VD207" s="24"/>
    </row>
    <row r="208" spans="1:576" s="163" customFormat="1" ht="17.25" customHeight="1" x14ac:dyDescent="0.2">
      <c r="A208" s="159"/>
      <c r="B208" s="160"/>
      <c r="C208" s="89"/>
      <c r="D208" s="20"/>
      <c r="E208" s="160"/>
      <c r="F208" s="89"/>
      <c r="G208" s="162"/>
      <c r="H208" s="90"/>
      <c r="I208" s="90"/>
      <c r="J208" s="21"/>
      <c r="K208" s="21"/>
      <c r="L208" s="91" t="s">
        <v>118</v>
      </c>
      <c r="M208" s="90"/>
      <c r="N208" s="71">
        <f t="shared" ref="N208:AA208" si="128">SUM(N104:N207)</f>
        <v>1672923</v>
      </c>
      <c r="O208" s="71">
        <f t="shared" si="128"/>
        <v>10719.200000000003</v>
      </c>
      <c r="P208" s="71">
        <f t="shared" si="128"/>
        <v>96971.250000000087</v>
      </c>
      <c r="Q208" s="71">
        <f t="shared" si="128"/>
        <v>1780613.4500000011</v>
      </c>
      <c r="R208" s="71">
        <f t="shared" si="128"/>
        <v>25726.700000000008</v>
      </c>
      <c r="S208" s="71">
        <f t="shared" si="128"/>
        <v>327588.24166666664</v>
      </c>
      <c r="T208" s="71">
        <f t="shared" si="128"/>
        <v>3275882.416666667</v>
      </c>
      <c r="U208" s="71">
        <f t="shared" si="128"/>
        <v>311607.35374999995</v>
      </c>
      <c r="V208" s="71">
        <f t="shared" si="128"/>
        <v>53418.403500000022</v>
      </c>
      <c r="W208" s="71">
        <f t="shared" si="128"/>
        <v>89030.67250000003</v>
      </c>
      <c r="X208" s="71">
        <f t="shared" si="128"/>
        <v>35612.269</v>
      </c>
      <c r="Y208" s="71">
        <f t="shared" si="128"/>
        <v>112836</v>
      </c>
      <c r="Z208" s="71">
        <f t="shared" si="128"/>
        <v>72080</v>
      </c>
      <c r="AA208" s="71">
        <f t="shared" si="128"/>
        <v>812684.22500000079</v>
      </c>
      <c r="AB208" s="214">
        <f t="shared" si="126"/>
        <v>2848937.7556944452</v>
      </c>
      <c r="AC208" s="71">
        <f>SUM(AC104:AC207)</f>
        <v>34187253.068333358</v>
      </c>
      <c r="AD208" s="71"/>
      <c r="AE208" s="71"/>
      <c r="AF208" s="71">
        <v>0</v>
      </c>
      <c r="AG208" s="71">
        <v>40000</v>
      </c>
      <c r="AH208" s="71"/>
      <c r="AI208" s="71">
        <v>150000</v>
      </c>
      <c r="AJ208" s="71"/>
      <c r="AK208" s="71"/>
      <c r="AL208" s="71">
        <v>130000</v>
      </c>
      <c r="AM208" s="253"/>
      <c r="AN208" s="253"/>
      <c r="AO208" s="253"/>
      <c r="AP208" s="253"/>
      <c r="AQ208" s="253"/>
      <c r="AR208" s="253"/>
      <c r="AS208" s="253"/>
      <c r="AT208" s="253"/>
      <c r="AU208" s="253"/>
      <c r="AV208" s="253"/>
      <c r="AW208" s="253"/>
      <c r="AX208" s="253"/>
      <c r="AY208" s="253"/>
      <c r="AZ208" s="253"/>
      <c r="BA208" s="253"/>
      <c r="BB208" s="253"/>
      <c r="BC208" s="253"/>
      <c r="BD208" s="253"/>
      <c r="BE208" s="253"/>
      <c r="BF208" s="253"/>
      <c r="BG208" s="253"/>
      <c r="BH208" s="253"/>
      <c r="BI208" s="253"/>
      <c r="BJ208" s="253"/>
      <c r="BK208" s="253"/>
      <c r="BL208" s="253"/>
      <c r="BM208" s="253"/>
      <c r="BN208" s="253"/>
      <c r="BO208" s="253"/>
      <c r="BP208" s="253"/>
      <c r="BQ208" s="253"/>
      <c r="BR208" s="253"/>
      <c r="BS208" s="253"/>
      <c r="BT208" s="253"/>
      <c r="BU208" s="253"/>
      <c r="BV208" s="253"/>
      <c r="BW208" s="253"/>
      <c r="BX208" s="253"/>
      <c r="BY208" s="253"/>
      <c r="BZ208" s="253"/>
      <c r="CA208" s="253"/>
      <c r="CB208" s="253"/>
      <c r="CC208" s="253"/>
      <c r="CD208" s="253"/>
      <c r="CE208" s="253"/>
      <c r="CF208" s="253"/>
      <c r="CG208" s="253"/>
      <c r="CH208" s="253"/>
      <c r="CI208" s="253"/>
      <c r="CJ208" s="253"/>
      <c r="CK208" s="253"/>
      <c r="CL208" s="253"/>
      <c r="CM208" s="253"/>
      <c r="CN208" s="253"/>
      <c r="CO208" s="253"/>
      <c r="CP208" s="253"/>
      <c r="CQ208" s="253"/>
      <c r="CR208" s="253"/>
      <c r="CS208" s="253"/>
      <c r="CT208" s="253"/>
      <c r="CU208" s="253"/>
      <c r="CV208" s="253"/>
      <c r="CW208" s="253"/>
      <c r="CX208" s="253"/>
      <c r="CY208" s="253"/>
      <c r="CZ208" s="253"/>
      <c r="DA208" s="253"/>
      <c r="DB208" s="253"/>
      <c r="DC208" s="253"/>
      <c r="DD208" s="253"/>
      <c r="DE208" s="253"/>
      <c r="DF208" s="253"/>
      <c r="DG208" s="253"/>
      <c r="DH208" s="253"/>
      <c r="DI208" s="253"/>
      <c r="DJ208" s="253"/>
      <c r="DK208" s="253"/>
      <c r="DL208" s="253"/>
      <c r="DM208" s="253"/>
      <c r="DN208" s="253"/>
      <c r="DO208" s="253"/>
      <c r="DP208" s="253"/>
      <c r="DQ208" s="253"/>
      <c r="DR208" s="253"/>
      <c r="DS208" s="253"/>
      <c r="DT208" s="253"/>
      <c r="DU208" s="253"/>
      <c r="DV208" s="253"/>
      <c r="DW208" s="253"/>
      <c r="DX208" s="253"/>
      <c r="DY208" s="253"/>
      <c r="DZ208" s="253"/>
      <c r="EA208" s="253"/>
      <c r="EB208" s="253"/>
      <c r="EC208" s="253"/>
      <c r="ED208" s="253"/>
      <c r="EE208" s="253"/>
      <c r="EF208" s="253"/>
      <c r="EG208" s="253"/>
      <c r="EH208" s="253"/>
      <c r="EI208" s="253"/>
      <c r="EJ208" s="253"/>
      <c r="EK208" s="253"/>
      <c r="EL208" s="253"/>
      <c r="EM208" s="253"/>
      <c r="EN208" s="253"/>
      <c r="EO208" s="253"/>
      <c r="EP208" s="253"/>
      <c r="EQ208" s="253"/>
      <c r="ER208" s="253"/>
      <c r="ES208" s="253"/>
      <c r="ET208" s="253"/>
      <c r="EU208" s="253"/>
      <c r="EV208" s="253"/>
      <c r="EW208" s="253"/>
      <c r="EX208" s="253"/>
      <c r="EY208" s="253"/>
      <c r="EZ208" s="253"/>
      <c r="FA208" s="253"/>
      <c r="FB208" s="253"/>
      <c r="FC208" s="253"/>
      <c r="FD208" s="253"/>
      <c r="FE208" s="253"/>
      <c r="FF208" s="253"/>
      <c r="FG208" s="253"/>
      <c r="FH208" s="253"/>
      <c r="FI208" s="253"/>
      <c r="FJ208" s="253"/>
      <c r="FK208" s="253"/>
      <c r="FL208" s="253"/>
      <c r="FM208" s="253"/>
      <c r="FN208" s="253"/>
      <c r="FO208" s="253"/>
      <c r="FP208" s="253"/>
      <c r="FQ208" s="253"/>
      <c r="FR208" s="253"/>
      <c r="FS208" s="253"/>
      <c r="FT208" s="253"/>
      <c r="FU208" s="253"/>
      <c r="FV208" s="253"/>
      <c r="FW208" s="253"/>
      <c r="FX208" s="253"/>
      <c r="FY208" s="253"/>
      <c r="FZ208" s="253"/>
      <c r="GA208" s="253"/>
      <c r="GB208" s="253"/>
      <c r="GC208" s="253"/>
      <c r="GD208" s="253"/>
      <c r="GE208" s="253"/>
      <c r="GF208" s="253"/>
      <c r="GG208" s="253"/>
      <c r="GH208" s="253"/>
      <c r="GI208" s="253"/>
      <c r="GJ208" s="253"/>
      <c r="GK208" s="253"/>
      <c r="GL208" s="253"/>
      <c r="GM208" s="253"/>
      <c r="GN208" s="253"/>
      <c r="GO208" s="253"/>
      <c r="GP208" s="253"/>
      <c r="GQ208" s="253"/>
      <c r="GR208" s="253"/>
      <c r="GS208" s="253"/>
      <c r="GT208" s="253"/>
      <c r="GU208" s="253"/>
      <c r="GV208" s="253"/>
      <c r="GW208" s="253"/>
      <c r="GX208" s="253"/>
      <c r="GY208" s="253"/>
      <c r="GZ208" s="253"/>
      <c r="HA208" s="253"/>
      <c r="HB208" s="253"/>
      <c r="HC208" s="253"/>
      <c r="HD208" s="253"/>
      <c r="HE208" s="253"/>
      <c r="HF208" s="253"/>
      <c r="HG208" s="253"/>
      <c r="HH208" s="253"/>
      <c r="HI208" s="253"/>
      <c r="HJ208" s="253"/>
      <c r="HK208" s="253"/>
      <c r="HL208" s="253"/>
      <c r="HM208" s="253"/>
      <c r="HN208" s="253"/>
      <c r="HO208" s="253"/>
      <c r="HP208" s="253"/>
      <c r="HQ208" s="253"/>
      <c r="HR208" s="253"/>
      <c r="HS208" s="253"/>
      <c r="HT208" s="253"/>
      <c r="HU208" s="253"/>
      <c r="HV208" s="253"/>
      <c r="HW208" s="253"/>
      <c r="HX208" s="253"/>
      <c r="HY208" s="253"/>
      <c r="HZ208" s="253"/>
      <c r="IA208" s="253"/>
      <c r="IB208" s="253"/>
      <c r="IC208" s="253"/>
      <c r="ID208" s="253"/>
      <c r="IE208" s="253"/>
      <c r="IF208" s="253"/>
      <c r="IG208" s="253"/>
      <c r="IH208" s="253"/>
      <c r="II208" s="253"/>
      <c r="IJ208" s="253"/>
      <c r="IK208" s="253"/>
      <c r="IL208" s="253"/>
      <c r="IM208" s="253"/>
      <c r="IN208" s="253"/>
      <c r="IO208" s="253"/>
      <c r="IP208" s="253"/>
      <c r="IQ208" s="253"/>
      <c r="IR208" s="253"/>
      <c r="IS208" s="253"/>
      <c r="IT208" s="253"/>
      <c r="IU208" s="253"/>
      <c r="IV208" s="253"/>
      <c r="IW208" s="253"/>
      <c r="IX208" s="253"/>
      <c r="IY208" s="253"/>
      <c r="IZ208" s="253"/>
      <c r="JA208" s="253"/>
      <c r="JB208" s="253"/>
      <c r="JC208" s="253"/>
      <c r="JD208" s="253"/>
      <c r="JE208" s="253"/>
      <c r="JF208" s="253"/>
      <c r="JG208" s="253"/>
      <c r="JH208" s="253"/>
      <c r="JI208" s="253"/>
      <c r="JJ208" s="253"/>
      <c r="JK208" s="253"/>
      <c r="JL208" s="253"/>
      <c r="JM208" s="253"/>
      <c r="JN208" s="253"/>
      <c r="JO208" s="253"/>
      <c r="JP208" s="253"/>
      <c r="JQ208" s="253"/>
      <c r="JR208" s="253"/>
      <c r="JS208" s="253"/>
      <c r="JT208" s="253"/>
      <c r="JU208" s="253"/>
      <c r="JV208" s="253"/>
      <c r="JW208" s="253"/>
      <c r="JX208" s="253"/>
      <c r="JY208" s="253"/>
      <c r="JZ208" s="253"/>
      <c r="KA208" s="253"/>
      <c r="KB208" s="253"/>
      <c r="KC208" s="253"/>
      <c r="KD208" s="253"/>
      <c r="KE208" s="253"/>
      <c r="KF208" s="253"/>
      <c r="KG208" s="253"/>
      <c r="KH208" s="253"/>
      <c r="KI208" s="253"/>
      <c r="KJ208" s="253"/>
      <c r="KK208" s="253"/>
      <c r="KL208" s="253"/>
      <c r="KM208" s="253"/>
      <c r="KN208" s="253"/>
      <c r="KO208" s="253"/>
      <c r="KP208" s="253"/>
      <c r="KQ208" s="253"/>
      <c r="KR208" s="253"/>
      <c r="KS208" s="253"/>
      <c r="KT208" s="253"/>
      <c r="KU208" s="253"/>
      <c r="KV208" s="253"/>
      <c r="KW208" s="253"/>
      <c r="KX208" s="253"/>
      <c r="KY208" s="253"/>
      <c r="KZ208" s="253"/>
      <c r="LA208" s="253"/>
      <c r="LB208" s="253"/>
      <c r="LC208" s="253"/>
      <c r="LD208" s="253"/>
      <c r="LE208" s="253"/>
      <c r="LF208" s="253"/>
      <c r="LG208" s="253"/>
      <c r="LH208" s="253"/>
      <c r="LI208" s="253"/>
      <c r="LJ208" s="253"/>
      <c r="LK208" s="253"/>
      <c r="LL208" s="253"/>
      <c r="LM208" s="253"/>
      <c r="LN208" s="253"/>
      <c r="LO208" s="253"/>
      <c r="LP208" s="253"/>
      <c r="LQ208" s="253"/>
      <c r="LR208" s="253"/>
      <c r="LS208" s="253"/>
      <c r="LT208" s="253"/>
      <c r="LU208" s="253"/>
      <c r="LV208" s="253"/>
      <c r="LW208" s="253"/>
      <c r="LX208" s="253"/>
      <c r="LY208" s="253"/>
      <c r="LZ208" s="253"/>
      <c r="MA208" s="253"/>
      <c r="MB208" s="253"/>
      <c r="MC208" s="253"/>
      <c r="MD208" s="253"/>
      <c r="ME208" s="253"/>
      <c r="MF208" s="253"/>
      <c r="MG208" s="253"/>
      <c r="MH208" s="253"/>
      <c r="MI208" s="253"/>
      <c r="MJ208" s="253"/>
      <c r="MK208" s="253"/>
      <c r="ML208" s="253"/>
      <c r="MM208" s="253"/>
      <c r="MN208" s="253"/>
      <c r="MO208" s="253"/>
      <c r="MP208" s="253"/>
      <c r="MQ208" s="253"/>
      <c r="MR208" s="253"/>
      <c r="MS208" s="253"/>
      <c r="MT208" s="253"/>
      <c r="MU208" s="253"/>
      <c r="MV208" s="253"/>
      <c r="MW208" s="253"/>
      <c r="MX208" s="253"/>
      <c r="MY208" s="253"/>
      <c r="MZ208" s="253"/>
      <c r="NA208" s="253"/>
      <c r="NB208" s="253"/>
      <c r="NC208" s="253"/>
      <c r="ND208" s="253"/>
      <c r="NE208" s="253"/>
      <c r="NF208" s="253"/>
      <c r="NG208" s="253"/>
      <c r="NH208" s="253"/>
      <c r="NI208" s="253"/>
      <c r="NJ208" s="253"/>
      <c r="NK208" s="253"/>
      <c r="NL208" s="253"/>
      <c r="NM208" s="253"/>
      <c r="NN208" s="253"/>
      <c r="NO208" s="253"/>
      <c r="NP208" s="253"/>
      <c r="NQ208" s="253"/>
      <c r="NR208" s="253"/>
      <c r="NS208" s="253"/>
      <c r="NT208" s="253"/>
      <c r="NU208" s="253"/>
      <c r="NV208" s="253"/>
      <c r="NW208" s="253"/>
      <c r="NX208" s="253"/>
      <c r="NY208" s="253"/>
      <c r="NZ208" s="253"/>
      <c r="OA208" s="253"/>
      <c r="OB208" s="253"/>
      <c r="OC208" s="253"/>
      <c r="OD208" s="253"/>
      <c r="OE208" s="253"/>
      <c r="OF208" s="253"/>
      <c r="OG208" s="253"/>
      <c r="OH208" s="253"/>
      <c r="OI208" s="253"/>
      <c r="OJ208" s="253"/>
      <c r="OK208" s="253"/>
      <c r="OL208" s="253"/>
      <c r="OM208" s="253"/>
      <c r="ON208" s="253"/>
      <c r="OO208" s="253"/>
      <c r="OP208" s="253"/>
      <c r="OQ208" s="253"/>
      <c r="OR208" s="253"/>
      <c r="OS208" s="253"/>
      <c r="OT208" s="253"/>
      <c r="OU208" s="253"/>
      <c r="OV208" s="253"/>
      <c r="OW208" s="253"/>
      <c r="OX208" s="240"/>
      <c r="OY208" s="240"/>
      <c r="OZ208" s="240"/>
      <c r="PA208" s="240"/>
      <c r="PB208" s="240"/>
      <c r="PC208" s="240"/>
      <c r="PD208" s="240"/>
      <c r="PE208" s="240"/>
      <c r="PF208" s="240"/>
      <c r="PG208" s="240"/>
      <c r="PH208" s="240"/>
      <c r="PI208" s="240"/>
      <c r="PJ208" s="240"/>
      <c r="PK208" s="240"/>
      <c r="PL208" s="240"/>
      <c r="PM208" s="240"/>
      <c r="PN208" s="240"/>
      <c r="PO208" s="240"/>
      <c r="PP208" s="240"/>
      <c r="PQ208" s="240"/>
      <c r="PR208" s="240"/>
      <c r="PS208" s="240"/>
      <c r="PT208" s="240"/>
      <c r="PU208" s="240"/>
      <c r="PV208" s="240"/>
      <c r="PW208" s="240"/>
      <c r="PX208" s="240"/>
      <c r="PY208" s="240"/>
      <c r="PZ208" s="240"/>
      <c r="QA208" s="240"/>
      <c r="QB208" s="240"/>
      <c r="QC208" s="240"/>
      <c r="QD208" s="240"/>
      <c r="QE208" s="240"/>
      <c r="QF208" s="240"/>
      <c r="QG208" s="240"/>
      <c r="QH208" s="240"/>
      <c r="QI208" s="240"/>
      <c r="QJ208" s="240"/>
      <c r="QK208" s="240"/>
      <c r="QL208" s="240"/>
      <c r="QM208" s="240"/>
      <c r="QN208" s="240"/>
      <c r="QO208" s="240"/>
      <c r="QP208" s="240"/>
      <c r="QQ208" s="240"/>
      <c r="QR208" s="240"/>
      <c r="QS208" s="240"/>
      <c r="QT208" s="240"/>
      <c r="QU208" s="240"/>
      <c r="QV208" s="240"/>
      <c r="QW208" s="240"/>
      <c r="QX208" s="240"/>
      <c r="QY208" s="240"/>
      <c r="QZ208" s="240"/>
      <c r="RA208" s="240"/>
      <c r="RB208" s="240"/>
      <c r="RC208" s="240"/>
      <c r="RD208" s="240"/>
      <c r="RE208" s="240"/>
      <c r="RF208" s="240"/>
      <c r="RG208" s="240"/>
      <c r="RH208" s="240"/>
      <c r="RI208" s="240"/>
      <c r="RJ208" s="240"/>
      <c r="RK208" s="240"/>
      <c r="RL208" s="240"/>
      <c r="RM208" s="240"/>
      <c r="RN208" s="240"/>
      <c r="RO208" s="240"/>
      <c r="RP208" s="240"/>
      <c r="RQ208" s="240"/>
      <c r="RR208" s="240"/>
      <c r="RS208" s="240"/>
      <c r="RT208" s="240"/>
      <c r="RU208" s="240"/>
      <c r="RV208" s="240"/>
      <c r="RW208" s="240"/>
      <c r="RX208" s="240"/>
      <c r="RY208" s="240"/>
      <c r="RZ208" s="240"/>
      <c r="SA208" s="240"/>
      <c r="SB208" s="240"/>
      <c r="SC208" s="240"/>
      <c r="SD208" s="240"/>
      <c r="SE208" s="240"/>
      <c r="SF208" s="240"/>
      <c r="SG208" s="240"/>
      <c r="SH208" s="240"/>
      <c r="SI208" s="240"/>
      <c r="SJ208" s="240"/>
      <c r="SK208" s="240"/>
      <c r="SL208" s="240"/>
      <c r="SM208" s="240"/>
      <c r="SN208" s="240"/>
      <c r="SO208" s="240"/>
      <c r="SP208" s="240"/>
      <c r="SQ208" s="240"/>
      <c r="SR208" s="240"/>
      <c r="SS208" s="240"/>
      <c r="ST208" s="240"/>
      <c r="SU208" s="240"/>
      <c r="SV208" s="240"/>
      <c r="SW208" s="240"/>
      <c r="SX208" s="240"/>
      <c r="SY208" s="240"/>
      <c r="SZ208" s="240"/>
      <c r="TA208" s="240"/>
      <c r="TB208" s="240"/>
      <c r="TC208" s="240"/>
      <c r="TD208" s="240"/>
      <c r="TE208" s="240"/>
      <c r="TF208" s="240"/>
      <c r="TG208" s="240"/>
      <c r="TH208" s="240"/>
      <c r="TI208" s="240"/>
      <c r="TJ208" s="240"/>
      <c r="TK208" s="240"/>
      <c r="TL208" s="240"/>
      <c r="TM208" s="240"/>
      <c r="TN208" s="240"/>
      <c r="TO208" s="240"/>
      <c r="TP208" s="240"/>
      <c r="TQ208" s="240"/>
      <c r="TR208" s="240"/>
      <c r="TS208" s="240"/>
      <c r="TT208" s="240"/>
      <c r="TU208" s="240"/>
      <c r="TV208" s="240"/>
      <c r="TW208" s="240"/>
      <c r="TX208" s="240"/>
      <c r="TY208" s="240"/>
      <c r="TZ208" s="240"/>
      <c r="UA208" s="240"/>
      <c r="UB208" s="240"/>
      <c r="UC208" s="240"/>
      <c r="UD208" s="240"/>
      <c r="UE208" s="240"/>
      <c r="UF208" s="240"/>
      <c r="UG208" s="240"/>
      <c r="UH208" s="240"/>
      <c r="UI208" s="240"/>
      <c r="UJ208" s="240"/>
      <c r="UK208" s="240"/>
      <c r="UL208" s="240"/>
      <c r="UM208" s="240"/>
      <c r="UN208" s="240"/>
      <c r="UO208" s="240"/>
      <c r="UP208" s="240"/>
      <c r="UQ208" s="240"/>
      <c r="UR208" s="240"/>
      <c r="US208" s="240"/>
      <c r="UT208" s="240"/>
      <c r="UU208" s="240"/>
      <c r="UV208" s="240"/>
      <c r="UW208" s="240"/>
      <c r="UX208" s="240"/>
      <c r="UY208" s="240"/>
      <c r="UZ208" s="240"/>
      <c r="VA208" s="240"/>
      <c r="VB208" s="240"/>
      <c r="VC208" s="240"/>
      <c r="VD208" s="240"/>
    </row>
    <row r="209" spans="1:576" ht="20.100000000000001" customHeight="1" x14ac:dyDescent="0.25">
      <c r="A209" s="31"/>
      <c r="B209" s="32"/>
      <c r="C209" s="93"/>
      <c r="D209" s="98"/>
      <c r="E209" s="32"/>
      <c r="F209" s="93"/>
      <c r="G209" s="135"/>
      <c r="H209" s="33"/>
      <c r="I209" s="33"/>
      <c r="J209" s="35"/>
      <c r="K209" s="35"/>
      <c r="L209" s="30"/>
      <c r="M209" s="33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8"/>
      <c r="AF209" s="68"/>
      <c r="AG209" s="68"/>
      <c r="AH209" s="68"/>
      <c r="AI209" s="68"/>
      <c r="AJ209" s="68"/>
      <c r="AK209" s="68"/>
      <c r="AL209" s="261"/>
    </row>
    <row r="210" spans="1:576" ht="20.100000000000001" customHeight="1" x14ac:dyDescent="0.25">
      <c r="A210" s="111" t="s">
        <v>188</v>
      </c>
      <c r="B210" s="32"/>
      <c r="C210" s="103"/>
      <c r="D210" s="104"/>
      <c r="E210" s="32"/>
      <c r="F210" s="103"/>
      <c r="G210" s="133"/>
      <c r="H210" s="33"/>
      <c r="I210" s="33"/>
      <c r="J210" s="34"/>
      <c r="K210" s="34"/>
      <c r="L210" s="29"/>
      <c r="M210" s="33"/>
      <c r="N210" s="67"/>
      <c r="O210" s="67"/>
      <c r="P210" s="67"/>
      <c r="Q210" s="68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8"/>
      <c r="AC210" s="67"/>
      <c r="AD210" s="67"/>
      <c r="AE210" s="68"/>
      <c r="AF210" s="68"/>
      <c r="AG210" s="68"/>
      <c r="AH210" s="68"/>
      <c r="AI210" s="68"/>
      <c r="AJ210" s="68"/>
      <c r="AK210" s="68"/>
      <c r="AL210" s="261"/>
    </row>
    <row r="211" spans="1:576" s="56" customFormat="1" ht="15" customHeight="1" x14ac:dyDescent="0.2">
      <c r="A211" s="18">
        <v>1</v>
      </c>
      <c r="B211" s="89" t="s">
        <v>325</v>
      </c>
      <c r="C211" s="89" t="s">
        <v>326</v>
      </c>
      <c r="D211" s="20">
        <v>14</v>
      </c>
      <c r="E211" s="89" t="s">
        <v>244</v>
      </c>
      <c r="F211" s="89" t="s">
        <v>327</v>
      </c>
      <c r="G211" s="130" t="s">
        <v>114</v>
      </c>
      <c r="H211" s="22">
        <v>40</v>
      </c>
      <c r="I211" s="157" t="s">
        <v>121</v>
      </c>
      <c r="J211" s="21" t="s">
        <v>115</v>
      </c>
      <c r="K211" s="21" t="s">
        <v>188</v>
      </c>
      <c r="L211" s="21" t="s">
        <v>188</v>
      </c>
      <c r="M211" s="22">
        <v>1</v>
      </c>
      <c r="N211" s="62">
        <v>14012</v>
      </c>
      <c r="O211" s="62"/>
      <c r="P211" s="62"/>
      <c r="Q211" s="62">
        <f t="shared" ref="Q211:Q243" si="129">N211+O211+P211</f>
        <v>14012</v>
      </c>
      <c r="R211" s="62"/>
      <c r="S211" s="62">
        <f t="shared" ref="S211:S245" si="130">(Q211+Y211+Z211)/30*5</f>
        <v>2634.166666666667</v>
      </c>
      <c r="T211" s="62">
        <f t="shared" ref="T211:T245" si="131">(Q211+Y211+Z211)/30*50</f>
        <v>26341.666666666668</v>
      </c>
      <c r="U211" s="62">
        <f t="shared" ref="U211:U245" si="132">Q211*17.5%</f>
        <v>2452.1</v>
      </c>
      <c r="V211" s="62">
        <f t="shared" ref="V211:V245" si="133">Q211*3%</f>
        <v>420.35999999999996</v>
      </c>
      <c r="W211" s="62">
        <f t="shared" ref="W211:W245" si="134">Q211*5%</f>
        <v>700.6</v>
      </c>
      <c r="X211" s="62">
        <f t="shared" ref="X211:X245" si="135">Q211*2%</f>
        <v>280.24</v>
      </c>
      <c r="Y211" s="62">
        <v>1114</v>
      </c>
      <c r="Z211" s="62">
        <v>679</v>
      </c>
      <c r="AA211" s="64">
        <f>(Q211+Y211+Z211)/2</f>
        <v>7902.5</v>
      </c>
      <c r="AB211" s="64">
        <f t="shared" ref="AB211:AB243" si="136">Q211+R211+U211+V211+W211+X211+Y211+Z211+(S211/12+T211/12+AA211/12)</f>
        <v>22731.494444444445</v>
      </c>
      <c r="AC211" s="64">
        <f t="shared" ref="AC211:AC243" si="137">+AB211*12</f>
        <v>272777.93333333335</v>
      </c>
      <c r="AD211" s="64"/>
      <c r="AE211" s="64"/>
      <c r="AF211" s="64"/>
      <c r="AG211" s="64"/>
      <c r="AH211" s="64"/>
      <c r="AI211" s="64"/>
      <c r="AJ211" s="64"/>
      <c r="AK211" s="64"/>
      <c r="AL211" s="6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4"/>
      <c r="HA211" s="24"/>
      <c r="HB211" s="24"/>
      <c r="HC211" s="24"/>
      <c r="HD211" s="24"/>
      <c r="HE211" s="24"/>
      <c r="HF211" s="24"/>
      <c r="HG211" s="24"/>
      <c r="HH211" s="24"/>
      <c r="HI211" s="24"/>
      <c r="HJ211" s="24"/>
      <c r="HK211" s="24"/>
      <c r="HL211" s="24"/>
      <c r="HM211" s="24"/>
      <c r="HN211" s="24"/>
      <c r="HO211" s="24"/>
      <c r="HP211" s="24"/>
      <c r="HQ211" s="24"/>
      <c r="HR211" s="24"/>
      <c r="HS211" s="24"/>
      <c r="HT211" s="24"/>
      <c r="HU211" s="24"/>
      <c r="HV211" s="24"/>
      <c r="HW211" s="24"/>
      <c r="HX211" s="24"/>
      <c r="HY211" s="24"/>
      <c r="HZ211" s="24"/>
      <c r="IA211" s="24"/>
      <c r="IB211" s="24"/>
      <c r="IC211" s="24"/>
      <c r="ID211" s="24"/>
      <c r="IE211" s="24"/>
      <c r="IF211" s="24"/>
      <c r="IG211" s="24"/>
      <c r="IH211" s="24"/>
      <c r="II211" s="24"/>
      <c r="IJ211" s="24"/>
      <c r="IK211" s="24"/>
      <c r="IL211" s="24"/>
      <c r="IM211" s="24"/>
      <c r="IN211" s="24"/>
      <c r="IO211" s="24"/>
      <c r="IP211" s="24"/>
      <c r="IQ211" s="24"/>
      <c r="IR211" s="24"/>
      <c r="IS211" s="24"/>
      <c r="IT211" s="24"/>
      <c r="IU211" s="24"/>
      <c r="IV211" s="24"/>
      <c r="IW211" s="24"/>
      <c r="IX211" s="24"/>
      <c r="IY211" s="24"/>
      <c r="IZ211" s="24"/>
      <c r="JA211" s="24"/>
      <c r="JB211" s="24"/>
      <c r="JC211" s="24"/>
      <c r="JD211" s="24"/>
      <c r="JE211" s="24"/>
      <c r="JF211" s="24"/>
      <c r="JG211" s="24"/>
      <c r="JH211" s="24"/>
      <c r="JI211" s="24"/>
      <c r="JJ211" s="24"/>
      <c r="JK211" s="24"/>
      <c r="JL211" s="24"/>
      <c r="JM211" s="24"/>
      <c r="JN211" s="24"/>
      <c r="JO211" s="24"/>
      <c r="JP211" s="24"/>
      <c r="JQ211" s="24"/>
      <c r="JR211" s="24"/>
      <c r="JS211" s="24"/>
      <c r="JT211" s="24"/>
      <c r="JU211" s="24"/>
      <c r="JV211" s="24"/>
      <c r="JW211" s="24"/>
      <c r="JX211" s="24"/>
      <c r="JY211" s="24"/>
      <c r="JZ211" s="24"/>
      <c r="KA211" s="24"/>
      <c r="KB211" s="24"/>
      <c r="KC211" s="24"/>
      <c r="KD211" s="24"/>
      <c r="KE211" s="24"/>
      <c r="KF211" s="24"/>
      <c r="KG211" s="24"/>
      <c r="KH211" s="24"/>
      <c r="KI211" s="24"/>
      <c r="KJ211" s="24"/>
      <c r="KK211" s="24"/>
      <c r="KL211" s="24"/>
      <c r="KM211" s="24"/>
      <c r="KN211" s="24"/>
      <c r="KO211" s="24"/>
      <c r="KP211" s="24"/>
      <c r="KQ211" s="24"/>
      <c r="KR211" s="24"/>
      <c r="KS211" s="24"/>
      <c r="KT211" s="24"/>
      <c r="KU211" s="24"/>
      <c r="KV211" s="24"/>
      <c r="KW211" s="24"/>
      <c r="KX211" s="24"/>
      <c r="KY211" s="24"/>
      <c r="KZ211" s="24"/>
      <c r="LA211" s="24"/>
      <c r="LB211" s="24"/>
      <c r="LC211" s="24"/>
      <c r="LD211" s="24"/>
      <c r="LE211" s="24"/>
      <c r="LF211" s="24"/>
      <c r="LG211" s="24"/>
      <c r="LH211" s="24"/>
      <c r="LI211" s="24"/>
      <c r="LJ211" s="24"/>
      <c r="LK211" s="24"/>
      <c r="LL211" s="24"/>
      <c r="LM211" s="24"/>
      <c r="LN211" s="24"/>
      <c r="LO211" s="24"/>
      <c r="LP211" s="24"/>
      <c r="LQ211" s="24"/>
      <c r="LR211" s="24"/>
      <c r="LS211" s="24"/>
      <c r="LT211" s="24"/>
      <c r="LU211" s="24"/>
      <c r="LV211" s="24"/>
      <c r="LW211" s="24"/>
      <c r="LX211" s="24"/>
      <c r="LY211" s="24"/>
      <c r="LZ211" s="24"/>
      <c r="MA211" s="24"/>
      <c r="MB211" s="24"/>
      <c r="MC211" s="24"/>
      <c r="MD211" s="24"/>
      <c r="ME211" s="24"/>
      <c r="MF211" s="24"/>
      <c r="MG211" s="24"/>
      <c r="MH211" s="24"/>
      <c r="MI211" s="24"/>
      <c r="MJ211" s="24"/>
      <c r="MK211" s="24"/>
      <c r="ML211" s="24"/>
      <c r="MM211" s="24"/>
      <c r="MN211" s="24"/>
      <c r="MO211" s="24"/>
      <c r="MP211" s="24"/>
      <c r="MQ211" s="24"/>
      <c r="MR211" s="24"/>
      <c r="MS211" s="24"/>
      <c r="MT211" s="24"/>
      <c r="MU211" s="24"/>
      <c r="MV211" s="24"/>
      <c r="MW211" s="24"/>
      <c r="MX211" s="24"/>
      <c r="MY211" s="24"/>
      <c r="MZ211" s="24"/>
      <c r="NA211" s="24"/>
      <c r="NB211" s="24"/>
      <c r="NC211" s="24"/>
      <c r="ND211" s="24"/>
      <c r="NE211" s="24"/>
      <c r="NF211" s="24"/>
      <c r="NG211" s="24"/>
      <c r="NH211" s="24"/>
      <c r="NI211" s="24"/>
      <c r="NJ211" s="24"/>
      <c r="NK211" s="24"/>
      <c r="NL211" s="24"/>
      <c r="NM211" s="24"/>
      <c r="NN211" s="24"/>
      <c r="NO211" s="24"/>
      <c r="NP211" s="24"/>
      <c r="NQ211" s="24"/>
      <c r="NR211" s="24"/>
      <c r="NS211" s="24"/>
      <c r="NT211" s="24"/>
      <c r="NU211" s="24"/>
      <c r="NV211" s="24"/>
      <c r="NW211" s="24"/>
      <c r="NX211" s="24"/>
      <c r="NY211" s="24"/>
      <c r="NZ211" s="24"/>
      <c r="OA211" s="24"/>
      <c r="OB211" s="24"/>
      <c r="OC211" s="24"/>
      <c r="OD211" s="24"/>
      <c r="OE211" s="24"/>
      <c r="OF211" s="24"/>
      <c r="OG211" s="24"/>
      <c r="OH211" s="24"/>
      <c r="OI211" s="24"/>
      <c r="OJ211" s="24"/>
      <c r="OK211" s="24"/>
      <c r="OL211" s="24"/>
      <c r="OM211" s="24"/>
      <c r="ON211" s="24"/>
      <c r="OO211" s="24"/>
      <c r="OP211" s="24"/>
      <c r="OQ211" s="24"/>
      <c r="OR211" s="24"/>
      <c r="OS211" s="24"/>
      <c r="OT211" s="24"/>
      <c r="OU211" s="24"/>
      <c r="OV211" s="24"/>
      <c r="OW211" s="24"/>
      <c r="OX211" s="24"/>
      <c r="OY211" s="24"/>
      <c r="OZ211" s="24"/>
      <c r="PA211" s="24"/>
      <c r="PB211" s="24"/>
      <c r="PC211" s="24"/>
      <c r="PD211" s="24"/>
      <c r="PE211" s="24"/>
      <c r="PF211" s="24"/>
      <c r="PG211" s="24"/>
      <c r="PH211" s="24"/>
      <c r="PI211" s="24"/>
      <c r="PJ211" s="24"/>
      <c r="PK211" s="24"/>
      <c r="PL211" s="24"/>
      <c r="PM211" s="24"/>
      <c r="PN211" s="24"/>
      <c r="PO211" s="24"/>
      <c r="PP211" s="24"/>
      <c r="PQ211" s="24"/>
      <c r="PR211" s="24"/>
      <c r="PS211" s="24"/>
      <c r="PT211" s="24"/>
      <c r="PU211" s="24"/>
      <c r="PV211" s="24"/>
      <c r="PW211" s="24"/>
      <c r="PX211" s="24"/>
      <c r="PY211" s="24"/>
      <c r="PZ211" s="24"/>
      <c r="QA211" s="24"/>
      <c r="QB211" s="24"/>
      <c r="QC211" s="24"/>
      <c r="QD211" s="24"/>
      <c r="QE211" s="24"/>
      <c r="QF211" s="24"/>
      <c r="QG211" s="24"/>
      <c r="QH211" s="24"/>
      <c r="QI211" s="24"/>
      <c r="QJ211" s="24"/>
      <c r="QK211" s="24"/>
      <c r="QL211" s="24"/>
      <c r="QM211" s="24"/>
      <c r="QN211" s="24"/>
      <c r="QO211" s="24"/>
      <c r="QP211" s="24"/>
      <c r="QQ211" s="24"/>
      <c r="QR211" s="24"/>
      <c r="QS211" s="24"/>
      <c r="QT211" s="24"/>
      <c r="QU211" s="24"/>
      <c r="QV211" s="24"/>
      <c r="QW211" s="24"/>
      <c r="QX211" s="24"/>
      <c r="QY211" s="24"/>
      <c r="QZ211" s="24"/>
      <c r="RA211" s="24"/>
      <c r="RB211" s="24"/>
      <c r="RC211" s="24"/>
      <c r="RD211" s="24"/>
      <c r="RE211" s="24"/>
      <c r="RF211" s="24"/>
      <c r="RG211" s="24"/>
      <c r="RH211" s="24"/>
      <c r="RI211" s="24"/>
      <c r="RJ211" s="24"/>
      <c r="RK211" s="24"/>
      <c r="RL211" s="24"/>
      <c r="RM211" s="24"/>
      <c r="RN211" s="24"/>
      <c r="RO211" s="24"/>
      <c r="RP211" s="24"/>
      <c r="RQ211" s="24"/>
      <c r="RR211" s="24"/>
      <c r="RS211" s="24"/>
      <c r="RT211" s="24"/>
      <c r="RU211" s="24"/>
      <c r="RV211" s="24"/>
      <c r="RW211" s="24"/>
      <c r="RX211" s="24"/>
      <c r="RY211" s="24"/>
      <c r="RZ211" s="24"/>
      <c r="SA211" s="24"/>
      <c r="SB211" s="24"/>
      <c r="SC211" s="24"/>
      <c r="SD211" s="24"/>
      <c r="SE211" s="24"/>
      <c r="SF211" s="24"/>
      <c r="SG211" s="24"/>
      <c r="SH211" s="24"/>
      <c r="SI211" s="24"/>
      <c r="SJ211" s="24"/>
      <c r="SK211" s="24"/>
      <c r="SL211" s="24"/>
      <c r="SM211" s="24"/>
      <c r="SN211" s="24"/>
      <c r="SO211" s="24"/>
      <c r="SP211" s="24"/>
      <c r="SQ211" s="24"/>
      <c r="SR211" s="24"/>
      <c r="SS211" s="24"/>
      <c r="ST211" s="24"/>
      <c r="SU211" s="24"/>
      <c r="SV211" s="24"/>
      <c r="SW211" s="24"/>
      <c r="SX211" s="24"/>
      <c r="SY211" s="24"/>
      <c r="SZ211" s="24"/>
      <c r="TA211" s="24"/>
      <c r="TB211" s="24"/>
      <c r="TC211" s="24"/>
      <c r="TD211" s="24"/>
      <c r="TE211" s="24"/>
      <c r="TF211" s="24"/>
      <c r="TG211" s="24"/>
      <c r="TH211" s="24"/>
      <c r="TI211" s="24"/>
      <c r="TJ211" s="24"/>
      <c r="TK211" s="24"/>
      <c r="TL211" s="24"/>
      <c r="TM211" s="24"/>
      <c r="TN211" s="24"/>
      <c r="TO211" s="24"/>
      <c r="TP211" s="24"/>
      <c r="TQ211" s="24"/>
      <c r="TR211" s="24"/>
      <c r="TS211" s="24"/>
      <c r="TT211" s="24"/>
      <c r="TU211" s="24"/>
      <c r="TV211" s="24"/>
      <c r="TW211" s="24"/>
      <c r="TX211" s="24"/>
      <c r="TY211" s="24"/>
      <c r="TZ211" s="24"/>
      <c r="UA211" s="24"/>
      <c r="UB211" s="24"/>
      <c r="UC211" s="24"/>
      <c r="UD211" s="24"/>
      <c r="UE211" s="24"/>
      <c r="UF211" s="24"/>
      <c r="UG211" s="24"/>
      <c r="UH211" s="24"/>
      <c r="UI211" s="24"/>
      <c r="UJ211" s="24"/>
      <c r="UK211" s="24"/>
      <c r="UL211" s="24"/>
      <c r="UM211" s="24"/>
      <c r="UN211" s="24"/>
      <c r="UO211" s="24"/>
      <c r="UP211" s="24"/>
      <c r="UQ211" s="24"/>
      <c r="UR211" s="24"/>
      <c r="US211" s="24"/>
      <c r="UT211" s="24"/>
      <c r="UU211" s="24"/>
      <c r="UV211" s="24"/>
      <c r="UW211" s="24"/>
      <c r="UX211" s="24"/>
      <c r="UY211" s="24"/>
      <c r="UZ211" s="24"/>
      <c r="VA211" s="24"/>
      <c r="VB211" s="24"/>
      <c r="VC211" s="24"/>
      <c r="VD211" s="24"/>
    </row>
    <row r="212" spans="1:576" s="153" customFormat="1" ht="15" customHeight="1" x14ac:dyDescent="0.2">
      <c r="A212" s="99">
        <v>2</v>
      </c>
      <c r="B212" s="89" t="s">
        <v>325</v>
      </c>
      <c r="C212" s="89" t="s">
        <v>326</v>
      </c>
      <c r="D212" s="20">
        <v>14</v>
      </c>
      <c r="E212" s="89" t="s">
        <v>245</v>
      </c>
      <c r="F212" s="89" t="s">
        <v>327</v>
      </c>
      <c r="G212" s="130">
        <v>12</v>
      </c>
      <c r="H212" s="22">
        <v>40</v>
      </c>
      <c r="I212" s="22" t="s">
        <v>107</v>
      </c>
      <c r="J212" s="21" t="s">
        <v>225</v>
      </c>
      <c r="K212" s="156" t="s">
        <v>364</v>
      </c>
      <c r="L212" s="21" t="s">
        <v>117</v>
      </c>
      <c r="M212" s="22">
        <v>1</v>
      </c>
      <c r="N212" s="62">
        <v>24345</v>
      </c>
      <c r="O212" s="62"/>
      <c r="P212" s="62"/>
      <c r="Q212" s="62">
        <f>N212+O212+P212</f>
        <v>24345</v>
      </c>
      <c r="R212" s="62"/>
      <c r="S212" s="62">
        <f>(Q212+Y212+Z212)/30*5</f>
        <v>4451.333333333333</v>
      </c>
      <c r="T212" s="62">
        <f>(Q212+Y212+Z212)/30*50</f>
        <v>44513.333333333336</v>
      </c>
      <c r="U212" s="62">
        <f>Q212*17.5%</f>
        <v>4260.375</v>
      </c>
      <c r="V212" s="62">
        <f>Q212*3%</f>
        <v>730.35</v>
      </c>
      <c r="W212" s="62">
        <f>Q212*5%</f>
        <v>1217.25</v>
      </c>
      <c r="X212" s="62">
        <f>Q212*2%</f>
        <v>486.90000000000003</v>
      </c>
      <c r="Y212" s="62">
        <v>1455</v>
      </c>
      <c r="Z212" s="62">
        <v>908</v>
      </c>
      <c r="AA212" s="64">
        <f>(Q212+Y212+Z212)/2</f>
        <v>13354</v>
      </c>
      <c r="AB212" s="64">
        <f>Q212+R212+U212+V212+W212+X212+Y212+Z212+(S212/12+T212/12+AA212/12)</f>
        <v>38596.097222222219</v>
      </c>
      <c r="AC212" s="64">
        <f>+AB212*12</f>
        <v>463153.16666666663</v>
      </c>
      <c r="AD212" s="64"/>
      <c r="AE212" s="64"/>
      <c r="AF212" s="64"/>
      <c r="AG212" s="64"/>
      <c r="AH212" s="64"/>
      <c r="AI212" s="64"/>
      <c r="AJ212" s="64"/>
      <c r="AK212" s="64"/>
      <c r="AL212" s="64"/>
      <c r="AM212" s="154"/>
      <c r="AN212" s="154"/>
      <c r="AO212" s="154"/>
      <c r="AP212" s="154"/>
      <c r="AQ212" s="154"/>
      <c r="AR212" s="154"/>
      <c r="AS212" s="154"/>
      <c r="AT212" s="154"/>
      <c r="AU212" s="154"/>
      <c r="AV212" s="154"/>
      <c r="AW212" s="154"/>
      <c r="AX212" s="154"/>
      <c r="AY212" s="154"/>
      <c r="AZ212" s="154"/>
      <c r="BA212" s="154"/>
      <c r="BB212" s="154"/>
      <c r="BC212" s="154"/>
      <c r="BD212" s="154"/>
      <c r="BE212" s="154"/>
      <c r="BF212" s="154"/>
      <c r="BG212" s="154"/>
      <c r="BH212" s="154"/>
      <c r="BI212" s="154"/>
      <c r="BJ212" s="154"/>
      <c r="BK212" s="154"/>
      <c r="BL212" s="154"/>
      <c r="BM212" s="154"/>
      <c r="BN212" s="154"/>
      <c r="BO212" s="154"/>
      <c r="BP212" s="154"/>
      <c r="BQ212" s="154"/>
      <c r="BR212" s="154"/>
      <c r="BS212" s="154"/>
      <c r="BT212" s="154"/>
      <c r="BU212" s="154"/>
      <c r="BV212" s="154"/>
      <c r="BW212" s="154"/>
      <c r="BX212" s="154"/>
      <c r="BY212" s="154"/>
      <c r="BZ212" s="154"/>
      <c r="CA212" s="154"/>
      <c r="CB212" s="154"/>
      <c r="CC212" s="154"/>
      <c r="CD212" s="154"/>
      <c r="CE212" s="154"/>
      <c r="CF212" s="154"/>
      <c r="CG212" s="154"/>
      <c r="CH212" s="154"/>
      <c r="CI212" s="154"/>
      <c r="CJ212" s="154"/>
      <c r="CK212" s="154"/>
      <c r="CL212" s="154"/>
      <c r="CM212" s="154"/>
      <c r="CN212" s="154"/>
      <c r="CO212" s="154"/>
      <c r="CP212" s="154"/>
      <c r="CQ212" s="154"/>
      <c r="CR212" s="154"/>
      <c r="CS212" s="154"/>
      <c r="CT212" s="154"/>
      <c r="CU212" s="154"/>
      <c r="CV212" s="154"/>
      <c r="CW212" s="154"/>
      <c r="CX212" s="154"/>
      <c r="CY212" s="154"/>
      <c r="CZ212" s="154"/>
      <c r="DA212" s="154"/>
      <c r="DB212" s="154"/>
      <c r="DC212" s="154"/>
      <c r="DD212" s="154"/>
      <c r="DE212" s="154"/>
      <c r="DF212" s="154"/>
      <c r="DG212" s="154"/>
      <c r="DH212" s="154"/>
      <c r="DI212" s="154"/>
      <c r="DJ212" s="154"/>
      <c r="DK212" s="154"/>
      <c r="DL212" s="154"/>
      <c r="DM212" s="154"/>
      <c r="DN212" s="154"/>
      <c r="DO212" s="154"/>
      <c r="DP212" s="154"/>
      <c r="DQ212" s="154"/>
      <c r="DR212" s="154"/>
      <c r="DS212" s="154"/>
      <c r="DT212" s="154"/>
      <c r="DU212" s="154"/>
      <c r="DV212" s="154"/>
      <c r="DW212" s="154"/>
      <c r="DX212" s="154"/>
      <c r="DY212" s="154"/>
      <c r="DZ212" s="154"/>
      <c r="EA212" s="154"/>
      <c r="EB212" s="154"/>
      <c r="EC212" s="154"/>
      <c r="ED212" s="154"/>
      <c r="EE212" s="154"/>
      <c r="EF212" s="154"/>
      <c r="EG212" s="154"/>
      <c r="EH212" s="154"/>
      <c r="EI212" s="154"/>
      <c r="EJ212" s="154"/>
      <c r="EK212" s="154"/>
      <c r="EL212" s="154"/>
      <c r="EM212" s="154"/>
      <c r="EN212" s="154"/>
      <c r="EO212" s="154"/>
      <c r="EP212" s="154"/>
      <c r="EQ212" s="154"/>
      <c r="ER212" s="154"/>
      <c r="ES212" s="154"/>
      <c r="ET212" s="154"/>
      <c r="EU212" s="154"/>
      <c r="EV212" s="154"/>
      <c r="EW212" s="154"/>
      <c r="EX212" s="154"/>
      <c r="EY212" s="154"/>
      <c r="EZ212" s="154"/>
      <c r="FA212" s="154"/>
      <c r="FB212" s="154"/>
      <c r="FC212" s="154"/>
      <c r="FD212" s="154"/>
      <c r="FE212" s="154"/>
      <c r="FF212" s="154"/>
      <c r="FG212" s="154"/>
      <c r="FH212" s="154"/>
      <c r="FI212" s="154"/>
      <c r="FJ212" s="154"/>
      <c r="FK212" s="154"/>
      <c r="FL212" s="154"/>
      <c r="FM212" s="154"/>
      <c r="FN212" s="154"/>
      <c r="FO212" s="154"/>
      <c r="FP212" s="154"/>
      <c r="FQ212" s="154"/>
      <c r="FR212" s="154"/>
      <c r="FS212" s="154"/>
      <c r="FT212" s="154"/>
      <c r="FU212" s="154"/>
      <c r="FV212" s="154"/>
      <c r="FW212" s="154"/>
      <c r="FX212" s="154"/>
      <c r="FY212" s="154"/>
      <c r="FZ212" s="154"/>
      <c r="GA212" s="154"/>
      <c r="GB212" s="154"/>
      <c r="GC212" s="154"/>
      <c r="GD212" s="154"/>
      <c r="GE212" s="154"/>
      <c r="GF212" s="154"/>
      <c r="GG212" s="154"/>
      <c r="GH212" s="154"/>
      <c r="GI212" s="154"/>
      <c r="GJ212" s="154"/>
      <c r="GK212" s="154"/>
      <c r="GL212" s="154"/>
      <c r="GM212" s="154"/>
      <c r="GN212" s="154"/>
      <c r="GO212" s="154"/>
      <c r="GP212" s="154"/>
      <c r="GQ212" s="154"/>
      <c r="GR212" s="154"/>
      <c r="GS212" s="154"/>
      <c r="GT212" s="154"/>
      <c r="GU212" s="154"/>
      <c r="GV212" s="154"/>
      <c r="GW212" s="154"/>
      <c r="GX212" s="154"/>
      <c r="GY212" s="154"/>
      <c r="GZ212" s="154"/>
      <c r="HA212" s="154"/>
      <c r="HB212" s="154"/>
      <c r="HC212" s="154"/>
      <c r="HD212" s="154"/>
      <c r="HE212" s="154"/>
      <c r="HF212" s="154"/>
      <c r="HG212" s="154"/>
      <c r="HH212" s="154"/>
      <c r="HI212" s="154"/>
      <c r="HJ212" s="154"/>
      <c r="HK212" s="154"/>
      <c r="HL212" s="154"/>
      <c r="HM212" s="154"/>
      <c r="HN212" s="154"/>
      <c r="HO212" s="154"/>
      <c r="HP212" s="154"/>
      <c r="HQ212" s="154"/>
      <c r="HR212" s="154"/>
      <c r="HS212" s="154"/>
      <c r="HT212" s="154"/>
      <c r="HU212" s="154"/>
      <c r="HV212" s="154"/>
      <c r="HW212" s="154"/>
      <c r="HX212" s="154"/>
      <c r="HY212" s="154"/>
      <c r="HZ212" s="154"/>
      <c r="IA212" s="154"/>
      <c r="IB212" s="154"/>
      <c r="IC212" s="154"/>
      <c r="ID212" s="154"/>
      <c r="IE212" s="154"/>
      <c r="IF212" s="154"/>
      <c r="IG212" s="154"/>
      <c r="IH212" s="154"/>
      <c r="II212" s="154"/>
      <c r="IJ212" s="154"/>
      <c r="IK212" s="154"/>
      <c r="IL212" s="154"/>
      <c r="IM212" s="154"/>
      <c r="IN212" s="154"/>
      <c r="IO212" s="154"/>
      <c r="IP212" s="154"/>
      <c r="IQ212" s="154"/>
      <c r="IR212" s="154"/>
      <c r="IS212" s="154"/>
      <c r="IT212" s="154"/>
      <c r="IU212" s="154"/>
      <c r="IV212" s="154"/>
      <c r="IW212" s="154"/>
      <c r="IX212" s="154"/>
      <c r="IY212" s="154"/>
      <c r="IZ212" s="154"/>
      <c r="JA212" s="154"/>
      <c r="JB212" s="154"/>
      <c r="JC212" s="154"/>
      <c r="JD212" s="154"/>
      <c r="JE212" s="154"/>
      <c r="JF212" s="154"/>
      <c r="JG212" s="154"/>
      <c r="JH212" s="154"/>
      <c r="JI212" s="154"/>
      <c r="JJ212" s="154"/>
      <c r="JK212" s="154"/>
      <c r="JL212" s="154"/>
      <c r="JM212" s="154"/>
      <c r="JN212" s="154"/>
      <c r="JO212" s="154"/>
      <c r="JP212" s="154"/>
      <c r="JQ212" s="154"/>
      <c r="JR212" s="154"/>
      <c r="JS212" s="154"/>
      <c r="JT212" s="154"/>
      <c r="JU212" s="154"/>
      <c r="JV212" s="154"/>
      <c r="JW212" s="154"/>
      <c r="JX212" s="154"/>
      <c r="JY212" s="154"/>
      <c r="JZ212" s="154"/>
      <c r="KA212" s="154"/>
      <c r="KB212" s="154"/>
      <c r="KC212" s="154"/>
      <c r="KD212" s="154"/>
      <c r="KE212" s="154"/>
      <c r="KF212" s="154"/>
      <c r="KG212" s="154"/>
      <c r="KH212" s="154"/>
      <c r="KI212" s="154"/>
      <c r="KJ212" s="154"/>
      <c r="KK212" s="154"/>
      <c r="KL212" s="154"/>
      <c r="KM212" s="154"/>
      <c r="KN212" s="154"/>
      <c r="KO212" s="154"/>
      <c r="KP212" s="154"/>
      <c r="KQ212" s="154"/>
      <c r="KR212" s="154"/>
      <c r="KS212" s="154"/>
      <c r="KT212" s="154"/>
      <c r="KU212" s="154"/>
      <c r="KV212" s="154"/>
      <c r="KW212" s="154"/>
      <c r="KX212" s="154"/>
      <c r="KY212" s="154"/>
      <c r="KZ212" s="154"/>
      <c r="LA212" s="154"/>
      <c r="LB212" s="154"/>
      <c r="LC212" s="154"/>
      <c r="LD212" s="154"/>
      <c r="LE212" s="154"/>
      <c r="LF212" s="154"/>
      <c r="LG212" s="154"/>
      <c r="LH212" s="154"/>
      <c r="LI212" s="154"/>
      <c r="LJ212" s="154"/>
      <c r="LK212" s="154"/>
      <c r="LL212" s="154"/>
      <c r="LM212" s="154"/>
      <c r="LN212" s="154"/>
      <c r="LO212" s="154"/>
      <c r="LP212" s="154"/>
      <c r="LQ212" s="154"/>
      <c r="LR212" s="154"/>
      <c r="LS212" s="154"/>
      <c r="LT212" s="154"/>
      <c r="LU212" s="154"/>
      <c r="LV212" s="154"/>
      <c r="LW212" s="154"/>
      <c r="LX212" s="154"/>
      <c r="LY212" s="154"/>
      <c r="LZ212" s="154"/>
      <c r="MA212" s="154"/>
      <c r="MB212" s="154"/>
      <c r="MC212" s="154"/>
      <c r="MD212" s="154"/>
      <c r="ME212" s="154"/>
      <c r="MF212" s="154"/>
      <c r="MG212" s="154"/>
      <c r="MH212" s="154"/>
      <c r="MI212" s="154"/>
      <c r="MJ212" s="154"/>
      <c r="MK212" s="154"/>
      <c r="ML212" s="154"/>
      <c r="MM212" s="154"/>
      <c r="MN212" s="154"/>
      <c r="MO212" s="154"/>
      <c r="MP212" s="154"/>
      <c r="MQ212" s="154"/>
      <c r="MR212" s="154"/>
      <c r="MS212" s="154"/>
      <c r="MT212" s="154"/>
      <c r="MU212" s="154"/>
      <c r="MV212" s="154"/>
      <c r="MW212" s="154"/>
      <c r="MX212" s="154"/>
      <c r="MY212" s="154"/>
      <c r="MZ212" s="154"/>
      <c r="NA212" s="154"/>
      <c r="NB212" s="154"/>
      <c r="NC212" s="154"/>
      <c r="ND212" s="154"/>
      <c r="NE212" s="154"/>
      <c r="NF212" s="154"/>
      <c r="NG212" s="154"/>
      <c r="NH212" s="154"/>
      <c r="NI212" s="154"/>
      <c r="NJ212" s="154"/>
      <c r="NK212" s="154"/>
      <c r="NL212" s="154"/>
      <c r="NM212" s="154"/>
      <c r="NN212" s="154"/>
      <c r="NO212" s="154"/>
      <c r="NP212" s="154"/>
      <c r="NQ212" s="154"/>
      <c r="NR212" s="154"/>
      <c r="NS212" s="154"/>
      <c r="NT212" s="154"/>
      <c r="NU212" s="154"/>
      <c r="NV212" s="154"/>
      <c r="NW212" s="154"/>
      <c r="NX212" s="154"/>
      <c r="NY212" s="154"/>
      <c r="NZ212" s="154"/>
      <c r="OA212" s="154"/>
      <c r="OB212" s="154"/>
      <c r="OC212" s="154"/>
      <c r="OD212" s="154"/>
      <c r="OE212" s="154"/>
      <c r="OF212" s="154"/>
      <c r="OG212" s="154"/>
      <c r="OH212" s="154"/>
      <c r="OI212" s="154"/>
      <c r="OJ212" s="154"/>
      <c r="OK212" s="154"/>
      <c r="OL212" s="154"/>
      <c r="OM212" s="154"/>
      <c r="ON212" s="154"/>
      <c r="OO212" s="154"/>
      <c r="OP212" s="154"/>
      <c r="OQ212" s="154"/>
      <c r="OR212" s="154"/>
      <c r="OS212" s="154"/>
      <c r="OT212" s="154"/>
      <c r="OU212" s="154"/>
      <c r="OV212" s="154"/>
      <c r="OW212" s="154"/>
      <c r="OX212" s="154"/>
      <c r="OY212" s="154"/>
      <c r="OZ212" s="154"/>
      <c r="PA212" s="154"/>
      <c r="PB212" s="154"/>
      <c r="PC212" s="154"/>
      <c r="PD212" s="154"/>
      <c r="PE212" s="154"/>
      <c r="PF212" s="154"/>
      <c r="PG212" s="154"/>
      <c r="PH212" s="154"/>
      <c r="PI212" s="154"/>
      <c r="PJ212" s="154"/>
      <c r="PK212" s="154"/>
      <c r="PL212" s="154"/>
      <c r="PM212" s="154"/>
      <c r="PN212" s="154"/>
      <c r="PO212" s="154"/>
      <c r="PP212" s="154"/>
      <c r="PQ212" s="154"/>
      <c r="PR212" s="154"/>
      <c r="PS212" s="154"/>
      <c r="PT212" s="154"/>
      <c r="PU212" s="154"/>
      <c r="PV212" s="154"/>
      <c r="PW212" s="154"/>
      <c r="PX212" s="154"/>
      <c r="PY212" s="154"/>
      <c r="PZ212" s="154"/>
      <c r="QA212" s="154"/>
      <c r="QB212" s="154"/>
      <c r="QC212" s="154"/>
      <c r="QD212" s="154"/>
      <c r="QE212" s="154"/>
      <c r="QF212" s="154"/>
      <c r="QG212" s="154"/>
      <c r="QH212" s="154"/>
      <c r="QI212" s="154"/>
      <c r="QJ212" s="154"/>
      <c r="QK212" s="154"/>
      <c r="QL212" s="154"/>
      <c r="QM212" s="154"/>
      <c r="QN212" s="154"/>
      <c r="QO212" s="154"/>
      <c r="QP212" s="154"/>
      <c r="QQ212" s="154"/>
      <c r="QR212" s="154"/>
      <c r="QS212" s="154"/>
      <c r="QT212" s="154"/>
      <c r="QU212" s="154"/>
      <c r="QV212" s="154"/>
      <c r="QW212" s="154"/>
      <c r="QX212" s="154"/>
      <c r="QY212" s="154"/>
      <c r="QZ212" s="154"/>
      <c r="RA212" s="154"/>
      <c r="RB212" s="154"/>
      <c r="RC212" s="154"/>
      <c r="RD212" s="154"/>
      <c r="RE212" s="154"/>
      <c r="RF212" s="154"/>
      <c r="RG212" s="154"/>
      <c r="RH212" s="154"/>
      <c r="RI212" s="154"/>
      <c r="RJ212" s="154"/>
      <c r="RK212" s="154"/>
      <c r="RL212" s="154"/>
      <c r="RM212" s="154"/>
      <c r="RN212" s="154"/>
      <c r="RO212" s="154"/>
      <c r="RP212" s="154"/>
      <c r="RQ212" s="154"/>
      <c r="RR212" s="154"/>
      <c r="RS212" s="154"/>
      <c r="RT212" s="154"/>
      <c r="RU212" s="154"/>
      <c r="RV212" s="154"/>
      <c r="RW212" s="154"/>
      <c r="RX212" s="154"/>
      <c r="RY212" s="154"/>
      <c r="RZ212" s="154"/>
      <c r="SA212" s="154"/>
      <c r="SB212" s="154"/>
      <c r="SC212" s="154"/>
      <c r="SD212" s="154"/>
      <c r="SE212" s="154"/>
      <c r="SF212" s="154"/>
      <c r="SG212" s="154"/>
      <c r="SH212" s="154"/>
      <c r="SI212" s="154"/>
      <c r="SJ212" s="154"/>
      <c r="SK212" s="154"/>
      <c r="SL212" s="154"/>
      <c r="SM212" s="154"/>
      <c r="SN212" s="154"/>
      <c r="SO212" s="154"/>
      <c r="SP212" s="154"/>
      <c r="SQ212" s="154"/>
      <c r="SR212" s="154"/>
      <c r="SS212" s="154"/>
      <c r="ST212" s="154"/>
      <c r="SU212" s="154"/>
      <c r="SV212" s="154"/>
      <c r="SW212" s="154"/>
      <c r="SX212" s="154"/>
      <c r="SY212" s="154"/>
      <c r="SZ212" s="154"/>
      <c r="TA212" s="154"/>
      <c r="TB212" s="154"/>
      <c r="TC212" s="154"/>
      <c r="TD212" s="154"/>
      <c r="TE212" s="154"/>
      <c r="TF212" s="154"/>
      <c r="TG212" s="154"/>
      <c r="TH212" s="154"/>
      <c r="TI212" s="154"/>
      <c r="TJ212" s="154"/>
      <c r="TK212" s="154"/>
      <c r="TL212" s="154"/>
      <c r="TM212" s="154"/>
      <c r="TN212" s="154"/>
      <c r="TO212" s="154"/>
      <c r="TP212" s="154"/>
      <c r="TQ212" s="154"/>
      <c r="TR212" s="154"/>
      <c r="TS212" s="154"/>
      <c r="TT212" s="154"/>
      <c r="TU212" s="154"/>
      <c r="TV212" s="154"/>
      <c r="TW212" s="154"/>
      <c r="TX212" s="154"/>
      <c r="TY212" s="154"/>
      <c r="TZ212" s="154"/>
      <c r="UA212" s="154"/>
      <c r="UB212" s="154"/>
      <c r="UC212" s="154"/>
      <c r="UD212" s="154"/>
      <c r="UE212" s="154"/>
      <c r="UF212" s="154"/>
      <c r="UG212" s="154"/>
      <c r="UH212" s="154"/>
      <c r="UI212" s="154"/>
      <c r="UJ212" s="154"/>
      <c r="UK212" s="154"/>
      <c r="UL212" s="154"/>
      <c r="UM212" s="154"/>
      <c r="UN212" s="154"/>
      <c r="UO212" s="154"/>
      <c r="UP212" s="154"/>
      <c r="UQ212" s="154"/>
      <c r="UR212" s="154"/>
      <c r="US212" s="154"/>
      <c r="UT212" s="154"/>
      <c r="UU212" s="154"/>
      <c r="UV212" s="154"/>
      <c r="UW212" s="154"/>
      <c r="UX212" s="154"/>
      <c r="UY212" s="154"/>
      <c r="UZ212" s="154"/>
      <c r="VA212" s="154"/>
      <c r="VB212" s="154"/>
      <c r="VC212" s="154"/>
      <c r="VD212" s="154"/>
    </row>
    <row r="213" spans="1:576" s="23" customFormat="1" ht="15" customHeight="1" x14ac:dyDescent="0.2">
      <c r="A213" s="99">
        <v>3</v>
      </c>
      <c r="B213" s="92" t="s">
        <v>325</v>
      </c>
      <c r="C213" s="92" t="s">
        <v>326</v>
      </c>
      <c r="D213" s="97">
        <v>14</v>
      </c>
      <c r="E213" s="92" t="s">
        <v>244</v>
      </c>
      <c r="F213" s="92" t="s">
        <v>327</v>
      </c>
      <c r="G213" s="131">
        <v>18</v>
      </c>
      <c r="H213" s="100">
        <v>40</v>
      </c>
      <c r="I213" s="100" t="s">
        <v>107</v>
      </c>
      <c r="J213" s="54" t="s">
        <v>182</v>
      </c>
      <c r="K213" s="54" t="s">
        <v>188</v>
      </c>
      <c r="L213" s="54" t="s">
        <v>117</v>
      </c>
      <c r="M213" s="100">
        <v>1</v>
      </c>
      <c r="N213" s="63">
        <v>76946</v>
      </c>
      <c r="O213" s="101"/>
      <c r="P213" s="101"/>
      <c r="Q213" s="62">
        <f t="shared" si="129"/>
        <v>76946</v>
      </c>
      <c r="R213" s="101"/>
      <c r="S213" s="101">
        <f t="shared" si="130"/>
        <v>13686.333333333334</v>
      </c>
      <c r="T213" s="101">
        <f t="shared" si="131"/>
        <v>136863.33333333334</v>
      </c>
      <c r="U213" s="101">
        <f t="shared" si="132"/>
        <v>13465.55</v>
      </c>
      <c r="V213" s="101">
        <f t="shared" si="133"/>
        <v>2308.38</v>
      </c>
      <c r="W213" s="101">
        <f t="shared" si="134"/>
        <v>3847.3</v>
      </c>
      <c r="X213" s="101">
        <f t="shared" si="135"/>
        <v>1538.92</v>
      </c>
      <c r="Y213" s="62">
        <v>3037</v>
      </c>
      <c r="Z213" s="62">
        <v>2135</v>
      </c>
      <c r="AA213" s="102"/>
      <c r="AB213" s="64">
        <f t="shared" si="136"/>
        <v>115823.95555555557</v>
      </c>
      <c r="AC213" s="64">
        <f t="shared" si="137"/>
        <v>1389887.4666666668</v>
      </c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4"/>
      <c r="HA213" s="24"/>
      <c r="HB213" s="24"/>
      <c r="HC213" s="24"/>
      <c r="HD213" s="24"/>
      <c r="HE213" s="24"/>
      <c r="HF213" s="24"/>
      <c r="HG213" s="24"/>
      <c r="HH213" s="24"/>
      <c r="HI213" s="24"/>
      <c r="HJ213" s="24"/>
      <c r="HK213" s="24"/>
      <c r="HL213" s="24"/>
      <c r="HM213" s="24"/>
      <c r="HN213" s="24"/>
      <c r="HO213" s="24"/>
      <c r="HP213" s="24"/>
      <c r="HQ213" s="24"/>
      <c r="HR213" s="24"/>
      <c r="HS213" s="24"/>
      <c r="HT213" s="24"/>
      <c r="HU213" s="24"/>
      <c r="HV213" s="24"/>
      <c r="HW213" s="24"/>
      <c r="HX213" s="24"/>
      <c r="HY213" s="24"/>
      <c r="HZ213" s="24"/>
      <c r="IA213" s="24"/>
      <c r="IB213" s="24"/>
      <c r="IC213" s="24"/>
      <c r="ID213" s="24"/>
      <c r="IE213" s="24"/>
      <c r="IF213" s="24"/>
      <c r="IG213" s="24"/>
      <c r="IH213" s="24"/>
      <c r="II213" s="24"/>
      <c r="IJ213" s="24"/>
      <c r="IK213" s="24"/>
      <c r="IL213" s="24"/>
      <c r="IM213" s="24"/>
      <c r="IN213" s="24"/>
      <c r="IO213" s="24"/>
      <c r="IP213" s="24"/>
      <c r="IQ213" s="24"/>
      <c r="IR213" s="24"/>
      <c r="IS213" s="24"/>
      <c r="IT213" s="24"/>
      <c r="IU213" s="24"/>
      <c r="IV213" s="24"/>
      <c r="IW213" s="24"/>
      <c r="IX213" s="24"/>
      <c r="IY213" s="24"/>
      <c r="IZ213" s="24"/>
      <c r="JA213" s="24"/>
      <c r="JB213" s="24"/>
      <c r="JC213" s="24"/>
      <c r="JD213" s="24"/>
      <c r="JE213" s="24"/>
      <c r="JF213" s="24"/>
      <c r="JG213" s="24"/>
      <c r="JH213" s="24"/>
      <c r="JI213" s="24"/>
      <c r="JJ213" s="24"/>
      <c r="JK213" s="24"/>
      <c r="JL213" s="24"/>
      <c r="JM213" s="24"/>
      <c r="JN213" s="24"/>
      <c r="JO213" s="24"/>
      <c r="JP213" s="24"/>
      <c r="JQ213" s="24"/>
      <c r="JR213" s="24"/>
      <c r="JS213" s="24"/>
      <c r="JT213" s="24"/>
      <c r="JU213" s="24"/>
      <c r="JV213" s="24"/>
      <c r="JW213" s="24"/>
      <c r="JX213" s="24"/>
      <c r="JY213" s="24"/>
      <c r="JZ213" s="24"/>
      <c r="KA213" s="24"/>
      <c r="KB213" s="24"/>
      <c r="KC213" s="24"/>
      <c r="KD213" s="24"/>
      <c r="KE213" s="24"/>
      <c r="KF213" s="24"/>
      <c r="KG213" s="24"/>
      <c r="KH213" s="24"/>
      <c r="KI213" s="24"/>
      <c r="KJ213" s="24"/>
      <c r="KK213" s="24"/>
      <c r="KL213" s="24"/>
      <c r="KM213" s="24"/>
      <c r="KN213" s="24"/>
      <c r="KO213" s="24"/>
      <c r="KP213" s="24"/>
      <c r="KQ213" s="24"/>
      <c r="KR213" s="24"/>
      <c r="KS213" s="24"/>
      <c r="KT213" s="24"/>
      <c r="KU213" s="24"/>
      <c r="KV213" s="24"/>
      <c r="KW213" s="24"/>
      <c r="KX213" s="24"/>
      <c r="KY213" s="24"/>
      <c r="KZ213" s="24"/>
      <c r="LA213" s="24"/>
      <c r="LB213" s="24"/>
      <c r="LC213" s="24"/>
      <c r="LD213" s="24"/>
      <c r="LE213" s="24"/>
      <c r="LF213" s="24"/>
      <c r="LG213" s="24"/>
      <c r="LH213" s="24"/>
      <c r="LI213" s="24"/>
      <c r="LJ213" s="24"/>
      <c r="LK213" s="24"/>
      <c r="LL213" s="24"/>
      <c r="LM213" s="24"/>
      <c r="LN213" s="24"/>
      <c r="LO213" s="24"/>
      <c r="LP213" s="24"/>
      <c r="LQ213" s="24"/>
      <c r="LR213" s="24"/>
      <c r="LS213" s="24"/>
      <c r="LT213" s="24"/>
      <c r="LU213" s="24"/>
      <c r="LV213" s="24"/>
      <c r="LW213" s="24"/>
      <c r="LX213" s="24"/>
      <c r="LY213" s="24"/>
      <c r="LZ213" s="24"/>
      <c r="MA213" s="24"/>
      <c r="MB213" s="24"/>
      <c r="MC213" s="24"/>
      <c r="MD213" s="24"/>
      <c r="ME213" s="24"/>
      <c r="MF213" s="24"/>
      <c r="MG213" s="24"/>
      <c r="MH213" s="24"/>
      <c r="MI213" s="24"/>
      <c r="MJ213" s="24"/>
      <c r="MK213" s="24"/>
      <c r="ML213" s="24"/>
      <c r="MM213" s="24"/>
      <c r="MN213" s="24"/>
      <c r="MO213" s="24"/>
      <c r="MP213" s="24"/>
      <c r="MQ213" s="24"/>
      <c r="MR213" s="24"/>
      <c r="MS213" s="24"/>
      <c r="MT213" s="24"/>
      <c r="MU213" s="24"/>
      <c r="MV213" s="24"/>
      <c r="MW213" s="24"/>
      <c r="MX213" s="24"/>
      <c r="MY213" s="24"/>
      <c r="MZ213" s="24"/>
      <c r="NA213" s="24"/>
      <c r="NB213" s="24"/>
      <c r="NC213" s="24"/>
      <c r="ND213" s="24"/>
      <c r="NE213" s="24"/>
      <c r="NF213" s="24"/>
      <c r="NG213" s="24"/>
      <c r="NH213" s="24"/>
      <c r="NI213" s="24"/>
      <c r="NJ213" s="24"/>
      <c r="NK213" s="24"/>
      <c r="NL213" s="24"/>
      <c r="NM213" s="24"/>
      <c r="NN213" s="24"/>
      <c r="NO213" s="24"/>
      <c r="NP213" s="24"/>
      <c r="NQ213" s="24"/>
      <c r="NR213" s="24"/>
      <c r="NS213" s="24"/>
      <c r="NT213" s="24"/>
      <c r="NU213" s="24"/>
      <c r="NV213" s="24"/>
      <c r="NW213" s="24"/>
      <c r="NX213" s="24"/>
      <c r="NY213" s="24"/>
      <c r="NZ213" s="24"/>
      <c r="OA213" s="24"/>
      <c r="OB213" s="24"/>
      <c r="OC213" s="24"/>
      <c r="OD213" s="24"/>
      <c r="OE213" s="24"/>
      <c r="OF213" s="24"/>
      <c r="OG213" s="24"/>
      <c r="OH213" s="24"/>
      <c r="OI213" s="24"/>
      <c r="OJ213" s="24"/>
      <c r="OK213" s="24"/>
      <c r="OL213" s="24"/>
      <c r="OM213" s="24"/>
      <c r="ON213" s="24"/>
      <c r="OO213" s="24"/>
      <c r="OP213" s="24"/>
      <c r="OQ213" s="24"/>
      <c r="OR213" s="24"/>
      <c r="OS213" s="24"/>
      <c r="OT213" s="24"/>
      <c r="OU213" s="24"/>
      <c r="OV213" s="24"/>
      <c r="OW213" s="24"/>
      <c r="OX213" s="24"/>
      <c r="OY213" s="24"/>
      <c r="OZ213" s="24"/>
      <c r="PA213" s="24"/>
      <c r="PB213" s="24"/>
      <c r="PC213" s="24"/>
      <c r="PD213" s="24"/>
      <c r="PE213" s="24"/>
      <c r="PF213" s="24"/>
      <c r="PG213" s="24"/>
      <c r="PH213" s="24"/>
      <c r="PI213" s="24"/>
      <c r="PJ213" s="24"/>
      <c r="PK213" s="24"/>
      <c r="PL213" s="24"/>
      <c r="PM213" s="24"/>
      <c r="PN213" s="24"/>
      <c r="PO213" s="24"/>
      <c r="PP213" s="24"/>
      <c r="PQ213" s="24"/>
      <c r="PR213" s="24"/>
      <c r="PS213" s="24"/>
      <c r="PT213" s="24"/>
      <c r="PU213" s="24"/>
      <c r="PV213" s="24"/>
      <c r="PW213" s="24"/>
      <c r="PX213" s="24"/>
      <c r="PY213" s="24"/>
      <c r="PZ213" s="24"/>
      <c r="QA213" s="24"/>
      <c r="QB213" s="24"/>
      <c r="QC213" s="24"/>
      <c r="QD213" s="24"/>
      <c r="QE213" s="24"/>
      <c r="QF213" s="24"/>
      <c r="QG213" s="24"/>
      <c r="QH213" s="24"/>
      <c r="QI213" s="24"/>
      <c r="QJ213" s="24"/>
      <c r="QK213" s="24"/>
      <c r="QL213" s="24"/>
      <c r="QM213" s="24"/>
      <c r="QN213" s="24"/>
      <c r="QO213" s="24"/>
      <c r="QP213" s="24"/>
      <c r="QQ213" s="24"/>
      <c r="QR213" s="24"/>
      <c r="QS213" s="24"/>
      <c r="QT213" s="24"/>
      <c r="QU213" s="24"/>
      <c r="QV213" s="24"/>
      <c r="QW213" s="24"/>
      <c r="QX213" s="24"/>
      <c r="QY213" s="24"/>
      <c r="QZ213" s="24"/>
      <c r="RA213" s="24"/>
      <c r="RB213" s="24"/>
      <c r="RC213" s="24"/>
      <c r="RD213" s="24"/>
      <c r="RE213" s="24"/>
      <c r="RF213" s="24"/>
      <c r="RG213" s="24"/>
      <c r="RH213" s="24"/>
      <c r="RI213" s="24"/>
      <c r="RJ213" s="24"/>
      <c r="RK213" s="24"/>
      <c r="RL213" s="24"/>
      <c r="RM213" s="24"/>
      <c r="RN213" s="24"/>
      <c r="RO213" s="24"/>
      <c r="RP213" s="24"/>
      <c r="RQ213" s="24"/>
      <c r="RR213" s="24"/>
      <c r="RS213" s="24"/>
      <c r="RT213" s="24"/>
      <c r="RU213" s="24"/>
      <c r="RV213" s="24"/>
      <c r="RW213" s="24"/>
      <c r="RX213" s="24"/>
      <c r="RY213" s="24"/>
      <c r="RZ213" s="24"/>
      <c r="SA213" s="24"/>
      <c r="SB213" s="24"/>
      <c r="SC213" s="24"/>
      <c r="SD213" s="24"/>
      <c r="SE213" s="24"/>
      <c r="SF213" s="24"/>
      <c r="SG213" s="24"/>
      <c r="SH213" s="24"/>
      <c r="SI213" s="24"/>
      <c r="SJ213" s="24"/>
      <c r="SK213" s="24"/>
      <c r="SL213" s="24"/>
      <c r="SM213" s="24"/>
      <c r="SN213" s="24"/>
      <c r="SO213" s="24"/>
      <c r="SP213" s="24"/>
      <c r="SQ213" s="24"/>
      <c r="SR213" s="24"/>
      <c r="SS213" s="24"/>
      <c r="ST213" s="24"/>
      <c r="SU213" s="24"/>
      <c r="SV213" s="24"/>
      <c r="SW213" s="24"/>
      <c r="SX213" s="24"/>
      <c r="SY213" s="24"/>
      <c r="SZ213" s="24"/>
      <c r="TA213" s="24"/>
      <c r="TB213" s="24"/>
      <c r="TC213" s="24"/>
      <c r="TD213" s="24"/>
      <c r="TE213" s="24"/>
      <c r="TF213" s="24"/>
      <c r="TG213" s="24"/>
      <c r="TH213" s="24"/>
      <c r="TI213" s="24"/>
      <c r="TJ213" s="24"/>
      <c r="TK213" s="24"/>
      <c r="TL213" s="24"/>
      <c r="TM213" s="24"/>
      <c r="TN213" s="24"/>
      <c r="TO213" s="24"/>
      <c r="TP213" s="24"/>
      <c r="TQ213" s="24"/>
      <c r="TR213" s="24"/>
      <c r="TS213" s="24"/>
      <c r="TT213" s="24"/>
      <c r="TU213" s="24"/>
      <c r="TV213" s="24"/>
      <c r="TW213" s="24"/>
      <c r="TX213" s="24"/>
      <c r="TY213" s="24"/>
      <c r="TZ213" s="24"/>
      <c r="UA213" s="24"/>
      <c r="UB213" s="24"/>
      <c r="UC213" s="24"/>
      <c r="UD213" s="24"/>
      <c r="UE213" s="24"/>
      <c r="UF213" s="24"/>
      <c r="UG213" s="24"/>
      <c r="UH213" s="24"/>
      <c r="UI213" s="24"/>
      <c r="UJ213" s="24"/>
      <c r="UK213" s="24"/>
      <c r="UL213" s="24"/>
      <c r="UM213" s="24"/>
      <c r="UN213" s="24"/>
      <c r="UO213" s="24"/>
      <c r="UP213" s="24"/>
      <c r="UQ213" s="24"/>
      <c r="UR213" s="24"/>
      <c r="US213" s="24"/>
      <c r="UT213" s="24"/>
      <c r="UU213" s="24"/>
      <c r="UV213" s="24"/>
      <c r="UW213" s="24"/>
      <c r="UX213" s="24"/>
      <c r="UY213" s="24"/>
      <c r="UZ213" s="24"/>
      <c r="VA213" s="24"/>
      <c r="VB213" s="24"/>
      <c r="VC213" s="24"/>
      <c r="VD213" s="24"/>
    </row>
    <row r="214" spans="1:576" s="23" customFormat="1" ht="15" customHeight="1" x14ac:dyDescent="0.2">
      <c r="A214" s="94">
        <v>4</v>
      </c>
      <c r="B214" s="95" t="s">
        <v>325</v>
      </c>
      <c r="C214" s="95" t="s">
        <v>326</v>
      </c>
      <c r="D214" s="96">
        <v>14</v>
      </c>
      <c r="E214" s="95" t="s">
        <v>244</v>
      </c>
      <c r="F214" s="95" t="s">
        <v>327</v>
      </c>
      <c r="G214" s="132" t="s">
        <v>34</v>
      </c>
      <c r="H214" s="53">
        <v>40</v>
      </c>
      <c r="I214" s="53" t="s">
        <v>121</v>
      </c>
      <c r="J214" s="52" t="s">
        <v>52</v>
      </c>
      <c r="K214" s="52" t="s">
        <v>271</v>
      </c>
      <c r="L214" s="52" t="s">
        <v>188</v>
      </c>
      <c r="M214" s="53">
        <v>1</v>
      </c>
      <c r="N214" s="62">
        <v>9369</v>
      </c>
      <c r="O214" s="63"/>
      <c r="P214" s="63"/>
      <c r="Q214" s="62">
        <f t="shared" si="129"/>
        <v>9369</v>
      </c>
      <c r="R214" s="63">
        <f>70.1*4</f>
        <v>280.39999999999998</v>
      </c>
      <c r="S214" s="63">
        <f t="shared" si="130"/>
        <v>1770.8333333333335</v>
      </c>
      <c r="T214" s="63">
        <f t="shared" si="131"/>
        <v>17708.333333333336</v>
      </c>
      <c r="U214" s="63">
        <f t="shared" si="132"/>
        <v>1639.5749999999998</v>
      </c>
      <c r="V214" s="63">
        <f t="shared" si="133"/>
        <v>281.07</v>
      </c>
      <c r="W214" s="63">
        <f t="shared" si="134"/>
        <v>468.45000000000005</v>
      </c>
      <c r="X214" s="63">
        <f t="shared" si="135"/>
        <v>187.38</v>
      </c>
      <c r="Y214" s="62">
        <f t="shared" ref="Y214:Y226" si="138">718+70</f>
        <v>788</v>
      </c>
      <c r="Z214" s="62">
        <f t="shared" ref="Z214:Z226" si="139">438+30</f>
        <v>468</v>
      </c>
      <c r="AA214" s="65">
        <f t="shared" ref="AA214:AA241" si="140">(Q214+Y214+Z214)/2</f>
        <v>5312.5</v>
      </c>
      <c r="AB214" s="64">
        <f t="shared" si="136"/>
        <v>15547.847222222221</v>
      </c>
      <c r="AC214" s="64">
        <f t="shared" si="137"/>
        <v>186574.16666666666</v>
      </c>
      <c r="AD214" s="65"/>
      <c r="AE214" s="65"/>
      <c r="AF214" s="65"/>
      <c r="AG214" s="65"/>
      <c r="AH214" s="65"/>
      <c r="AI214" s="65"/>
      <c r="AJ214" s="65"/>
      <c r="AK214" s="65"/>
      <c r="AL214" s="65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  <c r="HF214" s="24"/>
      <c r="HG214" s="24"/>
      <c r="HH214" s="24"/>
      <c r="HI214" s="24"/>
      <c r="HJ214" s="24"/>
      <c r="HK214" s="24"/>
      <c r="HL214" s="24"/>
      <c r="HM214" s="24"/>
      <c r="HN214" s="24"/>
      <c r="HO214" s="24"/>
      <c r="HP214" s="24"/>
      <c r="HQ214" s="24"/>
      <c r="HR214" s="24"/>
      <c r="HS214" s="24"/>
      <c r="HT214" s="24"/>
      <c r="HU214" s="24"/>
      <c r="HV214" s="24"/>
      <c r="HW214" s="24"/>
      <c r="HX214" s="24"/>
      <c r="HY214" s="24"/>
      <c r="HZ214" s="24"/>
      <c r="IA214" s="24"/>
      <c r="IB214" s="24"/>
      <c r="IC214" s="24"/>
      <c r="ID214" s="24"/>
      <c r="IE214" s="24"/>
      <c r="IF214" s="24"/>
      <c r="IG214" s="24"/>
      <c r="IH214" s="24"/>
      <c r="II214" s="24"/>
      <c r="IJ214" s="24"/>
      <c r="IK214" s="24"/>
      <c r="IL214" s="24"/>
      <c r="IM214" s="24"/>
      <c r="IN214" s="24"/>
      <c r="IO214" s="24"/>
      <c r="IP214" s="24"/>
      <c r="IQ214" s="24"/>
      <c r="IR214" s="24"/>
      <c r="IS214" s="24"/>
      <c r="IT214" s="24"/>
      <c r="IU214" s="24"/>
      <c r="IV214" s="24"/>
      <c r="IW214" s="24"/>
      <c r="IX214" s="24"/>
      <c r="IY214" s="24"/>
      <c r="IZ214" s="24"/>
      <c r="JA214" s="24"/>
      <c r="JB214" s="24"/>
      <c r="JC214" s="24"/>
      <c r="JD214" s="24"/>
      <c r="JE214" s="24"/>
      <c r="JF214" s="24"/>
      <c r="JG214" s="24"/>
      <c r="JH214" s="24"/>
      <c r="JI214" s="24"/>
      <c r="JJ214" s="24"/>
      <c r="JK214" s="24"/>
      <c r="JL214" s="24"/>
      <c r="JM214" s="24"/>
      <c r="JN214" s="24"/>
      <c r="JO214" s="24"/>
      <c r="JP214" s="24"/>
      <c r="JQ214" s="24"/>
      <c r="JR214" s="24"/>
      <c r="JS214" s="24"/>
      <c r="JT214" s="24"/>
      <c r="JU214" s="24"/>
      <c r="JV214" s="24"/>
      <c r="JW214" s="24"/>
      <c r="JX214" s="24"/>
      <c r="JY214" s="24"/>
      <c r="JZ214" s="24"/>
      <c r="KA214" s="24"/>
      <c r="KB214" s="24"/>
      <c r="KC214" s="24"/>
      <c r="KD214" s="24"/>
      <c r="KE214" s="24"/>
      <c r="KF214" s="24"/>
      <c r="KG214" s="24"/>
      <c r="KH214" s="24"/>
      <c r="KI214" s="24"/>
      <c r="KJ214" s="24"/>
      <c r="KK214" s="24"/>
      <c r="KL214" s="24"/>
      <c r="KM214" s="24"/>
      <c r="KN214" s="24"/>
      <c r="KO214" s="24"/>
      <c r="KP214" s="24"/>
      <c r="KQ214" s="24"/>
      <c r="KR214" s="24"/>
      <c r="KS214" s="24"/>
      <c r="KT214" s="24"/>
      <c r="KU214" s="24"/>
      <c r="KV214" s="24"/>
      <c r="KW214" s="24"/>
      <c r="KX214" s="24"/>
      <c r="KY214" s="24"/>
      <c r="KZ214" s="24"/>
      <c r="LA214" s="24"/>
      <c r="LB214" s="24"/>
      <c r="LC214" s="24"/>
      <c r="LD214" s="24"/>
      <c r="LE214" s="24"/>
      <c r="LF214" s="24"/>
      <c r="LG214" s="24"/>
      <c r="LH214" s="24"/>
      <c r="LI214" s="24"/>
      <c r="LJ214" s="24"/>
      <c r="LK214" s="24"/>
      <c r="LL214" s="24"/>
      <c r="LM214" s="24"/>
      <c r="LN214" s="24"/>
      <c r="LO214" s="24"/>
      <c r="LP214" s="24"/>
      <c r="LQ214" s="24"/>
      <c r="LR214" s="24"/>
      <c r="LS214" s="24"/>
      <c r="LT214" s="24"/>
      <c r="LU214" s="24"/>
      <c r="LV214" s="24"/>
      <c r="LW214" s="24"/>
      <c r="LX214" s="24"/>
      <c r="LY214" s="24"/>
      <c r="LZ214" s="24"/>
      <c r="MA214" s="24"/>
      <c r="MB214" s="24"/>
      <c r="MC214" s="24"/>
      <c r="MD214" s="24"/>
      <c r="ME214" s="24"/>
      <c r="MF214" s="24"/>
      <c r="MG214" s="24"/>
      <c r="MH214" s="24"/>
      <c r="MI214" s="24"/>
      <c r="MJ214" s="24"/>
      <c r="MK214" s="24"/>
      <c r="ML214" s="24"/>
      <c r="MM214" s="24"/>
      <c r="MN214" s="24"/>
      <c r="MO214" s="24"/>
      <c r="MP214" s="24"/>
      <c r="MQ214" s="24"/>
      <c r="MR214" s="24"/>
      <c r="MS214" s="24"/>
      <c r="MT214" s="24"/>
      <c r="MU214" s="24"/>
      <c r="MV214" s="24"/>
      <c r="MW214" s="24"/>
      <c r="MX214" s="24"/>
      <c r="MY214" s="24"/>
      <c r="MZ214" s="24"/>
      <c r="NA214" s="24"/>
      <c r="NB214" s="24"/>
      <c r="NC214" s="24"/>
      <c r="ND214" s="24"/>
      <c r="NE214" s="24"/>
      <c r="NF214" s="24"/>
      <c r="NG214" s="24"/>
      <c r="NH214" s="24"/>
      <c r="NI214" s="24"/>
      <c r="NJ214" s="24"/>
      <c r="NK214" s="24"/>
      <c r="NL214" s="24"/>
      <c r="NM214" s="24"/>
      <c r="NN214" s="24"/>
      <c r="NO214" s="24"/>
      <c r="NP214" s="24"/>
      <c r="NQ214" s="24"/>
      <c r="NR214" s="24"/>
      <c r="NS214" s="24"/>
      <c r="NT214" s="24"/>
      <c r="NU214" s="24"/>
      <c r="NV214" s="24"/>
      <c r="NW214" s="24"/>
      <c r="NX214" s="24"/>
      <c r="NY214" s="24"/>
      <c r="NZ214" s="24"/>
      <c r="OA214" s="24"/>
      <c r="OB214" s="24"/>
      <c r="OC214" s="24"/>
      <c r="OD214" s="24"/>
      <c r="OE214" s="24"/>
      <c r="OF214" s="24"/>
      <c r="OG214" s="24"/>
      <c r="OH214" s="24"/>
      <c r="OI214" s="24"/>
      <c r="OJ214" s="24"/>
      <c r="OK214" s="24"/>
      <c r="OL214" s="24"/>
      <c r="OM214" s="24"/>
      <c r="ON214" s="24"/>
      <c r="OO214" s="24"/>
      <c r="OP214" s="24"/>
      <c r="OQ214" s="24"/>
      <c r="OR214" s="24"/>
      <c r="OS214" s="24"/>
      <c r="OT214" s="24"/>
      <c r="OU214" s="24"/>
      <c r="OV214" s="24"/>
      <c r="OW214" s="24"/>
      <c r="OX214" s="24"/>
      <c r="OY214" s="24"/>
      <c r="OZ214" s="24"/>
      <c r="PA214" s="24"/>
      <c r="PB214" s="24"/>
      <c r="PC214" s="24"/>
      <c r="PD214" s="24"/>
      <c r="PE214" s="24"/>
      <c r="PF214" s="24"/>
      <c r="PG214" s="24"/>
      <c r="PH214" s="24"/>
      <c r="PI214" s="24"/>
      <c r="PJ214" s="24"/>
      <c r="PK214" s="24"/>
      <c r="PL214" s="24"/>
      <c r="PM214" s="24"/>
      <c r="PN214" s="24"/>
      <c r="PO214" s="24"/>
      <c r="PP214" s="24"/>
      <c r="PQ214" s="24"/>
      <c r="PR214" s="24"/>
      <c r="PS214" s="24"/>
      <c r="PT214" s="24"/>
      <c r="PU214" s="24"/>
      <c r="PV214" s="24"/>
      <c r="PW214" s="24"/>
      <c r="PX214" s="24"/>
      <c r="PY214" s="24"/>
      <c r="PZ214" s="24"/>
      <c r="QA214" s="24"/>
      <c r="QB214" s="24"/>
      <c r="QC214" s="24"/>
      <c r="QD214" s="24"/>
      <c r="QE214" s="24"/>
      <c r="QF214" s="24"/>
      <c r="QG214" s="24"/>
      <c r="QH214" s="24"/>
      <c r="QI214" s="24"/>
      <c r="QJ214" s="24"/>
      <c r="QK214" s="24"/>
      <c r="QL214" s="24"/>
      <c r="QM214" s="24"/>
      <c r="QN214" s="24"/>
      <c r="QO214" s="24"/>
      <c r="QP214" s="24"/>
      <c r="QQ214" s="24"/>
      <c r="QR214" s="24"/>
      <c r="QS214" s="24"/>
      <c r="QT214" s="24"/>
      <c r="QU214" s="24"/>
      <c r="QV214" s="24"/>
      <c r="QW214" s="24"/>
      <c r="QX214" s="24"/>
      <c r="QY214" s="24"/>
      <c r="QZ214" s="24"/>
      <c r="RA214" s="24"/>
      <c r="RB214" s="24"/>
      <c r="RC214" s="24"/>
      <c r="RD214" s="24"/>
      <c r="RE214" s="24"/>
      <c r="RF214" s="24"/>
      <c r="RG214" s="24"/>
      <c r="RH214" s="24"/>
      <c r="RI214" s="24"/>
      <c r="RJ214" s="24"/>
      <c r="RK214" s="24"/>
      <c r="RL214" s="24"/>
      <c r="RM214" s="24"/>
      <c r="RN214" s="24"/>
      <c r="RO214" s="24"/>
      <c r="RP214" s="24"/>
      <c r="RQ214" s="24"/>
      <c r="RR214" s="24"/>
      <c r="RS214" s="24"/>
      <c r="RT214" s="24"/>
      <c r="RU214" s="24"/>
      <c r="RV214" s="24"/>
      <c r="RW214" s="24"/>
      <c r="RX214" s="24"/>
      <c r="RY214" s="24"/>
      <c r="RZ214" s="24"/>
      <c r="SA214" s="24"/>
      <c r="SB214" s="24"/>
      <c r="SC214" s="24"/>
      <c r="SD214" s="24"/>
      <c r="SE214" s="24"/>
      <c r="SF214" s="24"/>
      <c r="SG214" s="24"/>
      <c r="SH214" s="24"/>
      <c r="SI214" s="24"/>
      <c r="SJ214" s="24"/>
      <c r="SK214" s="24"/>
      <c r="SL214" s="24"/>
      <c r="SM214" s="24"/>
      <c r="SN214" s="24"/>
      <c r="SO214" s="24"/>
      <c r="SP214" s="24"/>
      <c r="SQ214" s="24"/>
      <c r="SR214" s="24"/>
      <c r="SS214" s="24"/>
      <c r="ST214" s="24"/>
      <c r="SU214" s="24"/>
      <c r="SV214" s="24"/>
      <c r="SW214" s="24"/>
      <c r="SX214" s="24"/>
      <c r="SY214" s="24"/>
      <c r="SZ214" s="24"/>
      <c r="TA214" s="24"/>
      <c r="TB214" s="24"/>
      <c r="TC214" s="24"/>
      <c r="TD214" s="24"/>
      <c r="TE214" s="24"/>
      <c r="TF214" s="24"/>
      <c r="TG214" s="24"/>
      <c r="TH214" s="24"/>
      <c r="TI214" s="24"/>
      <c r="TJ214" s="24"/>
      <c r="TK214" s="24"/>
      <c r="TL214" s="24"/>
      <c r="TM214" s="24"/>
      <c r="TN214" s="24"/>
      <c r="TO214" s="24"/>
      <c r="TP214" s="24"/>
      <c r="TQ214" s="24"/>
      <c r="TR214" s="24"/>
      <c r="TS214" s="24"/>
      <c r="TT214" s="24"/>
      <c r="TU214" s="24"/>
      <c r="TV214" s="24"/>
      <c r="TW214" s="24"/>
      <c r="TX214" s="24"/>
      <c r="TY214" s="24"/>
      <c r="TZ214" s="24"/>
      <c r="UA214" s="24"/>
      <c r="UB214" s="24"/>
      <c r="UC214" s="24"/>
      <c r="UD214" s="24"/>
      <c r="UE214" s="24"/>
      <c r="UF214" s="24"/>
      <c r="UG214" s="24"/>
      <c r="UH214" s="24"/>
      <c r="UI214" s="24"/>
      <c r="UJ214" s="24"/>
      <c r="UK214" s="24"/>
      <c r="UL214" s="24"/>
      <c r="UM214" s="24"/>
      <c r="UN214" s="24"/>
      <c r="UO214" s="24"/>
      <c r="UP214" s="24"/>
      <c r="UQ214" s="24"/>
      <c r="UR214" s="24"/>
      <c r="US214" s="24"/>
      <c r="UT214" s="24"/>
      <c r="UU214" s="24"/>
      <c r="UV214" s="24"/>
      <c r="UW214" s="24"/>
      <c r="UX214" s="24"/>
      <c r="UY214" s="24"/>
      <c r="UZ214" s="24"/>
      <c r="VA214" s="24"/>
      <c r="VB214" s="24"/>
      <c r="VC214" s="24"/>
      <c r="VD214" s="24"/>
    </row>
    <row r="215" spans="1:576" s="196" customFormat="1" ht="15" customHeight="1" x14ac:dyDescent="0.2">
      <c r="A215" s="18">
        <v>5</v>
      </c>
      <c r="B215" s="89" t="s">
        <v>325</v>
      </c>
      <c r="C215" s="89" t="s">
        <v>326</v>
      </c>
      <c r="D215" s="20">
        <v>14</v>
      </c>
      <c r="E215" s="89" t="s">
        <v>244</v>
      </c>
      <c r="F215" s="89" t="s">
        <v>327</v>
      </c>
      <c r="G215" s="130" t="s">
        <v>34</v>
      </c>
      <c r="H215" s="22">
        <v>40</v>
      </c>
      <c r="I215" s="22" t="s">
        <v>121</v>
      </c>
      <c r="J215" s="21" t="s">
        <v>52</v>
      </c>
      <c r="K215" s="21" t="s">
        <v>271</v>
      </c>
      <c r="L215" s="21" t="s">
        <v>188</v>
      </c>
      <c r="M215" s="22">
        <v>1</v>
      </c>
      <c r="N215" s="62">
        <v>9369</v>
      </c>
      <c r="O215" s="62"/>
      <c r="P215" s="62"/>
      <c r="Q215" s="62">
        <f t="shared" si="129"/>
        <v>9369</v>
      </c>
      <c r="R215" s="62">
        <f>70.1*4</f>
        <v>280.39999999999998</v>
      </c>
      <c r="S215" s="62">
        <f t="shared" si="130"/>
        <v>1770.8333333333335</v>
      </c>
      <c r="T215" s="62">
        <f t="shared" si="131"/>
        <v>17708.333333333336</v>
      </c>
      <c r="U215" s="62">
        <f t="shared" si="132"/>
        <v>1639.5749999999998</v>
      </c>
      <c r="V215" s="62">
        <f t="shared" si="133"/>
        <v>281.07</v>
      </c>
      <c r="W215" s="62">
        <f t="shared" si="134"/>
        <v>468.45000000000005</v>
      </c>
      <c r="X215" s="62">
        <f t="shared" si="135"/>
        <v>187.38</v>
      </c>
      <c r="Y215" s="62">
        <f t="shared" si="138"/>
        <v>788</v>
      </c>
      <c r="Z215" s="62">
        <f t="shared" si="139"/>
        <v>468</v>
      </c>
      <c r="AA215" s="64">
        <f t="shared" si="140"/>
        <v>5312.5</v>
      </c>
      <c r="AB215" s="64">
        <f t="shared" si="136"/>
        <v>15547.847222222221</v>
      </c>
      <c r="AC215" s="64">
        <f t="shared" si="137"/>
        <v>186574.16666666666</v>
      </c>
      <c r="AD215" s="195"/>
      <c r="AE215" s="195"/>
      <c r="AF215" s="195"/>
      <c r="AG215" s="195"/>
      <c r="AH215" s="195"/>
      <c r="AI215" s="195"/>
      <c r="AJ215" s="195"/>
      <c r="AK215" s="195"/>
      <c r="AL215" s="195"/>
      <c r="AM215" s="197"/>
      <c r="AN215" s="197"/>
      <c r="AO215" s="197"/>
      <c r="AP215" s="197"/>
      <c r="AQ215" s="197"/>
      <c r="AR215" s="197"/>
      <c r="AS215" s="197"/>
      <c r="AT215" s="197"/>
      <c r="AU215" s="197"/>
      <c r="AV215" s="197"/>
      <c r="AW215" s="197"/>
      <c r="AX215" s="197"/>
      <c r="AY215" s="197"/>
      <c r="AZ215" s="197"/>
      <c r="BA215" s="197"/>
      <c r="BB215" s="197"/>
      <c r="BC215" s="197"/>
      <c r="BD215" s="197"/>
      <c r="BE215" s="197"/>
      <c r="BF215" s="197"/>
      <c r="BG215" s="197"/>
      <c r="BH215" s="197"/>
      <c r="BI215" s="197"/>
      <c r="BJ215" s="197"/>
      <c r="BK215" s="197"/>
      <c r="BL215" s="197"/>
      <c r="BM215" s="197"/>
      <c r="BN215" s="197"/>
      <c r="BO215" s="197"/>
      <c r="BP215" s="197"/>
      <c r="BQ215" s="197"/>
      <c r="BR215" s="197"/>
      <c r="BS215" s="197"/>
      <c r="BT215" s="197"/>
      <c r="BU215" s="197"/>
      <c r="BV215" s="197"/>
      <c r="BW215" s="197"/>
      <c r="BX215" s="197"/>
      <c r="BY215" s="197"/>
      <c r="BZ215" s="197"/>
      <c r="CA215" s="197"/>
      <c r="CB215" s="197"/>
      <c r="CC215" s="197"/>
      <c r="CD215" s="197"/>
      <c r="CE215" s="197"/>
      <c r="CF215" s="197"/>
      <c r="CG215" s="197"/>
      <c r="CH215" s="197"/>
      <c r="CI215" s="197"/>
      <c r="CJ215" s="197"/>
      <c r="CK215" s="197"/>
      <c r="CL215" s="197"/>
      <c r="CM215" s="197"/>
      <c r="CN215" s="197"/>
      <c r="CO215" s="197"/>
      <c r="CP215" s="197"/>
      <c r="CQ215" s="197"/>
      <c r="CR215" s="197"/>
      <c r="CS215" s="197"/>
      <c r="CT215" s="197"/>
      <c r="CU215" s="197"/>
      <c r="CV215" s="197"/>
      <c r="CW215" s="197"/>
      <c r="CX215" s="197"/>
      <c r="CY215" s="197"/>
      <c r="CZ215" s="197"/>
      <c r="DA215" s="197"/>
      <c r="DB215" s="197"/>
      <c r="DC215" s="197"/>
      <c r="DD215" s="197"/>
      <c r="DE215" s="197"/>
      <c r="DF215" s="197"/>
      <c r="DG215" s="197"/>
      <c r="DH215" s="197"/>
      <c r="DI215" s="197"/>
      <c r="DJ215" s="197"/>
      <c r="DK215" s="197"/>
      <c r="DL215" s="197"/>
      <c r="DM215" s="197"/>
      <c r="DN215" s="197"/>
      <c r="DO215" s="197"/>
      <c r="DP215" s="197"/>
      <c r="DQ215" s="197"/>
      <c r="DR215" s="197"/>
      <c r="DS215" s="197"/>
      <c r="DT215" s="197"/>
      <c r="DU215" s="197"/>
      <c r="DV215" s="197"/>
      <c r="DW215" s="197"/>
      <c r="DX215" s="197"/>
      <c r="DY215" s="197"/>
      <c r="DZ215" s="197"/>
      <c r="EA215" s="197"/>
      <c r="EB215" s="197"/>
      <c r="EC215" s="197"/>
      <c r="ED215" s="197"/>
      <c r="EE215" s="197"/>
      <c r="EF215" s="197"/>
      <c r="EG215" s="197"/>
      <c r="EH215" s="197"/>
      <c r="EI215" s="197"/>
      <c r="EJ215" s="197"/>
      <c r="EK215" s="197"/>
      <c r="EL215" s="197"/>
      <c r="EM215" s="197"/>
      <c r="EN215" s="197"/>
      <c r="EO215" s="197"/>
      <c r="EP215" s="197"/>
      <c r="EQ215" s="197"/>
      <c r="ER215" s="197"/>
      <c r="ES215" s="197"/>
      <c r="ET215" s="197"/>
      <c r="EU215" s="197"/>
      <c r="EV215" s="197"/>
      <c r="EW215" s="197"/>
      <c r="EX215" s="197"/>
      <c r="EY215" s="197"/>
      <c r="EZ215" s="197"/>
      <c r="FA215" s="197"/>
      <c r="FB215" s="197"/>
      <c r="FC215" s="197"/>
      <c r="FD215" s="197"/>
      <c r="FE215" s="197"/>
      <c r="FF215" s="197"/>
      <c r="FG215" s="197"/>
      <c r="FH215" s="197"/>
      <c r="FI215" s="197"/>
      <c r="FJ215" s="197"/>
      <c r="FK215" s="197"/>
      <c r="FL215" s="197"/>
      <c r="FM215" s="197"/>
      <c r="FN215" s="197"/>
      <c r="FO215" s="197"/>
      <c r="FP215" s="197"/>
      <c r="FQ215" s="197"/>
      <c r="FR215" s="197"/>
      <c r="FS215" s="197"/>
      <c r="FT215" s="197"/>
      <c r="FU215" s="197"/>
      <c r="FV215" s="197"/>
      <c r="FW215" s="197"/>
      <c r="FX215" s="197"/>
      <c r="FY215" s="197"/>
      <c r="FZ215" s="197"/>
      <c r="GA215" s="197"/>
      <c r="GB215" s="197"/>
      <c r="GC215" s="197"/>
      <c r="GD215" s="197"/>
      <c r="GE215" s="197"/>
      <c r="GF215" s="197"/>
      <c r="GG215" s="197"/>
      <c r="GH215" s="197"/>
      <c r="GI215" s="197"/>
      <c r="GJ215" s="197"/>
      <c r="GK215" s="197"/>
      <c r="GL215" s="197"/>
      <c r="GM215" s="197"/>
      <c r="GN215" s="197"/>
      <c r="GO215" s="197"/>
      <c r="GP215" s="197"/>
      <c r="GQ215" s="197"/>
      <c r="GR215" s="197"/>
      <c r="GS215" s="197"/>
      <c r="GT215" s="197"/>
      <c r="GU215" s="197"/>
      <c r="GV215" s="197"/>
      <c r="GW215" s="197"/>
      <c r="GX215" s="197"/>
      <c r="GY215" s="197"/>
      <c r="GZ215" s="197"/>
      <c r="HA215" s="197"/>
      <c r="HB215" s="197"/>
      <c r="HC215" s="197"/>
      <c r="HD215" s="197"/>
      <c r="HE215" s="197"/>
      <c r="HF215" s="197"/>
      <c r="HG215" s="197"/>
      <c r="HH215" s="197"/>
      <c r="HI215" s="197"/>
      <c r="HJ215" s="197"/>
      <c r="HK215" s="197"/>
      <c r="HL215" s="197"/>
      <c r="HM215" s="197"/>
      <c r="HN215" s="197"/>
      <c r="HO215" s="197"/>
      <c r="HP215" s="197"/>
      <c r="HQ215" s="197"/>
      <c r="HR215" s="197"/>
      <c r="HS215" s="197"/>
      <c r="HT215" s="197"/>
      <c r="HU215" s="197"/>
      <c r="HV215" s="197"/>
      <c r="HW215" s="197"/>
      <c r="HX215" s="197"/>
      <c r="HY215" s="197"/>
      <c r="HZ215" s="197"/>
      <c r="IA215" s="197"/>
      <c r="IB215" s="197"/>
      <c r="IC215" s="197"/>
      <c r="ID215" s="197"/>
      <c r="IE215" s="197"/>
      <c r="IF215" s="197"/>
      <c r="IG215" s="197"/>
      <c r="IH215" s="197"/>
      <c r="II215" s="197"/>
      <c r="IJ215" s="197"/>
      <c r="IK215" s="197"/>
      <c r="IL215" s="197"/>
      <c r="IM215" s="197"/>
      <c r="IN215" s="197"/>
      <c r="IO215" s="197"/>
      <c r="IP215" s="197"/>
      <c r="IQ215" s="197"/>
      <c r="IR215" s="197"/>
      <c r="IS215" s="197"/>
      <c r="IT215" s="197"/>
      <c r="IU215" s="197"/>
      <c r="IV215" s="197"/>
      <c r="IW215" s="197"/>
      <c r="IX215" s="197"/>
      <c r="IY215" s="197"/>
      <c r="IZ215" s="197"/>
      <c r="JA215" s="197"/>
      <c r="JB215" s="197"/>
      <c r="JC215" s="197"/>
      <c r="JD215" s="197"/>
      <c r="JE215" s="197"/>
      <c r="JF215" s="197"/>
      <c r="JG215" s="197"/>
      <c r="JH215" s="197"/>
      <c r="JI215" s="197"/>
      <c r="JJ215" s="197"/>
      <c r="JK215" s="197"/>
      <c r="JL215" s="197"/>
      <c r="JM215" s="197"/>
      <c r="JN215" s="197"/>
      <c r="JO215" s="197"/>
      <c r="JP215" s="197"/>
      <c r="JQ215" s="197"/>
      <c r="JR215" s="197"/>
      <c r="JS215" s="197"/>
      <c r="JT215" s="197"/>
      <c r="JU215" s="197"/>
      <c r="JV215" s="197"/>
      <c r="JW215" s="197"/>
      <c r="JX215" s="197"/>
      <c r="JY215" s="197"/>
      <c r="JZ215" s="197"/>
      <c r="KA215" s="197"/>
      <c r="KB215" s="197"/>
      <c r="KC215" s="197"/>
      <c r="KD215" s="197"/>
      <c r="KE215" s="197"/>
      <c r="KF215" s="197"/>
      <c r="KG215" s="197"/>
      <c r="KH215" s="197"/>
      <c r="KI215" s="197"/>
      <c r="KJ215" s="197"/>
      <c r="KK215" s="197"/>
      <c r="KL215" s="197"/>
      <c r="KM215" s="197"/>
      <c r="KN215" s="197"/>
      <c r="KO215" s="197"/>
      <c r="KP215" s="197"/>
      <c r="KQ215" s="197"/>
      <c r="KR215" s="197"/>
      <c r="KS215" s="197"/>
      <c r="KT215" s="197"/>
      <c r="KU215" s="197"/>
      <c r="KV215" s="197"/>
      <c r="KW215" s="197"/>
      <c r="KX215" s="197"/>
      <c r="KY215" s="197"/>
      <c r="KZ215" s="197"/>
      <c r="LA215" s="197"/>
      <c r="LB215" s="197"/>
      <c r="LC215" s="197"/>
      <c r="LD215" s="197"/>
      <c r="LE215" s="197"/>
      <c r="LF215" s="197"/>
      <c r="LG215" s="197"/>
      <c r="LH215" s="197"/>
      <c r="LI215" s="197"/>
      <c r="LJ215" s="197"/>
      <c r="LK215" s="197"/>
      <c r="LL215" s="197"/>
      <c r="LM215" s="197"/>
      <c r="LN215" s="197"/>
      <c r="LO215" s="197"/>
      <c r="LP215" s="197"/>
      <c r="LQ215" s="197"/>
      <c r="LR215" s="197"/>
      <c r="LS215" s="197"/>
      <c r="LT215" s="197"/>
      <c r="LU215" s="197"/>
      <c r="LV215" s="197"/>
      <c r="LW215" s="197"/>
      <c r="LX215" s="197"/>
      <c r="LY215" s="197"/>
      <c r="LZ215" s="197"/>
      <c r="MA215" s="197"/>
      <c r="MB215" s="197"/>
      <c r="MC215" s="197"/>
      <c r="MD215" s="197"/>
      <c r="ME215" s="197"/>
      <c r="MF215" s="197"/>
      <c r="MG215" s="197"/>
      <c r="MH215" s="197"/>
      <c r="MI215" s="197"/>
      <c r="MJ215" s="197"/>
      <c r="MK215" s="197"/>
      <c r="ML215" s="197"/>
      <c r="MM215" s="197"/>
      <c r="MN215" s="197"/>
      <c r="MO215" s="197"/>
      <c r="MP215" s="197"/>
      <c r="MQ215" s="197"/>
      <c r="MR215" s="197"/>
      <c r="MS215" s="197"/>
      <c r="MT215" s="197"/>
      <c r="MU215" s="197"/>
      <c r="MV215" s="197"/>
      <c r="MW215" s="197"/>
      <c r="MX215" s="197"/>
      <c r="MY215" s="197"/>
      <c r="MZ215" s="197"/>
      <c r="NA215" s="197"/>
      <c r="NB215" s="197"/>
      <c r="NC215" s="197"/>
      <c r="ND215" s="197"/>
      <c r="NE215" s="197"/>
      <c r="NF215" s="197"/>
      <c r="NG215" s="197"/>
      <c r="NH215" s="197"/>
      <c r="NI215" s="197"/>
      <c r="NJ215" s="197"/>
      <c r="NK215" s="197"/>
      <c r="NL215" s="197"/>
      <c r="NM215" s="197"/>
      <c r="NN215" s="197"/>
      <c r="NO215" s="197"/>
      <c r="NP215" s="197"/>
      <c r="NQ215" s="197"/>
      <c r="NR215" s="197"/>
      <c r="NS215" s="197"/>
      <c r="NT215" s="197"/>
      <c r="NU215" s="197"/>
      <c r="NV215" s="197"/>
      <c r="NW215" s="197"/>
      <c r="NX215" s="197"/>
      <c r="NY215" s="197"/>
      <c r="NZ215" s="197"/>
      <c r="OA215" s="197"/>
      <c r="OB215" s="197"/>
      <c r="OC215" s="197"/>
      <c r="OD215" s="197"/>
      <c r="OE215" s="197"/>
      <c r="OF215" s="197"/>
      <c r="OG215" s="197"/>
      <c r="OH215" s="197"/>
      <c r="OI215" s="197"/>
      <c r="OJ215" s="197"/>
      <c r="OK215" s="197"/>
      <c r="OL215" s="197"/>
      <c r="OM215" s="197"/>
      <c r="ON215" s="197"/>
      <c r="OO215" s="197"/>
      <c r="OP215" s="197"/>
      <c r="OQ215" s="197"/>
      <c r="OR215" s="197"/>
      <c r="OS215" s="197"/>
      <c r="OT215" s="197"/>
      <c r="OU215" s="197"/>
      <c r="OV215" s="197"/>
      <c r="OW215" s="197"/>
      <c r="OX215" s="197"/>
      <c r="OY215" s="197"/>
      <c r="OZ215" s="197"/>
      <c r="PA215" s="197"/>
      <c r="PB215" s="197"/>
      <c r="PC215" s="197"/>
      <c r="PD215" s="197"/>
      <c r="PE215" s="197"/>
      <c r="PF215" s="197"/>
      <c r="PG215" s="197"/>
      <c r="PH215" s="197"/>
      <c r="PI215" s="197"/>
      <c r="PJ215" s="197"/>
      <c r="PK215" s="197"/>
      <c r="PL215" s="197"/>
      <c r="PM215" s="197"/>
      <c r="PN215" s="197"/>
      <c r="PO215" s="197"/>
      <c r="PP215" s="197"/>
      <c r="PQ215" s="197"/>
      <c r="PR215" s="197"/>
      <c r="PS215" s="197"/>
      <c r="PT215" s="197"/>
      <c r="PU215" s="197"/>
      <c r="PV215" s="197"/>
      <c r="PW215" s="197"/>
      <c r="PX215" s="197"/>
      <c r="PY215" s="197"/>
      <c r="PZ215" s="197"/>
      <c r="QA215" s="197"/>
      <c r="QB215" s="197"/>
      <c r="QC215" s="197"/>
      <c r="QD215" s="197"/>
      <c r="QE215" s="197"/>
      <c r="QF215" s="197"/>
      <c r="QG215" s="197"/>
      <c r="QH215" s="197"/>
      <c r="QI215" s="197"/>
      <c r="QJ215" s="197"/>
      <c r="QK215" s="197"/>
      <c r="QL215" s="197"/>
      <c r="QM215" s="197"/>
      <c r="QN215" s="197"/>
      <c r="QO215" s="197"/>
      <c r="QP215" s="197"/>
      <c r="QQ215" s="197"/>
      <c r="QR215" s="197"/>
      <c r="QS215" s="197"/>
      <c r="QT215" s="197"/>
      <c r="QU215" s="197"/>
      <c r="QV215" s="197"/>
      <c r="QW215" s="197"/>
      <c r="QX215" s="197"/>
      <c r="QY215" s="197"/>
      <c r="QZ215" s="197"/>
      <c r="RA215" s="197"/>
      <c r="RB215" s="197"/>
      <c r="RC215" s="197"/>
      <c r="RD215" s="197"/>
      <c r="RE215" s="197"/>
      <c r="RF215" s="197"/>
      <c r="RG215" s="197"/>
      <c r="RH215" s="197"/>
      <c r="RI215" s="197"/>
      <c r="RJ215" s="197"/>
      <c r="RK215" s="197"/>
      <c r="RL215" s="197"/>
      <c r="RM215" s="197"/>
      <c r="RN215" s="197"/>
      <c r="RO215" s="197"/>
      <c r="RP215" s="197"/>
      <c r="RQ215" s="197"/>
      <c r="RR215" s="197"/>
      <c r="RS215" s="197"/>
      <c r="RT215" s="197"/>
      <c r="RU215" s="197"/>
      <c r="RV215" s="197"/>
      <c r="RW215" s="197"/>
      <c r="RX215" s="197"/>
      <c r="RY215" s="197"/>
      <c r="RZ215" s="197"/>
      <c r="SA215" s="197"/>
      <c r="SB215" s="197"/>
      <c r="SC215" s="197"/>
      <c r="SD215" s="197"/>
      <c r="SE215" s="197"/>
      <c r="SF215" s="197"/>
      <c r="SG215" s="197"/>
      <c r="SH215" s="197"/>
      <c r="SI215" s="197"/>
      <c r="SJ215" s="197"/>
      <c r="SK215" s="197"/>
      <c r="SL215" s="197"/>
      <c r="SM215" s="197"/>
      <c r="SN215" s="197"/>
      <c r="SO215" s="197"/>
      <c r="SP215" s="197"/>
      <c r="SQ215" s="197"/>
      <c r="SR215" s="197"/>
      <c r="SS215" s="197"/>
      <c r="ST215" s="197"/>
      <c r="SU215" s="197"/>
      <c r="SV215" s="197"/>
      <c r="SW215" s="197"/>
      <c r="SX215" s="197"/>
      <c r="SY215" s="197"/>
      <c r="SZ215" s="197"/>
      <c r="TA215" s="197"/>
      <c r="TB215" s="197"/>
      <c r="TC215" s="197"/>
      <c r="TD215" s="197"/>
      <c r="TE215" s="197"/>
      <c r="TF215" s="197"/>
      <c r="TG215" s="197"/>
      <c r="TH215" s="197"/>
      <c r="TI215" s="197"/>
      <c r="TJ215" s="197"/>
      <c r="TK215" s="197"/>
      <c r="TL215" s="197"/>
      <c r="TM215" s="197"/>
      <c r="TN215" s="197"/>
      <c r="TO215" s="197"/>
      <c r="TP215" s="197"/>
      <c r="TQ215" s="197"/>
      <c r="TR215" s="197"/>
      <c r="TS215" s="197"/>
      <c r="TT215" s="197"/>
      <c r="TU215" s="197"/>
      <c r="TV215" s="197"/>
      <c r="TW215" s="197"/>
      <c r="TX215" s="197"/>
      <c r="TY215" s="197"/>
      <c r="TZ215" s="197"/>
      <c r="UA215" s="197"/>
      <c r="UB215" s="197"/>
      <c r="UC215" s="197"/>
      <c r="UD215" s="197"/>
      <c r="UE215" s="197"/>
      <c r="UF215" s="197"/>
      <c r="UG215" s="197"/>
      <c r="UH215" s="197"/>
      <c r="UI215" s="197"/>
      <c r="UJ215" s="197"/>
      <c r="UK215" s="197"/>
      <c r="UL215" s="197"/>
      <c r="UM215" s="197"/>
      <c r="UN215" s="197"/>
      <c r="UO215" s="197"/>
      <c r="UP215" s="197"/>
      <c r="UQ215" s="197"/>
      <c r="UR215" s="197"/>
      <c r="US215" s="197"/>
      <c r="UT215" s="197"/>
      <c r="UU215" s="197"/>
      <c r="UV215" s="197"/>
      <c r="UW215" s="197"/>
      <c r="UX215" s="197"/>
      <c r="UY215" s="197"/>
      <c r="UZ215" s="197"/>
      <c r="VA215" s="197"/>
      <c r="VB215" s="197"/>
      <c r="VC215" s="197"/>
      <c r="VD215" s="197"/>
    </row>
    <row r="216" spans="1:576" s="56" customFormat="1" ht="15" customHeight="1" x14ac:dyDescent="0.2">
      <c r="A216" s="18">
        <v>6</v>
      </c>
      <c r="B216" s="89" t="s">
        <v>325</v>
      </c>
      <c r="C216" s="89" t="s">
        <v>326</v>
      </c>
      <c r="D216" s="20">
        <v>14</v>
      </c>
      <c r="E216" s="89" t="s">
        <v>244</v>
      </c>
      <c r="F216" s="89" t="s">
        <v>327</v>
      </c>
      <c r="G216" s="130" t="s">
        <v>34</v>
      </c>
      <c r="H216" s="22">
        <v>40</v>
      </c>
      <c r="I216" s="22" t="s">
        <v>121</v>
      </c>
      <c r="J216" s="21" t="s">
        <v>52</v>
      </c>
      <c r="K216" s="21" t="s">
        <v>271</v>
      </c>
      <c r="L216" s="21" t="s">
        <v>188</v>
      </c>
      <c r="M216" s="22">
        <v>1</v>
      </c>
      <c r="N216" s="62">
        <v>9369</v>
      </c>
      <c r="O216" s="62"/>
      <c r="P216" s="62"/>
      <c r="Q216" s="62">
        <f t="shared" si="129"/>
        <v>9369</v>
      </c>
      <c r="R216" s="62"/>
      <c r="S216" s="62">
        <f t="shared" si="130"/>
        <v>1770.8333333333335</v>
      </c>
      <c r="T216" s="62">
        <f t="shared" si="131"/>
        <v>17708.333333333336</v>
      </c>
      <c r="U216" s="62">
        <f t="shared" si="132"/>
        <v>1639.5749999999998</v>
      </c>
      <c r="V216" s="62">
        <f t="shared" si="133"/>
        <v>281.07</v>
      </c>
      <c r="W216" s="62">
        <f t="shared" si="134"/>
        <v>468.45000000000005</v>
      </c>
      <c r="X216" s="62">
        <f t="shared" si="135"/>
        <v>187.38</v>
      </c>
      <c r="Y216" s="62">
        <f t="shared" si="138"/>
        <v>788</v>
      </c>
      <c r="Z216" s="62">
        <f t="shared" si="139"/>
        <v>468</v>
      </c>
      <c r="AA216" s="64">
        <f t="shared" si="140"/>
        <v>5312.5</v>
      </c>
      <c r="AB216" s="64">
        <f t="shared" si="136"/>
        <v>15267.447222222223</v>
      </c>
      <c r="AC216" s="64">
        <f t="shared" si="137"/>
        <v>183209.36666666667</v>
      </c>
      <c r="AD216" s="64"/>
      <c r="AE216" s="64"/>
      <c r="AF216" s="64"/>
      <c r="AG216" s="64"/>
      <c r="AH216" s="64"/>
      <c r="AI216" s="64"/>
      <c r="AJ216" s="64"/>
      <c r="AK216" s="64"/>
      <c r="AL216" s="6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4"/>
      <c r="HA216" s="24"/>
      <c r="HB216" s="24"/>
      <c r="HC216" s="24"/>
      <c r="HD216" s="24"/>
      <c r="HE216" s="24"/>
      <c r="HF216" s="24"/>
      <c r="HG216" s="24"/>
      <c r="HH216" s="24"/>
      <c r="HI216" s="24"/>
      <c r="HJ216" s="24"/>
      <c r="HK216" s="24"/>
      <c r="HL216" s="24"/>
      <c r="HM216" s="24"/>
      <c r="HN216" s="24"/>
      <c r="HO216" s="24"/>
      <c r="HP216" s="24"/>
      <c r="HQ216" s="24"/>
      <c r="HR216" s="24"/>
      <c r="HS216" s="24"/>
      <c r="HT216" s="24"/>
      <c r="HU216" s="24"/>
      <c r="HV216" s="24"/>
      <c r="HW216" s="24"/>
      <c r="HX216" s="24"/>
      <c r="HY216" s="24"/>
      <c r="HZ216" s="24"/>
      <c r="IA216" s="24"/>
      <c r="IB216" s="24"/>
      <c r="IC216" s="24"/>
      <c r="ID216" s="24"/>
      <c r="IE216" s="24"/>
      <c r="IF216" s="24"/>
      <c r="IG216" s="24"/>
      <c r="IH216" s="24"/>
      <c r="II216" s="24"/>
      <c r="IJ216" s="24"/>
      <c r="IK216" s="24"/>
      <c r="IL216" s="24"/>
      <c r="IM216" s="24"/>
      <c r="IN216" s="24"/>
      <c r="IO216" s="24"/>
      <c r="IP216" s="24"/>
      <c r="IQ216" s="24"/>
      <c r="IR216" s="24"/>
      <c r="IS216" s="24"/>
      <c r="IT216" s="24"/>
      <c r="IU216" s="24"/>
      <c r="IV216" s="24"/>
      <c r="IW216" s="24"/>
      <c r="IX216" s="24"/>
      <c r="IY216" s="24"/>
      <c r="IZ216" s="24"/>
      <c r="JA216" s="24"/>
      <c r="JB216" s="24"/>
      <c r="JC216" s="24"/>
      <c r="JD216" s="24"/>
      <c r="JE216" s="24"/>
      <c r="JF216" s="24"/>
      <c r="JG216" s="24"/>
      <c r="JH216" s="24"/>
      <c r="JI216" s="24"/>
      <c r="JJ216" s="24"/>
      <c r="JK216" s="24"/>
      <c r="JL216" s="24"/>
      <c r="JM216" s="24"/>
      <c r="JN216" s="24"/>
      <c r="JO216" s="24"/>
      <c r="JP216" s="24"/>
      <c r="JQ216" s="24"/>
      <c r="JR216" s="24"/>
      <c r="JS216" s="24"/>
      <c r="JT216" s="24"/>
      <c r="JU216" s="24"/>
      <c r="JV216" s="24"/>
      <c r="JW216" s="24"/>
      <c r="JX216" s="24"/>
      <c r="JY216" s="24"/>
      <c r="JZ216" s="24"/>
      <c r="KA216" s="24"/>
      <c r="KB216" s="24"/>
      <c r="KC216" s="24"/>
      <c r="KD216" s="24"/>
      <c r="KE216" s="24"/>
      <c r="KF216" s="24"/>
      <c r="KG216" s="24"/>
      <c r="KH216" s="24"/>
      <c r="KI216" s="24"/>
      <c r="KJ216" s="24"/>
      <c r="KK216" s="24"/>
      <c r="KL216" s="24"/>
      <c r="KM216" s="24"/>
      <c r="KN216" s="24"/>
      <c r="KO216" s="24"/>
      <c r="KP216" s="24"/>
      <c r="KQ216" s="24"/>
      <c r="KR216" s="24"/>
      <c r="KS216" s="24"/>
      <c r="KT216" s="24"/>
      <c r="KU216" s="24"/>
      <c r="KV216" s="24"/>
      <c r="KW216" s="24"/>
      <c r="KX216" s="24"/>
      <c r="KY216" s="24"/>
      <c r="KZ216" s="24"/>
      <c r="LA216" s="24"/>
      <c r="LB216" s="24"/>
      <c r="LC216" s="24"/>
      <c r="LD216" s="24"/>
      <c r="LE216" s="24"/>
      <c r="LF216" s="24"/>
      <c r="LG216" s="24"/>
      <c r="LH216" s="24"/>
      <c r="LI216" s="24"/>
      <c r="LJ216" s="24"/>
      <c r="LK216" s="24"/>
      <c r="LL216" s="24"/>
      <c r="LM216" s="24"/>
      <c r="LN216" s="24"/>
      <c r="LO216" s="24"/>
      <c r="LP216" s="24"/>
      <c r="LQ216" s="24"/>
      <c r="LR216" s="24"/>
      <c r="LS216" s="24"/>
      <c r="LT216" s="24"/>
      <c r="LU216" s="24"/>
      <c r="LV216" s="24"/>
      <c r="LW216" s="24"/>
      <c r="LX216" s="24"/>
      <c r="LY216" s="24"/>
      <c r="LZ216" s="24"/>
      <c r="MA216" s="24"/>
      <c r="MB216" s="24"/>
      <c r="MC216" s="24"/>
      <c r="MD216" s="24"/>
      <c r="ME216" s="24"/>
      <c r="MF216" s="24"/>
      <c r="MG216" s="24"/>
      <c r="MH216" s="24"/>
      <c r="MI216" s="24"/>
      <c r="MJ216" s="24"/>
      <c r="MK216" s="24"/>
      <c r="ML216" s="24"/>
      <c r="MM216" s="24"/>
      <c r="MN216" s="24"/>
      <c r="MO216" s="24"/>
      <c r="MP216" s="24"/>
      <c r="MQ216" s="24"/>
      <c r="MR216" s="24"/>
      <c r="MS216" s="24"/>
      <c r="MT216" s="24"/>
      <c r="MU216" s="24"/>
      <c r="MV216" s="24"/>
      <c r="MW216" s="24"/>
      <c r="MX216" s="24"/>
      <c r="MY216" s="24"/>
      <c r="MZ216" s="24"/>
      <c r="NA216" s="24"/>
      <c r="NB216" s="24"/>
      <c r="NC216" s="24"/>
      <c r="ND216" s="24"/>
      <c r="NE216" s="24"/>
      <c r="NF216" s="24"/>
      <c r="NG216" s="24"/>
      <c r="NH216" s="24"/>
      <c r="NI216" s="24"/>
      <c r="NJ216" s="24"/>
      <c r="NK216" s="24"/>
      <c r="NL216" s="24"/>
      <c r="NM216" s="24"/>
      <c r="NN216" s="24"/>
      <c r="NO216" s="24"/>
      <c r="NP216" s="24"/>
      <c r="NQ216" s="24"/>
      <c r="NR216" s="24"/>
      <c r="NS216" s="24"/>
      <c r="NT216" s="24"/>
      <c r="NU216" s="24"/>
      <c r="NV216" s="24"/>
      <c r="NW216" s="24"/>
      <c r="NX216" s="24"/>
      <c r="NY216" s="24"/>
      <c r="NZ216" s="24"/>
      <c r="OA216" s="24"/>
      <c r="OB216" s="24"/>
      <c r="OC216" s="24"/>
      <c r="OD216" s="24"/>
      <c r="OE216" s="24"/>
      <c r="OF216" s="24"/>
      <c r="OG216" s="24"/>
      <c r="OH216" s="24"/>
      <c r="OI216" s="24"/>
      <c r="OJ216" s="24"/>
      <c r="OK216" s="24"/>
      <c r="OL216" s="24"/>
      <c r="OM216" s="24"/>
      <c r="ON216" s="24"/>
      <c r="OO216" s="24"/>
      <c r="OP216" s="24"/>
      <c r="OQ216" s="24"/>
      <c r="OR216" s="24"/>
      <c r="OS216" s="24"/>
      <c r="OT216" s="24"/>
      <c r="OU216" s="24"/>
      <c r="OV216" s="24"/>
      <c r="OW216" s="24"/>
      <c r="OX216" s="24"/>
      <c r="OY216" s="24"/>
      <c r="OZ216" s="24"/>
      <c r="PA216" s="24"/>
      <c r="PB216" s="24"/>
      <c r="PC216" s="24"/>
      <c r="PD216" s="24"/>
      <c r="PE216" s="24"/>
      <c r="PF216" s="24"/>
      <c r="PG216" s="24"/>
      <c r="PH216" s="24"/>
      <c r="PI216" s="24"/>
      <c r="PJ216" s="24"/>
      <c r="PK216" s="24"/>
      <c r="PL216" s="24"/>
      <c r="PM216" s="24"/>
      <c r="PN216" s="24"/>
      <c r="PO216" s="24"/>
      <c r="PP216" s="24"/>
      <c r="PQ216" s="24"/>
      <c r="PR216" s="24"/>
      <c r="PS216" s="24"/>
      <c r="PT216" s="24"/>
      <c r="PU216" s="24"/>
      <c r="PV216" s="24"/>
      <c r="PW216" s="24"/>
      <c r="PX216" s="24"/>
      <c r="PY216" s="24"/>
      <c r="PZ216" s="24"/>
      <c r="QA216" s="24"/>
      <c r="QB216" s="24"/>
      <c r="QC216" s="24"/>
      <c r="QD216" s="24"/>
      <c r="QE216" s="24"/>
      <c r="QF216" s="24"/>
      <c r="QG216" s="24"/>
      <c r="QH216" s="24"/>
      <c r="QI216" s="24"/>
      <c r="QJ216" s="24"/>
      <c r="QK216" s="24"/>
      <c r="QL216" s="24"/>
      <c r="QM216" s="24"/>
      <c r="QN216" s="24"/>
      <c r="QO216" s="24"/>
      <c r="QP216" s="24"/>
      <c r="QQ216" s="24"/>
      <c r="QR216" s="24"/>
      <c r="QS216" s="24"/>
      <c r="QT216" s="24"/>
      <c r="QU216" s="24"/>
      <c r="QV216" s="24"/>
      <c r="QW216" s="24"/>
      <c r="QX216" s="24"/>
      <c r="QY216" s="24"/>
      <c r="QZ216" s="24"/>
      <c r="RA216" s="24"/>
      <c r="RB216" s="24"/>
      <c r="RC216" s="24"/>
      <c r="RD216" s="24"/>
      <c r="RE216" s="24"/>
      <c r="RF216" s="24"/>
      <c r="RG216" s="24"/>
      <c r="RH216" s="24"/>
      <c r="RI216" s="24"/>
      <c r="RJ216" s="24"/>
      <c r="RK216" s="24"/>
      <c r="RL216" s="24"/>
      <c r="RM216" s="24"/>
      <c r="RN216" s="24"/>
      <c r="RO216" s="24"/>
      <c r="RP216" s="24"/>
      <c r="RQ216" s="24"/>
      <c r="RR216" s="24"/>
      <c r="RS216" s="24"/>
      <c r="RT216" s="24"/>
      <c r="RU216" s="24"/>
      <c r="RV216" s="24"/>
      <c r="RW216" s="24"/>
      <c r="RX216" s="24"/>
      <c r="RY216" s="24"/>
      <c r="RZ216" s="24"/>
      <c r="SA216" s="24"/>
      <c r="SB216" s="24"/>
      <c r="SC216" s="24"/>
      <c r="SD216" s="24"/>
      <c r="SE216" s="24"/>
      <c r="SF216" s="24"/>
      <c r="SG216" s="24"/>
      <c r="SH216" s="24"/>
      <c r="SI216" s="24"/>
      <c r="SJ216" s="24"/>
      <c r="SK216" s="24"/>
      <c r="SL216" s="24"/>
      <c r="SM216" s="24"/>
      <c r="SN216" s="24"/>
      <c r="SO216" s="24"/>
      <c r="SP216" s="24"/>
      <c r="SQ216" s="24"/>
      <c r="SR216" s="24"/>
      <c r="SS216" s="24"/>
      <c r="ST216" s="24"/>
      <c r="SU216" s="24"/>
      <c r="SV216" s="24"/>
      <c r="SW216" s="24"/>
      <c r="SX216" s="24"/>
      <c r="SY216" s="24"/>
      <c r="SZ216" s="24"/>
      <c r="TA216" s="24"/>
      <c r="TB216" s="24"/>
      <c r="TC216" s="24"/>
      <c r="TD216" s="24"/>
      <c r="TE216" s="24"/>
      <c r="TF216" s="24"/>
      <c r="TG216" s="24"/>
      <c r="TH216" s="24"/>
      <c r="TI216" s="24"/>
      <c r="TJ216" s="24"/>
      <c r="TK216" s="24"/>
      <c r="TL216" s="24"/>
      <c r="TM216" s="24"/>
      <c r="TN216" s="24"/>
      <c r="TO216" s="24"/>
      <c r="TP216" s="24"/>
      <c r="TQ216" s="24"/>
      <c r="TR216" s="24"/>
      <c r="TS216" s="24"/>
      <c r="TT216" s="24"/>
      <c r="TU216" s="24"/>
      <c r="TV216" s="24"/>
      <c r="TW216" s="24"/>
      <c r="TX216" s="24"/>
      <c r="TY216" s="24"/>
      <c r="TZ216" s="24"/>
      <c r="UA216" s="24"/>
      <c r="UB216" s="24"/>
      <c r="UC216" s="24"/>
      <c r="UD216" s="24"/>
      <c r="UE216" s="24"/>
      <c r="UF216" s="24"/>
      <c r="UG216" s="24"/>
      <c r="UH216" s="24"/>
      <c r="UI216" s="24"/>
      <c r="UJ216" s="24"/>
      <c r="UK216" s="24"/>
      <c r="UL216" s="24"/>
      <c r="UM216" s="24"/>
      <c r="UN216" s="24"/>
      <c r="UO216" s="24"/>
      <c r="UP216" s="24"/>
      <c r="UQ216" s="24"/>
      <c r="UR216" s="24"/>
      <c r="US216" s="24"/>
      <c r="UT216" s="24"/>
      <c r="UU216" s="24"/>
      <c r="UV216" s="24"/>
      <c r="UW216" s="24"/>
      <c r="UX216" s="24"/>
      <c r="UY216" s="24"/>
      <c r="UZ216" s="24"/>
      <c r="VA216" s="24"/>
      <c r="VB216" s="24"/>
      <c r="VC216" s="24"/>
      <c r="VD216" s="24"/>
    </row>
    <row r="217" spans="1:576" s="23" customFormat="1" ht="15" customHeight="1" x14ac:dyDescent="0.2">
      <c r="A217" s="99">
        <v>7</v>
      </c>
      <c r="B217" s="92" t="s">
        <v>325</v>
      </c>
      <c r="C217" s="92" t="s">
        <v>326</v>
      </c>
      <c r="D217" s="97">
        <v>14</v>
      </c>
      <c r="E217" s="92" t="s">
        <v>244</v>
      </c>
      <c r="F217" s="92" t="s">
        <v>327</v>
      </c>
      <c r="G217" s="131" t="s">
        <v>34</v>
      </c>
      <c r="H217" s="100">
        <v>40</v>
      </c>
      <c r="I217" s="100" t="s">
        <v>121</v>
      </c>
      <c r="J217" s="54" t="s">
        <v>62</v>
      </c>
      <c r="K217" s="54" t="s">
        <v>271</v>
      </c>
      <c r="L217" s="54" t="s">
        <v>188</v>
      </c>
      <c r="M217" s="100">
        <v>1</v>
      </c>
      <c r="N217" s="62">
        <v>9369</v>
      </c>
      <c r="O217" s="101"/>
      <c r="P217" s="101"/>
      <c r="Q217" s="62">
        <f t="shared" si="129"/>
        <v>9369</v>
      </c>
      <c r="R217" s="101">
        <f>70.1*6</f>
        <v>420.59999999999997</v>
      </c>
      <c r="S217" s="101">
        <f t="shared" si="130"/>
        <v>1770.8333333333335</v>
      </c>
      <c r="T217" s="101">
        <f t="shared" si="131"/>
        <v>17708.333333333336</v>
      </c>
      <c r="U217" s="101">
        <f t="shared" si="132"/>
        <v>1639.5749999999998</v>
      </c>
      <c r="V217" s="101">
        <f t="shared" si="133"/>
        <v>281.07</v>
      </c>
      <c r="W217" s="101">
        <f t="shared" si="134"/>
        <v>468.45000000000005</v>
      </c>
      <c r="X217" s="101">
        <f t="shared" si="135"/>
        <v>187.38</v>
      </c>
      <c r="Y217" s="62">
        <f t="shared" si="138"/>
        <v>788</v>
      </c>
      <c r="Z217" s="62">
        <f t="shared" si="139"/>
        <v>468</v>
      </c>
      <c r="AA217" s="102">
        <f t="shared" si="140"/>
        <v>5312.5</v>
      </c>
      <c r="AB217" s="64">
        <f t="shared" si="136"/>
        <v>15688.047222222222</v>
      </c>
      <c r="AC217" s="64">
        <f t="shared" si="137"/>
        <v>188256.56666666665</v>
      </c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24"/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24"/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24"/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24"/>
      <c r="ER217" s="24"/>
      <c r="ES217" s="24"/>
      <c r="ET217" s="24"/>
      <c r="EU217" s="24"/>
      <c r="EV217" s="24"/>
      <c r="EW217" s="24"/>
      <c r="EX217" s="24"/>
      <c r="EY217" s="24"/>
      <c r="EZ217" s="24"/>
      <c r="FA217" s="24"/>
      <c r="FB217" s="24"/>
      <c r="FC217" s="24"/>
      <c r="FD217" s="24"/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P217" s="24"/>
      <c r="FQ217" s="24"/>
      <c r="FR217" s="24"/>
      <c r="FS217" s="24"/>
      <c r="FT217" s="24"/>
      <c r="FU217" s="24"/>
      <c r="FV217" s="24"/>
      <c r="FW217" s="24"/>
      <c r="FX217" s="24"/>
      <c r="FY217" s="24"/>
      <c r="FZ217" s="24"/>
      <c r="GA217" s="24"/>
      <c r="GB217" s="24"/>
      <c r="GC217" s="24"/>
      <c r="GD217" s="24"/>
      <c r="GE217" s="24"/>
      <c r="GF217" s="24"/>
      <c r="GG217" s="24"/>
      <c r="GH217" s="24"/>
      <c r="GI217" s="24"/>
      <c r="GJ217" s="24"/>
      <c r="GK217" s="24"/>
      <c r="GL217" s="24"/>
      <c r="GM217" s="24"/>
      <c r="GN217" s="24"/>
      <c r="GO217" s="24"/>
      <c r="GP217" s="24"/>
      <c r="GQ217" s="24"/>
      <c r="GR217" s="24"/>
      <c r="GS217" s="24"/>
      <c r="GT217" s="24"/>
      <c r="GU217" s="24"/>
      <c r="GV217" s="24"/>
      <c r="GW217" s="24"/>
      <c r="GX217" s="24"/>
      <c r="GY217" s="24"/>
      <c r="GZ217" s="24"/>
      <c r="HA217" s="24"/>
      <c r="HB217" s="24"/>
      <c r="HC217" s="24"/>
      <c r="HD217" s="24"/>
      <c r="HE217" s="24"/>
      <c r="HF217" s="24"/>
      <c r="HG217" s="24"/>
      <c r="HH217" s="24"/>
      <c r="HI217" s="24"/>
      <c r="HJ217" s="24"/>
      <c r="HK217" s="24"/>
      <c r="HL217" s="24"/>
      <c r="HM217" s="24"/>
      <c r="HN217" s="24"/>
      <c r="HO217" s="24"/>
      <c r="HP217" s="24"/>
      <c r="HQ217" s="24"/>
      <c r="HR217" s="24"/>
      <c r="HS217" s="24"/>
      <c r="HT217" s="24"/>
      <c r="HU217" s="24"/>
      <c r="HV217" s="24"/>
      <c r="HW217" s="24"/>
      <c r="HX217" s="24"/>
      <c r="HY217" s="24"/>
      <c r="HZ217" s="24"/>
      <c r="IA217" s="24"/>
      <c r="IB217" s="24"/>
      <c r="IC217" s="24"/>
      <c r="ID217" s="24"/>
      <c r="IE217" s="24"/>
      <c r="IF217" s="24"/>
      <c r="IG217" s="24"/>
      <c r="IH217" s="24"/>
      <c r="II217" s="24"/>
      <c r="IJ217" s="24"/>
      <c r="IK217" s="24"/>
      <c r="IL217" s="24"/>
      <c r="IM217" s="24"/>
      <c r="IN217" s="24"/>
      <c r="IO217" s="24"/>
      <c r="IP217" s="24"/>
      <c r="IQ217" s="24"/>
      <c r="IR217" s="24"/>
      <c r="IS217" s="24"/>
      <c r="IT217" s="24"/>
      <c r="IU217" s="24"/>
      <c r="IV217" s="24"/>
      <c r="IW217" s="24"/>
      <c r="IX217" s="24"/>
      <c r="IY217" s="24"/>
      <c r="IZ217" s="24"/>
      <c r="JA217" s="24"/>
      <c r="JB217" s="24"/>
      <c r="JC217" s="24"/>
      <c r="JD217" s="24"/>
      <c r="JE217" s="24"/>
      <c r="JF217" s="24"/>
      <c r="JG217" s="24"/>
      <c r="JH217" s="24"/>
      <c r="JI217" s="24"/>
      <c r="JJ217" s="24"/>
      <c r="JK217" s="24"/>
      <c r="JL217" s="24"/>
      <c r="JM217" s="24"/>
      <c r="JN217" s="24"/>
      <c r="JO217" s="24"/>
      <c r="JP217" s="24"/>
      <c r="JQ217" s="24"/>
      <c r="JR217" s="24"/>
      <c r="JS217" s="24"/>
      <c r="JT217" s="24"/>
      <c r="JU217" s="24"/>
      <c r="JV217" s="24"/>
      <c r="JW217" s="24"/>
      <c r="JX217" s="24"/>
      <c r="JY217" s="24"/>
      <c r="JZ217" s="24"/>
      <c r="KA217" s="24"/>
      <c r="KB217" s="24"/>
      <c r="KC217" s="24"/>
      <c r="KD217" s="24"/>
      <c r="KE217" s="24"/>
      <c r="KF217" s="24"/>
      <c r="KG217" s="24"/>
      <c r="KH217" s="24"/>
      <c r="KI217" s="24"/>
      <c r="KJ217" s="24"/>
      <c r="KK217" s="24"/>
      <c r="KL217" s="24"/>
      <c r="KM217" s="24"/>
      <c r="KN217" s="24"/>
      <c r="KO217" s="24"/>
      <c r="KP217" s="24"/>
      <c r="KQ217" s="24"/>
      <c r="KR217" s="24"/>
      <c r="KS217" s="24"/>
      <c r="KT217" s="24"/>
      <c r="KU217" s="24"/>
      <c r="KV217" s="24"/>
      <c r="KW217" s="24"/>
      <c r="KX217" s="24"/>
      <c r="KY217" s="24"/>
      <c r="KZ217" s="24"/>
      <c r="LA217" s="24"/>
      <c r="LB217" s="24"/>
      <c r="LC217" s="24"/>
      <c r="LD217" s="24"/>
      <c r="LE217" s="24"/>
      <c r="LF217" s="24"/>
      <c r="LG217" s="24"/>
      <c r="LH217" s="24"/>
      <c r="LI217" s="24"/>
      <c r="LJ217" s="24"/>
      <c r="LK217" s="24"/>
      <c r="LL217" s="24"/>
      <c r="LM217" s="24"/>
      <c r="LN217" s="24"/>
      <c r="LO217" s="24"/>
      <c r="LP217" s="24"/>
      <c r="LQ217" s="24"/>
      <c r="LR217" s="24"/>
      <c r="LS217" s="24"/>
      <c r="LT217" s="24"/>
      <c r="LU217" s="24"/>
      <c r="LV217" s="24"/>
      <c r="LW217" s="24"/>
      <c r="LX217" s="24"/>
      <c r="LY217" s="24"/>
      <c r="LZ217" s="24"/>
      <c r="MA217" s="24"/>
      <c r="MB217" s="24"/>
      <c r="MC217" s="24"/>
      <c r="MD217" s="24"/>
      <c r="ME217" s="24"/>
      <c r="MF217" s="24"/>
      <c r="MG217" s="24"/>
      <c r="MH217" s="24"/>
      <c r="MI217" s="24"/>
      <c r="MJ217" s="24"/>
      <c r="MK217" s="24"/>
      <c r="ML217" s="24"/>
      <c r="MM217" s="24"/>
      <c r="MN217" s="24"/>
      <c r="MO217" s="24"/>
      <c r="MP217" s="24"/>
      <c r="MQ217" s="24"/>
      <c r="MR217" s="24"/>
      <c r="MS217" s="24"/>
      <c r="MT217" s="24"/>
      <c r="MU217" s="24"/>
      <c r="MV217" s="24"/>
      <c r="MW217" s="24"/>
      <c r="MX217" s="24"/>
      <c r="MY217" s="24"/>
      <c r="MZ217" s="24"/>
      <c r="NA217" s="24"/>
      <c r="NB217" s="24"/>
      <c r="NC217" s="24"/>
      <c r="ND217" s="24"/>
      <c r="NE217" s="24"/>
      <c r="NF217" s="24"/>
      <c r="NG217" s="24"/>
      <c r="NH217" s="24"/>
      <c r="NI217" s="24"/>
      <c r="NJ217" s="24"/>
      <c r="NK217" s="24"/>
      <c r="NL217" s="24"/>
      <c r="NM217" s="24"/>
      <c r="NN217" s="24"/>
      <c r="NO217" s="24"/>
      <c r="NP217" s="24"/>
      <c r="NQ217" s="24"/>
      <c r="NR217" s="24"/>
      <c r="NS217" s="24"/>
      <c r="NT217" s="24"/>
      <c r="NU217" s="24"/>
      <c r="NV217" s="24"/>
      <c r="NW217" s="24"/>
      <c r="NX217" s="24"/>
      <c r="NY217" s="24"/>
      <c r="NZ217" s="24"/>
      <c r="OA217" s="24"/>
      <c r="OB217" s="24"/>
      <c r="OC217" s="24"/>
      <c r="OD217" s="24"/>
      <c r="OE217" s="24"/>
      <c r="OF217" s="24"/>
      <c r="OG217" s="24"/>
      <c r="OH217" s="24"/>
      <c r="OI217" s="24"/>
      <c r="OJ217" s="24"/>
      <c r="OK217" s="24"/>
      <c r="OL217" s="24"/>
      <c r="OM217" s="24"/>
      <c r="ON217" s="24"/>
      <c r="OO217" s="24"/>
      <c r="OP217" s="24"/>
      <c r="OQ217" s="24"/>
      <c r="OR217" s="24"/>
      <c r="OS217" s="24"/>
      <c r="OT217" s="24"/>
      <c r="OU217" s="24"/>
      <c r="OV217" s="24"/>
      <c r="OW217" s="24"/>
      <c r="OX217" s="24"/>
      <c r="OY217" s="24"/>
      <c r="OZ217" s="24"/>
      <c r="PA217" s="24"/>
      <c r="PB217" s="24"/>
      <c r="PC217" s="24"/>
      <c r="PD217" s="24"/>
      <c r="PE217" s="24"/>
      <c r="PF217" s="24"/>
      <c r="PG217" s="24"/>
      <c r="PH217" s="24"/>
      <c r="PI217" s="24"/>
      <c r="PJ217" s="24"/>
      <c r="PK217" s="24"/>
      <c r="PL217" s="24"/>
      <c r="PM217" s="24"/>
      <c r="PN217" s="24"/>
      <c r="PO217" s="24"/>
      <c r="PP217" s="24"/>
      <c r="PQ217" s="24"/>
      <c r="PR217" s="24"/>
      <c r="PS217" s="24"/>
      <c r="PT217" s="24"/>
      <c r="PU217" s="24"/>
      <c r="PV217" s="24"/>
      <c r="PW217" s="24"/>
      <c r="PX217" s="24"/>
      <c r="PY217" s="24"/>
      <c r="PZ217" s="24"/>
      <c r="QA217" s="24"/>
      <c r="QB217" s="24"/>
      <c r="QC217" s="24"/>
      <c r="QD217" s="24"/>
      <c r="QE217" s="24"/>
      <c r="QF217" s="24"/>
      <c r="QG217" s="24"/>
      <c r="QH217" s="24"/>
      <c r="QI217" s="24"/>
      <c r="QJ217" s="24"/>
      <c r="QK217" s="24"/>
      <c r="QL217" s="24"/>
      <c r="QM217" s="24"/>
      <c r="QN217" s="24"/>
      <c r="QO217" s="24"/>
      <c r="QP217" s="24"/>
      <c r="QQ217" s="24"/>
      <c r="QR217" s="24"/>
      <c r="QS217" s="24"/>
      <c r="QT217" s="24"/>
      <c r="QU217" s="24"/>
      <c r="QV217" s="24"/>
      <c r="QW217" s="24"/>
      <c r="QX217" s="24"/>
      <c r="QY217" s="24"/>
      <c r="QZ217" s="24"/>
      <c r="RA217" s="24"/>
      <c r="RB217" s="24"/>
      <c r="RC217" s="24"/>
      <c r="RD217" s="24"/>
      <c r="RE217" s="24"/>
      <c r="RF217" s="24"/>
      <c r="RG217" s="24"/>
      <c r="RH217" s="24"/>
      <c r="RI217" s="24"/>
      <c r="RJ217" s="24"/>
      <c r="RK217" s="24"/>
      <c r="RL217" s="24"/>
      <c r="RM217" s="24"/>
      <c r="RN217" s="24"/>
      <c r="RO217" s="24"/>
      <c r="RP217" s="24"/>
      <c r="RQ217" s="24"/>
      <c r="RR217" s="24"/>
      <c r="RS217" s="24"/>
      <c r="RT217" s="24"/>
      <c r="RU217" s="24"/>
      <c r="RV217" s="24"/>
      <c r="RW217" s="24"/>
      <c r="RX217" s="24"/>
      <c r="RY217" s="24"/>
      <c r="RZ217" s="24"/>
      <c r="SA217" s="24"/>
      <c r="SB217" s="24"/>
      <c r="SC217" s="24"/>
      <c r="SD217" s="24"/>
      <c r="SE217" s="24"/>
      <c r="SF217" s="24"/>
      <c r="SG217" s="24"/>
      <c r="SH217" s="24"/>
      <c r="SI217" s="24"/>
      <c r="SJ217" s="24"/>
      <c r="SK217" s="24"/>
      <c r="SL217" s="24"/>
      <c r="SM217" s="24"/>
      <c r="SN217" s="24"/>
      <c r="SO217" s="24"/>
      <c r="SP217" s="24"/>
      <c r="SQ217" s="24"/>
      <c r="SR217" s="24"/>
      <c r="SS217" s="24"/>
      <c r="ST217" s="24"/>
      <c r="SU217" s="24"/>
      <c r="SV217" s="24"/>
      <c r="SW217" s="24"/>
      <c r="SX217" s="24"/>
      <c r="SY217" s="24"/>
      <c r="SZ217" s="24"/>
      <c r="TA217" s="24"/>
      <c r="TB217" s="24"/>
      <c r="TC217" s="24"/>
      <c r="TD217" s="24"/>
      <c r="TE217" s="24"/>
      <c r="TF217" s="24"/>
      <c r="TG217" s="24"/>
      <c r="TH217" s="24"/>
      <c r="TI217" s="24"/>
      <c r="TJ217" s="24"/>
      <c r="TK217" s="24"/>
      <c r="TL217" s="24"/>
      <c r="TM217" s="24"/>
      <c r="TN217" s="24"/>
      <c r="TO217" s="24"/>
      <c r="TP217" s="24"/>
      <c r="TQ217" s="24"/>
      <c r="TR217" s="24"/>
      <c r="TS217" s="24"/>
      <c r="TT217" s="24"/>
      <c r="TU217" s="24"/>
      <c r="TV217" s="24"/>
      <c r="TW217" s="24"/>
      <c r="TX217" s="24"/>
      <c r="TY217" s="24"/>
      <c r="TZ217" s="24"/>
      <c r="UA217" s="24"/>
      <c r="UB217" s="24"/>
      <c r="UC217" s="24"/>
      <c r="UD217" s="24"/>
      <c r="UE217" s="24"/>
      <c r="UF217" s="24"/>
      <c r="UG217" s="24"/>
      <c r="UH217" s="24"/>
      <c r="UI217" s="24"/>
      <c r="UJ217" s="24"/>
      <c r="UK217" s="24"/>
      <c r="UL217" s="24"/>
      <c r="UM217" s="24"/>
      <c r="UN217" s="24"/>
      <c r="UO217" s="24"/>
      <c r="UP217" s="24"/>
      <c r="UQ217" s="24"/>
      <c r="UR217" s="24"/>
      <c r="US217" s="24"/>
      <c r="UT217" s="24"/>
      <c r="UU217" s="24"/>
      <c r="UV217" s="24"/>
      <c r="UW217" s="24"/>
      <c r="UX217" s="24"/>
      <c r="UY217" s="24"/>
      <c r="UZ217" s="24"/>
      <c r="VA217" s="24"/>
      <c r="VB217" s="24"/>
      <c r="VC217" s="24"/>
      <c r="VD217" s="24"/>
    </row>
    <row r="218" spans="1:576" s="23" customFormat="1" ht="15" customHeight="1" x14ac:dyDescent="0.2">
      <c r="A218" s="99">
        <v>8</v>
      </c>
      <c r="B218" s="89" t="s">
        <v>325</v>
      </c>
      <c r="C218" s="89" t="s">
        <v>326</v>
      </c>
      <c r="D218" s="20">
        <v>14</v>
      </c>
      <c r="E218" s="95" t="s">
        <v>244</v>
      </c>
      <c r="F218" s="89" t="s">
        <v>327</v>
      </c>
      <c r="G218" s="130" t="s">
        <v>34</v>
      </c>
      <c r="H218" s="22">
        <v>40</v>
      </c>
      <c r="I218" s="22" t="s">
        <v>121</v>
      </c>
      <c r="J218" s="21" t="s">
        <v>252</v>
      </c>
      <c r="K218" s="21" t="s">
        <v>271</v>
      </c>
      <c r="L218" s="21" t="s">
        <v>188</v>
      </c>
      <c r="M218" s="22">
        <v>1</v>
      </c>
      <c r="N218" s="62">
        <v>9369</v>
      </c>
      <c r="O218" s="62"/>
      <c r="P218" s="62"/>
      <c r="Q218" s="62">
        <f t="shared" si="129"/>
        <v>9369</v>
      </c>
      <c r="R218" s="62">
        <f>70.1*6</f>
        <v>420.59999999999997</v>
      </c>
      <c r="S218" s="62">
        <f t="shared" si="130"/>
        <v>1770.8333333333335</v>
      </c>
      <c r="T218" s="62">
        <f t="shared" si="131"/>
        <v>17708.333333333336</v>
      </c>
      <c r="U218" s="62">
        <f t="shared" si="132"/>
        <v>1639.5749999999998</v>
      </c>
      <c r="V218" s="62">
        <f t="shared" si="133"/>
        <v>281.07</v>
      </c>
      <c r="W218" s="62">
        <f t="shared" si="134"/>
        <v>468.45000000000005</v>
      </c>
      <c r="X218" s="62">
        <f t="shared" si="135"/>
        <v>187.38</v>
      </c>
      <c r="Y218" s="62">
        <f t="shared" si="138"/>
        <v>788</v>
      </c>
      <c r="Z218" s="62">
        <f t="shared" si="139"/>
        <v>468</v>
      </c>
      <c r="AA218" s="64">
        <f t="shared" si="140"/>
        <v>5312.5</v>
      </c>
      <c r="AB218" s="64">
        <f t="shared" si="136"/>
        <v>15688.047222222222</v>
      </c>
      <c r="AC218" s="64">
        <f t="shared" si="137"/>
        <v>188256.56666666665</v>
      </c>
      <c r="AD218" s="64"/>
      <c r="AE218" s="64"/>
      <c r="AF218" s="64"/>
      <c r="AG218" s="64"/>
      <c r="AH218" s="64"/>
      <c r="AI218" s="64"/>
      <c r="AJ218" s="64"/>
      <c r="AK218" s="64"/>
      <c r="AL218" s="6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4"/>
      <c r="HA218" s="24"/>
      <c r="HB218" s="24"/>
      <c r="HC218" s="24"/>
      <c r="HD218" s="24"/>
      <c r="HE218" s="24"/>
      <c r="HF218" s="24"/>
      <c r="HG218" s="24"/>
      <c r="HH218" s="24"/>
      <c r="HI218" s="24"/>
      <c r="HJ218" s="24"/>
      <c r="HK218" s="24"/>
      <c r="HL218" s="24"/>
      <c r="HM218" s="24"/>
      <c r="HN218" s="24"/>
      <c r="HO218" s="24"/>
      <c r="HP218" s="24"/>
      <c r="HQ218" s="24"/>
      <c r="HR218" s="24"/>
      <c r="HS218" s="24"/>
      <c r="HT218" s="24"/>
      <c r="HU218" s="24"/>
      <c r="HV218" s="24"/>
      <c r="HW218" s="24"/>
      <c r="HX218" s="24"/>
      <c r="HY218" s="24"/>
      <c r="HZ218" s="24"/>
      <c r="IA218" s="24"/>
      <c r="IB218" s="24"/>
      <c r="IC218" s="24"/>
      <c r="ID218" s="24"/>
      <c r="IE218" s="24"/>
      <c r="IF218" s="24"/>
      <c r="IG218" s="24"/>
      <c r="IH218" s="24"/>
      <c r="II218" s="24"/>
      <c r="IJ218" s="24"/>
      <c r="IK218" s="24"/>
      <c r="IL218" s="24"/>
      <c r="IM218" s="24"/>
      <c r="IN218" s="24"/>
      <c r="IO218" s="24"/>
      <c r="IP218" s="24"/>
      <c r="IQ218" s="24"/>
      <c r="IR218" s="24"/>
      <c r="IS218" s="24"/>
      <c r="IT218" s="24"/>
      <c r="IU218" s="24"/>
      <c r="IV218" s="24"/>
      <c r="IW218" s="24"/>
      <c r="IX218" s="24"/>
      <c r="IY218" s="24"/>
      <c r="IZ218" s="24"/>
      <c r="JA218" s="24"/>
      <c r="JB218" s="24"/>
      <c r="JC218" s="24"/>
      <c r="JD218" s="24"/>
      <c r="JE218" s="24"/>
      <c r="JF218" s="24"/>
      <c r="JG218" s="24"/>
      <c r="JH218" s="24"/>
      <c r="JI218" s="24"/>
      <c r="JJ218" s="24"/>
      <c r="JK218" s="24"/>
      <c r="JL218" s="24"/>
      <c r="JM218" s="24"/>
      <c r="JN218" s="24"/>
      <c r="JO218" s="24"/>
      <c r="JP218" s="24"/>
      <c r="JQ218" s="24"/>
      <c r="JR218" s="24"/>
      <c r="JS218" s="24"/>
      <c r="JT218" s="24"/>
      <c r="JU218" s="24"/>
      <c r="JV218" s="24"/>
      <c r="JW218" s="24"/>
      <c r="JX218" s="24"/>
      <c r="JY218" s="24"/>
      <c r="JZ218" s="24"/>
      <c r="KA218" s="24"/>
      <c r="KB218" s="24"/>
      <c r="KC218" s="24"/>
      <c r="KD218" s="24"/>
      <c r="KE218" s="24"/>
      <c r="KF218" s="24"/>
      <c r="KG218" s="24"/>
      <c r="KH218" s="24"/>
      <c r="KI218" s="24"/>
      <c r="KJ218" s="24"/>
      <c r="KK218" s="24"/>
      <c r="KL218" s="24"/>
      <c r="KM218" s="24"/>
      <c r="KN218" s="24"/>
      <c r="KO218" s="24"/>
      <c r="KP218" s="24"/>
      <c r="KQ218" s="24"/>
      <c r="KR218" s="24"/>
      <c r="KS218" s="24"/>
      <c r="KT218" s="24"/>
      <c r="KU218" s="24"/>
      <c r="KV218" s="24"/>
      <c r="KW218" s="24"/>
      <c r="KX218" s="24"/>
      <c r="KY218" s="24"/>
      <c r="KZ218" s="24"/>
      <c r="LA218" s="24"/>
      <c r="LB218" s="24"/>
      <c r="LC218" s="24"/>
      <c r="LD218" s="24"/>
      <c r="LE218" s="24"/>
      <c r="LF218" s="24"/>
      <c r="LG218" s="24"/>
      <c r="LH218" s="24"/>
      <c r="LI218" s="24"/>
      <c r="LJ218" s="24"/>
      <c r="LK218" s="24"/>
      <c r="LL218" s="24"/>
      <c r="LM218" s="24"/>
      <c r="LN218" s="24"/>
      <c r="LO218" s="24"/>
      <c r="LP218" s="24"/>
      <c r="LQ218" s="24"/>
      <c r="LR218" s="24"/>
      <c r="LS218" s="24"/>
      <c r="LT218" s="24"/>
      <c r="LU218" s="24"/>
      <c r="LV218" s="24"/>
      <c r="LW218" s="24"/>
      <c r="LX218" s="24"/>
      <c r="LY218" s="24"/>
      <c r="LZ218" s="24"/>
      <c r="MA218" s="24"/>
      <c r="MB218" s="24"/>
      <c r="MC218" s="24"/>
      <c r="MD218" s="24"/>
      <c r="ME218" s="24"/>
      <c r="MF218" s="24"/>
      <c r="MG218" s="24"/>
      <c r="MH218" s="24"/>
      <c r="MI218" s="24"/>
      <c r="MJ218" s="24"/>
      <c r="MK218" s="24"/>
      <c r="ML218" s="24"/>
      <c r="MM218" s="24"/>
      <c r="MN218" s="24"/>
      <c r="MO218" s="24"/>
      <c r="MP218" s="24"/>
      <c r="MQ218" s="24"/>
      <c r="MR218" s="24"/>
      <c r="MS218" s="24"/>
      <c r="MT218" s="24"/>
      <c r="MU218" s="24"/>
      <c r="MV218" s="24"/>
      <c r="MW218" s="24"/>
      <c r="MX218" s="24"/>
      <c r="MY218" s="24"/>
      <c r="MZ218" s="24"/>
      <c r="NA218" s="24"/>
      <c r="NB218" s="24"/>
      <c r="NC218" s="24"/>
      <c r="ND218" s="24"/>
      <c r="NE218" s="24"/>
      <c r="NF218" s="24"/>
      <c r="NG218" s="24"/>
      <c r="NH218" s="24"/>
      <c r="NI218" s="24"/>
      <c r="NJ218" s="24"/>
      <c r="NK218" s="24"/>
      <c r="NL218" s="24"/>
      <c r="NM218" s="24"/>
      <c r="NN218" s="24"/>
      <c r="NO218" s="24"/>
      <c r="NP218" s="24"/>
      <c r="NQ218" s="24"/>
      <c r="NR218" s="24"/>
      <c r="NS218" s="24"/>
      <c r="NT218" s="24"/>
      <c r="NU218" s="24"/>
      <c r="NV218" s="24"/>
      <c r="NW218" s="24"/>
      <c r="NX218" s="24"/>
      <c r="NY218" s="24"/>
      <c r="NZ218" s="24"/>
      <c r="OA218" s="24"/>
      <c r="OB218" s="24"/>
      <c r="OC218" s="24"/>
      <c r="OD218" s="24"/>
      <c r="OE218" s="24"/>
      <c r="OF218" s="24"/>
      <c r="OG218" s="24"/>
      <c r="OH218" s="24"/>
      <c r="OI218" s="24"/>
      <c r="OJ218" s="24"/>
      <c r="OK218" s="24"/>
      <c r="OL218" s="24"/>
      <c r="OM218" s="24"/>
      <c r="ON218" s="24"/>
      <c r="OO218" s="24"/>
      <c r="OP218" s="24"/>
      <c r="OQ218" s="24"/>
      <c r="OR218" s="24"/>
      <c r="OS218" s="24"/>
      <c r="OT218" s="24"/>
      <c r="OU218" s="24"/>
      <c r="OV218" s="24"/>
      <c r="OW218" s="24"/>
      <c r="OX218" s="24"/>
      <c r="OY218" s="24"/>
      <c r="OZ218" s="24"/>
      <c r="PA218" s="24"/>
      <c r="PB218" s="24"/>
      <c r="PC218" s="24"/>
      <c r="PD218" s="24"/>
      <c r="PE218" s="24"/>
      <c r="PF218" s="24"/>
      <c r="PG218" s="24"/>
      <c r="PH218" s="24"/>
      <c r="PI218" s="24"/>
      <c r="PJ218" s="24"/>
      <c r="PK218" s="24"/>
      <c r="PL218" s="24"/>
      <c r="PM218" s="24"/>
      <c r="PN218" s="24"/>
      <c r="PO218" s="24"/>
      <c r="PP218" s="24"/>
      <c r="PQ218" s="24"/>
      <c r="PR218" s="24"/>
      <c r="PS218" s="24"/>
      <c r="PT218" s="24"/>
      <c r="PU218" s="24"/>
      <c r="PV218" s="24"/>
      <c r="PW218" s="24"/>
      <c r="PX218" s="24"/>
      <c r="PY218" s="24"/>
      <c r="PZ218" s="24"/>
      <c r="QA218" s="24"/>
      <c r="QB218" s="24"/>
      <c r="QC218" s="24"/>
      <c r="QD218" s="24"/>
      <c r="QE218" s="24"/>
      <c r="QF218" s="24"/>
      <c r="QG218" s="24"/>
      <c r="QH218" s="24"/>
      <c r="QI218" s="24"/>
      <c r="QJ218" s="24"/>
      <c r="QK218" s="24"/>
      <c r="QL218" s="24"/>
      <c r="QM218" s="24"/>
      <c r="QN218" s="24"/>
      <c r="QO218" s="24"/>
      <c r="QP218" s="24"/>
      <c r="QQ218" s="24"/>
      <c r="QR218" s="24"/>
      <c r="QS218" s="24"/>
      <c r="QT218" s="24"/>
      <c r="QU218" s="24"/>
      <c r="QV218" s="24"/>
      <c r="QW218" s="24"/>
      <c r="QX218" s="24"/>
      <c r="QY218" s="24"/>
      <c r="QZ218" s="24"/>
      <c r="RA218" s="24"/>
      <c r="RB218" s="24"/>
      <c r="RC218" s="24"/>
      <c r="RD218" s="24"/>
      <c r="RE218" s="24"/>
      <c r="RF218" s="24"/>
      <c r="RG218" s="24"/>
      <c r="RH218" s="24"/>
      <c r="RI218" s="24"/>
      <c r="RJ218" s="24"/>
      <c r="RK218" s="24"/>
      <c r="RL218" s="24"/>
      <c r="RM218" s="24"/>
      <c r="RN218" s="24"/>
      <c r="RO218" s="24"/>
      <c r="RP218" s="24"/>
      <c r="RQ218" s="24"/>
      <c r="RR218" s="24"/>
      <c r="RS218" s="24"/>
      <c r="RT218" s="24"/>
      <c r="RU218" s="24"/>
      <c r="RV218" s="24"/>
      <c r="RW218" s="24"/>
      <c r="RX218" s="24"/>
      <c r="RY218" s="24"/>
      <c r="RZ218" s="24"/>
      <c r="SA218" s="24"/>
      <c r="SB218" s="24"/>
      <c r="SC218" s="24"/>
      <c r="SD218" s="24"/>
      <c r="SE218" s="24"/>
      <c r="SF218" s="24"/>
      <c r="SG218" s="24"/>
      <c r="SH218" s="24"/>
      <c r="SI218" s="24"/>
      <c r="SJ218" s="24"/>
      <c r="SK218" s="24"/>
      <c r="SL218" s="24"/>
      <c r="SM218" s="24"/>
      <c r="SN218" s="24"/>
      <c r="SO218" s="24"/>
      <c r="SP218" s="24"/>
      <c r="SQ218" s="24"/>
      <c r="SR218" s="24"/>
      <c r="SS218" s="24"/>
      <c r="ST218" s="24"/>
      <c r="SU218" s="24"/>
      <c r="SV218" s="24"/>
      <c r="SW218" s="24"/>
      <c r="SX218" s="24"/>
      <c r="SY218" s="24"/>
      <c r="SZ218" s="24"/>
      <c r="TA218" s="24"/>
      <c r="TB218" s="24"/>
      <c r="TC218" s="24"/>
      <c r="TD218" s="24"/>
      <c r="TE218" s="24"/>
      <c r="TF218" s="24"/>
      <c r="TG218" s="24"/>
      <c r="TH218" s="24"/>
      <c r="TI218" s="24"/>
      <c r="TJ218" s="24"/>
      <c r="TK218" s="24"/>
      <c r="TL218" s="24"/>
      <c r="TM218" s="24"/>
      <c r="TN218" s="24"/>
      <c r="TO218" s="24"/>
      <c r="TP218" s="24"/>
      <c r="TQ218" s="24"/>
      <c r="TR218" s="24"/>
      <c r="TS218" s="24"/>
      <c r="TT218" s="24"/>
      <c r="TU218" s="24"/>
      <c r="TV218" s="24"/>
      <c r="TW218" s="24"/>
      <c r="TX218" s="24"/>
      <c r="TY218" s="24"/>
      <c r="TZ218" s="24"/>
      <c r="UA218" s="24"/>
      <c r="UB218" s="24"/>
      <c r="UC218" s="24"/>
      <c r="UD218" s="24"/>
      <c r="UE218" s="24"/>
      <c r="UF218" s="24"/>
      <c r="UG218" s="24"/>
      <c r="UH218" s="24"/>
      <c r="UI218" s="24"/>
      <c r="UJ218" s="24"/>
      <c r="UK218" s="24"/>
      <c r="UL218" s="24"/>
      <c r="UM218" s="24"/>
      <c r="UN218" s="24"/>
      <c r="UO218" s="24"/>
      <c r="UP218" s="24"/>
      <c r="UQ218" s="24"/>
      <c r="UR218" s="24"/>
      <c r="US218" s="24"/>
      <c r="UT218" s="24"/>
      <c r="UU218" s="24"/>
      <c r="UV218" s="24"/>
      <c r="UW218" s="24"/>
      <c r="UX218" s="24"/>
      <c r="UY218" s="24"/>
      <c r="UZ218" s="24"/>
      <c r="VA218" s="24"/>
      <c r="VB218" s="24"/>
      <c r="VC218" s="24"/>
      <c r="VD218" s="24"/>
    </row>
    <row r="219" spans="1:576" s="23" customFormat="1" ht="15" customHeight="1" x14ac:dyDescent="0.2">
      <c r="A219" s="94">
        <v>9</v>
      </c>
      <c r="B219" s="89" t="s">
        <v>325</v>
      </c>
      <c r="C219" s="89" t="s">
        <v>326</v>
      </c>
      <c r="D219" s="20">
        <v>14</v>
      </c>
      <c r="E219" s="89" t="s">
        <v>244</v>
      </c>
      <c r="F219" s="89" t="s">
        <v>327</v>
      </c>
      <c r="G219" s="130" t="s">
        <v>34</v>
      </c>
      <c r="H219" s="22">
        <v>40</v>
      </c>
      <c r="I219" s="22" t="s">
        <v>121</v>
      </c>
      <c r="J219" s="21" t="s">
        <v>252</v>
      </c>
      <c r="K219" s="21" t="s">
        <v>271</v>
      </c>
      <c r="L219" s="21" t="s">
        <v>188</v>
      </c>
      <c r="M219" s="22">
        <v>1</v>
      </c>
      <c r="N219" s="62">
        <v>9369</v>
      </c>
      <c r="O219" s="62"/>
      <c r="P219" s="62"/>
      <c r="Q219" s="62">
        <f t="shared" si="129"/>
        <v>9369</v>
      </c>
      <c r="R219" s="62">
        <f>70.1*4</f>
        <v>280.39999999999998</v>
      </c>
      <c r="S219" s="62">
        <f t="shared" si="130"/>
        <v>1770.8333333333335</v>
      </c>
      <c r="T219" s="62">
        <f t="shared" si="131"/>
        <v>17708.333333333336</v>
      </c>
      <c r="U219" s="62">
        <f t="shared" si="132"/>
        <v>1639.5749999999998</v>
      </c>
      <c r="V219" s="62">
        <f t="shared" si="133"/>
        <v>281.07</v>
      </c>
      <c r="W219" s="62">
        <f t="shared" si="134"/>
        <v>468.45000000000005</v>
      </c>
      <c r="X219" s="62">
        <f t="shared" si="135"/>
        <v>187.38</v>
      </c>
      <c r="Y219" s="62">
        <f t="shared" si="138"/>
        <v>788</v>
      </c>
      <c r="Z219" s="62">
        <f t="shared" si="139"/>
        <v>468</v>
      </c>
      <c r="AA219" s="64">
        <f t="shared" si="140"/>
        <v>5312.5</v>
      </c>
      <c r="AB219" s="64">
        <f t="shared" si="136"/>
        <v>15547.847222222221</v>
      </c>
      <c r="AC219" s="64">
        <f t="shared" si="137"/>
        <v>186574.16666666666</v>
      </c>
      <c r="AD219" s="64"/>
      <c r="AE219" s="64"/>
      <c r="AF219" s="64"/>
      <c r="AG219" s="64"/>
      <c r="AH219" s="64"/>
      <c r="AI219" s="64"/>
      <c r="AJ219" s="64"/>
      <c r="AK219" s="64"/>
      <c r="AL219" s="6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24"/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24"/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24"/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24"/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24"/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P219" s="24"/>
      <c r="FQ219" s="24"/>
      <c r="FR219" s="24"/>
      <c r="FS219" s="24"/>
      <c r="FT219" s="24"/>
      <c r="FU219" s="24"/>
      <c r="FV219" s="24"/>
      <c r="FW219" s="24"/>
      <c r="FX219" s="24"/>
      <c r="FY219" s="24"/>
      <c r="FZ219" s="24"/>
      <c r="GA219" s="24"/>
      <c r="GB219" s="24"/>
      <c r="GC219" s="24"/>
      <c r="GD219" s="24"/>
      <c r="GE219" s="24"/>
      <c r="GF219" s="24"/>
      <c r="GG219" s="24"/>
      <c r="GH219" s="24"/>
      <c r="GI219" s="24"/>
      <c r="GJ219" s="24"/>
      <c r="GK219" s="24"/>
      <c r="GL219" s="24"/>
      <c r="GM219" s="24"/>
      <c r="GN219" s="24"/>
      <c r="GO219" s="24"/>
      <c r="GP219" s="24"/>
      <c r="GQ219" s="24"/>
      <c r="GR219" s="24"/>
      <c r="GS219" s="24"/>
      <c r="GT219" s="24"/>
      <c r="GU219" s="24"/>
      <c r="GV219" s="24"/>
      <c r="GW219" s="24"/>
      <c r="GX219" s="24"/>
      <c r="GY219" s="24"/>
      <c r="GZ219" s="24"/>
      <c r="HA219" s="24"/>
      <c r="HB219" s="24"/>
      <c r="HC219" s="24"/>
      <c r="HD219" s="24"/>
      <c r="HE219" s="24"/>
      <c r="HF219" s="24"/>
      <c r="HG219" s="24"/>
      <c r="HH219" s="24"/>
      <c r="HI219" s="24"/>
      <c r="HJ219" s="24"/>
      <c r="HK219" s="24"/>
      <c r="HL219" s="24"/>
      <c r="HM219" s="24"/>
      <c r="HN219" s="24"/>
      <c r="HO219" s="24"/>
      <c r="HP219" s="24"/>
      <c r="HQ219" s="24"/>
      <c r="HR219" s="24"/>
      <c r="HS219" s="24"/>
      <c r="HT219" s="24"/>
      <c r="HU219" s="24"/>
      <c r="HV219" s="24"/>
      <c r="HW219" s="24"/>
      <c r="HX219" s="24"/>
      <c r="HY219" s="24"/>
      <c r="HZ219" s="24"/>
      <c r="IA219" s="24"/>
      <c r="IB219" s="24"/>
      <c r="IC219" s="24"/>
      <c r="ID219" s="24"/>
      <c r="IE219" s="24"/>
      <c r="IF219" s="24"/>
      <c r="IG219" s="24"/>
      <c r="IH219" s="24"/>
      <c r="II219" s="24"/>
      <c r="IJ219" s="24"/>
      <c r="IK219" s="24"/>
      <c r="IL219" s="24"/>
      <c r="IM219" s="24"/>
      <c r="IN219" s="24"/>
      <c r="IO219" s="24"/>
      <c r="IP219" s="24"/>
      <c r="IQ219" s="24"/>
      <c r="IR219" s="24"/>
      <c r="IS219" s="24"/>
      <c r="IT219" s="24"/>
      <c r="IU219" s="24"/>
      <c r="IV219" s="24"/>
      <c r="IW219" s="24"/>
      <c r="IX219" s="24"/>
      <c r="IY219" s="24"/>
      <c r="IZ219" s="24"/>
      <c r="JA219" s="24"/>
      <c r="JB219" s="24"/>
      <c r="JC219" s="24"/>
      <c r="JD219" s="24"/>
      <c r="JE219" s="24"/>
      <c r="JF219" s="24"/>
      <c r="JG219" s="24"/>
      <c r="JH219" s="24"/>
      <c r="JI219" s="24"/>
      <c r="JJ219" s="24"/>
      <c r="JK219" s="24"/>
      <c r="JL219" s="24"/>
      <c r="JM219" s="24"/>
      <c r="JN219" s="24"/>
      <c r="JO219" s="24"/>
      <c r="JP219" s="24"/>
      <c r="JQ219" s="24"/>
      <c r="JR219" s="24"/>
      <c r="JS219" s="24"/>
      <c r="JT219" s="24"/>
      <c r="JU219" s="24"/>
      <c r="JV219" s="24"/>
      <c r="JW219" s="24"/>
      <c r="JX219" s="24"/>
      <c r="JY219" s="24"/>
      <c r="JZ219" s="24"/>
      <c r="KA219" s="24"/>
      <c r="KB219" s="24"/>
      <c r="KC219" s="24"/>
      <c r="KD219" s="24"/>
      <c r="KE219" s="24"/>
      <c r="KF219" s="24"/>
      <c r="KG219" s="24"/>
      <c r="KH219" s="24"/>
      <c r="KI219" s="24"/>
      <c r="KJ219" s="24"/>
      <c r="KK219" s="24"/>
      <c r="KL219" s="24"/>
      <c r="KM219" s="24"/>
      <c r="KN219" s="24"/>
      <c r="KO219" s="24"/>
      <c r="KP219" s="24"/>
      <c r="KQ219" s="24"/>
      <c r="KR219" s="24"/>
      <c r="KS219" s="24"/>
      <c r="KT219" s="24"/>
      <c r="KU219" s="24"/>
      <c r="KV219" s="24"/>
      <c r="KW219" s="24"/>
      <c r="KX219" s="24"/>
      <c r="KY219" s="24"/>
      <c r="KZ219" s="24"/>
      <c r="LA219" s="24"/>
      <c r="LB219" s="24"/>
      <c r="LC219" s="24"/>
      <c r="LD219" s="24"/>
      <c r="LE219" s="24"/>
      <c r="LF219" s="24"/>
      <c r="LG219" s="24"/>
      <c r="LH219" s="24"/>
      <c r="LI219" s="24"/>
      <c r="LJ219" s="24"/>
      <c r="LK219" s="24"/>
      <c r="LL219" s="24"/>
      <c r="LM219" s="24"/>
      <c r="LN219" s="24"/>
      <c r="LO219" s="24"/>
      <c r="LP219" s="24"/>
      <c r="LQ219" s="24"/>
      <c r="LR219" s="24"/>
      <c r="LS219" s="24"/>
      <c r="LT219" s="24"/>
      <c r="LU219" s="24"/>
      <c r="LV219" s="24"/>
      <c r="LW219" s="24"/>
      <c r="LX219" s="24"/>
      <c r="LY219" s="24"/>
      <c r="LZ219" s="24"/>
      <c r="MA219" s="24"/>
      <c r="MB219" s="24"/>
      <c r="MC219" s="24"/>
      <c r="MD219" s="24"/>
      <c r="ME219" s="24"/>
      <c r="MF219" s="24"/>
      <c r="MG219" s="24"/>
      <c r="MH219" s="24"/>
      <c r="MI219" s="24"/>
      <c r="MJ219" s="24"/>
      <c r="MK219" s="24"/>
      <c r="ML219" s="24"/>
      <c r="MM219" s="24"/>
      <c r="MN219" s="24"/>
      <c r="MO219" s="24"/>
      <c r="MP219" s="24"/>
      <c r="MQ219" s="24"/>
      <c r="MR219" s="24"/>
      <c r="MS219" s="24"/>
      <c r="MT219" s="24"/>
      <c r="MU219" s="24"/>
      <c r="MV219" s="24"/>
      <c r="MW219" s="24"/>
      <c r="MX219" s="24"/>
      <c r="MY219" s="24"/>
      <c r="MZ219" s="24"/>
      <c r="NA219" s="24"/>
      <c r="NB219" s="24"/>
      <c r="NC219" s="24"/>
      <c r="ND219" s="24"/>
      <c r="NE219" s="24"/>
      <c r="NF219" s="24"/>
      <c r="NG219" s="24"/>
      <c r="NH219" s="24"/>
      <c r="NI219" s="24"/>
      <c r="NJ219" s="24"/>
      <c r="NK219" s="24"/>
      <c r="NL219" s="24"/>
      <c r="NM219" s="24"/>
      <c r="NN219" s="24"/>
      <c r="NO219" s="24"/>
      <c r="NP219" s="24"/>
      <c r="NQ219" s="24"/>
      <c r="NR219" s="24"/>
      <c r="NS219" s="24"/>
      <c r="NT219" s="24"/>
      <c r="NU219" s="24"/>
      <c r="NV219" s="24"/>
      <c r="NW219" s="24"/>
      <c r="NX219" s="24"/>
      <c r="NY219" s="24"/>
      <c r="NZ219" s="24"/>
      <c r="OA219" s="24"/>
      <c r="OB219" s="24"/>
      <c r="OC219" s="24"/>
      <c r="OD219" s="24"/>
      <c r="OE219" s="24"/>
      <c r="OF219" s="24"/>
      <c r="OG219" s="24"/>
      <c r="OH219" s="24"/>
      <c r="OI219" s="24"/>
      <c r="OJ219" s="24"/>
      <c r="OK219" s="24"/>
      <c r="OL219" s="24"/>
      <c r="OM219" s="24"/>
      <c r="ON219" s="24"/>
      <c r="OO219" s="24"/>
      <c r="OP219" s="24"/>
      <c r="OQ219" s="24"/>
      <c r="OR219" s="24"/>
      <c r="OS219" s="24"/>
      <c r="OT219" s="24"/>
      <c r="OU219" s="24"/>
      <c r="OV219" s="24"/>
      <c r="OW219" s="24"/>
      <c r="OX219" s="24"/>
      <c r="OY219" s="24"/>
      <c r="OZ219" s="24"/>
      <c r="PA219" s="24"/>
      <c r="PB219" s="24"/>
      <c r="PC219" s="24"/>
      <c r="PD219" s="24"/>
      <c r="PE219" s="24"/>
      <c r="PF219" s="24"/>
      <c r="PG219" s="24"/>
      <c r="PH219" s="24"/>
      <c r="PI219" s="24"/>
      <c r="PJ219" s="24"/>
      <c r="PK219" s="24"/>
      <c r="PL219" s="24"/>
      <c r="PM219" s="24"/>
      <c r="PN219" s="24"/>
      <c r="PO219" s="24"/>
      <c r="PP219" s="24"/>
      <c r="PQ219" s="24"/>
      <c r="PR219" s="24"/>
      <c r="PS219" s="24"/>
      <c r="PT219" s="24"/>
      <c r="PU219" s="24"/>
      <c r="PV219" s="24"/>
      <c r="PW219" s="24"/>
      <c r="PX219" s="24"/>
      <c r="PY219" s="24"/>
      <c r="PZ219" s="24"/>
      <c r="QA219" s="24"/>
      <c r="QB219" s="24"/>
      <c r="QC219" s="24"/>
      <c r="QD219" s="24"/>
      <c r="QE219" s="24"/>
      <c r="QF219" s="24"/>
      <c r="QG219" s="24"/>
      <c r="QH219" s="24"/>
      <c r="QI219" s="24"/>
      <c r="QJ219" s="24"/>
      <c r="QK219" s="24"/>
      <c r="QL219" s="24"/>
      <c r="QM219" s="24"/>
      <c r="QN219" s="24"/>
      <c r="QO219" s="24"/>
      <c r="QP219" s="24"/>
      <c r="QQ219" s="24"/>
      <c r="QR219" s="24"/>
      <c r="QS219" s="24"/>
      <c r="QT219" s="24"/>
      <c r="QU219" s="24"/>
      <c r="QV219" s="24"/>
      <c r="QW219" s="24"/>
      <c r="QX219" s="24"/>
      <c r="QY219" s="24"/>
      <c r="QZ219" s="24"/>
      <c r="RA219" s="24"/>
      <c r="RB219" s="24"/>
      <c r="RC219" s="24"/>
      <c r="RD219" s="24"/>
      <c r="RE219" s="24"/>
      <c r="RF219" s="24"/>
      <c r="RG219" s="24"/>
      <c r="RH219" s="24"/>
      <c r="RI219" s="24"/>
      <c r="RJ219" s="24"/>
      <c r="RK219" s="24"/>
      <c r="RL219" s="24"/>
      <c r="RM219" s="24"/>
      <c r="RN219" s="24"/>
      <c r="RO219" s="24"/>
      <c r="RP219" s="24"/>
      <c r="RQ219" s="24"/>
      <c r="RR219" s="24"/>
      <c r="RS219" s="24"/>
      <c r="RT219" s="24"/>
      <c r="RU219" s="24"/>
      <c r="RV219" s="24"/>
      <c r="RW219" s="24"/>
      <c r="RX219" s="24"/>
      <c r="RY219" s="24"/>
      <c r="RZ219" s="24"/>
      <c r="SA219" s="24"/>
      <c r="SB219" s="24"/>
      <c r="SC219" s="24"/>
      <c r="SD219" s="24"/>
      <c r="SE219" s="24"/>
      <c r="SF219" s="24"/>
      <c r="SG219" s="24"/>
      <c r="SH219" s="24"/>
      <c r="SI219" s="24"/>
      <c r="SJ219" s="24"/>
      <c r="SK219" s="24"/>
      <c r="SL219" s="24"/>
      <c r="SM219" s="24"/>
      <c r="SN219" s="24"/>
      <c r="SO219" s="24"/>
      <c r="SP219" s="24"/>
      <c r="SQ219" s="24"/>
      <c r="SR219" s="24"/>
      <c r="SS219" s="24"/>
      <c r="ST219" s="24"/>
      <c r="SU219" s="24"/>
      <c r="SV219" s="24"/>
      <c r="SW219" s="24"/>
      <c r="SX219" s="24"/>
      <c r="SY219" s="24"/>
      <c r="SZ219" s="24"/>
      <c r="TA219" s="24"/>
      <c r="TB219" s="24"/>
      <c r="TC219" s="24"/>
      <c r="TD219" s="24"/>
      <c r="TE219" s="24"/>
      <c r="TF219" s="24"/>
      <c r="TG219" s="24"/>
      <c r="TH219" s="24"/>
      <c r="TI219" s="24"/>
      <c r="TJ219" s="24"/>
      <c r="TK219" s="24"/>
      <c r="TL219" s="24"/>
      <c r="TM219" s="24"/>
      <c r="TN219" s="24"/>
      <c r="TO219" s="24"/>
      <c r="TP219" s="24"/>
      <c r="TQ219" s="24"/>
      <c r="TR219" s="24"/>
      <c r="TS219" s="24"/>
      <c r="TT219" s="24"/>
      <c r="TU219" s="24"/>
      <c r="TV219" s="24"/>
      <c r="TW219" s="24"/>
      <c r="TX219" s="24"/>
      <c r="TY219" s="24"/>
      <c r="TZ219" s="24"/>
      <c r="UA219" s="24"/>
      <c r="UB219" s="24"/>
      <c r="UC219" s="24"/>
      <c r="UD219" s="24"/>
      <c r="UE219" s="24"/>
      <c r="UF219" s="24"/>
      <c r="UG219" s="24"/>
      <c r="UH219" s="24"/>
      <c r="UI219" s="24"/>
      <c r="UJ219" s="24"/>
      <c r="UK219" s="24"/>
      <c r="UL219" s="24"/>
      <c r="UM219" s="24"/>
      <c r="UN219" s="24"/>
      <c r="UO219" s="24"/>
      <c r="UP219" s="24"/>
      <c r="UQ219" s="24"/>
      <c r="UR219" s="24"/>
      <c r="US219" s="24"/>
      <c r="UT219" s="24"/>
      <c r="UU219" s="24"/>
      <c r="UV219" s="24"/>
      <c r="UW219" s="24"/>
      <c r="UX219" s="24"/>
      <c r="UY219" s="24"/>
      <c r="UZ219" s="24"/>
      <c r="VA219" s="24"/>
      <c r="VB219" s="24"/>
      <c r="VC219" s="24"/>
      <c r="VD219" s="24"/>
    </row>
    <row r="220" spans="1:576" s="23" customFormat="1" ht="15" customHeight="1" x14ac:dyDescent="0.2">
      <c r="A220" s="18">
        <v>10</v>
      </c>
      <c r="B220" s="89" t="s">
        <v>325</v>
      </c>
      <c r="C220" s="89" t="s">
        <v>326</v>
      </c>
      <c r="D220" s="20">
        <v>14</v>
      </c>
      <c r="E220" s="92" t="s">
        <v>244</v>
      </c>
      <c r="F220" s="89" t="s">
        <v>327</v>
      </c>
      <c r="G220" s="130" t="s">
        <v>34</v>
      </c>
      <c r="H220" s="22">
        <v>40</v>
      </c>
      <c r="I220" s="22" t="s">
        <v>121</v>
      </c>
      <c r="J220" s="21" t="s">
        <v>252</v>
      </c>
      <c r="K220" s="21" t="s">
        <v>271</v>
      </c>
      <c r="L220" s="21" t="s">
        <v>188</v>
      </c>
      <c r="M220" s="22">
        <v>1</v>
      </c>
      <c r="N220" s="62">
        <v>9369</v>
      </c>
      <c r="O220" s="62"/>
      <c r="P220" s="62"/>
      <c r="Q220" s="62">
        <f t="shared" si="129"/>
        <v>9369</v>
      </c>
      <c r="R220" s="62"/>
      <c r="S220" s="62">
        <f t="shared" si="130"/>
        <v>1770.8333333333335</v>
      </c>
      <c r="T220" s="62">
        <f t="shared" si="131"/>
        <v>17708.333333333336</v>
      </c>
      <c r="U220" s="62">
        <f t="shared" si="132"/>
        <v>1639.5749999999998</v>
      </c>
      <c r="V220" s="62">
        <f t="shared" si="133"/>
        <v>281.07</v>
      </c>
      <c r="W220" s="62">
        <f t="shared" si="134"/>
        <v>468.45000000000005</v>
      </c>
      <c r="X220" s="62">
        <f t="shared" si="135"/>
        <v>187.38</v>
      </c>
      <c r="Y220" s="62">
        <f t="shared" si="138"/>
        <v>788</v>
      </c>
      <c r="Z220" s="62">
        <f t="shared" si="139"/>
        <v>468</v>
      </c>
      <c r="AA220" s="64">
        <f t="shared" si="140"/>
        <v>5312.5</v>
      </c>
      <c r="AB220" s="64">
        <f t="shared" si="136"/>
        <v>15267.447222222223</v>
      </c>
      <c r="AC220" s="64">
        <f t="shared" si="137"/>
        <v>183209.36666666667</v>
      </c>
      <c r="AD220" s="64"/>
      <c r="AE220" s="64"/>
      <c r="AF220" s="64"/>
      <c r="AG220" s="64"/>
      <c r="AH220" s="64"/>
      <c r="AI220" s="64"/>
      <c r="AJ220" s="64"/>
      <c r="AK220" s="64"/>
      <c r="AL220" s="6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4"/>
      <c r="HA220" s="24"/>
      <c r="HB220" s="24"/>
      <c r="HC220" s="24"/>
      <c r="HD220" s="24"/>
      <c r="HE220" s="24"/>
      <c r="HF220" s="24"/>
      <c r="HG220" s="24"/>
      <c r="HH220" s="24"/>
      <c r="HI220" s="24"/>
      <c r="HJ220" s="24"/>
      <c r="HK220" s="24"/>
      <c r="HL220" s="24"/>
      <c r="HM220" s="24"/>
      <c r="HN220" s="24"/>
      <c r="HO220" s="24"/>
      <c r="HP220" s="24"/>
      <c r="HQ220" s="24"/>
      <c r="HR220" s="24"/>
      <c r="HS220" s="24"/>
      <c r="HT220" s="24"/>
      <c r="HU220" s="24"/>
      <c r="HV220" s="24"/>
      <c r="HW220" s="24"/>
      <c r="HX220" s="24"/>
      <c r="HY220" s="24"/>
      <c r="HZ220" s="24"/>
      <c r="IA220" s="24"/>
      <c r="IB220" s="24"/>
      <c r="IC220" s="24"/>
      <c r="ID220" s="24"/>
      <c r="IE220" s="24"/>
      <c r="IF220" s="24"/>
      <c r="IG220" s="24"/>
      <c r="IH220" s="24"/>
      <c r="II220" s="24"/>
      <c r="IJ220" s="24"/>
      <c r="IK220" s="24"/>
      <c r="IL220" s="24"/>
      <c r="IM220" s="24"/>
      <c r="IN220" s="24"/>
      <c r="IO220" s="24"/>
      <c r="IP220" s="24"/>
      <c r="IQ220" s="24"/>
      <c r="IR220" s="24"/>
      <c r="IS220" s="24"/>
      <c r="IT220" s="24"/>
      <c r="IU220" s="24"/>
      <c r="IV220" s="24"/>
      <c r="IW220" s="24"/>
      <c r="IX220" s="24"/>
      <c r="IY220" s="24"/>
      <c r="IZ220" s="24"/>
      <c r="JA220" s="24"/>
      <c r="JB220" s="24"/>
      <c r="JC220" s="24"/>
      <c r="JD220" s="24"/>
      <c r="JE220" s="24"/>
      <c r="JF220" s="24"/>
      <c r="JG220" s="24"/>
      <c r="JH220" s="24"/>
      <c r="JI220" s="24"/>
      <c r="JJ220" s="24"/>
      <c r="JK220" s="24"/>
      <c r="JL220" s="24"/>
      <c r="JM220" s="24"/>
      <c r="JN220" s="24"/>
      <c r="JO220" s="24"/>
      <c r="JP220" s="24"/>
      <c r="JQ220" s="24"/>
      <c r="JR220" s="24"/>
      <c r="JS220" s="24"/>
      <c r="JT220" s="24"/>
      <c r="JU220" s="24"/>
      <c r="JV220" s="24"/>
      <c r="JW220" s="24"/>
      <c r="JX220" s="24"/>
      <c r="JY220" s="24"/>
      <c r="JZ220" s="24"/>
      <c r="KA220" s="24"/>
      <c r="KB220" s="24"/>
      <c r="KC220" s="24"/>
      <c r="KD220" s="24"/>
      <c r="KE220" s="24"/>
      <c r="KF220" s="24"/>
      <c r="KG220" s="24"/>
      <c r="KH220" s="24"/>
      <c r="KI220" s="24"/>
      <c r="KJ220" s="24"/>
      <c r="KK220" s="24"/>
      <c r="KL220" s="24"/>
      <c r="KM220" s="24"/>
      <c r="KN220" s="24"/>
      <c r="KO220" s="24"/>
      <c r="KP220" s="24"/>
      <c r="KQ220" s="24"/>
      <c r="KR220" s="24"/>
      <c r="KS220" s="24"/>
      <c r="KT220" s="24"/>
      <c r="KU220" s="24"/>
      <c r="KV220" s="24"/>
      <c r="KW220" s="24"/>
      <c r="KX220" s="24"/>
      <c r="KY220" s="24"/>
      <c r="KZ220" s="24"/>
      <c r="LA220" s="24"/>
      <c r="LB220" s="24"/>
      <c r="LC220" s="24"/>
      <c r="LD220" s="24"/>
      <c r="LE220" s="24"/>
      <c r="LF220" s="24"/>
      <c r="LG220" s="24"/>
      <c r="LH220" s="24"/>
      <c r="LI220" s="24"/>
      <c r="LJ220" s="24"/>
      <c r="LK220" s="24"/>
      <c r="LL220" s="24"/>
      <c r="LM220" s="24"/>
      <c r="LN220" s="24"/>
      <c r="LO220" s="24"/>
      <c r="LP220" s="24"/>
      <c r="LQ220" s="24"/>
      <c r="LR220" s="24"/>
      <c r="LS220" s="24"/>
      <c r="LT220" s="24"/>
      <c r="LU220" s="24"/>
      <c r="LV220" s="24"/>
      <c r="LW220" s="24"/>
      <c r="LX220" s="24"/>
      <c r="LY220" s="24"/>
      <c r="LZ220" s="24"/>
      <c r="MA220" s="24"/>
      <c r="MB220" s="24"/>
      <c r="MC220" s="24"/>
      <c r="MD220" s="24"/>
      <c r="ME220" s="24"/>
      <c r="MF220" s="24"/>
      <c r="MG220" s="24"/>
      <c r="MH220" s="24"/>
      <c r="MI220" s="24"/>
      <c r="MJ220" s="24"/>
      <c r="MK220" s="24"/>
      <c r="ML220" s="24"/>
      <c r="MM220" s="24"/>
      <c r="MN220" s="24"/>
      <c r="MO220" s="24"/>
      <c r="MP220" s="24"/>
      <c r="MQ220" s="24"/>
      <c r="MR220" s="24"/>
      <c r="MS220" s="24"/>
      <c r="MT220" s="24"/>
      <c r="MU220" s="24"/>
      <c r="MV220" s="24"/>
      <c r="MW220" s="24"/>
      <c r="MX220" s="24"/>
      <c r="MY220" s="24"/>
      <c r="MZ220" s="24"/>
      <c r="NA220" s="24"/>
      <c r="NB220" s="24"/>
      <c r="NC220" s="24"/>
      <c r="ND220" s="24"/>
      <c r="NE220" s="24"/>
      <c r="NF220" s="24"/>
      <c r="NG220" s="24"/>
      <c r="NH220" s="24"/>
      <c r="NI220" s="24"/>
      <c r="NJ220" s="24"/>
      <c r="NK220" s="24"/>
      <c r="NL220" s="24"/>
      <c r="NM220" s="24"/>
      <c r="NN220" s="24"/>
      <c r="NO220" s="24"/>
      <c r="NP220" s="24"/>
      <c r="NQ220" s="24"/>
      <c r="NR220" s="24"/>
      <c r="NS220" s="24"/>
      <c r="NT220" s="24"/>
      <c r="NU220" s="24"/>
      <c r="NV220" s="24"/>
      <c r="NW220" s="24"/>
      <c r="NX220" s="24"/>
      <c r="NY220" s="24"/>
      <c r="NZ220" s="24"/>
      <c r="OA220" s="24"/>
      <c r="OB220" s="24"/>
      <c r="OC220" s="24"/>
      <c r="OD220" s="24"/>
      <c r="OE220" s="24"/>
      <c r="OF220" s="24"/>
      <c r="OG220" s="24"/>
      <c r="OH220" s="24"/>
      <c r="OI220" s="24"/>
      <c r="OJ220" s="24"/>
      <c r="OK220" s="24"/>
      <c r="OL220" s="24"/>
      <c r="OM220" s="24"/>
      <c r="ON220" s="24"/>
      <c r="OO220" s="24"/>
      <c r="OP220" s="24"/>
      <c r="OQ220" s="24"/>
      <c r="OR220" s="24"/>
      <c r="OS220" s="24"/>
      <c r="OT220" s="24"/>
      <c r="OU220" s="24"/>
      <c r="OV220" s="24"/>
      <c r="OW220" s="24"/>
      <c r="OX220" s="24"/>
      <c r="OY220" s="24"/>
      <c r="OZ220" s="24"/>
      <c r="PA220" s="24"/>
      <c r="PB220" s="24"/>
      <c r="PC220" s="24"/>
      <c r="PD220" s="24"/>
      <c r="PE220" s="24"/>
      <c r="PF220" s="24"/>
      <c r="PG220" s="24"/>
      <c r="PH220" s="24"/>
      <c r="PI220" s="24"/>
      <c r="PJ220" s="24"/>
      <c r="PK220" s="24"/>
      <c r="PL220" s="24"/>
      <c r="PM220" s="24"/>
      <c r="PN220" s="24"/>
      <c r="PO220" s="24"/>
      <c r="PP220" s="24"/>
      <c r="PQ220" s="24"/>
      <c r="PR220" s="24"/>
      <c r="PS220" s="24"/>
      <c r="PT220" s="24"/>
      <c r="PU220" s="24"/>
      <c r="PV220" s="24"/>
      <c r="PW220" s="24"/>
      <c r="PX220" s="24"/>
      <c r="PY220" s="24"/>
      <c r="PZ220" s="24"/>
      <c r="QA220" s="24"/>
      <c r="QB220" s="24"/>
      <c r="QC220" s="24"/>
      <c r="QD220" s="24"/>
      <c r="QE220" s="24"/>
      <c r="QF220" s="24"/>
      <c r="QG220" s="24"/>
      <c r="QH220" s="24"/>
      <c r="QI220" s="24"/>
      <c r="QJ220" s="24"/>
      <c r="QK220" s="24"/>
      <c r="QL220" s="24"/>
      <c r="QM220" s="24"/>
      <c r="QN220" s="24"/>
      <c r="QO220" s="24"/>
      <c r="QP220" s="24"/>
      <c r="QQ220" s="24"/>
      <c r="QR220" s="24"/>
      <c r="QS220" s="24"/>
      <c r="QT220" s="24"/>
      <c r="QU220" s="24"/>
      <c r="QV220" s="24"/>
      <c r="QW220" s="24"/>
      <c r="QX220" s="24"/>
      <c r="QY220" s="24"/>
      <c r="QZ220" s="24"/>
      <c r="RA220" s="24"/>
      <c r="RB220" s="24"/>
      <c r="RC220" s="24"/>
      <c r="RD220" s="24"/>
      <c r="RE220" s="24"/>
      <c r="RF220" s="24"/>
      <c r="RG220" s="24"/>
      <c r="RH220" s="24"/>
      <c r="RI220" s="24"/>
      <c r="RJ220" s="24"/>
      <c r="RK220" s="24"/>
      <c r="RL220" s="24"/>
      <c r="RM220" s="24"/>
      <c r="RN220" s="24"/>
      <c r="RO220" s="24"/>
      <c r="RP220" s="24"/>
      <c r="RQ220" s="24"/>
      <c r="RR220" s="24"/>
      <c r="RS220" s="24"/>
      <c r="RT220" s="24"/>
      <c r="RU220" s="24"/>
      <c r="RV220" s="24"/>
      <c r="RW220" s="24"/>
      <c r="RX220" s="24"/>
      <c r="RY220" s="24"/>
      <c r="RZ220" s="24"/>
      <c r="SA220" s="24"/>
      <c r="SB220" s="24"/>
      <c r="SC220" s="24"/>
      <c r="SD220" s="24"/>
      <c r="SE220" s="24"/>
      <c r="SF220" s="24"/>
      <c r="SG220" s="24"/>
      <c r="SH220" s="24"/>
      <c r="SI220" s="24"/>
      <c r="SJ220" s="24"/>
      <c r="SK220" s="24"/>
      <c r="SL220" s="24"/>
      <c r="SM220" s="24"/>
      <c r="SN220" s="24"/>
      <c r="SO220" s="24"/>
      <c r="SP220" s="24"/>
      <c r="SQ220" s="24"/>
      <c r="SR220" s="24"/>
      <c r="SS220" s="24"/>
      <c r="ST220" s="24"/>
      <c r="SU220" s="24"/>
      <c r="SV220" s="24"/>
      <c r="SW220" s="24"/>
      <c r="SX220" s="24"/>
      <c r="SY220" s="24"/>
      <c r="SZ220" s="24"/>
      <c r="TA220" s="24"/>
      <c r="TB220" s="24"/>
      <c r="TC220" s="24"/>
      <c r="TD220" s="24"/>
      <c r="TE220" s="24"/>
      <c r="TF220" s="24"/>
      <c r="TG220" s="24"/>
      <c r="TH220" s="24"/>
      <c r="TI220" s="24"/>
      <c r="TJ220" s="24"/>
      <c r="TK220" s="24"/>
      <c r="TL220" s="24"/>
      <c r="TM220" s="24"/>
      <c r="TN220" s="24"/>
      <c r="TO220" s="24"/>
      <c r="TP220" s="24"/>
      <c r="TQ220" s="24"/>
      <c r="TR220" s="24"/>
      <c r="TS220" s="24"/>
      <c r="TT220" s="24"/>
      <c r="TU220" s="24"/>
      <c r="TV220" s="24"/>
      <c r="TW220" s="24"/>
      <c r="TX220" s="24"/>
      <c r="TY220" s="24"/>
      <c r="TZ220" s="24"/>
      <c r="UA220" s="24"/>
      <c r="UB220" s="24"/>
      <c r="UC220" s="24"/>
      <c r="UD220" s="24"/>
      <c r="UE220" s="24"/>
      <c r="UF220" s="24"/>
      <c r="UG220" s="24"/>
      <c r="UH220" s="24"/>
      <c r="UI220" s="24"/>
      <c r="UJ220" s="24"/>
      <c r="UK220" s="24"/>
      <c r="UL220" s="24"/>
      <c r="UM220" s="24"/>
      <c r="UN220" s="24"/>
      <c r="UO220" s="24"/>
      <c r="UP220" s="24"/>
      <c r="UQ220" s="24"/>
      <c r="UR220" s="24"/>
      <c r="US220" s="24"/>
      <c r="UT220" s="24"/>
      <c r="UU220" s="24"/>
      <c r="UV220" s="24"/>
      <c r="UW220" s="24"/>
      <c r="UX220" s="24"/>
      <c r="UY220" s="24"/>
      <c r="UZ220" s="24"/>
      <c r="VA220" s="24"/>
      <c r="VB220" s="24"/>
      <c r="VC220" s="24"/>
      <c r="VD220" s="24"/>
    </row>
    <row r="221" spans="1:576" s="23" customFormat="1" ht="15" customHeight="1" x14ac:dyDescent="0.2">
      <c r="A221" s="18">
        <v>11</v>
      </c>
      <c r="B221" s="89" t="s">
        <v>325</v>
      </c>
      <c r="C221" s="89" t="s">
        <v>326</v>
      </c>
      <c r="D221" s="20">
        <v>14</v>
      </c>
      <c r="E221" s="95" t="s">
        <v>244</v>
      </c>
      <c r="F221" s="89" t="s">
        <v>327</v>
      </c>
      <c r="G221" s="130" t="s">
        <v>34</v>
      </c>
      <c r="H221" s="22">
        <v>40</v>
      </c>
      <c r="I221" s="22" t="s">
        <v>121</v>
      </c>
      <c r="J221" s="21" t="s">
        <v>252</v>
      </c>
      <c r="K221" s="21" t="s">
        <v>271</v>
      </c>
      <c r="L221" s="21" t="s">
        <v>188</v>
      </c>
      <c r="M221" s="22">
        <v>1</v>
      </c>
      <c r="N221" s="62">
        <v>9369</v>
      </c>
      <c r="O221" s="62"/>
      <c r="P221" s="62"/>
      <c r="Q221" s="62">
        <f t="shared" si="129"/>
        <v>9369</v>
      </c>
      <c r="R221" s="62">
        <f>70.1*4</f>
        <v>280.39999999999998</v>
      </c>
      <c r="S221" s="62">
        <f t="shared" si="130"/>
        <v>1770.8333333333335</v>
      </c>
      <c r="T221" s="62">
        <f t="shared" si="131"/>
        <v>17708.333333333336</v>
      </c>
      <c r="U221" s="62">
        <f t="shared" si="132"/>
        <v>1639.5749999999998</v>
      </c>
      <c r="V221" s="62">
        <f t="shared" si="133"/>
        <v>281.07</v>
      </c>
      <c r="W221" s="62">
        <f t="shared" si="134"/>
        <v>468.45000000000005</v>
      </c>
      <c r="X221" s="62">
        <f t="shared" si="135"/>
        <v>187.38</v>
      </c>
      <c r="Y221" s="62">
        <f t="shared" si="138"/>
        <v>788</v>
      </c>
      <c r="Z221" s="62">
        <f t="shared" si="139"/>
        <v>468</v>
      </c>
      <c r="AA221" s="64">
        <f t="shared" si="140"/>
        <v>5312.5</v>
      </c>
      <c r="AB221" s="64">
        <f t="shared" si="136"/>
        <v>15547.847222222221</v>
      </c>
      <c r="AC221" s="64">
        <f t="shared" si="137"/>
        <v>186574.16666666666</v>
      </c>
      <c r="AD221" s="64"/>
      <c r="AE221" s="64"/>
      <c r="AF221" s="64"/>
      <c r="AG221" s="64"/>
      <c r="AH221" s="64"/>
      <c r="AI221" s="64"/>
      <c r="AJ221" s="64"/>
      <c r="AK221" s="64"/>
      <c r="AL221" s="6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  <c r="ES221" s="24"/>
      <c r="ET221" s="24"/>
      <c r="EU221" s="24"/>
      <c r="EV221" s="24"/>
      <c r="EW221" s="24"/>
      <c r="EX221" s="24"/>
      <c r="EY221" s="24"/>
      <c r="EZ221" s="24"/>
      <c r="FA221" s="24"/>
      <c r="FB221" s="24"/>
      <c r="FC221" s="24"/>
      <c r="FD221" s="24"/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P221" s="24"/>
      <c r="FQ221" s="24"/>
      <c r="FR221" s="24"/>
      <c r="FS221" s="24"/>
      <c r="FT221" s="24"/>
      <c r="FU221" s="24"/>
      <c r="FV221" s="24"/>
      <c r="FW221" s="24"/>
      <c r="FX221" s="24"/>
      <c r="FY221" s="24"/>
      <c r="FZ221" s="24"/>
      <c r="GA221" s="24"/>
      <c r="GB221" s="24"/>
      <c r="GC221" s="24"/>
      <c r="GD221" s="24"/>
      <c r="GE221" s="24"/>
      <c r="GF221" s="24"/>
      <c r="GG221" s="24"/>
      <c r="GH221" s="24"/>
      <c r="GI221" s="24"/>
      <c r="GJ221" s="24"/>
      <c r="GK221" s="24"/>
      <c r="GL221" s="24"/>
      <c r="GM221" s="24"/>
      <c r="GN221" s="24"/>
      <c r="GO221" s="24"/>
      <c r="GP221" s="24"/>
      <c r="GQ221" s="24"/>
      <c r="GR221" s="24"/>
      <c r="GS221" s="24"/>
      <c r="GT221" s="24"/>
      <c r="GU221" s="24"/>
      <c r="GV221" s="24"/>
      <c r="GW221" s="24"/>
      <c r="GX221" s="24"/>
      <c r="GY221" s="24"/>
      <c r="GZ221" s="24"/>
      <c r="HA221" s="24"/>
      <c r="HB221" s="24"/>
      <c r="HC221" s="24"/>
      <c r="HD221" s="24"/>
      <c r="HE221" s="24"/>
      <c r="HF221" s="24"/>
      <c r="HG221" s="24"/>
      <c r="HH221" s="24"/>
      <c r="HI221" s="24"/>
      <c r="HJ221" s="24"/>
      <c r="HK221" s="24"/>
      <c r="HL221" s="24"/>
      <c r="HM221" s="24"/>
      <c r="HN221" s="24"/>
      <c r="HO221" s="24"/>
      <c r="HP221" s="24"/>
      <c r="HQ221" s="24"/>
      <c r="HR221" s="24"/>
      <c r="HS221" s="24"/>
      <c r="HT221" s="24"/>
      <c r="HU221" s="24"/>
      <c r="HV221" s="24"/>
      <c r="HW221" s="24"/>
      <c r="HX221" s="24"/>
      <c r="HY221" s="24"/>
      <c r="HZ221" s="24"/>
      <c r="IA221" s="24"/>
      <c r="IB221" s="24"/>
      <c r="IC221" s="24"/>
      <c r="ID221" s="24"/>
      <c r="IE221" s="24"/>
      <c r="IF221" s="24"/>
      <c r="IG221" s="24"/>
      <c r="IH221" s="24"/>
      <c r="II221" s="24"/>
      <c r="IJ221" s="24"/>
      <c r="IK221" s="24"/>
      <c r="IL221" s="24"/>
      <c r="IM221" s="24"/>
      <c r="IN221" s="24"/>
      <c r="IO221" s="24"/>
      <c r="IP221" s="24"/>
      <c r="IQ221" s="24"/>
      <c r="IR221" s="24"/>
      <c r="IS221" s="24"/>
      <c r="IT221" s="24"/>
      <c r="IU221" s="24"/>
      <c r="IV221" s="24"/>
      <c r="IW221" s="24"/>
      <c r="IX221" s="24"/>
      <c r="IY221" s="24"/>
      <c r="IZ221" s="24"/>
      <c r="JA221" s="24"/>
      <c r="JB221" s="24"/>
      <c r="JC221" s="24"/>
      <c r="JD221" s="24"/>
      <c r="JE221" s="24"/>
      <c r="JF221" s="24"/>
      <c r="JG221" s="24"/>
      <c r="JH221" s="24"/>
      <c r="JI221" s="24"/>
      <c r="JJ221" s="24"/>
      <c r="JK221" s="24"/>
      <c r="JL221" s="24"/>
      <c r="JM221" s="24"/>
      <c r="JN221" s="24"/>
      <c r="JO221" s="24"/>
      <c r="JP221" s="24"/>
      <c r="JQ221" s="24"/>
      <c r="JR221" s="24"/>
      <c r="JS221" s="24"/>
      <c r="JT221" s="24"/>
      <c r="JU221" s="24"/>
      <c r="JV221" s="24"/>
      <c r="JW221" s="24"/>
      <c r="JX221" s="24"/>
      <c r="JY221" s="24"/>
      <c r="JZ221" s="24"/>
      <c r="KA221" s="24"/>
      <c r="KB221" s="24"/>
      <c r="KC221" s="24"/>
      <c r="KD221" s="24"/>
      <c r="KE221" s="24"/>
      <c r="KF221" s="24"/>
      <c r="KG221" s="24"/>
      <c r="KH221" s="24"/>
      <c r="KI221" s="24"/>
      <c r="KJ221" s="24"/>
      <c r="KK221" s="24"/>
      <c r="KL221" s="24"/>
      <c r="KM221" s="24"/>
      <c r="KN221" s="24"/>
      <c r="KO221" s="24"/>
      <c r="KP221" s="24"/>
      <c r="KQ221" s="24"/>
      <c r="KR221" s="24"/>
      <c r="KS221" s="24"/>
      <c r="KT221" s="24"/>
      <c r="KU221" s="24"/>
      <c r="KV221" s="24"/>
      <c r="KW221" s="24"/>
      <c r="KX221" s="24"/>
      <c r="KY221" s="24"/>
      <c r="KZ221" s="24"/>
      <c r="LA221" s="24"/>
      <c r="LB221" s="24"/>
      <c r="LC221" s="24"/>
      <c r="LD221" s="24"/>
      <c r="LE221" s="24"/>
      <c r="LF221" s="24"/>
      <c r="LG221" s="24"/>
      <c r="LH221" s="24"/>
      <c r="LI221" s="24"/>
      <c r="LJ221" s="24"/>
      <c r="LK221" s="24"/>
      <c r="LL221" s="24"/>
      <c r="LM221" s="24"/>
      <c r="LN221" s="24"/>
      <c r="LO221" s="24"/>
      <c r="LP221" s="24"/>
      <c r="LQ221" s="24"/>
      <c r="LR221" s="24"/>
      <c r="LS221" s="24"/>
      <c r="LT221" s="24"/>
      <c r="LU221" s="24"/>
      <c r="LV221" s="24"/>
      <c r="LW221" s="24"/>
      <c r="LX221" s="24"/>
      <c r="LY221" s="24"/>
      <c r="LZ221" s="24"/>
      <c r="MA221" s="24"/>
      <c r="MB221" s="24"/>
      <c r="MC221" s="24"/>
      <c r="MD221" s="24"/>
      <c r="ME221" s="24"/>
      <c r="MF221" s="24"/>
      <c r="MG221" s="24"/>
      <c r="MH221" s="24"/>
      <c r="MI221" s="24"/>
      <c r="MJ221" s="24"/>
      <c r="MK221" s="24"/>
      <c r="ML221" s="24"/>
      <c r="MM221" s="24"/>
      <c r="MN221" s="24"/>
      <c r="MO221" s="24"/>
      <c r="MP221" s="24"/>
      <c r="MQ221" s="24"/>
      <c r="MR221" s="24"/>
      <c r="MS221" s="24"/>
      <c r="MT221" s="24"/>
      <c r="MU221" s="24"/>
      <c r="MV221" s="24"/>
      <c r="MW221" s="24"/>
      <c r="MX221" s="24"/>
      <c r="MY221" s="24"/>
      <c r="MZ221" s="24"/>
      <c r="NA221" s="24"/>
      <c r="NB221" s="24"/>
      <c r="NC221" s="24"/>
      <c r="ND221" s="24"/>
      <c r="NE221" s="24"/>
      <c r="NF221" s="24"/>
      <c r="NG221" s="24"/>
      <c r="NH221" s="24"/>
      <c r="NI221" s="24"/>
      <c r="NJ221" s="24"/>
      <c r="NK221" s="24"/>
      <c r="NL221" s="24"/>
      <c r="NM221" s="24"/>
      <c r="NN221" s="24"/>
      <c r="NO221" s="24"/>
      <c r="NP221" s="24"/>
      <c r="NQ221" s="24"/>
      <c r="NR221" s="24"/>
      <c r="NS221" s="24"/>
      <c r="NT221" s="24"/>
      <c r="NU221" s="24"/>
      <c r="NV221" s="24"/>
      <c r="NW221" s="24"/>
      <c r="NX221" s="24"/>
      <c r="NY221" s="24"/>
      <c r="NZ221" s="24"/>
      <c r="OA221" s="24"/>
      <c r="OB221" s="24"/>
      <c r="OC221" s="24"/>
      <c r="OD221" s="24"/>
      <c r="OE221" s="24"/>
      <c r="OF221" s="24"/>
      <c r="OG221" s="24"/>
      <c r="OH221" s="24"/>
      <c r="OI221" s="24"/>
      <c r="OJ221" s="24"/>
      <c r="OK221" s="24"/>
      <c r="OL221" s="24"/>
      <c r="OM221" s="24"/>
      <c r="ON221" s="24"/>
      <c r="OO221" s="24"/>
      <c r="OP221" s="24"/>
      <c r="OQ221" s="24"/>
      <c r="OR221" s="24"/>
      <c r="OS221" s="24"/>
      <c r="OT221" s="24"/>
      <c r="OU221" s="24"/>
      <c r="OV221" s="24"/>
      <c r="OW221" s="24"/>
      <c r="OX221" s="24"/>
      <c r="OY221" s="24"/>
      <c r="OZ221" s="24"/>
      <c r="PA221" s="24"/>
      <c r="PB221" s="24"/>
      <c r="PC221" s="24"/>
      <c r="PD221" s="24"/>
      <c r="PE221" s="24"/>
      <c r="PF221" s="24"/>
      <c r="PG221" s="24"/>
      <c r="PH221" s="24"/>
      <c r="PI221" s="24"/>
      <c r="PJ221" s="24"/>
      <c r="PK221" s="24"/>
      <c r="PL221" s="24"/>
      <c r="PM221" s="24"/>
      <c r="PN221" s="24"/>
      <c r="PO221" s="24"/>
      <c r="PP221" s="24"/>
      <c r="PQ221" s="24"/>
      <c r="PR221" s="24"/>
      <c r="PS221" s="24"/>
      <c r="PT221" s="24"/>
      <c r="PU221" s="24"/>
      <c r="PV221" s="24"/>
      <c r="PW221" s="24"/>
      <c r="PX221" s="24"/>
      <c r="PY221" s="24"/>
      <c r="PZ221" s="24"/>
      <c r="QA221" s="24"/>
      <c r="QB221" s="24"/>
      <c r="QC221" s="24"/>
      <c r="QD221" s="24"/>
      <c r="QE221" s="24"/>
      <c r="QF221" s="24"/>
      <c r="QG221" s="24"/>
      <c r="QH221" s="24"/>
      <c r="QI221" s="24"/>
      <c r="QJ221" s="24"/>
      <c r="QK221" s="24"/>
      <c r="QL221" s="24"/>
      <c r="QM221" s="24"/>
      <c r="QN221" s="24"/>
      <c r="QO221" s="24"/>
      <c r="QP221" s="24"/>
      <c r="QQ221" s="24"/>
      <c r="QR221" s="24"/>
      <c r="QS221" s="24"/>
      <c r="QT221" s="24"/>
      <c r="QU221" s="24"/>
      <c r="QV221" s="24"/>
      <c r="QW221" s="24"/>
      <c r="QX221" s="24"/>
      <c r="QY221" s="24"/>
      <c r="QZ221" s="24"/>
      <c r="RA221" s="24"/>
      <c r="RB221" s="24"/>
      <c r="RC221" s="24"/>
      <c r="RD221" s="24"/>
      <c r="RE221" s="24"/>
      <c r="RF221" s="24"/>
      <c r="RG221" s="24"/>
      <c r="RH221" s="24"/>
      <c r="RI221" s="24"/>
      <c r="RJ221" s="24"/>
      <c r="RK221" s="24"/>
      <c r="RL221" s="24"/>
      <c r="RM221" s="24"/>
      <c r="RN221" s="24"/>
      <c r="RO221" s="24"/>
      <c r="RP221" s="24"/>
      <c r="RQ221" s="24"/>
      <c r="RR221" s="24"/>
      <c r="RS221" s="24"/>
      <c r="RT221" s="24"/>
      <c r="RU221" s="24"/>
      <c r="RV221" s="24"/>
      <c r="RW221" s="24"/>
      <c r="RX221" s="24"/>
      <c r="RY221" s="24"/>
      <c r="RZ221" s="24"/>
      <c r="SA221" s="24"/>
      <c r="SB221" s="24"/>
      <c r="SC221" s="24"/>
      <c r="SD221" s="24"/>
      <c r="SE221" s="24"/>
      <c r="SF221" s="24"/>
      <c r="SG221" s="24"/>
      <c r="SH221" s="24"/>
      <c r="SI221" s="24"/>
      <c r="SJ221" s="24"/>
      <c r="SK221" s="24"/>
      <c r="SL221" s="24"/>
      <c r="SM221" s="24"/>
      <c r="SN221" s="24"/>
      <c r="SO221" s="24"/>
      <c r="SP221" s="24"/>
      <c r="SQ221" s="24"/>
      <c r="SR221" s="24"/>
      <c r="SS221" s="24"/>
      <c r="ST221" s="24"/>
      <c r="SU221" s="24"/>
      <c r="SV221" s="24"/>
      <c r="SW221" s="24"/>
      <c r="SX221" s="24"/>
      <c r="SY221" s="24"/>
      <c r="SZ221" s="24"/>
      <c r="TA221" s="24"/>
      <c r="TB221" s="24"/>
      <c r="TC221" s="24"/>
      <c r="TD221" s="24"/>
      <c r="TE221" s="24"/>
      <c r="TF221" s="24"/>
      <c r="TG221" s="24"/>
      <c r="TH221" s="24"/>
      <c r="TI221" s="24"/>
      <c r="TJ221" s="24"/>
      <c r="TK221" s="24"/>
      <c r="TL221" s="24"/>
      <c r="TM221" s="24"/>
      <c r="TN221" s="24"/>
      <c r="TO221" s="24"/>
      <c r="TP221" s="24"/>
      <c r="TQ221" s="24"/>
      <c r="TR221" s="24"/>
      <c r="TS221" s="24"/>
      <c r="TT221" s="24"/>
      <c r="TU221" s="24"/>
      <c r="TV221" s="24"/>
      <c r="TW221" s="24"/>
      <c r="TX221" s="24"/>
      <c r="TY221" s="24"/>
      <c r="TZ221" s="24"/>
      <c r="UA221" s="24"/>
      <c r="UB221" s="24"/>
      <c r="UC221" s="24"/>
      <c r="UD221" s="24"/>
      <c r="UE221" s="24"/>
      <c r="UF221" s="24"/>
      <c r="UG221" s="24"/>
      <c r="UH221" s="24"/>
      <c r="UI221" s="24"/>
      <c r="UJ221" s="24"/>
      <c r="UK221" s="24"/>
      <c r="UL221" s="24"/>
      <c r="UM221" s="24"/>
      <c r="UN221" s="24"/>
      <c r="UO221" s="24"/>
      <c r="UP221" s="24"/>
      <c r="UQ221" s="24"/>
      <c r="UR221" s="24"/>
      <c r="US221" s="24"/>
      <c r="UT221" s="24"/>
      <c r="UU221" s="24"/>
      <c r="UV221" s="24"/>
      <c r="UW221" s="24"/>
      <c r="UX221" s="24"/>
      <c r="UY221" s="24"/>
      <c r="UZ221" s="24"/>
      <c r="VA221" s="24"/>
      <c r="VB221" s="24"/>
      <c r="VC221" s="24"/>
      <c r="VD221" s="24"/>
    </row>
    <row r="222" spans="1:576" s="23" customFormat="1" ht="15" customHeight="1" x14ac:dyDescent="0.2">
      <c r="A222" s="99">
        <v>12</v>
      </c>
      <c r="B222" s="89" t="s">
        <v>325</v>
      </c>
      <c r="C222" s="89" t="s">
        <v>326</v>
      </c>
      <c r="D222" s="20">
        <v>14</v>
      </c>
      <c r="E222" s="89" t="s">
        <v>244</v>
      </c>
      <c r="F222" s="89" t="s">
        <v>327</v>
      </c>
      <c r="G222" s="130" t="s">
        <v>34</v>
      </c>
      <c r="H222" s="22">
        <v>40</v>
      </c>
      <c r="I222" s="22" t="s">
        <v>121</v>
      </c>
      <c r="J222" s="21" t="s">
        <v>252</v>
      </c>
      <c r="K222" s="21" t="s">
        <v>271</v>
      </c>
      <c r="L222" s="21" t="s">
        <v>188</v>
      </c>
      <c r="M222" s="22">
        <v>1</v>
      </c>
      <c r="N222" s="62">
        <v>9369</v>
      </c>
      <c r="O222" s="62"/>
      <c r="P222" s="62"/>
      <c r="Q222" s="62">
        <f t="shared" si="129"/>
        <v>9369</v>
      </c>
      <c r="R222" s="62"/>
      <c r="S222" s="62">
        <f t="shared" si="130"/>
        <v>1770.8333333333335</v>
      </c>
      <c r="T222" s="62">
        <f t="shared" si="131"/>
        <v>17708.333333333336</v>
      </c>
      <c r="U222" s="62">
        <f t="shared" si="132"/>
        <v>1639.5749999999998</v>
      </c>
      <c r="V222" s="62">
        <f t="shared" si="133"/>
        <v>281.07</v>
      </c>
      <c r="W222" s="62">
        <f t="shared" si="134"/>
        <v>468.45000000000005</v>
      </c>
      <c r="X222" s="62">
        <f t="shared" si="135"/>
        <v>187.38</v>
      </c>
      <c r="Y222" s="62">
        <f t="shared" si="138"/>
        <v>788</v>
      </c>
      <c r="Z222" s="62">
        <f t="shared" si="139"/>
        <v>468</v>
      </c>
      <c r="AA222" s="64">
        <f t="shared" si="140"/>
        <v>5312.5</v>
      </c>
      <c r="AB222" s="64">
        <f t="shared" si="136"/>
        <v>15267.447222222223</v>
      </c>
      <c r="AC222" s="64">
        <f t="shared" si="137"/>
        <v>183209.36666666667</v>
      </c>
      <c r="AD222" s="64"/>
      <c r="AE222" s="64"/>
      <c r="AF222" s="64"/>
      <c r="AG222" s="64"/>
      <c r="AH222" s="64"/>
      <c r="AI222" s="64"/>
      <c r="AJ222" s="64"/>
      <c r="AK222" s="64"/>
      <c r="AL222" s="6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  <c r="HF222" s="24"/>
      <c r="HG222" s="24"/>
      <c r="HH222" s="24"/>
      <c r="HI222" s="24"/>
      <c r="HJ222" s="24"/>
      <c r="HK222" s="24"/>
      <c r="HL222" s="24"/>
      <c r="HM222" s="24"/>
      <c r="HN222" s="24"/>
      <c r="HO222" s="24"/>
      <c r="HP222" s="24"/>
      <c r="HQ222" s="24"/>
      <c r="HR222" s="24"/>
      <c r="HS222" s="24"/>
      <c r="HT222" s="24"/>
      <c r="HU222" s="24"/>
      <c r="HV222" s="24"/>
      <c r="HW222" s="24"/>
      <c r="HX222" s="24"/>
      <c r="HY222" s="24"/>
      <c r="HZ222" s="24"/>
      <c r="IA222" s="24"/>
      <c r="IB222" s="24"/>
      <c r="IC222" s="24"/>
      <c r="ID222" s="24"/>
      <c r="IE222" s="24"/>
      <c r="IF222" s="24"/>
      <c r="IG222" s="24"/>
      <c r="IH222" s="24"/>
      <c r="II222" s="24"/>
      <c r="IJ222" s="24"/>
      <c r="IK222" s="24"/>
      <c r="IL222" s="24"/>
      <c r="IM222" s="24"/>
      <c r="IN222" s="24"/>
      <c r="IO222" s="24"/>
      <c r="IP222" s="24"/>
      <c r="IQ222" s="24"/>
      <c r="IR222" s="24"/>
      <c r="IS222" s="24"/>
      <c r="IT222" s="24"/>
      <c r="IU222" s="24"/>
      <c r="IV222" s="24"/>
      <c r="IW222" s="24"/>
      <c r="IX222" s="24"/>
      <c r="IY222" s="24"/>
      <c r="IZ222" s="24"/>
      <c r="JA222" s="24"/>
      <c r="JB222" s="24"/>
      <c r="JC222" s="24"/>
      <c r="JD222" s="24"/>
      <c r="JE222" s="24"/>
      <c r="JF222" s="24"/>
      <c r="JG222" s="24"/>
      <c r="JH222" s="24"/>
      <c r="JI222" s="24"/>
      <c r="JJ222" s="24"/>
      <c r="JK222" s="24"/>
      <c r="JL222" s="24"/>
      <c r="JM222" s="24"/>
      <c r="JN222" s="24"/>
      <c r="JO222" s="24"/>
      <c r="JP222" s="24"/>
      <c r="JQ222" s="24"/>
      <c r="JR222" s="24"/>
      <c r="JS222" s="24"/>
      <c r="JT222" s="24"/>
      <c r="JU222" s="24"/>
      <c r="JV222" s="24"/>
      <c r="JW222" s="24"/>
      <c r="JX222" s="24"/>
      <c r="JY222" s="24"/>
      <c r="JZ222" s="24"/>
      <c r="KA222" s="24"/>
      <c r="KB222" s="24"/>
      <c r="KC222" s="24"/>
      <c r="KD222" s="24"/>
      <c r="KE222" s="24"/>
      <c r="KF222" s="24"/>
      <c r="KG222" s="24"/>
      <c r="KH222" s="24"/>
      <c r="KI222" s="24"/>
      <c r="KJ222" s="24"/>
      <c r="KK222" s="24"/>
      <c r="KL222" s="24"/>
      <c r="KM222" s="24"/>
      <c r="KN222" s="24"/>
      <c r="KO222" s="24"/>
      <c r="KP222" s="24"/>
      <c r="KQ222" s="24"/>
      <c r="KR222" s="24"/>
      <c r="KS222" s="24"/>
      <c r="KT222" s="24"/>
      <c r="KU222" s="24"/>
      <c r="KV222" s="24"/>
      <c r="KW222" s="24"/>
      <c r="KX222" s="24"/>
      <c r="KY222" s="24"/>
      <c r="KZ222" s="24"/>
      <c r="LA222" s="24"/>
      <c r="LB222" s="24"/>
      <c r="LC222" s="24"/>
      <c r="LD222" s="24"/>
      <c r="LE222" s="24"/>
      <c r="LF222" s="24"/>
      <c r="LG222" s="24"/>
      <c r="LH222" s="24"/>
      <c r="LI222" s="24"/>
      <c r="LJ222" s="24"/>
      <c r="LK222" s="24"/>
      <c r="LL222" s="24"/>
      <c r="LM222" s="24"/>
      <c r="LN222" s="24"/>
      <c r="LO222" s="24"/>
      <c r="LP222" s="24"/>
      <c r="LQ222" s="24"/>
      <c r="LR222" s="24"/>
      <c r="LS222" s="24"/>
      <c r="LT222" s="24"/>
      <c r="LU222" s="24"/>
      <c r="LV222" s="24"/>
      <c r="LW222" s="24"/>
      <c r="LX222" s="24"/>
      <c r="LY222" s="24"/>
      <c r="LZ222" s="24"/>
      <c r="MA222" s="24"/>
      <c r="MB222" s="24"/>
      <c r="MC222" s="24"/>
      <c r="MD222" s="24"/>
      <c r="ME222" s="24"/>
      <c r="MF222" s="24"/>
      <c r="MG222" s="24"/>
      <c r="MH222" s="24"/>
      <c r="MI222" s="24"/>
      <c r="MJ222" s="24"/>
      <c r="MK222" s="24"/>
      <c r="ML222" s="24"/>
      <c r="MM222" s="24"/>
      <c r="MN222" s="24"/>
      <c r="MO222" s="24"/>
      <c r="MP222" s="24"/>
      <c r="MQ222" s="24"/>
      <c r="MR222" s="24"/>
      <c r="MS222" s="24"/>
      <c r="MT222" s="24"/>
      <c r="MU222" s="24"/>
      <c r="MV222" s="24"/>
      <c r="MW222" s="24"/>
      <c r="MX222" s="24"/>
      <c r="MY222" s="24"/>
      <c r="MZ222" s="24"/>
      <c r="NA222" s="24"/>
      <c r="NB222" s="24"/>
      <c r="NC222" s="24"/>
      <c r="ND222" s="24"/>
      <c r="NE222" s="24"/>
      <c r="NF222" s="24"/>
      <c r="NG222" s="24"/>
      <c r="NH222" s="24"/>
      <c r="NI222" s="24"/>
      <c r="NJ222" s="24"/>
      <c r="NK222" s="24"/>
      <c r="NL222" s="24"/>
      <c r="NM222" s="24"/>
      <c r="NN222" s="24"/>
      <c r="NO222" s="24"/>
      <c r="NP222" s="24"/>
      <c r="NQ222" s="24"/>
      <c r="NR222" s="24"/>
      <c r="NS222" s="24"/>
      <c r="NT222" s="24"/>
      <c r="NU222" s="24"/>
      <c r="NV222" s="24"/>
      <c r="NW222" s="24"/>
      <c r="NX222" s="24"/>
      <c r="NY222" s="24"/>
      <c r="NZ222" s="24"/>
      <c r="OA222" s="24"/>
      <c r="OB222" s="24"/>
      <c r="OC222" s="24"/>
      <c r="OD222" s="24"/>
      <c r="OE222" s="24"/>
      <c r="OF222" s="24"/>
      <c r="OG222" s="24"/>
      <c r="OH222" s="24"/>
      <c r="OI222" s="24"/>
      <c r="OJ222" s="24"/>
      <c r="OK222" s="24"/>
      <c r="OL222" s="24"/>
      <c r="OM222" s="24"/>
      <c r="ON222" s="24"/>
      <c r="OO222" s="24"/>
      <c r="OP222" s="24"/>
      <c r="OQ222" s="24"/>
      <c r="OR222" s="24"/>
      <c r="OS222" s="24"/>
      <c r="OT222" s="24"/>
      <c r="OU222" s="24"/>
      <c r="OV222" s="24"/>
      <c r="OW222" s="24"/>
      <c r="OX222" s="24"/>
      <c r="OY222" s="24"/>
      <c r="OZ222" s="24"/>
      <c r="PA222" s="24"/>
      <c r="PB222" s="24"/>
      <c r="PC222" s="24"/>
      <c r="PD222" s="24"/>
      <c r="PE222" s="24"/>
      <c r="PF222" s="24"/>
      <c r="PG222" s="24"/>
      <c r="PH222" s="24"/>
      <c r="PI222" s="24"/>
      <c r="PJ222" s="24"/>
      <c r="PK222" s="24"/>
      <c r="PL222" s="24"/>
      <c r="PM222" s="24"/>
      <c r="PN222" s="24"/>
      <c r="PO222" s="24"/>
      <c r="PP222" s="24"/>
      <c r="PQ222" s="24"/>
      <c r="PR222" s="24"/>
      <c r="PS222" s="24"/>
      <c r="PT222" s="24"/>
      <c r="PU222" s="24"/>
      <c r="PV222" s="24"/>
      <c r="PW222" s="24"/>
      <c r="PX222" s="24"/>
      <c r="PY222" s="24"/>
      <c r="PZ222" s="24"/>
      <c r="QA222" s="24"/>
      <c r="QB222" s="24"/>
      <c r="QC222" s="24"/>
      <c r="QD222" s="24"/>
      <c r="QE222" s="24"/>
      <c r="QF222" s="24"/>
      <c r="QG222" s="24"/>
      <c r="QH222" s="24"/>
      <c r="QI222" s="24"/>
      <c r="QJ222" s="24"/>
      <c r="QK222" s="24"/>
      <c r="QL222" s="24"/>
      <c r="QM222" s="24"/>
      <c r="QN222" s="24"/>
      <c r="QO222" s="24"/>
      <c r="QP222" s="24"/>
      <c r="QQ222" s="24"/>
      <c r="QR222" s="24"/>
      <c r="QS222" s="24"/>
      <c r="QT222" s="24"/>
      <c r="QU222" s="24"/>
      <c r="QV222" s="24"/>
      <c r="QW222" s="24"/>
      <c r="QX222" s="24"/>
      <c r="QY222" s="24"/>
      <c r="QZ222" s="24"/>
      <c r="RA222" s="24"/>
      <c r="RB222" s="24"/>
      <c r="RC222" s="24"/>
      <c r="RD222" s="24"/>
      <c r="RE222" s="24"/>
      <c r="RF222" s="24"/>
      <c r="RG222" s="24"/>
      <c r="RH222" s="24"/>
      <c r="RI222" s="24"/>
      <c r="RJ222" s="24"/>
      <c r="RK222" s="24"/>
      <c r="RL222" s="24"/>
      <c r="RM222" s="24"/>
      <c r="RN222" s="24"/>
      <c r="RO222" s="24"/>
      <c r="RP222" s="24"/>
      <c r="RQ222" s="24"/>
      <c r="RR222" s="24"/>
      <c r="RS222" s="24"/>
      <c r="RT222" s="24"/>
      <c r="RU222" s="24"/>
      <c r="RV222" s="24"/>
      <c r="RW222" s="24"/>
      <c r="RX222" s="24"/>
      <c r="RY222" s="24"/>
      <c r="RZ222" s="24"/>
      <c r="SA222" s="24"/>
      <c r="SB222" s="24"/>
      <c r="SC222" s="24"/>
      <c r="SD222" s="24"/>
      <c r="SE222" s="24"/>
      <c r="SF222" s="24"/>
      <c r="SG222" s="24"/>
      <c r="SH222" s="24"/>
      <c r="SI222" s="24"/>
      <c r="SJ222" s="24"/>
      <c r="SK222" s="24"/>
      <c r="SL222" s="24"/>
      <c r="SM222" s="24"/>
      <c r="SN222" s="24"/>
      <c r="SO222" s="24"/>
      <c r="SP222" s="24"/>
      <c r="SQ222" s="24"/>
      <c r="SR222" s="24"/>
      <c r="SS222" s="24"/>
      <c r="ST222" s="24"/>
      <c r="SU222" s="24"/>
      <c r="SV222" s="24"/>
      <c r="SW222" s="24"/>
      <c r="SX222" s="24"/>
      <c r="SY222" s="24"/>
      <c r="SZ222" s="24"/>
      <c r="TA222" s="24"/>
      <c r="TB222" s="24"/>
      <c r="TC222" s="24"/>
      <c r="TD222" s="24"/>
      <c r="TE222" s="24"/>
      <c r="TF222" s="24"/>
      <c r="TG222" s="24"/>
      <c r="TH222" s="24"/>
      <c r="TI222" s="24"/>
      <c r="TJ222" s="24"/>
      <c r="TK222" s="24"/>
      <c r="TL222" s="24"/>
      <c r="TM222" s="24"/>
      <c r="TN222" s="24"/>
      <c r="TO222" s="24"/>
      <c r="TP222" s="24"/>
      <c r="TQ222" s="24"/>
      <c r="TR222" s="24"/>
      <c r="TS222" s="24"/>
      <c r="TT222" s="24"/>
      <c r="TU222" s="24"/>
      <c r="TV222" s="24"/>
      <c r="TW222" s="24"/>
      <c r="TX222" s="24"/>
      <c r="TY222" s="24"/>
      <c r="TZ222" s="24"/>
      <c r="UA222" s="24"/>
      <c r="UB222" s="24"/>
      <c r="UC222" s="24"/>
      <c r="UD222" s="24"/>
      <c r="UE222" s="24"/>
      <c r="UF222" s="24"/>
      <c r="UG222" s="24"/>
      <c r="UH222" s="24"/>
      <c r="UI222" s="24"/>
      <c r="UJ222" s="24"/>
      <c r="UK222" s="24"/>
      <c r="UL222" s="24"/>
      <c r="UM222" s="24"/>
      <c r="UN222" s="24"/>
      <c r="UO222" s="24"/>
      <c r="UP222" s="24"/>
      <c r="UQ222" s="24"/>
      <c r="UR222" s="24"/>
      <c r="US222" s="24"/>
      <c r="UT222" s="24"/>
      <c r="UU222" s="24"/>
      <c r="UV222" s="24"/>
      <c r="UW222" s="24"/>
      <c r="UX222" s="24"/>
      <c r="UY222" s="24"/>
      <c r="UZ222" s="24"/>
      <c r="VA222" s="24"/>
      <c r="VB222" s="24"/>
      <c r="VC222" s="24"/>
      <c r="VD222" s="24"/>
    </row>
    <row r="223" spans="1:576" s="23" customFormat="1" ht="15" customHeight="1" x14ac:dyDescent="0.2">
      <c r="A223" s="99">
        <v>13</v>
      </c>
      <c r="B223" s="89" t="s">
        <v>325</v>
      </c>
      <c r="C223" s="89" t="s">
        <v>326</v>
      </c>
      <c r="D223" s="20">
        <v>14</v>
      </c>
      <c r="E223" s="92" t="s">
        <v>244</v>
      </c>
      <c r="F223" s="89" t="s">
        <v>327</v>
      </c>
      <c r="G223" s="130" t="s">
        <v>34</v>
      </c>
      <c r="H223" s="22">
        <v>40</v>
      </c>
      <c r="I223" s="22" t="s">
        <v>121</v>
      </c>
      <c r="J223" s="21" t="s">
        <v>252</v>
      </c>
      <c r="K223" s="21" t="s">
        <v>271</v>
      </c>
      <c r="L223" s="21" t="s">
        <v>188</v>
      </c>
      <c r="M223" s="22">
        <v>1</v>
      </c>
      <c r="N223" s="62">
        <v>9369</v>
      </c>
      <c r="O223" s="62"/>
      <c r="P223" s="62"/>
      <c r="Q223" s="62">
        <f t="shared" si="129"/>
        <v>9369</v>
      </c>
      <c r="R223" s="62">
        <f>70.1*5</f>
        <v>350.5</v>
      </c>
      <c r="S223" s="62">
        <f t="shared" si="130"/>
        <v>1770.8333333333335</v>
      </c>
      <c r="T223" s="62">
        <f t="shared" si="131"/>
        <v>17708.333333333336</v>
      </c>
      <c r="U223" s="62">
        <f t="shared" si="132"/>
        <v>1639.5749999999998</v>
      </c>
      <c r="V223" s="62">
        <f t="shared" si="133"/>
        <v>281.07</v>
      </c>
      <c r="W223" s="62">
        <f t="shared" si="134"/>
        <v>468.45000000000005</v>
      </c>
      <c r="X223" s="62">
        <f t="shared" si="135"/>
        <v>187.38</v>
      </c>
      <c r="Y223" s="62">
        <f t="shared" si="138"/>
        <v>788</v>
      </c>
      <c r="Z223" s="62">
        <f t="shared" si="139"/>
        <v>468</v>
      </c>
      <c r="AA223" s="64">
        <f t="shared" si="140"/>
        <v>5312.5</v>
      </c>
      <c r="AB223" s="64">
        <f t="shared" si="136"/>
        <v>15617.947222222223</v>
      </c>
      <c r="AC223" s="64">
        <f t="shared" si="137"/>
        <v>187415.36666666667</v>
      </c>
      <c r="AD223" s="64"/>
      <c r="AE223" s="64"/>
      <c r="AF223" s="64"/>
      <c r="AG223" s="64"/>
      <c r="AH223" s="64"/>
      <c r="AI223" s="64"/>
      <c r="AJ223" s="64"/>
      <c r="AK223" s="64"/>
      <c r="AL223" s="6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4"/>
      <c r="HA223" s="24"/>
      <c r="HB223" s="24"/>
      <c r="HC223" s="24"/>
      <c r="HD223" s="24"/>
      <c r="HE223" s="24"/>
      <c r="HF223" s="24"/>
      <c r="HG223" s="24"/>
      <c r="HH223" s="24"/>
      <c r="HI223" s="24"/>
      <c r="HJ223" s="24"/>
      <c r="HK223" s="24"/>
      <c r="HL223" s="24"/>
      <c r="HM223" s="24"/>
      <c r="HN223" s="24"/>
      <c r="HO223" s="24"/>
      <c r="HP223" s="24"/>
      <c r="HQ223" s="24"/>
      <c r="HR223" s="24"/>
      <c r="HS223" s="24"/>
      <c r="HT223" s="24"/>
      <c r="HU223" s="24"/>
      <c r="HV223" s="24"/>
      <c r="HW223" s="24"/>
      <c r="HX223" s="24"/>
      <c r="HY223" s="24"/>
      <c r="HZ223" s="24"/>
      <c r="IA223" s="24"/>
      <c r="IB223" s="24"/>
      <c r="IC223" s="24"/>
      <c r="ID223" s="24"/>
      <c r="IE223" s="24"/>
      <c r="IF223" s="24"/>
      <c r="IG223" s="24"/>
      <c r="IH223" s="24"/>
      <c r="II223" s="24"/>
      <c r="IJ223" s="24"/>
      <c r="IK223" s="24"/>
      <c r="IL223" s="24"/>
      <c r="IM223" s="24"/>
      <c r="IN223" s="24"/>
      <c r="IO223" s="24"/>
      <c r="IP223" s="24"/>
      <c r="IQ223" s="24"/>
      <c r="IR223" s="24"/>
      <c r="IS223" s="24"/>
      <c r="IT223" s="24"/>
      <c r="IU223" s="24"/>
      <c r="IV223" s="24"/>
      <c r="IW223" s="24"/>
      <c r="IX223" s="24"/>
      <c r="IY223" s="24"/>
      <c r="IZ223" s="24"/>
      <c r="JA223" s="24"/>
      <c r="JB223" s="24"/>
      <c r="JC223" s="24"/>
      <c r="JD223" s="24"/>
      <c r="JE223" s="24"/>
      <c r="JF223" s="24"/>
      <c r="JG223" s="24"/>
      <c r="JH223" s="24"/>
      <c r="JI223" s="24"/>
      <c r="JJ223" s="24"/>
      <c r="JK223" s="24"/>
      <c r="JL223" s="24"/>
      <c r="JM223" s="24"/>
      <c r="JN223" s="24"/>
      <c r="JO223" s="24"/>
      <c r="JP223" s="24"/>
      <c r="JQ223" s="24"/>
      <c r="JR223" s="24"/>
      <c r="JS223" s="24"/>
      <c r="JT223" s="24"/>
      <c r="JU223" s="24"/>
      <c r="JV223" s="24"/>
      <c r="JW223" s="24"/>
      <c r="JX223" s="24"/>
      <c r="JY223" s="24"/>
      <c r="JZ223" s="24"/>
      <c r="KA223" s="24"/>
      <c r="KB223" s="24"/>
      <c r="KC223" s="24"/>
      <c r="KD223" s="24"/>
      <c r="KE223" s="24"/>
      <c r="KF223" s="24"/>
      <c r="KG223" s="24"/>
      <c r="KH223" s="24"/>
      <c r="KI223" s="24"/>
      <c r="KJ223" s="24"/>
      <c r="KK223" s="24"/>
      <c r="KL223" s="24"/>
      <c r="KM223" s="24"/>
      <c r="KN223" s="24"/>
      <c r="KO223" s="24"/>
      <c r="KP223" s="24"/>
      <c r="KQ223" s="24"/>
      <c r="KR223" s="24"/>
      <c r="KS223" s="24"/>
      <c r="KT223" s="24"/>
      <c r="KU223" s="24"/>
      <c r="KV223" s="24"/>
      <c r="KW223" s="24"/>
      <c r="KX223" s="24"/>
      <c r="KY223" s="24"/>
      <c r="KZ223" s="24"/>
      <c r="LA223" s="24"/>
      <c r="LB223" s="24"/>
      <c r="LC223" s="24"/>
      <c r="LD223" s="24"/>
      <c r="LE223" s="24"/>
      <c r="LF223" s="24"/>
      <c r="LG223" s="24"/>
      <c r="LH223" s="24"/>
      <c r="LI223" s="24"/>
      <c r="LJ223" s="24"/>
      <c r="LK223" s="24"/>
      <c r="LL223" s="24"/>
      <c r="LM223" s="24"/>
      <c r="LN223" s="24"/>
      <c r="LO223" s="24"/>
      <c r="LP223" s="24"/>
      <c r="LQ223" s="24"/>
      <c r="LR223" s="24"/>
      <c r="LS223" s="24"/>
      <c r="LT223" s="24"/>
      <c r="LU223" s="24"/>
      <c r="LV223" s="24"/>
      <c r="LW223" s="24"/>
      <c r="LX223" s="24"/>
      <c r="LY223" s="24"/>
      <c r="LZ223" s="24"/>
      <c r="MA223" s="24"/>
      <c r="MB223" s="24"/>
      <c r="MC223" s="24"/>
      <c r="MD223" s="24"/>
      <c r="ME223" s="24"/>
      <c r="MF223" s="24"/>
      <c r="MG223" s="24"/>
      <c r="MH223" s="24"/>
      <c r="MI223" s="24"/>
      <c r="MJ223" s="24"/>
      <c r="MK223" s="24"/>
      <c r="ML223" s="24"/>
      <c r="MM223" s="24"/>
      <c r="MN223" s="24"/>
      <c r="MO223" s="24"/>
      <c r="MP223" s="24"/>
      <c r="MQ223" s="24"/>
      <c r="MR223" s="24"/>
      <c r="MS223" s="24"/>
      <c r="MT223" s="24"/>
      <c r="MU223" s="24"/>
      <c r="MV223" s="24"/>
      <c r="MW223" s="24"/>
      <c r="MX223" s="24"/>
      <c r="MY223" s="24"/>
      <c r="MZ223" s="24"/>
      <c r="NA223" s="24"/>
      <c r="NB223" s="24"/>
      <c r="NC223" s="24"/>
      <c r="ND223" s="24"/>
      <c r="NE223" s="24"/>
      <c r="NF223" s="24"/>
      <c r="NG223" s="24"/>
      <c r="NH223" s="24"/>
      <c r="NI223" s="24"/>
      <c r="NJ223" s="24"/>
      <c r="NK223" s="24"/>
      <c r="NL223" s="24"/>
      <c r="NM223" s="24"/>
      <c r="NN223" s="24"/>
      <c r="NO223" s="24"/>
      <c r="NP223" s="24"/>
      <c r="NQ223" s="24"/>
      <c r="NR223" s="24"/>
      <c r="NS223" s="24"/>
      <c r="NT223" s="24"/>
      <c r="NU223" s="24"/>
      <c r="NV223" s="24"/>
      <c r="NW223" s="24"/>
      <c r="NX223" s="24"/>
      <c r="NY223" s="24"/>
      <c r="NZ223" s="24"/>
      <c r="OA223" s="24"/>
      <c r="OB223" s="24"/>
      <c r="OC223" s="24"/>
      <c r="OD223" s="24"/>
      <c r="OE223" s="24"/>
      <c r="OF223" s="24"/>
      <c r="OG223" s="24"/>
      <c r="OH223" s="24"/>
      <c r="OI223" s="24"/>
      <c r="OJ223" s="24"/>
      <c r="OK223" s="24"/>
      <c r="OL223" s="24"/>
      <c r="OM223" s="24"/>
      <c r="ON223" s="24"/>
      <c r="OO223" s="24"/>
      <c r="OP223" s="24"/>
      <c r="OQ223" s="24"/>
      <c r="OR223" s="24"/>
      <c r="OS223" s="24"/>
      <c r="OT223" s="24"/>
      <c r="OU223" s="24"/>
      <c r="OV223" s="24"/>
      <c r="OW223" s="24"/>
      <c r="OX223" s="24"/>
      <c r="OY223" s="24"/>
      <c r="OZ223" s="24"/>
      <c r="PA223" s="24"/>
      <c r="PB223" s="24"/>
      <c r="PC223" s="24"/>
      <c r="PD223" s="24"/>
      <c r="PE223" s="24"/>
      <c r="PF223" s="24"/>
      <c r="PG223" s="24"/>
      <c r="PH223" s="24"/>
      <c r="PI223" s="24"/>
      <c r="PJ223" s="24"/>
      <c r="PK223" s="24"/>
      <c r="PL223" s="24"/>
      <c r="PM223" s="24"/>
      <c r="PN223" s="24"/>
      <c r="PO223" s="24"/>
      <c r="PP223" s="24"/>
      <c r="PQ223" s="24"/>
      <c r="PR223" s="24"/>
      <c r="PS223" s="24"/>
      <c r="PT223" s="24"/>
      <c r="PU223" s="24"/>
      <c r="PV223" s="24"/>
      <c r="PW223" s="24"/>
      <c r="PX223" s="24"/>
      <c r="PY223" s="24"/>
      <c r="PZ223" s="24"/>
      <c r="QA223" s="24"/>
      <c r="QB223" s="24"/>
      <c r="QC223" s="24"/>
      <c r="QD223" s="24"/>
      <c r="QE223" s="24"/>
      <c r="QF223" s="24"/>
      <c r="QG223" s="24"/>
      <c r="QH223" s="24"/>
      <c r="QI223" s="24"/>
      <c r="QJ223" s="24"/>
      <c r="QK223" s="24"/>
      <c r="QL223" s="24"/>
      <c r="QM223" s="24"/>
      <c r="QN223" s="24"/>
      <c r="QO223" s="24"/>
      <c r="QP223" s="24"/>
      <c r="QQ223" s="24"/>
      <c r="QR223" s="24"/>
      <c r="QS223" s="24"/>
      <c r="QT223" s="24"/>
      <c r="QU223" s="24"/>
      <c r="QV223" s="24"/>
      <c r="QW223" s="24"/>
      <c r="QX223" s="24"/>
      <c r="QY223" s="24"/>
      <c r="QZ223" s="24"/>
      <c r="RA223" s="24"/>
      <c r="RB223" s="24"/>
      <c r="RC223" s="24"/>
      <c r="RD223" s="24"/>
      <c r="RE223" s="24"/>
      <c r="RF223" s="24"/>
      <c r="RG223" s="24"/>
      <c r="RH223" s="24"/>
      <c r="RI223" s="24"/>
      <c r="RJ223" s="24"/>
      <c r="RK223" s="24"/>
      <c r="RL223" s="24"/>
      <c r="RM223" s="24"/>
      <c r="RN223" s="24"/>
      <c r="RO223" s="24"/>
      <c r="RP223" s="24"/>
      <c r="RQ223" s="24"/>
      <c r="RR223" s="24"/>
      <c r="RS223" s="24"/>
      <c r="RT223" s="24"/>
      <c r="RU223" s="24"/>
      <c r="RV223" s="24"/>
      <c r="RW223" s="24"/>
      <c r="RX223" s="24"/>
      <c r="RY223" s="24"/>
      <c r="RZ223" s="24"/>
      <c r="SA223" s="24"/>
      <c r="SB223" s="24"/>
      <c r="SC223" s="24"/>
      <c r="SD223" s="24"/>
      <c r="SE223" s="24"/>
      <c r="SF223" s="24"/>
      <c r="SG223" s="24"/>
      <c r="SH223" s="24"/>
      <c r="SI223" s="24"/>
      <c r="SJ223" s="24"/>
      <c r="SK223" s="24"/>
      <c r="SL223" s="24"/>
      <c r="SM223" s="24"/>
      <c r="SN223" s="24"/>
      <c r="SO223" s="24"/>
      <c r="SP223" s="24"/>
      <c r="SQ223" s="24"/>
      <c r="SR223" s="24"/>
      <c r="SS223" s="24"/>
      <c r="ST223" s="24"/>
      <c r="SU223" s="24"/>
      <c r="SV223" s="24"/>
      <c r="SW223" s="24"/>
      <c r="SX223" s="24"/>
      <c r="SY223" s="24"/>
      <c r="SZ223" s="24"/>
      <c r="TA223" s="24"/>
      <c r="TB223" s="24"/>
      <c r="TC223" s="24"/>
      <c r="TD223" s="24"/>
      <c r="TE223" s="24"/>
      <c r="TF223" s="24"/>
      <c r="TG223" s="24"/>
      <c r="TH223" s="24"/>
      <c r="TI223" s="24"/>
      <c r="TJ223" s="24"/>
      <c r="TK223" s="24"/>
      <c r="TL223" s="24"/>
      <c r="TM223" s="24"/>
      <c r="TN223" s="24"/>
      <c r="TO223" s="24"/>
      <c r="TP223" s="24"/>
      <c r="TQ223" s="24"/>
      <c r="TR223" s="24"/>
      <c r="TS223" s="24"/>
      <c r="TT223" s="24"/>
      <c r="TU223" s="24"/>
      <c r="TV223" s="24"/>
      <c r="TW223" s="24"/>
      <c r="TX223" s="24"/>
      <c r="TY223" s="24"/>
      <c r="TZ223" s="24"/>
      <c r="UA223" s="24"/>
      <c r="UB223" s="24"/>
      <c r="UC223" s="24"/>
      <c r="UD223" s="24"/>
      <c r="UE223" s="24"/>
      <c r="UF223" s="24"/>
      <c r="UG223" s="24"/>
      <c r="UH223" s="24"/>
      <c r="UI223" s="24"/>
      <c r="UJ223" s="24"/>
      <c r="UK223" s="24"/>
      <c r="UL223" s="24"/>
      <c r="UM223" s="24"/>
      <c r="UN223" s="24"/>
      <c r="UO223" s="24"/>
      <c r="UP223" s="24"/>
      <c r="UQ223" s="24"/>
      <c r="UR223" s="24"/>
      <c r="US223" s="24"/>
      <c r="UT223" s="24"/>
      <c r="UU223" s="24"/>
      <c r="UV223" s="24"/>
      <c r="UW223" s="24"/>
      <c r="UX223" s="24"/>
      <c r="UY223" s="24"/>
      <c r="UZ223" s="24"/>
      <c r="VA223" s="24"/>
      <c r="VB223" s="24"/>
      <c r="VC223" s="24"/>
      <c r="VD223" s="24"/>
    </row>
    <row r="224" spans="1:576" s="23" customFormat="1" ht="15" customHeight="1" x14ac:dyDescent="0.2">
      <c r="A224" s="94">
        <v>14</v>
      </c>
      <c r="B224" s="89" t="s">
        <v>325</v>
      </c>
      <c r="C224" s="89" t="s">
        <v>326</v>
      </c>
      <c r="D224" s="20">
        <v>14</v>
      </c>
      <c r="E224" s="95" t="s">
        <v>244</v>
      </c>
      <c r="F224" s="89" t="s">
        <v>327</v>
      </c>
      <c r="G224" s="130" t="s">
        <v>34</v>
      </c>
      <c r="H224" s="22">
        <v>40</v>
      </c>
      <c r="I224" s="22" t="s">
        <v>121</v>
      </c>
      <c r="J224" s="21" t="s">
        <v>252</v>
      </c>
      <c r="K224" s="21" t="s">
        <v>271</v>
      </c>
      <c r="L224" s="21" t="s">
        <v>188</v>
      </c>
      <c r="M224" s="22">
        <v>1</v>
      </c>
      <c r="N224" s="62">
        <v>9369</v>
      </c>
      <c r="O224" s="62"/>
      <c r="P224" s="62"/>
      <c r="Q224" s="62">
        <f t="shared" si="129"/>
        <v>9369</v>
      </c>
      <c r="R224" s="62">
        <f>70.1*4</f>
        <v>280.39999999999998</v>
      </c>
      <c r="S224" s="62">
        <f t="shared" si="130"/>
        <v>1770.8333333333335</v>
      </c>
      <c r="T224" s="62">
        <f t="shared" si="131"/>
        <v>17708.333333333336</v>
      </c>
      <c r="U224" s="62">
        <f t="shared" si="132"/>
        <v>1639.5749999999998</v>
      </c>
      <c r="V224" s="62">
        <f t="shared" si="133"/>
        <v>281.07</v>
      </c>
      <c r="W224" s="62">
        <f t="shared" si="134"/>
        <v>468.45000000000005</v>
      </c>
      <c r="X224" s="62">
        <f t="shared" si="135"/>
        <v>187.38</v>
      </c>
      <c r="Y224" s="62">
        <f t="shared" si="138"/>
        <v>788</v>
      </c>
      <c r="Z224" s="62">
        <f t="shared" si="139"/>
        <v>468</v>
      </c>
      <c r="AA224" s="64">
        <f t="shared" si="140"/>
        <v>5312.5</v>
      </c>
      <c r="AB224" s="64">
        <f t="shared" si="136"/>
        <v>15547.847222222221</v>
      </c>
      <c r="AC224" s="64">
        <f t="shared" si="137"/>
        <v>186574.16666666666</v>
      </c>
      <c r="AD224" s="64"/>
      <c r="AE224" s="64"/>
      <c r="AF224" s="64"/>
      <c r="AG224" s="64"/>
      <c r="AH224" s="64"/>
      <c r="AI224" s="64"/>
      <c r="AJ224" s="64"/>
      <c r="AK224" s="64"/>
      <c r="AL224" s="6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  <c r="HF224" s="24"/>
      <c r="HG224" s="24"/>
      <c r="HH224" s="24"/>
      <c r="HI224" s="24"/>
      <c r="HJ224" s="24"/>
      <c r="HK224" s="24"/>
      <c r="HL224" s="24"/>
      <c r="HM224" s="24"/>
      <c r="HN224" s="24"/>
      <c r="HO224" s="24"/>
      <c r="HP224" s="24"/>
      <c r="HQ224" s="24"/>
      <c r="HR224" s="24"/>
      <c r="HS224" s="24"/>
      <c r="HT224" s="24"/>
      <c r="HU224" s="24"/>
      <c r="HV224" s="24"/>
      <c r="HW224" s="24"/>
      <c r="HX224" s="24"/>
      <c r="HY224" s="24"/>
      <c r="HZ224" s="24"/>
      <c r="IA224" s="24"/>
      <c r="IB224" s="24"/>
      <c r="IC224" s="24"/>
      <c r="ID224" s="24"/>
      <c r="IE224" s="24"/>
      <c r="IF224" s="24"/>
      <c r="IG224" s="24"/>
      <c r="IH224" s="24"/>
      <c r="II224" s="24"/>
      <c r="IJ224" s="24"/>
      <c r="IK224" s="24"/>
      <c r="IL224" s="24"/>
      <c r="IM224" s="24"/>
      <c r="IN224" s="24"/>
      <c r="IO224" s="24"/>
      <c r="IP224" s="24"/>
      <c r="IQ224" s="24"/>
      <c r="IR224" s="24"/>
      <c r="IS224" s="24"/>
      <c r="IT224" s="24"/>
      <c r="IU224" s="24"/>
      <c r="IV224" s="24"/>
      <c r="IW224" s="24"/>
      <c r="IX224" s="24"/>
      <c r="IY224" s="24"/>
      <c r="IZ224" s="24"/>
      <c r="JA224" s="24"/>
      <c r="JB224" s="24"/>
      <c r="JC224" s="24"/>
      <c r="JD224" s="24"/>
      <c r="JE224" s="24"/>
      <c r="JF224" s="24"/>
      <c r="JG224" s="24"/>
      <c r="JH224" s="24"/>
      <c r="JI224" s="24"/>
      <c r="JJ224" s="24"/>
      <c r="JK224" s="24"/>
      <c r="JL224" s="24"/>
      <c r="JM224" s="24"/>
      <c r="JN224" s="24"/>
      <c r="JO224" s="24"/>
      <c r="JP224" s="24"/>
      <c r="JQ224" s="24"/>
      <c r="JR224" s="24"/>
      <c r="JS224" s="24"/>
      <c r="JT224" s="24"/>
      <c r="JU224" s="24"/>
      <c r="JV224" s="24"/>
      <c r="JW224" s="24"/>
      <c r="JX224" s="24"/>
      <c r="JY224" s="24"/>
      <c r="JZ224" s="24"/>
      <c r="KA224" s="24"/>
      <c r="KB224" s="24"/>
      <c r="KC224" s="24"/>
      <c r="KD224" s="24"/>
      <c r="KE224" s="24"/>
      <c r="KF224" s="24"/>
      <c r="KG224" s="24"/>
      <c r="KH224" s="24"/>
      <c r="KI224" s="24"/>
      <c r="KJ224" s="24"/>
      <c r="KK224" s="24"/>
      <c r="KL224" s="24"/>
      <c r="KM224" s="24"/>
      <c r="KN224" s="24"/>
      <c r="KO224" s="24"/>
      <c r="KP224" s="24"/>
      <c r="KQ224" s="24"/>
      <c r="KR224" s="24"/>
      <c r="KS224" s="24"/>
      <c r="KT224" s="24"/>
      <c r="KU224" s="24"/>
      <c r="KV224" s="24"/>
      <c r="KW224" s="24"/>
      <c r="KX224" s="24"/>
      <c r="KY224" s="24"/>
      <c r="KZ224" s="24"/>
      <c r="LA224" s="24"/>
      <c r="LB224" s="24"/>
      <c r="LC224" s="24"/>
      <c r="LD224" s="24"/>
      <c r="LE224" s="24"/>
      <c r="LF224" s="24"/>
      <c r="LG224" s="24"/>
      <c r="LH224" s="24"/>
      <c r="LI224" s="24"/>
      <c r="LJ224" s="24"/>
      <c r="LK224" s="24"/>
      <c r="LL224" s="24"/>
      <c r="LM224" s="24"/>
      <c r="LN224" s="24"/>
      <c r="LO224" s="24"/>
      <c r="LP224" s="24"/>
      <c r="LQ224" s="24"/>
      <c r="LR224" s="24"/>
      <c r="LS224" s="24"/>
      <c r="LT224" s="24"/>
      <c r="LU224" s="24"/>
      <c r="LV224" s="24"/>
      <c r="LW224" s="24"/>
      <c r="LX224" s="24"/>
      <c r="LY224" s="24"/>
      <c r="LZ224" s="24"/>
      <c r="MA224" s="24"/>
      <c r="MB224" s="24"/>
      <c r="MC224" s="24"/>
      <c r="MD224" s="24"/>
      <c r="ME224" s="24"/>
      <c r="MF224" s="24"/>
      <c r="MG224" s="24"/>
      <c r="MH224" s="24"/>
      <c r="MI224" s="24"/>
      <c r="MJ224" s="24"/>
      <c r="MK224" s="24"/>
      <c r="ML224" s="24"/>
      <c r="MM224" s="24"/>
      <c r="MN224" s="24"/>
      <c r="MO224" s="24"/>
      <c r="MP224" s="24"/>
      <c r="MQ224" s="24"/>
      <c r="MR224" s="24"/>
      <c r="MS224" s="24"/>
      <c r="MT224" s="24"/>
      <c r="MU224" s="24"/>
      <c r="MV224" s="24"/>
      <c r="MW224" s="24"/>
      <c r="MX224" s="24"/>
      <c r="MY224" s="24"/>
      <c r="MZ224" s="24"/>
      <c r="NA224" s="24"/>
      <c r="NB224" s="24"/>
      <c r="NC224" s="24"/>
      <c r="ND224" s="24"/>
      <c r="NE224" s="24"/>
      <c r="NF224" s="24"/>
      <c r="NG224" s="24"/>
      <c r="NH224" s="24"/>
      <c r="NI224" s="24"/>
      <c r="NJ224" s="24"/>
      <c r="NK224" s="24"/>
      <c r="NL224" s="24"/>
      <c r="NM224" s="24"/>
      <c r="NN224" s="24"/>
      <c r="NO224" s="24"/>
      <c r="NP224" s="24"/>
      <c r="NQ224" s="24"/>
      <c r="NR224" s="24"/>
      <c r="NS224" s="24"/>
      <c r="NT224" s="24"/>
      <c r="NU224" s="24"/>
      <c r="NV224" s="24"/>
      <c r="NW224" s="24"/>
      <c r="NX224" s="24"/>
      <c r="NY224" s="24"/>
      <c r="NZ224" s="24"/>
      <c r="OA224" s="24"/>
      <c r="OB224" s="24"/>
      <c r="OC224" s="24"/>
      <c r="OD224" s="24"/>
      <c r="OE224" s="24"/>
      <c r="OF224" s="24"/>
      <c r="OG224" s="24"/>
      <c r="OH224" s="24"/>
      <c r="OI224" s="24"/>
      <c r="OJ224" s="24"/>
      <c r="OK224" s="24"/>
      <c r="OL224" s="24"/>
      <c r="OM224" s="24"/>
      <c r="ON224" s="24"/>
      <c r="OO224" s="24"/>
      <c r="OP224" s="24"/>
      <c r="OQ224" s="24"/>
      <c r="OR224" s="24"/>
      <c r="OS224" s="24"/>
      <c r="OT224" s="24"/>
      <c r="OU224" s="24"/>
      <c r="OV224" s="24"/>
      <c r="OW224" s="24"/>
      <c r="OX224" s="24"/>
      <c r="OY224" s="24"/>
      <c r="OZ224" s="24"/>
      <c r="PA224" s="24"/>
      <c r="PB224" s="24"/>
      <c r="PC224" s="24"/>
      <c r="PD224" s="24"/>
      <c r="PE224" s="24"/>
      <c r="PF224" s="24"/>
      <c r="PG224" s="24"/>
      <c r="PH224" s="24"/>
      <c r="PI224" s="24"/>
      <c r="PJ224" s="24"/>
      <c r="PK224" s="24"/>
      <c r="PL224" s="24"/>
      <c r="PM224" s="24"/>
      <c r="PN224" s="24"/>
      <c r="PO224" s="24"/>
      <c r="PP224" s="24"/>
      <c r="PQ224" s="24"/>
      <c r="PR224" s="24"/>
      <c r="PS224" s="24"/>
      <c r="PT224" s="24"/>
      <c r="PU224" s="24"/>
      <c r="PV224" s="24"/>
      <c r="PW224" s="24"/>
      <c r="PX224" s="24"/>
      <c r="PY224" s="24"/>
      <c r="PZ224" s="24"/>
      <c r="QA224" s="24"/>
      <c r="QB224" s="24"/>
      <c r="QC224" s="24"/>
      <c r="QD224" s="24"/>
      <c r="QE224" s="24"/>
      <c r="QF224" s="24"/>
      <c r="QG224" s="24"/>
      <c r="QH224" s="24"/>
      <c r="QI224" s="24"/>
      <c r="QJ224" s="24"/>
      <c r="QK224" s="24"/>
      <c r="QL224" s="24"/>
      <c r="QM224" s="24"/>
      <c r="QN224" s="24"/>
      <c r="QO224" s="24"/>
      <c r="QP224" s="24"/>
      <c r="QQ224" s="24"/>
      <c r="QR224" s="24"/>
      <c r="QS224" s="24"/>
      <c r="QT224" s="24"/>
      <c r="QU224" s="24"/>
      <c r="QV224" s="24"/>
      <c r="QW224" s="24"/>
      <c r="QX224" s="24"/>
      <c r="QY224" s="24"/>
      <c r="QZ224" s="24"/>
      <c r="RA224" s="24"/>
      <c r="RB224" s="24"/>
      <c r="RC224" s="24"/>
      <c r="RD224" s="24"/>
      <c r="RE224" s="24"/>
      <c r="RF224" s="24"/>
      <c r="RG224" s="24"/>
      <c r="RH224" s="24"/>
      <c r="RI224" s="24"/>
      <c r="RJ224" s="24"/>
      <c r="RK224" s="24"/>
      <c r="RL224" s="24"/>
      <c r="RM224" s="24"/>
      <c r="RN224" s="24"/>
      <c r="RO224" s="24"/>
      <c r="RP224" s="24"/>
      <c r="RQ224" s="24"/>
      <c r="RR224" s="24"/>
      <c r="RS224" s="24"/>
      <c r="RT224" s="24"/>
      <c r="RU224" s="24"/>
      <c r="RV224" s="24"/>
      <c r="RW224" s="24"/>
      <c r="RX224" s="24"/>
      <c r="RY224" s="24"/>
      <c r="RZ224" s="24"/>
      <c r="SA224" s="24"/>
      <c r="SB224" s="24"/>
      <c r="SC224" s="24"/>
      <c r="SD224" s="24"/>
      <c r="SE224" s="24"/>
      <c r="SF224" s="24"/>
      <c r="SG224" s="24"/>
      <c r="SH224" s="24"/>
      <c r="SI224" s="24"/>
      <c r="SJ224" s="24"/>
      <c r="SK224" s="24"/>
      <c r="SL224" s="24"/>
      <c r="SM224" s="24"/>
      <c r="SN224" s="24"/>
      <c r="SO224" s="24"/>
      <c r="SP224" s="24"/>
      <c r="SQ224" s="24"/>
      <c r="SR224" s="24"/>
      <c r="SS224" s="24"/>
      <c r="ST224" s="24"/>
      <c r="SU224" s="24"/>
      <c r="SV224" s="24"/>
      <c r="SW224" s="24"/>
      <c r="SX224" s="24"/>
      <c r="SY224" s="24"/>
      <c r="SZ224" s="24"/>
      <c r="TA224" s="24"/>
      <c r="TB224" s="24"/>
      <c r="TC224" s="24"/>
      <c r="TD224" s="24"/>
      <c r="TE224" s="24"/>
      <c r="TF224" s="24"/>
      <c r="TG224" s="24"/>
      <c r="TH224" s="24"/>
      <c r="TI224" s="24"/>
      <c r="TJ224" s="24"/>
      <c r="TK224" s="24"/>
      <c r="TL224" s="24"/>
      <c r="TM224" s="24"/>
      <c r="TN224" s="24"/>
      <c r="TO224" s="24"/>
      <c r="TP224" s="24"/>
      <c r="TQ224" s="24"/>
      <c r="TR224" s="24"/>
      <c r="TS224" s="24"/>
      <c r="TT224" s="24"/>
      <c r="TU224" s="24"/>
      <c r="TV224" s="24"/>
      <c r="TW224" s="24"/>
      <c r="TX224" s="24"/>
      <c r="TY224" s="24"/>
      <c r="TZ224" s="24"/>
      <c r="UA224" s="24"/>
      <c r="UB224" s="24"/>
      <c r="UC224" s="24"/>
      <c r="UD224" s="24"/>
      <c r="UE224" s="24"/>
      <c r="UF224" s="24"/>
      <c r="UG224" s="24"/>
      <c r="UH224" s="24"/>
      <c r="UI224" s="24"/>
      <c r="UJ224" s="24"/>
      <c r="UK224" s="24"/>
      <c r="UL224" s="24"/>
      <c r="UM224" s="24"/>
      <c r="UN224" s="24"/>
      <c r="UO224" s="24"/>
      <c r="UP224" s="24"/>
      <c r="UQ224" s="24"/>
      <c r="UR224" s="24"/>
      <c r="US224" s="24"/>
      <c r="UT224" s="24"/>
      <c r="UU224" s="24"/>
      <c r="UV224" s="24"/>
      <c r="UW224" s="24"/>
      <c r="UX224" s="24"/>
      <c r="UY224" s="24"/>
      <c r="UZ224" s="24"/>
      <c r="VA224" s="24"/>
      <c r="VB224" s="24"/>
      <c r="VC224" s="24"/>
      <c r="VD224" s="24"/>
    </row>
    <row r="225" spans="1:576" s="23" customFormat="1" ht="15" customHeight="1" x14ac:dyDescent="0.2">
      <c r="A225" s="18">
        <v>15</v>
      </c>
      <c r="B225" s="89" t="s">
        <v>325</v>
      </c>
      <c r="C225" s="89" t="s">
        <v>326</v>
      </c>
      <c r="D225" s="20">
        <v>14</v>
      </c>
      <c r="E225" s="92" t="s">
        <v>245</v>
      </c>
      <c r="F225" s="89" t="s">
        <v>327</v>
      </c>
      <c r="G225" s="130" t="s">
        <v>34</v>
      </c>
      <c r="H225" s="22">
        <v>40</v>
      </c>
      <c r="I225" s="22" t="s">
        <v>121</v>
      </c>
      <c r="J225" s="21" t="s">
        <v>252</v>
      </c>
      <c r="K225" s="21" t="s">
        <v>271</v>
      </c>
      <c r="L225" s="21" t="s">
        <v>188</v>
      </c>
      <c r="M225" s="22">
        <v>1</v>
      </c>
      <c r="N225" s="62">
        <v>9369</v>
      </c>
      <c r="O225" s="62"/>
      <c r="P225" s="62"/>
      <c r="Q225" s="62">
        <f t="shared" si="129"/>
        <v>9369</v>
      </c>
      <c r="R225" s="62">
        <f>70.1*4</f>
        <v>280.39999999999998</v>
      </c>
      <c r="S225" s="62">
        <f t="shared" si="130"/>
        <v>1770.8333333333335</v>
      </c>
      <c r="T225" s="62">
        <f t="shared" si="131"/>
        <v>17708.333333333336</v>
      </c>
      <c r="U225" s="62">
        <f t="shared" si="132"/>
        <v>1639.5749999999998</v>
      </c>
      <c r="V225" s="62">
        <f t="shared" si="133"/>
        <v>281.07</v>
      </c>
      <c r="W225" s="62">
        <f t="shared" si="134"/>
        <v>468.45000000000005</v>
      </c>
      <c r="X225" s="62">
        <f t="shared" si="135"/>
        <v>187.38</v>
      </c>
      <c r="Y225" s="62">
        <f t="shared" si="138"/>
        <v>788</v>
      </c>
      <c r="Z225" s="62">
        <f t="shared" si="139"/>
        <v>468</v>
      </c>
      <c r="AA225" s="64">
        <f t="shared" si="140"/>
        <v>5312.5</v>
      </c>
      <c r="AB225" s="64">
        <f t="shared" si="136"/>
        <v>15547.847222222221</v>
      </c>
      <c r="AC225" s="64">
        <f t="shared" si="137"/>
        <v>186574.16666666666</v>
      </c>
      <c r="AD225" s="64"/>
      <c r="AE225" s="64"/>
      <c r="AF225" s="64"/>
      <c r="AG225" s="64"/>
      <c r="AH225" s="64"/>
      <c r="AI225" s="64"/>
      <c r="AJ225" s="64"/>
      <c r="AK225" s="64"/>
      <c r="AL225" s="6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4"/>
      <c r="HA225" s="24"/>
      <c r="HB225" s="24"/>
      <c r="HC225" s="24"/>
      <c r="HD225" s="24"/>
      <c r="HE225" s="24"/>
      <c r="HF225" s="24"/>
      <c r="HG225" s="24"/>
      <c r="HH225" s="24"/>
      <c r="HI225" s="24"/>
      <c r="HJ225" s="24"/>
      <c r="HK225" s="24"/>
      <c r="HL225" s="24"/>
      <c r="HM225" s="24"/>
      <c r="HN225" s="24"/>
      <c r="HO225" s="24"/>
      <c r="HP225" s="24"/>
      <c r="HQ225" s="24"/>
      <c r="HR225" s="24"/>
      <c r="HS225" s="24"/>
      <c r="HT225" s="24"/>
      <c r="HU225" s="24"/>
      <c r="HV225" s="24"/>
      <c r="HW225" s="24"/>
      <c r="HX225" s="24"/>
      <c r="HY225" s="24"/>
      <c r="HZ225" s="24"/>
      <c r="IA225" s="24"/>
      <c r="IB225" s="24"/>
      <c r="IC225" s="24"/>
      <c r="ID225" s="24"/>
      <c r="IE225" s="24"/>
      <c r="IF225" s="24"/>
      <c r="IG225" s="24"/>
      <c r="IH225" s="24"/>
      <c r="II225" s="24"/>
      <c r="IJ225" s="24"/>
      <c r="IK225" s="24"/>
      <c r="IL225" s="24"/>
      <c r="IM225" s="24"/>
      <c r="IN225" s="24"/>
      <c r="IO225" s="24"/>
      <c r="IP225" s="24"/>
      <c r="IQ225" s="24"/>
      <c r="IR225" s="24"/>
      <c r="IS225" s="24"/>
      <c r="IT225" s="24"/>
      <c r="IU225" s="24"/>
      <c r="IV225" s="24"/>
      <c r="IW225" s="24"/>
      <c r="IX225" s="24"/>
      <c r="IY225" s="24"/>
      <c r="IZ225" s="24"/>
      <c r="JA225" s="24"/>
      <c r="JB225" s="24"/>
      <c r="JC225" s="24"/>
      <c r="JD225" s="24"/>
      <c r="JE225" s="24"/>
      <c r="JF225" s="24"/>
      <c r="JG225" s="24"/>
      <c r="JH225" s="24"/>
      <c r="JI225" s="24"/>
      <c r="JJ225" s="24"/>
      <c r="JK225" s="24"/>
      <c r="JL225" s="24"/>
      <c r="JM225" s="24"/>
      <c r="JN225" s="24"/>
      <c r="JO225" s="24"/>
      <c r="JP225" s="24"/>
      <c r="JQ225" s="24"/>
      <c r="JR225" s="24"/>
      <c r="JS225" s="24"/>
      <c r="JT225" s="24"/>
      <c r="JU225" s="24"/>
      <c r="JV225" s="24"/>
      <c r="JW225" s="24"/>
      <c r="JX225" s="24"/>
      <c r="JY225" s="24"/>
      <c r="JZ225" s="24"/>
      <c r="KA225" s="24"/>
      <c r="KB225" s="24"/>
      <c r="KC225" s="24"/>
      <c r="KD225" s="24"/>
      <c r="KE225" s="24"/>
      <c r="KF225" s="24"/>
      <c r="KG225" s="24"/>
      <c r="KH225" s="24"/>
      <c r="KI225" s="24"/>
      <c r="KJ225" s="24"/>
      <c r="KK225" s="24"/>
      <c r="KL225" s="24"/>
      <c r="KM225" s="24"/>
      <c r="KN225" s="24"/>
      <c r="KO225" s="24"/>
      <c r="KP225" s="24"/>
      <c r="KQ225" s="24"/>
      <c r="KR225" s="24"/>
      <c r="KS225" s="24"/>
      <c r="KT225" s="24"/>
      <c r="KU225" s="24"/>
      <c r="KV225" s="24"/>
      <c r="KW225" s="24"/>
      <c r="KX225" s="24"/>
      <c r="KY225" s="24"/>
      <c r="KZ225" s="24"/>
      <c r="LA225" s="24"/>
      <c r="LB225" s="24"/>
      <c r="LC225" s="24"/>
      <c r="LD225" s="24"/>
      <c r="LE225" s="24"/>
      <c r="LF225" s="24"/>
      <c r="LG225" s="24"/>
      <c r="LH225" s="24"/>
      <c r="LI225" s="24"/>
      <c r="LJ225" s="24"/>
      <c r="LK225" s="24"/>
      <c r="LL225" s="24"/>
      <c r="LM225" s="24"/>
      <c r="LN225" s="24"/>
      <c r="LO225" s="24"/>
      <c r="LP225" s="24"/>
      <c r="LQ225" s="24"/>
      <c r="LR225" s="24"/>
      <c r="LS225" s="24"/>
      <c r="LT225" s="24"/>
      <c r="LU225" s="24"/>
      <c r="LV225" s="24"/>
      <c r="LW225" s="24"/>
      <c r="LX225" s="24"/>
      <c r="LY225" s="24"/>
      <c r="LZ225" s="24"/>
      <c r="MA225" s="24"/>
      <c r="MB225" s="24"/>
      <c r="MC225" s="24"/>
      <c r="MD225" s="24"/>
      <c r="ME225" s="24"/>
      <c r="MF225" s="24"/>
      <c r="MG225" s="24"/>
      <c r="MH225" s="24"/>
      <c r="MI225" s="24"/>
      <c r="MJ225" s="24"/>
      <c r="MK225" s="24"/>
      <c r="ML225" s="24"/>
      <c r="MM225" s="24"/>
      <c r="MN225" s="24"/>
      <c r="MO225" s="24"/>
      <c r="MP225" s="24"/>
      <c r="MQ225" s="24"/>
      <c r="MR225" s="24"/>
      <c r="MS225" s="24"/>
      <c r="MT225" s="24"/>
      <c r="MU225" s="24"/>
      <c r="MV225" s="24"/>
      <c r="MW225" s="24"/>
      <c r="MX225" s="24"/>
      <c r="MY225" s="24"/>
      <c r="MZ225" s="24"/>
      <c r="NA225" s="24"/>
      <c r="NB225" s="24"/>
      <c r="NC225" s="24"/>
      <c r="ND225" s="24"/>
      <c r="NE225" s="24"/>
      <c r="NF225" s="24"/>
      <c r="NG225" s="24"/>
      <c r="NH225" s="24"/>
      <c r="NI225" s="24"/>
      <c r="NJ225" s="24"/>
      <c r="NK225" s="24"/>
      <c r="NL225" s="24"/>
      <c r="NM225" s="24"/>
      <c r="NN225" s="24"/>
      <c r="NO225" s="24"/>
      <c r="NP225" s="24"/>
      <c r="NQ225" s="24"/>
      <c r="NR225" s="24"/>
      <c r="NS225" s="24"/>
      <c r="NT225" s="24"/>
      <c r="NU225" s="24"/>
      <c r="NV225" s="24"/>
      <c r="NW225" s="24"/>
      <c r="NX225" s="24"/>
      <c r="NY225" s="24"/>
      <c r="NZ225" s="24"/>
      <c r="OA225" s="24"/>
      <c r="OB225" s="24"/>
      <c r="OC225" s="24"/>
      <c r="OD225" s="24"/>
      <c r="OE225" s="24"/>
      <c r="OF225" s="24"/>
      <c r="OG225" s="24"/>
      <c r="OH225" s="24"/>
      <c r="OI225" s="24"/>
      <c r="OJ225" s="24"/>
      <c r="OK225" s="24"/>
      <c r="OL225" s="24"/>
      <c r="OM225" s="24"/>
      <c r="ON225" s="24"/>
      <c r="OO225" s="24"/>
      <c r="OP225" s="24"/>
      <c r="OQ225" s="24"/>
      <c r="OR225" s="24"/>
      <c r="OS225" s="24"/>
      <c r="OT225" s="24"/>
      <c r="OU225" s="24"/>
      <c r="OV225" s="24"/>
      <c r="OW225" s="24"/>
      <c r="OX225" s="24"/>
      <c r="OY225" s="24"/>
      <c r="OZ225" s="24"/>
      <c r="PA225" s="24"/>
      <c r="PB225" s="24"/>
      <c r="PC225" s="24"/>
      <c r="PD225" s="24"/>
      <c r="PE225" s="24"/>
      <c r="PF225" s="24"/>
      <c r="PG225" s="24"/>
      <c r="PH225" s="24"/>
      <c r="PI225" s="24"/>
      <c r="PJ225" s="24"/>
      <c r="PK225" s="24"/>
      <c r="PL225" s="24"/>
      <c r="PM225" s="24"/>
      <c r="PN225" s="24"/>
      <c r="PO225" s="24"/>
      <c r="PP225" s="24"/>
      <c r="PQ225" s="24"/>
      <c r="PR225" s="24"/>
      <c r="PS225" s="24"/>
      <c r="PT225" s="24"/>
      <c r="PU225" s="24"/>
      <c r="PV225" s="24"/>
      <c r="PW225" s="24"/>
      <c r="PX225" s="24"/>
      <c r="PY225" s="24"/>
      <c r="PZ225" s="24"/>
      <c r="QA225" s="24"/>
      <c r="QB225" s="24"/>
      <c r="QC225" s="24"/>
      <c r="QD225" s="24"/>
      <c r="QE225" s="24"/>
      <c r="QF225" s="24"/>
      <c r="QG225" s="24"/>
      <c r="QH225" s="24"/>
      <c r="QI225" s="24"/>
      <c r="QJ225" s="24"/>
      <c r="QK225" s="24"/>
      <c r="QL225" s="24"/>
      <c r="QM225" s="24"/>
      <c r="QN225" s="24"/>
      <c r="QO225" s="24"/>
      <c r="QP225" s="24"/>
      <c r="QQ225" s="24"/>
      <c r="QR225" s="24"/>
      <c r="QS225" s="24"/>
      <c r="QT225" s="24"/>
      <c r="QU225" s="24"/>
      <c r="QV225" s="24"/>
      <c r="QW225" s="24"/>
      <c r="QX225" s="24"/>
      <c r="QY225" s="24"/>
      <c r="QZ225" s="24"/>
      <c r="RA225" s="24"/>
      <c r="RB225" s="24"/>
      <c r="RC225" s="24"/>
      <c r="RD225" s="24"/>
      <c r="RE225" s="24"/>
      <c r="RF225" s="24"/>
      <c r="RG225" s="24"/>
      <c r="RH225" s="24"/>
      <c r="RI225" s="24"/>
      <c r="RJ225" s="24"/>
      <c r="RK225" s="24"/>
      <c r="RL225" s="24"/>
      <c r="RM225" s="24"/>
      <c r="RN225" s="24"/>
      <c r="RO225" s="24"/>
      <c r="RP225" s="24"/>
      <c r="RQ225" s="24"/>
      <c r="RR225" s="24"/>
      <c r="RS225" s="24"/>
      <c r="RT225" s="24"/>
      <c r="RU225" s="24"/>
      <c r="RV225" s="24"/>
      <c r="RW225" s="24"/>
      <c r="RX225" s="24"/>
      <c r="RY225" s="24"/>
      <c r="RZ225" s="24"/>
      <c r="SA225" s="24"/>
      <c r="SB225" s="24"/>
      <c r="SC225" s="24"/>
      <c r="SD225" s="24"/>
      <c r="SE225" s="24"/>
      <c r="SF225" s="24"/>
      <c r="SG225" s="24"/>
      <c r="SH225" s="24"/>
      <c r="SI225" s="24"/>
      <c r="SJ225" s="24"/>
      <c r="SK225" s="24"/>
      <c r="SL225" s="24"/>
      <c r="SM225" s="24"/>
      <c r="SN225" s="24"/>
      <c r="SO225" s="24"/>
      <c r="SP225" s="24"/>
      <c r="SQ225" s="24"/>
      <c r="SR225" s="24"/>
      <c r="SS225" s="24"/>
      <c r="ST225" s="24"/>
      <c r="SU225" s="24"/>
      <c r="SV225" s="24"/>
      <c r="SW225" s="24"/>
      <c r="SX225" s="24"/>
      <c r="SY225" s="24"/>
      <c r="SZ225" s="24"/>
      <c r="TA225" s="24"/>
      <c r="TB225" s="24"/>
      <c r="TC225" s="24"/>
      <c r="TD225" s="24"/>
      <c r="TE225" s="24"/>
      <c r="TF225" s="24"/>
      <c r="TG225" s="24"/>
      <c r="TH225" s="24"/>
      <c r="TI225" s="24"/>
      <c r="TJ225" s="24"/>
      <c r="TK225" s="24"/>
      <c r="TL225" s="24"/>
      <c r="TM225" s="24"/>
      <c r="TN225" s="24"/>
      <c r="TO225" s="24"/>
      <c r="TP225" s="24"/>
      <c r="TQ225" s="24"/>
      <c r="TR225" s="24"/>
      <c r="TS225" s="24"/>
      <c r="TT225" s="24"/>
      <c r="TU225" s="24"/>
      <c r="TV225" s="24"/>
      <c r="TW225" s="24"/>
      <c r="TX225" s="24"/>
      <c r="TY225" s="24"/>
      <c r="TZ225" s="24"/>
      <c r="UA225" s="24"/>
      <c r="UB225" s="24"/>
      <c r="UC225" s="24"/>
      <c r="UD225" s="24"/>
      <c r="UE225" s="24"/>
      <c r="UF225" s="24"/>
      <c r="UG225" s="24"/>
      <c r="UH225" s="24"/>
      <c r="UI225" s="24"/>
      <c r="UJ225" s="24"/>
      <c r="UK225" s="24"/>
      <c r="UL225" s="24"/>
      <c r="UM225" s="24"/>
      <c r="UN225" s="24"/>
      <c r="UO225" s="24"/>
      <c r="UP225" s="24"/>
      <c r="UQ225" s="24"/>
      <c r="UR225" s="24"/>
      <c r="US225" s="24"/>
      <c r="UT225" s="24"/>
      <c r="UU225" s="24"/>
      <c r="UV225" s="24"/>
      <c r="UW225" s="24"/>
      <c r="UX225" s="24"/>
      <c r="UY225" s="24"/>
      <c r="UZ225" s="24"/>
      <c r="VA225" s="24"/>
      <c r="VB225" s="24"/>
      <c r="VC225" s="24"/>
      <c r="VD225" s="24"/>
    </row>
    <row r="226" spans="1:576" s="23" customFormat="1" ht="15" customHeight="1" x14ac:dyDescent="0.2">
      <c r="A226" s="18">
        <v>16</v>
      </c>
      <c r="B226" s="89" t="s">
        <v>325</v>
      </c>
      <c r="C226" s="89" t="s">
        <v>326</v>
      </c>
      <c r="D226" s="20">
        <v>14</v>
      </c>
      <c r="E226" s="89" t="s">
        <v>245</v>
      </c>
      <c r="F226" s="89" t="s">
        <v>327</v>
      </c>
      <c r="G226" s="130" t="s">
        <v>34</v>
      </c>
      <c r="H226" s="22">
        <v>40</v>
      </c>
      <c r="I226" s="22" t="s">
        <v>121</v>
      </c>
      <c r="J226" s="21" t="s">
        <v>252</v>
      </c>
      <c r="K226" s="21" t="s">
        <v>271</v>
      </c>
      <c r="L226" s="21" t="s">
        <v>188</v>
      </c>
      <c r="M226" s="22">
        <v>1</v>
      </c>
      <c r="N226" s="62">
        <v>9369</v>
      </c>
      <c r="O226" s="62"/>
      <c r="P226" s="62"/>
      <c r="Q226" s="62">
        <f t="shared" si="129"/>
        <v>9369</v>
      </c>
      <c r="R226" s="62">
        <f>70.1*4</f>
        <v>280.39999999999998</v>
      </c>
      <c r="S226" s="62">
        <f t="shared" si="130"/>
        <v>1770.8333333333335</v>
      </c>
      <c r="T226" s="62">
        <f t="shared" si="131"/>
        <v>17708.333333333336</v>
      </c>
      <c r="U226" s="62">
        <f t="shared" si="132"/>
        <v>1639.5749999999998</v>
      </c>
      <c r="V226" s="62">
        <f t="shared" si="133"/>
        <v>281.07</v>
      </c>
      <c r="W226" s="62">
        <f t="shared" si="134"/>
        <v>468.45000000000005</v>
      </c>
      <c r="X226" s="62">
        <f t="shared" si="135"/>
        <v>187.38</v>
      </c>
      <c r="Y226" s="62">
        <f t="shared" si="138"/>
        <v>788</v>
      </c>
      <c r="Z226" s="62">
        <f t="shared" si="139"/>
        <v>468</v>
      </c>
      <c r="AA226" s="64">
        <f t="shared" si="140"/>
        <v>5312.5</v>
      </c>
      <c r="AB226" s="64">
        <f t="shared" si="136"/>
        <v>15547.847222222221</v>
      </c>
      <c r="AC226" s="64">
        <f t="shared" si="137"/>
        <v>186574.16666666666</v>
      </c>
      <c r="AD226" s="64"/>
      <c r="AE226" s="64"/>
      <c r="AF226" s="64"/>
      <c r="AG226" s="64"/>
      <c r="AH226" s="64"/>
      <c r="AI226" s="64"/>
      <c r="AJ226" s="64"/>
      <c r="AK226" s="64"/>
      <c r="AL226" s="6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4"/>
      <c r="HA226" s="24"/>
      <c r="HB226" s="24"/>
      <c r="HC226" s="24"/>
      <c r="HD226" s="24"/>
      <c r="HE226" s="24"/>
      <c r="HF226" s="24"/>
      <c r="HG226" s="24"/>
      <c r="HH226" s="24"/>
      <c r="HI226" s="24"/>
      <c r="HJ226" s="24"/>
      <c r="HK226" s="24"/>
      <c r="HL226" s="24"/>
      <c r="HM226" s="24"/>
      <c r="HN226" s="24"/>
      <c r="HO226" s="24"/>
      <c r="HP226" s="24"/>
      <c r="HQ226" s="24"/>
      <c r="HR226" s="24"/>
      <c r="HS226" s="24"/>
      <c r="HT226" s="24"/>
      <c r="HU226" s="24"/>
      <c r="HV226" s="24"/>
      <c r="HW226" s="24"/>
      <c r="HX226" s="24"/>
      <c r="HY226" s="24"/>
      <c r="HZ226" s="24"/>
      <c r="IA226" s="24"/>
      <c r="IB226" s="24"/>
      <c r="IC226" s="24"/>
      <c r="ID226" s="24"/>
      <c r="IE226" s="24"/>
      <c r="IF226" s="24"/>
      <c r="IG226" s="24"/>
      <c r="IH226" s="24"/>
      <c r="II226" s="24"/>
      <c r="IJ226" s="24"/>
      <c r="IK226" s="24"/>
      <c r="IL226" s="24"/>
      <c r="IM226" s="24"/>
      <c r="IN226" s="24"/>
      <c r="IO226" s="24"/>
      <c r="IP226" s="24"/>
      <c r="IQ226" s="24"/>
      <c r="IR226" s="24"/>
      <c r="IS226" s="24"/>
      <c r="IT226" s="24"/>
      <c r="IU226" s="24"/>
      <c r="IV226" s="24"/>
      <c r="IW226" s="24"/>
      <c r="IX226" s="24"/>
      <c r="IY226" s="24"/>
      <c r="IZ226" s="24"/>
      <c r="JA226" s="24"/>
      <c r="JB226" s="24"/>
      <c r="JC226" s="24"/>
      <c r="JD226" s="24"/>
      <c r="JE226" s="24"/>
      <c r="JF226" s="24"/>
      <c r="JG226" s="24"/>
      <c r="JH226" s="24"/>
      <c r="JI226" s="24"/>
      <c r="JJ226" s="24"/>
      <c r="JK226" s="24"/>
      <c r="JL226" s="24"/>
      <c r="JM226" s="24"/>
      <c r="JN226" s="24"/>
      <c r="JO226" s="24"/>
      <c r="JP226" s="24"/>
      <c r="JQ226" s="24"/>
      <c r="JR226" s="24"/>
      <c r="JS226" s="24"/>
      <c r="JT226" s="24"/>
      <c r="JU226" s="24"/>
      <c r="JV226" s="24"/>
      <c r="JW226" s="24"/>
      <c r="JX226" s="24"/>
      <c r="JY226" s="24"/>
      <c r="JZ226" s="24"/>
      <c r="KA226" s="24"/>
      <c r="KB226" s="24"/>
      <c r="KC226" s="24"/>
      <c r="KD226" s="24"/>
      <c r="KE226" s="24"/>
      <c r="KF226" s="24"/>
      <c r="KG226" s="24"/>
      <c r="KH226" s="24"/>
      <c r="KI226" s="24"/>
      <c r="KJ226" s="24"/>
      <c r="KK226" s="24"/>
      <c r="KL226" s="24"/>
      <c r="KM226" s="24"/>
      <c r="KN226" s="24"/>
      <c r="KO226" s="24"/>
      <c r="KP226" s="24"/>
      <c r="KQ226" s="24"/>
      <c r="KR226" s="24"/>
      <c r="KS226" s="24"/>
      <c r="KT226" s="24"/>
      <c r="KU226" s="24"/>
      <c r="KV226" s="24"/>
      <c r="KW226" s="24"/>
      <c r="KX226" s="24"/>
      <c r="KY226" s="24"/>
      <c r="KZ226" s="24"/>
      <c r="LA226" s="24"/>
      <c r="LB226" s="24"/>
      <c r="LC226" s="24"/>
      <c r="LD226" s="24"/>
      <c r="LE226" s="24"/>
      <c r="LF226" s="24"/>
      <c r="LG226" s="24"/>
      <c r="LH226" s="24"/>
      <c r="LI226" s="24"/>
      <c r="LJ226" s="24"/>
      <c r="LK226" s="24"/>
      <c r="LL226" s="24"/>
      <c r="LM226" s="24"/>
      <c r="LN226" s="24"/>
      <c r="LO226" s="24"/>
      <c r="LP226" s="24"/>
      <c r="LQ226" s="24"/>
      <c r="LR226" s="24"/>
      <c r="LS226" s="24"/>
      <c r="LT226" s="24"/>
      <c r="LU226" s="24"/>
      <c r="LV226" s="24"/>
      <c r="LW226" s="24"/>
      <c r="LX226" s="24"/>
      <c r="LY226" s="24"/>
      <c r="LZ226" s="24"/>
      <c r="MA226" s="24"/>
      <c r="MB226" s="24"/>
      <c r="MC226" s="24"/>
      <c r="MD226" s="24"/>
      <c r="ME226" s="24"/>
      <c r="MF226" s="24"/>
      <c r="MG226" s="24"/>
      <c r="MH226" s="24"/>
      <c r="MI226" s="24"/>
      <c r="MJ226" s="24"/>
      <c r="MK226" s="24"/>
      <c r="ML226" s="24"/>
      <c r="MM226" s="24"/>
      <c r="MN226" s="24"/>
      <c r="MO226" s="24"/>
      <c r="MP226" s="24"/>
      <c r="MQ226" s="24"/>
      <c r="MR226" s="24"/>
      <c r="MS226" s="24"/>
      <c r="MT226" s="24"/>
      <c r="MU226" s="24"/>
      <c r="MV226" s="24"/>
      <c r="MW226" s="24"/>
      <c r="MX226" s="24"/>
      <c r="MY226" s="24"/>
      <c r="MZ226" s="24"/>
      <c r="NA226" s="24"/>
      <c r="NB226" s="24"/>
      <c r="NC226" s="24"/>
      <c r="ND226" s="24"/>
      <c r="NE226" s="24"/>
      <c r="NF226" s="24"/>
      <c r="NG226" s="24"/>
      <c r="NH226" s="24"/>
      <c r="NI226" s="24"/>
      <c r="NJ226" s="24"/>
      <c r="NK226" s="24"/>
      <c r="NL226" s="24"/>
      <c r="NM226" s="24"/>
      <c r="NN226" s="24"/>
      <c r="NO226" s="24"/>
      <c r="NP226" s="24"/>
      <c r="NQ226" s="24"/>
      <c r="NR226" s="24"/>
      <c r="NS226" s="24"/>
      <c r="NT226" s="24"/>
      <c r="NU226" s="24"/>
      <c r="NV226" s="24"/>
      <c r="NW226" s="24"/>
      <c r="NX226" s="24"/>
      <c r="NY226" s="24"/>
      <c r="NZ226" s="24"/>
      <c r="OA226" s="24"/>
      <c r="OB226" s="24"/>
      <c r="OC226" s="24"/>
      <c r="OD226" s="24"/>
      <c r="OE226" s="24"/>
      <c r="OF226" s="24"/>
      <c r="OG226" s="24"/>
      <c r="OH226" s="24"/>
      <c r="OI226" s="24"/>
      <c r="OJ226" s="24"/>
      <c r="OK226" s="24"/>
      <c r="OL226" s="24"/>
      <c r="OM226" s="24"/>
      <c r="ON226" s="24"/>
      <c r="OO226" s="24"/>
      <c r="OP226" s="24"/>
      <c r="OQ226" s="24"/>
      <c r="OR226" s="24"/>
      <c r="OS226" s="24"/>
      <c r="OT226" s="24"/>
      <c r="OU226" s="24"/>
      <c r="OV226" s="24"/>
      <c r="OW226" s="24"/>
      <c r="OX226" s="24"/>
      <c r="OY226" s="24"/>
      <c r="OZ226" s="24"/>
      <c r="PA226" s="24"/>
      <c r="PB226" s="24"/>
      <c r="PC226" s="24"/>
      <c r="PD226" s="24"/>
      <c r="PE226" s="24"/>
      <c r="PF226" s="24"/>
      <c r="PG226" s="24"/>
      <c r="PH226" s="24"/>
      <c r="PI226" s="24"/>
      <c r="PJ226" s="24"/>
      <c r="PK226" s="24"/>
      <c r="PL226" s="24"/>
      <c r="PM226" s="24"/>
      <c r="PN226" s="24"/>
      <c r="PO226" s="24"/>
      <c r="PP226" s="24"/>
      <c r="PQ226" s="24"/>
      <c r="PR226" s="24"/>
      <c r="PS226" s="24"/>
      <c r="PT226" s="24"/>
      <c r="PU226" s="24"/>
      <c r="PV226" s="24"/>
      <c r="PW226" s="24"/>
      <c r="PX226" s="24"/>
      <c r="PY226" s="24"/>
      <c r="PZ226" s="24"/>
      <c r="QA226" s="24"/>
      <c r="QB226" s="24"/>
      <c r="QC226" s="24"/>
      <c r="QD226" s="24"/>
      <c r="QE226" s="24"/>
      <c r="QF226" s="24"/>
      <c r="QG226" s="24"/>
      <c r="QH226" s="24"/>
      <c r="QI226" s="24"/>
      <c r="QJ226" s="24"/>
      <c r="QK226" s="24"/>
      <c r="QL226" s="24"/>
      <c r="QM226" s="24"/>
      <c r="QN226" s="24"/>
      <c r="QO226" s="24"/>
      <c r="QP226" s="24"/>
      <c r="QQ226" s="24"/>
      <c r="QR226" s="24"/>
      <c r="QS226" s="24"/>
      <c r="QT226" s="24"/>
      <c r="QU226" s="24"/>
      <c r="QV226" s="24"/>
      <c r="QW226" s="24"/>
      <c r="QX226" s="24"/>
      <c r="QY226" s="24"/>
      <c r="QZ226" s="24"/>
      <c r="RA226" s="24"/>
      <c r="RB226" s="24"/>
      <c r="RC226" s="24"/>
      <c r="RD226" s="24"/>
      <c r="RE226" s="24"/>
      <c r="RF226" s="24"/>
      <c r="RG226" s="24"/>
      <c r="RH226" s="24"/>
      <c r="RI226" s="24"/>
      <c r="RJ226" s="24"/>
      <c r="RK226" s="24"/>
      <c r="RL226" s="24"/>
      <c r="RM226" s="24"/>
      <c r="RN226" s="24"/>
      <c r="RO226" s="24"/>
      <c r="RP226" s="24"/>
      <c r="RQ226" s="24"/>
      <c r="RR226" s="24"/>
      <c r="RS226" s="24"/>
      <c r="RT226" s="24"/>
      <c r="RU226" s="24"/>
      <c r="RV226" s="24"/>
      <c r="RW226" s="24"/>
      <c r="RX226" s="24"/>
      <c r="RY226" s="24"/>
      <c r="RZ226" s="24"/>
      <c r="SA226" s="24"/>
      <c r="SB226" s="24"/>
      <c r="SC226" s="24"/>
      <c r="SD226" s="24"/>
      <c r="SE226" s="24"/>
      <c r="SF226" s="24"/>
      <c r="SG226" s="24"/>
      <c r="SH226" s="24"/>
      <c r="SI226" s="24"/>
      <c r="SJ226" s="24"/>
      <c r="SK226" s="24"/>
      <c r="SL226" s="24"/>
      <c r="SM226" s="24"/>
      <c r="SN226" s="24"/>
      <c r="SO226" s="24"/>
      <c r="SP226" s="24"/>
      <c r="SQ226" s="24"/>
      <c r="SR226" s="24"/>
      <c r="SS226" s="24"/>
      <c r="ST226" s="24"/>
      <c r="SU226" s="24"/>
      <c r="SV226" s="24"/>
      <c r="SW226" s="24"/>
      <c r="SX226" s="24"/>
      <c r="SY226" s="24"/>
      <c r="SZ226" s="24"/>
      <c r="TA226" s="24"/>
      <c r="TB226" s="24"/>
      <c r="TC226" s="24"/>
      <c r="TD226" s="24"/>
      <c r="TE226" s="24"/>
      <c r="TF226" s="24"/>
      <c r="TG226" s="24"/>
      <c r="TH226" s="24"/>
      <c r="TI226" s="24"/>
      <c r="TJ226" s="24"/>
      <c r="TK226" s="24"/>
      <c r="TL226" s="24"/>
      <c r="TM226" s="24"/>
      <c r="TN226" s="24"/>
      <c r="TO226" s="24"/>
      <c r="TP226" s="24"/>
      <c r="TQ226" s="24"/>
      <c r="TR226" s="24"/>
      <c r="TS226" s="24"/>
      <c r="TT226" s="24"/>
      <c r="TU226" s="24"/>
      <c r="TV226" s="24"/>
      <c r="TW226" s="24"/>
      <c r="TX226" s="24"/>
      <c r="TY226" s="24"/>
      <c r="TZ226" s="24"/>
      <c r="UA226" s="24"/>
      <c r="UB226" s="24"/>
      <c r="UC226" s="24"/>
      <c r="UD226" s="24"/>
      <c r="UE226" s="24"/>
      <c r="UF226" s="24"/>
      <c r="UG226" s="24"/>
      <c r="UH226" s="24"/>
      <c r="UI226" s="24"/>
      <c r="UJ226" s="24"/>
      <c r="UK226" s="24"/>
      <c r="UL226" s="24"/>
      <c r="UM226" s="24"/>
      <c r="UN226" s="24"/>
      <c r="UO226" s="24"/>
      <c r="UP226" s="24"/>
      <c r="UQ226" s="24"/>
      <c r="UR226" s="24"/>
      <c r="US226" s="24"/>
      <c r="UT226" s="24"/>
      <c r="UU226" s="24"/>
      <c r="UV226" s="24"/>
      <c r="UW226" s="24"/>
      <c r="UX226" s="24"/>
      <c r="UY226" s="24"/>
      <c r="UZ226" s="24"/>
      <c r="VA226" s="24"/>
      <c r="VB226" s="24"/>
      <c r="VC226" s="24"/>
      <c r="VD226" s="24"/>
    </row>
    <row r="227" spans="1:576" s="23" customFormat="1" ht="15" customHeight="1" x14ac:dyDescent="0.2">
      <c r="A227" s="99">
        <v>17</v>
      </c>
      <c r="B227" s="89" t="s">
        <v>325</v>
      </c>
      <c r="C227" s="89" t="s">
        <v>326</v>
      </c>
      <c r="D227" s="20">
        <v>14</v>
      </c>
      <c r="E227" s="89" t="s">
        <v>245</v>
      </c>
      <c r="F227" s="89" t="s">
        <v>327</v>
      </c>
      <c r="G227" s="130" t="s">
        <v>125</v>
      </c>
      <c r="H227" s="22">
        <v>40</v>
      </c>
      <c r="I227" s="22" t="s">
        <v>121</v>
      </c>
      <c r="J227" s="21" t="s">
        <v>94</v>
      </c>
      <c r="K227" s="21" t="s">
        <v>271</v>
      </c>
      <c r="L227" s="21" t="s">
        <v>188</v>
      </c>
      <c r="M227" s="22">
        <v>1</v>
      </c>
      <c r="N227" s="218">
        <v>12087</v>
      </c>
      <c r="O227" s="62"/>
      <c r="P227" s="62"/>
      <c r="Q227" s="62">
        <f t="shared" si="129"/>
        <v>12087</v>
      </c>
      <c r="R227" s="62">
        <f>70.1*5</f>
        <v>350.5</v>
      </c>
      <c r="S227" s="62">
        <f t="shared" si="130"/>
        <v>2284.1666666666665</v>
      </c>
      <c r="T227" s="62">
        <f t="shared" si="131"/>
        <v>22841.666666666664</v>
      </c>
      <c r="U227" s="62">
        <f t="shared" si="132"/>
        <v>2115.2249999999999</v>
      </c>
      <c r="V227" s="62">
        <f t="shared" si="133"/>
        <v>362.61</v>
      </c>
      <c r="W227" s="62">
        <f t="shared" si="134"/>
        <v>604.35</v>
      </c>
      <c r="X227" s="62">
        <f t="shared" si="135"/>
        <v>241.74</v>
      </c>
      <c r="Y227" s="62">
        <f>887+70</f>
        <v>957</v>
      </c>
      <c r="Z227" s="62">
        <f>631+30</f>
        <v>661</v>
      </c>
      <c r="AA227" s="64">
        <f t="shared" si="140"/>
        <v>6852.5</v>
      </c>
      <c r="AB227" s="64">
        <f t="shared" si="136"/>
        <v>20044.286111111112</v>
      </c>
      <c r="AC227" s="64">
        <f t="shared" si="137"/>
        <v>240531.43333333335</v>
      </c>
      <c r="AD227" s="64"/>
      <c r="AE227" s="64"/>
      <c r="AF227" s="64"/>
      <c r="AG227" s="64"/>
      <c r="AH227" s="64"/>
      <c r="AI227" s="64"/>
      <c r="AJ227" s="64"/>
      <c r="AK227" s="64"/>
      <c r="AL227" s="6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  <c r="ES227" s="24"/>
      <c r="ET227" s="24"/>
      <c r="EU227" s="24"/>
      <c r="EV227" s="24"/>
      <c r="EW227" s="24"/>
      <c r="EX227" s="24"/>
      <c r="EY227" s="24"/>
      <c r="EZ227" s="24"/>
      <c r="FA227" s="24"/>
      <c r="FB227" s="24"/>
      <c r="FC227" s="24"/>
      <c r="FD227" s="24"/>
      <c r="FE227" s="24"/>
      <c r="FF227" s="24"/>
      <c r="FG227" s="24"/>
      <c r="FH227" s="24"/>
      <c r="FI227" s="24"/>
      <c r="FJ227" s="24"/>
      <c r="FK227" s="24"/>
      <c r="FL227" s="24"/>
      <c r="FM227" s="24"/>
      <c r="FN227" s="24"/>
      <c r="FO227" s="24"/>
      <c r="FP227" s="24"/>
      <c r="FQ227" s="24"/>
      <c r="FR227" s="24"/>
      <c r="FS227" s="24"/>
      <c r="FT227" s="24"/>
      <c r="FU227" s="24"/>
      <c r="FV227" s="24"/>
      <c r="FW227" s="24"/>
      <c r="FX227" s="24"/>
      <c r="FY227" s="24"/>
      <c r="FZ227" s="24"/>
      <c r="GA227" s="24"/>
      <c r="GB227" s="24"/>
      <c r="GC227" s="24"/>
      <c r="GD227" s="24"/>
      <c r="GE227" s="24"/>
      <c r="GF227" s="24"/>
      <c r="GG227" s="24"/>
      <c r="GH227" s="24"/>
      <c r="GI227" s="24"/>
      <c r="GJ227" s="24"/>
      <c r="GK227" s="24"/>
      <c r="GL227" s="24"/>
      <c r="GM227" s="24"/>
      <c r="GN227" s="24"/>
      <c r="GO227" s="24"/>
      <c r="GP227" s="24"/>
      <c r="GQ227" s="24"/>
      <c r="GR227" s="24"/>
      <c r="GS227" s="24"/>
      <c r="GT227" s="24"/>
      <c r="GU227" s="24"/>
      <c r="GV227" s="24"/>
      <c r="GW227" s="24"/>
      <c r="GX227" s="24"/>
      <c r="GY227" s="24"/>
      <c r="GZ227" s="24"/>
      <c r="HA227" s="24"/>
      <c r="HB227" s="24"/>
      <c r="HC227" s="24"/>
      <c r="HD227" s="24"/>
      <c r="HE227" s="24"/>
      <c r="HF227" s="24"/>
      <c r="HG227" s="24"/>
      <c r="HH227" s="24"/>
      <c r="HI227" s="24"/>
      <c r="HJ227" s="24"/>
      <c r="HK227" s="24"/>
      <c r="HL227" s="24"/>
      <c r="HM227" s="24"/>
      <c r="HN227" s="24"/>
      <c r="HO227" s="24"/>
      <c r="HP227" s="24"/>
      <c r="HQ227" s="24"/>
      <c r="HR227" s="24"/>
      <c r="HS227" s="24"/>
      <c r="HT227" s="24"/>
      <c r="HU227" s="24"/>
      <c r="HV227" s="24"/>
      <c r="HW227" s="24"/>
      <c r="HX227" s="24"/>
      <c r="HY227" s="24"/>
      <c r="HZ227" s="24"/>
      <c r="IA227" s="24"/>
      <c r="IB227" s="24"/>
      <c r="IC227" s="24"/>
      <c r="ID227" s="24"/>
      <c r="IE227" s="24"/>
      <c r="IF227" s="24"/>
      <c r="IG227" s="24"/>
      <c r="IH227" s="24"/>
      <c r="II227" s="24"/>
      <c r="IJ227" s="24"/>
      <c r="IK227" s="24"/>
      <c r="IL227" s="24"/>
      <c r="IM227" s="24"/>
      <c r="IN227" s="24"/>
      <c r="IO227" s="24"/>
      <c r="IP227" s="24"/>
      <c r="IQ227" s="24"/>
      <c r="IR227" s="24"/>
      <c r="IS227" s="24"/>
      <c r="IT227" s="24"/>
      <c r="IU227" s="24"/>
      <c r="IV227" s="24"/>
      <c r="IW227" s="24"/>
      <c r="IX227" s="24"/>
      <c r="IY227" s="24"/>
      <c r="IZ227" s="24"/>
      <c r="JA227" s="24"/>
      <c r="JB227" s="24"/>
      <c r="JC227" s="24"/>
      <c r="JD227" s="24"/>
      <c r="JE227" s="24"/>
      <c r="JF227" s="24"/>
      <c r="JG227" s="24"/>
      <c r="JH227" s="24"/>
      <c r="JI227" s="24"/>
      <c r="JJ227" s="24"/>
      <c r="JK227" s="24"/>
      <c r="JL227" s="24"/>
      <c r="JM227" s="24"/>
      <c r="JN227" s="24"/>
      <c r="JO227" s="24"/>
      <c r="JP227" s="24"/>
      <c r="JQ227" s="24"/>
      <c r="JR227" s="24"/>
      <c r="JS227" s="24"/>
      <c r="JT227" s="24"/>
      <c r="JU227" s="24"/>
      <c r="JV227" s="24"/>
      <c r="JW227" s="24"/>
      <c r="JX227" s="24"/>
      <c r="JY227" s="24"/>
      <c r="JZ227" s="24"/>
      <c r="KA227" s="24"/>
      <c r="KB227" s="24"/>
      <c r="KC227" s="24"/>
      <c r="KD227" s="24"/>
      <c r="KE227" s="24"/>
      <c r="KF227" s="24"/>
      <c r="KG227" s="24"/>
      <c r="KH227" s="24"/>
      <c r="KI227" s="24"/>
      <c r="KJ227" s="24"/>
      <c r="KK227" s="24"/>
      <c r="KL227" s="24"/>
      <c r="KM227" s="24"/>
      <c r="KN227" s="24"/>
      <c r="KO227" s="24"/>
      <c r="KP227" s="24"/>
      <c r="KQ227" s="24"/>
      <c r="KR227" s="24"/>
      <c r="KS227" s="24"/>
      <c r="KT227" s="24"/>
      <c r="KU227" s="24"/>
      <c r="KV227" s="24"/>
      <c r="KW227" s="24"/>
      <c r="KX227" s="24"/>
      <c r="KY227" s="24"/>
      <c r="KZ227" s="24"/>
      <c r="LA227" s="24"/>
      <c r="LB227" s="24"/>
      <c r="LC227" s="24"/>
      <c r="LD227" s="24"/>
      <c r="LE227" s="24"/>
      <c r="LF227" s="24"/>
      <c r="LG227" s="24"/>
      <c r="LH227" s="24"/>
      <c r="LI227" s="24"/>
      <c r="LJ227" s="24"/>
      <c r="LK227" s="24"/>
      <c r="LL227" s="24"/>
      <c r="LM227" s="24"/>
      <c r="LN227" s="24"/>
      <c r="LO227" s="24"/>
      <c r="LP227" s="24"/>
      <c r="LQ227" s="24"/>
      <c r="LR227" s="24"/>
      <c r="LS227" s="24"/>
      <c r="LT227" s="24"/>
      <c r="LU227" s="24"/>
      <c r="LV227" s="24"/>
      <c r="LW227" s="24"/>
      <c r="LX227" s="24"/>
      <c r="LY227" s="24"/>
      <c r="LZ227" s="24"/>
      <c r="MA227" s="24"/>
      <c r="MB227" s="24"/>
      <c r="MC227" s="24"/>
      <c r="MD227" s="24"/>
      <c r="ME227" s="24"/>
      <c r="MF227" s="24"/>
      <c r="MG227" s="24"/>
      <c r="MH227" s="24"/>
      <c r="MI227" s="24"/>
      <c r="MJ227" s="24"/>
      <c r="MK227" s="24"/>
      <c r="ML227" s="24"/>
      <c r="MM227" s="24"/>
      <c r="MN227" s="24"/>
      <c r="MO227" s="24"/>
      <c r="MP227" s="24"/>
      <c r="MQ227" s="24"/>
      <c r="MR227" s="24"/>
      <c r="MS227" s="24"/>
      <c r="MT227" s="24"/>
      <c r="MU227" s="24"/>
      <c r="MV227" s="24"/>
      <c r="MW227" s="24"/>
      <c r="MX227" s="24"/>
      <c r="MY227" s="24"/>
      <c r="MZ227" s="24"/>
      <c r="NA227" s="24"/>
      <c r="NB227" s="24"/>
      <c r="NC227" s="24"/>
      <c r="ND227" s="24"/>
      <c r="NE227" s="24"/>
      <c r="NF227" s="24"/>
      <c r="NG227" s="24"/>
      <c r="NH227" s="24"/>
      <c r="NI227" s="24"/>
      <c r="NJ227" s="24"/>
      <c r="NK227" s="24"/>
      <c r="NL227" s="24"/>
      <c r="NM227" s="24"/>
      <c r="NN227" s="24"/>
      <c r="NO227" s="24"/>
      <c r="NP227" s="24"/>
      <c r="NQ227" s="24"/>
      <c r="NR227" s="24"/>
      <c r="NS227" s="24"/>
      <c r="NT227" s="24"/>
      <c r="NU227" s="24"/>
      <c r="NV227" s="24"/>
      <c r="NW227" s="24"/>
      <c r="NX227" s="24"/>
      <c r="NY227" s="24"/>
      <c r="NZ227" s="24"/>
      <c r="OA227" s="24"/>
      <c r="OB227" s="24"/>
      <c r="OC227" s="24"/>
      <c r="OD227" s="24"/>
      <c r="OE227" s="24"/>
      <c r="OF227" s="24"/>
      <c r="OG227" s="24"/>
      <c r="OH227" s="24"/>
      <c r="OI227" s="24"/>
      <c r="OJ227" s="24"/>
      <c r="OK227" s="24"/>
      <c r="OL227" s="24"/>
      <c r="OM227" s="24"/>
      <c r="ON227" s="24"/>
      <c r="OO227" s="24"/>
      <c r="OP227" s="24"/>
      <c r="OQ227" s="24"/>
      <c r="OR227" s="24"/>
      <c r="OS227" s="24"/>
      <c r="OT227" s="24"/>
      <c r="OU227" s="24"/>
      <c r="OV227" s="24"/>
      <c r="OW227" s="24"/>
      <c r="OX227" s="24"/>
      <c r="OY227" s="24"/>
      <c r="OZ227" s="24"/>
      <c r="PA227" s="24"/>
      <c r="PB227" s="24"/>
      <c r="PC227" s="24"/>
      <c r="PD227" s="24"/>
      <c r="PE227" s="24"/>
      <c r="PF227" s="24"/>
      <c r="PG227" s="24"/>
      <c r="PH227" s="24"/>
      <c r="PI227" s="24"/>
      <c r="PJ227" s="24"/>
      <c r="PK227" s="24"/>
      <c r="PL227" s="24"/>
      <c r="PM227" s="24"/>
      <c r="PN227" s="24"/>
      <c r="PO227" s="24"/>
      <c r="PP227" s="24"/>
      <c r="PQ227" s="24"/>
      <c r="PR227" s="24"/>
      <c r="PS227" s="24"/>
      <c r="PT227" s="24"/>
      <c r="PU227" s="24"/>
      <c r="PV227" s="24"/>
      <c r="PW227" s="24"/>
      <c r="PX227" s="24"/>
      <c r="PY227" s="24"/>
      <c r="PZ227" s="24"/>
      <c r="QA227" s="24"/>
      <c r="QB227" s="24"/>
      <c r="QC227" s="24"/>
      <c r="QD227" s="24"/>
      <c r="QE227" s="24"/>
      <c r="QF227" s="24"/>
      <c r="QG227" s="24"/>
      <c r="QH227" s="24"/>
      <c r="QI227" s="24"/>
      <c r="QJ227" s="24"/>
      <c r="QK227" s="24"/>
      <c r="QL227" s="24"/>
      <c r="QM227" s="24"/>
      <c r="QN227" s="24"/>
      <c r="QO227" s="24"/>
      <c r="QP227" s="24"/>
      <c r="QQ227" s="24"/>
      <c r="QR227" s="24"/>
      <c r="QS227" s="24"/>
      <c r="QT227" s="24"/>
      <c r="QU227" s="24"/>
      <c r="QV227" s="24"/>
      <c r="QW227" s="24"/>
      <c r="QX227" s="24"/>
      <c r="QY227" s="24"/>
      <c r="QZ227" s="24"/>
      <c r="RA227" s="24"/>
      <c r="RB227" s="24"/>
      <c r="RC227" s="24"/>
      <c r="RD227" s="24"/>
      <c r="RE227" s="24"/>
      <c r="RF227" s="24"/>
      <c r="RG227" s="24"/>
      <c r="RH227" s="24"/>
      <c r="RI227" s="24"/>
      <c r="RJ227" s="24"/>
      <c r="RK227" s="24"/>
      <c r="RL227" s="24"/>
      <c r="RM227" s="24"/>
      <c r="RN227" s="24"/>
      <c r="RO227" s="24"/>
      <c r="RP227" s="24"/>
      <c r="RQ227" s="24"/>
      <c r="RR227" s="24"/>
      <c r="RS227" s="24"/>
      <c r="RT227" s="24"/>
      <c r="RU227" s="24"/>
      <c r="RV227" s="24"/>
      <c r="RW227" s="24"/>
      <c r="RX227" s="24"/>
      <c r="RY227" s="24"/>
      <c r="RZ227" s="24"/>
      <c r="SA227" s="24"/>
      <c r="SB227" s="24"/>
      <c r="SC227" s="24"/>
      <c r="SD227" s="24"/>
      <c r="SE227" s="24"/>
      <c r="SF227" s="24"/>
      <c r="SG227" s="24"/>
      <c r="SH227" s="24"/>
      <c r="SI227" s="24"/>
      <c r="SJ227" s="24"/>
      <c r="SK227" s="24"/>
      <c r="SL227" s="24"/>
      <c r="SM227" s="24"/>
      <c r="SN227" s="24"/>
      <c r="SO227" s="24"/>
      <c r="SP227" s="24"/>
      <c r="SQ227" s="24"/>
      <c r="SR227" s="24"/>
      <c r="SS227" s="24"/>
      <c r="ST227" s="24"/>
      <c r="SU227" s="24"/>
      <c r="SV227" s="24"/>
      <c r="SW227" s="24"/>
      <c r="SX227" s="24"/>
      <c r="SY227" s="24"/>
      <c r="SZ227" s="24"/>
      <c r="TA227" s="24"/>
      <c r="TB227" s="24"/>
      <c r="TC227" s="24"/>
      <c r="TD227" s="24"/>
      <c r="TE227" s="24"/>
      <c r="TF227" s="24"/>
      <c r="TG227" s="24"/>
      <c r="TH227" s="24"/>
      <c r="TI227" s="24"/>
      <c r="TJ227" s="24"/>
      <c r="TK227" s="24"/>
      <c r="TL227" s="24"/>
      <c r="TM227" s="24"/>
      <c r="TN227" s="24"/>
      <c r="TO227" s="24"/>
      <c r="TP227" s="24"/>
      <c r="TQ227" s="24"/>
      <c r="TR227" s="24"/>
      <c r="TS227" s="24"/>
      <c r="TT227" s="24"/>
      <c r="TU227" s="24"/>
      <c r="TV227" s="24"/>
      <c r="TW227" s="24"/>
      <c r="TX227" s="24"/>
      <c r="TY227" s="24"/>
      <c r="TZ227" s="24"/>
      <c r="UA227" s="24"/>
      <c r="UB227" s="24"/>
      <c r="UC227" s="24"/>
      <c r="UD227" s="24"/>
      <c r="UE227" s="24"/>
      <c r="UF227" s="24"/>
      <c r="UG227" s="24"/>
      <c r="UH227" s="24"/>
      <c r="UI227" s="24"/>
      <c r="UJ227" s="24"/>
      <c r="UK227" s="24"/>
      <c r="UL227" s="24"/>
      <c r="UM227" s="24"/>
      <c r="UN227" s="24"/>
      <c r="UO227" s="24"/>
      <c r="UP227" s="24"/>
      <c r="UQ227" s="24"/>
      <c r="UR227" s="24"/>
      <c r="US227" s="24"/>
      <c r="UT227" s="24"/>
      <c r="UU227" s="24"/>
      <c r="UV227" s="24"/>
      <c r="UW227" s="24"/>
      <c r="UX227" s="24"/>
      <c r="UY227" s="24"/>
      <c r="UZ227" s="24"/>
      <c r="VA227" s="24"/>
      <c r="VB227" s="24"/>
      <c r="VC227" s="24"/>
      <c r="VD227" s="24"/>
    </row>
    <row r="228" spans="1:576" s="23" customFormat="1" ht="15" customHeight="1" x14ac:dyDescent="0.2">
      <c r="A228" s="99">
        <v>18</v>
      </c>
      <c r="B228" s="89" t="s">
        <v>325</v>
      </c>
      <c r="C228" s="89" t="s">
        <v>326</v>
      </c>
      <c r="D228" s="20">
        <v>14</v>
      </c>
      <c r="E228" s="89" t="s">
        <v>245</v>
      </c>
      <c r="F228" s="89" t="s">
        <v>327</v>
      </c>
      <c r="G228" s="130" t="s">
        <v>114</v>
      </c>
      <c r="H228" s="22">
        <v>40</v>
      </c>
      <c r="I228" s="157" t="s">
        <v>121</v>
      </c>
      <c r="J228" s="21" t="s">
        <v>54</v>
      </c>
      <c r="K228" s="21" t="s">
        <v>271</v>
      </c>
      <c r="L228" s="21" t="s">
        <v>188</v>
      </c>
      <c r="M228" s="22">
        <v>1</v>
      </c>
      <c r="N228" s="62">
        <v>14012</v>
      </c>
      <c r="O228" s="62"/>
      <c r="P228" s="62"/>
      <c r="Q228" s="62">
        <f t="shared" si="129"/>
        <v>14012</v>
      </c>
      <c r="R228" s="62">
        <f>70.1*8</f>
        <v>560.79999999999995</v>
      </c>
      <c r="S228" s="62">
        <f t="shared" si="130"/>
        <v>2634.166666666667</v>
      </c>
      <c r="T228" s="62">
        <f t="shared" si="131"/>
        <v>26341.666666666668</v>
      </c>
      <c r="U228" s="62">
        <f t="shared" si="132"/>
        <v>2452.1</v>
      </c>
      <c r="V228" s="62">
        <f t="shared" si="133"/>
        <v>420.35999999999996</v>
      </c>
      <c r="W228" s="62">
        <f t="shared" si="134"/>
        <v>700.6</v>
      </c>
      <c r="X228" s="62">
        <f t="shared" si="135"/>
        <v>280.24</v>
      </c>
      <c r="Y228" s="62">
        <v>1114</v>
      </c>
      <c r="Z228" s="62">
        <v>679</v>
      </c>
      <c r="AA228" s="64">
        <f t="shared" si="140"/>
        <v>7902.5</v>
      </c>
      <c r="AB228" s="64">
        <f t="shared" si="136"/>
        <v>23292.294444444444</v>
      </c>
      <c r="AC228" s="64">
        <f t="shared" si="137"/>
        <v>279507.53333333333</v>
      </c>
      <c r="AD228" s="64"/>
      <c r="AE228" s="64"/>
      <c r="AF228" s="64"/>
      <c r="AG228" s="64"/>
      <c r="AH228" s="64"/>
      <c r="AI228" s="64"/>
      <c r="AJ228" s="64"/>
      <c r="AK228" s="64"/>
      <c r="AL228" s="6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  <c r="HF228" s="24"/>
      <c r="HG228" s="24"/>
      <c r="HH228" s="24"/>
      <c r="HI228" s="24"/>
      <c r="HJ228" s="24"/>
      <c r="HK228" s="24"/>
      <c r="HL228" s="24"/>
      <c r="HM228" s="24"/>
      <c r="HN228" s="24"/>
      <c r="HO228" s="24"/>
      <c r="HP228" s="24"/>
      <c r="HQ228" s="24"/>
      <c r="HR228" s="24"/>
      <c r="HS228" s="24"/>
      <c r="HT228" s="24"/>
      <c r="HU228" s="24"/>
      <c r="HV228" s="24"/>
      <c r="HW228" s="24"/>
      <c r="HX228" s="24"/>
      <c r="HY228" s="24"/>
      <c r="HZ228" s="24"/>
      <c r="IA228" s="24"/>
      <c r="IB228" s="24"/>
      <c r="IC228" s="24"/>
      <c r="ID228" s="24"/>
      <c r="IE228" s="24"/>
      <c r="IF228" s="24"/>
      <c r="IG228" s="24"/>
      <c r="IH228" s="24"/>
      <c r="II228" s="24"/>
      <c r="IJ228" s="24"/>
      <c r="IK228" s="24"/>
      <c r="IL228" s="24"/>
      <c r="IM228" s="24"/>
      <c r="IN228" s="24"/>
      <c r="IO228" s="24"/>
      <c r="IP228" s="24"/>
      <c r="IQ228" s="24"/>
      <c r="IR228" s="24"/>
      <c r="IS228" s="24"/>
      <c r="IT228" s="24"/>
      <c r="IU228" s="24"/>
      <c r="IV228" s="24"/>
      <c r="IW228" s="24"/>
      <c r="IX228" s="24"/>
      <c r="IY228" s="24"/>
      <c r="IZ228" s="24"/>
      <c r="JA228" s="24"/>
      <c r="JB228" s="24"/>
      <c r="JC228" s="24"/>
      <c r="JD228" s="24"/>
      <c r="JE228" s="24"/>
      <c r="JF228" s="24"/>
      <c r="JG228" s="24"/>
      <c r="JH228" s="24"/>
      <c r="JI228" s="24"/>
      <c r="JJ228" s="24"/>
      <c r="JK228" s="24"/>
      <c r="JL228" s="24"/>
      <c r="JM228" s="24"/>
      <c r="JN228" s="24"/>
      <c r="JO228" s="24"/>
      <c r="JP228" s="24"/>
      <c r="JQ228" s="24"/>
      <c r="JR228" s="24"/>
      <c r="JS228" s="24"/>
      <c r="JT228" s="24"/>
      <c r="JU228" s="24"/>
      <c r="JV228" s="24"/>
      <c r="JW228" s="24"/>
      <c r="JX228" s="24"/>
      <c r="JY228" s="24"/>
      <c r="JZ228" s="24"/>
      <c r="KA228" s="24"/>
      <c r="KB228" s="24"/>
      <c r="KC228" s="24"/>
      <c r="KD228" s="24"/>
      <c r="KE228" s="24"/>
      <c r="KF228" s="24"/>
      <c r="KG228" s="24"/>
      <c r="KH228" s="24"/>
      <c r="KI228" s="24"/>
      <c r="KJ228" s="24"/>
      <c r="KK228" s="24"/>
      <c r="KL228" s="24"/>
      <c r="KM228" s="24"/>
      <c r="KN228" s="24"/>
      <c r="KO228" s="24"/>
      <c r="KP228" s="24"/>
      <c r="KQ228" s="24"/>
      <c r="KR228" s="24"/>
      <c r="KS228" s="24"/>
      <c r="KT228" s="24"/>
      <c r="KU228" s="24"/>
      <c r="KV228" s="24"/>
      <c r="KW228" s="24"/>
      <c r="KX228" s="24"/>
      <c r="KY228" s="24"/>
      <c r="KZ228" s="24"/>
      <c r="LA228" s="24"/>
      <c r="LB228" s="24"/>
      <c r="LC228" s="24"/>
      <c r="LD228" s="24"/>
      <c r="LE228" s="24"/>
      <c r="LF228" s="24"/>
      <c r="LG228" s="24"/>
      <c r="LH228" s="24"/>
      <c r="LI228" s="24"/>
      <c r="LJ228" s="24"/>
      <c r="LK228" s="24"/>
      <c r="LL228" s="24"/>
      <c r="LM228" s="24"/>
      <c r="LN228" s="24"/>
      <c r="LO228" s="24"/>
      <c r="LP228" s="24"/>
      <c r="LQ228" s="24"/>
      <c r="LR228" s="24"/>
      <c r="LS228" s="24"/>
      <c r="LT228" s="24"/>
      <c r="LU228" s="24"/>
      <c r="LV228" s="24"/>
      <c r="LW228" s="24"/>
      <c r="LX228" s="24"/>
      <c r="LY228" s="24"/>
      <c r="LZ228" s="24"/>
      <c r="MA228" s="24"/>
      <c r="MB228" s="24"/>
      <c r="MC228" s="24"/>
      <c r="MD228" s="24"/>
      <c r="ME228" s="24"/>
      <c r="MF228" s="24"/>
      <c r="MG228" s="24"/>
      <c r="MH228" s="24"/>
      <c r="MI228" s="24"/>
      <c r="MJ228" s="24"/>
      <c r="MK228" s="24"/>
      <c r="ML228" s="24"/>
      <c r="MM228" s="24"/>
      <c r="MN228" s="24"/>
      <c r="MO228" s="24"/>
      <c r="MP228" s="24"/>
      <c r="MQ228" s="24"/>
      <c r="MR228" s="24"/>
      <c r="MS228" s="24"/>
      <c r="MT228" s="24"/>
      <c r="MU228" s="24"/>
      <c r="MV228" s="24"/>
      <c r="MW228" s="24"/>
      <c r="MX228" s="24"/>
      <c r="MY228" s="24"/>
      <c r="MZ228" s="24"/>
      <c r="NA228" s="24"/>
      <c r="NB228" s="24"/>
      <c r="NC228" s="24"/>
      <c r="ND228" s="24"/>
      <c r="NE228" s="24"/>
      <c r="NF228" s="24"/>
      <c r="NG228" s="24"/>
      <c r="NH228" s="24"/>
      <c r="NI228" s="24"/>
      <c r="NJ228" s="24"/>
      <c r="NK228" s="24"/>
      <c r="NL228" s="24"/>
      <c r="NM228" s="24"/>
      <c r="NN228" s="24"/>
      <c r="NO228" s="24"/>
      <c r="NP228" s="24"/>
      <c r="NQ228" s="24"/>
      <c r="NR228" s="24"/>
      <c r="NS228" s="24"/>
      <c r="NT228" s="24"/>
      <c r="NU228" s="24"/>
      <c r="NV228" s="24"/>
      <c r="NW228" s="24"/>
      <c r="NX228" s="24"/>
      <c r="NY228" s="24"/>
      <c r="NZ228" s="24"/>
      <c r="OA228" s="24"/>
      <c r="OB228" s="24"/>
      <c r="OC228" s="24"/>
      <c r="OD228" s="24"/>
      <c r="OE228" s="24"/>
      <c r="OF228" s="24"/>
      <c r="OG228" s="24"/>
      <c r="OH228" s="24"/>
      <c r="OI228" s="24"/>
      <c r="OJ228" s="24"/>
      <c r="OK228" s="24"/>
      <c r="OL228" s="24"/>
      <c r="OM228" s="24"/>
      <c r="ON228" s="24"/>
      <c r="OO228" s="24"/>
      <c r="OP228" s="24"/>
      <c r="OQ228" s="24"/>
      <c r="OR228" s="24"/>
      <c r="OS228" s="24"/>
      <c r="OT228" s="24"/>
      <c r="OU228" s="24"/>
      <c r="OV228" s="24"/>
      <c r="OW228" s="24"/>
      <c r="OX228" s="24"/>
      <c r="OY228" s="24"/>
      <c r="OZ228" s="24"/>
      <c r="PA228" s="24"/>
      <c r="PB228" s="24"/>
      <c r="PC228" s="24"/>
      <c r="PD228" s="24"/>
      <c r="PE228" s="24"/>
      <c r="PF228" s="24"/>
      <c r="PG228" s="24"/>
      <c r="PH228" s="24"/>
      <c r="PI228" s="24"/>
      <c r="PJ228" s="24"/>
      <c r="PK228" s="24"/>
      <c r="PL228" s="24"/>
      <c r="PM228" s="24"/>
      <c r="PN228" s="24"/>
      <c r="PO228" s="24"/>
      <c r="PP228" s="24"/>
      <c r="PQ228" s="24"/>
      <c r="PR228" s="24"/>
      <c r="PS228" s="24"/>
      <c r="PT228" s="24"/>
      <c r="PU228" s="24"/>
      <c r="PV228" s="24"/>
      <c r="PW228" s="24"/>
      <c r="PX228" s="24"/>
      <c r="PY228" s="24"/>
      <c r="PZ228" s="24"/>
      <c r="QA228" s="24"/>
      <c r="QB228" s="24"/>
      <c r="QC228" s="24"/>
      <c r="QD228" s="24"/>
      <c r="QE228" s="24"/>
      <c r="QF228" s="24"/>
      <c r="QG228" s="24"/>
      <c r="QH228" s="24"/>
      <c r="QI228" s="24"/>
      <c r="QJ228" s="24"/>
      <c r="QK228" s="24"/>
      <c r="QL228" s="24"/>
      <c r="QM228" s="24"/>
      <c r="QN228" s="24"/>
      <c r="QO228" s="24"/>
      <c r="QP228" s="24"/>
      <c r="QQ228" s="24"/>
      <c r="QR228" s="24"/>
      <c r="QS228" s="24"/>
      <c r="QT228" s="24"/>
      <c r="QU228" s="24"/>
      <c r="QV228" s="24"/>
      <c r="QW228" s="24"/>
      <c r="QX228" s="24"/>
      <c r="QY228" s="24"/>
      <c r="QZ228" s="24"/>
      <c r="RA228" s="24"/>
      <c r="RB228" s="24"/>
      <c r="RC228" s="24"/>
      <c r="RD228" s="24"/>
      <c r="RE228" s="24"/>
      <c r="RF228" s="24"/>
      <c r="RG228" s="24"/>
      <c r="RH228" s="24"/>
      <c r="RI228" s="24"/>
      <c r="RJ228" s="24"/>
      <c r="RK228" s="24"/>
      <c r="RL228" s="24"/>
      <c r="RM228" s="24"/>
      <c r="RN228" s="24"/>
      <c r="RO228" s="24"/>
      <c r="RP228" s="24"/>
      <c r="RQ228" s="24"/>
      <c r="RR228" s="24"/>
      <c r="RS228" s="24"/>
      <c r="RT228" s="24"/>
      <c r="RU228" s="24"/>
      <c r="RV228" s="24"/>
      <c r="RW228" s="24"/>
      <c r="RX228" s="24"/>
      <c r="RY228" s="24"/>
      <c r="RZ228" s="24"/>
      <c r="SA228" s="24"/>
      <c r="SB228" s="24"/>
      <c r="SC228" s="24"/>
      <c r="SD228" s="24"/>
      <c r="SE228" s="24"/>
      <c r="SF228" s="24"/>
      <c r="SG228" s="24"/>
      <c r="SH228" s="24"/>
      <c r="SI228" s="24"/>
      <c r="SJ228" s="24"/>
      <c r="SK228" s="24"/>
      <c r="SL228" s="24"/>
      <c r="SM228" s="24"/>
      <c r="SN228" s="24"/>
      <c r="SO228" s="24"/>
      <c r="SP228" s="24"/>
      <c r="SQ228" s="24"/>
      <c r="SR228" s="24"/>
      <c r="SS228" s="24"/>
      <c r="ST228" s="24"/>
      <c r="SU228" s="24"/>
      <c r="SV228" s="24"/>
      <c r="SW228" s="24"/>
      <c r="SX228" s="24"/>
      <c r="SY228" s="24"/>
      <c r="SZ228" s="24"/>
      <c r="TA228" s="24"/>
      <c r="TB228" s="24"/>
      <c r="TC228" s="24"/>
      <c r="TD228" s="24"/>
      <c r="TE228" s="24"/>
      <c r="TF228" s="24"/>
      <c r="TG228" s="24"/>
      <c r="TH228" s="24"/>
      <c r="TI228" s="24"/>
      <c r="TJ228" s="24"/>
      <c r="TK228" s="24"/>
      <c r="TL228" s="24"/>
      <c r="TM228" s="24"/>
      <c r="TN228" s="24"/>
      <c r="TO228" s="24"/>
      <c r="TP228" s="24"/>
      <c r="TQ228" s="24"/>
      <c r="TR228" s="24"/>
      <c r="TS228" s="24"/>
      <c r="TT228" s="24"/>
      <c r="TU228" s="24"/>
      <c r="TV228" s="24"/>
      <c r="TW228" s="24"/>
      <c r="TX228" s="24"/>
      <c r="TY228" s="24"/>
      <c r="TZ228" s="24"/>
      <c r="UA228" s="24"/>
      <c r="UB228" s="24"/>
      <c r="UC228" s="24"/>
      <c r="UD228" s="24"/>
      <c r="UE228" s="24"/>
      <c r="UF228" s="24"/>
      <c r="UG228" s="24"/>
      <c r="UH228" s="24"/>
      <c r="UI228" s="24"/>
      <c r="UJ228" s="24"/>
      <c r="UK228" s="24"/>
      <c r="UL228" s="24"/>
      <c r="UM228" s="24"/>
      <c r="UN228" s="24"/>
      <c r="UO228" s="24"/>
      <c r="UP228" s="24"/>
      <c r="UQ228" s="24"/>
      <c r="UR228" s="24"/>
      <c r="US228" s="24"/>
      <c r="UT228" s="24"/>
      <c r="UU228" s="24"/>
      <c r="UV228" s="24"/>
      <c r="UW228" s="24"/>
      <c r="UX228" s="24"/>
      <c r="UY228" s="24"/>
      <c r="UZ228" s="24"/>
      <c r="VA228" s="24"/>
      <c r="VB228" s="24"/>
      <c r="VC228" s="24"/>
      <c r="VD228" s="24"/>
    </row>
    <row r="229" spans="1:576" s="23" customFormat="1" ht="15" customHeight="1" x14ac:dyDescent="0.2">
      <c r="A229" s="94">
        <v>19</v>
      </c>
      <c r="B229" s="89" t="s">
        <v>325</v>
      </c>
      <c r="C229" s="89" t="s">
        <v>326</v>
      </c>
      <c r="D229" s="20">
        <v>14</v>
      </c>
      <c r="E229" s="89" t="s">
        <v>245</v>
      </c>
      <c r="F229" s="89" t="s">
        <v>327</v>
      </c>
      <c r="G229" s="131">
        <v>11</v>
      </c>
      <c r="H229" s="22">
        <v>40</v>
      </c>
      <c r="I229" s="22" t="s">
        <v>107</v>
      </c>
      <c r="J229" s="21" t="s">
        <v>184</v>
      </c>
      <c r="K229" s="156" t="s">
        <v>271</v>
      </c>
      <c r="L229" s="21" t="s">
        <v>188</v>
      </c>
      <c r="M229" s="22">
        <v>1</v>
      </c>
      <c r="N229" s="62">
        <v>19633</v>
      </c>
      <c r="O229" s="62"/>
      <c r="P229" s="62"/>
      <c r="Q229" s="62">
        <f t="shared" si="129"/>
        <v>19633</v>
      </c>
      <c r="R229" s="62"/>
      <c r="S229" s="62">
        <f t="shared" si="130"/>
        <v>3608.333333333333</v>
      </c>
      <c r="T229" s="62">
        <f t="shared" si="131"/>
        <v>36083.333333333328</v>
      </c>
      <c r="U229" s="62">
        <f t="shared" si="132"/>
        <v>3435.7749999999996</v>
      </c>
      <c r="V229" s="62">
        <f t="shared" si="133"/>
        <v>588.99</v>
      </c>
      <c r="W229" s="62">
        <f t="shared" si="134"/>
        <v>981.65000000000009</v>
      </c>
      <c r="X229" s="62">
        <f t="shared" si="135"/>
        <v>392.66</v>
      </c>
      <c r="Y229" s="62">
        <v>1261</v>
      </c>
      <c r="Z229" s="62">
        <v>756</v>
      </c>
      <c r="AA229" s="64">
        <f t="shared" si="140"/>
        <v>10825</v>
      </c>
      <c r="AB229" s="64">
        <f t="shared" si="136"/>
        <v>31258.797222222227</v>
      </c>
      <c r="AC229" s="64">
        <f t="shared" si="137"/>
        <v>375105.56666666671</v>
      </c>
      <c r="AD229" s="64"/>
      <c r="AE229" s="64"/>
      <c r="AF229" s="64"/>
      <c r="AG229" s="64"/>
      <c r="AH229" s="64"/>
      <c r="AI229" s="64"/>
      <c r="AJ229" s="64"/>
      <c r="AK229" s="64"/>
      <c r="AL229" s="6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  <c r="DC229" s="24"/>
      <c r="DD229" s="24"/>
      <c r="DE229" s="24"/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  <c r="ES229" s="24"/>
      <c r="ET229" s="24"/>
      <c r="EU229" s="24"/>
      <c r="EV229" s="24"/>
      <c r="EW229" s="24"/>
      <c r="EX229" s="24"/>
      <c r="EY229" s="24"/>
      <c r="EZ229" s="24"/>
      <c r="FA229" s="24"/>
      <c r="FB229" s="24"/>
      <c r="FC229" s="24"/>
      <c r="FD229" s="24"/>
      <c r="FE229" s="24"/>
      <c r="FF229" s="24"/>
      <c r="FG229" s="24"/>
      <c r="FH229" s="24"/>
      <c r="FI229" s="24"/>
      <c r="FJ229" s="24"/>
      <c r="FK229" s="24"/>
      <c r="FL229" s="24"/>
      <c r="FM229" s="24"/>
      <c r="FN229" s="24"/>
      <c r="FO229" s="24"/>
      <c r="FP229" s="24"/>
      <c r="FQ229" s="24"/>
      <c r="FR229" s="24"/>
      <c r="FS229" s="24"/>
      <c r="FT229" s="24"/>
      <c r="FU229" s="24"/>
      <c r="FV229" s="24"/>
      <c r="FW229" s="24"/>
      <c r="FX229" s="24"/>
      <c r="FY229" s="24"/>
      <c r="FZ229" s="24"/>
      <c r="GA229" s="24"/>
      <c r="GB229" s="24"/>
      <c r="GC229" s="24"/>
      <c r="GD229" s="24"/>
      <c r="GE229" s="24"/>
      <c r="GF229" s="24"/>
      <c r="GG229" s="24"/>
      <c r="GH229" s="24"/>
      <c r="GI229" s="24"/>
      <c r="GJ229" s="24"/>
      <c r="GK229" s="24"/>
      <c r="GL229" s="24"/>
      <c r="GM229" s="24"/>
      <c r="GN229" s="24"/>
      <c r="GO229" s="24"/>
      <c r="GP229" s="24"/>
      <c r="GQ229" s="24"/>
      <c r="GR229" s="24"/>
      <c r="GS229" s="24"/>
      <c r="GT229" s="24"/>
      <c r="GU229" s="24"/>
      <c r="GV229" s="24"/>
      <c r="GW229" s="24"/>
      <c r="GX229" s="24"/>
      <c r="GY229" s="24"/>
      <c r="GZ229" s="24"/>
      <c r="HA229" s="24"/>
      <c r="HB229" s="24"/>
      <c r="HC229" s="24"/>
      <c r="HD229" s="24"/>
      <c r="HE229" s="24"/>
      <c r="HF229" s="24"/>
      <c r="HG229" s="24"/>
      <c r="HH229" s="24"/>
      <c r="HI229" s="24"/>
      <c r="HJ229" s="24"/>
      <c r="HK229" s="24"/>
      <c r="HL229" s="24"/>
      <c r="HM229" s="24"/>
      <c r="HN229" s="24"/>
      <c r="HO229" s="24"/>
      <c r="HP229" s="24"/>
      <c r="HQ229" s="24"/>
      <c r="HR229" s="24"/>
      <c r="HS229" s="24"/>
      <c r="HT229" s="24"/>
      <c r="HU229" s="24"/>
      <c r="HV229" s="24"/>
      <c r="HW229" s="24"/>
      <c r="HX229" s="24"/>
      <c r="HY229" s="24"/>
      <c r="HZ229" s="24"/>
      <c r="IA229" s="24"/>
      <c r="IB229" s="24"/>
      <c r="IC229" s="24"/>
      <c r="ID229" s="24"/>
      <c r="IE229" s="24"/>
      <c r="IF229" s="24"/>
      <c r="IG229" s="24"/>
      <c r="IH229" s="24"/>
      <c r="II229" s="24"/>
      <c r="IJ229" s="24"/>
      <c r="IK229" s="24"/>
      <c r="IL229" s="24"/>
      <c r="IM229" s="24"/>
      <c r="IN229" s="24"/>
      <c r="IO229" s="24"/>
      <c r="IP229" s="24"/>
      <c r="IQ229" s="24"/>
      <c r="IR229" s="24"/>
      <c r="IS229" s="24"/>
      <c r="IT229" s="24"/>
      <c r="IU229" s="24"/>
      <c r="IV229" s="24"/>
      <c r="IW229" s="24"/>
      <c r="IX229" s="24"/>
      <c r="IY229" s="24"/>
      <c r="IZ229" s="24"/>
      <c r="JA229" s="24"/>
      <c r="JB229" s="24"/>
      <c r="JC229" s="24"/>
      <c r="JD229" s="24"/>
      <c r="JE229" s="24"/>
      <c r="JF229" s="24"/>
      <c r="JG229" s="24"/>
      <c r="JH229" s="24"/>
      <c r="JI229" s="24"/>
      <c r="JJ229" s="24"/>
      <c r="JK229" s="24"/>
      <c r="JL229" s="24"/>
      <c r="JM229" s="24"/>
      <c r="JN229" s="24"/>
      <c r="JO229" s="24"/>
      <c r="JP229" s="24"/>
      <c r="JQ229" s="24"/>
      <c r="JR229" s="24"/>
      <c r="JS229" s="24"/>
      <c r="JT229" s="24"/>
      <c r="JU229" s="24"/>
      <c r="JV229" s="24"/>
      <c r="JW229" s="24"/>
      <c r="JX229" s="24"/>
      <c r="JY229" s="24"/>
      <c r="JZ229" s="24"/>
      <c r="KA229" s="24"/>
      <c r="KB229" s="24"/>
      <c r="KC229" s="24"/>
      <c r="KD229" s="24"/>
      <c r="KE229" s="24"/>
      <c r="KF229" s="24"/>
      <c r="KG229" s="24"/>
      <c r="KH229" s="24"/>
      <c r="KI229" s="24"/>
      <c r="KJ229" s="24"/>
      <c r="KK229" s="24"/>
      <c r="KL229" s="24"/>
      <c r="KM229" s="24"/>
      <c r="KN229" s="24"/>
      <c r="KO229" s="24"/>
      <c r="KP229" s="24"/>
      <c r="KQ229" s="24"/>
      <c r="KR229" s="24"/>
      <c r="KS229" s="24"/>
      <c r="KT229" s="24"/>
      <c r="KU229" s="24"/>
      <c r="KV229" s="24"/>
      <c r="KW229" s="24"/>
      <c r="KX229" s="24"/>
      <c r="KY229" s="24"/>
      <c r="KZ229" s="24"/>
      <c r="LA229" s="24"/>
      <c r="LB229" s="24"/>
      <c r="LC229" s="24"/>
      <c r="LD229" s="24"/>
      <c r="LE229" s="24"/>
      <c r="LF229" s="24"/>
      <c r="LG229" s="24"/>
      <c r="LH229" s="24"/>
      <c r="LI229" s="24"/>
      <c r="LJ229" s="24"/>
      <c r="LK229" s="24"/>
      <c r="LL229" s="24"/>
      <c r="LM229" s="24"/>
      <c r="LN229" s="24"/>
      <c r="LO229" s="24"/>
      <c r="LP229" s="24"/>
      <c r="LQ229" s="24"/>
      <c r="LR229" s="24"/>
      <c r="LS229" s="24"/>
      <c r="LT229" s="24"/>
      <c r="LU229" s="24"/>
      <c r="LV229" s="24"/>
      <c r="LW229" s="24"/>
      <c r="LX229" s="24"/>
      <c r="LY229" s="24"/>
      <c r="LZ229" s="24"/>
      <c r="MA229" s="24"/>
      <c r="MB229" s="24"/>
      <c r="MC229" s="24"/>
      <c r="MD229" s="24"/>
      <c r="ME229" s="24"/>
      <c r="MF229" s="24"/>
      <c r="MG229" s="24"/>
      <c r="MH229" s="24"/>
      <c r="MI229" s="24"/>
      <c r="MJ229" s="24"/>
      <c r="MK229" s="24"/>
      <c r="ML229" s="24"/>
      <c r="MM229" s="24"/>
      <c r="MN229" s="24"/>
      <c r="MO229" s="24"/>
      <c r="MP229" s="24"/>
      <c r="MQ229" s="24"/>
      <c r="MR229" s="24"/>
      <c r="MS229" s="24"/>
      <c r="MT229" s="24"/>
      <c r="MU229" s="24"/>
      <c r="MV229" s="24"/>
      <c r="MW229" s="24"/>
      <c r="MX229" s="24"/>
      <c r="MY229" s="24"/>
      <c r="MZ229" s="24"/>
      <c r="NA229" s="24"/>
      <c r="NB229" s="24"/>
      <c r="NC229" s="24"/>
      <c r="ND229" s="24"/>
      <c r="NE229" s="24"/>
      <c r="NF229" s="24"/>
      <c r="NG229" s="24"/>
      <c r="NH229" s="24"/>
      <c r="NI229" s="24"/>
      <c r="NJ229" s="24"/>
      <c r="NK229" s="24"/>
      <c r="NL229" s="24"/>
      <c r="NM229" s="24"/>
      <c r="NN229" s="24"/>
      <c r="NO229" s="24"/>
      <c r="NP229" s="24"/>
      <c r="NQ229" s="24"/>
      <c r="NR229" s="24"/>
      <c r="NS229" s="24"/>
      <c r="NT229" s="24"/>
      <c r="NU229" s="24"/>
      <c r="NV229" s="24"/>
      <c r="NW229" s="24"/>
      <c r="NX229" s="24"/>
      <c r="NY229" s="24"/>
      <c r="NZ229" s="24"/>
      <c r="OA229" s="24"/>
      <c r="OB229" s="24"/>
      <c r="OC229" s="24"/>
      <c r="OD229" s="24"/>
      <c r="OE229" s="24"/>
      <c r="OF229" s="24"/>
      <c r="OG229" s="24"/>
      <c r="OH229" s="24"/>
      <c r="OI229" s="24"/>
      <c r="OJ229" s="24"/>
      <c r="OK229" s="24"/>
      <c r="OL229" s="24"/>
      <c r="OM229" s="24"/>
      <c r="ON229" s="24"/>
      <c r="OO229" s="24"/>
      <c r="OP229" s="24"/>
      <c r="OQ229" s="24"/>
      <c r="OR229" s="24"/>
      <c r="OS229" s="24"/>
      <c r="OT229" s="24"/>
      <c r="OU229" s="24"/>
      <c r="OV229" s="24"/>
      <c r="OW229" s="24"/>
      <c r="OX229" s="24"/>
      <c r="OY229" s="24"/>
      <c r="OZ229" s="24"/>
      <c r="PA229" s="24"/>
      <c r="PB229" s="24"/>
      <c r="PC229" s="24"/>
      <c r="PD229" s="24"/>
      <c r="PE229" s="24"/>
      <c r="PF229" s="24"/>
      <c r="PG229" s="24"/>
      <c r="PH229" s="24"/>
      <c r="PI229" s="24"/>
      <c r="PJ229" s="24"/>
      <c r="PK229" s="24"/>
      <c r="PL229" s="24"/>
      <c r="PM229" s="24"/>
      <c r="PN229" s="24"/>
      <c r="PO229" s="24"/>
      <c r="PP229" s="24"/>
      <c r="PQ229" s="24"/>
      <c r="PR229" s="24"/>
      <c r="PS229" s="24"/>
      <c r="PT229" s="24"/>
      <c r="PU229" s="24"/>
      <c r="PV229" s="24"/>
      <c r="PW229" s="24"/>
      <c r="PX229" s="24"/>
      <c r="PY229" s="24"/>
      <c r="PZ229" s="24"/>
      <c r="QA229" s="24"/>
      <c r="QB229" s="24"/>
      <c r="QC229" s="24"/>
      <c r="QD229" s="24"/>
      <c r="QE229" s="24"/>
      <c r="QF229" s="24"/>
      <c r="QG229" s="24"/>
      <c r="QH229" s="24"/>
      <c r="QI229" s="24"/>
      <c r="QJ229" s="24"/>
      <c r="QK229" s="24"/>
      <c r="QL229" s="24"/>
      <c r="QM229" s="24"/>
      <c r="QN229" s="24"/>
      <c r="QO229" s="24"/>
      <c r="QP229" s="24"/>
      <c r="QQ229" s="24"/>
      <c r="QR229" s="24"/>
      <c r="QS229" s="24"/>
      <c r="QT229" s="24"/>
      <c r="QU229" s="24"/>
      <c r="QV229" s="24"/>
      <c r="QW229" s="24"/>
      <c r="QX229" s="24"/>
      <c r="QY229" s="24"/>
      <c r="QZ229" s="24"/>
      <c r="RA229" s="24"/>
      <c r="RB229" s="24"/>
      <c r="RC229" s="24"/>
      <c r="RD229" s="24"/>
      <c r="RE229" s="24"/>
      <c r="RF229" s="24"/>
      <c r="RG229" s="24"/>
      <c r="RH229" s="24"/>
      <c r="RI229" s="24"/>
      <c r="RJ229" s="24"/>
      <c r="RK229" s="24"/>
      <c r="RL229" s="24"/>
      <c r="RM229" s="24"/>
      <c r="RN229" s="24"/>
      <c r="RO229" s="24"/>
      <c r="RP229" s="24"/>
      <c r="RQ229" s="24"/>
      <c r="RR229" s="24"/>
      <c r="RS229" s="24"/>
      <c r="RT229" s="24"/>
      <c r="RU229" s="24"/>
      <c r="RV229" s="24"/>
      <c r="RW229" s="24"/>
      <c r="RX229" s="24"/>
      <c r="RY229" s="24"/>
      <c r="RZ229" s="24"/>
      <c r="SA229" s="24"/>
      <c r="SB229" s="24"/>
      <c r="SC229" s="24"/>
      <c r="SD229" s="24"/>
      <c r="SE229" s="24"/>
      <c r="SF229" s="24"/>
      <c r="SG229" s="24"/>
      <c r="SH229" s="24"/>
      <c r="SI229" s="24"/>
      <c r="SJ229" s="24"/>
      <c r="SK229" s="24"/>
      <c r="SL229" s="24"/>
      <c r="SM229" s="24"/>
      <c r="SN229" s="24"/>
      <c r="SO229" s="24"/>
      <c r="SP229" s="24"/>
      <c r="SQ229" s="24"/>
      <c r="SR229" s="24"/>
      <c r="SS229" s="24"/>
      <c r="ST229" s="24"/>
      <c r="SU229" s="24"/>
      <c r="SV229" s="24"/>
      <c r="SW229" s="24"/>
      <c r="SX229" s="24"/>
      <c r="SY229" s="24"/>
      <c r="SZ229" s="24"/>
      <c r="TA229" s="24"/>
      <c r="TB229" s="24"/>
      <c r="TC229" s="24"/>
      <c r="TD229" s="24"/>
      <c r="TE229" s="24"/>
      <c r="TF229" s="24"/>
      <c r="TG229" s="24"/>
      <c r="TH229" s="24"/>
      <c r="TI229" s="24"/>
      <c r="TJ229" s="24"/>
      <c r="TK229" s="24"/>
      <c r="TL229" s="24"/>
      <c r="TM229" s="24"/>
      <c r="TN229" s="24"/>
      <c r="TO229" s="24"/>
      <c r="TP229" s="24"/>
      <c r="TQ229" s="24"/>
      <c r="TR229" s="24"/>
      <c r="TS229" s="24"/>
      <c r="TT229" s="24"/>
      <c r="TU229" s="24"/>
      <c r="TV229" s="24"/>
      <c r="TW229" s="24"/>
      <c r="TX229" s="24"/>
      <c r="TY229" s="24"/>
      <c r="TZ229" s="24"/>
      <c r="UA229" s="24"/>
      <c r="UB229" s="24"/>
      <c r="UC229" s="24"/>
      <c r="UD229" s="24"/>
      <c r="UE229" s="24"/>
      <c r="UF229" s="24"/>
      <c r="UG229" s="24"/>
      <c r="UH229" s="24"/>
      <c r="UI229" s="24"/>
      <c r="UJ229" s="24"/>
      <c r="UK229" s="24"/>
      <c r="UL229" s="24"/>
      <c r="UM229" s="24"/>
      <c r="UN229" s="24"/>
      <c r="UO229" s="24"/>
      <c r="UP229" s="24"/>
      <c r="UQ229" s="24"/>
      <c r="UR229" s="24"/>
      <c r="US229" s="24"/>
      <c r="UT229" s="24"/>
      <c r="UU229" s="24"/>
      <c r="UV229" s="24"/>
      <c r="UW229" s="24"/>
      <c r="UX229" s="24"/>
      <c r="UY229" s="24"/>
      <c r="UZ229" s="24"/>
      <c r="VA229" s="24"/>
      <c r="VB229" s="24"/>
      <c r="VC229" s="24"/>
      <c r="VD229" s="24"/>
    </row>
    <row r="230" spans="1:576" s="23" customFormat="1" ht="15" customHeight="1" x14ac:dyDescent="0.2">
      <c r="A230" s="18">
        <v>20</v>
      </c>
      <c r="B230" s="89" t="s">
        <v>325</v>
      </c>
      <c r="C230" s="89" t="s">
        <v>326</v>
      </c>
      <c r="D230" s="20">
        <v>14</v>
      </c>
      <c r="E230" s="89" t="s">
        <v>244</v>
      </c>
      <c r="F230" s="89" t="s">
        <v>327</v>
      </c>
      <c r="G230" s="130">
        <v>14</v>
      </c>
      <c r="H230" s="22">
        <v>40</v>
      </c>
      <c r="I230" s="22" t="s">
        <v>107</v>
      </c>
      <c r="J230" s="21" t="s">
        <v>204</v>
      </c>
      <c r="K230" s="21" t="s">
        <v>271</v>
      </c>
      <c r="L230" s="21" t="s">
        <v>188</v>
      </c>
      <c r="M230" s="22">
        <v>1</v>
      </c>
      <c r="N230" s="62">
        <v>38087</v>
      </c>
      <c r="O230" s="62"/>
      <c r="P230" s="62"/>
      <c r="Q230" s="62">
        <f t="shared" si="129"/>
        <v>38087</v>
      </c>
      <c r="R230" s="62"/>
      <c r="S230" s="62">
        <f t="shared" si="130"/>
        <v>6874.333333333333</v>
      </c>
      <c r="T230" s="62">
        <f t="shared" si="131"/>
        <v>68743.333333333328</v>
      </c>
      <c r="U230" s="62">
        <f t="shared" si="132"/>
        <v>6665.2249999999995</v>
      </c>
      <c r="V230" s="62">
        <f t="shared" si="133"/>
        <v>1142.6099999999999</v>
      </c>
      <c r="W230" s="62">
        <f t="shared" si="134"/>
        <v>1904.3500000000001</v>
      </c>
      <c r="X230" s="62">
        <f t="shared" si="135"/>
        <v>761.74</v>
      </c>
      <c r="Y230" s="62">
        <v>1837</v>
      </c>
      <c r="Z230" s="62">
        <v>1322</v>
      </c>
      <c r="AA230" s="64"/>
      <c r="AB230" s="64">
        <f t="shared" si="136"/>
        <v>58021.397222222215</v>
      </c>
      <c r="AC230" s="64">
        <f t="shared" si="137"/>
        <v>696256.7666666666</v>
      </c>
      <c r="AD230" s="64"/>
      <c r="AE230" s="64"/>
      <c r="AF230" s="64"/>
      <c r="AG230" s="64"/>
      <c r="AH230" s="64"/>
      <c r="AI230" s="64"/>
      <c r="AJ230" s="64"/>
      <c r="AK230" s="64"/>
      <c r="AL230" s="6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  <c r="ES230" s="24"/>
      <c r="ET230" s="24"/>
      <c r="EU230" s="24"/>
      <c r="EV230" s="24"/>
      <c r="EW230" s="24"/>
      <c r="EX230" s="24"/>
      <c r="EY230" s="24"/>
      <c r="EZ230" s="24"/>
      <c r="FA230" s="24"/>
      <c r="FB230" s="24"/>
      <c r="FC230" s="24"/>
      <c r="FD230" s="24"/>
      <c r="FE230" s="24"/>
      <c r="FF230" s="24"/>
      <c r="FG230" s="24"/>
      <c r="FH230" s="24"/>
      <c r="FI230" s="24"/>
      <c r="FJ230" s="24"/>
      <c r="FK230" s="24"/>
      <c r="FL230" s="24"/>
      <c r="FM230" s="24"/>
      <c r="FN230" s="24"/>
      <c r="FO230" s="24"/>
      <c r="FP230" s="24"/>
      <c r="FQ230" s="24"/>
      <c r="FR230" s="24"/>
      <c r="FS230" s="24"/>
      <c r="FT230" s="24"/>
      <c r="FU230" s="24"/>
      <c r="FV230" s="24"/>
      <c r="FW230" s="24"/>
      <c r="FX230" s="24"/>
      <c r="FY230" s="24"/>
      <c r="FZ230" s="24"/>
      <c r="GA230" s="24"/>
      <c r="GB230" s="24"/>
      <c r="GC230" s="24"/>
      <c r="GD230" s="24"/>
      <c r="GE230" s="24"/>
      <c r="GF230" s="24"/>
      <c r="GG230" s="24"/>
      <c r="GH230" s="24"/>
      <c r="GI230" s="24"/>
      <c r="GJ230" s="24"/>
      <c r="GK230" s="24"/>
      <c r="GL230" s="24"/>
      <c r="GM230" s="24"/>
      <c r="GN230" s="24"/>
      <c r="GO230" s="24"/>
      <c r="GP230" s="24"/>
      <c r="GQ230" s="24"/>
      <c r="GR230" s="24"/>
      <c r="GS230" s="24"/>
      <c r="GT230" s="24"/>
      <c r="GU230" s="24"/>
      <c r="GV230" s="24"/>
      <c r="GW230" s="24"/>
      <c r="GX230" s="24"/>
      <c r="GY230" s="24"/>
      <c r="GZ230" s="24"/>
      <c r="HA230" s="24"/>
      <c r="HB230" s="24"/>
      <c r="HC230" s="24"/>
      <c r="HD230" s="24"/>
      <c r="HE230" s="24"/>
      <c r="HF230" s="24"/>
      <c r="HG230" s="24"/>
      <c r="HH230" s="24"/>
      <c r="HI230" s="24"/>
      <c r="HJ230" s="24"/>
      <c r="HK230" s="24"/>
      <c r="HL230" s="24"/>
      <c r="HM230" s="24"/>
      <c r="HN230" s="24"/>
      <c r="HO230" s="24"/>
      <c r="HP230" s="24"/>
      <c r="HQ230" s="24"/>
      <c r="HR230" s="24"/>
      <c r="HS230" s="24"/>
      <c r="HT230" s="24"/>
      <c r="HU230" s="24"/>
      <c r="HV230" s="24"/>
      <c r="HW230" s="24"/>
      <c r="HX230" s="24"/>
      <c r="HY230" s="24"/>
      <c r="HZ230" s="24"/>
      <c r="IA230" s="24"/>
      <c r="IB230" s="24"/>
      <c r="IC230" s="24"/>
      <c r="ID230" s="24"/>
      <c r="IE230" s="24"/>
      <c r="IF230" s="24"/>
      <c r="IG230" s="24"/>
      <c r="IH230" s="24"/>
      <c r="II230" s="24"/>
      <c r="IJ230" s="24"/>
      <c r="IK230" s="24"/>
      <c r="IL230" s="24"/>
      <c r="IM230" s="24"/>
      <c r="IN230" s="24"/>
      <c r="IO230" s="24"/>
      <c r="IP230" s="24"/>
      <c r="IQ230" s="24"/>
      <c r="IR230" s="24"/>
      <c r="IS230" s="24"/>
      <c r="IT230" s="24"/>
      <c r="IU230" s="24"/>
      <c r="IV230" s="24"/>
      <c r="IW230" s="24"/>
      <c r="IX230" s="24"/>
      <c r="IY230" s="24"/>
      <c r="IZ230" s="24"/>
      <c r="JA230" s="24"/>
      <c r="JB230" s="24"/>
      <c r="JC230" s="24"/>
      <c r="JD230" s="24"/>
      <c r="JE230" s="24"/>
      <c r="JF230" s="24"/>
      <c r="JG230" s="24"/>
      <c r="JH230" s="24"/>
      <c r="JI230" s="24"/>
      <c r="JJ230" s="24"/>
      <c r="JK230" s="24"/>
      <c r="JL230" s="24"/>
      <c r="JM230" s="24"/>
      <c r="JN230" s="24"/>
      <c r="JO230" s="24"/>
      <c r="JP230" s="24"/>
      <c r="JQ230" s="24"/>
      <c r="JR230" s="24"/>
      <c r="JS230" s="24"/>
      <c r="JT230" s="24"/>
      <c r="JU230" s="24"/>
      <c r="JV230" s="24"/>
      <c r="JW230" s="24"/>
      <c r="JX230" s="24"/>
      <c r="JY230" s="24"/>
      <c r="JZ230" s="24"/>
      <c r="KA230" s="24"/>
      <c r="KB230" s="24"/>
      <c r="KC230" s="24"/>
      <c r="KD230" s="24"/>
      <c r="KE230" s="24"/>
      <c r="KF230" s="24"/>
      <c r="KG230" s="24"/>
      <c r="KH230" s="24"/>
      <c r="KI230" s="24"/>
      <c r="KJ230" s="24"/>
      <c r="KK230" s="24"/>
      <c r="KL230" s="24"/>
      <c r="KM230" s="24"/>
      <c r="KN230" s="24"/>
      <c r="KO230" s="24"/>
      <c r="KP230" s="24"/>
      <c r="KQ230" s="24"/>
      <c r="KR230" s="24"/>
      <c r="KS230" s="24"/>
      <c r="KT230" s="24"/>
      <c r="KU230" s="24"/>
      <c r="KV230" s="24"/>
      <c r="KW230" s="24"/>
      <c r="KX230" s="24"/>
      <c r="KY230" s="24"/>
      <c r="KZ230" s="24"/>
      <c r="LA230" s="24"/>
      <c r="LB230" s="24"/>
      <c r="LC230" s="24"/>
      <c r="LD230" s="24"/>
      <c r="LE230" s="24"/>
      <c r="LF230" s="24"/>
      <c r="LG230" s="24"/>
      <c r="LH230" s="24"/>
      <c r="LI230" s="24"/>
      <c r="LJ230" s="24"/>
      <c r="LK230" s="24"/>
      <c r="LL230" s="24"/>
      <c r="LM230" s="24"/>
      <c r="LN230" s="24"/>
      <c r="LO230" s="24"/>
      <c r="LP230" s="24"/>
      <c r="LQ230" s="24"/>
      <c r="LR230" s="24"/>
      <c r="LS230" s="24"/>
      <c r="LT230" s="24"/>
      <c r="LU230" s="24"/>
      <c r="LV230" s="24"/>
      <c r="LW230" s="24"/>
      <c r="LX230" s="24"/>
      <c r="LY230" s="24"/>
      <c r="LZ230" s="24"/>
      <c r="MA230" s="24"/>
      <c r="MB230" s="24"/>
      <c r="MC230" s="24"/>
      <c r="MD230" s="24"/>
      <c r="ME230" s="24"/>
      <c r="MF230" s="24"/>
      <c r="MG230" s="24"/>
      <c r="MH230" s="24"/>
      <c r="MI230" s="24"/>
      <c r="MJ230" s="24"/>
      <c r="MK230" s="24"/>
      <c r="ML230" s="24"/>
      <c r="MM230" s="24"/>
      <c r="MN230" s="24"/>
      <c r="MO230" s="24"/>
      <c r="MP230" s="24"/>
      <c r="MQ230" s="24"/>
      <c r="MR230" s="24"/>
      <c r="MS230" s="24"/>
      <c r="MT230" s="24"/>
      <c r="MU230" s="24"/>
      <c r="MV230" s="24"/>
      <c r="MW230" s="24"/>
      <c r="MX230" s="24"/>
      <c r="MY230" s="24"/>
      <c r="MZ230" s="24"/>
      <c r="NA230" s="24"/>
      <c r="NB230" s="24"/>
      <c r="NC230" s="24"/>
      <c r="ND230" s="24"/>
      <c r="NE230" s="24"/>
      <c r="NF230" s="24"/>
      <c r="NG230" s="24"/>
      <c r="NH230" s="24"/>
      <c r="NI230" s="24"/>
      <c r="NJ230" s="24"/>
      <c r="NK230" s="24"/>
      <c r="NL230" s="24"/>
      <c r="NM230" s="24"/>
      <c r="NN230" s="24"/>
      <c r="NO230" s="24"/>
      <c r="NP230" s="24"/>
      <c r="NQ230" s="24"/>
      <c r="NR230" s="24"/>
      <c r="NS230" s="24"/>
      <c r="NT230" s="24"/>
      <c r="NU230" s="24"/>
      <c r="NV230" s="24"/>
      <c r="NW230" s="24"/>
      <c r="NX230" s="24"/>
      <c r="NY230" s="24"/>
      <c r="NZ230" s="24"/>
      <c r="OA230" s="24"/>
      <c r="OB230" s="24"/>
      <c r="OC230" s="24"/>
      <c r="OD230" s="24"/>
      <c r="OE230" s="24"/>
      <c r="OF230" s="24"/>
      <c r="OG230" s="24"/>
      <c r="OH230" s="24"/>
      <c r="OI230" s="24"/>
      <c r="OJ230" s="24"/>
      <c r="OK230" s="24"/>
      <c r="OL230" s="24"/>
      <c r="OM230" s="24"/>
      <c r="ON230" s="24"/>
      <c r="OO230" s="24"/>
      <c r="OP230" s="24"/>
      <c r="OQ230" s="24"/>
      <c r="OR230" s="24"/>
      <c r="OS230" s="24"/>
      <c r="OT230" s="24"/>
      <c r="OU230" s="24"/>
      <c r="OV230" s="24"/>
      <c r="OW230" s="24"/>
      <c r="OX230" s="24"/>
      <c r="OY230" s="24"/>
      <c r="OZ230" s="24"/>
      <c r="PA230" s="24"/>
      <c r="PB230" s="24"/>
      <c r="PC230" s="24"/>
      <c r="PD230" s="24"/>
      <c r="PE230" s="24"/>
      <c r="PF230" s="24"/>
      <c r="PG230" s="24"/>
      <c r="PH230" s="24"/>
      <c r="PI230" s="24"/>
      <c r="PJ230" s="24"/>
      <c r="PK230" s="24"/>
      <c r="PL230" s="24"/>
      <c r="PM230" s="24"/>
      <c r="PN230" s="24"/>
      <c r="PO230" s="24"/>
      <c r="PP230" s="24"/>
      <c r="PQ230" s="24"/>
      <c r="PR230" s="24"/>
      <c r="PS230" s="24"/>
      <c r="PT230" s="24"/>
      <c r="PU230" s="24"/>
      <c r="PV230" s="24"/>
      <c r="PW230" s="24"/>
      <c r="PX230" s="24"/>
      <c r="PY230" s="24"/>
      <c r="PZ230" s="24"/>
      <c r="QA230" s="24"/>
      <c r="QB230" s="24"/>
      <c r="QC230" s="24"/>
      <c r="QD230" s="24"/>
      <c r="QE230" s="24"/>
      <c r="QF230" s="24"/>
      <c r="QG230" s="24"/>
      <c r="QH230" s="24"/>
      <c r="QI230" s="24"/>
      <c r="QJ230" s="24"/>
      <c r="QK230" s="24"/>
      <c r="QL230" s="24"/>
      <c r="QM230" s="24"/>
      <c r="QN230" s="24"/>
      <c r="QO230" s="24"/>
      <c r="QP230" s="24"/>
      <c r="QQ230" s="24"/>
      <c r="QR230" s="24"/>
      <c r="QS230" s="24"/>
      <c r="QT230" s="24"/>
      <c r="QU230" s="24"/>
      <c r="QV230" s="24"/>
      <c r="QW230" s="24"/>
      <c r="QX230" s="24"/>
      <c r="QY230" s="24"/>
      <c r="QZ230" s="24"/>
      <c r="RA230" s="24"/>
      <c r="RB230" s="24"/>
      <c r="RC230" s="24"/>
      <c r="RD230" s="24"/>
      <c r="RE230" s="24"/>
      <c r="RF230" s="24"/>
      <c r="RG230" s="24"/>
      <c r="RH230" s="24"/>
      <c r="RI230" s="24"/>
      <c r="RJ230" s="24"/>
      <c r="RK230" s="24"/>
      <c r="RL230" s="24"/>
      <c r="RM230" s="24"/>
      <c r="RN230" s="24"/>
      <c r="RO230" s="24"/>
      <c r="RP230" s="24"/>
      <c r="RQ230" s="24"/>
      <c r="RR230" s="24"/>
      <c r="RS230" s="24"/>
      <c r="RT230" s="24"/>
      <c r="RU230" s="24"/>
      <c r="RV230" s="24"/>
      <c r="RW230" s="24"/>
      <c r="RX230" s="24"/>
      <c r="RY230" s="24"/>
      <c r="RZ230" s="24"/>
      <c r="SA230" s="24"/>
      <c r="SB230" s="24"/>
      <c r="SC230" s="24"/>
      <c r="SD230" s="24"/>
      <c r="SE230" s="24"/>
      <c r="SF230" s="24"/>
      <c r="SG230" s="24"/>
      <c r="SH230" s="24"/>
      <c r="SI230" s="24"/>
      <c r="SJ230" s="24"/>
      <c r="SK230" s="24"/>
      <c r="SL230" s="24"/>
      <c r="SM230" s="24"/>
      <c r="SN230" s="24"/>
      <c r="SO230" s="24"/>
      <c r="SP230" s="24"/>
      <c r="SQ230" s="24"/>
      <c r="SR230" s="24"/>
      <c r="SS230" s="24"/>
      <c r="ST230" s="24"/>
      <c r="SU230" s="24"/>
      <c r="SV230" s="24"/>
      <c r="SW230" s="24"/>
      <c r="SX230" s="24"/>
      <c r="SY230" s="24"/>
      <c r="SZ230" s="24"/>
      <c r="TA230" s="24"/>
      <c r="TB230" s="24"/>
      <c r="TC230" s="24"/>
      <c r="TD230" s="24"/>
      <c r="TE230" s="24"/>
      <c r="TF230" s="24"/>
      <c r="TG230" s="24"/>
      <c r="TH230" s="24"/>
      <c r="TI230" s="24"/>
      <c r="TJ230" s="24"/>
      <c r="TK230" s="24"/>
      <c r="TL230" s="24"/>
      <c r="TM230" s="24"/>
      <c r="TN230" s="24"/>
      <c r="TO230" s="24"/>
      <c r="TP230" s="24"/>
      <c r="TQ230" s="24"/>
      <c r="TR230" s="24"/>
      <c r="TS230" s="24"/>
      <c r="TT230" s="24"/>
      <c r="TU230" s="24"/>
      <c r="TV230" s="24"/>
      <c r="TW230" s="24"/>
      <c r="TX230" s="24"/>
      <c r="TY230" s="24"/>
      <c r="TZ230" s="24"/>
      <c r="UA230" s="24"/>
      <c r="UB230" s="24"/>
      <c r="UC230" s="24"/>
      <c r="UD230" s="24"/>
      <c r="UE230" s="24"/>
      <c r="UF230" s="24"/>
      <c r="UG230" s="24"/>
      <c r="UH230" s="24"/>
      <c r="UI230" s="24"/>
      <c r="UJ230" s="24"/>
      <c r="UK230" s="24"/>
      <c r="UL230" s="24"/>
      <c r="UM230" s="24"/>
      <c r="UN230" s="24"/>
      <c r="UO230" s="24"/>
      <c r="UP230" s="24"/>
      <c r="UQ230" s="24"/>
      <c r="UR230" s="24"/>
      <c r="US230" s="24"/>
      <c r="UT230" s="24"/>
      <c r="UU230" s="24"/>
      <c r="UV230" s="24"/>
      <c r="UW230" s="24"/>
      <c r="UX230" s="24"/>
      <c r="UY230" s="24"/>
      <c r="UZ230" s="24"/>
      <c r="VA230" s="24"/>
      <c r="VB230" s="24"/>
      <c r="VC230" s="24"/>
      <c r="VD230" s="24"/>
    </row>
    <row r="231" spans="1:576" s="23" customFormat="1" ht="15" customHeight="1" x14ac:dyDescent="0.2">
      <c r="A231" s="18">
        <v>21</v>
      </c>
      <c r="B231" s="89" t="s">
        <v>325</v>
      </c>
      <c r="C231" s="89" t="s">
        <v>326</v>
      </c>
      <c r="D231" s="20">
        <v>14</v>
      </c>
      <c r="E231" s="92" t="s">
        <v>244</v>
      </c>
      <c r="F231" s="89" t="s">
        <v>327</v>
      </c>
      <c r="G231" s="130" t="s">
        <v>125</v>
      </c>
      <c r="H231" s="22">
        <v>40</v>
      </c>
      <c r="I231" s="22" t="s">
        <v>121</v>
      </c>
      <c r="J231" s="21" t="s">
        <v>126</v>
      </c>
      <c r="K231" s="21" t="s">
        <v>264</v>
      </c>
      <c r="L231" s="21" t="s">
        <v>188</v>
      </c>
      <c r="M231" s="22">
        <v>1</v>
      </c>
      <c r="N231" s="218">
        <v>12087</v>
      </c>
      <c r="O231" s="62"/>
      <c r="P231" s="62"/>
      <c r="Q231" s="62">
        <f t="shared" si="129"/>
        <v>12087</v>
      </c>
      <c r="R231" s="62"/>
      <c r="S231" s="62">
        <f t="shared" si="130"/>
        <v>2284.1666666666665</v>
      </c>
      <c r="T231" s="62">
        <f t="shared" si="131"/>
        <v>22841.666666666664</v>
      </c>
      <c r="U231" s="62">
        <f t="shared" si="132"/>
        <v>2115.2249999999999</v>
      </c>
      <c r="V231" s="62">
        <f t="shared" si="133"/>
        <v>362.61</v>
      </c>
      <c r="W231" s="62">
        <f t="shared" si="134"/>
        <v>604.35</v>
      </c>
      <c r="X231" s="62">
        <f t="shared" si="135"/>
        <v>241.74</v>
      </c>
      <c r="Y231" s="62">
        <f>887+70</f>
        <v>957</v>
      </c>
      <c r="Z231" s="62">
        <f>631+30</f>
        <v>661</v>
      </c>
      <c r="AA231" s="64">
        <f t="shared" si="140"/>
        <v>6852.5</v>
      </c>
      <c r="AB231" s="64">
        <f t="shared" si="136"/>
        <v>19693.786111111112</v>
      </c>
      <c r="AC231" s="64">
        <f t="shared" si="137"/>
        <v>236325.43333333335</v>
      </c>
      <c r="AD231" s="64"/>
      <c r="AE231" s="64"/>
      <c r="AF231" s="64"/>
      <c r="AG231" s="64"/>
      <c r="AH231" s="64"/>
      <c r="AI231" s="64"/>
      <c r="AJ231" s="64"/>
      <c r="AK231" s="64"/>
      <c r="AL231" s="6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  <c r="CX231" s="24"/>
      <c r="CY231" s="24"/>
      <c r="CZ231" s="24"/>
      <c r="DA231" s="24"/>
      <c r="DB231" s="24"/>
      <c r="DC231" s="24"/>
      <c r="DD231" s="24"/>
      <c r="DE231" s="24"/>
      <c r="DF231" s="24"/>
      <c r="DG231" s="24"/>
      <c r="DH231" s="24"/>
      <c r="DI231" s="24"/>
      <c r="DJ231" s="24"/>
      <c r="DK231" s="24"/>
      <c r="DL231" s="24"/>
      <c r="DM231" s="24"/>
      <c r="DN231" s="24"/>
      <c r="DO231" s="24"/>
      <c r="DP231" s="24"/>
      <c r="DQ231" s="24"/>
      <c r="DR231" s="24"/>
      <c r="DS231" s="24"/>
      <c r="DT231" s="24"/>
      <c r="DU231" s="24"/>
      <c r="DV231" s="24"/>
      <c r="DW231" s="24"/>
      <c r="DX231" s="24"/>
      <c r="DY231" s="24"/>
      <c r="DZ231" s="24"/>
      <c r="EA231" s="24"/>
      <c r="EB231" s="24"/>
      <c r="EC231" s="24"/>
      <c r="ED231" s="24"/>
      <c r="EE231" s="24"/>
      <c r="EF231" s="24"/>
      <c r="EG231" s="24"/>
      <c r="EH231" s="24"/>
      <c r="EI231" s="24"/>
      <c r="EJ231" s="24"/>
      <c r="EK231" s="24"/>
      <c r="EL231" s="24"/>
      <c r="EM231" s="24"/>
      <c r="EN231" s="24"/>
      <c r="EO231" s="24"/>
      <c r="EP231" s="24"/>
      <c r="EQ231" s="24"/>
      <c r="ER231" s="24"/>
      <c r="ES231" s="24"/>
      <c r="ET231" s="24"/>
      <c r="EU231" s="24"/>
      <c r="EV231" s="24"/>
      <c r="EW231" s="24"/>
      <c r="EX231" s="24"/>
      <c r="EY231" s="24"/>
      <c r="EZ231" s="24"/>
      <c r="FA231" s="24"/>
      <c r="FB231" s="24"/>
      <c r="FC231" s="24"/>
      <c r="FD231" s="24"/>
      <c r="FE231" s="24"/>
      <c r="FF231" s="24"/>
      <c r="FG231" s="24"/>
      <c r="FH231" s="24"/>
      <c r="FI231" s="24"/>
      <c r="FJ231" s="24"/>
      <c r="FK231" s="24"/>
      <c r="FL231" s="24"/>
      <c r="FM231" s="24"/>
      <c r="FN231" s="24"/>
      <c r="FO231" s="24"/>
      <c r="FP231" s="24"/>
      <c r="FQ231" s="24"/>
      <c r="FR231" s="24"/>
      <c r="FS231" s="24"/>
      <c r="FT231" s="24"/>
      <c r="FU231" s="24"/>
      <c r="FV231" s="24"/>
      <c r="FW231" s="24"/>
      <c r="FX231" s="24"/>
      <c r="FY231" s="24"/>
      <c r="FZ231" s="24"/>
      <c r="GA231" s="24"/>
      <c r="GB231" s="24"/>
      <c r="GC231" s="24"/>
      <c r="GD231" s="24"/>
      <c r="GE231" s="24"/>
      <c r="GF231" s="24"/>
      <c r="GG231" s="24"/>
      <c r="GH231" s="24"/>
      <c r="GI231" s="24"/>
      <c r="GJ231" s="24"/>
      <c r="GK231" s="24"/>
      <c r="GL231" s="24"/>
      <c r="GM231" s="24"/>
      <c r="GN231" s="24"/>
      <c r="GO231" s="24"/>
      <c r="GP231" s="24"/>
      <c r="GQ231" s="24"/>
      <c r="GR231" s="24"/>
      <c r="GS231" s="24"/>
      <c r="GT231" s="24"/>
      <c r="GU231" s="24"/>
      <c r="GV231" s="24"/>
      <c r="GW231" s="24"/>
      <c r="GX231" s="24"/>
      <c r="GY231" s="24"/>
      <c r="GZ231" s="24"/>
      <c r="HA231" s="24"/>
      <c r="HB231" s="24"/>
      <c r="HC231" s="24"/>
      <c r="HD231" s="24"/>
      <c r="HE231" s="24"/>
      <c r="HF231" s="24"/>
      <c r="HG231" s="24"/>
      <c r="HH231" s="24"/>
      <c r="HI231" s="24"/>
      <c r="HJ231" s="24"/>
      <c r="HK231" s="24"/>
      <c r="HL231" s="24"/>
      <c r="HM231" s="24"/>
      <c r="HN231" s="24"/>
      <c r="HO231" s="24"/>
      <c r="HP231" s="24"/>
      <c r="HQ231" s="24"/>
      <c r="HR231" s="24"/>
      <c r="HS231" s="24"/>
      <c r="HT231" s="24"/>
      <c r="HU231" s="24"/>
      <c r="HV231" s="24"/>
      <c r="HW231" s="24"/>
      <c r="HX231" s="24"/>
      <c r="HY231" s="24"/>
      <c r="HZ231" s="24"/>
      <c r="IA231" s="24"/>
      <c r="IB231" s="24"/>
      <c r="IC231" s="24"/>
      <c r="ID231" s="24"/>
      <c r="IE231" s="24"/>
      <c r="IF231" s="24"/>
      <c r="IG231" s="24"/>
      <c r="IH231" s="24"/>
      <c r="II231" s="24"/>
      <c r="IJ231" s="24"/>
      <c r="IK231" s="24"/>
      <c r="IL231" s="24"/>
      <c r="IM231" s="24"/>
      <c r="IN231" s="24"/>
      <c r="IO231" s="24"/>
      <c r="IP231" s="24"/>
      <c r="IQ231" s="24"/>
      <c r="IR231" s="24"/>
      <c r="IS231" s="24"/>
      <c r="IT231" s="24"/>
      <c r="IU231" s="24"/>
      <c r="IV231" s="24"/>
      <c r="IW231" s="24"/>
      <c r="IX231" s="24"/>
      <c r="IY231" s="24"/>
      <c r="IZ231" s="24"/>
      <c r="JA231" s="24"/>
      <c r="JB231" s="24"/>
      <c r="JC231" s="24"/>
      <c r="JD231" s="24"/>
      <c r="JE231" s="24"/>
      <c r="JF231" s="24"/>
      <c r="JG231" s="24"/>
      <c r="JH231" s="24"/>
      <c r="JI231" s="24"/>
      <c r="JJ231" s="24"/>
      <c r="JK231" s="24"/>
      <c r="JL231" s="24"/>
      <c r="JM231" s="24"/>
      <c r="JN231" s="24"/>
      <c r="JO231" s="24"/>
      <c r="JP231" s="24"/>
      <c r="JQ231" s="24"/>
      <c r="JR231" s="24"/>
      <c r="JS231" s="24"/>
      <c r="JT231" s="24"/>
      <c r="JU231" s="24"/>
      <c r="JV231" s="24"/>
      <c r="JW231" s="24"/>
      <c r="JX231" s="24"/>
      <c r="JY231" s="24"/>
      <c r="JZ231" s="24"/>
      <c r="KA231" s="24"/>
      <c r="KB231" s="24"/>
      <c r="KC231" s="24"/>
      <c r="KD231" s="24"/>
      <c r="KE231" s="24"/>
      <c r="KF231" s="24"/>
      <c r="KG231" s="24"/>
      <c r="KH231" s="24"/>
      <c r="KI231" s="24"/>
      <c r="KJ231" s="24"/>
      <c r="KK231" s="24"/>
      <c r="KL231" s="24"/>
      <c r="KM231" s="24"/>
      <c r="KN231" s="24"/>
      <c r="KO231" s="24"/>
      <c r="KP231" s="24"/>
      <c r="KQ231" s="24"/>
      <c r="KR231" s="24"/>
      <c r="KS231" s="24"/>
      <c r="KT231" s="24"/>
      <c r="KU231" s="24"/>
      <c r="KV231" s="24"/>
      <c r="KW231" s="24"/>
      <c r="KX231" s="24"/>
      <c r="KY231" s="24"/>
      <c r="KZ231" s="24"/>
      <c r="LA231" s="24"/>
      <c r="LB231" s="24"/>
      <c r="LC231" s="24"/>
      <c r="LD231" s="24"/>
      <c r="LE231" s="24"/>
      <c r="LF231" s="24"/>
      <c r="LG231" s="24"/>
      <c r="LH231" s="24"/>
      <c r="LI231" s="24"/>
      <c r="LJ231" s="24"/>
      <c r="LK231" s="24"/>
      <c r="LL231" s="24"/>
      <c r="LM231" s="24"/>
      <c r="LN231" s="24"/>
      <c r="LO231" s="24"/>
      <c r="LP231" s="24"/>
      <c r="LQ231" s="24"/>
      <c r="LR231" s="24"/>
      <c r="LS231" s="24"/>
      <c r="LT231" s="24"/>
      <c r="LU231" s="24"/>
      <c r="LV231" s="24"/>
      <c r="LW231" s="24"/>
      <c r="LX231" s="24"/>
      <c r="LY231" s="24"/>
      <c r="LZ231" s="24"/>
      <c r="MA231" s="24"/>
      <c r="MB231" s="24"/>
      <c r="MC231" s="24"/>
      <c r="MD231" s="24"/>
      <c r="ME231" s="24"/>
      <c r="MF231" s="24"/>
      <c r="MG231" s="24"/>
      <c r="MH231" s="24"/>
      <c r="MI231" s="24"/>
      <c r="MJ231" s="24"/>
      <c r="MK231" s="24"/>
      <c r="ML231" s="24"/>
      <c r="MM231" s="24"/>
      <c r="MN231" s="24"/>
      <c r="MO231" s="24"/>
      <c r="MP231" s="24"/>
      <c r="MQ231" s="24"/>
      <c r="MR231" s="24"/>
      <c r="MS231" s="24"/>
      <c r="MT231" s="24"/>
      <c r="MU231" s="24"/>
      <c r="MV231" s="24"/>
      <c r="MW231" s="24"/>
      <c r="MX231" s="24"/>
      <c r="MY231" s="24"/>
      <c r="MZ231" s="24"/>
      <c r="NA231" s="24"/>
      <c r="NB231" s="24"/>
      <c r="NC231" s="24"/>
      <c r="ND231" s="24"/>
      <c r="NE231" s="24"/>
      <c r="NF231" s="24"/>
      <c r="NG231" s="24"/>
      <c r="NH231" s="24"/>
      <c r="NI231" s="24"/>
      <c r="NJ231" s="24"/>
      <c r="NK231" s="24"/>
      <c r="NL231" s="24"/>
      <c r="NM231" s="24"/>
      <c r="NN231" s="24"/>
      <c r="NO231" s="24"/>
      <c r="NP231" s="24"/>
      <c r="NQ231" s="24"/>
      <c r="NR231" s="24"/>
      <c r="NS231" s="24"/>
      <c r="NT231" s="24"/>
      <c r="NU231" s="24"/>
      <c r="NV231" s="24"/>
      <c r="NW231" s="24"/>
      <c r="NX231" s="24"/>
      <c r="NY231" s="24"/>
      <c r="NZ231" s="24"/>
      <c r="OA231" s="24"/>
      <c r="OB231" s="24"/>
      <c r="OC231" s="24"/>
      <c r="OD231" s="24"/>
      <c r="OE231" s="24"/>
      <c r="OF231" s="24"/>
      <c r="OG231" s="24"/>
      <c r="OH231" s="24"/>
      <c r="OI231" s="24"/>
      <c r="OJ231" s="24"/>
      <c r="OK231" s="24"/>
      <c r="OL231" s="24"/>
      <c r="OM231" s="24"/>
      <c r="ON231" s="24"/>
      <c r="OO231" s="24"/>
      <c r="OP231" s="24"/>
      <c r="OQ231" s="24"/>
      <c r="OR231" s="24"/>
      <c r="OS231" s="24"/>
      <c r="OT231" s="24"/>
      <c r="OU231" s="24"/>
      <c r="OV231" s="24"/>
      <c r="OW231" s="24"/>
      <c r="OX231" s="24"/>
      <c r="OY231" s="24"/>
      <c r="OZ231" s="24"/>
      <c r="PA231" s="24"/>
      <c r="PB231" s="24"/>
      <c r="PC231" s="24"/>
      <c r="PD231" s="24"/>
      <c r="PE231" s="24"/>
      <c r="PF231" s="24"/>
      <c r="PG231" s="24"/>
      <c r="PH231" s="24"/>
      <c r="PI231" s="24"/>
      <c r="PJ231" s="24"/>
      <c r="PK231" s="24"/>
      <c r="PL231" s="24"/>
      <c r="PM231" s="24"/>
      <c r="PN231" s="24"/>
      <c r="PO231" s="24"/>
      <c r="PP231" s="24"/>
      <c r="PQ231" s="24"/>
      <c r="PR231" s="24"/>
      <c r="PS231" s="24"/>
      <c r="PT231" s="24"/>
      <c r="PU231" s="24"/>
      <c r="PV231" s="24"/>
      <c r="PW231" s="24"/>
      <c r="PX231" s="24"/>
      <c r="PY231" s="24"/>
      <c r="PZ231" s="24"/>
      <c r="QA231" s="24"/>
      <c r="QB231" s="24"/>
      <c r="QC231" s="24"/>
      <c r="QD231" s="24"/>
      <c r="QE231" s="24"/>
      <c r="QF231" s="24"/>
      <c r="QG231" s="24"/>
      <c r="QH231" s="24"/>
      <c r="QI231" s="24"/>
      <c r="QJ231" s="24"/>
      <c r="QK231" s="24"/>
      <c r="QL231" s="24"/>
      <c r="QM231" s="24"/>
      <c r="QN231" s="24"/>
      <c r="QO231" s="24"/>
      <c r="QP231" s="24"/>
      <c r="QQ231" s="24"/>
      <c r="QR231" s="24"/>
      <c r="QS231" s="24"/>
      <c r="QT231" s="24"/>
      <c r="QU231" s="24"/>
      <c r="QV231" s="24"/>
      <c r="QW231" s="24"/>
      <c r="QX231" s="24"/>
      <c r="QY231" s="24"/>
      <c r="QZ231" s="24"/>
      <c r="RA231" s="24"/>
      <c r="RB231" s="24"/>
      <c r="RC231" s="24"/>
      <c r="RD231" s="24"/>
      <c r="RE231" s="24"/>
      <c r="RF231" s="24"/>
      <c r="RG231" s="24"/>
      <c r="RH231" s="24"/>
      <c r="RI231" s="24"/>
      <c r="RJ231" s="24"/>
      <c r="RK231" s="24"/>
      <c r="RL231" s="24"/>
      <c r="RM231" s="24"/>
      <c r="RN231" s="24"/>
      <c r="RO231" s="24"/>
      <c r="RP231" s="24"/>
      <c r="RQ231" s="24"/>
      <c r="RR231" s="24"/>
      <c r="RS231" s="24"/>
      <c r="RT231" s="24"/>
      <c r="RU231" s="24"/>
      <c r="RV231" s="24"/>
      <c r="RW231" s="24"/>
      <c r="RX231" s="24"/>
      <c r="RY231" s="24"/>
      <c r="RZ231" s="24"/>
      <c r="SA231" s="24"/>
      <c r="SB231" s="24"/>
      <c r="SC231" s="24"/>
      <c r="SD231" s="24"/>
      <c r="SE231" s="24"/>
      <c r="SF231" s="24"/>
      <c r="SG231" s="24"/>
      <c r="SH231" s="24"/>
      <c r="SI231" s="24"/>
      <c r="SJ231" s="24"/>
      <c r="SK231" s="24"/>
      <c r="SL231" s="24"/>
      <c r="SM231" s="24"/>
      <c r="SN231" s="24"/>
      <c r="SO231" s="24"/>
      <c r="SP231" s="24"/>
      <c r="SQ231" s="24"/>
      <c r="SR231" s="24"/>
      <c r="SS231" s="24"/>
      <c r="ST231" s="24"/>
      <c r="SU231" s="24"/>
      <c r="SV231" s="24"/>
      <c r="SW231" s="24"/>
      <c r="SX231" s="24"/>
      <c r="SY231" s="24"/>
      <c r="SZ231" s="24"/>
      <c r="TA231" s="24"/>
      <c r="TB231" s="24"/>
      <c r="TC231" s="24"/>
      <c r="TD231" s="24"/>
      <c r="TE231" s="24"/>
      <c r="TF231" s="24"/>
      <c r="TG231" s="24"/>
      <c r="TH231" s="24"/>
      <c r="TI231" s="24"/>
      <c r="TJ231" s="24"/>
      <c r="TK231" s="24"/>
      <c r="TL231" s="24"/>
      <c r="TM231" s="24"/>
      <c r="TN231" s="24"/>
      <c r="TO231" s="24"/>
      <c r="TP231" s="24"/>
      <c r="TQ231" s="24"/>
      <c r="TR231" s="24"/>
      <c r="TS231" s="24"/>
      <c r="TT231" s="24"/>
      <c r="TU231" s="24"/>
      <c r="TV231" s="24"/>
      <c r="TW231" s="24"/>
      <c r="TX231" s="24"/>
      <c r="TY231" s="24"/>
      <c r="TZ231" s="24"/>
      <c r="UA231" s="24"/>
      <c r="UB231" s="24"/>
      <c r="UC231" s="24"/>
      <c r="UD231" s="24"/>
      <c r="UE231" s="24"/>
      <c r="UF231" s="24"/>
      <c r="UG231" s="24"/>
      <c r="UH231" s="24"/>
      <c r="UI231" s="24"/>
      <c r="UJ231" s="24"/>
      <c r="UK231" s="24"/>
      <c r="UL231" s="24"/>
      <c r="UM231" s="24"/>
      <c r="UN231" s="24"/>
      <c r="UO231" s="24"/>
      <c r="UP231" s="24"/>
      <c r="UQ231" s="24"/>
      <c r="UR231" s="24"/>
      <c r="US231" s="24"/>
      <c r="UT231" s="24"/>
      <c r="UU231" s="24"/>
      <c r="UV231" s="24"/>
      <c r="UW231" s="24"/>
      <c r="UX231" s="24"/>
      <c r="UY231" s="24"/>
      <c r="UZ231" s="24"/>
      <c r="VA231" s="24"/>
      <c r="VB231" s="24"/>
      <c r="VC231" s="24"/>
      <c r="VD231" s="24"/>
    </row>
    <row r="232" spans="1:576" s="23" customFormat="1" ht="15" customHeight="1" x14ac:dyDescent="0.2">
      <c r="A232" s="99">
        <v>22</v>
      </c>
      <c r="B232" s="89" t="s">
        <v>325</v>
      </c>
      <c r="C232" s="89" t="s">
        <v>326</v>
      </c>
      <c r="D232" s="20">
        <v>14</v>
      </c>
      <c r="E232" s="95" t="s">
        <v>244</v>
      </c>
      <c r="F232" s="89" t="s">
        <v>327</v>
      </c>
      <c r="G232" s="130">
        <v>8</v>
      </c>
      <c r="H232" s="22">
        <v>40</v>
      </c>
      <c r="I232" s="22" t="s">
        <v>107</v>
      </c>
      <c r="J232" s="21" t="s">
        <v>42</v>
      </c>
      <c r="K232" s="21" t="s">
        <v>264</v>
      </c>
      <c r="L232" s="21" t="s">
        <v>188</v>
      </c>
      <c r="M232" s="22">
        <v>1</v>
      </c>
      <c r="N232" s="62">
        <v>13333</v>
      </c>
      <c r="O232" s="62"/>
      <c r="P232" s="62"/>
      <c r="Q232" s="62">
        <f t="shared" si="129"/>
        <v>13333</v>
      </c>
      <c r="R232" s="62">
        <f>70.1*4</f>
        <v>280.39999999999998</v>
      </c>
      <c r="S232" s="62">
        <f t="shared" si="130"/>
        <v>2517.5</v>
      </c>
      <c r="T232" s="62">
        <f t="shared" si="131"/>
        <v>25175</v>
      </c>
      <c r="U232" s="62">
        <f t="shared" si="132"/>
        <v>2333.2749999999996</v>
      </c>
      <c r="V232" s="62">
        <f t="shared" si="133"/>
        <v>399.99</v>
      </c>
      <c r="W232" s="62">
        <f t="shared" si="134"/>
        <v>666.65000000000009</v>
      </c>
      <c r="X232" s="62">
        <f t="shared" si="135"/>
        <v>266.66000000000003</v>
      </c>
      <c r="Y232" s="62">
        <f t="shared" ref="Y232:Y238" si="141">1068+25</f>
        <v>1093</v>
      </c>
      <c r="Z232" s="62">
        <v>679</v>
      </c>
      <c r="AA232" s="64">
        <f t="shared" si="140"/>
        <v>7552.5</v>
      </c>
      <c r="AB232" s="64">
        <f t="shared" si="136"/>
        <v>21989.058333333331</v>
      </c>
      <c r="AC232" s="64">
        <f t="shared" si="137"/>
        <v>263868.69999999995</v>
      </c>
      <c r="AD232" s="64"/>
      <c r="AE232" s="64"/>
      <c r="AF232" s="64"/>
      <c r="AG232" s="64"/>
      <c r="AH232" s="64"/>
      <c r="AI232" s="64"/>
      <c r="AJ232" s="64"/>
      <c r="AK232" s="64"/>
      <c r="AL232" s="6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  <c r="HF232" s="24"/>
      <c r="HG232" s="24"/>
      <c r="HH232" s="24"/>
      <c r="HI232" s="24"/>
      <c r="HJ232" s="24"/>
      <c r="HK232" s="24"/>
      <c r="HL232" s="24"/>
      <c r="HM232" s="24"/>
      <c r="HN232" s="24"/>
      <c r="HO232" s="24"/>
      <c r="HP232" s="24"/>
      <c r="HQ232" s="24"/>
      <c r="HR232" s="24"/>
      <c r="HS232" s="24"/>
      <c r="HT232" s="24"/>
      <c r="HU232" s="24"/>
      <c r="HV232" s="24"/>
      <c r="HW232" s="24"/>
      <c r="HX232" s="24"/>
      <c r="HY232" s="24"/>
      <c r="HZ232" s="24"/>
      <c r="IA232" s="24"/>
      <c r="IB232" s="24"/>
      <c r="IC232" s="24"/>
      <c r="ID232" s="24"/>
      <c r="IE232" s="24"/>
      <c r="IF232" s="24"/>
      <c r="IG232" s="24"/>
      <c r="IH232" s="24"/>
      <c r="II232" s="24"/>
      <c r="IJ232" s="24"/>
      <c r="IK232" s="24"/>
      <c r="IL232" s="24"/>
      <c r="IM232" s="24"/>
      <c r="IN232" s="24"/>
      <c r="IO232" s="24"/>
      <c r="IP232" s="24"/>
      <c r="IQ232" s="24"/>
      <c r="IR232" s="24"/>
      <c r="IS232" s="24"/>
      <c r="IT232" s="24"/>
      <c r="IU232" s="24"/>
      <c r="IV232" s="24"/>
      <c r="IW232" s="24"/>
      <c r="IX232" s="24"/>
      <c r="IY232" s="24"/>
      <c r="IZ232" s="24"/>
      <c r="JA232" s="24"/>
      <c r="JB232" s="24"/>
      <c r="JC232" s="24"/>
      <c r="JD232" s="24"/>
      <c r="JE232" s="24"/>
      <c r="JF232" s="24"/>
      <c r="JG232" s="24"/>
      <c r="JH232" s="24"/>
      <c r="JI232" s="24"/>
      <c r="JJ232" s="24"/>
      <c r="JK232" s="24"/>
      <c r="JL232" s="24"/>
      <c r="JM232" s="24"/>
      <c r="JN232" s="24"/>
      <c r="JO232" s="24"/>
      <c r="JP232" s="24"/>
      <c r="JQ232" s="24"/>
      <c r="JR232" s="24"/>
      <c r="JS232" s="24"/>
      <c r="JT232" s="24"/>
      <c r="JU232" s="24"/>
      <c r="JV232" s="24"/>
      <c r="JW232" s="24"/>
      <c r="JX232" s="24"/>
      <c r="JY232" s="24"/>
      <c r="JZ232" s="24"/>
      <c r="KA232" s="24"/>
      <c r="KB232" s="24"/>
      <c r="KC232" s="24"/>
      <c r="KD232" s="24"/>
      <c r="KE232" s="24"/>
      <c r="KF232" s="24"/>
      <c r="KG232" s="24"/>
      <c r="KH232" s="24"/>
      <c r="KI232" s="24"/>
      <c r="KJ232" s="24"/>
      <c r="KK232" s="24"/>
      <c r="KL232" s="24"/>
      <c r="KM232" s="24"/>
      <c r="KN232" s="24"/>
      <c r="KO232" s="24"/>
      <c r="KP232" s="24"/>
      <c r="KQ232" s="24"/>
      <c r="KR232" s="24"/>
      <c r="KS232" s="24"/>
      <c r="KT232" s="24"/>
      <c r="KU232" s="24"/>
      <c r="KV232" s="24"/>
      <c r="KW232" s="24"/>
      <c r="KX232" s="24"/>
      <c r="KY232" s="24"/>
      <c r="KZ232" s="24"/>
      <c r="LA232" s="24"/>
      <c r="LB232" s="24"/>
      <c r="LC232" s="24"/>
      <c r="LD232" s="24"/>
      <c r="LE232" s="24"/>
      <c r="LF232" s="24"/>
      <c r="LG232" s="24"/>
      <c r="LH232" s="24"/>
      <c r="LI232" s="24"/>
      <c r="LJ232" s="24"/>
      <c r="LK232" s="24"/>
      <c r="LL232" s="24"/>
      <c r="LM232" s="24"/>
      <c r="LN232" s="24"/>
      <c r="LO232" s="24"/>
      <c r="LP232" s="24"/>
      <c r="LQ232" s="24"/>
      <c r="LR232" s="24"/>
      <c r="LS232" s="24"/>
      <c r="LT232" s="24"/>
      <c r="LU232" s="24"/>
      <c r="LV232" s="24"/>
      <c r="LW232" s="24"/>
      <c r="LX232" s="24"/>
      <c r="LY232" s="24"/>
      <c r="LZ232" s="24"/>
      <c r="MA232" s="24"/>
      <c r="MB232" s="24"/>
      <c r="MC232" s="24"/>
      <c r="MD232" s="24"/>
      <c r="ME232" s="24"/>
      <c r="MF232" s="24"/>
      <c r="MG232" s="24"/>
      <c r="MH232" s="24"/>
      <c r="MI232" s="24"/>
      <c r="MJ232" s="24"/>
      <c r="MK232" s="24"/>
      <c r="ML232" s="24"/>
      <c r="MM232" s="24"/>
      <c r="MN232" s="24"/>
      <c r="MO232" s="24"/>
      <c r="MP232" s="24"/>
      <c r="MQ232" s="24"/>
      <c r="MR232" s="24"/>
      <c r="MS232" s="24"/>
      <c r="MT232" s="24"/>
      <c r="MU232" s="24"/>
      <c r="MV232" s="24"/>
      <c r="MW232" s="24"/>
      <c r="MX232" s="24"/>
      <c r="MY232" s="24"/>
      <c r="MZ232" s="24"/>
      <c r="NA232" s="24"/>
      <c r="NB232" s="24"/>
      <c r="NC232" s="24"/>
      <c r="ND232" s="24"/>
      <c r="NE232" s="24"/>
      <c r="NF232" s="24"/>
      <c r="NG232" s="24"/>
      <c r="NH232" s="24"/>
      <c r="NI232" s="24"/>
      <c r="NJ232" s="24"/>
      <c r="NK232" s="24"/>
      <c r="NL232" s="24"/>
      <c r="NM232" s="24"/>
      <c r="NN232" s="24"/>
      <c r="NO232" s="24"/>
      <c r="NP232" s="24"/>
      <c r="NQ232" s="24"/>
      <c r="NR232" s="24"/>
      <c r="NS232" s="24"/>
      <c r="NT232" s="24"/>
      <c r="NU232" s="24"/>
      <c r="NV232" s="24"/>
      <c r="NW232" s="24"/>
      <c r="NX232" s="24"/>
      <c r="NY232" s="24"/>
      <c r="NZ232" s="24"/>
      <c r="OA232" s="24"/>
      <c r="OB232" s="24"/>
      <c r="OC232" s="24"/>
      <c r="OD232" s="24"/>
      <c r="OE232" s="24"/>
      <c r="OF232" s="24"/>
      <c r="OG232" s="24"/>
      <c r="OH232" s="24"/>
      <c r="OI232" s="24"/>
      <c r="OJ232" s="24"/>
      <c r="OK232" s="24"/>
      <c r="OL232" s="24"/>
      <c r="OM232" s="24"/>
      <c r="ON232" s="24"/>
      <c r="OO232" s="24"/>
      <c r="OP232" s="24"/>
      <c r="OQ232" s="24"/>
      <c r="OR232" s="24"/>
      <c r="OS232" s="24"/>
      <c r="OT232" s="24"/>
      <c r="OU232" s="24"/>
      <c r="OV232" s="24"/>
      <c r="OW232" s="24"/>
      <c r="OX232" s="24"/>
      <c r="OY232" s="24"/>
      <c r="OZ232" s="24"/>
      <c r="PA232" s="24"/>
      <c r="PB232" s="24"/>
      <c r="PC232" s="24"/>
      <c r="PD232" s="24"/>
      <c r="PE232" s="24"/>
      <c r="PF232" s="24"/>
      <c r="PG232" s="24"/>
      <c r="PH232" s="24"/>
      <c r="PI232" s="24"/>
      <c r="PJ232" s="24"/>
      <c r="PK232" s="24"/>
      <c r="PL232" s="24"/>
      <c r="PM232" s="24"/>
      <c r="PN232" s="24"/>
      <c r="PO232" s="24"/>
      <c r="PP232" s="24"/>
      <c r="PQ232" s="24"/>
      <c r="PR232" s="24"/>
      <c r="PS232" s="24"/>
      <c r="PT232" s="24"/>
      <c r="PU232" s="24"/>
      <c r="PV232" s="24"/>
      <c r="PW232" s="24"/>
      <c r="PX232" s="24"/>
      <c r="PY232" s="24"/>
      <c r="PZ232" s="24"/>
      <c r="QA232" s="24"/>
      <c r="QB232" s="24"/>
      <c r="QC232" s="24"/>
      <c r="QD232" s="24"/>
      <c r="QE232" s="24"/>
      <c r="QF232" s="24"/>
      <c r="QG232" s="24"/>
      <c r="QH232" s="24"/>
      <c r="QI232" s="24"/>
      <c r="QJ232" s="24"/>
      <c r="QK232" s="24"/>
      <c r="QL232" s="24"/>
      <c r="QM232" s="24"/>
      <c r="QN232" s="24"/>
      <c r="QO232" s="24"/>
      <c r="QP232" s="24"/>
      <c r="QQ232" s="24"/>
      <c r="QR232" s="24"/>
      <c r="QS232" s="24"/>
      <c r="QT232" s="24"/>
      <c r="QU232" s="24"/>
      <c r="QV232" s="24"/>
      <c r="QW232" s="24"/>
      <c r="QX232" s="24"/>
      <c r="QY232" s="24"/>
      <c r="QZ232" s="24"/>
      <c r="RA232" s="24"/>
      <c r="RB232" s="24"/>
      <c r="RC232" s="24"/>
      <c r="RD232" s="24"/>
      <c r="RE232" s="24"/>
      <c r="RF232" s="24"/>
      <c r="RG232" s="24"/>
      <c r="RH232" s="24"/>
      <c r="RI232" s="24"/>
      <c r="RJ232" s="24"/>
      <c r="RK232" s="24"/>
      <c r="RL232" s="24"/>
      <c r="RM232" s="24"/>
      <c r="RN232" s="24"/>
      <c r="RO232" s="24"/>
      <c r="RP232" s="24"/>
      <c r="RQ232" s="24"/>
      <c r="RR232" s="24"/>
      <c r="RS232" s="24"/>
      <c r="RT232" s="24"/>
      <c r="RU232" s="24"/>
      <c r="RV232" s="24"/>
      <c r="RW232" s="24"/>
      <c r="RX232" s="24"/>
      <c r="RY232" s="24"/>
      <c r="RZ232" s="24"/>
      <c r="SA232" s="24"/>
      <c r="SB232" s="24"/>
      <c r="SC232" s="24"/>
      <c r="SD232" s="24"/>
      <c r="SE232" s="24"/>
      <c r="SF232" s="24"/>
      <c r="SG232" s="24"/>
      <c r="SH232" s="24"/>
      <c r="SI232" s="24"/>
      <c r="SJ232" s="24"/>
      <c r="SK232" s="24"/>
      <c r="SL232" s="24"/>
      <c r="SM232" s="24"/>
      <c r="SN232" s="24"/>
      <c r="SO232" s="24"/>
      <c r="SP232" s="24"/>
      <c r="SQ232" s="24"/>
      <c r="SR232" s="24"/>
      <c r="SS232" s="24"/>
      <c r="ST232" s="24"/>
      <c r="SU232" s="24"/>
      <c r="SV232" s="24"/>
      <c r="SW232" s="24"/>
      <c r="SX232" s="24"/>
      <c r="SY232" s="24"/>
      <c r="SZ232" s="24"/>
      <c r="TA232" s="24"/>
      <c r="TB232" s="24"/>
      <c r="TC232" s="24"/>
      <c r="TD232" s="24"/>
      <c r="TE232" s="24"/>
      <c r="TF232" s="24"/>
      <c r="TG232" s="24"/>
      <c r="TH232" s="24"/>
      <c r="TI232" s="24"/>
      <c r="TJ232" s="24"/>
      <c r="TK232" s="24"/>
      <c r="TL232" s="24"/>
      <c r="TM232" s="24"/>
      <c r="TN232" s="24"/>
      <c r="TO232" s="24"/>
      <c r="TP232" s="24"/>
      <c r="TQ232" s="24"/>
      <c r="TR232" s="24"/>
      <c r="TS232" s="24"/>
      <c r="TT232" s="24"/>
      <c r="TU232" s="24"/>
      <c r="TV232" s="24"/>
      <c r="TW232" s="24"/>
      <c r="TX232" s="24"/>
      <c r="TY232" s="24"/>
      <c r="TZ232" s="24"/>
      <c r="UA232" s="24"/>
      <c r="UB232" s="24"/>
      <c r="UC232" s="24"/>
      <c r="UD232" s="24"/>
      <c r="UE232" s="24"/>
      <c r="UF232" s="24"/>
      <c r="UG232" s="24"/>
      <c r="UH232" s="24"/>
      <c r="UI232" s="24"/>
      <c r="UJ232" s="24"/>
      <c r="UK232" s="24"/>
      <c r="UL232" s="24"/>
      <c r="UM232" s="24"/>
      <c r="UN232" s="24"/>
      <c r="UO232" s="24"/>
      <c r="UP232" s="24"/>
      <c r="UQ232" s="24"/>
      <c r="UR232" s="24"/>
      <c r="US232" s="24"/>
      <c r="UT232" s="24"/>
      <c r="UU232" s="24"/>
      <c r="UV232" s="24"/>
      <c r="UW232" s="24"/>
      <c r="UX232" s="24"/>
      <c r="UY232" s="24"/>
      <c r="UZ232" s="24"/>
      <c r="VA232" s="24"/>
      <c r="VB232" s="24"/>
      <c r="VC232" s="24"/>
      <c r="VD232" s="24"/>
    </row>
    <row r="233" spans="1:576" s="23" customFormat="1" ht="15" customHeight="1" x14ac:dyDescent="0.2">
      <c r="A233" s="99">
        <v>23</v>
      </c>
      <c r="B233" s="89" t="s">
        <v>325</v>
      </c>
      <c r="C233" s="89" t="s">
        <v>326</v>
      </c>
      <c r="D233" s="20">
        <v>14</v>
      </c>
      <c r="E233" s="92" t="s">
        <v>244</v>
      </c>
      <c r="F233" s="89" t="s">
        <v>327</v>
      </c>
      <c r="G233" s="130">
        <v>8</v>
      </c>
      <c r="H233" s="22">
        <v>40</v>
      </c>
      <c r="I233" s="22" t="s">
        <v>107</v>
      </c>
      <c r="J233" s="21" t="s">
        <v>42</v>
      </c>
      <c r="K233" s="21" t="s">
        <v>264</v>
      </c>
      <c r="L233" s="21" t="s">
        <v>188</v>
      </c>
      <c r="M233" s="22">
        <v>1</v>
      </c>
      <c r="N233" s="62">
        <v>13333</v>
      </c>
      <c r="O233" s="62"/>
      <c r="P233" s="62"/>
      <c r="Q233" s="62">
        <f t="shared" si="129"/>
        <v>13333</v>
      </c>
      <c r="R233" s="62">
        <f>70.1*5</f>
        <v>350.5</v>
      </c>
      <c r="S233" s="62">
        <f t="shared" si="130"/>
        <v>2517.5</v>
      </c>
      <c r="T233" s="62">
        <f t="shared" si="131"/>
        <v>25175</v>
      </c>
      <c r="U233" s="62">
        <f t="shared" si="132"/>
        <v>2333.2749999999996</v>
      </c>
      <c r="V233" s="62">
        <f t="shared" si="133"/>
        <v>399.99</v>
      </c>
      <c r="W233" s="62">
        <f t="shared" si="134"/>
        <v>666.65000000000009</v>
      </c>
      <c r="X233" s="62">
        <f t="shared" si="135"/>
        <v>266.66000000000003</v>
      </c>
      <c r="Y233" s="62">
        <f t="shared" si="141"/>
        <v>1093</v>
      </c>
      <c r="Z233" s="62">
        <v>679</v>
      </c>
      <c r="AA233" s="64">
        <f t="shared" si="140"/>
        <v>7552.5</v>
      </c>
      <c r="AB233" s="64">
        <f t="shared" si="136"/>
        <v>22059.158333333333</v>
      </c>
      <c r="AC233" s="64">
        <f t="shared" si="137"/>
        <v>264709.90000000002</v>
      </c>
      <c r="AD233" s="64"/>
      <c r="AE233" s="64"/>
      <c r="AF233" s="64"/>
      <c r="AG233" s="64"/>
      <c r="AH233" s="64"/>
      <c r="AI233" s="64"/>
      <c r="AJ233" s="64"/>
      <c r="AK233" s="64"/>
      <c r="AL233" s="6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4"/>
      <c r="HA233" s="24"/>
      <c r="HB233" s="24"/>
      <c r="HC233" s="24"/>
      <c r="HD233" s="24"/>
      <c r="HE233" s="24"/>
      <c r="HF233" s="24"/>
      <c r="HG233" s="24"/>
      <c r="HH233" s="24"/>
      <c r="HI233" s="24"/>
      <c r="HJ233" s="24"/>
      <c r="HK233" s="24"/>
      <c r="HL233" s="24"/>
      <c r="HM233" s="24"/>
      <c r="HN233" s="24"/>
      <c r="HO233" s="24"/>
      <c r="HP233" s="24"/>
      <c r="HQ233" s="24"/>
      <c r="HR233" s="24"/>
      <c r="HS233" s="24"/>
      <c r="HT233" s="24"/>
      <c r="HU233" s="24"/>
      <c r="HV233" s="24"/>
      <c r="HW233" s="24"/>
      <c r="HX233" s="24"/>
      <c r="HY233" s="24"/>
      <c r="HZ233" s="24"/>
      <c r="IA233" s="24"/>
      <c r="IB233" s="24"/>
      <c r="IC233" s="24"/>
      <c r="ID233" s="24"/>
      <c r="IE233" s="24"/>
      <c r="IF233" s="24"/>
      <c r="IG233" s="24"/>
      <c r="IH233" s="24"/>
      <c r="II233" s="24"/>
      <c r="IJ233" s="24"/>
      <c r="IK233" s="24"/>
      <c r="IL233" s="24"/>
      <c r="IM233" s="24"/>
      <c r="IN233" s="24"/>
      <c r="IO233" s="24"/>
      <c r="IP233" s="24"/>
      <c r="IQ233" s="24"/>
      <c r="IR233" s="24"/>
      <c r="IS233" s="24"/>
      <c r="IT233" s="24"/>
      <c r="IU233" s="24"/>
      <c r="IV233" s="24"/>
      <c r="IW233" s="24"/>
      <c r="IX233" s="24"/>
      <c r="IY233" s="24"/>
      <c r="IZ233" s="24"/>
      <c r="JA233" s="24"/>
      <c r="JB233" s="24"/>
      <c r="JC233" s="24"/>
      <c r="JD233" s="24"/>
      <c r="JE233" s="24"/>
      <c r="JF233" s="24"/>
      <c r="JG233" s="24"/>
      <c r="JH233" s="24"/>
      <c r="JI233" s="24"/>
      <c r="JJ233" s="24"/>
      <c r="JK233" s="24"/>
      <c r="JL233" s="24"/>
      <c r="JM233" s="24"/>
      <c r="JN233" s="24"/>
      <c r="JO233" s="24"/>
      <c r="JP233" s="24"/>
      <c r="JQ233" s="24"/>
      <c r="JR233" s="24"/>
      <c r="JS233" s="24"/>
      <c r="JT233" s="24"/>
      <c r="JU233" s="24"/>
      <c r="JV233" s="24"/>
      <c r="JW233" s="24"/>
      <c r="JX233" s="24"/>
      <c r="JY233" s="24"/>
      <c r="JZ233" s="24"/>
      <c r="KA233" s="24"/>
      <c r="KB233" s="24"/>
      <c r="KC233" s="24"/>
      <c r="KD233" s="24"/>
      <c r="KE233" s="24"/>
      <c r="KF233" s="24"/>
      <c r="KG233" s="24"/>
      <c r="KH233" s="24"/>
      <c r="KI233" s="24"/>
      <c r="KJ233" s="24"/>
      <c r="KK233" s="24"/>
      <c r="KL233" s="24"/>
      <c r="KM233" s="24"/>
      <c r="KN233" s="24"/>
      <c r="KO233" s="24"/>
      <c r="KP233" s="24"/>
      <c r="KQ233" s="24"/>
      <c r="KR233" s="24"/>
      <c r="KS233" s="24"/>
      <c r="KT233" s="24"/>
      <c r="KU233" s="24"/>
      <c r="KV233" s="24"/>
      <c r="KW233" s="24"/>
      <c r="KX233" s="24"/>
      <c r="KY233" s="24"/>
      <c r="KZ233" s="24"/>
      <c r="LA233" s="24"/>
      <c r="LB233" s="24"/>
      <c r="LC233" s="24"/>
      <c r="LD233" s="24"/>
      <c r="LE233" s="24"/>
      <c r="LF233" s="24"/>
      <c r="LG233" s="24"/>
      <c r="LH233" s="24"/>
      <c r="LI233" s="24"/>
      <c r="LJ233" s="24"/>
      <c r="LK233" s="24"/>
      <c r="LL233" s="24"/>
      <c r="LM233" s="24"/>
      <c r="LN233" s="24"/>
      <c r="LO233" s="24"/>
      <c r="LP233" s="24"/>
      <c r="LQ233" s="24"/>
      <c r="LR233" s="24"/>
      <c r="LS233" s="24"/>
      <c r="LT233" s="24"/>
      <c r="LU233" s="24"/>
      <c r="LV233" s="24"/>
      <c r="LW233" s="24"/>
      <c r="LX233" s="24"/>
      <c r="LY233" s="24"/>
      <c r="LZ233" s="24"/>
      <c r="MA233" s="24"/>
      <c r="MB233" s="24"/>
      <c r="MC233" s="24"/>
      <c r="MD233" s="24"/>
      <c r="ME233" s="24"/>
      <c r="MF233" s="24"/>
      <c r="MG233" s="24"/>
      <c r="MH233" s="24"/>
      <c r="MI233" s="24"/>
      <c r="MJ233" s="24"/>
      <c r="MK233" s="24"/>
      <c r="ML233" s="24"/>
      <c r="MM233" s="24"/>
      <c r="MN233" s="24"/>
      <c r="MO233" s="24"/>
      <c r="MP233" s="24"/>
      <c r="MQ233" s="24"/>
      <c r="MR233" s="24"/>
      <c r="MS233" s="24"/>
      <c r="MT233" s="24"/>
      <c r="MU233" s="24"/>
      <c r="MV233" s="24"/>
      <c r="MW233" s="24"/>
      <c r="MX233" s="24"/>
      <c r="MY233" s="24"/>
      <c r="MZ233" s="24"/>
      <c r="NA233" s="24"/>
      <c r="NB233" s="24"/>
      <c r="NC233" s="24"/>
      <c r="ND233" s="24"/>
      <c r="NE233" s="24"/>
      <c r="NF233" s="24"/>
      <c r="NG233" s="24"/>
      <c r="NH233" s="24"/>
      <c r="NI233" s="24"/>
      <c r="NJ233" s="24"/>
      <c r="NK233" s="24"/>
      <c r="NL233" s="24"/>
      <c r="NM233" s="24"/>
      <c r="NN233" s="24"/>
      <c r="NO233" s="24"/>
      <c r="NP233" s="24"/>
      <c r="NQ233" s="24"/>
      <c r="NR233" s="24"/>
      <c r="NS233" s="24"/>
      <c r="NT233" s="24"/>
      <c r="NU233" s="24"/>
      <c r="NV233" s="24"/>
      <c r="NW233" s="24"/>
      <c r="NX233" s="24"/>
      <c r="NY233" s="24"/>
      <c r="NZ233" s="24"/>
      <c r="OA233" s="24"/>
      <c r="OB233" s="24"/>
      <c r="OC233" s="24"/>
      <c r="OD233" s="24"/>
      <c r="OE233" s="24"/>
      <c r="OF233" s="24"/>
      <c r="OG233" s="24"/>
      <c r="OH233" s="24"/>
      <c r="OI233" s="24"/>
      <c r="OJ233" s="24"/>
      <c r="OK233" s="24"/>
      <c r="OL233" s="24"/>
      <c r="OM233" s="24"/>
      <c r="ON233" s="24"/>
      <c r="OO233" s="24"/>
      <c r="OP233" s="24"/>
      <c r="OQ233" s="24"/>
      <c r="OR233" s="24"/>
      <c r="OS233" s="24"/>
      <c r="OT233" s="24"/>
      <c r="OU233" s="24"/>
      <c r="OV233" s="24"/>
      <c r="OW233" s="24"/>
      <c r="OX233" s="24"/>
      <c r="OY233" s="24"/>
      <c r="OZ233" s="24"/>
      <c r="PA233" s="24"/>
      <c r="PB233" s="24"/>
      <c r="PC233" s="24"/>
      <c r="PD233" s="24"/>
      <c r="PE233" s="24"/>
      <c r="PF233" s="24"/>
      <c r="PG233" s="24"/>
      <c r="PH233" s="24"/>
      <c r="PI233" s="24"/>
      <c r="PJ233" s="24"/>
      <c r="PK233" s="24"/>
      <c r="PL233" s="24"/>
      <c r="PM233" s="24"/>
      <c r="PN233" s="24"/>
      <c r="PO233" s="24"/>
      <c r="PP233" s="24"/>
      <c r="PQ233" s="24"/>
      <c r="PR233" s="24"/>
      <c r="PS233" s="24"/>
      <c r="PT233" s="24"/>
      <c r="PU233" s="24"/>
      <c r="PV233" s="24"/>
      <c r="PW233" s="24"/>
      <c r="PX233" s="24"/>
      <c r="PY233" s="24"/>
      <c r="PZ233" s="24"/>
      <c r="QA233" s="24"/>
      <c r="QB233" s="24"/>
      <c r="QC233" s="24"/>
      <c r="QD233" s="24"/>
      <c r="QE233" s="24"/>
      <c r="QF233" s="24"/>
      <c r="QG233" s="24"/>
      <c r="QH233" s="24"/>
      <c r="QI233" s="24"/>
      <c r="QJ233" s="24"/>
      <c r="QK233" s="24"/>
      <c r="QL233" s="24"/>
      <c r="QM233" s="24"/>
      <c r="QN233" s="24"/>
      <c r="QO233" s="24"/>
      <c r="QP233" s="24"/>
      <c r="QQ233" s="24"/>
      <c r="QR233" s="24"/>
      <c r="QS233" s="24"/>
      <c r="QT233" s="24"/>
      <c r="QU233" s="24"/>
      <c r="QV233" s="24"/>
      <c r="QW233" s="24"/>
      <c r="QX233" s="24"/>
      <c r="QY233" s="24"/>
      <c r="QZ233" s="24"/>
      <c r="RA233" s="24"/>
      <c r="RB233" s="24"/>
      <c r="RC233" s="24"/>
      <c r="RD233" s="24"/>
      <c r="RE233" s="24"/>
      <c r="RF233" s="24"/>
      <c r="RG233" s="24"/>
      <c r="RH233" s="24"/>
      <c r="RI233" s="24"/>
      <c r="RJ233" s="24"/>
      <c r="RK233" s="24"/>
      <c r="RL233" s="24"/>
      <c r="RM233" s="24"/>
      <c r="RN233" s="24"/>
      <c r="RO233" s="24"/>
      <c r="RP233" s="24"/>
      <c r="RQ233" s="24"/>
      <c r="RR233" s="24"/>
      <c r="RS233" s="24"/>
      <c r="RT233" s="24"/>
      <c r="RU233" s="24"/>
      <c r="RV233" s="24"/>
      <c r="RW233" s="24"/>
      <c r="RX233" s="24"/>
      <c r="RY233" s="24"/>
      <c r="RZ233" s="24"/>
      <c r="SA233" s="24"/>
      <c r="SB233" s="24"/>
      <c r="SC233" s="24"/>
      <c r="SD233" s="24"/>
      <c r="SE233" s="24"/>
      <c r="SF233" s="24"/>
      <c r="SG233" s="24"/>
      <c r="SH233" s="24"/>
      <c r="SI233" s="24"/>
      <c r="SJ233" s="24"/>
      <c r="SK233" s="24"/>
      <c r="SL233" s="24"/>
      <c r="SM233" s="24"/>
      <c r="SN233" s="24"/>
      <c r="SO233" s="24"/>
      <c r="SP233" s="24"/>
      <c r="SQ233" s="24"/>
      <c r="SR233" s="24"/>
      <c r="SS233" s="24"/>
      <c r="ST233" s="24"/>
      <c r="SU233" s="24"/>
      <c r="SV233" s="24"/>
      <c r="SW233" s="24"/>
      <c r="SX233" s="24"/>
      <c r="SY233" s="24"/>
      <c r="SZ233" s="24"/>
      <c r="TA233" s="24"/>
      <c r="TB233" s="24"/>
      <c r="TC233" s="24"/>
      <c r="TD233" s="24"/>
      <c r="TE233" s="24"/>
      <c r="TF233" s="24"/>
      <c r="TG233" s="24"/>
      <c r="TH233" s="24"/>
      <c r="TI233" s="24"/>
      <c r="TJ233" s="24"/>
      <c r="TK233" s="24"/>
      <c r="TL233" s="24"/>
      <c r="TM233" s="24"/>
      <c r="TN233" s="24"/>
      <c r="TO233" s="24"/>
      <c r="TP233" s="24"/>
      <c r="TQ233" s="24"/>
      <c r="TR233" s="24"/>
      <c r="TS233" s="24"/>
      <c r="TT233" s="24"/>
      <c r="TU233" s="24"/>
      <c r="TV233" s="24"/>
      <c r="TW233" s="24"/>
      <c r="TX233" s="24"/>
      <c r="TY233" s="24"/>
      <c r="TZ233" s="24"/>
      <c r="UA233" s="24"/>
      <c r="UB233" s="24"/>
      <c r="UC233" s="24"/>
      <c r="UD233" s="24"/>
      <c r="UE233" s="24"/>
      <c r="UF233" s="24"/>
      <c r="UG233" s="24"/>
      <c r="UH233" s="24"/>
      <c r="UI233" s="24"/>
      <c r="UJ233" s="24"/>
      <c r="UK233" s="24"/>
      <c r="UL233" s="24"/>
      <c r="UM233" s="24"/>
      <c r="UN233" s="24"/>
      <c r="UO233" s="24"/>
      <c r="UP233" s="24"/>
      <c r="UQ233" s="24"/>
      <c r="UR233" s="24"/>
      <c r="US233" s="24"/>
      <c r="UT233" s="24"/>
      <c r="UU233" s="24"/>
      <c r="UV233" s="24"/>
      <c r="UW233" s="24"/>
      <c r="UX233" s="24"/>
      <c r="UY233" s="24"/>
      <c r="UZ233" s="24"/>
      <c r="VA233" s="24"/>
      <c r="VB233" s="24"/>
      <c r="VC233" s="24"/>
      <c r="VD233" s="24"/>
    </row>
    <row r="234" spans="1:576" s="23" customFormat="1" ht="15" customHeight="1" x14ac:dyDescent="0.2">
      <c r="A234" s="94">
        <v>24</v>
      </c>
      <c r="B234" s="89" t="s">
        <v>325</v>
      </c>
      <c r="C234" s="89" t="s">
        <v>326</v>
      </c>
      <c r="D234" s="20">
        <v>14</v>
      </c>
      <c r="E234" s="95" t="s">
        <v>244</v>
      </c>
      <c r="F234" s="89" t="s">
        <v>327</v>
      </c>
      <c r="G234" s="130">
        <v>8</v>
      </c>
      <c r="H234" s="22">
        <v>40</v>
      </c>
      <c r="I234" s="22" t="s">
        <v>107</v>
      </c>
      <c r="J234" s="21" t="s">
        <v>42</v>
      </c>
      <c r="K234" s="21" t="s">
        <v>264</v>
      </c>
      <c r="L234" s="21" t="s">
        <v>188</v>
      </c>
      <c r="M234" s="22">
        <v>1</v>
      </c>
      <c r="N234" s="62">
        <v>13333</v>
      </c>
      <c r="O234" s="62"/>
      <c r="P234" s="62"/>
      <c r="Q234" s="62">
        <f t="shared" si="129"/>
        <v>13333</v>
      </c>
      <c r="R234" s="62"/>
      <c r="S234" s="62">
        <f t="shared" si="130"/>
        <v>2517.5</v>
      </c>
      <c r="T234" s="62">
        <f t="shared" si="131"/>
        <v>25175</v>
      </c>
      <c r="U234" s="62">
        <f t="shared" si="132"/>
        <v>2333.2749999999996</v>
      </c>
      <c r="V234" s="62">
        <f t="shared" si="133"/>
        <v>399.99</v>
      </c>
      <c r="W234" s="62">
        <f t="shared" si="134"/>
        <v>666.65000000000009</v>
      </c>
      <c r="X234" s="62">
        <f t="shared" si="135"/>
        <v>266.66000000000003</v>
      </c>
      <c r="Y234" s="62">
        <f t="shared" si="141"/>
        <v>1093</v>
      </c>
      <c r="Z234" s="62">
        <v>679</v>
      </c>
      <c r="AA234" s="64">
        <f t="shared" si="140"/>
        <v>7552.5</v>
      </c>
      <c r="AB234" s="64">
        <f t="shared" si="136"/>
        <v>21708.658333333333</v>
      </c>
      <c r="AC234" s="64">
        <f t="shared" si="137"/>
        <v>260503.9</v>
      </c>
      <c r="AD234" s="64"/>
      <c r="AE234" s="64"/>
      <c r="AF234" s="64"/>
      <c r="AG234" s="64"/>
      <c r="AH234" s="64"/>
      <c r="AI234" s="64"/>
      <c r="AJ234" s="64"/>
      <c r="AK234" s="64"/>
      <c r="AL234" s="6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4"/>
      <c r="HA234" s="24"/>
      <c r="HB234" s="24"/>
      <c r="HC234" s="24"/>
      <c r="HD234" s="24"/>
      <c r="HE234" s="24"/>
      <c r="HF234" s="24"/>
      <c r="HG234" s="24"/>
      <c r="HH234" s="24"/>
      <c r="HI234" s="24"/>
      <c r="HJ234" s="24"/>
      <c r="HK234" s="24"/>
      <c r="HL234" s="24"/>
      <c r="HM234" s="24"/>
      <c r="HN234" s="24"/>
      <c r="HO234" s="24"/>
      <c r="HP234" s="24"/>
      <c r="HQ234" s="24"/>
      <c r="HR234" s="24"/>
      <c r="HS234" s="24"/>
      <c r="HT234" s="24"/>
      <c r="HU234" s="24"/>
      <c r="HV234" s="24"/>
      <c r="HW234" s="24"/>
      <c r="HX234" s="24"/>
      <c r="HY234" s="24"/>
      <c r="HZ234" s="24"/>
      <c r="IA234" s="24"/>
      <c r="IB234" s="24"/>
      <c r="IC234" s="24"/>
      <c r="ID234" s="24"/>
      <c r="IE234" s="24"/>
      <c r="IF234" s="24"/>
      <c r="IG234" s="24"/>
      <c r="IH234" s="24"/>
      <c r="II234" s="24"/>
      <c r="IJ234" s="24"/>
      <c r="IK234" s="24"/>
      <c r="IL234" s="24"/>
      <c r="IM234" s="24"/>
      <c r="IN234" s="24"/>
      <c r="IO234" s="24"/>
      <c r="IP234" s="24"/>
      <c r="IQ234" s="24"/>
      <c r="IR234" s="24"/>
      <c r="IS234" s="24"/>
      <c r="IT234" s="24"/>
      <c r="IU234" s="24"/>
      <c r="IV234" s="24"/>
      <c r="IW234" s="24"/>
      <c r="IX234" s="24"/>
      <c r="IY234" s="24"/>
      <c r="IZ234" s="24"/>
      <c r="JA234" s="24"/>
      <c r="JB234" s="24"/>
      <c r="JC234" s="24"/>
      <c r="JD234" s="24"/>
      <c r="JE234" s="24"/>
      <c r="JF234" s="24"/>
      <c r="JG234" s="24"/>
      <c r="JH234" s="24"/>
      <c r="JI234" s="24"/>
      <c r="JJ234" s="24"/>
      <c r="JK234" s="24"/>
      <c r="JL234" s="24"/>
      <c r="JM234" s="24"/>
      <c r="JN234" s="24"/>
      <c r="JO234" s="24"/>
      <c r="JP234" s="24"/>
      <c r="JQ234" s="24"/>
      <c r="JR234" s="24"/>
      <c r="JS234" s="24"/>
      <c r="JT234" s="24"/>
      <c r="JU234" s="24"/>
      <c r="JV234" s="24"/>
      <c r="JW234" s="24"/>
      <c r="JX234" s="24"/>
      <c r="JY234" s="24"/>
      <c r="JZ234" s="24"/>
      <c r="KA234" s="24"/>
      <c r="KB234" s="24"/>
      <c r="KC234" s="24"/>
      <c r="KD234" s="24"/>
      <c r="KE234" s="24"/>
      <c r="KF234" s="24"/>
      <c r="KG234" s="24"/>
      <c r="KH234" s="24"/>
      <c r="KI234" s="24"/>
      <c r="KJ234" s="24"/>
      <c r="KK234" s="24"/>
      <c r="KL234" s="24"/>
      <c r="KM234" s="24"/>
      <c r="KN234" s="24"/>
      <c r="KO234" s="24"/>
      <c r="KP234" s="24"/>
      <c r="KQ234" s="24"/>
      <c r="KR234" s="24"/>
      <c r="KS234" s="24"/>
      <c r="KT234" s="24"/>
      <c r="KU234" s="24"/>
      <c r="KV234" s="24"/>
      <c r="KW234" s="24"/>
      <c r="KX234" s="24"/>
      <c r="KY234" s="24"/>
      <c r="KZ234" s="24"/>
      <c r="LA234" s="24"/>
      <c r="LB234" s="24"/>
      <c r="LC234" s="24"/>
      <c r="LD234" s="24"/>
      <c r="LE234" s="24"/>
      <c r="LF234" s="24"/>
      <c r="LG234" s="24"/>
      <c r="LH234" s="24"/>
      <c r="LI234" s="24"/>
      <c r="LJ234" s="24"/>
      <c r="LK234" s="24"/>
      <c r="LL234" s="24"/>
      <c r="LM234" s="24"/>
      <c r="LN234" s="24"/>
      <c r="LO234" s="24"/>
      <c r="LP234" s="24"/>
      <c r="LQ234" s="24"/>
      <c r="LR234" s="24"/>
      <c r="LS234" s="24"/>
      <c r="LT234" s="24"/>
      <c r="LU234" s="24"/>
      <c r="LV234" s="24"/>
      <c r="LW234" s="24"/>
      <c r="LX234" s="24"/>
      <c r="LY234" s="24"/>
      <c r="LZ234" s="24"/>
      <c r="MA234" s="24"/>
      <c r="MB234" s="24"/>
      <c r="MC234" s="24"/>
      <c r="MD234" s="24"/>
      <c r="ME234" s="24"/>
      <c r="MF234" s="24"/>
      <c r="MG234" s="24"/>
      <c r="MH234" s="24"/>
      <c r="MI234" s="24"/>
      <c r="MJ234" s="24"/>
      <c r="MK234" s="24"/>
      <c r="ML234" s="24"/>
      <c r="MM234" s="24"/>
      <c r="MN234" s="24"/>
      <c r="MO234" s="24"/>
      <c r="MP234" s="24"/>
      <c r="MQ234" s="24"/>
      <c r="MR234" s="24"/>
      <c r="MS234" s="24"/>
      <c r="MT234" s="24"/>
      <c r="MU234" s="24"/>
      <c r="MV234" s="24"/>
      <c r="MW234" s="24"/>
      <c r="MX234" s="24"/>
      <c r="MY234" s="24"/>
      <c r="MZ234" s="24"/>
      <c r="NA234" s="24"/>
      <c r="NB234" s="24"/>
      <c r="NC234" s="24"/>
      <c r="ND234" s="24"/>
      <c r="NE234" s="24"/>
      <c r="NF234" s="24"/>
      <c r="NG234" s="24"/>
      <c r="NH234" s="24"/>
      <c r="NI234" s="24"/>
      <c r="NJ234" s="24"/>
      <c r="NK234" s="24"/>
      <c r="NL234" s="24"/>
      <c r="NM234" s="24"/>
      <c r="NN234" s="24"/>
      <c r="NO234" s="24"/>
      <c r="NP234" s="24"/>
      <c r="NQ234" s="24"/>
      <c r="NR234" s="24"/>
      <c r="NS234" s="24"/>
      <c r="NT234" s="24"/>
      <c r="NU234" s="24"/>
      <c r="NV234" s="24"/>
      <c r="NW234" s="24"/>
      <c r="NX234" s="24"/>
      <c r="NY234" s="24"/>
      <c r="NZ234" s="24"/>
      <c r="OA234" s="24"/>
      <c r="OB234" s="24"/>
      <c r="OC234" s="24"/>
      <c r="OD234" s="24"/>
      <c r="OE234" s="24"/>
      <c r="OF234" s="24"/>
      <c r="OG234" s="24"/>
      <c r="OH234" s="24"/>
      <c r="OI234" s="24"/>
      <c r="OJ234" s="24"/>
      <c r="OK234" s="24"/>
      <c r="OL234" s="24"/>
      <c r="OM234" s="24"/>
      <c r="ON234" s="24"/>
      <c r="OO234" s="24"/>
      <c r="OP234" s="24"/>
      <c r="OQ234" s="24"/>
      <c r="OR234" s="24"/>
      <c r="OS234" s="24"/>
      <c r="OT234" s="24"/>
      <c r="OU234" s="24"/>
      <c r="OV234" s="24"/>
      <c r="OW234" s="24"/>
      <c r="OX234" s="24"/>
      <c r="OY234" s="24"/>
      <c r="OZ234" s="24"/>
      <c r="PA234" s="24"/>
      <c r="PB234" s="24"/>
      <c r="PC234" s="24"/>
      <c r="PD234" s="24"/>
      <c r="PE234" s="24"/>
      <c r="PF234" s="24"/>
      <c r="PG234" s="24"/>
      <c r="PH234" s="24"/>
      <c r="PI234" s="24"/>
      <c r="PJ234" s="24"/>
      <c r="PK234" s="24"/>
      <c r="PL234" s="24"/>
      <c r="PM234" s="24"/>
      <c r="PN234" s="24"/>
      <c r="PO234" s="24"/>
      <c r="PP234" s="24"/>
      <c r="PQ234" s="24"/>
      <c r="PR234" s="24"/>
      <c r="PS234" s="24"/>
      <c r="PT234" s="24"/>
      <c r="PU234" s="24"/>
      <c r="PV234" s="24"/>
      <c r="PW234" s="24"/>
      <c r="PX234" s="24"/>
      <c r="PY234" s="24"/>
      <c r="PZ234" s="24"/>
      <c r="QA234" s="24"/>
      <c r="QB234" s="24"/>
      <c r="QC234" s="24"/>
      <c r="QD234" s="24"/>
      <c r="QE234" s="24"/>
      <c r="QF234" s="24"/>
      <c r="QG234" s="24"/>
      <c r="QH234" s="24"/>
      <c r="QI234" s="24"/>
      <c r="QJ234" s="24"/>
      <c r="QK234" s="24"/>
      <c r="QL234" s="24"/>
      <c r="QM234" s="24"/>
      <c r="QN234" s="24"/>
      <c r="QO234" s="24"/>
      <c r="QP234" s="24"/>
      <c r="QQ234" s="24"/>
      <c r="QR234" s="24"/>
      <c r="QS234" s="24"/>
      <c r="QT234" s="24"/>
      <c r="QU234" s="24"/>
      <c r="QV234" s="24"/>
      <c r="QW234" s="24"/>
      <c r="QX234" s="24"/>
      <c r="QY234" s="24"/>
      <c r="QZ234" s="24"/>
      <c r="RA234" s="24"/>
      <c r="RB234" s="24"/>
      <c r="RC234" s="24"/>
      <c r="RD234" s="24"/>
      <c r="RE234" s="24"/>
      <c r="RF234" s="24"/>
      <c r="RG234" s="24"/>
      <c r="RH234" s="24"/>
      <c r="RI234" s="24"/>
      <c r="RJ234" s="24"/>
      <c r="RK234" s="24"/>
      <c r="RL234" s="24"/>
      <c r="RM234" s="24"/>
      <c r="RN234" s="24"/>
      <c r="RO234" s="24"/>
      <c r="RP234" s="24"/>
      <c r="RQ234" s="24"/>
      <c r="RR234" s="24"/>
      <c r="RS234" s="24"/>
      <c r="RT234" s="24"/>
      <c r="RU234" s="24"/>
      <c r="RV234" s="24"/>
      <c r="RW234" s="24"/>
      <c r="RX234" s="24"/>
      <c r="RY234" s="24"/>
      <c r="RZ234" s="24"/>
      <c r="SA234" s="24"/>
      <c r="SB234" s="24"/>
      <c r="SC234" s="24"/>
      <c r="SD234" s="24"/>
      <c r="SE234" s="24"/>
      <c r="SF234" s="24"/>
      <c r="SG234" s="24"/>
      <c r="SH234" s="24"/>
      <c r="SI234" s="24"/>
      <c r="SJ234" s="24"/>
      <c r="SK234" s="24"/>
      <c r="SL234" s="24"/>
      <c r="SM234" s="24"/>
      <c r="SN234" s="24"/>
      <c r="SO234" s="24"/>
      <c r="SP234" s="24"/>
      <c r="SQ234" s="24"/>
      <c r="SR234" s="24"/>
      <c r="SS234" s="24"/>
      <c r="ST234" s="24"/>
      <c r="SU234" s="24"/>
      <c r="SV234" s="24"/>
      <c r="SW234" s="24"/>
      <c r="SX234" s="24"/>
      <c r="SY234" s="24"/>
      <c r="SZ234" s="24"/>
      <c r="TA234" s="24"/>
      <c r="TB234" s="24"/>
      <c r="TC234" s="24"/>
      <c r="TD234" s="24"/>
      <c r="TE234" s="24"/>
      <c r="TF234" s="24"/>
      <c r="TG234" s="24"/>
      <c r="TH234" s="24"/>
      <c r="TI234" s="24"/>
      <c r="TJ234" s="24"/>
      <c r="TK234" s="24"/>
      <c r="TL234" s="24"/>
      <c r="TM234" s="24"/>
      <c r="TN234" s="24"/>
      <c r="TO234" s="24"/>
      <c r="TP234" s="24"/>
      <c r="TQ234" s="24"/>
      <c r="TR234" s="24"/>
      <c r="TS234" s="24"/>
      <c r="TT234" s="24"/>
      <c r="TU234" s="24"/>
      <c r="TV234" s="24"/>
      <c r="TW234" s="24"/>
      <c r="TX234" s="24"/>
      <c r="TY234" s="24"/>
      <c r="TZ234" s="24"/>
      <c r="UA234" s="24"/>
      <c r="UB234" s="24"/>
      <c r="UC234" s="24"/>
      <c r="UD234" s="24"/>
      <c r="UE234" s="24"/>
      <c r="UF234" s="24"/>
      <c r="UG234" s="24"/>
      <c r="UH234" s="24"/>
      <c r="UI234" s="24"/>
      <c r="UJ234" s="24"/>
      <c r="UK234" s="24"/>
      <c r="UL234" s="24"/>
      <c r="UM234" s="24"/>
      <c r="UN234" s="24"/>
      <c r="UO234" s="24"/>
      <c r="UP234" s="24"/>
      <c r="UQ234" s="24"/>
      <c r="UR234" s="24"/>
      <c r="US234" s="24"/>
      <c r="UT234" s="24"/>
      <c r="UU234" s="24"/>
      <c r="UV234" s="24"/>
      <c r="UW234" s="24"/>
      <c r="UX234" s="24"/>
      <c r="UY234" s="24"/>
      <c r="UZ234" s="24"/>
      <c r="VA234" s="24"/>
      <c r="VB234" s="24"/>
      <c r="VC234" s="24"/>
      <c r="VD234" s="24"/>
    </row>
    <row r="235" spans="1:576" s="23" customFormat="1" ht="15" customHeight="1" x14ac:dyDescent="0.2">
      <c r="A235" s="18">
        <v>25</v>
      </c>
      <c r="B235" s="89" t="s">
        <v>325</v>
      </c>
      <c r="C235" s="89" t="s">
        <v>326</v>
      </c>
      <c r="D235" s="20">
        <v>14</v>
      </c>
      <c r="E235" s="89" t="s">
        <v>244</v>
      </c>
      <c r="F235" s="89" t="s">
        <v>327</v>
      </c>
      <c r="G235" s="130">
        <v>8</v>
      </c>
      <c r="H235" s="22">
        <v>40</v>
      </c>
      <c r="I235" s="22" t="s">
        <v>107</v>
      </c>
      <c r="J235" s="21" t="s">
        <v>42</v>
      </c>
      <c r="K235" s="21" t="s">
        <v>264</v>
      </c>
      <c r="L235" s="21" t="s">
        <v>188</v>
      </c>
      <c r="M235" s="22">
        <v>1</v>
      </c>
      <c r="N235" s="62">
        <v>13333</v>
      </c>
      <c r="O235" s="62"/>
      <c r="P235" s="62"/>
      <c r="Q235" s="62">
        <f t="shared" si="129"/>
        <v>13333</v>
      </c>
      <c r="R235" s="62"/>
      <c r="S235" s="62">
        <f t="shared" si="130"/>
        <v>2517.5</v>
      </c>
      <c r="T235" s="62">
        <f t="shared" si="131"/>
        <v>25175</v>
      </c>
      <c r="U235" s="62">
        <f t="shared" si="132"/>
        <v>2333.2749999999996</v>
      </c>
      <c r="V235" s="62">
        <f t="shared" si="133"/>
        <v>399.99</v>
      </c>
      <c r="W235" s="62">
        <f t="shared" si="134"/>
        <v>666.65000000000009</v>
      </c>
      <c r="X235" s="62">
        <f t="shared" si="135"/>
        <v>266.66000000000003</v>
      </c>
      <c r="Y235" s="62">
        <f t="shared" si="141"/>
        <v>1093</v>
      </c>
      <c r="Z235" s="62">
        <v>679</v>
      </c>
      <c r="AA235" s="64">
        <f t="shared" si="140"/>
        <v>7552.5</v>
      </c>
      <c r="AB235" s="64">
        <f t="shared" si="136"/>
        <v>21708.658333333333</v>
      </c>
      <c r="AC235" s="64">
        <f t="shared" si="137"/>
        <v>260503.9</v>
      </c>
      <c r="AD235" s="64"/>
      <c r="AE235" s="64"/>
      <c r="AF235" s="64"/>
      <c r="AG235" s="64"/>
      <c r="AH235" s="64"/>
      <c r="AI235" s="64"/>
      <c r="AJ235" s="64"/>
      <c r="AK235" s="64"/>
      <c r="AL235" s="6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  <c r="ES235" s="24"/>
      <c r="ET235" s="24"/>
      <c r="EU235" s="24"/>
      <c r="EV235" s="24"/>
      <c r="EW235" s="24"/>
      <c r="EX235" s="24"/>
      <c r="EY235" s="24"/>
      <c r="EZ235" s="24"/>
      <c r="FA235" s="24"/>
      <c r="FB235" s="24"/>
      <c r="FC235" s="24"/>
      <c r="FD235" s="24"/>
      <c r="FE235" s="24"/>
      <c r="FF235" s="24"/>
      <c r="FG235" s="24"/>
      <c r="FH235" s="24"/>
      <c r="FI235" s="24"/>
      <c r="FJ235" s="24"/>
      <c r="FK235" s="24"/>
      <c r="FL235" s="24"/>
      <c r="FM235" s="24"/>
      <c r="FN235" s="24"/>
      <c r="FO235" s="24"/>
      <c r="FP235" s="24"/>
      <c r="FQ235" s="24"/>
      <c r="FR235" s="24"/>
      <c r="FS235" s="24"/>
      <c r="FT235" s="24"/>
      <c r="FU235" s="24"/>
      <c r="FV235" s="24"/>
      <c r="FW235" s="24"/>
      <c r="FX235" s="24"/>
      <c r="FY235" s="24"/>
      <c r="FZ235" s="24"/>
      <c r="GA235" s="24"/>
      <c r="GB235" s="24"/>
      <c r="GC235" s="24"/>
      <c r="GD235" s="24"/>
      <c r="GE235" s="24"/>
      <c r="GF235" s="24"/>
      <c r="GG235" s="24"/>
      <c r="GH235" s="24"/>
      <c r="GI235" s="24"/>
      <c r="GJ235" s="24"/>
      <c r="GK235" s="24"/>
      <c r="GL235" s="24"/>
      <c r="GM235" s="24"/>
      <c r="GN235" s="24"/>
      <c r="GO235" s="24"/>
      <c r="GP235" s="24"/>
      <c r="GQ235" s="24"/>
      <c r="GR235" s="24"/>
      <c r="GS235" s="24"/>
      <c r="GT235" s="24"/>
      <c r="GU235" s="24"/>
      <c r="GV235" s="24"/>
      <c r="GW235" s="24"/>
      <c r="GX235" s="24"/>
      <c r="GY235" s="24"/>
      <c r="GZ235" s="24"/>
      <c r="HA235" s="24"/>
      <c r="HB235" s="24"/>
      <c r="HC235" s="24"/>
      <c r="HD235" s="24"/>
      <c r="HE235" s="24"/>
      <c r="HF235" s="24"/>
      <c r="HG235" s="24"/>
      <c r="HH235" s="24"/>
      <c r="HI235" s="24"/>
      <c r="HJ235" s="24"/>
      <c r="HK235" s="24"/>
      <c r="HL235" s="24"/>
      <c r="HM235" s="24"/>
      <c r="HN235" s="24"/>
      <c r="HO235" s="24"/>
      <c r="HP235" s="24"/>
      <c r="HQ235" s="24"/>
      <c r="HR235" s="24"/>
      <c r="HS235" s="24"/>
      <c r="HT235" s="24"/>
      <c r="HU235" s="24"/>
      <c r="HV235" s="24"/>
      <c r="HW235" s="24"/>
      <c r="HX235" s="24"/>
      <c r="HY235" s="24"/>
      <c r="HZ235" s="24"/>
      <c r="IA235" s="24"/>
      <c r="IB235" s="24"/>
      <c r="IC235" s="24"/>
      <c r="ID235" s="24"/>
      <c r="IE235" s="24"/>
      <c r="IF235" s="24"/>
      <c r="IG235" s="24"/>
      <c r="IH235" s="24"/>
      <c r="II235" s="24"/>
      <c r="IJ235" s="24"/>
      <c r="IK235" s="24"/>
      <c r="IL235" s="24"/>
      <c r="IM235" s="24"/>
      <c r="IN235" s="24"/>
      <c r="IO235" s="24"/>
      <c r="IP235" s="24"/>
      <c r="IQ235" s="24"/>
      <c r="IR235" s="24"/>
      <c r="IS235" s="24"/>
      <c r="IT235" s="24"/>
      <c r="IU235" s="24"/>
      <c r="IV235" s="24"/>
      <c r="IW235" s="24"/>
      <c r="IX235" s="24"/>
      <c r="IY235" s="24"/>
      <c r="IZ235" s="24"/>
      <c r="JA235" s="24"/>
      <c r="JB235" s="24"/>
      <c r="JC235" s="24"/>
      <c r="JD235" s="24"/>
      <c r="JE235" s="24"/>
      <c r="JF235" s="24"/>
      <c r="JG235" s="24"/>
      <c r="JH235" s="24"/>
      <c r="JI235" s="24"/>
      <c r="JJ235" s="24"/>
      <c r="JK235" s="24"/>
      <c r="JL235" s="24"/>
      <c r="JM235" s="24"/>
      <c r="JN235" s="24"/>
      <c r="JO235" s="24"/>
      <c r="JP235" s="24"/>
      <c r="JQ235" s="24"/>
      <c r="JR235" s="24"/>
      <c r="JS235" s="24"/>
      <c r="JT235" s="24"/>
      <c r="JU235" s="24"/>
      <c r="JV235" s="24"/>
      <c r="JW235" s="24"/>
      <c r="JX235" s="24"/>
      <c r="JY235" s="24"/>
      <c r="JZ235" s="24"/>
      <c r="KA235" s="24"/>
      <c r="KB235" s="24"/>
      <c r="KC235" s="24"/>
      <c r="KD235" s="24"/>
      <c r="KE235" s="24"/>
      <c r="KF235" s="24"/>
      <c r="KG235" s="24"/>
      <c r="KH235" s="24"/>
      <c r="KI235" s="24"/>
      <c r="KJ235" s="24"/>
      <c r="KK235" s="24"/>
      <c r="KL235" s="24"/>
      <c r="KM235" s="24"/>
      <c r="KN235" s="24"/>
      <c r="KO235" s="24"/>
      <c r="KP235" s="24"/>
      <c r="KQ235" s="24"/>
      <c r="KR235" s="24"/>
      <c r="KS235" s="24"/>
      <c r="KT235" s="24"/>
      <c r="KU235" s="24"/>
      <c r="KV235" s="24"/>
      <c r="KW235" s="24"/>
      <c r="KX235" s="24"/>
      <c r="KY235" s="24"/>
      <c r="KZ235" s="24"/>
      <c r="LA235" s="24"/>
      <c r="LB235" s="24"/>
      <c r="LC235" s="24"/>
      <c r="LD235" s="24"/>
      <c r="LE235" s="24"/>
      <c r="LF235" s="24"/>
      <c r="LG235" s="24"/>
      <c r="LH235" s="24"/>
      <c r="LI235" s="24"/>
      <c r="LJ235" s="24"/>
      <c r="LK235" s="24"/>
      <c r="LL235" s="24"/>
      <c r="LM235" s="24"/>
      <c r="LN235" s="24"/>
      <c r="LO235" s="24"/>
      <c r="LP235" s="24"/>
      <c r="LQ235" s="24"/>
      <c r="LR235" s="24"/>
      <c r="LS235" s="24"/>
      <c r="LT235" s="24"/>
      <c r="LU235" s="24"/>
      <c r="LV235" s="24"/>
      <c r="LW235" s="24"/>
      <c r="LX235" s="24"/>
      <c r="LY235" s="24"/>
      <c r="LZ235" s="24"/>
      <c r="MA235" s="24"/>
      <c r="MB235" s="24"/>
      <c r="MC235" s="24"/>
      <c r="MD235" s="24"/>
      <c r="ME235" s="24"/>
      <c r="MF235" s="24"/>
      <c r="MG235" s="24"/>
      <c r="MH235" s="24"/>
      <c r="MI235" s="24"/>
      <c r="MJ235" s="24"/>
      <c r="MK235" s="24"/>
      <c r="ML235" s="24"/>
      <c r="MM235" s="24"/>
      <c r="MN235" s="24"/>
      <c r="MO235" s="24"/>
      <c r="MP235" s="24"/>
      <c r="MQ235" s="24"/>
      <c r="MR235" s="24"/>
      <c r="MS235" s="24"/>
      <c r="MT235" s="24"/>
      <c r="MU235" s="24"/>
      <c r="MV235" s="24"/>
      <c r="MW235" s="24"/>
      <c r="MX235" s="24"/>
      <c r="MY235" s="24"/>
      <c r="MZ235" s="24"/>
      <c r="NA235" s="24"/>
      <c r="NB235" s="24"/>
      <c r="NC235" s="24"/>
      <c r="ND235" s="24"/>
      <c r="NE235" s="24"/>
      <c r="NF235" s="24"/>
      <c r="NG235" s="24"/>
      <c r="NH235" s="24"/>
      <c r="NI235" s="24"/>
      <c r="NJ235" s="24"/>
      <c r="NK235" s="24"/>
      <c r="NL235" s="24"/>
      <c r="NM235" s="24"/>
      <c r="NN235" s="24"/>
      <c r="NO235" s="24"/>
      <c r="NP235" s="24"/>
      <c r="NQ235" s="24"/>
      <c r="NR235" s="24"/>
      <c r="NS235" s="24"/>
      <c r="NT235" s="24"/>
      <c r="NU235" s="24"/>
      <c r="NV235" s="24"/>
      <c r="NW235" s="24"/>
      <c r="NX235" s="24"/>
      <c r="NY235" s="24"/>
      <c r="NZ235" s="24"/>
      <c r="OA235" s="24"/>
      <c r="OB235" s="24"/>
      <c r="OC235" s="24"/>
      <c r="OD235" s="24"/>
      <c r="OE235" s="24"/>
      <c r="OF235" s="24"/>
      <c r="OG235" s="24"/>
      <c r="OH235" s="24"/>
      <c r="OI235" s="24"/>
      <c r="OJ235" s="24"/>
      <c r="OK235" s="24"/>
      <c r="OL235" s="24"/>
      <c r="OM235" s="24"/>
      <c r="ON235" s="24"/>
      <c r="OO235" s="24"/>
      <c r="OP235" s="24"/>
      <c r="OQ235" s="24"/>
      <c r="OR235" s="24"/>
      <c r="OS235" s="24"/>
      <c r="OT235" s="24"/>
      <c r="OU235" s="24"/>
      <c r="OV235" s="24"/>
      <c r="OW235" s="24"/>
      <c r="OX235" s="24"/>
      <c r="OY235" s="24"/>
      <c r="OZ235" s="24"/>
      <c r="PA235" s="24"/>
      <c r="PB235" s="24"/>
      <c r="PC235" s="24"/>
      <c r="PD235" s="24"/>
      <c r="PE235" s="24"/>
      <c r="PF235" s="24"/>
      <c r="PG235" s="24"/>
      <c r="PH235" s="24"/>
      <c r="PI235" s="24"/>
      <c r="PJ235" s="24"/>
      <c r="PK235" s="24"/>
      <c r="PL235" s="24"/>
      <c r="PM235" s="24"/>
      <c r="PN235" s="24"/>
      <c r="PO235" s="24"/>
      <c r="PP235" s="24"/>
      <c r="PQ235" s="24"/>
      <c r="PR235" s="24"/>
      <c r="PS235" s="24"/>
      <c r="PT235" s="24"/>
      <c r="PU235" s="24"/>
      <c r="PV235" s="24"/>
      <c r="PW235" s="24"/>
      <c r="PX235" s="24"/>
      <c r="PY235" s="24"/>
      <c r="PZ235" s="24"/>
      <c r="QA235" s="24"/>
      <c r="QB235" s="24"/>
      <c r="QC235" s="24"/>
      <c r="QD235" s="24"/>
      <c r="QE235" s="24"/>
      <c r="QF235" s="24"/>
      <c r="QG235" s="24"/>
      <c r="QH235" s="24"/>
      <c r="QI235" s="24"/>
      <c r="QJ235" s="24"/>
      <c r="QK235" s="24"/>
      <c r="QL235" s="24"/>
      <c r="QM235" s="24"/>
      <c r="QN235" s="24"/>
      <c r="QO235" s="24"/>
      <c r="QP235" s="24"/>
      <c r="QQ235" s="24"/>
      <c r="QR235" s="24"/>
      <c r="QS235" s="24"/>
      <c r="QT235" s="24"/>
      <c r="QU235" s="24"/>
      <c r="QV235" s="24"/>
      <c r="QW235" s="24"/>
      <c r="QX235" s="24"/>
      <c r="QY235" s="24"/>
      <c r="QZ235" s="24"/>
      <c r="RA235" s="24"/>
      <c r="RB235" s="24"/>
      <c r="RC235" s="24"/>
      <c r="RD235" s="24"/>
      <c r="RE235" s="24"/>
      <c r="RF235" s="24"/>
      <c r="RG235" s="24"/>
      <c r="RH235" s="24"/>
      <c r="RI235" s="24"/>
      <c r="RJ235" s="24"/>
      <c r="RK235" s="24"/>
      <c r="RL235" s="24"/>
      <c r="RM235" s="24"/>
      <c r="RN235" s="24"/>
      <c r="RO235" s="24"/>
      <c r="RP235" s="24"/>
      <c r="RQ235" s="24"/>
      <c r="RR235" s="24"/>
      <c r="RS235" s="24"/>
      <c r="RT235" s="24"/>
      <c r="RU235" s="24"/>
      <c r="RV235" s="24"/>
      <c r="RW235" s="24"/>
      <c r="RX235" s="24"/>
      <c r="RY235" s="24"/>
      <c r="RZ235" s="24"/>
      <c r="SA235" s="24"/>
      <c r="SB235" s="24"/>
      <c r="SC235" s="24"/>
      <c r="SD235" s="24"/>
      <c r="SE235" s="24"/>
      <c r="SF235" s="24"/>
      <c r="SG235" s="24"/>
      <c r="SH235" s="24"/>
      <c r="SI235" s="24"/>
      <c r="SJ235" s="24"/>
      <c r="SK235" s="24"/>
      <c r="SL235" s="24"/>
      <c r="SM235" s="24"/>
      <c r="SN235" s="24"/>
      <c r="SO235" s="24"/>
      <c r="SP235" s="24"/>
      <c r="SQ235" s="24"/>
      <c r="SR235" s="24"/>
      <c r="SS235" s="24"/>
      <c r="ST235" s="24"/>
      <c r="SU235" s="24"/>
      <c r="SV235" s="24"/>
      <c r="SW235" s="24"/>
      <c r="SX235" s="24"/>
      <c r="SY235" s="24"/>
      <c r="SZ235" s="24"/>
      <c r="TA235" s="24"/>
      <c r="TB235" s="24"/>
      <c r="TC235" s="24"/>
      <c r="TD235" s="24"/>
      <c r="TE235" s="24"/>
      <c r="TF235" s="24"/>
      <c r="TG235" s="24"/>
      <c r="TH235" s="24"/>
      <c r="TI235" s="24"/>
      <c r="TJ235" s="24"/>
      <c r="TK235" s="24"/>
      <c r="TL235" s="24"/>
      <c r="TM235" s="24"/>
      <c r="TN235" s="24"/>
      <c r="TO235" s="24"/>
      <c r="TP235" s="24"/>
      <c r="TQ235" s="24"/>
      <c r="TR235" s="24"/>
      <c r="TS235" s="24"/>
      <c r="TT235" s="24"/>
      <c r="TU235" s="24"/>
      <c r="TV235" s="24"/>
      <c r="TW235" s="24"/>
      <c r="TX235" s="24"/>
      <c r="TY235" s="24"/>
      <c r="TZ235" s="24"/>
      <c r="UA235" s="24"/>
      <c r="UB235" s="24"/>
      <c r="UC235" s="24"/>
      <c r="UD235" s="24"/>
      <c r="UE235" s="24"/>
      <c r="UF235" s="24"/>
      <c r="UG235" s="24"/>
      <c r="UH235" s="24"/>
      <c r="UI235" s="24"/>
      <c r="UJ235" s="24"/>
      <c r="UK235" s="24"/>
      <c r="UL235" s="24"/>
      <c r="UM235" s="24"/>
      <c r="UN235" s="24"/>
      <c r="UO235" s="24"/>
      <c r="UP235" s="24"/>
      <c r="UQ235" s="24"/>
      <c r="UR235" s="24"/>
      <c r="US235" s="24"/>
      <c r="UT235" s="24"/>
      <c r="UU235" s="24"/>
      <c r="UV235" s="24"/>
      <c r="UW235" s="24"/>
      <c r="UX235" s="24"/>
      <c r="UY235" s="24"/>
      <c r="UZ235" s="24"/>
      <c r="VA235" s="24"/>
      <c r="VB235" s="24"/>
      <c r="VC235" s="24"/>
      <c r="VD235" s="24"/>
    </row>
    <row r="236" spans="1:576" s="23" customFormat="1" ht="15" customHeight="1" x14ac:dyDescent="0.2">
      <c r="A236" s="18">
        <v>26</v>
      </c>
      <c r="B236" s="89" t="s">
        <v>325</v>
      </c>
      <c r="C236" s="89" t="s">
        <v>326</v>
      </c>
      <c r="D236" s="20">
        <v>14</v>
      </c>
      <c r="E236" s="92" t="s">
        <v>244</v>
      </c>
      <c r="F236" s="89" t="s">
        <v>327</v>
      </c>
      <c r="G236" s="130">
        <v>8</v>
      </c>
      <c r="H236" s="22">
        <v>40</v>
      </c>
      <c r="I236" s="22" t="s">
        <v>107</v>
      </c>
      <c r="J236" s="21" t="s">
        <v>43</v>
      </c>
      <c r="K236" s="21" t="s">
        <v>264</v>
      </c>
      <c r="L236" s="21" t="s">
        <v>188</v>
      </c>
      <c r="M236" s="22">
        <v>1</v>
      </c>
      <c r="N236" s="62">
        <v>13333</v>
      </c>
      <c r="O236" s="62"/>
      <c r="P236" s="62"/>
      <c r="Q236" s="62">
        <f t="shared" si="129"/>
        <v>13333</v>
      </c>
      <c r="R236" s="62"/>
      <c r="S236" s="62">
        <f t="shared" si="130"/>
        <v>2517.5</v>
      </c>
      <c r="T236" s="62">
        <f t="shared" si="131"/>
        <v>25175</v>
      </c>
      <c r="U236" s="62">
        <f t="shared" si="132"/>
        <v>2333.2749999999996</v>
      </c>
      <c r="V236" s="62">
        <f t="shared" si="133"/>
        <v>399.99</v>
      </c>
      <c r="W236" s="62">
        <f t="shared" si="134"/>
        <v>666.65000000000009</v>
      </c>
      <c r="X236" s="62">
        <f t="shared" si="135"/>
        <v>266.66000000000003</v>
      </c>
      <c r="Y236" s="62">
        <f t="shared" si="141"/>
        <v>1093</v>
      </c>
      <c r="Z236" s="62">
        <v>679</v>
      </c>
      <c r="AA236" s="64">
        <f t="shared" si="140"/>
        <v>7552.5</v>
      </c>
      <c r="AB236" s="64">
        <f t="shared" si="136"/>
        <v>21708.658333333333</v>
      </c>
      <c r="AC236" s="64">
        <f t="shared" si="137"/>
        <v>260503.9</v>
      </c>
      <c r="AD236" s="64"/>
      <c r="AE236" s="64"/>
      <c r="AF236" s="64"/>
      <c r="AG236" s="64"/>
      <c r="AH236" s="64"/>
      <c r="AI236" s="64"/>
      <c r="AJ236" s="64"/>
      <c r="AK236" s="64"/>
      <c r="AL236" s="6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  <c r="IA236" s="24"/>
      <c r="IB236" s="24"/>
      <c r="IC236" s="24"/>
      <c r="ID236" s="24"/>
      <c r="IE236" s="24"/>
      <c r="IF236" s="24"/>
      <c r="IG236" s="24"/>
      <c r="IH236" s="24"/>
      <c r="II236" s="24"/>
      <c r="IJ236" s="24"/>
      <c r="IK236" s="24"/>
      <c r="IL236" s="24"/>
      <c r="IM236" s="24"/>
      <c r="IN236" s="24"/>
      <c r="IO236" s="24"/>
      <c r="IP236" s="24"/>
      <c r="IQ236" s="24"/>
      <c r="IR236" s="24"/>
      <c r="IS236" s="24"/>
      <c r="IT236" s="24"/>
      <c r="IU236" s="24"/>
      <c r="IV236" s="24"/>
      <c r="IW236" s="24"/>
      <c r="IX236" s="24"/>
      <c r="IY236" s="24"/>
      <c r="IZ236" s="24"/>
      <c r="JA236" s="24"/>
      <c r="JB236" s="24"/>
      <c r="JC236" s="24"/>
      <c r="JD236" s="24"/>
      <c r="JE236" s="24"/>
      <c r="JF236" s="24"/>
      <c r="JG236" s="24"/>
      <c r="JH236" s="24"/>
      <c r="JI236" s="24"/>
      <c r="JJ236" s="24"/>
      <c r="JK236" s="24"/>
      <c r="JL236" s="24"/>
      <c r="JM236" s="24"/>
      <c r="JN236" s="24"/>
      <c r="JO236" s="24"/>
      <c r="JP236" s="24"/>
      <c r="JQ236" s="24"/>
      <c r="JR236" s="24"/>
      <c r="JS236" s="24"/>
      <c r="JT236" s="24"/>
      <c r="JU236" s="24"/>
      <c r="JV236" s="24"/>
      <c r="JW236" s="24"/>
      <c r="JX236" s="24"/>
      <c r="JY236" s="24"/>
      <c r="JZ236" s="24"/>
      <c r="KA236" s="24"/>
      <c r="KB236" s="24"/>
      <c r="KC236" s="24"/>
      <c r="KD236" s="24"/>
      <c r="KE236" s="24"/>
      <c r="KF236" s="24"/>
      <c r="KG236" s="24"/>
      <c r="KH236" s="24"/>
      <c r="KI236" s="24"/>
      <c r="KJ236" s="24"/>
      <c r="KK236" s="24"/>
      <c r="KL236" s="24"/>
      <c r="KM236" s="24"/>
      <c r="KN236" s="24"/>
      <c r="KO236" s="24"/>
      <c r="KP236" s="24"/>
      <c r="KQ236" s="24"/>
      <c r="KR236" s="24"/>
      <c r="KS236" s="24"/>
      <c r="KT236" s="24"/>
      <c r="KU236" s="24"/>
      <c r="KV236" s="24"/>
      <c r="KW236" s="24"/>
      <c r="KX236" s="24"/>
      <c r="KY236" s="24"/>
      <c r="KZ236" s="24"/>
      <c r="LA236" s="24"/>
      <c r="LB236" s="24"/>
      <c r="LC236" s="24"/>
      <c r="LD236" s="24"/>
      <c r="LE236" s="24"/>
      <c r="LF236" s="24"/>
      <c r="LG236" s="24"/>
      <c r="LH236" s="24"/>
      <c r="LI236" s="24"/>
      <c r="LJ236" s="24"/>
      <c r="LK236" s="24"/>
      <c r="LL236" s="24"/>
      <c r="LM236" s="24"/>
      <c r="LN236" s="24"/>
      <c r="LO236" s="24"/>
      <c r="LP236" s="24"/>
      <c r="LQ236" s="24"/>
      <c r="LR236" s="24"/>
      <c r="LS236" s="24"/>
      <c r="LT236" s="24"/>
      <c r="LU236" s="24"/>
      <c r="LV236" s="24"/>
      <c r="LW236" s="24"/>
      <c r="LX236" s="24"/>
      <c r="LY236" s="24"/>
      <c r="LZ236" s="24"/>
      <c r="MA236" s="24"/>
      <c r="MB236" s="24"/>
      <c r="MC236" s="24"/>
      <c r="MD236" s="24"/>
      <c r="ME236" s="24"/>
      <c r="MF236" s="24"/>
      <c r="MG236" s="24"/>
      <c r="MH236" s="24"/>
      <c r="MI236" s="24"/>
      <c r="MJ236" s="24"/>
      <c r="MK236" s="24"/>
      <c r="ML236" s="24"/>
      <c r="MM236" s="24"/>
      <c r="MN236" s="24"/>
      <c r="MO236" s="24"/>
      <c r="MP236" s="24"/>
      <c r="MQ236" s="24"/>
      <c r="MR236" s="24"/>
      <c r="MS236" s="24"/>
      <c r="MT236" s="24"/>
      <c r="MU236" s="24"/>
      <c r="MV236" s="24"/>
      <c r="MW236" s="24"/>
      <c r="MX236" s="24"/>
      <c r="MY236" s="24"/>
      <c r="MZ236" s="24"/>
      <c r="NA236" s="24"/>
      <c r="NB236" s="24"/>
      <c r="NC236" s="24"/>
      <c r="ND236" s="24"/>
      <c r="NE236" s="24"/>
      <c r="NF236" s="24"/>
      <c r="NG236" s="24"/>
      <c r="NH236" s="24"/>
      <c r="NI236" s="24"/>
      <c r="NJ236" s="24"/>
      <c r="NK236" s="24"/>
      <c r="NL236" s="24"/>
      <c r="NM236" s="24"/>
      <c r="NN236" s="24"/>
      <c r="NO236" s="24"/>
      <c r="NP236" s="24"/>
      <c r="NQ236" s="24"/>
      <c r="NR236" s="24"/>
      <c r="NS236" s="24"/>
      <c r="NT236" s="24"/>
      <c r="NU236" s="24"/>
      <c r="NV236" s="24"/>
      <c r="NW236" s="24"/>
      <c r="NX236" s="24"/>
      <c r="NY236" s="24"/>
      <c r="NZ236" s="24"/>
      <c r="OA236" s="24"/>
      <c r="OB236" s="24"/>
      <c r="OC236" s="24"/>
      <c r="OD236" s="24"/>
      <c r="OE236" s="24"/>
      <c r="OF236" s="24"/>
      <c r="OG236" s="24"/>
      <c r="OH236" s="24"/>
      <c r="OI236" s="24"/>
      <c r="OJ236" s="24"/>
      <c r="OK236" s="24"/>
      <c r="OL236" s="24"/>
      <c r="OM236" s="24"/>
      <c r="ON236" s="24"/>
      <c r="OO236" s="24"/>
      <c r="OP236" s="24"/>
      <c r="OQ236" s="24"/>
      <c r="OR236" s="24"/>
      <c r="OS236" s="24"/>
      <c r="OT236" s="24"/>
      <c r="OU236" s="24"/>
      <c r="OV236" s="24"/>
      <c r="OW236" s="24"/>
      <c r="OX236" s="24"/>
      <c r="OY236" s="24"/>
      <c r="OZ236" s="24"/>
      <c r="PA236" s="24"/>
      <c r="PB236" s="24"/>
      <c r="PC236" s="24"/>
      <c r="PD236" s="24"/>
      <c r="PE236" s="24"/>
      <c r="PF236" s="24"/>
      <c r="PG236" s="24"/>
      <c r="PH236" s="24"/>
      <c r="PI236" s="24"/>
      <c r="PJ236" s="24"/>
      <c r="PK236" s="24"/>
      <c r="PL236" s="24"/>
      <c r="PM236" s="24"/>
      <c r="PN236" s="24"/>
      <c r="PO236" s="24"/>
      <c r="PP236" s="24"/>
      <c r="PQ236" s="24"/>
      <c r="PR236" s="24"/>
      <c r="PS236" s="24"/>
      <c r="PT236" s="24"/>
      <c r="PU236" s="24"/>
      <c r="PV236" s="24"/>
      <c r="PW236" s="24"/>
      <c r="PX236" s="24"/>
      <c r="PY236" s="24"/>
      <c r="PZ236" s="24"/>
      <c r="QA236" s="24"/>
      <c r="QB236" s="24"/>
      <c r="QC236" s="24"/>
      <c r="QD236" s="24"/>
      <c r="QE236" s="24"/>
      <c r="QF236" s="24"/>
      <c r="QG236" s="24"/>
      <c r="QH236" s="24"/>
      <c r="QI236" s="24"/>
      <c r="QJ236" s="24"/>
      <c r="QK236" s="24"/>
      <c r="QL236" s="24"/>
      <c r="QM236" s="24"/>
      <c r="QN236" s="24"/>
      <c r="QO236" s="24"/>
      <c r="QP236" s="24"/>
      <c r="QQ236" s="24"/>
      <c r="QR236" s="24"/>
      <c r="QS236" s="24"/>
      <c r="QT236" s="24"/>
      <c r="QU236" s="24"/>
      <c r="QV236" s="24"/>
      <c r="QW236" s="24"/>
      <c r="QX236" s="24"/>
      <c r="QY236" s="24"/>
      <c r="QZ236" s="24"/>
      <c r="RA236" s="24"/>
      <c r="RB236" s="24"/>
      <c r="RC236" s="24"/>
      <c r="RD236" s="24"/>
      <c r="RE236" s="24"/>
      <c r="RF236" s="24"/>
      <c r="RG236" s="24"/>
      <c r="RH236" s="24"/>
      <c r="RI236" s="24"/>
      <c r="RJ236" s="24"/>
      <c r="RK236" s="24"/>
      <c r="RL236" s="24"/>
      <c r="RM236" s="24"/>
      <c r="RN236" s="24"/>
      <c r="RO236" s="24"/>
      <c r="RP236" s="24"/>
      <c r="RQ236" s="24"/>
      <c r="RR236" s="24"/>
      <c r="RS236" s="24"/>
      <c r="RT236" s="24"/>
      <c r="RU236" s="24"/>
      <c r="RV236" s="24"/>
      <c r="RW236" s="24"/>
      <c r="RX236" s="24"/>
      <c r="RY236" s="24"/>
      <c r="RZ236" s="24"/>
      <c r="SA236" s="24"/>
      <c r="SB236" s="24"/>
      <c r="SC236" s="24"/>
      <c r="SD236" s="24"/>
      <c r="SE236" s="24"/>
      <c r="SF236" s="24"/>
      <c r="SG236" s="24"/>
      <c r="SH236" s="24"/>
      <c r="SI236" s="24"/>
      <c r="SJ236" s="24"/>
      <c r="SK236" s="24"/>
      <c r="SL236" s="24"/>
      <c r="SM236" s="24"/>
      <c r="SN236" s="24"/>
      <c r="SO236" s="24"/>
      <c r="SP236" s="24"/>
      <c r="SQ236" s="24"/>
      <c r="SR236" s="24"/>
      <c r="SS236" s="24"/>
      <c r="ST236" s="24"/>
      <c r="SU236" s="24"/>
      <c r="SV236" s="24"/>
      <c r="SW236" s="24"/>
      <c r="SX236" s="24"/>
      <c r="SY236" s="24"/>
      <c r="SZ236" s="24"/>
      <c r="TA236" s="24"/>
      <c r="TB236" s="24"/>
      <c r="TC236" s="24"/>
      <c r="TD236" s="24"/>
      <c r="TE236" s="24"/>
      <c r="TF236" s="24"/>
      <c r="TG236" s="24"/>
      <c r="TH236" s="24"/>
      <c r="TI236" s="24"/>
      <c r="TJ236" s="24"/>
      <c r="TK236" s="24"/>
      <c r="TL236" s="24"/>
      <c r="TM236" s="24"/>
      <c r="TN236" s="24"/>
      <c r="TO236" s="24"/>
      <c r="TP236" s="24"/>
      <c r="TQ236" s="24"/>
      <c r="TR236" s="24"/>
      <c r="TS236" s="24"/>
      <c r="TT236" s="24"/>
      <c r="TU236" s="24"/>
      <c r="TV236" s="24"/>
      <c r="TW236" s="24"/>
      <c r="TX236" s="24"/>
      <c r="TY236" s="24"/>
      <c r="TZ236" s="24"/>
      <c r="UA236" s="24"/>
      <c r="UB236" s="24"/>
      <c r="UC236" s="24"/>
      <c r="UD236" s="24"/>
      <c r="UE236" s="24"/>
      <c r="UF236" s="24"/>
      <c r="UG236" s="24"/>
      <c r="UH236" s="24"/>
      <c r="UI236" s="24"/>
      <c r="UJ236" s="24"/>
      <c r="UK236" s="24"/>
      <c r="UL236" s="24"/>
      <c r="UM236" s="24"/>
      <c r="UN236" s="24"/>
      <c r="UO236" s="24"/>
      <c r="UP236" s="24"/>
      <c r="UQ236" s="24"/>
      <c r="UR236" s="24"/>
      <c r="US236" s="24"/>
      <c r="UT236" s="24"/>
      <c r="UU236" s="24"/>
      <c r="UV236" s="24"/>
      <c r="UW236" s="24"/>
      <c r="UX236" s="24"/>
      <c r="UY236" s="24"/>
      <c r="UZ236" s="24"/>
      <c r="VA236" s="24"/>
      <c r="VB236" s="24"/>
      <c r="VC236" s="24"/>
      <c r="VD236" s="24"/>
    </row>
    <row r="237" spans="1:576" s="23" customFormat="1" ht="15" customHeight="1" x14ac:dyDescent="0.2">
      <c r="A237" s="99">
        <v>27</v>
      </c>
      <c r="B237" s="92" t="s">
        <v>325</v>
      </c>
      <c r="C237" s="92" t="s">
        <v>326</v>
      </c>
      <c r="D237" s="97">
        <v>14</v>
      </c>
      <c r="E237" s="92" t="s">
        <v>244</v>
      </c>
      <c r="F237" s="92" t="s">
        <v>327</v>
      </c>
      <c r="G237" s="140" t="s">
        <v>377</v>
      </c>
      <c r="H237" s="100">
        <v>40</v>
      </c>
      <c r="I237" s="100" t="s">
        <v>107</v>
      </c>
      <c r="J237" s="21" t="s">
        <v>43</v>
      </c>
      <c r="K237" s="21" t="s">
        <v>264</v>
      </c>
      <c r="L237" s="21" t="s">
        <v>188</v>
      </c>
      <c r="M237" s="100">
        <v>1</v>
      </c>
      <c r="N237" s="62">
        <v>16756</v>
      </c>
      <c r="O237" s="101"/>
      <c r="P237" s="101"/>
      <c r="Q237" s="101">
        <f t="shared" si="129"/>
        <v>16756</v>
      </c>
      <c r="R237" s="101"/>
      <c r="S237" s="101">
        <f t="shared" si="130"/>
        <v>3091.5</v>
      </c>
      <c r="T237" s="101">
        <f t="shared" si="131"/>
        <v>30914.999999999996</v>
      </c>
      <c r="U237" s="101">
        <f t="shared" si="132"/>
        <v>2932.2999999999997</v>
      </c>
      <c r="V237" s="101">
        <f t="shared" si="133"/>
        <v>502.68</v>
      </c>
      <c r="W237" s="101">
        <f t="shared" si="134"/>
        <v>837.80000000000007</v>
      </c>
      <c r="X237" s="101">
        <f t="shared" si="135"/>
        <v>335.12</v>
      </c>
      <c r="Y237" s="101">
        <v>1114</v>
      </c>
      <c r="Z237" s="101">
        <v>679</v>
      </c>
      <c r="AA237" s="102">
        <f t="shared" si="140"/>
        <v>9274.5</v>
      </c>
      <c r="AB237" s="64">
        <f t="shared" si="136"/>
        <v>26763.649999999998</v>
      </c>
      <c r="AC237" s="102">
        <f t="shared" si="137"/>
        <v>321163.8</v>
      </c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  <c r="HF237" s="24"/>
      <c r="HG237" s="24"/>
      <c r="HH237" s="24"/>
      <c r="HI237" s="24"/>
      <c r="HJ237" s="24"/>
      <c r="HK237" s="24"/>
      <c r="HL237" s="24"/>
      <c r="HM237" s="24"/>
      <c r="HN237" s="24"/>
      <c r="HO237" s="24"/>
      <c r="HP237" s="24"/>
      <c r="HQ237" s="24"/>
      <c r="HR237" s="24"/>
      <c r="HS237" s="24"/>
      <c r="HT237" s="24"/>
      <c r="HU237" s="24"/>
      <c r="HV237" s="24"/>
      <c r="HW237" s="24"/>
      <c r="HX237" s="24"/>
      <c r="HY237" s="24"/>
      <c r="HZ237" s="24"/>
      <c r="IA237" s="24"/>
      <c r="IB237" s="24"/>
      <c r="IC237" s="24"/>
      <c r="ID237" s="24"/>
      <c r="IE237" s="24"/>
      <c r="IF237" s="24"/>
      <c r="IG237" s="24"/>
      <c r="IH237" s="24"/>
      <c r="II237" s="24"/>
      <c r="IJ237" s="24"/>
      <c r="IK237" s="24"/>
      <c r="IL237" s="24"/>
      <c r="IM237" s="24"/>
      <c r="IN237" s="24"/>
      <c r="IO237" s="24"/>
      <c r="IP237" s="24"/>
      <c r="IQ237" s="24"/>
      <c r="IR237" s="24"/>
      <c r="IS237" s="24"/>
      <c r="IT237" s="24"/>
      <c r="IU237" s="24"/>
      <c r="IV237" s="24"/>
      <c r="IW237" s="24"/>
      <c r="IX237" s="24"/>
      <c r="IY237" s="24"/>
      <c r="IZ237" s="24"/>
      <c r="JA237" s="24"/>
      <c r="JB237" s="24"/>
      <c r="JC237" s="24"/>
      <c r="JD237" s="24"/>
      <c r="JE237" s="24"/>
      <c r="JF237" s="24"/>
      <c r="JG237" s="24"/>
      <c r="JH237" s="24"/>
      <c r="JI237" s="24"/>
      <c r="JJ237" s="24"/>
      <c r="JK237" s="24"/>
      <c r="JL237" s="24"/>
      <c r="JM237" s="24"/>
      <c r="JN237" s="24"/>
      <c r="JO237" s="24"/>
      <c r="JP237" s="24"/>
      <c r="JQ237" s="24"/>
      <c r="JR237" s="24"/>
      <c r="JS237" s="24"/>
      <c r="JT237" s="24"/>
      <c r="JU237" s="24"/>
      <c r="JV237" s="24"/>
      <c r="JW237" s="24"/>
      <c r="JX237" s="24"/>
      <c r="JY237" s="24"/>
      <c r="JZ237" s="24"/>
      <c r="KA237" s="24"/>
      <c r="KB237" s="24"/>
      <c r="KC237" s="24"/>
      <c r="KD237" s="24"/>
      <c r="KE237" s="24"/>
      <c r="KF237" s="24"/>
      <c r="KG237" s="24"/>
      <c r="KH237" s="24"/>
      <c r="KI237" s="24"/>
      <c r="KJ237" s="24"/>
      <c r="KK237" s="24"/>
      <c r="KL237" s="24"/>
      <c r="KM237" s="24"/>
      <c r="KN237" s="24"/>
      <c r="KO237" s="24"/>
      <c r="KP237" s="24"/>
      <c r="KQ237" s="24"/>
      <c r="KR237" s="24"/>
      <c r="KS237" s="24"/>
      <c r="KT237" s="24"/>
      <c r="KU237" s="24"/>
      <c r="KV237" s="24"/>
      <c r="KW237" s="24"/>
      <c r="KX237" s="24"/>
      <c r="KY237" s="24"/>
      <c r="KZ237" s="24"/>
      <c r="LA237" s="24"/>
      <c r="LB237" s="24"/>
      <c r="LC237" s="24"/>
      <c r="LD237" s="24"/>
      <c r="LE237" s="24"/>
      <c r="LF237" s="24"/>
      <c r="LG237" s="24"/>
      <c r="LH237" s="24"/>
      <c r="LI237" s="24"/>
      <c r="LJ237" s="24"/>
      <c r="LK237" s="24"/>
      <c r="LL237" s="24"/>
      <c r="LM237" s="24"/>
      <c r="LN237" s="24"/>
      <c r="LO237" s="24"/>
      <c r="LP237" s="24"/>
      <c r="LQ237" s="24"/>
      <c r="LR237" s="24"/>
      <c r="LS237" s="24"/>
      <c r="LT237" s="24"/>
      <c r="LU237" s="24"/>
      <c r="LV237" s="24"/>
      <c r="LW237" s="24"/>
      <c r="LX237" s="24"/>
      <c r="LY237" s="24"/>
      <c r="LZ237" s="24"/>
      <c r="MA237" s="24"/>
      <c r="MB237" s="24"/>
      <c r="MC237" s="24"/>
      <c r="MD237" s="24"/>
      <c r="ME237" s="24"/>
      <c r="MF237" s="24"/>
      <c r="MG237" s="24"/>
      <c r="MH237" s="24"/>
      <c r="MI237" s="24"/>
      <c r="MJ237" s="24"/>
      <c r="MK237" s="24"/>
      <c r="ML237" s="24"/>
      <c r="MM237" s="24"/>
      <c r="MN237" s="24"/>
      <c r="MO237" s="24"/>
      <c r="MP237" s="24"/>
      <c r="MQ237" s="24"/>
      <c r="MR237" s="24"/>
      <c r="MS237" s="24"/>
      <c r="MT237" s="24"/>
      <c r="MU237" s="24"/>
      <c r="MV237" s="24"/>
      <c r="MW237" s="24"/>
      <c r="MX237" s="24"/>
      <c r="MY237" s="24"/>
      <c r="MZ237" s="24"/>
      <c r="NA237" s="24"/>
      <c r="NB237" s="24"/>
      <c r="NC237" s="24"/>
      <c r="ND237" s="24"/>
      <c r="NE237" s="24"/>
      <c r="NF237" s="24"/>
      <c r="NG237" s="24"/>
      <c r="NH237" s="24"/>
      <c r="NI237" s="24"/>
      <c r="NJ237" s="24"/>
      <c r="NK237" s="24"/>
      <c r="NL237" s="24"/>
      <c r="NM237" s="24"/>
      <c r="NN237" s="24"/>
      <c r="NO237" s="24"/>
      <c r="NP237" s="24"/>
      <c r="NQ237" s="24"/>
      <c r="NR237" s="24"/>
      <c r="NS237" s="24"/>
      <c r="NT237" s="24"/>
      <c r="NU237" s="24"/>
      <c r="NV237" s="24"/>
      <c r="NW237" s="24"/>
      <c r="NX237" s="24"/>
      <c r="NY237" s="24"/>
      <c r="NZ237" s="24"/>
      <c r="OA237" s="24"/>
      <c r="OB237" s="24"/>
      <c r="OC237" s="24"/>
      <c r="OD237" s="24"/>
      <c r="OE237" s="24"/>
      <c r="OF237" s="24"/>
      <c r="OG237" s="24"/>
      <c r="OH237" s="24"/>
      <c r="OI237" s="24"/>
      <c r="OJ237" s="24"/>
      <c r="OK237" s="24"/>
      <c r="OL237" s="24"/>
      <c r="OM237" s="24"/>
      <c r="ON237" s="24"/>
      <c r="OO237" s="24"/>
      <c r="OP237" s="24"/>
      <c r="OQ237" s="24"/>
      <c r="OR237" s="24"/>
      <c r="OS237" s="24"/>
      <c r="OT237" s="24"/>
      <c r="OU237" s="24"/>
      <c r="OV237" s="24"/>
      <c r="OW237" s="24"/>
      <c r="OX237" s="24"/>
      <c r="OY237" s="24"/>
      <c r="OZ237" s="24"/>
      <c r="PA237" s="24"/>
      <c r="PB237" s="24"/>
      <c r="PC237" s="24"/>
      <c r="PD237" s="24"/>
      <c r="PE237" s="24"/>
      <c r="PF237" s="24"/>
      <c r="PG237" s="24"/>
      <c r="PH237" s="24"/>
      <c r="PI237" s="24"/>
      <c r="PJ237" s="24"/>
      <c r="PK237" s="24"/>
      <c r="PL237" s="24"/>
      <c r="PM237" s="24"/>
      <c r="PN237" s="24"/>
      <c r="PO237" s="24"/>
      <c r="PP237" s="24"/>
      <c r="PQ237" s="24"/>
      <c r="PR237" s="24"/>
      <c r="PS237" s="24"/>
      <c r="PT237" s="24"/>
      <c r="PU237" s="24"/>
      <c r="PV237" s="24"/>
      <c r="PW237" s="24"/>
      <c r="PX237" s="24"/>
      <c r="PY237" s="24"/>
      <c r="PZ237" s="24"/>
      <c r="QA237" s="24"/>
      <c r="QB237" s="24"/>
      <c r="QC237" s="24"/>
      <c r="QD237" s="24"/>
      <c r="QE237" s="24"/>
      <c r="QF237" s="24"/>
      <c r="QG237" s="24"/>
      <c r="QH237" s="24"/>
      <c r="QI237" s="24"/>
      <c r="QJ237" s="24"/>
      <c r="QK237" s="24"/>
      <c r="QL237" s="24"/>
      <c r="QM237" s="24"/>
      <c r="QN237" s="24"/>
      <c r="QO237" s="24"/>
      <c r="QP237" s="24"/>
      <c r="QQ237" s="24"/>
      <c r="QR237" s="24"/>
      <c r="QS237" s="24"/>
      <c r="QT237" s="24"/>
      <c r="QU237" s="24"/>
      <c r="QV237" s="24"/>
      <c r="QW237" s="24"/>
      <c r="QX237" s="24"/>
      <c r="QY237" s="24"/>
      <c r="QZ237" s="24"/>
      <c r="RA237" s="24"/>
      <c r="RB237" s="24"/>
      <c r="RC237" s="24"/>
      <c r="RD237" s="24"/>
      <c r="RE237" s="24"/>
      <c r="RF237" s="24"/>
      <c r="RG237" s="24"/>
      <c r="RH237" s="24"/>
      <c r="RI237" s="24"/>
      <c r="RJ237" s="24"/>
      <c r="RK237" s="24"/>
      <c r="RL237" s="24"/>
      <c r="RM237" s="24"/>
      <c r="RN237" s="24"/>
      <c r="RO237" s="24"/>
      <c r="RP237" s="24"/>
      <c r="RQ237" s="24"/>
      <c r="RR237" s="24"/>
      <c r="RS237" s="24"/>
      <c r="RT237" s="24"/>
      <c r="RU237" s="24"/>
      <c r="RV237" s="24"/>
      <c r="RW237" s="24"/>
      <c r="RX237" s="24"/>
      <c r="RY237" s="24"/>
      <c r="RZ237" s="24"/>
      <c r="SA237" s="24"/>
      <c r="SB237" s="24"/>
      <c r="SC237" s="24"/>
      <c r="SD237" s="24"/>
      <c r="SE237" s="24"/>
      <c r="SF237" s="24"/>
      <c r="SG237" s="24"/>
      <c r="SH237" s="24"/>
      <c r="SI237" s="24"/>
      <c r="SJ237" s="24"/>
      <c r="SK237" s="24"/>
      <c r="SL237" s="24"/>
      <c r="SM237" s="24"/>
      <c r="SN237" s="24"/>
      <c r="SO237" s="24"/>
      <c r="SP237" s="24"/>
      <c r="SQ237" s="24"/>
      <c r="SR237" s="24"/>
      <c r="SS237" s="24"/>
      <c r="ST237" s="24"/>
      <c r="SU237" s="24"/>
      <c r="SV237" s="24"/>
      <c r="SW237" s="24"/>
      <c r="SX237" s="24"/>
      <c r="SY237" s="24"/>
      <c r="SZ237" s="24"/>
      <c r="TA237" s="24"/>
      <c r="TB237" s="24"/>
      <c r="TC237" s="24"/>
      <c r="TD237" s="24"/>
      <c r="TE237" s="24"/>
      <c r="TF237" s="24"/>
      <c r="TG237" s="24"/>
      <c r="TH237" s="24"/>
      <c r="TI237" s="24"/>
      <c r="TJ237" s="24"/>
      <c r="TK237" s="24"/>
      <c r="TL237" s="24"/>
      <c r="TM237" s="24"/>
      <c r="TN237" s="24"/>
      <c r="TO237" s="24"/>
      <c r="TP237" s="24"/>
      <c r="TQ237" s="24"/>
      <c r="TR237" s="24"/>
      <c r="TS237" s="24"/>
      <c r="TT237" s="24"/>
      <c r="TU237" s="24"/>
      <c r="TV237" s="24"/>
      <c r="TW237" s="24"/>
      <c r="TX237" s="24"/>
      <c r="TY237" s="24"/>
      <c r="TZ237" s="24"/>
      <c r="UA237" s="24"/>
      <c r="UB237" s="24"/>
      <c r="UC237" s="24"/>
      <c r="UD237" s="24"/>
      <c r="UE237" s="24"/>
      <c r="UF237" s="24"/>
      <c r="UG237" s="24"/>
      <c r="UH237" s="24"/>
      <c r="UI237" s="24"/>
      <c r="UJ237" s="24"/>
      <c r="UK237" s="24"/>
      <c r="UL237" s="24"/>
      <c r="UM237" s="24"/>
      <c r="UN237" s="24"/>
      <c r="UO237" s="24"/>
      <c r="UP237" s="24"/>
      <c r="UQ237" s="24"/>
      <c r="UR237" s="24"/>
      <c r="US237" s="24"/>
      <c r="UT237" s="24"/>
      <c r="UU237" s="24"/>
      <c r="UV237" s="24"/>
      <c r="UW237" s="24"/>
      <c r="UX237" s="24"/>
      <c r="UY237" s="24"/>
      <c r="UZ237" s="24"/>
      <c r="VA237" s="24"/>
      <c r="VB237" s="24"/>
      <c r="VC237" s="24"/>
      <c r="VD237" s="24"/>
    </row>
    <row r="238" spans="1:576" s="23" customFormat="1" ht="15" customHeight="1" x14ac:dyDescent="0.2">
      <c r="A238" s="99">
        <v>28</v>
      </c>
      <c r="B238" s="89" t="s">
        <v>325</v>
      </c>
      <c r="C238" s="89" t="s">
        <v>326</v>
      </c>
      <c r="D238" s="20">
        <v>14</v>
      </c>
      <c r="E238" s="95" t="s">
        <v>244</v>
      </c>
      <c r="F238" s="89" t="s">
        <v>327</v>
      </c>
      <c r="G238" s="130">
        <v>8</v>
      </c>
      <c r="H238" s="22">
        <v>40</v>
      </c>
      <c r="I238" s="22" t="s">
        <v>107</v>
      </c>
      <c r="J238" s="21" t="s">
        <v>55</v>
      </c>
      <c r="K238" s="21" t="s">
        <v>264</v>
      </c>
      <c r="L238" s="21" t="s">
        <v>188</v>
      </c>
      <c r="M238" s="22">
        <v>1</v>
      </c>
      <c r="N238" s="62">
        <v>13333</v>
      </c>
      <c r="O238" s="62"/>
      <c r="P238" s="62"/>
      <c r="Q238" s="62">
        <f t="shared" si="129"/>
        <v>13333</v>
      </c>
      <c r="R238" s="62">
        <f>70.1*5</f>
        <v>350.5</v>
      </c>
      <c r="S238" s="62">
        <f t="shared" si="130"/>
        <v>2517.5</v>
      </c>
      <c r="T238" s="62">
        <f t="shared" si="131"/>
        <v>25175</v>
      </c>
      <c r="U238" s="62">
        <f t="shared" si="132"/>
        <v>2333.2749999999996</v>
      </c>
      <c r="V238" s="62">
        <f t="shared" si="133"/>
        <v>399.99</v>
      </c>
      <c r="W238" s="62">
        <f t="shared" si="134"/>
        <v>666.65000000000009</v>
      </c>
      <c r="X238" s="62">
        <f t="shared" si="135"/>
        <v>266.66000000000003</v>
      </c>
      <c r="Y238" s="62">
        <f t="shared" si="141"/>
        <v>1093</v>
      </c>
      <c r="Z238" s="62">
        <v>679</v>
      </c>
      <c r="AA238" s="64">
        <f t="shared" si="140"/>
        <v>7552.5</v>
      </c>
      <c r="AB238" s="64">
        <f t="shared" si="136"/>
        <v>22059.158333333333</v>
      </c>
      <c r="AC238" s="64">
        <f t="shared" si="137"/>
        <v>264709.90000000002</v>
      </c>
      <c r="AD238" s="64"/>
      <c r="AE238" s="64"/>
      <c r="AF238" s="64"/>
      <c r="AG238" s="64"/>
      <c r="AH238" s="64"/>
      <c r="AI238" s="64"/>
      <c r="AJ238" s="64"/>
      <c r="AK238" s="64"/>
      <c r="AL238" s="6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  <c r="HZ238" s="24"/>
      <c r="IA238" s="24"/>
      <c r="IB238" s="24"/>
      <c r="IC238" s="24"/>
      <c r="ID238" s="24"/>
      <c r="IE238" s="24"/>
      <c r="IF238" s="24"/>
      <c r="IG238" s="24"/>
      <c r="IH238" s="24"/>
      <c r="II238" s="24"/>
      <c r="IJ238" s="24"/>
      <c r="IK238" s="24"/>
      <c r="IL238" s="24"/>
      <c r="IM238" s="24"/>
      <c r="IN238" s="24"/>
      <c r="IO238" s="24"/>
      <c r="IP238" s="24"/>
      <c r="IQ238" s="24"/>
      <c r="IR238" s="24"/>
      <c r="IS238" s="24"/>
      <c r="IT238" s="24"/>
      <c r="IU238" s="24"/>
      <c r="IV238" s="24"/>
      <c r="IW238" s="24"/>
      <c r="IX238" s="24"/>
      <c r="IY238" s="24"/>
      <c r="IZ238" s="24"/>
      <c r="JA238" s="24"/>
      <c r="JB238" s="24"/>
      <c r="JC238" s="24"/>
      <c r="JD238" s="24"/>
      <c r="JE238" s="24"/>
      <c r="JF238" s="24"/>
      <c r="JG238" s="24"/>
      <c r="JH238" s="24"/>
      <c r="JI238" s="24"/>
      <c r="JJ238" s="24"/>
      <c r="JK238" s="24"/>
      <c r="JL238" s="24"/>
      <c r="JM238" s="24"/>
      <c r="JN238" s="24"/>
      <c r="JO238" s="24"/>
      <c r="JP238" s="24"/>
      <c r="JQ238" s="24"/>
      <c r="JR238" s="24"/>
      <c r="JS238" s="24"/>
      <c r="JT238" s="24"/>
      <c r="JU238" s="24"/>
      <c r="JV238" s="24"/>
      <c r="JW238" s="24"/>
      <c r="JX238" s="24"/>
      <c r="JY238" s="24"/>
      <c r="JZ238" s="24"/>
      <c r="KA238" s="24"/>
      <c r="KB238" s="24"/>
      <c r="KC238" s="24"/>
      <c r="KD238" s="24"/>
      <c r="KE238" s="24"/>
      <c r="KF238" s="24"/>
      <c r="KG238" s="24"/>
      <c r="KH238" s="24"/>
      <c r="KI238" s="24"/>
      <c r="KJ238" s="24"/>
      <c r="KK238" s="24"/>
      <c r="KL238" s="24"/>
      <c r="KM238" s="24"/>
      <c r="KN238" s="24"/>
      <c r="KO238" s="24"/>
      <c r="KP238" s="24"/>
      <c r="KQ238" s="24"/>
      <c r="KR238" s="24"/>
      <c r="KS238" s="24"/>
      <c r="KT238" s="24"/>
      <c r="KU238" s="24"/>
      <c r="KV238" s="24"/>
      <c r="KW238" s="24"/>
      <c r="KX238" s="24"/>
      <c r="KY238" s="24"/>
      <c r="KZ238" s="24"/>
      <c r="LA238" s="24"/>
      <c r="LB238" s="24"/>
      <c r="LC238" s="24"/>
      <c r="LD238" s="24"/>
      <c r="LE238" s="24"/>
      <c r="LF238" s="24"/>
      <c r="LG238" s="24"/>
      <c r="LH238" s="24"/>
      <c r="LI238" s="24"/>
      <c r="LJ238" s="24"/>
      <c r="LK238" s="24"/>
      <c r="LL238" s="24"/>
      <c r="LM238" s="24"/>
      <c r="LN238" s="24"/>
      <c r="LO238" s="24"/>
      <c r="LP238" s="24"/>
      <c r="LQ238" s="24"/>
      <c r="LR238" s="24"/>
      <c r="LS238" s="24"/>
      <c r="LT238" s="24"/>
      <c r="LU238" s="24"/>
      <c r="LV238" s="24"/>
      <c r="LW238" s="24"/>
      <c r="LX238" s="24"/>
      <c r="LY238" s="24"/>
      <c r="LZ238" s="24"/>
      <c r="MA238" s="24"/>
      <c r="MB238" s="24"/>
      <c r="MC238" s="24"/>
      <c r="MD238" s="24"/>
      <c r="ME238" s="24"/>
      <c r="MF238" s="24"/>
      <c r="MG238" s="24"/>
      <c r="MH238" s="24"/>
      <c r="MI238" s="24"/>
      <c r="MJ238" s="24"/>
      <c r="MK238" s="24"/>
      <c r="ML238" s="24"/>
      <c r="MM238" s="24"/>
      <c r="MN238" s="24"/>
      <c r="MO238" s="24"/>
      <c r="MP238" s="24"/>
      <c r="MQ238" s="24"/>
      <c r="MR238" s="24"/>
      <c r="MS238" s="24"/>
      <c r="MT238" s="24"/>
      <c r="MU238" s="24"/>
      <c r="MV238" s="24"/>
      <c r="MW238" s="24"/>
      <c r="MX238" s="24"/>
      <c r="MY238" s="24"/>
      <c r="MZ238" s="24"/>
      <c r="NA238" s="24"/>
      <c r="NB238" s="24"/>
      <c r="NC238" s="24"/>
      <c r="ND238" s="24"/>
      <c r="NE238" s="24"/>
      <c r="NF238" s="24"/>
      <c r="NG238" s="24"/>
      <c r="NH238" s="24"/>
      <c r="NI238" s="24"/>
      <c r="NJ238" s="24"/>
      <c r="NK238" s="24"/>
      <c r="NL238" s="24"/>
      <c r="NM238" s="24"/>
      <c r="NN238" s="24"/>
      <c r="NO238" s="24"/>
      <c r="NP238" s="24"/>
      <c r="NQ238" s="24"/>
      <c r="NR238" s="24"/>
      <c r="NS238" s="24"/>
      <c r="NT238" s="24"/>
      <c r="NU238" s="24"/>
      <c r="NV238" s="24"/>
      <c r="NW238" s="24"/>
      <c r="NX238" s="24"/>
      <c r="NY238" s="24"/>
      <c r="NZ238" s="24"/>
      <c r="OA238" s="24"/>
      <c r="OB238" s="24"/>
      <c r="OC238" s="24"/>
      <c r="OD238" s="24"/>
      <c r="OE238" s="24"/>
      <c r="OF238" s="24"/>
      <c r="OG238" s="24"/>
      <c r="OH238" s="24"/>
      <c r="OI238" s="24"/>
      <c r="OJ238" s="24"/>
      <c r="OK238" s="24"/>
      <c r="OL238" s="24"/>
      <c r="OM238" s="24"/>
      <c r="ON238" s="24"/>
      <c r="OO238" s="24"/>
      <c r="OP238" s="24"/>
      <c r="OQ238" s="24"/>
      <c r="OR238" s="24"/>
      <c r="OS238" s="24"/>
      <c r="OT238" s="24"/>
      <c r="OU238" s="24"/>
      <c r="OV238" s="24"/>
      <c r="OW238" s="24"/>
      <c r="OX238" s="24"/>
      <c r="OY238" s="24"/>
      <c r="OZ238" s="24"/>
      <c r="PA238" s="24"/>
      <c r="PB238" s="24"/>
      <c r="PC238" s="24"/>
      <c r="PD238" s="24"/>
      <c r="PE238" s="24"/>
      <c r="PF238" s="24"/>
      <c r="PG238" s="24"/>
      <c r="PH238" s="24"/>
      <c r="PI238" s="24"/>
      <c r="PJ238" s="24"/>
      <c r="PK238" s="24"/>
      <c r="PL238" s="24"/>
      <c r="PM238" s="24"/>
      <c r="PN238" s="24"/>
      <c r="PO238" s="24"/>
      <c r="PP238" s="24"/>
      <c r="PQ238" s="24"/>
      <c r="PR238" s="24"/>
      <c r="PS238" s="24"/>
      <c r="PT238" s="24"/>
      <c r="PU238" s="24"/>
      <c r="PV238" s="24"/>
      <c r="PW238" s="24"/>
      <c r="PX238" s="24"/>
      <c r="PY238" s="24"/>
      <c r="PZ238" s="24"/>
      <c r="QA238" s="24"/>
      <c r="QB238" s="24"/>
      <c r="QC238" s="24"/>
      <c r="QD238" s="24"/>
      <c r="QE238" s="24"/>
      <c r="QF238" s="24"/>
      <c r="QG238" s="24"/>
      <c r="QH238" s="24"/>
      <c r="QI238" s="24"/>
      <c r="QJ238" s="24"/>
      <c r="QK238" s="24"/>
      <c r="QL238" s="24"/>
      <c r="QM238" s="24"/>
      <c r="QN238" s="24"/>
      <c r="QO238" s="24"/>
      <c r="QP238" s="24"/>
      <c r="QQ238" s="24"/>
      <c r="QR238" s="24"/>
      <c r="QS238" s="24"/>
      <c r="QT238" s="24"/>
      <c r="QU238" s="24"/>
      <c r="QV238" s="24"/>
      <c r="QW238" s="24"/>
      <c r="QX238" s="24"/>
      <c r="QY238" s="24"/>
      <c r="QZ238" s="24"/>
      <c r="RA238" s="24"/>
      <c r="RB238" s="24"/>
      <c r="RC238" s="24"/>
      <c r="RD238" s="24"/>
      <c r="RE238" s="24"/>
      <c r="RF238" s="24"/>
      <c r="RG238" s="24"/>
      <c r="RH238" s="24"/>
      <c r="RI238" s="24"/>
      <c r="RJ238" s="24"/>
      <c r="RK238" s="24"/>
      <c r="RL238" s="24"/>
      <c r="RM238" s="24"/>
      <c r="RN238" s="24"/>
      <c r="RO238" s="24"/>
      <c r="RP238" s="24"/>
      <c r="RQ238" s="24"/>
      <c r="RR238" s="24"/>
      <c r="RS238" s="24"/>
      <c r="RT238" s="24"/>
      <c r="RU238" s="24"/>
      <c r="RV238" s="24"/>
      <c r="RW238" s="24"/>
      <c r="RX238" s="24"/>
      <c r="RY238" s="24"/>
      <c r="RZ238" s="24"/>
      <c r="SA238" s="24"/>
      <c r="SB238" s="24"/>
      <c r="SC238" s="24"/>
      <c r="SD238" s="24"/>
      <c r="SE238" s="24"/>
      <c r="SF238" s="24"/>
      <c r="SG238" s="24"/>
      <c r="SH238" s="24"/>
      <c r="SI238" s="24"/>
      <c r="SJ238" s="24"/>
      <c r="SK238" s="24"/>
      <c r="SL238" s="24"/>
      <c r="SM238" s="24"/>
      <c r="SN238" s="24"/>
      <c r="SO238" s="24"/>
      <c r="SP238" s="24"/>
      <c r="SQ238" s="24"/>
      <c r="SR238" s="24"/>
      <c r="SS238" s="24"/>
      <c r="ST238" s="24"/>
      <c r="SU238" s="24"/>
      <c r="SV238" s="24"/>
      <c r="SW238" s="24"/>
      <c r="SX238" s="24"/>
      <c r="SY238" s="24"/>
      <c r="SZ238" s="24"/>
      <c r="TA238" s="24"/>
      <c r="TB238" s="24"/>
      <c r="TC238" s="24"/>
      <c r="TD238" s="24"/>
      <c r="TE238" s="24"/>
      <c r="TF238" s="24"/>
      <c r="TG238" s="24"/>
      <c r="TH238" s="24"/>
      <c r="TI238" s="24"/>
      <c r="TJ238" s="24"/>
      <c r="TK238" s="24"/>
      <c r="TL238" s="24"/>
      <c r="TM238" s="24"/>
      <c r="TN238" s="24"/>
      <c r="TO238" s="24"/>
      <c r="TP238" s="24"/>
      <c r="TQ238" s="24"/>
      <c r="TR238" s="24"/>
      <c r="TS238" s="24"/>
      <c r="TT238" s="24"/>
      <c r="TU238" s="24"/>
      <c r="TV238" s="24"/>
      <c r="TW238" s="24"/>
      <c r="TX238" s="24"/>
      <c r="TY238" s="24"/>
      <c r="TZ238" s="24"/>
      <c r="UA238" s="24"/>
      <c r="UB238" s="24"/>
      <c r="UC238" s="24"/>
      <c r="UD238" s="24"/>
      <c r="UE238" s="24"/>
      <c r="UF238" s="24"/>
      <c r="UG238" s="24"/>
      <c r="UH238" s="24"/>
      <c r="UI238" s="24"/>
      <c r="UJ238" s="24"/>
      <c r="UK238" s="24"/>
      <c r="UL238" s="24"/>
      <c r="UM238" s="24"/>
      <c r="UN238" s="24"/>
      <c r="UO238" s="24"/>
      <c r="UP238" s="24"/>
      <c r="UQ238" s="24"/>
      <c r="UR238" s="24"/>
      <c r="US238" s="24"/>
      <c r="UT238" s="24"/>
      <c r="UU238" s="24"/>
      <c r="UV238" s="24"/>
      <c r="UW238" s="24"/>
      <c r="UX238" s="24"/>
      <c r="UY238" s="24"/>
      <c r="UZ238" s="24"/>
      <c r="VA238" s="24"/>
      <c r="VB238" s="24"/>
      <c r="VC238" s="24"/>
      <c r="VD238" s="24"/>
    </row>
    <row r="239" spans="1:576" s="23" customFormat="1" ht="15" customHeight="1" x14ac:dyDescent="0.2">
      <c r="A239" s="94">
        <v>29</v>
      </c>
      <c r="B239" s="89" t="s">
        <v>325</v>
      </c>
      <c r="C239" s="89" t="s">
        <v>326</v>
      </c>
      <c r="D239" s="20">
        <v>14</v>
      </c>
      <c r="E239" s="89" t="s">
        <v>244</v>
      </c>
      <c r="F239" s="89" t="s">
        <v>327</v>
      </c>
      <c r="G239" s="130">
        <v>11</v>
      </c>
      <c r="H239" s="22">
        <v>40</v>
      </c>
      <c r="I239" s="22" t="s">
        <v>107</v>
      </c>
      <c r="J239" s="21" t="s">
        <v>64</v>
      </c>
      <c r="K239" s="21" t="s">
        <v>264</v>
      </c>
      <c r="L239" s="21" t="s">
        <v>188</v>
      </c>
      <c r="M239" s="22">
        <v>1</v>
      </c>
      <c r="N239" s="62">
        <v>19633</v>
      </c>
      <c r="O239" s="62"/>
      <c r="P239" s="62"/>
      <c r="Q239" s="62">
        <f t="shared" si="129"/>
        <v>19633</v>
      </c>
      <c r="R239" s="62">
        <f>70.1*5</f>
        <v>350.5</v>
      </c>
      <c r="S239" s="62">
        <f t="shared" si="130"/>
        <v>3608.333333333333</v>
      </c>
      <c r="T239" s="62">
        <f t="shared" si="131"/>
        <v>36083.333333333328</v>
      </c>
      <c r="U239" s="62">
        <f t="shared" si="132"/>
        <v>3435.7749999999996</v>
      </c>
      <c r="V239" s="62">
        <f t="shared" si="133"/>
        <v>588.99</v>
      </c>
      <c r="W239" s="62">
        <f t="shared" si="134"/>
        <v>981.65000000000009</v>
      </c>
      <c r="X239" s="62">
        <f t="shared" si="135"/>
        <v>392.66</v>
      </c>
      <c r="Y239" s="62">
        <v>1261</v>
      </c>
      <c r="Z239" s="62">
        <v>756</v>
      </c>
      <c r="AA239" s="64">
        <f t="shared" si="140"/>
        <v>10825</v>
      </c>
      <c r="AB239" s="64">
        <f t="shared" si="136"/>
        <v>31609.297222222227</v>
      </c>
      <c r="AC239" s="64">
        <f t="shared" si="137"/>
        <v>379311.56666666671</v>
      </c>
      <c r="AD239" s="64"/>
      <c r="AE239" s="64"/>
      <c r="AF239" s="64"/>
      <c r="AG239" s="64"/>
      <c r="AH239" s="64"/>
      <c r="AI239" s="64"/>
      <c r="AJ239" s="64"/>
      <c r="AK239" s="64"/>
      <c r="AL239" s="6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  <c r="HF239" s="24"/>
      <c r="HG239" s="24"/>
      <c r="HH239" s="24"/>
      <c r="HI239" s="24"/>
      <c r="HJ239" s="24"/>
      <c r="HK239" s="24"/>
      <c r="HL239" s="24"/>
      <c r="HM239" s="24"/>
      <c r="HN239" s="24"/>
      <c r="HO239" s="24"/>
      <c r="HP239" s="24"/>
      <c r="HQ239" s="24"/>
      <c r="HR239" s="24"/>
      <c r="HS239" s="24"/>
      <c r="HT239" s="24"/>
      <c r="HU239" s="24"/>
      <c r="HV239" s="24"/>
      <c r="HW239" s="24"/>
      <c r="HX239" s="24"/>
      <c r="HY239" s="24"/>
      <c r="HZ239" s="24"/>
      <c r="IA239" s="24"/>
      <c r="IB239" s="24"/>
      <c r="IC239" s="24"/>
      <c r="ID239" s="24"/>
      <c r="IE239" s="24"/>
      <c r="IF239" s="24"/>
      <c r="IG239" s="24"/>
      <c r="IH239" s="24"/>
      <c r="II239" s="24"/>
      <c r="IJ239" s="24"/>
      <c r="IK239" s="24"/>
      <c r="IL239" s="24"/>
      <c r="IM239" s="24"/>
      <c r="IN239" s="24"/>
      <c r="IO239" s="24"/>
      <c r="IP239" s="24"/>
      <c r="IQ239" s="24"/>
      <c r="IR239" s="24"/>
      <c r="IS239" s="24"/>
      <c r="IT239" s="24"/>
      <c r="IU239" s="24"/>
      <c r="IV239" s="24"/>
      <c r="IW239" s="24"/>
      <c r="IX239" s="24"/>
      <c r="IY239" s="24"/>
      <c r="IZ239" s="24"/>
      <c r="JA239" s="24"/>
      <c r="JB239" s="24"/>
      <c r="JC239" s="24"/>
      <c r="JD239" s="24"/>
      <c r="JE239" s="24"/>
      <c r="JF239" s="24"/>
      <c r="JG239" s="24"/>
      <c r="JH239" s="24"/>
      <c r="JI239" s="24"/>
      <c r="JJ239" s="24"/>
      <c r="JK239" s="24"/>
      <c r="JL239" s="24"/>
      <c r="JM239" s="24"/>
      <c r="JN239" s="24"/>
      <c r="JO239" s="24"/>
      <c r="JP239" s="24"/>
      <c r="JQ239" s="24"/>
      <c r="JR239" s="24"/>
      <c r="JS239" s="24"/>
      <c r="JT239" s="24"/>
      <c r="JU239" s="24"/>
      <c r="JV239" s="24"/>
      <c r="JW239" s="24"/>
      <c r="JX239" s="24"/>
      <c r="JY239" s="24"/>
      <c r="JZ239" s="24"/>
      <c r="KA239" s="24"/>
      <c r="KB239" s="24"/>
      <c r="KC239" s="24"/>
      <c r="KD239" s="24"/>
      <c r="KE239" s="24"/>
      <c r="KF239" s="24"/>
      <c r="KG239" s="24"/>
      <c r="KH239" s="24"/>
      <c r="KI239" s="24"/>
      <c r="KJ239" s="24"/>
      <c r="KK239" s="24"/>
      <c r="KL239" s="24"/>
      <c r="KM239" s="24"/>
      <c r="KN239" s="24"/>
      <c r="KO239" s="24"/>
      <c r="KP239" s="24"/>
      <c r="KQ239" s="24"/>
      <c r="KR239" s="24"/>
      <c r="KS239" s="24"/>
      <c r="KT239" s="24"/>
      <c r="KU239" s="24"/>
      <c r="KV239" s="24"/>
      <c r="KW239" s="24"/>
      <c r="KX239" s="24"/>
      <c r="KY239" s="24"/>
      <c r="KZ239" s="24"/>
      <c r="LA239" s="24"/>
      <c r="LB239" s="24"/>
      <c r="LC239" s="24"/>
      <c r="LD239" s="24"/>
      <c r="LE239" s="24"/>
      <c r="LF239" s="24"/>
      <c r="LG239" s="24"/>
      <c r="LH239" s="24"/>
      <c r="LI239" s="24"/>
      <c r="LJ239" s="24"/>
      <c r="LK239" s="24"/>
      <c r="LL239" s="24"/>
      <c r="LM239" s="24"/>
      <c r="LN239" s="24"/>
      <c r="LO239" s="24"/>
      <c r="LP239" s="24"/>
      <c r="LQ239" s="24"/>
      <c r="LR239" s="24"/>
      <c r="LS239" s="24"/>
      <c r="LT239" s="24"/>
      <c r="LU239" s="24"/>
      <c r="LV239" s="24"/>
      <c r="LW239" s="24"/>
      <c r="LX239" s="24"/>
      <c r="LY239" s="24"/>
      <c r="LZ239" s="24"/>
      <c r="MA239" s="24"/>
      <c r="MB239" s="24"/>
      <c r="MC239" s="24"/>
      <c r="MD239" s="24"/>
      <c r="ME239" s="24"/>
      <c r="MF239" s="24"/>
      <c r="MG239" s="24"/>
      <c r="MH239" s="24"/>
      <c r="MI239" s="24"/>
      <c r="MJ239" s="24"/>
      <c r="MK239" s="24"/>
      <c r="ML239" s="24"/>
      <c r="MM239" s="24"/>
      <c r="MN239" s="24"/>
      <c r="MO239" s="24"/>
      <c r="MP239" s="24"/>
      <c r="MQ239" s="24"/>
      <c r="MR239" s="24"/>
      <c r="MS239" s="24"/>
      <c r="MT239" s="24"/>
      <c r="MU239" s="24"/>
      <c r="MV239" s="24"/>
      <c r="MW239" s="24"/>
      <c r="MX239" s="24"/>
      <c r="MY239" s="24"/>
      <c r="MZ239" s="24"/>
      <c r="NA239" s="24"/>
      <c r="NB239" s="24"/>
      <c r="NC239" s="24"/>
      <c r="ND239" s="24"/>
      <c r="NE239" s="24"/>
      <c r="NF239" s="24"/>
      <c r="NG239" s="24"/>
      <c r="NH239" s="24"/>
      <c r="NI239" s="24"/>
      <c r="NJ239" s="24"/>
      <c r="NK239" s="24"/>
      <c r="NL239" s="24"/>
      <c r="NM239" s="24"/>
      <c r="NN239" s="24"/>
      <c r="NO239" s="24"/>
      <c r="NP239" s="24"/>
      <c r="NQ239" s="24"/>
      <c r="NR239" s="24"/>
      <c r="NS239" s="24"/>
      <c r="NT239" s="24"/>
      <c r="NU239" s="24"/>
      <c r="NV239" s="24"/>
      <c r="NW239" s="24"/>
      <c r="NX239" s="24"/>
      <c r="NY239" s="24"/>
      <c r="NZ239" s="24"/>
      <c r="OA239" s="24"/>
      <c r="OB239" s="24"/>
      <c r="OC239" s="24"/>
      <c r="OD239" s="24"/>
      <c r="OE239" s="24"/>
      <c r="OF239" s="24"/>
      <c r="OG239" s="24"/>
      <c r="OH239" s="24"/>
      <c r="OI239" s="24"/>
      <c r="OJ239" s="24"/>
      <c r="OK239" s="24"/>
      <c r="OL239" s="24"/>
      <c r="OM239" s="24"/>
      <c r="ON239" s="24"/>
      <c r="OO239" s="24"/>
      <c r="OP239" s="24"/>
      <c r="OQ239" s="24"/>
      <c r="OR239" s="24"/>
      <c r="OS239" s="24"/>
      <c r="OT239" s="24"/>
      <c r="OU239" s="24"/>
      <c r="OV239" s="24"/>
      <c r="OW239" s="24"/>
      <c r="OX239" s="24"/>
      <c r="OY239" s="24"/>
      <c r="OZ239" s="24"/>
      <c r="PA239" s="24"/>
      <c r="PB239" s="24"/>
      <c r="PC239" s="24"/>
      <c r="PD239" s="24"/>
      <c r="PE239" s="24"/>
      <c r="PF239" s="24"/>
      <c r="PG239" s="24"/>
      <c r="PH239" s="24"/>
      <c r="PI239" s="24"/>
      <c r="PJ239" s="24"/>
      <c r="PK239" s="24"/>
      <c r="PL239" s="24"/>
      <c r="PM239" s="24"/>
      <c r="PN239" s="24"/>
      <c r="PO239" s="24"/>
      <c r="PP239" s="24"/>
      <c r="PQ239" s="24"/>
      <c r="PR239" s="24"/>
      <c r="PS239" s="24"/>
      <c r="PT239" s="24"/>
      <c r="PU239" s="24"/>
      <c r="PV239" s="24"/>
      <c r="PW239" s="24"/>
      <c r="PX239" s="24"/>
      <c r="PY239" s="24"/>
      <c r="PZ239" s="24"/>
      <c r="QA239" s="24"/>
      <c r="QB239" s="24"/>
      <c r="QC239" s="24"/>
      <c r="QD239" s="24"/>
      <c r="QE239" s="24"/>
      <c r="QF239" s="24"/>
      <c r="QG239" s="24"/>
      <c r="QH239" s="24"/>
      <c r="QI239" s="24"/>
      <c r="QJ239" s="24"/>
      <c r="QK239" s="24"/>
      <c r="QL239" s="24"/>
      <c r="QM239" s="24"/>
      <c r="QN239" s="24"/>
      <c r="QO239" s="24"/>
      <c r="QP239" s="24"/>
      <c r="QQ239" s="24"/>
      <c r="QR239" s="24"/>
      <c r="QS239" s="24"/>
      <c r="QT239" s="24"/>
      <c r="QU239" s="24"/>
      <c r="QV239" s="24"/>
      <c r="QW239" s="24"/>
      <c r="QX239" s="24"/>
      <c r="QY239" s="24"/>
      <c r="QZ239" s="24"/>
      <c r="RA239" s="24"/>
      <c r="RB239" s="24"/>
      <c r="RC239" s="24"/>
      <c r="RD239" s="24"/>
      <c r="RE239" s="24"/>
      <c r="RF239" s="24"/>
      <c r="RG239" s="24"/>
      <c r="RH239" s="24"/>
      <c r="RI239" s="24"/>
      <c r="RJ239" s="24"/>
      <c r="RK239" s="24"/>
      <c r="RL239" s="24"/>
      <c r="RM239" s="24"/>
      <c r="RN239" s="24"/>
      <c r="RO239" s="24"/>
      <c r="RP239" s="24"/>
      <c r="RQ239" s="24"/>
      <c r="RR239" s="24"/>
      <c r="RS239" s="24"/>
      <c r="RT239" s="24"/>
      <c r="RU239" s="24"/>
      <c r="RV239" s="24"/>
      <c r="RW239" s="24"/>
      <c r="RX239" s="24"/>
      <c r="RY239" s="24"/>
      <c r="RZ239" s="24"/>
      <c r="SA239" s="24"/>
      <c r="SB239" s="24"/>
      <c r="SC239" s="24"/>
      <c r="SD239" s="24"/>
      <c r="SE239" s="24"/>
      <c r="SF239" s="24"/>
      <c r="SG239" s="24"/>
      <c r="SH239" s="24"/>
      <c r="SI239" s="24"/>
      <c r="SJ239" s="24"/>
      <c r="SK239" s="24"/>
      <c r="SL239" s="24"/>
      <c r="SM239" s="24"/>
      <c r="SN239" s="24"/>
      <c r="SO239" s="24"/>
      <c r="SP239" s="24"/>
      <c r="SQ239" s="24"/>
      <c r="SR239" s="24"/>
      <c r="SS239" s="24"/>
      <c r="ST239" s="24"/>
      <c r="SU239" s="24"/>
      <c r="SV239" s="24"/>
      <c r="SW239" s="24"/>
      <c r="SX239" s="24"/>
      <c r="SY239" s="24"/>
      <c r="SZ239" s="24"/>
      <c r="TA239" s="24"/>
      <c r="TB239" s="24"/>
      <c r="TC239" s="24"/>
      <c r="TD239" s="24"/>
      <c r="TE239" s="24"/>
      <c r="TF239" s="24"/>
      <c r="TG239" s="24"/>
      <c r="TH239" s="24"/>
      <c r="TI239" s="24"/>
      <c r="TJ239" s="24"/>
      <c r="TK239" s="24"/>
      <c r="TL239" s="24"/>
      <c r="TM239" s="24"/>
      <c r="TN239" s="24"/>
      <c r="TO239" s="24"/>
      <c r="TP239" s="24"/>
      <c r="TQ239" s="24"/>
      <c r="TR239" s="24"/>
      <c r="TS239" s="24"/>
      <c r="TT239" s="24"/>
      <c r="TU239" s="24"/>
      <c r="TV239" s="24"/>
      <c r="TW239" s="24"/>
      <c r="TX239" s="24"/>
      <c r="TY239" s="24"/>
      <c r="TZ239" s="24"/>
      <c r="UA239" s="24"/>
      <c r="UB239" s="24"/>
      <c r="UC239" s="24"/>
      <c r="UD239" s="24"/>
      <c r="UE239" s="24"/>
      <c r="UF239" s="24"/>
      <c r="UG239" s="24"/>
      <c r="UH239" s="24"/>
      <c r="UI239" s="24"/>
      <c r="UJ239" s="24"/>
      <c r="UK239" s="24"/>
      <c r="UL239" s="24"/>
      <c r="UM239" s="24"/>
      <c r="UN239" s="24"/>
      <c r="UO239" s="24"/>
      <c r="UP239" s="24"/>
      <c r="UQ239" s="24"/>
      <c r="UR239" s="24"/>
      <c r="US239" s="24"/>
      <c r="UT239" s="24"/>
      <c r="UU239" s="24"/>
      <c r="UV239" s="24"/>
      <c r="UW239" s="24"/>
      <c r="UX239" s="24"/>
      <c r="UY239" s="24"/>
      <c r="UZ239" s="24"/>
      <c r="VA239" s="24"/>
      <c r="VB239" s="24"/>
      <c r="VC239" s="24"/>
      <c r="VD239" s="24"/>
    </row>
    <row r="240" spans="1:576" s="23" customFormat="1" ht="15" customHeight="1" x14ac:dyDescent="0.2">
      <c r="A240" s="18">
        <v>30</v>
      </c>
      <c r="B240" s="89" t="s">
        <v>325</v>
      </c>
      <c r="C240" s="89" t="s">
        <v>326</v>
      </c>
      <c r="D240" s="20">
        <v>14</v>
      </c>
      <c r="E240" s="92" t="s">
        <v>244</v>
      </c>
      <c r="F240" s="89" t="s">
        <v>327</v>
      </c>
      <c r="G240" s="130">
        <v>12</v>
      </c>
      <c r="H240" s="22">
        <v>40</v>
      </c>
      <c r="I240" s="22" t="s">
        <v>107</v>
      </c>
      <c r="J240" s="21" t="s">
        <v>196</v>
      </c>
      <c r="K240" s="21" t="s">
        <v>264</v>
      </c>
      <c r="L240" s="21" t="s">
        <v>188</v>
      </c>
      <c r="M240" s="22">
        <v>1</v>
      </c>
      <c r="N240" s="62">
        <v>24345</v>
      </c>
      <c r="O240" s="62"/>
      <c r="P240" s="62"/>
      <c r="Q240" s="62">
        <f t="shared" si="129"/>
        <v>24345</v>
      </c>
      <c r="R240" s="62">
        <f>70.1*5</f>
        <v>350.5</v>
      </c>
      <c r="S240" s="62">
        <f t="shared" si="130"/>
        <v>4451.333333333333</v>
      </c>
      <c r="T240" s="62">
        <f t="shared" si="131"/>
        <v>44513.333333333336</v>
      </c>
      <c r="U240" s="62">
        <f t="shared" si="132"/>
        <v>4260.375</v>
      </c>
      <c r="V240" s="62">
        <f t="shared" si="133"/>
        <v>730.35</v>
      </c>
      <c r="W240" s="62">
        <f t="shared" si="134"/>
        <v>1217.25</v>
      </c>
      <c r="X240" s="62">
        <f t="shared" si="135"/>
        <v>486.90000000000003</v>
      </c>
      <c r="Y240" s="62">
        <v>1455</v>
      </c>
      <c r="Z240" s="62">
        <v>908</v>
      </c>
      <c r="AA240" s="64">
        <f t="shared" si="140"/>
        <v>13354</v>
      </c>
      <c r="AB240" s="64">
        <f t="shared" si="136"/>
        <v>38946.597222222219</v>
      </c>
      <c r="AC240" s="64">
        <f t="shared" si="137"/>
        <v>467359.16666666663</v>
      </c>
      <c r="AD240" s="64"/>
      <c r="AE240" s="64"/>
      <c r="AF240" s="64"/>
      <c r="AG240" s="64"/>
      <c r="AH240" s="64"/>
      <c r="AI240" s="64"/>
      <c r="AJ240" s="64"/>
      <c r="AK240" s="64"/>
      <c r="AL240" s="6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  <c r="HF240" s="24"/>
      <c r="HG240" s="24"/>
      <c r="HH240" s="24"/>
      <c r="HI240" s="24"/>
      <c r="HJ240" s="24"/>
      <c r="HK240" s="24"/>
      <c r="HL240" s="24"/>
      <c r="HM240" s="24"/>
      <c r="HN240" s="24"/>
      <c r="HO240" s="24"/>
      <c r="HP240" s="24"/>
      <c r="HQ240" s="24"/>
      <c r="HR240" s="24"/>
      <c r="HS240" s="24"/>
      <c r="HT240" s="24"/>
      <c r="HU240" s="24"/>
      <c r="HV240" s="24"/>
      <c r="HW240" s="24"/>
      <c r="HX240" s="24"/>
      <c r="HY240" s="24"/>
      <c r="HZ240" s="24"/>
      <c r="IA240" s="24"/>
      <c r="IB240" s="24"/>
      <c r="IC240" s="24"/>
      <c r="ID240" s="24"/>
      <c r="IE240" s="24"/>
      <c r="IF240" s="24"/>
      <c r="IG240" s="24"/>
      <c r="IH240" s="24"/>
      <c r="II240" s="24"/>
      <c r="IJ240" s="24"/>
      <c r="IK240" s="24"/>
      <c r="IL240" s="24"/>
      <c r="IM240" s="24"/>
      <c r="IN240" s="24"/>
      <c r="IO240" s="24"/>
      <c r="IP240" s="24"/>
      <c r="IQ240" s="24"/>
      <c r="IR240" s="24"/>
      <c r="IS240" s="24"/>
      <c r="IT240" s="24"/>
      <c r="IU240" s="24"/>
      <c r="IV240" s="24"/>
      <c r="IW240" s="24"/>
      <c r="IX240" s="24"/>
      <c r="IY240" s="24"/>
      <c r="IZ240" s="24"/>
      <c r="JA240" s="24"/>
      <c r="JB240" s="24"/>
      <c r="JC240" s="24"/>
      <c r="JD240" s="24"/>
      <c r="JE240" s="24"/>
      <c r="JF240" s="24"/>
      <c r="JG240" s="24"/>
      <c r="JH240" s="24"/>
      <c r="JI240" s="24"/>
      <c r="JJ240" s="24"/>
      <c r="JK240" s="24"/>
      <c r="JL240" s="24"/>
      <c r="JM240" s="24"/>
      <c r="JN240" s="24"/>
      <c r="JO240" s="24"/>
      <c r="JP240" s="24"/>
      <c r="JQ240" s="24"/>
      <c r="JR240" s="24"/>
      <c r="JS240" s="24"/>
      <c r="JT240" s="24"/>
      <c r="JU240" s="24"/>
      <c r="JV240" s="24"/>
      <c r="JW240" s="24"/>
      <c r="JX240" s="24"/>
      <c r="JY240" s="24"/>
      <c r="JZ240" s="24"/>
      <c r="KA240" s="24"/>
      <c r="KB240" s="24"/>
      <c r="KC240" s="24"/>
      <c r="KD240" s="24"/>
      <c r="KE240" s="24"/>
      <c r="KF240" s="24"/>
      <c r="KG240" s="24"/>
      <c r="KH240" s="24"/>
      <c r="KI240" s="24"/>
      <c r="KJ240" s="24"/>
      <c r="KK240" s="24"/>
      <c r="KL240" s="24"/>
      <c r="KM240" s="24"/>
      <c r="KN240" s="24"/>
      <c r="KO240" s="24"/>
      <c r="KP240" s="24"/>
      <c r="KQ240" s="24"/>
      <c r="KR240" s="24"/>
      <c r="KS240" s="24"/>
      <c r="KT240" s="24"/>
      <c r="KU240" s="24"/>
      <c r="KV240" s="24"/>
      <c r="KW240" s="24"/>
      <c r="KX240" s="24"/>
      <c r="KY240" s="24"/>
      <c r="KZ240" s="24"/>
      <c r="LA240" s="24"/>
      <c r="LB240" s="24"/>
      <c r="LC240" s="24"/>
      <c r="LD240" s="24"/>
      <c r="LE240" s="24"/>
      <c r="LF240" s="24"/>
      <c r="LG240" s="24"/>
      <c r="LH240" s="24"/>
      <c r="LI240" s="24"/>
      <c r="LJ240" s="24"/>
      <c r="LK240" s="24"/>
      <c r="LL240" s="24"/>
      <c r="LM240" s="24"/>
      <c r="LN240" s="24"/>
      <c r="LO240" s="24"/>
      <c r="LP240" s="24"/>
      <c r="LQ240" s="24"/>
      <c r="LR240" s="24"/>
      <c r="LS240" s="24"/>
      <c r="LT240" s="24"/>
      <c r="LU240" s="24"/>
      <c r="LV240" s="24"/>
      <c r="LW240" s="24"/>
      <c r="LX240" s="24"/>
      <c r="LY240" s="24"/>
      <c r="LZ240" s="24"/>
      <c r="MA240" s="24"/>
      <c r="MB240" s="24"/>
      <c r="MC240" s="24"/>
      <c r="MD240" s="24"/>
      <c r="ME240" s="24"/>
      <c r="MF240" s="24"/>
      <c r="MG240" s="24"/>
      <c r="MH240" s="24"/>
      <c r="MI240" s="24"/>
      <c r="MJ240" s="24"/>
      <c r="MK240" s="24"/>
      <c r="ML240" s="24"/>
      <c r="MM240" s="24"/>
      <c r="MN240" s="24"/>
      <c r="MO240" s="24"/>
      <c r="MP240" s="24"/>
      <c r="MQ240" s="24"/>
      <c r="MR240" s="24"/>
      <c r="MS240" s="24"/>
      <c r="MT240" s="24"/>
      <c r="MU240" s="24"/>
      <c r="MV240" s="24"/>
      <c r="MW240" s="24"/>
      <c r="MX240" s="24"/>
      <c r="MY240" s="24"/>
      <c r="MZ240" s="24"/>
      <c r="NA240" s="24"/>
      <c r="NB240" s="24"/>
      <c r="NC240" s="24"/>
      <c r="ND240" s="24"/>
      <c r="NE240" s="24"/>
      <c r="NF240" s="24"/>
      <c r="NG240" s="24"/>
      <c r="NH240" s="24"/>
      <c r="NI240" s="24"/>
      <c r="NJ240" s="24"/>
      <c r="NK240" s="24"/>
      <c r="NL240" s="24"/>
      <c r="NM240" s="24"/>
      <c r="NN240" s="24"/>
      <c r="NO240" s="24"/>
      <c r="NP240" s="24"/>
      <c r="NQ240" s="24"/>
      <c r="NR240" s="24"/>
      <c r="NS240" s="24"/>
      <c r="NT240" s="24"/>
      <c r="NU240" s="24"/>
      <c r="NV240" s="24"/>
      <c r="NW240" s="24"/>
      <c r="NX240" s="24"/>
      <c r="NY240" s="24"/>
      <c r="NZ240" s="24"/>
      <c r="OA240" s="24"/>
      <c r="OB240" s="24"/>
      <c r="OC240" s="24"/>
      <c r="OD240" s="24"/>
      <c r="OE240" s="24"/>
      <c r="OF240" s="24"/>
      <c r="OG240" s="24"/>
      <c r="OH240" s="24"/>
      <c r="OI240" s="24"/>
      <c r="OJ240" s="24"/>
      <c r="OK240" s="24"/>
      <c r="OL240" s="24"/>
      <c r="OM240" s="24"/>
      <c r="ON240" s="24"/>
      <c r="OO240" s="24"/>
      <c r="OP240" s="24"/>
      <c r="OQ240" s="24"/>
      <c r="OR240" s="24"/>
      <c r="OS240" s="24"/>
      <c r="OT240" s="24"/>
      <c r="OU240" s="24"/>
      <c r="OV240" s="24"/>
      <c r="OW240" s="24"/>
      <c r="OX240" s="24"/>
      <c r="OY240" s="24"/>
      <c r="OZ240" s="24"/>
      <c r="PA240" s="24"/>
      <c r="PB240" s="24"/>
      <c r="PC240" s="24"/>
      <c r="PD240" s="24"/>
      <c r="PE240" s="24"/>
      <c r="PF240" s="24"/>
      <c r="PG240" s="24"/>
      <c r="PH240" s="24"/>
      <c r="PI240" s="24"/>
      <c r="PJ240" s="24"/>
      <c r="PK240" s="24"/>
      <c r="PL240" s="24"/>
      <c r="PM240" s="24"/>
      <c r="PN240" s="24"/>
      <c r="PO240" s="24"/>
      <c r="PP240" s="24"/>
      <c r="PQ240" s="24"/>
      <c r="PR240" s="24"/>
      <c r="PS240" s="24"/>
      <c r="PT240" s="24"/>
      <c r="PU240" s="24"/>
      <c r="PV240" s="24"/>
      <c r="PW240" s="24"/>
      <c r="PX240" s="24"/>
      <c r="PY240" s="24"/>
      <c r="PZ240" s="24"/>
      <c r="QA240" s="24"/>
      <c r="QB240" s="24"/>
      <c r="QC240" s="24"/>
      <c r="QD240" s="24"/>
      <c r="QE240" s="24"/>
      <c r="QF240" s="24"/>
      <c r="QG240" s="24"/>
      <c r="QH240" s="24"/>
      <c r="QI240" s="24"/>
      <c r="QJ240" s="24"/>
      <c r="QK240" s="24"/>
      <c r="QL240" s="24"/>
      <c r="QM240" s="24"/>
      <c r="QN240" s="24"/>
      <c r="QO240" s="24"/>
      <c r="QP240" s="24"/>
      <c r="QQ240" s="24"/>
      <c r="QR240" s="24"/>
      <c r="QS240" s="24"/>
      <c r="QT240" s="24"/>
      <c r="QU240" s="24"/>
      <c r="QV240" s="24"/>
      <c r="QW240" s="24"/>
      <c r="QX240" s="24"/>
      <c r="QY240" s="24"/>
      <c r="QZ240" s="24"/>
      <c r="RA240" s="24"/>
      <c r="RB240" s="24"/>
      <c r="RC240" s="24"/>
      <c r="RD240" s="24"/>
      <c r="RE240" s="24"/>
      <c r="RF240" s="24"/>
      <c r="RG240" s="24"/>
      <c r="RH240" s="24"/>
      <c r="RI240" s="24"/>
      <c r="RJ240" s="24"/>
      <c r="RK240" s="24"/>
      <c r="RL240" s="24"/>
      <c r="RM240" s="24"/>
      <c r="RN240" s="24"/>
      <c r="RO240" s="24"/>
      <c r="RP240" s="24"/>
      <c r="RQ240" s="24"/>
      <c r="RR240" s="24"/>
      <c r="RS240" s="24"/>
      <c r="RT240" s="24"/>
      <c r="RU240" s="24"/>
      <c r="RV240" s="24"/>
      <c r="RW240" s="24"/>
      <c r="RX240" s="24"/>
      <c r="RY240" s="24"/>
      <c r="RZ240" s="24"/>
      <c r="SA240" s="24"/>
      <c r="SB240" s="24"/>
      <c r="SC240" s="24"/>
      <c r="SD240" s="24"/>
      <c r="SE240" s="24"/>
      <c r="SF240" s="24"/>
      <c r="SG240" s="24"/>
      <c r="SH240" s="24"/>
      <c r="SI240" s="24"/>
      <c r="SJ240" s="24"/>
      <c r="SK240" s="24"/>
      <c r="SL240" s="24"/>
      <c r="SM240" s="24"/>
      <c r="SN240" s="24"/>
      <c r="SO240" s="24"/>
      <c r="SP240" s="24"/>
      <c r="SQ240" s="24"/>
      <c r="SR240" s="24"/>
      <c r="SS240" s="24"/>
      <c r="ST240" s="24"/>
      <c r="SU240" s="24"/>
      <c r="SV240" s="24"/>
      <c r="SW240" s="24"/>
      <c r="SX240" s="24"/>
      <c r="SY240" s="24"/>
      <c r="SZ240" s="24"/>
      <c r="TA240" s="24"/>
      <c r="TB240" s="24"/>
      <c r="TC240" s="24"/>
      <c r="TD240" s="24"/>
      <c r="TE240" s="24"/>
      <c r="TF240" s="24"/>
      <c r="TG240" s="24"/>
      <c r="TH240" s="24"/>
      <c r="TI240" s="24"/>
      <c r="TJ240" s="24"/>
      <c r="TK240" s="24"/>
      <c r="TL240" s="24"/>
      <c r="TM240" s="24"/>
      <c r="TN240" s="24"/>
      <c r="TO240" s="24"/>
      <c r="TP240" s="24"/>
      <c r="TQ240" s="24"/>
      <c r="TR240" s="24"/>
      <c r="TS240" s="24"/>
      <c r="TT240" s="24"/>
      <c r="TU240" s="24"/>
      <c r="TV240" s="24"/>
      <c r="TW240" s="24"/>
      <c r="TX240" s="24"/>
      <c r="TY240" s="24"/>
      <c r="TZ240" s="24"/>
      <c r="UA240" s="24"/>
      <c r="UB240" s="24"/>
      <c r="UC240" s="24"/>
      <c r="UD240" s="24"/>
      <c r="UE240" s="24"/>
      <c r="UF240" s="24"/>
      <c r="UG240" s="24"/>
      <c r="UH240" s="24"/>
      <c r="UI240" s="24"/>
      <c r="UJ240" s="24"/>
      <c r="UK240" s="24"/>
      <c r="UL240" s="24"/>
      <c r="UM240" s="24"/>
      <c r="UN240" s="24"/>
      <c r="UO240" s="24"/>
      <c r="UP240" s="24"/>
      <c r="UQ240" s="24"/>
      <c r="UR240" s="24"/>
      <c r="US240" s="24"/>
      <c r="UT240" s="24"/>
      <c r="UU240" s="24"/>
      <c r="UV240" s="24"/>
      <c r="UW240" s="24"/>
      <c r="UX240" s="24"/>
      <c r="UY240" s="24"/>
      <c r="UZ240" s="24"/>
      <c r="VA240" s="24"/>
      <c r="VB240" s="24"/>
      <c r="VC240" s="24"/>
      <c r="VD240" s="24"/>
    </row>
    <row r="241" spans="1:576" s="23" customFormat="1" ht="15" customHeight="1" x14ac:dyDescent="0.2">
      <c r="A241" s="18">
        <v>31</v>
      </c>
      <c r="B241" s="89" t="s">
        <v>325</v>
      </c>
      <c r="C241" s="89" t="s">
        <v>326</v>
      </c>
      <c r="D241" s="20">
        <v>14</v>
      </c>
      <c r="E241" s="95" t="s">
        <v>244</v>
      </c>
      <c r="F241" s="89" t="s">
        <v>327</v>
      </c>
      <c r="G241" s="130">
        <v>12</v>
      </c>
      <c r="H241" s="22">
        <v>40</v>
      </c>
      <c r="I241" s="22" t="s">
        <v>107</v>
      </c>
      <c r="J241" s="21" t="s">
        <v>70</v>
      </c>
      <c r="K241" s="21" t="s">
        <v>264</v>
      </c>
      <c r="L241" s="21" t="s">
        <v>188</v>
      </c>
      <c r="M241" s="22">
        <v>1</v>
      </c>
      <c r="N241" s="62">
        <v>24345</v>
      </c>
      <c r="O241" s="62"/>
      <c r="P241" s="62"/>
      <c r="Q241" s="62">
        <f t="shared" si="129"/>
        <v>24345</v>
      </c>
      <c r="R241" s="62">
        <f>70.1*5</f>
        <v>350.5</v>
      </c>
      <c r="S241" s="62">
        <f t="shared" si="130"/>
        <v>4451.333333333333</v>
      </c>
      <c r="T241" s="62">
        <f t="shared" si="131"/>
        <v>44513.333333333336</v>
      </c>
      <c r="U241" s="62">
        <f t="shared" si="132"/>
        <v>4260.375</v>
      </c>
      <c r="V241" s="62">
        <f t="shared" si="133"/>
        <v>730.35</v>
      </c>
      <c r="W241" s="62">
        <f t="shared" si="134"/>
        <v>1217.25</v>
      </c>
      <c r="X241" s="62">
        <f t="shared" si="135"/>
        <v>486.90000000000003</v>
      </c>
      <c r="Y241" s="62">
        <v>1455</v>
      </c>
      <c r="Z241" s="62">
        <v>908</v>
      </c>
      <c r="AA241" s="64">
        <f t="shared" si="140"/>
        <v>13354</v>
      </c>
      <c r="AB241" s="64">
        <f t="shared" si="136"/>
        <v>38946.597222222219</v>
      </c>
      <c r="AC241" s="64">
        <f t="shared" si="137"/>
        <v>467359.16666666663</v>
      </c>
      <c r="AD241" s="64"/>
      <c r="AE241" s="64"/>
      <c r="AF241" s="64"/>
      <c r="AG241" s="64"/>
      <c r="AH241" s="64"/>
      <c r="AI241" s="64"/>
      <c r="AJ241" s="64"/>
      <c r="AK241" s="64"/>
      <c r="AL241" s="6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4"/>
      <c r="HA241" s="24"/>
      <c r="HB241" s="24"/>
      <c r="HC241" s="24"/>
      <c r="HD241" s="24"/>
      <c r="HE241" s="24"/>
      <c r="HF241" s="24"/>
      <c r="HG241" s="24"/>
      <c r="HH241" s="24"/>
      <c r="HI241" s="24"/>
      <c r="HJ241" s="24"/>
      <c r="HK241" s="24"/>
      <c r="HL241" s="24"/>
      <c r="HM241" s="24"/>
      <c r="HN241" s="24"/>
      <c r="HO241" s="24"/>
      <c r="HP241" s="24"/>
      <c r="HQ241" s="24"/>
      <c r="HR241" s="24"/>
      <c r="HS241" s="24"/>
      <c r="HT241" s="24"/>
      <c r="HU241" s="24"/>
      <c r="HV241" s="24"/>
      <c r="HW241" s="24"/>
      <c r="HX241" s="24"/>
      <c r="HY241" s="24"/>
      <c r="HZ241" s="24"/>
      <c r="IA241" s="24"/>
      <c r="IB241" s="24"/>
      <c r="IC241" s="24"/>
      <c r="ID241" s="24"/>
      <c r="IE241" s="24"/>
      <c r="IF241" s="24"/>
      <c r="IG241" s="24"/>
      <c r="IH241" s="24"/>
      <c r="II241" s="24"/>
      <c r="IJ241" s="24"/>
      <c r="IK241" s="24"/>
      <c r="IL241" s="24"/>
      <c r="IM241" s="24"/>
      <c r="IN241" s="24"/>
      <c r="IO241" s="24"/>
      <c r="IP241" s="24"/>
      <c r="IQ241" s="24"/>
      <c r="IR241" s="24"/>
      <c r="IS241" s="24"/>
      <c r="IT241" s="24"/>
      <c r="IU241" s="24"/>
      <c r="IV241" s="24"/>
      <c r="IW241" s="24"/>
      <c r="IX241" s="24"/>
      <c r="IY241" s="24"/>
      <c r="IZ241" s="24"/>
      <c r="JA241" s="24"/>
      <c r="JB241" s="24"/>
      <c r="JC241" s="24"/>
      <c r="JD241" s="24"/>
      <c r="JE241" s="24"/>
      <c r="JF241" s="24"/>
      <c r="JG241" s="24"/>
      <c r="JH241" s="24"/>
      <c r="JI241" s="24"/>
      <c r="JJ241" s="24"/>
      <c r="JK241" s="24"/>
      <c r="JL241" s="24"/>
      <c r="JM241" s="24"/>
      <c r="JN241" s="24"/>
      <c r="JO241" s="24"/>
      <c r="JP241" s="24"/>
      <c r="JQ241" s="24"/>
      <c r="JR241" s="24"/>
      <c r="JS241" s="24"/>
      <c r="JT241" s="24"/>
      <c r="JU241" s="24"/>
      <c r="JV241" s="24"/>
      <c r="JW241" s="24"/>
      <c r="JX241" s="24"/>
      <c r="JY241" s="24"/>
      <c r="JZ241" s="24"/>
      <c r="KA241" s="24"/>
      <c r="KB241" s="24"/>
      <c r="KC241" s="24"/>
      <c r="KD241" s="24"/>
      <c r="KE241" s="24"/>
      <c r="KF241" s="24"/>
      <c r="KG241" s="24"/>
      <c r="KH241" s="24"/>
      <c r="KI241" s="24"/>
      <c r="KJ241" s="24"/>
      <c r="KK241" s="24"/>
      <c r="KL241" s="24"/>
      <c r="KM241" s="24"/>
      <c r="KN241" s="24"/>
      <c r="KO241" s="24"/>
      <c r="KP241" s="24"/>
      <c r="KQ241" s="24"/>
      <c r="KR241" s="24"/>
      <c r="KS241" s="24"/>
      <c r="KT241" s="24"/>
      <c r="KU241" s="24"/>
      <c r="KV241" s="24"/>
      <c r="KW241" s="24"/>
      <c r="KX241" s="24"/>
      <c r="KY241" s="24"/>
      <c r="KZ241" s="24"/>
      <c r="LA241" s="24"/>
      <c r="LB241" s="24"/>
      <c r="LC241" s="24"/>
      <c r="LD241" s="24"/>
      <c r="LE241" s="24"/>
      <c r="LF241" s="24"/>
      <c r="LG241" s="24"/>
      <c r="LH241" s="24"/>
      <c r="LI241" s="24"/>
      <c r="LJ241" s="24"/>
      <c r="LK241" s="24"/>
      <c r="LL241" s="24"/>
      <c r="LM241" s="24"/>
      <c r="LN241" s="24"/>
      <c r="LO241" s="24"/>
      <c r="LP241" s="24"/>
      <c r="LQ241" s="24"/>
      <c r="LR241" s="24"/>
      <c r="LS241" s="24"/>
      <c r="LT241" s="24"/>
      <c r="LU241" s="24"/>
      <c r="LV241" s="24"/>
      <c r="LW241" s="24"/>
      <c r="LX241" s="24"/>
      <c r="LY241" s="24"/>
      <c r="LZ241" s="24"/>
      <c r="MA241" s="24"/>
      <c r="MB241" s="24"/>
      <c r="MC241" s="24"/>
      <c r="MD241" s="24"/>
      <c r="ME241" s="24"/>
      <c r="MF241" s="24"/>
      <c r="MG241" s="24"/>
      <c r="MH241" s="24"/>
      <c r="MI241" s="24"/>
      <c r="MJ241" s="24"/>
      <c r="MK241" s="24"/>
      <c r="ML241" s="24"/>
      <c r="MM241" s="24"/>
      <c r="MN241" s="24"/>
      <c r="MO241" s="24"/>
      <c r="MP241" s="24"/>
      <c r="MQ241" s="24"/>
      <c r="MR241" s="24"/>
      <c r="MS241" s="24"/>
      <c r="MT241" s="24"/>
      <c r="MU241" s="24"/>
      <c r="MV241" s="24"/>
      <c r="MW241" s="24"/>
      <c r="MX241" s="24"/>
      <c r="MY241" s="24"/>
      <c r="MZ241" s="24"/>
      <c r="NA241" s="24"/>
      <c r="NB241" s="24"/>
      <c r="NC241" s="24"/>
      <c r="ND241" s="24"/>
      <c r="NE241" s="24"/>
      <c r="NF241" s="24"/>
      <c r="NG241" s="24"/>
      <c r="NH241" s="24"/>
      <c r="NI241" s="24"/>
      <c r="NJ241" s="24"/>
      <c r="NK241" s="24"/>
      <c r="NL241" s="24"/>
      <c r="NM241" s="24"/>
      <c r="NN241" s="24"/>
      <c r="NO241" s="24"/>
      <c r="NP241" s="24"/>
      <c r="NQ241" s="24"/>
      <c r="NR241" s="24"/>
      <c r="NS241" s="24"/>
      <c r="NT241" s="24"/>
      <c r="NU241" s="24"/>
      <c r="NV241" s="24"/>
      <c r="NW241" s="24"/>
      <c r="NX241" s="24"/>
      <c r="NY241" s="24"/>
      <c r="NZ241" s="24"/>
      <c r="OA241" s="24"/>
      <c r="OB241" s="24"/>
      <c r="OC241" s="24"/>
      <c r="OD241" s="24"/>
      <c r="OE241" s="24"/>
      <c r="OF241" s="24"/>
      <c r="OG241" s="24"/>
      <c r="OH241" s="24"/>
      <c r="OI241" s="24"/>
      <c r="OJ241" s="24"/>
      <c r="OK241" s="24"/>
      <c r="OL241" s="24"/>
      <c r="OM241" s="24"/>
      <c r="ON241" s="24"/>
      <c r="OO241" s="24"/>
      <c r="OP241" s="24"/>
      <c r="OQ241" s="24"/>
      <c r="OR241" s="24"/>
      <c r="OS241" s="24"/>
      <c r="OT241" s="24"/>
      <c r="OU241" s="24"/>
      <c r="OV241" s="24"/>
      <c r="OW241" s="24"/>
      <c r="OX241" s="24"/>
      <c r="OY241" s="24"/>
      <c r="OZ241" s="24"/>
      <c r="PA241" s="24"/>
      <c r="PB241" s="24"/>
      <c r="PC241" s="24"/>
      <c r="PD241" s="24"/>
      <c r="PE241" s="24"/>
      <c r="PF241" s="24"/>
      <c r="PG241" s="24"/>
      <c r="PH241" s="24"/>
      <c r="PI241" s="24"/>
      <c r="PJ241" s="24"/>
      <c r="PK241" s="24"/>
      <c r="PL241" s="24"/>
      <c r="PM241" s="24"/>
      <c r="PN241" s="24"/>
      <c r="PO241" s="24"/>
      <c r="PP241" s="24"/>
      <c r="PQ241" s="24"/>
      <c r="PR241" s="24"/>
      <c r="PS241" s="24"/>
      <c r="PT241" s="24"/>
      <c r="PU241" s="24"/>
      <c r="PV241" s="24"/>
      <c r="PW241" s="24"/>
      <c r="PX241" s="24"/>
      <c r="PY241" s="24"/>
      <c r="PZ241" s="24"/>
      <c r="QA241" s="24"/>
      <c r="QB241" s="24"/>
      <c r="QC241" s="24"/>
      <c r="QD241" s="24"/>
      <c r="QE241" s="24"/>
      <c r="QF241" s="24"/>
      <c r="QG241" s="24"/>
      <c r="QH241" s="24"/>
      <c r="QI241" s="24"/>
      <c r="QJ241" s="24"/>
      <c r="QK241" s="24"/>
      <c r="QL241" s="24"/>
      <c r="QM241" s="24"/>
      <c r="QN241" s="24"/>
      <c r="QO241" s="24"/>
      <c r="QP241" s="24"/>
      <c r="QQ241" s="24"/>
      <c r="QR241" s="24"/>
      <c r="QS241" s="24"/>
      <c r="QT241" s="24"/>
      <c r="QU241" s="24"/>
      <c r="QV241" s="24"/>
      <c r="QW241" s="24"/>
      <c r="QX241" s="24"/>
      <c r="QY241" s="24"/>
      <c r="QZ241" s="24"/>
      <c r="RA241" s="24"/>
      <c r="RB241" s="24"/>
      <c r="RC241" s="24"/>
      <c r="RD241" s="24"/>
      <c r="RE241" s="24"/>
      <c r="RF241" s="24"/>
      <c r="RG241" s="24"/>
      <c r="RH241" s="24"/>
      <c r="RI241" s="24"/>
      <c r="RJ241" s="24"/>
      <c r="RK241" s="24"/>
      <c r="RL241" s="24"/>
      <c r="RM241" s="24"/>
      <c r="RN241" s="24"/>
      <c r="RO241" s="24"/>
      <c r="RP241" s="24"/>
      <c r="RQ241" s="24"/>
      <c r="RR241" s="24"/>
      <c r="RS241" s="24"/>
      <c r="RT241" s="24"/>
      <c r="RU241" s="24"/>
      <c r="RV241" s="24"/>
      <c r="RW241" s="24"/>
      <c r="RX241" s="24"/>
      <c r="RY241" s="24"/>
      <c r="RZ241" s="24"/>
      <c r="SA241" s="24"/>
      <c r="SB241" s="24"/>
      <c r="SC241" s="24"/>
      <c r="SD241" s="24"/>
      <c r="SE241" s="24"/>
      <c r="SF241" s="24"/>
      <c r="SG241" s="24"/>
      <c r="SH241" s="24"/>
      <c r="SI241" s="24"/>
      <c r="SJ241" s="24"/>
      <c r="SK241" s="24"/>
      <c r="SL241" s="24"/>
      <c r="SM241" s="24"/>
      <c r="SN241" s="24"/>
      <c r="SO241" s="24"/>
      <c r="SP241" s="24"/>
      <c r="SQ241" s="24"/>
      <c r="SR241" s="24"/>
      <c r="SS241" s="24"/>
      <c r="ST241" s="24"/>
      <c r="SU241" s="24"/>
      <c r="SV241" s="24"/>
      <c r="SW241" s="24"/>
      <c r="SX241" s="24"/>
      <c r="SY241" s="24"/>
      <c r="SZ241" s="24"/>
      <c r="TA241" s="24"/>
      <c r="TB241" s="24"/>
      <c r="TC241" s="24"/>
      <c r="TD241" s="24"/>
      <c r="TE241" s="24"/>
      <c r="TF241" s="24"/>
      <c r="TG241" s="24"/>
      <c r="TH241" s="24"/>
      <c r="TI241" s="24"/>
      <c r="TJ241" s="24"/>
      <c r="TK241" s="24"/>
      <c r="TL241" s="24"/>
      <c r="TM241" s="24"/>
      <c r="TN241" s="24"/>
      <c r="TO241" s="24"/>
      <c r="TP241" s="24"/>
      <c r="TQ241" s="24"/>
      <c r="TR241" s="24"/>
      <c r="TS241" s="24"/>
      <c r="TT241" s="24"/>
      <c r="TU241" s="24"/>
      <c r="TV241" s="24"/>
      <c r="TW241" s="24"/>
      <c r="TX241" s="24"/>
      <c r="TY241" s="24"/>
      <c r="TZ241" s="24"/>
      <c r="UA241" s="24"/>
      <c r="UB241" s="24"/>
      <c r="UC241" s="24"/>
      <c r="UD241" s="24"/>
      <c r="UE241" s="24"/>
      <c r="UF241" s="24"/>
      <c r="UG241" s="24"/>
      <c r="UH241" s="24"/>
      <c r="UI241" s="24"/>
      <c r="UJ241" s="24"/>
      <c r="UK241" s="24"/>
      <c r="UL241" s="24"/>
      <c r="UM241" s="24"/>
      <c r="UN241" s="24"/>
      <c r="UO241" s="24"/>
      <c r="UP241" s="24"/>
      <c r="UQ241" s="24"/>
      <c r="UR241" s="24"/>
      <c r="US241" s="24"/>
      <c r="UT241" s="24"/>
      <c r="UU241" s="24"/>
      <c r="UV241" s="24"/>
      <c r="UW241" s="24"/>
      <c r="UX241" s="24"/>
      <c r="UY241" s="24"/>
      <c r="UZ241" s="24"/>
      <c r="VA241" s="24"/>
      <c r="VB241" s="24"/>
      <c r="VC241" s="24"/>
      <c r="VD241" s="24"/>
    </row>
    <row r="242" spans="1:576" s="23" customFormat="1" ht="15" customHeight="1" x14ac:dyDescent="0.2">
      <c r="A242" s="99">
        <v>32</v>
      </c>
      <c r="B242" s="89" t="s">
        <v>325</v>
      </c>
      <c r="C242" s="89" t="s">
        <v>326</v>
      </c>
      <c r="D242" s="20">
        <v>14</v>
      </c>
      <c r="E242" s="89" t="s">
        <v>244</v>
      </c>
      <c r="F242" s="89" t="s">
        <v>327</v>
      </c>
      <c r="G242" s="130">
        <v>15</v>
      </c>
      <c r="H242" s="22">
        <v>40</v>
      </c>
      <c r="I242" s="22" t="s">
        <v>107</v>
      </c>
      <c r="J242" s="21" t="s">
        <v>58</v>
      </c>
      <c r="K242" s="21" t="s">
        <v>264</v>
      </c>
      <c r="L242" s="21" t="s">
        <v>188</v>
      </c>
      <c r="M242" s="22">
        <v>1</v>
      </c>
      <c r="N242" s="62">
        <v>48963</v>
      </c>
      <c r="O242" s="62"/>
      <c r="P242" s="62"/>
      <c r="Q242" s="62">
        <f t="shared" si="129"/>
        <v>48963</v>
      </c>
      <c r="R242" s="62"/>
      <c r="S242" s="62">
        <f t="shared" si="130"/>
        <v>8728.1666666666679</v>
      </c>
      <c r="T242" s="62">
        <f t="shared" si="131"/>
        <v>87281.666666666672</v>
      </c>
      <c r="U242" s="62">
        <f t="shared" si="132"/>
        <v>8568.5249999999996</v>
      </c>
      <c r="V242" s="62">
        <f t="shared" si="133"/>
        <v>1468.8899999999999</v>
      </c>
      <c r="W242" s="62">
        <f t="shared" si="134"/>
        <v>2448.15</v>
      </c>
      <c r="X242" s="62">
        <f t="shared" si="135"/>
        <v>979.26</v>
      </c>
      <c r="Y242" s="62">
        <v>1989</v>
      </c>
      <c r="Z242" s="62">
        <v>1417</v>
      </c>
      <c r="AA242" s="64"/>
      <c r="AB242" s="64">
        <f t="shared" si="136"/>
        <v>73834.64444444445</v>
      </c>
      <c r="AC242" s="64">
        <f t="shared" si="137"/>
        <v>886015.7333333334</v>
      </c>
      <c r="AD242" s="64"/>
      <c r="AE242" s="64"/>
      <c r="AF242" s="64"/>
      <c r="AG242" s="64"/>
      <c r="AH242" s="64"/>
      <c r="AI242" s="64"/>
      <c r="AJ242" s="64"/>
      <c r="AK242" s="64"/>
      <c r="AL242" s="6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  <c r="IC242" s="24"/>
      <c r="ID242" s="24"/>
      <c r="IE242" s="24"/>
      <c r="IF242" s="24"/>
      <c r="IG242" s="24"/>
      <c r="IH242" s="24"/>
      <c r="II242" s="24"/>
      <c r="IJ242" s="24"/>
      <c r="IK242" s="24"/>
      <c r="IL242" s="24"/>
      <c r="IM242" s="24"/>
      <c r="IN242" s="24"/>
      <c r="IO242" s="24"/>
      <c r="IP242" s="24"/>
      <c r="IQ242" s="24"/>
      <c r="IR242" s="24"/>
      <c r="IS242" s="24"/>
      <c r="IT242" s="24"/>
      <c r="IU242" s="24"/>
      <c r="IV242" s="24"/>
      <c r="IW242" s="24"/>
      <c r="IX242" s="24"/>
      <c r="IY242" s="24"/>
      <c r="IZ242" s="24"/>
      <c r="JA242" s="24"/>
      <c r="JB242" s="24"/>
      <c r="JC242" s="24"/>
      <c r="JD242" s="24"/>
      <c r="JE242" s="24"/>
      <c r="JF242" s="24"/>
      <c r="JG242" s="24"/>
      <c r="JH242" s="24"/>
      <c r="JI242" s="24"/>
      <c r="JJ242" s="24"/>
      <c r="JK242" s="24"/>
      <c r="JL242" s="24"/>
      <c r="JM242" s="24"/>
      <c r="JN242" s="24"/>
      <c r="JO242" s="24"/>
      <c r="JP242" s="24"/>
      <c r="JQ242" s="24"/>
      <c r="JR242" s="24"/>
      <c r="JS242" s="24"/>
      <c r="JT242" s="24"/>
      <c r="JU242" s="24"/>
      <c r="JV242" s="24"/>
      <c r="JW242" s="24"/>
      <c r="JX242" s="24"/>
      <c r="JY242" s="24"/>
      <c r="JZ242" s="24"/>
      <c r="KA242" s="24"/>
      <c r="KB242" s="24"/>
      <c r="KC242" s="24"/>
      <c r="KD242" s="24"/>
      <c r="KE242" s="24"/>
      <c r="KF242" s="24"/>
      <c r="KG242" s="24"/>
      <c r="KH242" s="24"/>
      <c r="KI242" s="24"/>
      <c r="KJ242" s="24"/>
      <c r="KK242" s="24"/>
      <c r="KL242" s="24"/>
      <c r="KM242" s="24"/>
      <c r="KN242" s="24"/>
      <c r="KO242" s="24"/>
      <c r="KP242" s="24"/>
      <c r="KQ242" s="24"/>
      <c r="KR242" s="24"/>
      <c r="KS242" s="24"/>
      <c r="KT242" s="24"/>
      <c r="KU242" s="24"/>
      <c r="KV242" s="24"/>
      <c r="KW242" s="24"/>
      <c r="KX242" s="24"/>
      <c r="KY242" s="24"/>
      <c r="KZ242" s="24"/>
      <c r="LA242" s="24"/>
      <c r="LB242" s="24"/>
      <c r="LC242" s="24"/>
      <c r="LD242" s="24"/>
      <c r="LE242" s="24"/>
      <c r="LF242" s="24"/>
      <c r="LG242" s="24"/>
      <c r="LH242" s="24"/>
      <c r="LI242" s="24"/>
      <c r="LJ242" s="24"/>
      <c r="LK242" s="24"/>
      <c r="LL242" s="24"/>
      <c r="LM242" s="24"/>
      <c r="LN242" s="24"/>
      <c r="LO242" s="24"/>
      <c r="LP242" s="24"/>
      <c r="LQ242" s="24"/>
      <c r="LR242" s="24"/>
      <c r="LS242" s="24"/>
      <c r="LT242" s="24"/>
      <c r="LU242" s="24"/>
      <c r="LV242" s="24"/>
      <c r="LW242" s="24"/>
      <c r="LX242" s="24"/>
      <c r="LY242" s="24"/>
      <c r="LZ242" s="24"/>
      <c r="MA242" s="24"/>
      <c r="MB242" s="24"/>
      <c r="MC242" s="24"/>
      <c r="MD242" s="24"/>
      <c r="ME242" s="24"/>
      <c r="MF242" s="24"/>
      <c r="MG242" s="24"/>
      <c r="MH242" s="24"/>
      <c r="MI242" s="24"/>
      <c r="MJ242" s="24"/>
      <c r="MK242" s="24"/>
      <c r="ML242" s="24"/>
      <c r="MM242" s="24"/>
      <c r="MN242" s="24"/>
      <c r="MO242" s="24"/>
      <c r="MP242" s="24"/>
      <c r="MQ242" s="24"/>
      <c r="MR242" s="24"/>
      <c r="MS242" s="24"/>
      <c r="MT242" s="24"/>
      <c r="MU242" s="24"/>
      <c r="MV242" s="24"/>
      <c r="MW242" s="24"/>
      <c r="MX242" s="24"/>
      <c r="MY242" s="24"/>
      <c r="MZ242" s="24"/>
      <c r="NA242" s="24"/>
      <c r="NB242" s="24"/>
      <c r="NC242" s="24"/>
      <c r="ND242" s="24"/>
      <c r="NE242" s="24"/>
      <c r="NF242" s="24"/>
      <c r="NG242" s="24"/>
      <c r="NH242" s="24"/>
      <c r="NI242" s="24"/>
      <c r="NJ242" s="24"/>
      <c r="NK242" s="24"/>
      <c r="NL242" s="24"/>
      <c r="NM242" s="24"/>
      <c r="NN242" s="24"/>
      <c r="NO242" s="24"/>
      <c r="NP242" s="24"/>
      <c r="NQ242" s="24"/>
      <c r="NR242" s="24"/>
      <c r="NS242" s="24"/>
      <c r="NT242" s="24"/>
      <c r="NU242" s="24"/>
      <c r="NV242" s="24"/>
      <c r="NW242" s="24"/>
      <c r="NX242" s="24"/>
      <c r="NY242" s="24"/>
      <c r="NZ242" s="24"/>
      <c r="OA242" s="24"/>
      <c r="OB242" s="24"/>
      <c r="OC242" s="24"/>
      <c r="OD242" s="24"/>
      <c r="OE242" s="24"/>
      <c r="OF242" s="24"/>
      <c r="OG242" s="24"/>
      <c r="OH242" s="24"/>
      <c r="OI242" s="24"/>
      <c r="OJ242" s="24"/>
      <c r="OK242" s="24"/>
      <c r="OL242" s="24"/>
      <c r="OM242" s="24"/>
      <c r="ON242" s="24"/>
      <c r="OO242" s="24"/>
      <c r="OP242" s="24"/>
      <c r="OQ242" s="24"/>
      <c r="OR242" s="24"/>
      <c r="OS242" s="24"/>
      <c r="OT242" s="24"/>
      <c r="OU242" s="24"/>
      <c r="OV242" s="24"/>
      <c r="OW242" s="24"/>
      <c r="OX242" s="24"/>
      <c r="OY242" s="24"/>
      <c r="OZ242" s="24"/>
      <c r="PA242" s="24"/>
      <c r="PB242" s="24"/>
      <c r="PC242" s="24"/>
      <c r="PD242" s="24"/>
      <c r="PE242" s="24"/>
      <c r="PF242" s="24"/>
      <c r="PG242" s="24"/>
      <c r="PH242" s="24"/>
      <c r="PI242" s="24"/>
      <c r="PJ242" s="24"/>
      <c r="PK242" s="24"/>
      <c r="PL242" s="24"/>
      <c r="PM242" s="24"/>
      <c r="PN242" s="24"/>
      <c r="PO242" s="24"/>
      <c r="PP242" s="24"/>
      <c r="PQ242" s="24"/>
      <c r="PR242" s="24"/>
      <c r="PS242" s="24"/>
      <c r="PT242" s="24"/>
      <c r="PU242" s="24"/>
      <c r="PV242" s="24"/>
      <c r="PW242" s="24"/>
      <c r="PX242" s="24"/>
      <c r="PY242" s="24"/>
      <c r="PZ242" s="24"/>
      <c r="QA242" s="24"/>
      <c r="QB242" s="24"/>
      <c r="QC242" s="24"/>
      <c r="QD242" s="24"/>
      <c r="QE242" s="24"/>
      <c r="QF242" s="24"/>
      <c r="QG242" s="24"/>
      <c r="QH242" s="24"/>
      <c r="QI242" s="24"/>
      <c r="QJ242" s="24"/>
      <c r="QK242" s="24"/>
      <c r="QL242" s="24"/>
      <c r="QM242" s="24"/>
      <c r="QN242" s="24"/>
      <c r="QO242" s="24"/>
      <c r="QP242" s="24"/>
      <c r="QQ242" s="24"/>
      <c r="QR242" s="24"/>
      <c r="QS242" s="24"/>
      <c r="QT242" s="24"/>
      <c r="QU242" s="24"/>
      <c r="QV242" s="24"/>
      <c r="QW242" s="24"/>
      <c r="QX242" s="24"/>
      <c r="QY242" s="24"/>
      <c r="QZ242" s="24"/>
      <c r="RA242" s="24"/>
      <c r="RB242" s="24"/>
      <c r="RC242" s="24"/>
      <c r="RD242" s="24"/>
      <c r="RE242" s="24"/>
      <c r="RF242" s="24"/>
      <c r="RG242" s="24"/>
      <c r="RH242" s="24"/>
      <c r="RI242" s="24"/>
      <c r="RJ242" s="24"/>
      <c r="RK242" s="24"/>
      <c r="RL242" s="24"/>
      <c r="RM242" s="24"/>
      <c r="RN242" s="24"/>
      <c r="RO242" s="24"/>
      <c r="RP242" s="24"/>
      <c r="RQ242" s="24"/>
      <c r="RR242" s="24"/>
      <c r="RS242" s="24"/>
      <c r="RT242" s="24"/>
      <c r="RU242" s="24"/>
      <c r="RV242" s="24"/>
      <c r="RW242" s="24"/>
      <c r="RX242" s="24"/>
      <c r="RY242" s="24"/>
      <c r="RZ242" s="24"/>
      <c r="SA242" s="24"/>
      <c r="SB242" s="24"/>
      <c r="SC242" s="24"/>
      <c r="SD242" s="24"/>
      <c r="SE242" s="24"/>
      <c r="SF242" s="24"/>
      <c r="SG242" s="24"/>
      <c r="SH242" s="24"/>
      <c r="SI242" s="24"/>
      <c r="SJ242" s="24"/>
      <c r="SK242" s="24"/>
      <c r="SL242" s="24"/>
      <c r="SM242" s="24"/>
      <c r="SN242" s="24"/>
      <c r="SO242" s="24"/>
      <c r="SP242" s="24"/>
      <c r="SQ242" s="24"/>
      <c r="SR242" s="24"/>
      <c r="SS242" s="24"/>
      <c r="ST242" s="24"/>
      <c r="SU242" s="24"/>
      <c r="SV242" s="24"/>
      <c r="SW242" s="24"/>
      <c r="SX242" s="24"/>
      <c r="SY242" s="24"/>
      <c r="SZ242" s="24"/>
      <c r="TA242" s="24"/>
      <c r="TB242" s="24"/>
      <c r="TC242" s="24"/>
      <c r="TD242" s="24"/>
      <c r="TE242" s="24"/>
      <c r="TF242" s="24"/>
      <c r="TG242" s="24"/>
      <c r="TH242" s="24"/>
      <c r="TI242" s="24"/>
      <c r="TJ242" s="24"/>
      <c r="TK242" s="24"/>
      <c r="TL242" s="24"/>
      <c r="TM242" s="24"/>
      <c r="TN242" s="24"/>
      <c r="TO242" s="24"/>
      <c r="TP242" s="24"/>
      <c r="TQ242" s="24"/>
      <c r="TR242" s="24"/>
      <c r="TS242" s="24"/>
      <c r="TT242" s="24"/>
      <c r="TU242" s="24"/>
      <c r="TV242" s="24"/>
      <c r="TW242" s="24"/>
      <c r="TX242" s="24"/>
      <c r="TY242" s="24"/>
      <c r="TZ242" s="24"/>
      <c r="UA242" s="24"/>
      <c r="UB242" s="24"/>
      <c r="UC242" s="24"/>
      <c r="UD242" s="24"/>
      <c r="UE242" s="24"/>
      <c r="UF242" s="24"/>
      <c r="UG242" s="24"/>
      <c r="UH242" s="24"/>
      <c r="UI242" s="24"/>
      <c r="UJ242" s="24"/>
      <c r="UK242" s="24"/>
      <c r="UL242" s="24"/>
      <c r="UM242" s="24"/>
      <c r="UN242" s="24"/>
      <c r="UO242" s="24"/>
      <c r="UP242" s="24"/>
      <c r="UQ242" s="24"/>
      <c r="UR242" s="24"/>
      <c r="US242" s="24"/>
      <c r="UT242" s="24"/>
      <c r="UU242" s="24"/>
      <c r="UV242" s="24"/>
      <c r="UW242" s="24"/>
      <c r="UX242" s="24"/>
      <c r="UY242" s="24"/>
      <c r="UZ242" s="24"/>
      <c r="VA242" s="24"/>
      <c r="VB242" s="24"/>
      <c r="VC242" s="24"/>
      <c r="VD242" s="24"/>
    </row>
    <row r="243" spans="1:576" s="23" customFormat="1" ht="15" customHeight="1" x14ac:dyDescent="0.2">
      <c r="A243" s="99">
        <v>33</v>
      </c>
      <c r="B243" s="89" t="s">
        <v>325</v>
      </c>
      <c r="C243" s="89" t="s">
        <v>326</v>
      </c>
      <c r="D243" s="20">
        <v>14</v>
      </c>
      <c r="E243" s="92" t="s">
        <v>244</v>
      </c>
      <c r="F243" s="89" t="s">
        <v>327</v>
      </c>
      <c r="G243" s="130" t="s">
        <v>125</v>
      </c>
      <c r="H243" s="22">
        <v>40</v>
      </c>
      <c r="I243" s="22" t="s">
        <v>121</v>
      </c>
      <c r="J243" s="21" t="s">
        <v>126</v>
      </c>
      <c r="K243" s="21" t="s">
        <v>263</v>
      </c>
      <c r="L243" s="21" t="s">
        <v>188</v>
      </c>
      <c r="M243" s="22">
        <v>1</v>
      </c>
      <c r="N243" s="218">
        <v>12087</v>
      </c>
      <c r="O243" s="62"/>
      <c r="P243" s="62"/>
      <c r="Q243" s="62">
        <f t="shared" si="129"/>
        <v>12087</v>
      </c>
      <c r="R243" s="62">
        <f>70.1*4</f>
        <v>280.39999999999998</v>
      </c>
      <c r="S243" s="62">
        <f t="shared" si="130"/>
        <v>2284.1666666666665</v>
      </c>
      <c r="T243" s="62">
        <f t="shared" si="131"/>
        <v>22841.666666666664</v>
      </c>
      <c r="U243" s="62">
        <f t="shared" si="132"/>
        <v>2115.2249999999999</v>
      </c>
      <c r="V243" s="62">
        <f t="shared" si="133"/>
        <v>362.61</v>
      </c>
      <c r="W243" s="62">
        <f t="shared" si="134"/>
        <v>604.35</v>
      </c>
      <c r="X243" s="62">
        <f t="shared" si="135"/>
        <v>241.74</v>
      </c>
      <c r="Y243" s="62">
        <f>887+70</f>
        <v>957</v>
      </c>
      <c r="Z243" s="62">
        <f>631+30</f>
        <v>661</v>
      </c>
      <c r="AA243" s="64">
        <f>(Q243+Y243+Z243)/2</f>
        <v>6852.5</v>
      </c>
      <c r="AB243" s="64">
        <f t="shared" si="136"/>
        <v>19974.18611111111</v>
      </c>
      <c r="AC243" s="64">
        <f t="shared" si="137"/>
        <v>239690.23333333334</v>
      </c>
      <c r="AD243" s="64"/>
      <c r="AE243" s="64"/>
      <c r="AF243" s="64"/>
      <c r="AG243" s="64"/>
      <c r="AH243" s="64"/>
      <c r="AI243" s="64"/>
      <c r="AJ243" s="64"/>
      <c r="AK243" s="64"/>
      <c r="AL243" s="6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4"/>
      <c r="HA243" s="24"/>
      <c r="HB243" s="24"/>
      <c r="HC243" s="24"/>
      <c r="HD243" s="24"/>
      <c r="HE243" s="24"/>
      <c r="HF243" s="24"/>
      <c r="HG243" s="24"/>
      <c r="HH243" s="24"/>
      <c r="HI243" s="24"/>
      <c r="HJ243" s="24"/>
      <c r="HK243" s="24"/>
      <c r="HL243" s="24"/>
      <c r="HM243" s="24"/>
      <c r="HN243" s="24"/>
      <c r="HO243" s="24"/>
      <c r="HP243" s="24"/>
      <c r="HQ243" s="24"/>
      <c r="HR243" s="24"/>
      <c r="HS243" s="24"/>
      <c r="HT243" s="24"/>
      <c r="HU243" s="24"/>
      <c r="HV243" s="24"/>
      <c r="HW243" s="24"/>
      <c r="HX243" s="24"/>
      <c r="HY243" s="24"/>
      <c r="HZ243" s="24"/>
      <c r="IA243" s="24"/>
      <c r="IB243" s="24"/>
      <c r="IC243" s="24"/>
      <c r="ID243" s="24"/>
      <c r="IE243" s="24"/>
      <c r="IF243" s="24"/>
      <c r="IG243" s="24"/>
      <c r="IH243" s="24"/>
      <c r="II243" s="24"/>
      <c r="IJ243" s="24"/>
      <c r="IK243" s="24"/>
      <c r="IL243" s="24"/>
      <c r="IM243" s="24"/>
      <c r="IN243" s="24"/>
      <c r="IO243" s="24"/>
      <c r="IP243" s="24"/>
      <c r="IQ243" s="24"/>
      <c r="IR243" s="24"/>
      <c r="IS243" s="24"/>
      <c r="IT243" s="24"/>
      <c r="IU243" s="24"/>
      <c r="IV243" s="24"/>
      <c r="IW243" s="24"/>
      <c r="IX243" s="24"/>
      <c r="IY243" s="24"/>
      <c r="IZ243" s="24"/>
      <c r="JA243" s="24"/>
      <c r="JB243" s="24"/>
      <c r="JC243" s="24"/>
      <c r="JD243" s="24"/>
      <c r="JE243" s="24"/>
      <c r="JF243" s="24"/>
      <c r="JG243" s="24"/>
      <c r="JH243" s="24"/>
      <c r="JI243" s="24"/>
      <c r="JJ243" s="24"/>
      <c r="JK243" s="24"/>
      <c r="JL243" s="24"/>
      <c r="JM243" s="24"/>
      <c r="JN243" s="24"/>
      <c r="JO243" s="24"/>
      <c r="JP243" s="24"/>
      <c r="JQ243" s="24"/>
      <c r="JR243" s="24"/>
      <c r="JS243" s="24"/>
      <c r="JT243" s="24"/>
      <c r="JU243" s="24"/>
      <c r="JV243" s="24"/>
      <c r="JW243" s="24"/>
      <c r="JX243" s="24"/>
      <c r="JY243" s="24"/>
      <c r="JZ243" s="24"/>
      <c r="KA243" s="24"/>
      <c r="KB243" s="24"/>
      <c r="KC243" s="24"/>
      <c r="KD243" s="24"/>
      <c r="KE243" s="24"/>
      <c r="KF243" s="24"/>
      <c r="KG243" s="24"/>
      <c r="KH243" s="24"/>
      <c r="KI243" s="24"/>
      <c r="KJ243" s="24"/>
      <c r="KK243" s="24"/>
      <c r="KL243" s="24"/>
      <c r="KM243" s="24"/>
      <c r="KN243" s="24"/>
      <c r="KO243" s="24"/>
      <c r="KP243" s="24"/>
      <c r="KQ243" s="24"/>
      <c r="KR243" s="24"/>
      <c r="KS243" s="24"/>
      <c r="KT243" s="24"/>
      <c r="KU243" s="24"/>
      <c r="KV243" s="24"/>
      <c r="KW243" s="24"/>
      <c r="KX243" s="24"/>
      <c r="KY243" s="24"/>
      <c r="KZ243" s="24"/>
      <c r="LA243" s="24"/>
      <c r="LB243" s="24"/>
      <c r="LC243" s="24"/>
      <c r="LD243" s="24"/>
      <c r="LE243" s="24"/>
      <c r="LF243" s="24"/>
      <c r="LG243" s="24"/>
      <c r="LH243" s="24"/>
      <c r="LI243" s="24"/>
      <c r="LJ243" s="24"/>
      <c r="LK243" s="24"/>
      <c r="LL243" s="24"/>
      <c r="LM243" s="24"/>
      <c r="LN243" s="24"/>
      <c r="LO243" s="24"/>
      <c r="LP243" s="24"/>
      <c r="LQ243" s="24"/>
      <c r="LR243" s="24"/>
      <c r="LS243" s="24"/>
      <c r="LT243" s="24"/>
      <c r="LU243" s="24"/>
      <c r="LV243" s="24"/>
      <c r="LW243" s="24"/>
      <c r="LX243" s="24"/>
      <c r="LY243" s="24"/>
      <c r="LZ243" s="24"/>
      <c r="MA243" s="24"/>
      <c r="MB243" s="24"/>
      <c r="MC243" s="24"/>
      <c r="MD243" s="24"/>
      <c r="ME243" s="24"/>
      <c r="MF243" s="24"/>
      <c r="MG243" s="24"/>
      <c r="MH243" s="24"/>
      <c r="MI243" s="24"/>
      <c r="MJ243" s="24"/>
      <c r="MK243" s="24"/>
      <c r="ML243" s="24"/>
      <c r="MM243" s="24"/>
      <c r="MN243" s="24"/>
      <c r="MO243" s="24"/>
      <c r="MP243" s="24"/>
      <c r="MQ243" s="24"/>
      <c r="MR243" s="24"/>
      <c r="MS243" s="24"/>
      <c r="MT243" s="24"/>
      <c r="MU243" s="24"/>
      <c r="MV243" s="24"/>
      <c r="MW243" s="24"/>
      <c r="MX243" s="24"/>
      <c r="MY243" s="24"/>
      <c r="MZ243" s="24"/>
      <c r="NA243" s="24"/>
      <c r="NB243" s="24"/>
      <c r="NC243" s="24"/>
      <c r="ND243" s="24"/>
      <c r="NE243" s="24"/>
      <c r="NF243" s="24"/>
      <c r="NG243" s="24"/>
      <c r="NH243" s="24"/>
      <c r="NI243" s="24"/>
      <c r="NJ243" s="24"/>
      <c r="NK243" s="24"/>
      <c r="NL243" s="24"/>
      <c r="NM243" s="24"/>
      <c r="NN243" s="24"/>
      <c r="NO243" s="24"/>
      <c r="NP243" s="24"/>
      <c r="NQ243" s="24"/>
      <c r="NR243" s="24"/>
      <c r="NS243" s="24"/>
      <c r="NT243" s="24"/>
      <c r="NU243" s="24"/>
      <c r="NV243" s="24"/>
      <c r="NW243" s="24"/>
      <c r="NX243" s="24"/>
      <c r="NY243" s="24"/>
      <c r="NZ243" s="24"/>
      <c r="OA243" s="24"/>
      <c r="OB243" s="24"/>
      <c r="OC243" s="24"/>
      <c r="OD243" s="24"/>
      <c r="OE243" s="24"/>
      <c r="OF243" s="24"/>
      <c r="OG243" s="24"/>
      <c r="OH243" s="24"/>
      <c r="OI243" s="24"/>
      <c r="OJ243" s="24"/>
      <c r="OK243" s="24"/>
      <c r="OL243" s="24"/>
      <c r="OM243" s="24"/>
      <c r="ON243" s="24"/>
      <c r="OO243" s="24"/>
      <c r="OP243" s="24"/>
      <c r="OQ243" s="24"/>
      <c r="OR243" s="24"/>
      <c r="OS243" s="24"/>
      <c r="OT243" s="24"/>
      <c r="OU243" s="24"/>
      <c r="OV243" s="24"/>
      <c r="OW243" s="24"/>
      <c r="OX243" s="24"/>
      <c r="OY243" s="24"/>
      <c r="OZ243" s="24"/>
      <c r="PA243" s="24"/>
      <c r="PB243" s="24"/>
      <c r="PC243" s="24"/>
      <c r="PD243" s="24"/>
      <c r="PE243" s="24"/>
      <c r="PF243" s="24"/>
      <c r="PG243" s="24"/>
      <c r="PH243" s="24"/>
      <c r="PI243" s="24"/>
      <c r="PJ243" s="24"/>
      <c r="PK243" s="24"/>
      <c r="PL243" s="24"/>
      <c r="PM243" s="24"/>
      <c r="PN243" s="24"/>
      <c r="PO243" s="24"/>
      <c r="PP243" s="24"/>
      <c r="PQ243" s="24"/>
      <c r="PR243" s="24"/>
      <c r="PS243" s="24"/>
      <c r="PT243" s="24"/>
      <c r="PU243" s="24"/>
      <c r="PV243" s="24"/>
      <c r="PW243" s="24"/>
      <c r="PX243" s="24"/>
      <c r="PY243" s="24"/>
      <c r="PZ243" s="24"/>
      <c r="QA243" s="24"/>
      <c r="QB243" s="24"/>
      <c r="QC243" s="24"/>
      <c r="QD243" s="24"/>
      <c r="QE243" s="24"/>
      <c r="QF243" s="24"/>
      <c r="QG243" s="24"/>
      <c r="QH243" s="24"/>
      <c r="QI243" s="24"/>
      <c r="QJ243" s="24"/>
      <c r="QK243" s="24"/>
      <c r="QL243" s="24"/>
      <c r="QM243" s="24"/>
      <c r="QN243" s="24"/>
      <c r="QO243" s="24"/>
      <c r="QP243" s="24"/>
      <c r="QQ243" s="24"/>
      <c r="QR243" s="24"/>
      <c r="QS243" s="24"/>
      <c r="QT243" s="24"/>
      <c r="QU243" s="24"/>
      <c r="QV243" s="24"/>
      <c r="QW243" s="24"/>
      <c r="QX243" s="24"/>
      <c r="QY243" s="24"/>
      <c r="QZ243" s="24"/>
      <c r="RA243" s="24"/>
      <c r="RB243" s="24"/>
      <c r="RC243" s="24"/>
      <c r="RD243" s="24"/>
      <c r="RE243" s="24"/>
      <c r="RF243" s="24"/>
      <c r="RG243" s="24"/>
      <c r="RH243" s="24"/>
      <c r="RI243" s="24"/>
      <c r="RJ243" s="24"/>
      <c r="RK243" s="24"/>
      <c r="RL243" s="24"/>
      <c r="RM243" s="24"/>
      <c r="RN243" s="24"/>
      <c r="RO243" s="24"/>
      <c r="RP243" s="24"/>
      <c r="RQ243" s="24"/>
      <c r="RR243" s="24"/>
      <c r="RS243" s="24"/>
      <c r="RT243" s="24"/>
      <c r="RU243" s="24"/>
      <c r="RV243" s="24"/>
      <c r="RW243" s="24"/>
      <c r="RX243" s="24"/>
      <c r="RY243" s="24"/>
      <c r="RZ243" s="24"/>
      <c r="SA243" s="24"/>
      <c r="SB243" s="24"/>
      <c r="SC243" s="24"/>
      <c r="SD243" s="24"/>
      <c r="SE243" s="24"/>
      <c r="SF243" s="24"/>
      <c r="SG243" s="24"/>
      <c r="SH243" s="24"/>
      <c r="SI243" s="24"/>
      <c r="SJ243" s="24"/>
      <c r="SK243" s="24"/>
      <c r="SL243" s="24"/>
      <c r="SM243" s="24"/>
      <c r="SN243" s="24"/>
      <c r="SO243" s="24"/>
      <c r="SP243" s="24"/>
      <c r="SQ243" s="24"/>
      <c r="SR243" s="24"/>
      <c r="SS243" s="24"/>
      <c r="ST243" s="24"/>
      <c r="SU243" s="24"/>
      <c r="SV243" s="24"/>
      <c r="SW243" s="24"/>
      <c r="SX243" s="24"/>
      <c r="SY243" s="24"/>
      <c r="SZ243" s="24"/>
      <c r="TA243" s="24"/>
      <c r="TB243" s="24"/>
      <c r="TC243" s="24"/>
      <c r="TD243" s="24"/>
      <c r="TE243" s="24"/>
      <c r="TF243" s="24"/>
      <c r="TG243" s="24"/>
      <c r="TH243" s="24"/>
      <c r="TI243" s="24"/>
      <c r="TJ243" s="24"/>
      <c r="TK243" s="24"/>
      <c r="TL243" s="24"/>
      <c r="TM243" s="24"/>
      <c r="TN243" s="24"/>
      <c r="TO243" s="24"/>
      <c r="TP243" s="24"/>
      <c r="TQ243" s="24"/>
      <c r="TR243" s="24"/>
      <c r="TS243" s="24"/>
      <c r="TT243" s="24"/>
      <c r="TU243" s="24"/>
      <c r="TV243" s="24"/>
      <c r="TW243" s="24"/>
      <c r="TX243" s="24"/>
      <c r="TY243" s="24"/>
      <c r="TZ243" s="24"/>
      <c r="UA243" s="24"/>
      <c r="UB243" s="24"/>
      <c r="UC243" s="24"/>
      <c r="UD243" s="24"/>
      <c r="UE243" s="24"/>
      <c r="UF243" s="24"/>
      <c r="UG243" s="24"/>
      <c r="UH243" s="24"/>
      <c r="UI243" s="24"/>
      <c r="UJ243" s="24"/>
      <c r="UK243" s="24"/>
      <c r="UL243" s="24"/>
      <c r="UM243" s="24"/>
      <c r="UN243" s="24"/>
      <c r="UO243" s="24"/>
      <c r="UP243" s="24"/>
      <c r="UQ243" s="24"/>
      <c r="UR243" s="24"/>
      <c r="US243" s="24"/>
      <c r="UT243" s="24"/>
      <c r="UU243" s="24"/>
      <c r="UV243" s="24"/>
      <c r="UW243" s="24"/>
      <c r="UX243" s="24"/>
      <c r="UY243" s="24"/>
      <c r="UZ243" s="24"/>
      <c r="VA243" s="24"/>
      <c r="VB243" s="24"/>
      <c r="VC243" s="24"/>
      <c r="VD243" s="24"/>
    </row>
    <row r="244" spans="1:576" s="23" customFormat="1" ht="15" customHeight="1" x14ac:dyDescent="0.2">
      <c r="A244" s="94">
        <v>34</v>
      </c>
      <c r="B244" s="89" t="s">
        <v>325</v>
      </c>
      <c r="C244" s="89" t="s">
        <v>326</v>
      </c>
      <c r="D244" s="20">
        <v>14</v>
      </c>
      <c r="E244" s="95" t="s">
        <v>244</v>
      </c>
      <c r="F244" s="89" t="s">
        <v>327</v>
      </c>
      <c r="G244" s="130" t="s">
        <v>114</v>
      </c>
      <c r="H244" s="22">
        <v>40</v>
      </c>
      <c r="I244" s="22" t="s">
        <v>107</v>
      </c>
      <c r="J244" s="21" t="s">
        <v>47</v>
      </c>
      <c r="K244" s="21" t="s">
        <v>263</v>
      </c>
      <c r="L244" s="21" t="s">
        <v>188</v>
      </c>
      <c r="M244" s="22">
        <v>1</v>
      </c>
      <c r="N244" s="62">
        <v>14012</v>
      </c>
      <c r="O244" s="62"/>
      <c r="P244" s="62"/>
      <c r="Q244" s="62">
        <f t="shared" ref="Q244:Q276" si="142">N244+O244+P244</f>
        <v>14012</v>
      </c>
      <c r="R244" s="62"/>
      <c r="S244" s="62">
        <f t="shared" si="130"/>
        <v>2634.166666666667</v>
      </c>
      <c r="T244" s="62">
        <f t="shared" si="131"/>
        <v>26341.666666666668</v>
      </c>
      <c r="U244" s="62">
        <f t="shared" si="132"/>
        <v>2452.1</v>
      </c>
      <c r="V244" s="62">
        <f t="shared" si="133"/>
        <v>420.35999999999996</v>
      </c>
      <c r="W244" s="62">
        <f t="shared" si="134"/>
        <v>700.6</v>
      </c>
      <c r="X244" s="62">
        <f t="shared" si="135"/>
        <v>280.24</v>
      </c>
      <c r="Y244" s="62">
        <v>1114</v>
      </c>
      <c r="Z244" s="62">
        <v>679</v>
      </c>
      <c r="AA244" s="64">
        <f>(Q244+Y244+Z244)/2</f>
        <v>7902.5</v>
      </c>
      <c r="AB244" s="64">
        <f t="shared" ref="AB244:AB276" si="143">Q244+R244+U244+V244+W244+X244+Y244+Z244+(S244/12+T244/12+AA244/12)</f>
        <v>22731.494444444445</v>
      </c>
      <c r="AC244" s="64">
        <f t="shared" ref="AC244:AC276" si="144">+AB244*12</f>
        <v>272777.93333333335</v>
      </c>
      <c r="AD244" s="64"/>
      <c r="AE244" s="64"/>
      <c r="AF244" s="64"/>
      <c r="AG244" s="64"/>
      <c r="AH244" s="64"/>
      <c r="AI244" s="64"/>
      <c r="AJ244" s="64"/>
      <c r="AK244" s="64"/>
      <c r="AL244" s="6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  <c r="IA244" s="24"/>
      <c r="IB244" s="24"/>
      <c r="IC244" s="24"/>
      <c r="ID244" s="24"/>
      <c r="IE244" s="24"/>
      <c r="IF244" s="24"/>
      <c r="IG244" s="24"/>
      <c r="IH244" s="24"/>
      <c r="II244" s="24"/>
      <c r="IJ244" s="24"/>
      <c r="IK244" s="24"/>
      <c r="IL244" s="24"/>
      <c r="IM244" s="24"/>
      <c r="IN244" s="24"/>
      <c r="IO244" s="24"/>
      <c r="IP244" s="24"/>
      <c r="IQ244" s="24"/>
      <c r="IR244" s="24"/>
      <c r="IS244" s="24"/>
      <c r="IT244" s="24"/>
      <c r="IU244" s="24"/>
      <c r="IV244" s="24"/>
      <c r="IW244" s="24"/>
      <c r="IX244" s="24"/>
      <c r="IY244" s="24"/>
      <c r="IZ244" s="24"/>
      <c r="JA244" s="24"/>
      <c r="JB244" s="24"/>
      <c r="JC244" s="24"/>
      <c r="JD244" s="24"/>
      <c r="JE244" s="24"/>
      <c r="JF244" s="24"/>
      <c r="JG244" s="24"/>
      <c r="JH244" s="24"/>
      <c r="JI244" s="24"/>
      <c r="JJ244" s="24"/>
      <c r="JK244" s="24"/>
      <c r="JL244" s="24"/>
      <c r="JM244" s="24"/>
      <c r="JN244" s="24"/>
      <c r="JO244" s="24"/>
      <c r="JP244" s="24"/>
      <c r="JQ244" s="24"/>
      <c r="JR244" s="24"/>
      <c r="JS244" s="24"/>
      <c r="JT244" s="24"/>
      <c r="JU244" s="24"/>
      <c r="JV244" s="24"/>
      <c r="JW244" s="24"/>
      <c r="JX244" s="24"/>
      <c r="JY244" s="24"/>
      <c r="JZ244" s="24"/>
      <c r="KA244" s="24"/>
      <c r="KB244" s="24"/>
      <c r="KC244" s="24"/>
      <c r="KD244" s="24"/>
      <c r="KE244" s="24"/>
      <c r="KF244" s="24"/>
      <c r="KG244" s="24"/>
      <c r="KH244" s="24"/>
      <c r="KI244" s="24"/>
      <c r="KJ244" s="24"/>
      <c r="KK244" s="24"/>
      <c r="KL244" s="24"/>
      <c r="KM244" s="24"/>
      <c r="KN244" s="24"/>
      <c r="KO244" s="24"/>
      <c r="KP244" s="24"/>
      <c r="KQ244" s="24"/>
      <c r="KR244" s="24"/>
      <c r="KS244" s="24"/>
      <c r="KT244" s="24"/>
      <c r="KU244" s="24"/>
      <c r="KV244" s="24"/>
      <c r="KW244" s="24"/>
      <c r="KX244" s="24"/>
      <c r="KY244" s="24"/>
      <c r="KZ244" s="24"/>
      <c r="LA244" s="24"/>
      <c r="LB244" s="24"/>
      <c r="LC244" s="24"/>
      <c r="LD244" s="24"/>
      <c r="LE244" s="24"/>
      <c r="LF244" s="24"/>
      <c r="LG244" s="24"/>
      <c r="LH244" s="24"/>
      <c r="LI244" s="24"/>
      <c r="LJ244" s="24"/>
      <c r="LK244" s="24"/>
      <c r="LL244" s="24"/>
      <c r="LM244" s="24"/>
      <c r="LN244" s="24"/>
      <c r="LO244" s="24"/>
      <c r="LP244" s="24"/>
      <c r="LQ244" s="24"/>
      <c r="LR244" s="24"/>
      <c r="LS244" s="24"/>
      <c r="LT244" s="24"/>
      <c r="LU244" s="24"/>
      <c r="LV244" s="24"/>
      <c r="LW244" s="24"/>
      <c r="LX244" s="24"/>
      <c r="LY244" s="24"/>
      <c r="LZ244" s="24"/>
      <c r="MA244" s="24"/>
      <c r="MB244" s="24"/>
      <c r="MC244" s="24"/>
      <c r="MD244" s="24"/>
      <c r="ME244" s="24"/>
      <c r="MF244" s="24"/>
      <c r="MG244" s="24"/>
      <c r="MH244" s="24"/>
      <c r="MI244" s="24"/>
      <c r="MJ244" s="24"/>
      <c r="MK244" s="24"/>
      <c r="ML244" s="24"/>
      <c r="MM244" s="24"/>
      <c r="MN244" s="24"/>
      <c r="MO244" s="24"/>
      <c r="MP244" s="24"/>
      <c r="MQ244" s="24"/>
      <c r="MR244" s="24"/>
      <c r="MS244" s="24"/>
      <c r="MT244" s="24"/>
      <c r="MU244" s="24"/>
      <c r="MV244" s="24"/>
      <c r="MW244" s="24"/>
      <c r="MX244" s="24"/>
      <c r="MY244" s="24"/>
      <c r="MZ244" s="24"/>
      <c r="NA244" s="24"/>
      <c r="NB244" s="24"/>
      <c r="NC244" s="24"/>
      <c r="ND244" s="24"/>
      <c r="NE244" s="24"/>
      <c r="NF244" s="24"/>
      <c r="NG244" s="24"/>
      <c r="NH244" s="24"/>
      <c r="NI244" s="24"/>
      <c r="NJ244" s="24"/>
      <c r="NK244" s="24"/>
      <c r="NL244" s="24"/>
      <c r="NM244" s="24"/>
      <c r="NN244" s="24"/>
      <c r="NO244" s="24"/>
      <c r="NP244" s="24"/>
      <c r="NQ244" s="24"/>
      <c r="NR244" s="24"/>
      <c r="NS244" s="24"/>
      <c r="NT244" s="24"/>
      <c r="NU244" s="24"/>
      <c r="NV244" s="24"/>
      <c r="NW244" s="24"/>
      <c r="NX244" s="24"/>
      <c r="NY244" s="24"/>
      <c r="NZ244" s="24"/>
      <c r="OA244" s="24"/>
      <c r="OB244" s="24"/>
      <c r="OC244" s="24"/>
      <c r="OD244" s="24"/>
      <c r="OE244" s="24"/>
      <c r="OF244" s="24"/>
      <c r="OG244" s="24"/>
      <c r="OH244" s="24"/>
      <c r="OI244" s="24"/>
      <c r="OJ244" s="24"/>
      <c r="OK244" s="24"/>
      <c r="OL244" s="24"/>
      <c r="OM244" s="24"/>
      <c r="ON244" s="24"/>
      <c r="OO244" s="24"/>
      <c r="OP244" s="24"/>
      <c r="OQ244" s="24"/>
      <c r="OR244" s="24"/>
      <c r="OS244" s="24"/>
      <c r="OT244" s="24"/>
      <c r="OU244" s="24"/>
      <c r="OV244" s="24"/>
      <c r="OW244" s="24"/>
      <c r="OX244" s="24"/>
      <c r="OY244" s="24"/>
      <c r="OZ244" s="24"/>
      <c r="PA244" s="24"/>
      <c r="PB244" s="24"/>
      <c r="PC244" s="24"/>
      <c r="PD244" s="24"/>
      <c r="PE244" s="24"/>
      <c r="PF244" s="24"/>
      <c r="PG244" s="24"/>
      <c r="PH244" s="24"/>
      <c r="PI244" s="24"/>
      <c r="PJ244" s="24"/>
      <c r="PK244" s="24"/>
      <c r="PL244" s="24"/>
      <c r="PM244" s="24"/>
      <c r="PN244" s="24"/>
      <c r="PO244" s="24"/>
      <c r="PP244" s="24"/>
      <c r="PQ244" s="24"/>
      <c r="PR244" s="24"/>
      <c r="PS244" s="24"/>
      <c r="PT244" s="24"/>
      <c r="PU244" s="24"/>
      <c r="PV244" s="24"/>
      <c r="PW244" s="24"/>
      <c r="PX244" s="24"/>
      <c r="PY244" s="24"/>
      <c r="PZ244" s="24"/>
      <c r="QA244" s="24"/>
      <c r="QB244" s="24"/>
      <c r="QC244" s="24"/>
      <c r="QD244" s="24"/>
      <c r="QE244" s="24"/>
      <c r="QF244" s="24"/>
      <c r="QG244" s="24"/>
      <c r="QH244" s="24"/>
      <c r="QI244" s="24"/>
      <c r="QJ244" s="24"/>
      <c r="QK244" s="24"/>
      <c r="QL244" s="24"/>
      <c r="QM244" s="24"/>
      <c r="QN244" s="24"/>
      <c r="QO244" s="24"/>
      <c r="QP244" s="24"/>
      <c r="QQ244" s="24"/>
      <c r="QR244" s="24"/>
      <c r="QS244" s="24"/>
      <c r="QT244" s="24"/>
      <c r="QU244" s="24"/>
      <c r="QV244" s="24"/>
      <c r="QW244" s="24"/>
      <c r="QX244" s="24"/>
      <c r="QY244" s="24"/>
      <c r="QZ244" s="24"/>
      <c r="RA244" s="24"/>
      <c r="RB244" s="24"/>
      <c r="RC244" s="24"/>
      <c r="RD244" s="24"/>
      <c r="RE244" s="24"/>
      <c r="RF244" s="24"/>
      <c r="RG244" s="24"/>
      <c r="RH244" s="24"/>
      <c r="RI244" s="24"/>
      <c r="RJ244" s="24"/>
      <c r="RK244" s="24"/>
      <c r="RL244" s="24"/>
      <c r="RM244" s="24"/>
      <c r="RN244" s="24"/>
      <c r="RO244" s="24"/>
      <c r="RP244" s="24"/>
      <c r="RQ244" s="24"/>
      <c r="RR244" s="24"/>
      <c r="RS244" s="24"/>
      <c r="RT244" s="24"/>
      <c r="RU244" s="24"/>
      <c r="RV244" s="24"/>
      <c r="RW244" s="24"/>
      <c r="RX244" s="24"/>
      <c r="RY244" s="24"/>
      <c r="RZ244" s="24"/>
      <c r="SA244" s="24"/>
      <c r="SB244" s="24"/>
      <c r="SC244" s="24"/>
      <c r="SD244" s="24"/>
      <c r="SE244" s="24"/>
      <c r="SF244" s="24"/>
      <c r="SG244" s="24"/>
      <c r="SH244" s="24"/>
      <c r="SI244" s="24"/>
      <c r="SJ244" s="24"/>
      <c r="SK244" s="24"/>
      <c r="SL244" s="24"/>
      <c r="SM244" s="24"/>
      <c r="SN244" s="24"/>
      <c r="SO244" s="24"/>
      <c r="SP244" s="24"/>
      <c r="SQ244" s="24"/>
      <c r="SR244" s="24"/>
      <c r="SS244" s="24"/>
      <c r="ST244" s="24"/>
      <c r="SU244" s="24"/>
      <c r="SV244" s="24"/>
      <c r="SW244" s="24"/>
      <c r="SX244" s="24"/>
      <c r="SY244" s="24"/>
      <c r="SZ244" s="24"/>
      <c r="TA244" s="24"/>
      <c r="TB244" s="24"/>
      <c r="TC244" s="24"/>
      <c r="TD244" s="24"/>
      <c r="TE244" s="24"/>
      <c r="TF244" s="24"/>
      <c r="TG244" s="24"/>
      <c r="TH244" s="24"/>
      <c r="TI244" s="24"/>
      <c r="TJ244" s="24"/>
      <c r="TK244" s="24"/>
      <c r="TL244" s="24"/>
      <c r="TM244" s="24"/>
      <c r="TN244" s="24"/>
      <c r="TO244" s="24"/>
      <c r="TP244" s="24"/>
      <c r="TQ244" s="24"/>
      <c r="TR244" s="24"/>
      <c r="TS244" s="24"/>
      <c r="TT244" s="24"/>
      <c r="TU244" s="24"/>
      <c r="TV244" s="24"/>
      <c r="TW244" s="24"/>
      <c r="TX244" s="24"/>
      <c r="TY244" s="24"/>
      <c r="TZ244" s="24"/>
      <c r="UA244" s="24"/>
      <c r="UB244" s="24"/>
      <c r="UC244" s="24"/>
      <c r="UD244" s="24"/>
      <c r="UE244" s="24"/>
      <c r="UF244" s="24"/>
      <c r="UG244" s="24"/>
      <c r="UH244" s="24"/>
      <c r="UI244" s="24"/>
      <c r="UJ244" s="24"/>
      <c r="UK244" s="24"/>
      <c r="UL244" s="24"/>
      <c r="UM244" s="24"/>
      <c r="UN244" s="24"/>
      <c r="UO244" s="24"/>
      <c r="UP244" s="24"/>
      <c r="UQ244" s="24"/>
      <c r="UR244" s="24"/>
      <c r="US244" s="24"/>
      <c r="UT244" s="24"/>
      <c r="UU244" s="24"/>
      <c r="UV244" s="24"/>
      <c r="UW244" s="24"/>
      <c r="UX244" s="24"/>
      <c r="UY244" s="24"/>
      <c r="UZ244" s="24"/>
      <c r="VA244" s="24"/>
      <c r="VB244" s="24"/>
      <c r="VC244" s="24"/>
      <c r="VD244" s="24"/>
    </row>
    <row r="245" spans="1:576" s="23" customFormat="1" ht="15" customHeight="1" x14ac:dyDescent="0.2">
      <c r="A245" s="18">
        <v>35</v>
      </c>
      <c r="B245" s="89" t="s">
        <v>325</v>
      </c>
      <c r="C245" s="89" t="s">
        <v>326</v>
      </c>
      <c r="D245" s="20">
        <v>14</v>
      </c>
      <c r="E245" s="89" t="s">
        <v>244</v>
      </c>
      <c r="F245" s="89" t="s">
        <v>327</v>
      </c>
      <c r="G245" s="134" t="s">
        <v>354</v>
      </c>
      <c r="H245" s="22">
        <v>40</v>
      </c>
      <c r="I245" s="22" t="s">
        <v>107</v>
      </c>
      <c r="J245" s="21" t="s">
        <v>179</v>
      </c>
      <c r="K245" s="21" t="s">
        <v>263</v>
      </c>
      <c r="L245" s="21" t="s">
        <v>188</v>
      </c>
      <c r="M245" s="22">
        <v>1</v>
      </c>
      <c r="N245" s="101">
        <v>14024</v>
      </c>
      <c r="O245" s="62"/>
      <c r="P245" s="62"/>
      <c r="Q245" s="62">
        <f t="shared" si="142"/>
        <v>14024</v>
      </c>
      <c r="R245" s="62">
        <f>70.1*5</f>
        <v>350.5</v>
      </c>
      <c r="S245" s="62">
        <f t="shared" si="130"/>
        <v>2582</v>
      </c>
      <c r="T245" s="62">
        <f t="shared" si="131"/>
        <v>25820</v>
      </c>
      <c r="U245" s="62">
        <f t="shared" si="132"/>
        <v>2454.1999999999998</v>
      </c>
      <c r="V245" s="62">
        <f t="shared" si="133"/>
        <v>420.71999999999997</v>
      </c>
      <c r="W245" s="62">
        <f t="shared" si="134"/>
        <v>701.2</v>
      </c>
      <c r="X245" s="62">
        <f t="shared" si="135"/>
        <v>280.48</v>
      </c>
      <c r="Y245" s="62">
        <v>869</v>
      </c>
      <c r="Z245" s="62">
        <v>599</v>
      </c>
      <c r="AA245" s="64">
        <f>(Q245+Y245+Z245)/2</f>
        <v>7746</v>
      </c>
      <c r="AB245" s="64">
        <f t="shared" si="143"/>
        <v>22711.433333333334</v>
      </c>
      <c r="AC245" s="64">
        <f t="shared" si="144"/>
        <v>272537.2</v>
      </c>
      <c r="AD245" s="64"/>
      <c r="AE245" s="64"/>
      <c r="AF245" s="64"/>
      <c r="AG245" s="64"/>
      <c r="AH245" s="64"/>
      <c r="AI245" s="64"/>
      <c r="AJ245" s="64"/>
      <c r="AK245" s="64"/>
      <c r="AL245" s="6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  <c r="HF245" s="24"/>
      <c r="HG245" s="24"/>
      <c r="HH245" s="24"/>
      <c r="HI245" s="24"/>
      <c r="HJ245" s="24"/>
      <c r="HK245" s="24"/>
      <c r="HL245" s="24"/>
      <c r="HM245" s="24"/>
      <c r="HN245" s="24"/>
      <c r="HO245" s="24"/>
      <c r="HP245" s="24"/>
      <c r="HQ245" s="24"/>
      <c r="HR245" s="24"/>
      <c r="HS245" s="24"/>
      <c r="HT245" s="24"/>
      <c r="HU245" s="24"/>
      <c r="HV245" s="24"/>
      <c r="HW245" s="24"/>
      <c r="HX245" s="24"/>
      <c r="HY245" s="24"/>
      <c r="HZ245" s="24"/>
      <c r="IA245" s="24"/>
      <c r="IB245" s="24"/>
      <c r="IC245" s="24"/>
      <c r="ID245" s="24"/>
      <c r="IE245" s="24"/>
      <c r="IF245" s="24"/>
      <c r="IG245" s="24"/>
      <c r="IH245" s="24"/>
      <c r="II245" s="24"/>
      <c r="IJ245" s="24"/>
      <c r="IK245" s="24"/>
      <c r="IL245" s="24"/>
      <c r="IM245" s="24"/>
      <c r="IN245" s="24"/>
      <c r="IO245" s="24"/>
      <c r="IP245" s="24"/>
      <c r="IQ245" s="24"/>
      <c r="IR245" s="24"/>
      <c r="IS245" s="24"/>
      <c r="IT245" s="24"/>
      <c r="IU245" s="24"/>
      <c r="IV245" s="24"/>
      <c r="IW245" s="24"/>
      <c r="IX245" s="24"/>
      <c r="IY245" s="24"/>
      <c r="IZ245" s="24"/>
      <c r="JA245" s="24"/>
      <c r="JB245" s="24"/>
      <c r="JC245" s="24"/>
      <c r="JD245" s="24"/>
      <c r="JE245" s="24"/>
      <c r="JF245" s="24"/>
      <c r="JG245" s="24"/>
      <c r="JH245" s="24"/>
      <c r="JI245" s="24"/>
      <c r="JJ245" s="24"/>
      <c r="JK245" s="24"/>
      <c r="JL245" s="24"/>
      <c r="JM245" s="24"/>
      <c r="JN245" s="24"/>
      <c r="JO245" s="24"/>
      <c r="JP245" s="24"/>
      <c r="JQ245" s="24"/>
      <c r="JR245" s="24"/>
      <c r="JS245" s="24"/>
      <c r="JT245" s="24"/>
      <c r="JU245" s="24"/>
      <c r="JV245" s="24"/>
      <c r="JW245" s="24"/>
      <c r="JX245" s="24"/>
      <c r="JY245" s="24"/>
      <c r="JZ245" s="24"/>
      <c r="KA245" s="24"/>
      <c r="KB245" s="24"/>
      <c r="KC245" s="24"/>
      <c r="KD245" s="24"/>
      <c r="KE245" s="24"/>
      <c r="KF245" s="24"/>
      <c r="KG245" s="24"/>
      <c r="KH245" s="24"/>
      <c r="KI245" s="24"/>
      <c r="KJ245" s="24"/>
      <c r="KK245" s="24"/>
      <c r="KL245" s="24"/>
      <c r="KM245" s="24"/>
      <c r="KN245" s="24"/>
      <c r="KO245" s="24"/>
      <c r="KP245" s="24"/>
      <c r="KQ245" s="24"/>
      <c r="KR245" s="24"/>
      <c r="KS245" s="24"/>
      <c r="KT245" s="24"/>
      <c r="KU245" s="24"/>
      <c r="KV245" s="24"/>
      <c r="KW245" s="24"/>
      <c r="KX245" s="24"/>
      <c r="KY245" s="24"/>
      <c r="KZ245" s="24"/>
      <c r="LA245" s="24"/>
      <c r="LB245" s="24"/>
      <c r="LC245" s="24"/>
      <c r="LD245" s="24"/>
      <c r="LE245" s="24"/>
      <c r="LF245" s="24"/>
      <c r="LG245" s="24"/>
      <c r="LH245" s="24"/>
      <c r="LI245" s="24"/>
      <c r="LJ245" s="24"/>
      <c r="LK245" s="24"/>
      <c r="LL245" s="24"/>
      <c r="LM245" s="24"/>
      <c r="LN245" s="24"/>
      <c r="LO245" s="24"/>
      <c r="LP245" s="24"/>
      <c r="LQ245" s="24"/>
      <c r="LR245" s="24"/>
      <c r="LS245" s="24"/>
      <c r="LT245" s="24"/>
      <c r="LU245" s="24"/>
      <c r="LV245" s="24"/>
      <c r="LW245" s="24"/>
      <c r="LX245" s="24"/>
      <c r="LY245" s="24"/>
      <c r="LZ245" s="24"/>
      <c r="MA245" s="24"/>
      <c r="MB245" s="24"/>
      <c r="MC245" s="24"/>
      <c r="MD245" s="24"/>
      <c r="ME245" s="24"/>
      <c r="MF245" s="24"/>
      <c r="MG245" s="24"/>
      <c r="MH245" s="24"/>
      <c r="MI245" s="24"/>
      <c r="MJ245" s="24"/>
      <c r="MK245" s="24"/>
      <c r="ML245" s="24"/>
      <c r="MM245" s="24"/>
      <c r="MN245" s="24"/>
      <c r="MO245" s="24"/>
      <c r="MP245" s="24"/>
      <c r="MQ245" s="24"/>
      <c r="MR245" s="24"/>
      <c r="MS245" s="24"/>
      <c r="MT245" s="24"/>
      <c r="MU245" s="24"/>
      <c r="MV245" s="24"/>
      <c r="MW245" s="24"/>
      <c r="MX245" s="24"/>
      <c r="MY245" s="24"/>
      <c r="MZ245" s="24"/>
      <c r="NA245" s="24"/>
      <c r="NB245" s="24"/>
      <c r="NC245" s="24"/>
      <c r="ND245" s="24"/>
      <c r="NE245" s="24"/>
      <c r="NF245" s="24"/>
      <c r="NG245" s="24"/>
      <c r="NH245" s="24"/>
      <c r="NI245" s="24"/>
      <c r="NJ245" s="24"/>
      <c r="NK245" s="24"/>
      <c r="NL245" s="24"/>
      <c r="NM245" s="24"/>
      <c r="NN245" s="24"/>
      <c r="NO245" s="24"/>
      <c r="NP245" s="24"/>
      <c r="NQ245" s="24"/>
      <c r="NR245" s="24"/>
      <c r="NS245" s="24"/>
      <c r="NT245" s="24"/>
      <c r="NU245" s="24"/>
      <c r="NV245" s="24"/>
      <c r="NW245" s="24"/>
      <c r="NX245" s="24"/>
      <c r="NY245" s="24"/>
      <c r="NZ245" s="24"/>
      <c r="OA245" s="24"/>
      <c r="OB245" s="24"/>
      <c r="OC245" s="24"/>
      <c r="OD245" s="24"/>
      <c r="OE245" s="24"/>
      <c r="OF245" s="24"/>
      <c r="OG245" s="24"/>
      <c r="OH245" s="24"/>
      <c r="OI245" s="24"/>
      <c r="OJ245" s="24"/>
      <c r="OK245" s="24"/>
      <c r="OL245" s="24"/>
      <c r="OM245" s="24"/>
      <c r="ON245" s="24"/>
      <c r="OO245" s="24"/>
      <c r="OP245" s="24"/>
      <c r="OQ245" s="24"/>
      <c r="OR245" s="24"/>
      <c r="OS245" s="24"/>
      <c r="OT245" s="24"/>
      <c r="OU245" s="24"/>
      <c r="OV245" s="24"/>
      <c r="OW245" s="24"/>
      <c r="OX245" s="24"/>
      <c r="OY245" s="24"/>
      <c r="OZ245" s="24"/>
      <c r="PA245" s="24"/>
      <c r="PB245" s="24"/>
      <c r="PC245" s="24"/>
      <c r="PD245" s="24"/>
      <c r="PE245" s="24"/>
      <c r="PF245" s="24"/>
      <c r="PG245" s="24"/>
      <c r="PH245" s="24"/>
      <c r="PI245" s="24"/>
      <c r="PJ245" s="24"/>
      <c r="PK245" s="24"/>
      <c r="PL245" s="24"/>
      <c r="PM245" s="24"/>
      <c r="PN245" s="24"/>
      <c r="PO245" s="24"/>
      <c r="PP245" s="24"/>
      <c r="PQ245" s="24"/>
      <c r="PR245" s="24"/>
      <c r="PS245" s="24"/>
      <c r="PT245" s="24"/>
      <c r="PU245" s="24"/>
      <c r="PV245" s="24"/>
      <c r="PW245" s="24"/>
      <c r="PX245" s="24"/>
      <c r="PY245" s="24"/>
      <c r="PZ245" s="24"/>
      <c r="QA245" s="24"/>
      <c r="QB245" s="24"/>
      <c r="QC245" s="24"/>
      <c r="QD245" s="24"/>
      <c r="QE245" s="24"/>
      <c r="QF245" s="24"/>
      <c r="QG245" s="24"/>
      <c r="QH245" s="24"/>
      <c r="QI245" s="24"/>
      <c r="QJ245" s="24"/>
      <c r="QK245" s="24"/>
      <c r="QL245" s="24"/>
      <c r="QM245" s="24"/>
      <c r="QN245" s="24"/>
      <c r="QO245" s="24"/>
      <c r="QP245" s="24"/>
      <c r="QQ245" s="24"/>
      <c r="QR245" s="24"/>
      <c r="QS245" s="24"/>
      <c r="QT245" s="24"/>
      <c r="QU245" s="24"/>
      <c r="QV245" s="24"/>
      <c r="QW245" s="24"/>
      <c r="QX245" s="24"/>
      <c r="QY245" s="24"/>
      <c r="QZ245" s="24"/>
      <c r="RA245" s="24"/>
      <c r="RB245" s="24"/>
      <c r="RC245" s="24"/>
      <c r="RD245" s="24"/>
      <c r="RE245" s="24"/>
      <c r="RF245" s="24"/>
      <c r="RG245" s="24"/>
      <c r="RH245" s="24"/>
      <c r="RI245" s="24"/>
      <c r="RJ245" s="24"/>
      <c r="RK245" s="24"/>
      <c r="RL245" s="24"/>
      <c r="RM245" s="24"/>
      <c r="RN245" s="24"/>
      <c r="RO245" s="24"/>
      <c r="RP245" s="24"/>
      <c r="RQ245" s="24"/>
      <c r="RR245" s="24"/>
      <c r="RS245" s="24"/>
      <c r="RT245" s="24"/>
      <c r="RU245" s="24"/>
      <c r="RV245" s="24"/>
      <c r="RW245" s="24"/>
      <c r="RX245" s="24"/>
      <c r="RY245" s="24"/>
      <c r="RZ245" s="24"/>
      <c r="SA245" s="24"/>
      <c r="SB245" s="24"/>
      <c r="SC245" s="24"/>
      <c r="SD245" s="24"/>
      <c r="SE245" s="24"/>
      <c r="SF245" s="24"/>
      <c r="SG245" s="24"/>
      <c r="SH245" s="24"/>
      <c r="SI245" s="24"/>
      <c r="SJ245" s="24"/>
      <c r="SK245" s="24"/>
      <c r="SL245" s="24"/>
      <c r="SM245" s="24"/>
      <c r="SN245" s="24"/>
      <c r="SO245" s="24"/>
      <c r="SP245" s="24"/>
      <c r="SQ245" s="24"/>
      <c r="SR245" s="24"/>
      <c r="SS245" s="24"/>
      <c r="ST245" s="24"/>
      <c r="SU245" s="24"/>
      <c r="SV245" s="24"/>
      <c r="SW245" s="24"/>
      <c r="SX245" s="24"/>
      <c r="SY245" s="24"/>
      <c r="SZ245" s="24"/>
      <c r="TA245" s="24"/>
      <c r="TB245" s="24"/>
      <c r="TC245" s="24"/>
      <c r="TD245" s="24"/>
      <c r="TE245" s="24"/>
      <c r="TF245" s="24"/>
      <c r="TG245" s="24"/>
      <c r="TH245" s="24"/>
      <c r="TI245" s="24"/>
      <c r="TJ245" s="24"/>
      <c r="TK245" s="24"/>
      <c r="TL245" s="24"/>
      <c r="TM245" s="24"/>
      <c r="TN245" s="24"/>
      <c r="TO245" s="24"/>
      <c r="TP245" s="24"/>
      <c r="TQ245" s="24"/>
      <c r="TR245" s="24"/>
      <c r="TS245" s="24"/>
      <c r="TT245" s="24"/>
      <c r="TU245" s="24"/>
      <c r="TV245" s="24"/>
      <c r="TW245" s="24"/>
      <c r="TX245" s="24"/>
      <c r="TY245" s="24"/>
      <c r="TZ245" s="24"/>
      <c r="UA245" s="24"/>
      <c r="UB245" s="24"/>
      <c r="UC245" s="24"/>
      <c r="UD245" s="24"/>
      <c r="UE245" s="24"/>
      <c r="UF245" s="24"/>
      <c r="UG245" s="24"/>
      <c r="UH245" s="24"/>
      <c r="UI245" s="24"/>
      <c r="UJ245" s="24"/>
      <c r="UK245" s="24"/>
      <c r="UL245" s="24"/>
      <c r="UM245" s="24"/>
      <c r="UN245" s="24"/>
      <c r="UO245" s="24"/>
      <c r="UP245" s="24"/>
      <c r="UQ245" s="24"/>
      <c r="UR245" s="24"/>
      <c r="US245" s="24"/>
      <c r="UT245" s="24"/>
      <c r="UU245" s="24"/>
      <c r="UV245" s="24"/>
      <c r="UW245" s="24"/>
      <c r="UX245" s="24"/>
      <c r="UY245" s="24"/>
      <c r="UZ245" s="24"/>
      <c r="VA245" s="24"/>
      <c r="VB245" s="24"/>
      <c r="VC245" s="24"/>
      <c r="VD245" s="24"/>
    </row>
    <row r="246" spans="1:576" s="23" customFormat="1" ht="15" customHeight="1" x14ac:dyDescent="0.2">
      <c r="A246" s="18">
        <v>36</v>
      </c>
      <c r="B246" s="89" t="s">
        <v>325</v>
      </c>
      <c r="C246" s="89" t="s">
        <v>326</v>
      </c>
      <c r="D246" s="20">
        <v>14</v>
      </c>
      <c r="E246" s="92" t="s">
        <v>244</v>
      </c>
      <c r="F246" s="89" t="s">
        <v>327</v>
      </c>
      <c r="G246" s="134" t="s">
        <v>354</v>
      </c>
      <c r="H246" s="22">
        <v>40</v>
      </c>
      <c r="I246" s="22" t="s">
        <v>107</v>
      </c>
      <c r="J246" s="57" t="s">
        <v>48</v>
      </c>
      <c r="K246" s="21" t="s">
        <v>263</v>
      </c>
      <c r="L246" s="21" t="s">
        <v>188</v>
      </c>
      <c r="M246" s="22">
        <v>1</v>
      </c>
      <c r="N246" s="101">
        <v>14024</v>
      </c>
      <c r="O246" s="62"/>
      <c r="P246" s="62"/>
      <c r="Q246" s="62">
        <f t="shared" si="142"/>
        <v>14024</v>
      </c>
      <c r="R246" s="62"/>
      <c r="S246" s="62">
        <v>2548.666666666667</v>
      </c>
      <c r="T246" s="62">
        <v>25486.666666666668</v>
      </c>
      <c r="U246" s="62">
        <v>2073.6</v>
      </c>
      <c r="V246" s="62">
        <v>414.71999999999997</v>
      </c>
      <c r="W246" s="62">
        <v>691.2</v>
      </c>
      <c r="X246" s="62">
        <v>276.48</v>
      </c>
      <c r="Y246" s="62">
        <v>869</v>
      </c>
      <c r="Z246" s="62">
        <v>599</v>
      </c>
      <c r="AA246" s="64">
        <v>7646</v>
      </c>
      <c r="AB246" s="64">
        <f t="shared" si="143"/>
        <v>21921.444444444445</v>
      </c>
      <c r="AC246" s="64">
        <f t="shared" si="144"/>
        <v>263057.33333333337</v>
      </c>
      <c r="AD246" s="64"/>
      <c r="AE246" s="64"/>
      <c r="AF246" s="64"/>
      <c r="AG246" s="64"/>
      <c r="AH246" s="64"/>
      <c r="AI246" s="64"/>
      <c r="AJ246" s="64"/>
      <c r="AK246" s="64"/>
      <c r="AL246" s="6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  <c r="HF246" s="24"/>
      <c r="HG246" s="24"/>
      <c r="HH246" s="24"/>
      <c r="HI246" s="24"/>
      <c r="HJ246" s="24"/>
      <c r="HK246" s="24"/>
      <c r="HL246" s="24"/>
      <c r="HM246" s="24"/>
      <c r="HN246" s="24"/>
      <c r="HO246" s="24"/>
      <c r="HP246" s="24"/>
      <c r="HQ246" s="24"/>
      <c r="HR246" s="24"/>
      <c r="HS246" s="24"/>
      <c r="HT246" s="24"/>
      <c r="HU246" s="24"/>
      <c r="HV246" s="24"/>
      <c r="HW246" s="24"/>
      <c r="HX246" s="24"/>
      <c r="HY246" s="24"/>
      <c r="HZ246" s="24"/>
      <c r="IA246" s="24"/>
      <c r="IB246" s="24"/>
      <c r="IC246" s="24"/>
      <c r="ID246" s="24"/>
      <c r="IE246" s="24"/>
      <c r="IF246" s="24"/>
      <c r="IG246" s="24"/>
      <c r="IH246" s="24"/>
      <c r="II246" s="24"/>
      <c r="IJ246" s="24"/>
      <c r="IK246" s="24"/>
      <c r="IL246" s="24"/>
      <c r="IM246" s="24"/>
      <c r="IN246" s="24"/>
      <c r="IO246" s="24"/>
      <c r="IP246" s="24"/>
      <c r="IQ246" s="24"/>
      <c r="IR246" s="24"/>
      <c r="IS246" s="24"/>
      <c r="IT246" s="24"/>
      <c r="IU246" s="24"/>
      <c r="IV246" s="24"/>
      <c r="IW246" s="24"/>
      <c r="IX246" s="24"/>
      <c r="IY246" s="24"/>
      <c r="IZ246" s="24"/>
      <c r="JA246" s="24"/>
      <c r="JB246" s="24"/>
      <c r="JC246" s="24"/>
      <c r="JD246" s="24"/>
      <c r="JE246" s="24"/>
      <c r="JF246" s="24"/>
      <c r="JG246" s="24"/>
      <c r="JH246" s="24"/>
      <c r="JI246" s="24"/>
      <c r="JJ246" s="24"/>
      <c r="JK246" s="24"/>
      <c r="JL246" s="24"/>
      <c r="JM246" s="24"/>
      <c r="JN246" s="24"/>
      <c r="JO246" s="24"/>
      <c r="JP246" s="24"/>
      <c r="JQ246" s="24"/>
      <c r="JR246" s="24"/>
      <c r="JS246" s="24"/>
      <c r="JT246" s="24"/>
      <c r="JU246" s="24"/>
      <c r="JV246" s="24"/>
      <c r="JW246" s="24"/>
      <c r="JX246" s="24"/>
      <c r="JY246" s="24"/>
      <c r="JZ246" s="24"/>
      <c r="KA246" s="24"/>
      <c r="KB246" s="24"/>
      <c r="KC246" s="24"/>
      <c r="KD246" s="24"/>
      <c r="KE246" s="24"/>
      <c r="KF246" s="24"/>
      <c r="KG246" s="24"/>
      <c r="KH246" s="24"/>
      <c r="KI246" s="24"/>
      <c r="KJ246" s="24"/>
      <c r="KK246" s="24"/>
      <c r="KL246" s="24"/>
      <c r="KM246" s="24"/>
      <c r="KN246" s="24"/>
      <c r="KO246" s="24"/>
      <c r="KP246" s="24"/>
      <c r="KQ246" s="24"/>
      <c r="KR246" s="24"/>
      <c r="KS246" s="24"/>
      <c r="KT246" s="24"/>
      <c r="KU246" s="24"/>
      <c r="KV246" s="24"/>
      <c r="KW246" s="24"/>
      <c r="KX246" s="24"/>
      <c r="KY246" s="24"/>
      <c r="KZ246" s="24"/>
      <c r="LA246" s="24"/>
      <c r="LB246" s="24"/>
      <c r="LC246" s="24"/>
      <c r="LD246" s="24"/>
      <c r="LE246" s="24"/>
      <c r="LF246" s="24"/>
      <c r="LG246" s="24"/>
      <c r="LH246" s="24"/>
      <c r="LI246" s="24"/>
      <c r="LJ246" s="24"/>
      <c r="LK246" s="24"/>
      <c r="LL246" s="24"/>
      <c r="LM246" s="24"/>
      <c r="LN246" s="24"/>
      <c r="LO246" s="24"/>
      <c r="LP246" s="24"/>
      <c r="LQ246" s="24"/>
      <c r="LR246" s="24"/>
      <c r="LS246" s="24"/>
      <c r="LT246" s="24"/>
      <c r="LU246" s="24"/>
      <c r="LV246" s="24"/>
      <c r="LW246" s="24"/>
      <c r="LX246" s="24"/>
      <c r="LY246" s="24"/>
      <c r="LZ246" s="24"/>
      <c r="MA246" s="24"/>
      <c r="MB246" s="24"/>
      <c r="MC246" s="24"/>
      <c r="MD246" s="24"/>
      <c r="ME246" s="24"/>
      <c r="MF246" s="24"/>
      <c r="MG246" s="24"/>
      <c r="MH246" s="24"/>
      <c r="MI246" s="24"/>
      <c r="MJ246" s="24"/>
      <c r="MK246" s="24"/>
      <c r="ML246" s="24"/>
      <c r="MM246" s="24"/>
      <c r="MN246" s="24"/>
      <c r="MO246" s="24"/>
      <c r="MP246" s="24"/>
      <c r="MQ246" s="24"/>
      <c r="MR246" s="24"/>
      <c r="MS246" s="24"/>
      <c r="MT246" s="24"/>
      <c r="MU246" s="24"/>
      <c r="MV246" s="24"/>
      <c r="MW246" s="24"/>
      <c r="MX246" s="24"/>
      <c r="MY246" s="24"/>
      <c r="MZ246" s="24"/>
      <c r="NA246" s="24"/>
      <c r="NB246" s="24"/>
      <c r="NC246" s="24"/>
      <c r="ND246" s="24"/>
      <c r="NE246" s="24"/>
      <c r="NF246" s="24"/>
      <c r="NG246" s="24"/>
      <c r="NH246" s="24"/>
      <c r="NI246" s="24"/>
      <c r="NJ246" s="24"/>
      <c r="NK246" s="24"/>
      <c r="NL246" s="24"/>
      <c r="NM246" s="24"/>
      <c r="NN246" s="24"/>
      <c r="NO246" s="24"/>
      <c r="NP246" s="24"/>
      <c r="NQ246" s="24"/>
      <c r="NR246" s="24"/>
      <c r="NS246" s="24"/>
      <c r="NT246" s="24"/>
      <c r="NU246" s="24"/>
      <c r="NV246" s="24"/>
      <c r="NW246" s="24"/>
      <c r="NX246" s="24"/>
      <c r="NY246" s="24"/>
      <c r="NZ246" s="24"/>
      <c r="OA246" s="24"/>
      <c r="OB246" s="24"/>
      <c r="OC246" s="24"/>
      <c r="OD246" s="24"/>
      <c r="OE246" s="24"/>
      <c r="OF246" s="24"/>
      <c r="OG246" s="24"/>
      <c r="OH246" s="24"/>
      <c r="OI246" s="24"/>
      <c r="OJ246" s="24"/>
      <c r="OK246" s="24"/>
      <c r="OL246" s="24"/>
      <c r="OM246" s="24"/>
      <c r="ON246" s="24"/>
      <c r="OO246" s="24"/>
      <c r="OP246" s="24"/>
      <c r="OQ246" s="24"/>
      <c r="OR246" s="24"/>
      <c r="OS246" s="24"/>
      <c r="OT246" s="24"/>
      <c r="OU246" s="24"/>
      <c r="OV246" s="24"/>
      <c r="OW246" s="24"/>
      <c r="OX246" s="24"/>
      <c r="OY246" s="24"/>
      <c r="OZ246" s="24"/>
      <c r="PA246" s="24"/>
      <c r="PB246" s="24"/>
      <c r="PC246" s="24"/>
      <c r="PD246" s="24"/>
      <c r="PE246" s="24"/>
      <c r="PF246" s="24"/>
      <c r="PG246" s="24"/>
      <c r="PH246" s="24"/>
      <c r="PI246" s="24"/>
      <c r="PJ246" s="24"/>
      <c r="PK246" s="24"/>
      <c r="PL246" s="24"/>
      <c r="PM246" s="24"/>
      <c r="PN246" s="24"/>
      <c r="PO246" s="24"/>
      <c r="PP246" s="24"/>
      <c r="PQ246" s="24"/>
      <c r="PR246" s="24"/>
      <c r="PS246" s="24"/>
      <c r="PT246" s="24"/>
      <c r="PU246" s="24"/>
      <c r="PV246" s="24"/>
      <c r="PW246" s="24"/>
      <c r="PX246" s="24"/>
      <c r="PY246" s="24"/>
      <c r="PZ246" s="24"/>
      <c r="QA246" s="24"/>
      <c r="QB246" s="24"/>
      <c r="QC246" s="24"/>
      <c r="QD246" s="24"/>
      <c r="QE246" s="24"/>
      <c r="QF246" s="24"/>
      <c r="QG246" s="24"/>
      <c r="QH246" s="24"/>
      <c r="QI246" s="24"/>
      <c r="QJ246" s="24"/>
      <c r="QK246" s="24"/>
      <c r="QL246" s="24"/>
      <c r="QM246" s="24"/>
      <c r="QN246" s="24"/>
      <c r="QO246" s="24"/>
      <c r="QP246" s="24"/>
      <c r="QQ246" s="24"/>
      <c r="QR246" s="24"/>
      <c r="QS246" s="24"/>
      <c r="QT246" s="24"/>
      <c r="QU246" s="24"/>
      <c r="QV246" s="24"/>
      <c r="QW246" s="24"/>
      <c r="QX246" s="24"/>
      <c r="QY246" s="24"/>
      <c r="QZ246" s="24"/>
      <c r="RA246" s="24"/>
      <c r="RB246" s="24"/>
      <c r="RC246" s="24"/>
      <c r="RD246" s="24"/>
      <c r="RE246" s="24"/>
      <c r="RF246" s="24"/>
      <c r="RG246" s="24"/>
      <c r="RH246" s="24"/>
      <c r="RI246" s="24"/>
      <c r="RJ246" s="24"/>
      <c r="RK246" s="24"/>
      <c r="RL246" s="24"/>
      <c r="RM246" s="24"/>
      <c r="RN246" s="24"/>
      <c r="RO246" s="24"/>
      <c r="RP246" s="24"/>
      <c r="RQ246" s="24"/>
      <c r="RR246" s="24"/>
      <c r="RS246" s="24"/>
      <c r="RT246" s="24"/>
      <c r="RU246" s="24"/>
      <c r="RV246" s="24"/>
      <c r="RW246" s="24"/>
      <c r="RX246" s="24"/>
      <c r="RY246" s="24"/>
      <c r="RZ246" s="24"/>
      <c r="SA246" s="24"/>
      <c r="SB246" s="24"/>
      <c r="SC246" s="24"/>
      <c r="SD246" s="24"/>
      <c r="SE246" s="24"/>
      <c r="SF246" s="24"/>
      <c r="SG246" s="24"/>
      <c r="SH246" s="24"/>
      <c r="SI246" s="24"/>
      <c r="SJ246" s="24"/>
      <c r="SK246" s="24"/>
      <c r="SL246" s="24"/>
      <c r="SM246" s="24"/>
      <c r="SN246" s="24"/>
      <c r="SO246" s="24"/>
      <c r="SP246" s="24"/>
      <c r="SQ246" s="24"/>
      <c r="SR246" s="24"/>
      <c r="SS246" s="24"/>
      <c r="ST246" s="24"/>
      <c r="SU246" s="24"/>
      <c r="SV246" s="24"/>
      <c r="SW246" s="24"/>
      <c r="SX246" s="24"/>
      <c r="SY246" s="24"/>
      <c r="SZ246" s="24"/>
      <c r="TA246" s="24"/>
      <c r="TB246" s="24"/>
      <c r="TC246" s="24"/>
      <c r="TD246" s="24"/>
      <c r="TE246" s="24"/>
      <c r="TF246" s="24"/>
      <c r="TG246" s="24"/>
      <c r="TH246" s="24"/>
      <c r="TI246" s="24"/>
      <c r="TJ246" s="24"/>
      <c r="TK246" s="24"/>
      <c r="TL246" s="24"/>
      <c r="TM246" s="24"/>
      <c r="TN246" s="24"/>
      <c r="TO246" s="24"/>
      <c r="TP246" s="24"/>
      <c r="TQ246" s="24"/>
      <c r="TR246" s="24"/>
      <c r="TS246" s="24"/>
      <c r="TT246" s="24"/>
      <c r="TU246" s="24"/>
      <c r="TV246" s="24"/>
      <c r="TW246" s="24"/>
      <c r="TX246" s="24"/>
      <c r="TY246" s="24"/>
      <c r="TZ246" s="24"/>
      <c r="UA246" s="24"/>
      <c r="UB246" s="24"/>
      <c r="UC246" s="24"/>
      <c r="UD246" s="24"/>
      <c r="UE246" s="24"/>
      <c r="UF246" s="24"/>
      <c r="UG246" s="24"/>
      <c r="UH246" s="24"/>
      <c r="UI246" s="24"/>
      <c r="UJ246" s="24"/>
      <c r="UK246" s="24"/>
      <c r="UL246" s="24"/>
      <c r="UM246" s="24"/>
      <c r="UN246" s="24"/>
      <c r="UO246" s="24"/>
      <c r="UP246" s="24"/>
      <c r="UQ246" s="24"/>
      <c r="UR246" s="24"/>
      <c r="US246" s="24"/>
      <c r="UT246" s="24"/>
      <c r="UU246" s="24"/>
      <c r="UV246" s="24"/>
      <c r="UW246" s="24"/>
      <c r="UX246" s="24"/>
      <c r="UY246" s="24"/>
      <c r="UZ246" s="24"/>
      <c r="VA246" s="24"/>
      <c r="VB246" s="24"/>
      <c r="VC246" s="24"/>
      <c r="VD246" s="24"/>
    </row>
    <row r="247" spans="1:576" s="23" customFormat="1" ht="15" customHeight="1" x14ac:dyDescent="0.2">
      <c r="A247" s="99">
        <v>37</v>
      </c>
      <c r="B247" s="89" t="s">
        <v>325</v>
      </c>
      <c r="C247" s="89" t="s">
        <v>326</v>
      </c>
      <c r="D247" s="20">
        <v>14</v>
      </c>
      <c r="E247" s="95" t="s">
        <v>244</v>
      </c>
      <c r="F247" s="89" t="s">
        <v>327</v>
      </c>
      <c r="G247" s="134" t="s">
        <v>354</v>
      </c>
      <c r="H247" s="22">
        <v>40</v>
      </c>
      <c r="I247" s="22" t="s">
        <v>107</v>
      </c>
      <c r="J247" s="21" t="s">
        <v>46</v>
      </c>
      <c r="K247" s="21" t="s">
        <v>263</v>
      </c>
      <c r="L247" s="21" t="s">
        <v>188</v>
      </c>
      <c r="M247" s="22">
        <v>1</v>
      </c>
      <c r="N247" s="101">
        <v>14024</v>
      </c>
      <c r="O247" s="62"/>
      <c r="P247" s="62"/>
      <c r="Q247" s="62">
        <f t="shared" si="142"/>
        <v>14024</v>
      </c>
      <c r="R247" s="62"/>
      <c r="S247" s="62">
        <f t="shared" ref="S247:S279" si="145">(Q247+Y247+Z247)/30*5</f>
        <v>2582</v>
      </c>
      <c r="T247" s="62">
        <f t="shared" ref="T247:T279" si="146">(Q247+Y247+Z247)/30*50</f>
        <v>25820</v>
      </c>
      <c r="U247" s="62">
        <f t="shared" ref="U247:U279" si="147">Q247*17.5%</f>
        <v>2454.1999999999998</v>
      </c>
      <c r="V247" s="62">
        <f t="shared" ref="V247:V279" si="148">Q247*3%</f>
        <v>420.71999999999997</v>
      </c>
      <c r="W247" s="62">
        <f t="shared" ref="W247:W279" si="149">Q247*5%</f>
        <v>701.2</v>
      </c>
      <c r="X247" s="62">
        <f t="shared" ref="X247:X279" si="150">Q247*2%</f>
        <v>280.48</v>
      </c>
      <c r="Y247" s="62">
        <v>869</v>
      </c>
      <c r="Z247" s="62">
        <v>599</v>
      </c>
      <c r="AA247" s="64">
        <f t="shared" ref="AA247:AA264" si="151">(Q247+Y247+Z247)/2</f>
        <v>7746</v>
      </c>
      <c r="AB247" s="64">
        <f t="shared" si="143"/>
        <v>22360.933333333334</v>
      </c>
      <c r="AC247" s="64">
        <f t="shared" si="144"/>
        <v>268331.2</v>
      </c>
      <c r="AD247" s="64"/>
      <c r="AE247" s="64"/>
      <c r="AF247" s="64"/>
      <c r="AG247" s="64"/>
      <c r="AH247" s="64"/>
      <c r="AI247" s="64"/>
      <c r="AJ247" s="64"/>
      <c r="AK247" s="64"/>
      <c r="AL247" s="6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  <c r="HF247" s="24"/>
      <c r="HG247" s="24"/>
      <c r="HH247" s="24"/>
      <c r="HI247" s="24"/>
      <c r="HJ247" s="24"/>
      <c r="HK247" s="24"/>
      <c r="HL247" s="24"/>
      <c r="HM247" s="24"/>
      <c r="HN247" s="24"/>
      <c r="HO247" s="24"/>
      <c r="HP247" s="24"/>
      <c r="HQ247" s="24"/>
      <c r="HR247" s="24"/>
      <c r="HS247" s="24"/>
      <c r="HT247" s="24"/>
      <c r="HU247" s="24"/>
      <c r="HV247" s="24"/>
      <c r="HW247" s="24"/>
      <c r="HX247" s="24"/>
      <c r="HY247" s="24"/>
      <c r="HZ247" s="24"/>
      <c r="IA247" s="24"/>
      <c r="IB247" s="24"/>
      <c r="IC247" s="24"/>
      <c r="ID247" s="24"/>
      <c r="IE247" s="24"/>
      <c r="IF247" s="24"/>
      <c r="IG247" s="24"/>
      <c r="IH247" s="24"/>
      <c r="II247" s="24"/>
      <c r="IJ247" s="24"/>
      <c r="IK247" s="24"/>
      <c r="IL247" s="24"/>
      <c r="IM247" s="24"/>
      <c r="IN247" s="24"/>
      <c r="IO247" s="24"/>
      <c r="IP247" s="24"/>
      <c r="IQ247" s="24"/>
      <c r="IR247" s="24"/>
      <c r="IS247" s="24"/>
      <c r="IT247" s="24"/>
      <c r="IU247" s="24"/>
      <c r="IV247" s="24"/>
      <c r="IW247" s="24"/>
      <c r="IX247" s="24"/>
      <c r="IY247" s="24"/>
      <c r="IZ247" s="24"/>
      <c r="JA247" s="24"/>
      <c r="JB247" s="24"/>
      <c r="JC247" s="24"/>
      <c r="JD247" s="24"/>
      <c r="JE247" s="24"/>
      <c r="JF247" s="24"/>
      <c r="JG247" s="24"/>
      <c r="JH247" s="24"/>
      <c r="JI247" s="24"/>
      <c r="JJ247" s="24"/>
      <c r="JK247" s="24"/>
      <c r="JL247" s="24"/>
      <c r="JM247" s="24"/>
      <c r="JN247" s="24"/>
      <c r="JO247" s="24"/>
      <c r="JP247" s="24"/>
      <c r="JQ247" s="24"/>
      <c r="JR247" s="24"/>
      <c r="JS247" s="24"/>
      <c r="JT247" s="24"/>
      <c r="JU247" s="24"/>
      <c r="JV247" s="24"/>
      <c r="JW247" s="24"/>
      <c r="JX247" s="24"/>
      <c r="JY247" s="24"/>
      <c r="JZ247" s="24"/>
      <c r="KA247" s="24"/>
      <c r="KB247" s="24"/>
      <c r="KC247" s="24"/>
      <c r="KD247" s="24"/>
      <c r="KE247" s="24"/>
      <c r="KF247" s="24"/>
      <c r="KG247" s="24"/>
      <c r="KH247" s="24"/>
      <c r="KI247" s="24"/>
      <c r="KJ247" s="24"/>
      <c r="KK247" s="24"/>
      <c r="KL247" s="24"/>
      <c r="KM247" s="24"/>
      <c r="KN247" s="24"/>
      <c r="KO247" s="24"/>
      <c r="KP247" s="24"/>
      <c r="KQ247" s="24"/>
      <c r="KR247" s="24"/>
      <c r="KS247" s="24"/>
      <c r="KT247" s="24"/>
      <c r="KU247" s="24"/>
      <c r="KV247" s="24"/>
      <c r="KW247" s="24"/>
      <c r="KX247" s="24"/>
      <c r="KY247" s="24"/>
      <c r="KZ247" s="24"/>
      <c r="LA247" s="24"/>
      <c r="LB247" s="24"/>
      <c r="LC247" s="24"/>
      <c r="LD247" s="24"/>
      <c r="LE247" s="24"/>
      <c r="LF247" s="24"/>
      <c r="LG247" s="24"/>
      <c r="LH247" s="24"/>
      <c r="LI247" s="24"/>
      <c r="LJ247" s="24"/>
      <c r="LK247" s="24"/>
      <c r="LL247" s="24"/>
      <c r="LM247" s="24"/>
      <c r="LN247" s="24"/>
      <c r="LO247" s="24"/>
      <c r="LP247" s="24"/>
      <c r="LQ247" s="24"/>
      <c r="LR247" s="24"/>
      <c r="LS247" s="24"/>
      <c r="LT247" s="24"/>
      <c r="LU247" s="24"/>
      <c r="LV247" s="24"/>
      <c r="LW247" s="24"/>
      <c r="LX247" s="24"/>
      <c r="LY247" s="24"/>
      <c r="LZ247" s="24"/>
      <c r="MA247" s="24"/>
      <c r="MB247" s="24"/>
      <c r="MC247" s="24"/>
      <c r="MD247" s="24"/>
      <c r="ME247" s="24"/>
      <c r="MF247" s="24"/>
      <c r="MG247" s="24"/>
      <c r="MH247" s="24"/>
      <c r="MI247" s="24"/>
      <c r="MJ247" s="24"/>
      <c r="MK247" s="24"/>
      <c r="ML247" s="24"/>
      <c r="MM247" s="24"/>
      <c r="MN247" s="24"/>
      <c r="MO247" s="24"/>
      <c r="MP247" s="24"/>
      <c r="MQ247" s="24"/>
      <c r="MR247" s="24"/>
      <c r="MS247" s="24"/>
      <c r="MT247" s="24"/>
      <c r="MU247" s="24"/>
      <c r="MV247" s="24"/>
      <c r="MW247" s="24"/>
      <c r="MX247" s="24"/>
      <c r="MY247" s="24"/>
      <c r="MZ247" s="24"/>
      <c r="NA247" s="24"/>
      <c r="NB247" s="24"/>
      <c r="NC247" s="24"/>
      <c r="ND247" s="24"/>
      <c r="NE247" s="24"/>
      <c r="NF247" s="24"/>
      <c r="NG247" s="24"/>
      <c r="NH247" s="24"/>
      <c r="NI247" s="24"/>
      <c r="NJ247" s="24"/>
      <c r="NK247" s="24"/>
      <c r="NL247" s="24"/>
      <c r="NM247" s="24"/>
      <c r="NN247" s="24"/>
      <c r="NO247" s="24"/>
      <c r="NP247" s="24"/>
      <c r="NQ247" s="24"/>
      <c r="NR247" s="24"/>
      <c r="NS247" s="24"/>
      <c r="NT247" s="24"/>
      <c r="NU247" s="24"/>
      <c r="NV247" s="24"/>
      <c r="NW247" s="24"/>
      <c r="NX247" s="24"/>
      <c r="NY247" s="24"/>
      <c r="NZ247" s="24"/>
      <c r="OA247" s="24"/>
      <c r="OB247" s="24"/>
      <c r="OC247" s="24"/>
      <c r="OD247" s="24"/>
      <c r="OE247" s="24"/>
      <c r="OF247" s="24"/>
      <c r="OG247" s="24"/>
      <c r="OH247" s="24"/>
      <c r="OI247" s="24"/>
      <c r="OJ247" s="24"/>
      <c r="OK247" s="24"/>
      <c r="OL247" s="24"/>
      <c r="OM247" s="24"/>
      <c r="ON247" s="24"/>
      <c r="OO247" s="24"/>
      <c r="OP247" s="24"/>
      <c r="OQ247" s="24"/>
      <c r="OR247" s="24"/>
      <c r="OS247" s="24"/>
      <c r="OT247" s="24"/>
      <c r="OU247" s="24"/>
      <c r="OV247" s="24"/>
      <c r="OW247" s="24"/>
      <c r="OX247" s="24"/>
      <c r="OY247" s="24"/>
      <c r="OZ247" s="24"/>
      <c r="PA247" s="24"/>
      <c r="PB247" s="24"/>
      <c r="PC247" s="24"/>
      <c r="PD247" s="24"/>
      <c r="PE247" s="24"/>
      <c r="PF247" s="24"/>
      <c r="PG247" s="24"/>
      <c r="PH247" s="24"/>
      <c r="PI247" s="24"/>
      <c r="PJ247" s="24"/>
      <c r="PK247" s="24"/>
      <c r="PL247" s="24"/>
      <c r="PM247" s="24"/>
      <c r="PN247" s="24"/>
      <c r="PO247" s="24"/>
      <c r="PP247" s="24"/>
      <c r="PQ247" s="24"/>
      <c r="PR247" s="24"/>
      <c r="PS247" s="24"/>
      <c r="PT247" s="24"/>
      <c r="PU247" s="24"/>
      <c r="PV247" s="24"/>
      <c r="PW247" s="24"/>
      <c r="PX247" s="24"/>
      <c r="PY247" s="24"/>
      <c r="PZ247" s="24"/>
      <c r="QA247" s="24"/>
      <c r="QB247" s="24"/>
      <c r="QC247" s="24"/>
      <c r="QD247" s="24"/>
      <c r="QE247" s="24"/>
      <c r="QF247" s="24"/>
      <c r="QG247" s="24"/>
      <c r="QH247" s="24"/>
      <c r="QI247" s="24"/>
      <c r="QJ247" s="24"/>
      <c r="QK247" s="24"/>
      <c r="QL247" s="24"/>
      <c r="QM247" s="24"/>
      <c r="QN247" s="24"/>
      <c r="QO247" s="24"/>
      <c r="QP247" s="24"/>
      <c r="QQ247" s="24"/>
      <c r="QR247" s="24"/>
      <c r="QS247" s="24"/>
      <c r="QT247" s="24"/>
      <c r="QU247" s="24"/>
      <c r="QV247" s="24"/>
      <c r="QW247" s="24"/>
      <c r="QX247" s="24"/>
      <c r="QY247" s="24"/>
      <c r="QZ247" s="24"/>
      <c r="RA247" s="24"/>
      <c r="RB247" s="24"/>
      <c r="RC247" s="24"/>
      <c r="RD247" s="24"/>
      <c r="RE247" s="24"/>
      <c r="RF247" s="24"/>
      <c r="RG247" s="24"/>
      <c r="RH247" s="24"/>
      <c r="RI247" s="24"/>
      <c r="RJ247" s="24"/>
      <c r="RK247" s="24"/>
      <c r="RL247" s="24"/>
      <c r="RM247" s="24"/>
      <c r="RN247" s="24"/>
      <c r="RO247" s="24"/>
      <c r="RP247" s="24"/>
      <c r="RQ247" s="24"/>
      <c r="RR247" s="24"/>
      <c r="RS247" s="24"/>
      <c r="RT247" s="24"/>
      <c r="RU247" s="24"/>
      <c r="RV247" s="24"/>
      <c r="RW247" s="24"/>
      <c r="RX247" s="24"/>
      <c r="RY247" s="24"/>
      <c r="RZ247" s="24"/>
      <c r="SA247" s="24"/>
      <c r="SB247" s="24"/>
      <c r="SC247" s="24"/>
      <c r="SD247" s="24"/>
      <c r="SE247" s="24"/>
      <c r="SF247" s="24"/>
      <c r="SG247" s="24"/>
      <c r="SH247" s="24"/>
      <c r="SI247" s="24"/>
      <c r="SJ247" s="24"/>
      <c r="SK247" s="24"/>
      <c r="SL247" s="24"/>
      <c r="SM247" s="24"/>
      <c r="SN247" s="24"/>
      <c r="SO247" s="24"/>
      <c r="SP247" s="24"/>
      <c r="SQ247" s="24"/>
      <c r="SR247" s="24"/>
      <c r="SS247" s="24"/>
      <c r="ST247" s="24"/>
      <c r="SU247" s="24"/>
      <c r="SV247" s="24"/>
      <c r="SW247" s="24"/>
      <c r="SX247" s="24"/>
      <c r="SY247" s="24"/>
      <c r="SZ247" s="24"/>
      <c r="TA247" s="24"/>
      <c r="TB247" s="24"/>
      <c r="TC247" s="24"/>
      <c r="TD247" s="24"/>
      <c r="TE247" s="24"/>
      <c r="TF247" s="24"/>
      <c r="TG247" s="24"/>
      <c r="TH247" s="24"/>
      <c r="TI247" s="24"/>
      <c r="TJ247" s="24"/>
      <c r="TK247" s="24"/>
      <c r="TL247" s="24"/>
      <c r="TM247" s="24"/>
      <c r="TN247" s="24"/>
      <c r="TO247" s="24"/>
      <c r="TP247" s="24"/>
      <c r="TQ247" s="24"/>
      <c r="TR247" s="24"/>
      <c r="TS247" s="24"/>
      <c r="TT247" s="24"/>
      <c r="TU247" s="24"/>
      <c r="TV247" s="24"/>
      <c r="TW247" s="24"/>
      <c r="TX247" s="24"/>
      <c r="TY247" s="24"/>
      <c r="TZ247" s="24"/>
      <c r="UA247" s="24"/>
      <c r="UB247" s="24"/>
      <c r="UC247" s="24"/>
      <c r="UD247" s="24"/>
      <c r="UE247" s="24"/>
      <c r="UF247" s="24"/>
      <c r="UG247" s="24"/>
      <c r="UH247" s="24"/>
      <c r="UI247" s="24"/>
      <c r="UJ247" s="24"/>
      <c r="UK247" s="24"/>
      <c r="UL247" s="24"/>
      <c r="UM247" s="24"/>
      <c r="UN247" s="24"/>
      <c r="UO247" s="24"/>
      <c r="UP247" s="24"/>
      <c r="UQ247" s="24"/>
      <c r="UR247" s="24"/>
      <c r="US247" s="24"/>
      <c r="UT247" s="24"/>
      <c r="UU247" s="24"/>
      <c r="UV247" s="24"/>
      <c r="UW247" s="24"/>
      <c r="UX247" s="24"/>
      <c r="UY247" s="24"/>
      <c r="UZ247" s="24"/>
      <c r="VA247" s="24"/>
      <c r="VB247" s="24"/>
      <c r="VC247" s="24"/>
      <c r="VD247" s="24"/>
    </row>
    <row r="248" spans="1:576" s="23" customFormat="1" ht="15" customHeight="1" x14ac:dyDescent="0.2">
      <c r="A248" s="99">
        <v>38</v>
      </c>
      <c r="B248" s="89" t="s">
        <v>325</v>
      </c>
      <c r="C248" s="89" t="s">
        <v>326</v>
      </c>
      <c r="D248" s="20">
        <v>14</v>
      </c>
      <c r="E248" s="89" t="s">
        <v>244</v>
      </c>
      <c r="F248" s="89" t="s">
        <v>327</v>
      </c>
      <c r="G248" s="130">
        <v>10</v>
      </c>
      <c r="H248" s="22">
        <v>40</v>
      </c>
      <c r="I248" s="22" t="s">
        <v>107</v>
      </c>
      <c r="J248" s="21" t="s">
        <v>72</v>
      </c>
      <c r="K248" s="21" t="s">
        <v>263</v>
      </c>
      <c r="L248" s="21" t="s">
        <v>188</v>
      </c>
      <c r="M248" s="22">
        <v>1</v>
      </c>
      <c r="N248" s="62">
        <f>15856+300</f>
        <v>16156</v>
      </c>
      <c r="O248" s="62"/>
      <c r="P248" s="62"/>
      <c r="Q248" s="62">
        <f t="shared" si="142"/>
        <v>16156</v>
      </c>
      <c r="R248" s="62"/>
      <c r="S248" s="62">
        <f t="shared" si="145"/>
        <v>2943</v>
      </c>
      <c r="T248" s="62">
        <f t="shared" si="146"/>
        <v>29430</v>
      </c>
      <c r="U248" s="62">
        <f t="shared" si="147"/>
        <v>2827.2999999999997</v>
      </c>
      <c r="V248" s="62">
        <f t="shared" si="148"/>
        <v>484.68</v>
      </c>
      <c r="W248" s="62">
        <f t="shared" si="149"/>
        <v>807.80000000000007</v>
      </c>
      <c r="X248" s="62">
        <f t="shared" si="150"/>
        <v>323.12</v>
      </c>
      <c r="Y248" s="62">
        <v>931</v>
      </c>
      <c r="Z248" s="62">
        <v>571</v>
      </c>
      <c r="AA248" s="64">
        <f t="shared" si="151"/>
        <v>8829</v>
      </c>
      <c r="AB248" s="64">
        <f t="shared" si="143"/>
        <v>25534.399999999998</v>
      </c>
      <c r="AC248" s="64">
        <f t="shared" si="144"/>
        <v>306412.79999999999</v>
      </c>
      <c r="AD248" s="64"/>
      <c r="AE248" s="64"/>
      <c r="AF248" s="64"/>
      <c r="AG248" s="64"/>
      <c r="AH248" s="64"/>
      <c r="AI248" s="64"/>
      <c r="AJ248" s="64"/>
      <c r="AK248" s="64"/>
      <c r="AL248" s="6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  <c r="HF248" s="24"/>
      <c r="HG248" s="24"/>
      <c r="HH248" s="24"/>
      <c r="HI248" s="24"/>
      <c r="HJ248" s="24"/>
      <c r="HK248" s="24"/>
      <c r="HL248" s="24"/>
      <c r="HM248" s="24"/>
      <c r="HN248" s="24"/>
      <c r="HO248" s="24"/>
      <c r="HP248" s="24"/>
      <c r="HQ248" s="24"/>
      <c r="HR248" s="24"/>
      <c r="HS248" s="24"/>
      <c r="HT248" s="24"/>
      <c r="HU248" s="24"/>
      <c r="HV248" s="24"/>
      <c r="HW248" s="24"/>
      <c r="HX248" s="24"/>
      <c r="HY248" s="24"/>
      <c r="HZ248" s="24"/>
      <c r="IA248" s="24"/>
      <c r="IB248" s="24"/>
      <c r="IC248" s="24"/>
      <c r="ID248" s="24"/>
      <c r="IE248" s="24"/>
      <c r="IF248" s="24"/>
      <c r="IG248" s="24"/>
      <c r="IH248" s="24"/>
      <c r="II248" s="24"/>
      <c r="IJ248" s="24"/>
      <c r="IK248" s="24"/>
      <c r="IL248" s="24"/>
      <c r="IM248" s="24"/>
      <c r="IN248" s="24"/>
      <c r="IO248" s="24"/>
      <c r="IP248" s="24"/>
      <c r="IQ248" s="24"/>
      <c r="IR248" s="24"/>
      <c r="IS248" s="24"/>
      <c r="IT248" s="24"/>
      <c r="IU248" s="24"/>
      <c r="IV248" s="24"/>
      <c r="IW248" s="24"/>
      <c r="IX248" s="24"/>
      <c r="IY248" s="24"/>
      <c r="IZ248" s="24"/>
      <c r="JA248" s="24"/>
      <c r="JB248" s="24"/>
      <c r="JC248" s="24"/>
      <c r="JD248" s="24"/>
      <c r="JE248" s="24"/>
      <c r="JF248" s="24"/>
      <c r="JG248" s="24"/>
      <c r="JH248" s="24"/>
      <c r="JI248" s="24"/>
      <c r="JJ248" s="24"/>
      <c r="JK248" s="24"/>
      <c r="JL248" s="24"/>
      <c r="JM248" s="24"/>
      <c r="JN248" s="24"/>
      <c r="JO248" s="24"/>
      <c r="JP248" s="24"/>
      <c r="JQ248" s="24"/>
      <c r="JR248" s="24"/>
      <c r="JS248" s="24"/>
      <c r="JT248" s="24"/>
      <c r="JU248" s="24"/>
      <c r="JV248" s="24"/>
      <c r="JW248" s="24"/>
      <c r="JX248" s="24"/>
      <c r="JY248" s="24"/>
      <c r="JZ248" s="24"/>
      <c r="KA248" s="24"/>
      <c r="KB248" s="24"/>
      <c r="KC248" s="24"/>
      <c r="KD248" s="24"/>
      <c r="KE248" s="24"/>
      <c r="KF248" s="24"/>
      <c r="KG248" s="24"/>
      <c r="KH248" s="24"/>
      <c r="KI248" s="24"/>
      <c r="KJ248" s="24"/>
      <c r="KK248" s="24"/>
      <c r="KL248" s="24"/>
      <c r="KM248" s="24"/>
      <c r="KN248" s="24"/>
      <c r="KO248" s="24"/>
      <c r="KP248" s="24"/>
      <c r="KQ248" s="24"/>
      <c r="KR248" s="24"/>
      <c r="KS248" s="24"/>
      <c r="KT248" s="24"/>
      <c r="KU248" s="24"/>
      <c r="KV248" s="24"/>
      <c r="KW248" s="24"/>
      <c r="KX248" s="24"/>
      <c r="KY248" s="24"/>
      <c r="KZ248" s="24"/>
      <c r="LA248" s="24"/>
      <c r="LB248" s="24"/>
      <c r="LC248" s="24"/>
      <c r="LD248" s="24"/>
      <c r="LE248" s="24"/>
      <c r="LF248" s="24"/>
      <c r="LG248" s="24"/>
      <c r="LH248" s="24"/>
      <c r="LI248" s="24"/>
      <c r="LJ248" s="24"/>
      <c r="LK248" s="24"/>
      <c r="LL248" s="24"/>
      <c r="LM248" s="24"/>
      <c r="LN248" s="24"/>
      <c r="LO248" s="24"/>
      <c r="LP248" s="24"/>
      <c r="LQ248" s="24"/>
      <c r="LR248" s="24"/>
      <c r="LS248" s="24"/>
      <c r="LT248" s="24"/>
      <c r="LU248" s="24"/>
      <c r="LV248" s="24"/>
      <c r="LW248" s="24"/>
      <c r="LX248" s="24"/>
      <c r="LY248" s="24"/>
      <c r="LZ248" s="24"/>
      <c r="MA248" s="24"/>
      <c r="MB248" s="24"/>
      <c r="MC248" s="24"/>
      <c r="MD248" s="24"/>
      <c r="ME248" s="24"/>
      <c r="MF248" s="24"/>
      <c r="MG248" s="24"/>
      <c r="MH248" s="24"/>
      <c r="MI248" s="24"/>
      <c r="MJ248" s="24"/>
      <c r="MK248" s="24"/>
      <c r="ML248" s="24"/>
      <c r="MM248" s="24"/>
      <c r="MN248" s="24"/>
      <c r="MO248" s="24"/>
      <c r="MP248" s="24"/>
      <c r="MQ248" s="24"/>
      <c r="MR248" s="24"/>
      <c r="MS248" s="24"/>
      <c r="MT248" s="24"/>
      <c r="MU248" s="24"/>
      <c r="MV248" s="24"/>
      <c r="MW248" s="24"/>
      <c r="MX248" s="24"/>
      <c r="MY248" s="24"/>
      <c r="MZ248" s="24"/>
      <c r="NA248" s="24"/>
      <c r="NB248" s="24"/>
      <c r="NC248" s="24"/>
      <c r="ND248" s="24"/>
      <c r="NE248" s="24"/>
      <c r="NF248" s="24"/>
      <c r="NG248" s="24"/>
      <c r="NH248" s="24"/>
      <c r="NI248" s="24"/>
      <c r="NJ248" s="24"/>
      <c r="NK248" s="24"/>
      <c r="NL248" s="24"/>
      <c r="NM248" s="24"/>
      <c r="NN248" s="24"/>
      <c r="NO248" s="24"/>
      <c r="NP248" s="24"/>
      <c r="NQ248" s="24"/>
      <c r="NR248" s="24"/>
      <c r="NS248" s="24"/>
      <c r="NT248" s="24"/>
      <c r="NU248" s="24"/>
      <c r="NV248" s="24"/>
      <c r="NW248" s="24"/>
      <c r="NX248" s="24"/>
      <c r="NY248" s="24"/>
      <c r="NZ248" s="24"/>
      <c r="OA248" s="24"/>
      <c r="OB248" s="24"/>
      <c r="OC248" s="24"/>
      <c r="OD248" s="24"/>
      <c r="OE248" s="24"/>
      <c r="OF248" s="24"/>
      <c r="OG248" s="24"/>
      <c r="OH248" s="24"/>
      <c r="OI248" s="24"/>
      <c r="OJ248" s="24"/>
      <c r="OK248" s="24"/>
      <c r="OL248" s="24"/>
      <c r="OM248" s="24"/>
      <c r="ON248" s="24"/>
      <c r="OO248" s="24"/>
      <c r="OP248" s="24"/>
      <c r="OQ248" s="24"/>
      <c r="OR248" s="24"/>
      <c r="OS248" s="24"/>
      <c r="OT248" s="24"/>
      <c r="OU248" s="24"/>
      <c r="OV248" s="24"/>
      <c r="OW248" s="24"/>
      <c r="OX248" s="24"/>
      <c r="OY248" s="24"/>
      <c r="OZ248" s="24"/>
      <c r="PA248" s="24"/>
      <c r="PB248" s="24"/>
      <c r="PC248" s="24"/>
      <c r="PD248" s="24"/>
      <c r="PE248" s="24"/>
      <c r="PF248" s="24"/>
      <c r="PG248" s="24"/>
      <c r="PH248" s="24"/>
      <c r="PI248" s="24"/>
      <c r="PJ248" s="24"/>
      <c r="PK248" s="24"/>
      <c r="PL248" s="24"/>
      <c r="PM248" s="24"/>
      <c r="PN248" s="24"/>
      <c r="PO248" s="24"/>
      <c r="PP248" s="24"/>
      <c r="PQ248" s="24"/>
      <c r="PR248" s="24"/>
      <c r="PS248" s="24"/>
      <c r="PT248" s="24"/>
      <c r="PU248" s="24"/>
      <c r="PV248" s="24"/>
      <c r="PW248" s="24"/>
      <c r="PX248" s="24"/>
      <c r="PY248" s="24"/>
      <c r="PZ248" s="24"/>
      <c r="QA248" s="24"/>
      <c r="QB248" s="24"/>
      <c r="QC248" s="24"/>
      <c r="QD248" s="24"/>
      <c r="QE248" s="24"/>
      <c r="QF248" s="24"/>
      <c r="QG248" s="24"/>
      <c r="QH248" s="24"/>
      <c r="QI248" s="24"/>
      <c r="QJ248" s="24"/>
      <c r="QK248" s="24"/>
      <c r="QL248" s="24"/>
      <c r="QM248" s="24"/>
      <c r="QN248" s="24"/>
      <c r="QO248" s="24"/>
      <c r="QP248" s="24"/>
      <c r="QQ248" s="24"/>
      <c r="QR248" s="24"/>
      <c r="QS248" s="24"/>
      <c r="QT248" s="24"/>
      <c r="QU248" s="24"/>
      <c r="QV248" s="24"/>
      <c r="QW248" s="24"/>
      <c r="QX248" s="24"/>
      <c r="QY248" s="24"/>
      <c r="QZ248" s="24"/>
      <c r="RA248" s="24"/>
      <c r="RB248" s="24"/>
      <c r="RC248" s="24"/>
      <c r="RD248" s="24"/>
      <c r="RE248" s="24"/>
      <c r="RF248" s="24"/>
      <c r="RG248" s="24"/>
      <c r="RH248" s="24"/>
      <c r="RI248" s="24"/>
      <c r="RJ248" s="24"/>
      <c r="RK248" s="24"/>
      <c r="RL248" s="24"/>
      <c r="RM248" s="24"/>
      <c r="RN248" s="24"/>
      <c r="RO248" s="24"/>
      <c r="RP248" s="24"/>
      <c r="RQ248" s="24"/>
      <c r="RR248" s="24"/>
      <c r="RS248" s="24"/>
      <c r="RT248" s="24"/>
      <c r="RU248" s="24"/>
      <c r="RV248" s="24"/>
      <c r="RW248" s="24"/>
      <c r="RX248" s="24"/>
      <c r="RY248" s="24"/>
      <c r="RZ248" s="24"/>
      <c r="SA248" s="24"/>
      <c r="SB248" s="24"/>
      <c r="SC248" s="24"/>
      <c r="SD248" s="24"/>
      <c r="SE248" s="24"/>
      <c r="SF248" s="24"/>
      <c r="SG248" s="24"/>
      <c r="SH248" s="24"/>
      <c r="SI248" s="24"/>
      <c r="SJ248" s="24"/>
      <c r="SK248" s="24"/>
      <c r="SL248" s="24"/>
      <c r="SM248" s="24"/>
      <c r="SN248" s="24"/>
      <c r="SO248" s="24"/>
      <c r="SP248" s="24"/>
      <c r="SQ248" s="24"/>
      <c r="SR248" s="24"/>
      <c r="SS248" s="24"/>
      <c r="ST248" s="24"/>
      <c r="SU248" s="24"/>
      <c r="SV248" s="24"/>
      <c r="SW248" s="24"/>
      <c r="SX248" s="24"/>
      <c r="SY248" s="24"/>
      <c r="SZ248" s="24"/>
      <c r="TA248" s="24"/>
      <c r="TB248" s="24"/>
      <c r="TC248" s="24"/>
      <c r="TD248" s="24"/>
      <c r="TE248" s="24"/>
      <c r="TF248" s="24"/>
      <c r="TG248" s="24"/>
      <c r="TH248" s="24"/>
      <c r="TI248" s="24"/>
      <c r="TJ248" s="24"/>
      <c r="TK248" s="24"/>
      <c r="TL248" s="24"/>
      <c r="TM248" s="24"/>
      <c r="TN248" s="24"/>
      <c r="TO248" s="24"/>
      <c r="TP248" s="24"/>
      <c r="TQ248" s="24"/>
      <c r="TR248" s="24"/>
      <c r="TS248" s="24"/>
      <c r="TT248" s="24"/>
      <c r="TU248" s="24"/>
      <c r="TV248" s="24"/>
      <c r="TW248" s="24"/>
      <c r="TX248" s="24"/>
      <c r="TY248" s="24"/>
      <c r="TZ248" s="24"/>
      <c r="UA248" s="24"/>
      <c r="UB248" s="24"/>
      <c r="UC248" s="24"/>
      <c r="UD248" s="24"/>
      <c r="UE248" s="24"/>
      <c r="UF248" s="24"/>
      <c r="UG248" s="24"/>
      <c r="UH248" s="24"/>
      <c r="UI248" s="24"/>
      <c r="UJ248" s="24"/>
      <c r="UK248" s="24"/>
      <c r="UL248" s="24"/>
      <c r="UM248" s="24"/>
      <c r="UN248" s="24"/>
      <c r="UO248" s="24"/>
      <c r="UP248" s="24"/>
      <c r="UQ248" s="24"/>
      <c r="UR248" s="24"/>
      <c r="US248" s="24"/>
      <c r="UT248" s="24"/>
      <c r="UU248" s="24"/>
      <c r="UV248" s="24"/>
      <c r="UW248" s="24"/>
      <c r="UX248" s="24"/>
      <c r="UY248" s="24"/>
      <c r="UZ248" s="24"/>
      <c r="VA248" s="24"/>
      <c r="VB248" s="24"/>
      <c r="VC248" s="24"/>
      <c r="VD248" s="24"/>
    </row>
    <row r="249" spans="1:576" s="23" customFormat="1" ht="15" customHeight="1" x14ac:dyDescent="0.2">
      <c r="A249" s="94">
        <v>39</v>
      </c>
      <c r="B249" s="95" t="s">
        <v>325</v>
      </c>
      <c r="C249" s="95" t="s">
        <v>326</v>
      </c>
      <c r="D249" s="96">
        <v>14</v>
      </c>
      <c r="E249" s="103" t="s">
        <v>244</v>
      </c>
      <c r="F249" s="95" t="s">
        <v>327</v>
      </c>
      <c r="G249" s="132">
        <v>11</v>
      </c>
      <c r="H249" s="53">
        <v>40</v>
      </c>
      <c r="I249" s="53" t="s">
        <v>107</v>
      </c>
      <c r="J249" s="52" t="s">
        <v>72</v>
      </c>
      <c r="K249" s="52" t="s">
        <v>263</v>
      </c>
      <c r="L249" s="52" t="s">
        <v>188</v>
      </c>
      <c r="M249" s="53">
        <v>1</v>
      </c>
      <c r="N249" s="63">
        <v>19633</v>
      </c>
      <c r="O249" s="63"/>
      <c r="P249" s="63"/>
      <c r="Q249" s="63">
        <f t="shared" si="142"/>
        <v>19633</v>
      </c>
      <c r="R249" s="63"/>
      <c r="S249" s="63">
        <f t="shared" si="145"/>
        <v>3608.333333333333</v>
      </c>
      <c r="T249" s="63">
        <f t="shared" si="146"/>
        <v>36083.333333333328</v>
      </c>
      <c r="U249" s="63">
        <f t="shared" si="147"/>
        <v>3435.7749999999996</v>
      </c>
      <c r="V249" s="63">
        <f t="shared" si="148"/>
        <v>588.99</v>
      </c>
      <c r="W249" s="63">
        <f t="shared" si="149"/>
        <v>981.65000000000009</v>
      </c>
      <c r="X249" s="63">
        <f t="shared" si="150"/>
        <v>392.66</v>
      </c>
      <c r="Y249" s="63">
        <v>1261</v>
      </c>
      <c r="Z249" s="63">
        <v>756</v>
      </c>
      <c r="AA249" s="65">
        <f t="shared" si="151"/>
        <v>10825</v>
      </c>
      <c r="AB249" s="65">
        <f t="shared" si="143"/>
        <v>31258.797222222227</v>
      </c>
      <c r="AC249" s="65">
        <f t="shared" si="144"/>
        <v>375105.56666666671</v>
      </c>
      <c r="AD249" s="65"/>
      <c r="AE249" s="65"/>
      <c r="AF249" s="65"/>
      <c r="AG249" s="65"/>
      <c r="AH249" s="65"/>
      <c r="AI249" s="65"/>
      <c r="AJ249" s="65"/>
      <c r="AK249" s="65"/>
      <c r="AL249" s="65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  <c r="HF249" s="24"/>
      <c r="HG249" s="24"/>
      <c r="HH249" s="24"/>
      <c r="HI249" s="24"/>
      <c r="HJ249" s="24"/>
      <c r="HK249" s="24"/>
      <c r="HL249" s="24"/>
      <c r="HM249" s="24"/>
      <c r="HN249" s="24"/>
      <c r="HO249" s="24"/>
      <c r="HP249" s="24"/>
      <c r="HQ249" s="24"/>
      <c r="HR249" s="24"/>
      <c r="HS249" s="24"/>
      <c r="HT249" s="24"/>
      <c r="HU249" s="24"/>
      <c r="HV249" s="24"/>
      <c r="HW249" s="24"/>
      <c r="HX249" s="24"/>
      <c r="HY249" s="24"/>
      <c r="HZ249" s="24"/>
      <c r="IA249" s="24"/>
      <c r="IB249" s="24"/>
      <c r="IC249" s="24"/>
      <c r="ID249" s="24"/>
      <c r="IE249" s="24"/>
      <c r="IF249" s="24"/>
      <c r="IG249" s="24"/>
      <c r="IH249" s="24"/>
      <c r="II249" s="24"/>
      <c r="IJ249" s="24"/>
      <c r="IK249" s="24"/>
      <c r="IL249" s="24"/>
      <c r="IM249" s="24"/>
      <c r="IN249" s="24"/>
      <c r="IO249" s="24"/>
      <c r="IP249" s="24"/>
      <c r="IQ249" s="24"/>
      <c r="IR249" s="24"/>
      <c r="IS249" s="24"/>
      <c r="IT249" s="24"/>
      <c r="IU249" s="24"/>
      <c r="IV249" s="24"/>
      <c r="IW249" s="24"/>
      <c r="IX249" s="24"/>
      <c r="IY249" s="24"/>
      <c r="IZ249" s="24"/>
      <c r="JA249" s="24"/>
      <c r="JB249" s="24"/>
      <c r="JC249" s="24"/>
      <c r="JD249" s="24"/>
      <c r="JE249" s="24"/>
      <c r="JF249" s="24"/>
      <c r="JG249" s="24"/>
      <c r="JH249" s="24"/>
      <c r="JI249" s="24"/>
      <c r="JJ249" s="24"/>
      <c r="JK249" s="24"/>
      <c r="JL249" s="24"/>
      <c r="JM249" s="24"/>
      <c r="JN249" s="24"/>
      <c r="JO249" s="24"/>
      <c r="JP249" s="24"/>
      <c r="JQ249" s="24"/>
      <c r="JR249" s="24"/>
      <c r="JS249" s="24"/>
      <c r="JT249" s="24"/>
      <c r="JU249" s="24"/>
      <c r="JV249" s="24"/>
      <c r="JW249" s="24"/>
      <c r="JX249" s="24"/>
      <c r="JY249" s="24"/>
      <c r="JZ249" s="24"/>
      <c r="KA249" s="24"/>
      <c r="KB249" s="24"/>
      <c r="KC249" s="24"/>
      <c r="KD249" s="24"/>
      <c r="KE249" s="24"/>
      <c r="KF249" s="24"/>
      <c r="KG249" s="24"/>
      <c r="KH249" s="24"/>
      <c r="KI249" s="24"/>
      <c r="KJ249" s="24"/>
      <c r="KK249" s="24"/>
      <c r="KL249" s="24"/>
      <c r="KM249" s="24"/>
      <c r="KN249" s="24"/>
      <c r="KO249" s="24"/>
      <c r="KP249" s="24"/>
      <c r="KQ249" s="24"/>
      <c r="KR249" s="24"/>
      <c r="KS249" s="24"/>
      <c r="KT249" s="24"/>
      <c r="KU249" s="24"/>
      <c r="KV249" s="24"/>
      <c r="KW249" s="24"/>
      <c r="KX249" s="24"/>
      <c r="KY249" s="24"/>
      <c r="KZ249" s="24"/>
      <c r="LA249" s="24"/>
      <c r="LB249" s="24"/>
      <c r="LC249" s="24"/>
      <c r="LD249" s="24"/>
      <c r="LE249" s="24"/>
      <c r="LF249" s="24"/>
      <c r="LG249" s="24"/>
      <c r="LH249" s="24"/>
      <c r="LI249" s="24"/>
      <c r="LJ249" s="24"/>
      <c r="LK249" s="24"/>
      <c r="LL249" s="24"/>
      <c r="LM249" s="24"/>
      <c r="LN249" s="24"/>
      <c r="LO249" s="24"/>
      <c r="LP249" s="24"/>
      <c r="LQ249" s="24"/>
      <c r="LR249" s="24"/>
      <c r="LS249" s="24"/>
      <c r="LT249" s="24"/>
      <c r="LU249" s="24"/>
      <c r="LV249" s="24"/>
      <c r="LW249" s="24"/>
      <c r="LX249" s="24"/>
      <c r="LY249" s="24"/>
      <c r="LZ249" s="24"/>
      <c r="MA249" s="24"/>
      <c r="MB249" s="24"/>
      <c r="MC249" s="24"/>
      <c r="MD249" s="24"/>
      <c r="ME249" s="24"/>
      <c r="MF249" s="24"/>
      <c r="MG249" s="24"/>
      <c r="MH249" s="24"/>
      <c r="MI249" s="24"/>
      <c r="MJ249" s="24"/>
      <c r="MK249" s="24"/>
      <c r="ML249" s="24"/>
      <c r="MM249" s="24"/>
      <c r="MN249" s="24"/>
      <c r="MO249" s="24"/>
      <c r="MP249" s="24"/>
      <c r="MQ249" s="24"/>
      <c r="MR249" s="24"/>
      <c r="MS249" s="24"/>
      <c r="MT249" s="24"/>
      <c r="MU249" s="24"/>
      <c r="MV249" s="24"/>
      <c r="MW249" s="24"/>
      <c r="MX249" s="24"/>
      <c r="MY249" s="24"/>
      <c r="MZ249" s="24"/>
      <c r="NA249" s="24"/>
      <c r="NB249" s="24"/>
      <c r="NC249" s="24"/>
      <c r="ND249" s="24"/>
      <c r="NE249" s="24"/>
      <c r="NF249" s="24"/>
      <c r="NG249" s="24"/>
      <c r="NH249" s="24"/>
      <c r="NI249" s="24"/>
      <c r="NJ249" s="24"/>
      <c r="NK249" s="24"/>
      <c r="NL249" s="24"/>
      <c r="NM249" s="24"/>
      <c r="NN249" s="24"/>
      <c r="NO249" s="24"/>
      <c r="NP249" s="24"/>
      <c r="NQ249" s="24"/>
      <c r="NR249" s="24"/>
      <c r="NS249" s="24"/>
      <c r="NT249" s="24"/>
      <c r="NU249" s="24"/>
      <c r="NV249" s="24"/>
      <c r="NW249" s="24"/>
      <c r="NX249" s="24"/>
      <c r="NY249" s="24"/>
      <c r="NZ249" s="24"/>
      <c r="OA249" s="24"/>
      <c r="OB249" s="24"/>
      <c r="OC249" s="24"/>
      <c r="OD249" s="24"/>
      <c r="OE249" s="24"/>
      <c r="OF249" s="24"/>
      <c r="OG249" s="24"/>
      <c r="OH249" s="24"/>
      <c r="OI249" s="24"/>
      <c r="OJ249" s="24"/>
      <c r="OK249" s="24"/>
      <c r="OL249" s="24"/>
      <c r="OM249" s="24"/>
      <c r="ON249" s="24"/>
      <c r="OO249" s="24"/>
      <c r="OP249" s="24"/>
      <c r="OQ249" s="24"/>
      <c r="OR249" s="24"/>
      <c r="OS249" s="24"/>
      <c r="OT249" s="24"/>
      <c r="OU249" s="24"/>
      <c r="OV249" s="24"/>
      <c r="OW249" s="24"/>
      <c r="OX249" s="24"/>
      <c r="OY249" s="24"/>
      <c r="OZ249" s="24"/>
      <c r="PA249" s="24"/>
      <c r="PB249" s="24"/>
      <c r="PC249" s="24"/>
      <c r="PD249" s="24"/>
      <c r="PE249" s="24"/>
      <c r="PF249" s="24"/>
      <c r="PG249" s="24"/>
      <c r="PH249" s="24"/>
      <c r="PI249" s="24"/>
      <c r="PJ249" s="24"/>
      <c r="PK249" s="24"/>
      <c r="PL249" s="24"/>
      <c r="PM249" s="24"/>
      <c r="PN249" s="24"/>
      <c r="PO249" s="24"/>
      <c r="PP249" s="24"/>
      <c r="PQ249" s="24"/>
      <c r="PR249" s="24"/>
      <c r="PS249" s="24"/>
      <c r="PT249" s="24"/>
      <c r="PU249" s="24"/>
      <c r="PV249" s="24"/>
      <c r="PW249" s="24"/>
      <c r="PX249" s="24"/>
      <c r="PY249" s="24"/>
      <c r="PZ249" s="24"/>
      <c r="QA249" s="24"/>
      <c r="QB249" s="24"/>
      <c r="QC249" s="24"/>
      <c r="QD249" s="24"/>
      <c r="QE249" s="24"/>
      <c r="QF249" s="24"/>
      <c r="QG249" s="24"/>
      <c r="QH249" s="24"/>
      <c r="QI249" s="24"/>
      <c r="QJ249" s="24"/>
      <c r="QK249" s="24"/>
      <c r="QL249" s="24"/>
      <c r="QM249" s="24"/>
      <c r="QN249" s="24"/>
      <c r="QO249" s="24"/>
      <c r="QP249" s="24"/>
      <c r="QQ249" s="24"/>
      <c r="QR249" s="24"/>
      <c r="QS249" s="24"/>
      <c r="QT249" s="24"/>
      <c r="QU249" s="24"/>
      <c r="QV249" s="24"/>
      <c r="QW249" s="24"/>
      <c r="QX249" s="24"/>
      <c r="QY249" s="24"/>
      <c r="QZ249" s="24"/>
      <c r="RA249" s="24"/>
      <c r="RB249" s="24"/>
      <c r="RC249" s="24"/>
      <c r="RD249" s="24"/>
      <c r="RE249" s="24"/>
      <c r="RF249" s="24"/>
      <c r="RG249" s="24"/>
      <c r="RH249" s="24"/>
      <c r="RI249" s="24"/>
      <c r="RJ249" s="24"/>
      <c r="RK249" s="24"/>
      <c r="RL249" s="24"/>
      <c r="RM249" s="24"/>
      <c r="RN249" s="24"/>
      <c r="RO249" s="24"/>
      <c r="RP249" s="24"/>
      <c r="RQ249" s="24"/>
      <c r="RR249" s="24"/>
      <c r="RS249" s="24"/>
      <c r="RT249" s="24"/>
      <c r="RU249" s="24"/>
      <c r="RV249" s="24"/>
      <c r="RW249" s="24"/>
      <c r="RX249" s="24"/>
      <c r="RY249" s="24"/>
      <c r="RZ249" s="24"/>
      <c r="SA249" s="24"/>
      <c r="SB249" s="24"/>
      <c r="SC249" s="24"/>
      <c r="SD249" s="24"/>
      <c r="SE249" s="24"/>
      <c r="SF249" s="24"/>
      <c r="SG249" s="24"/>
      <c r="SH249" s="24"/>
      <c r="SI249" s="24"/>
      <c r="SJ249" s="24"/>
      <c r="SK249" s="24"/>
      <c r="SL249" s="24"/>
      <c r="SM249" s="24"/>
      <c r="SN249" s="24"/>
      <c r="SO249" s="24"/>
      <c r="SP249" s="24"/>
      <c r="SQ249" s="24"/>
      <c r="SR249" s="24"/>
      <c r="SS249" s="24"/>
      <c r="ST249" s="24"/>
      <c r="SU249" s="24"/>
      <c r="SV249" s="24"/>
      <c r="SW249" s="24"/>
      <c r="SX249" s="24"/>
      <c r="SY249" s="24"/>
      <c r="SZ249" s="24"/>
      <c r="TA249" s="24"/>
      <c r="TB249" s="24"/>
      <c r="TC249" s="24"/>
      <c r="TD249" s="24"/>
      <c r="TE249" s="24"/>
      <c r="TF249" s="24"/>
      <c r="TG249" s="24"/>
      <c r="TH249" s="24"/>
      <c r="TI249" s="24"/>
      <c r="TJ249" s="24"/>
      <c r="TK249" s="24"/>
      <c r="TL249" s="24"/>
      <c r="TM249" s="24"/>
      <c r="TN249" s="24"/>
      <c r="TO249" s="24"/>
      <c r="TP249" s="24"/>
      <c r="TQ249" s="24"/>
      <c r="TR249" s="24"/>
      <c r="TS249" s="24"/>
      <c r="TT249" s="24"/>
      <c r="TU249" s="24"/>
      <c r="TV249" s="24"/>
      <c r="TW249" s="24"/>
      <c r="TX249" s="24"/>
      <c r="TY249" s="24"/>
      <c r="TZ249" s="24"/>
      <c r="UA249" s="24"/>
      <c r="UB249" s="24"/>
      <c r="UC249" s="24"/>
      <c r="UD249" s="24"/>
      <c r="UE249" s="24"/>
      <c r="UF249" s="24"/>
      <c r="UG249" s="24"/>
      <c r="UH249" s="24"/>
      <c r="UI249" s="24"/>
      <c r="UJ249" s="24"/>
      <c r="UK249" s="24"/>
      <c r="UL249" s="24"/>
      <c r="UM249" s="24"/>
      <c r="UN249" s="24"/>
      <c r="UO249" s="24"/>
      <c r="UP249" s="24"/>
      <c r="UQ249" s="24"/>
      <c r="UR249" s="24"/>
      <c r="US249" s="24"/>
      <c r="UT249" s="24"/>
      <c r="UU249" s="24"/>
      <c r="UV249" s="24"/>
      <c r="UW249" s="24"/>
      <c r="UX249" s="24"/>
      <c r="UY249" s="24"/>
      <c r="UZ249" s="24"/>
      <c r="VA249" s="24"/>
      <c r="VB249" s="24"/>
      <c r="VC249" s="24"/>
      <c r="VD249" s="24"/>
    </row>
    <row r="250" spans="1:576" s="56" customFormat="1" ht="15" customHeight="1" x14ac:dyDescent="0.2">
      <c r="A250" s="18">
        <v>40</v>
      </c>
      <c r="B250" s="89" t="s">
        <v>325</v>
      </c>
      <c r="C250" s="89" t="s">
        <v>326</v>
      </c>
      <c r="D250" s="20">
        <v>14</v>
      </c>
      <c r="E250" s="89" t="s">
        <v>244</v>
      </c>
      <c r="F250" s="89" t="s">
        <v>327</v>
      </c>
      <c r="G250" s="130">
        <v>11</v>
      </c>
      <c r="H250" s="22">
        <v>40</v>
      </c>
      <c r="I250" s="22" t="s">
        <v>107</v>
      </c>
      <c r="J250" s="21" t="s">
        <v>146</v>
      </c>
      <c r="K250" s="21" t="s">
        <v>263</v>
      </c>
      <c r="L250" s="21" t="s">
        <v>188</v>
      </c>
      <c r="M250" s="22">
        <v>1</v>
      </c>
      <c r="N250" s="62">
        <v>19633</v>
      </c>
      <c r="O250" s="62"/>
      <c r="P250" s="62"/>
      <c r="Q250" s="62">
        <f t="shared" si="142"/>
        <v>19633</v>
      </c>
      <c r="R250" s="62">
        <f>70.1*4</f>
        <v>280.39999999999998</v>
      </c>
      <c r="S250" s="62">
        <f t="shared" si="145"/>
        <v>3608.333333333333</v>
      </c>
      <c r="T250" s="62">
        <f t="shared" si="146"/>
        <v>36083.333333333328</v>
      </c>
      <c r="U250" s="62">
        <f t="shared" si="147"/>
        <v>3435.7749999999996</v>
      </c>
      <c r="V250" s="62">
        <f t="shared" si="148"/>
        <v>588.99</v>
      </c>
      <c r="W250" s="62">
        <f t="shared" si="149"/>
        <v>981.65000000000009</v>
      </c>
      <c r="X250" s="62">
        <f t="shared" si="150"/>
        <v>392.66</v>
      </c>
      <c r="Y250" s="62">
        <v>1261</v>
      </c>
      <c r="Z250" s="62">
        <v>756</v>
      </c>
      <c r="AA250" s="64">
        <f t="shared" si="151"/>
        <v>10825</v>
      </c>
      <c r="AB250" s="64">
        <f t="shared" si="143"/>
        <v>31539.197222222228</v>
      </c>
      <c r="AC250" s="64">
        <f t="shared" si="144"/>
        <v>378470.36666666676</v>
      </c>
      <c r="AD250" s="64"/>
      <c r="AE250" s="64"/>
      <c r="AF250" s="64"/>
      <c r="AG250" s="64"/>
      <c r="AH250" s="64"/>
      <c r="AI250" s="64"/>
      <c r="AJ250" s="64"/>
      <c r="AK250" s="64"/>
      <c r="AL250" s="64"/>
    </row>
    <row r="251" spans="1:576" s="56" customFormat="1" ht="15" customHeight="1" x14ac:dyDescent="0.2">
      <c r="A251" s="18">
        <v>41</v>
      </c>
      <c r="B251" s="89" t="s">
        <v>325</v>
      </c>
      <c r="C251" s="89" t="s">
        <v>326</v>
      </c>
      <c r="D251" s="20">
        <v>14</v>
      </c>
      <c r="E251" s="89" t="s">
        <v>244</v>
      </c>
      <c r="F251" s="89" t="s">
        <v>327</v>
      </c>
      <c r="G251" s="130">
        <v>11</v>
      </c>
      <c r="H251" s="22">
        <v>40</v>
      </c>
      <c r="I251" s="22" t="s">
        <v>107</v>
      </c>
      <c r="J251" s="21" t="s">
        <v>145</v>
      </c>
      <c r="K251" s="21" t="s">
        <v>263</v>
      </c>
      <c r="L251" s="21" t="s">
        <v>188</v>
      </c>
      <c r="M251" s="22">
        <v>1</v>
      </c>
      <c r="N251" s="62">
        <v>19633</v>
      </c>
      <c r="O251" s="62"/>
      <c r="P251" s="62"/>
      <c r="Q251" s="62">
        <f t="shared" si="142"/>
        <v>19633</v>
      </c>
      <c r="R251" s="62"/>
      <c r="S251" s="62">
        <f t="shared" si="145"/>
        <v>3608.333333333333</v>
      </c>
      <c r="T251" s="62">
        <f t="shared" si="146"/>
        <v>36083.333333333328</v>
      </c>
      <c r="U251" s="62">
        <f t="shared" si="147"/>
        <v>3435.7749999999996</v>
      </c>
      <c r="V251" s="62">
        <f t="shared" si="148"/>
        <v>588.99</v>
      </c>
      <c r="W251" s="62">
        <f t="shared" si="149"/>
        <v>981.65000000000009</v>
      </c>
      <c r="X251" s="62">
        <f t="shared" si="150"/>
        <v>392.66</v>
      </c>
      <c r="Y251" s="62">
        <v>1261</v>
      </c>
      <c r="Z251" s="62">
        <v>756</v>
      </c>
      <c r="AA251" s="64">
        <f t="shared" si="151"/>
        <v>10825</v>
      </c>
      <c r="AB251" s="64">
        <f t="shared" si="143"/>
        <v>31258.797222222227</v>
      </c>
      <c r="AC251" s="64">
        <f t="shared" si="144"/>
        <v>375105.56666666671</v>
      </c>
      <c r="AD251" s="64"/>
      <c r="AE251" s="64"/>
      <c r="AF251" s="64"/>
      <c r="AG251" s="64"/>
      <c r="AH251" s="64"/>
      <c r="AI251" s="64"/>
      <c r="AJ251" s="64"/>
      <c r="AK251" s="64"/>
      <c r="AL251" s="64"/>
    </row>
    <row r="252" spans="1:576" s="23" customFormat="1" ht="15" customHeight="1" x14ac:dyDescent="0.2">
      <c r="A252" s="99">
        <v>42</v>
      </c>
      <c r="B252" s="92" t="s">
        <v>325</v>
      </c>
      <c r="C252" s="92" t="s">
        <v>326</v>
      </c>
      <c r="D252" s="97">
        <v>14</v>
      </c>
      <c r="E252" s="103" t="s">
        <v>244</v>
      </c>
      <c r="F252" s="92" t="s">
        <v>327</v>
      </c>
      <c r="G252" s="131">
        <v>12</v>
      </c>
      <c r="H252" s="100">
        <v>40</v>
      </c>
      <c r="I252" s="100" t="s">
        <v>107</v>
      </c>
      <c r="J252" s="219" t="s">
        <v>347</v>
      </c>
      <c r="K252" s="54" t="s">
        <v>263</v>
      </c>
      <c r="L252" s="54" t="s">
        <v>188</v>
      </c>
      <c r="M252" s="100">
        <v>1</v>
      </c>
      <c r="N252" s="101">
        <v>24345</v>
      </c>
      <c r="O252" s="101"/>
      <c r="P252" s="101"/>
      <c r="Q252" s="101">
        <f t="shared" si="142"/>
        <v>24345</v>
      </c>
      <c r="R252" s="101">
        <f>70.1*5</f>
        <v>350.5</v>
      </c>
      <c r="S252" s="101">
        <f t="shared" si="145"/>
        <v>4451.333333333333</v>
      </c>
      <c r="T252" s="101">
        <f t="shared" si="146"/>
        <v>44513.333333333336</v>
      </c>
      <c r="U252" s="101">
        <f t="shared" si="147"/>
        <v>4260.375</v>
      </c>
      <c r="V252" s="101">
        <f t="shared" si="148"/>
        <v>730.35</v>
      </c>
      <c r="W252" s="101">
        <f t="shared" si="149"/>
        <v>1217.25</v>
      </c>
      <c r="X252" s="101">
        <f t="shared" si="150"/>
        <v>486.90000000000003</v>
      </c>
      <c r="Y252" s="101">
        <v>1455</v>
      </c>
      <c r="Z252" s="101">
        <v>908</v>
      </c>
      <c r="AA252" s="102">
        <f t="shared" si="151"/>
        <v>13354</v>
      </c>
      <c r="AB252" s="102">
        <f t="shared" si="143"/>
        <v>38946.597222222219</v>
      </c>
      <c r="AC252" s="102">
        <f t="shared" si="144"/>
        <v>467359.16666666663</v>
      </c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  <c r="HF252" s="24"/>
      <c r="HG252" s="24"/>
      <c r="HH252" s="24"/>
      <c r="HI252" s="24"/>
      <c r="HJ252" s="24"/>
      <c r="HK252" s="24"/>
      <c r="HL252" s="24"/>
      <c r="HM252" s="24"/>
      <c r="HN252" s="24"/>
      <c r="HO252" s="24"/>
      <c r="HP252" s="24"/>
      <c r="HQ252" s="24"/>
      <c r="HR252" s="24"/>
      <c r="HS252" s="24"/>
      <c r="HT252" s="24"/>
      <c r="HU252" s="24"/>
      <c r="HV252" s="24"/>
      <c r="HW252" s="24"/>
      <c r="HX252" s="24"/>
      <c r="HY252" s="24"/>
      <c r="HZ252" s="24"/>
      <c r="IA252" s="24"/>
      <c r="IB252" s="24"/>
      <c r="IC252" s="24"/>
      <c r="ID252" s="24"/>
      <c r="IE252" s="24"/>
      <c r="IF252" s="24"/>
      <c r="IG252" s="24"/>
      <c r="IH252" s="24"/>
      <c r="II252" s="24"/>
      <c r="IJ252" s="24"/>
      <c r="IK252" s="24"/>
      <c r="IL252" s="24"/>
      <c r="IM252" s="24"/>
      <c r="IN252" s="24"/>
      <c r="IO252" s="24"/>
      <c r="IP252" s="24"/>
      <c r="IQ252" s="24"/>
      <c r="IR252" s="24"/>
      <c r="IS252" s="24"/>
      <c r="IT252" s="24"/>
      <c r="IU252" s="24"/>
      <c r="IV252" s="24"/>
      <c r="IW252" s="24"/>
      <c r="IX252" s="24"/>
      <c r="IY252" s="24"/>
      <c r="IZ252" s="24"/>
      <c r="JA252" s="24"/>
      <c r="JB252" s="24"/>
      <c r="JC252" s="24"/>
      <c r="JD252" s="24"/>
      <c r="JE252" s="24"/>
      <c r="JF252" s="24"/>
      <c r="JG252" s="24"/>
      <c r="JH252" s="24"/>
      <c r="JI252" s="24"/>
      <c r="JJ252" s="24"/>
      <c r="JK252" s="24"/>
      <c r="JL252" s="24"/>
      <c r="JM252" s="24"/>
      <c r="JN252" s="24"/>
      <c r="JO252" s="24"/>
      <c r="JP252" s="24"/>
      <c r="JQ252" s="24"/>
      <c r="JR252" s="24"/>
      <c r="JS252" s="24"/>
      <c r="JT252" s="24"/>
      <c r="JU252" s="24"/>
      <c r="JV252" s="24"/>
      <c r="JW252" s="24"/>
      <c r="JX252" s="24"/>
      <c r="JY252" s="24"/>
      <c r="JZ252" s="24"/>
      <c r="KA252" s="24"/>
      <c r="KB252" s="24"/>
      <c r="KC252" s="24"/>
      <c r="KD252" s="24"/>
      <c r="KE252" s="24"/>
      <c r="KF252" s="24"/>
      <c r="KG252" s="24"/>
      <c r="KH252" s="24"/>
      <c r="KI252" s="24"/>
      <c r="KJ252" s="24"/>
      <c r="KK252" s="24"/>
      <c r="KL252" s="24"/>
      <c r="KM252" s="24"/>
      <c r="KN252" s="24"/>
      <c r="KO252" s="24"/>
      <c r="KP252" s="24"/>
      <c r="KQ252" s="24"/>
      <c r="KR252" s="24"/>
      <c r="KS252" s="24"/>
      <c r="KT252" s="24"/>
      <c r="KU252" s="24"/>
      <c r="KV252" s="24"/>
      <c r="KW252" s="24"/>
      <c r="KX252" s="24"/>
      <c r="KY252" s="24"/>
      <c r="KZ252" s="24"/>
      <c r="LA252" s="24"/>
      <c r="LB252" s="24"/>
      <c r="LC252" s="24"/>
      <c r="LD252" s="24"/>
      <c r="LE252" s="24"/>
      <c r="LF252" s="24"/>
      <c r="LG252" s="24"/>
      <c r="LH252" s="24"/>
      <c r="LI252" s="24"/>
      <c r="LJ252" s="24"/>
      <c r="LK252" s="24"/>
      <c r="LL252" s="24"/>
      <c r="LM252" s="24"/>
      <c r="LN252" s="24"/>
      <c r="LO252" s="24"/>
      <c r="LP252" s="24"/>
      <c r="LQ252" s="24"/>
      <c r="LR252" s="24"/>
      <c r="LS252" s="24"/>
      <c r="LT252" s="24"/>
      <c r="LU252" s="24"/>
      <c r="LV252" s="24"/>
      <c r="LW252" s="24"/>
      <c r="LX252" s="24"/>
      <c r="LY252" s="24"/>
      <c r="LZ252" s="24"/>
      <c r="MA252" s="24"/>
      <c r="MB252" s="24"/>
      <c r="MC252" s="24"/>
      <c r="MD252" s="24"/>
      <c r="ME252" s="24"/>
      <c r="MF252" s="24"/>
      <c r="MG252" s="24"/>
      <c r="MH252" s="24"/>
      <c r="MI252" s="24"/>
      <c r="MJ252" s="24"/>
      <c r="MK252" s="24"/>
      <c r="ML252" s="24"/>
      <c r="MM252" s="24"/>
      <c r="MN252" s="24"/>
      <c r="MO252" s="24"/>
      <c r="MP252" s="24"/>
      <c r="MQ252" s="24"/>
      <c r="MR252" s="24"/>
      <c r="MS252" s="24"/>
      <c r="MT252" s="24"/>
      <c r="MU252" s="24"/>
      <c r="MV252" s="24"/>
      <c r="MW252" s="24"/>
      <c r="MX252" s="24"/>
      <c r="MY252" s="24"/>
      <c r="MZ252" s="24"/>
      <c r="NA252" s="24"/>
      <c r="NB252" s="24"/>
      <c r="NC252" s="24"/>
      <c r="ND252" s="24"/>
      <c r="NE252" s="24"/>
      <c r="NF252" s="24"/>
      <c r="NG252" s="24"/>
      <c r="NH252" s="24"/>
      <c r="NI252" s="24"/>
      <c r="NJ252" s="24"/>
      <c r="NK252" s="24"/>
      <c r="NL252" s="24"/>
      <c r="NM252" s="24"/>
      <c r="NN252" s="24"/>
      <c r="NO252" s="24"/>
      <c r="NP252" s="24"/>
      <c r="NQ252" s="24"/>
      <c r="NR252" s="24"/>
      <c r="NS252" s="24"/>
      <c r="NT252" s="24"/>
      <c r="NU252" s="24"/>
      <c r="NV252" s="24"/>
      <c r="NW252" s="24"/>
      <c r="NX252" s="24"/>
      <c r="NY252" s="24"/>
      <c r="NZ252" s="24"/>
      <c r="OA252" s="24"/>
      <c r="OB252" s="24"/>
      <c r="OC252" s="24"/>
      <c r="OD252" s="24"/>
      <c r="OE252" s="24"/>
      <c r="OF252" s="24"/>
      <c r="OG252" s="24"/>
      <c r="OH252" s="24"/>
      <c r="OI252" s="24"/>
      <c r="OJ252" s="24"/>
      <c r="OK252" s="24"/>
      <c r="OL252" s="24"/>
      <c r="OM252" s="24"/>
      <c r="ON252" s="24"/>
      <c r="OO252" s="24"/>
      <c r="OP252" s="24"/>
      <c r="OQ252" s="24"/>
      <c r="OR252" s="24"/>
      <c r="OS252" s="24"/>
      <c r="OT252" s="24"/>
      <c r="OU252" s="24"/>
      <c r="OV252" s="24"/>
      <c r="OW252" s="24"/>
      <c r="OX252" s="24"/>
      <c r="OY252" s="24"/>
      <c r="OZ252" s="24"/>
      <c r="PA252" s="24"/>
      <c r="PB252" s="24"/>
      <c r="PC252" s="24"/>
      <c r="PD252" s="24"/>
      <c r="PE252" s="24"/>
      <c r="PF252" s="24"/>
      <c r="PG252" s="24"/>
      <c r="PH252" s="24"/>
      <c r="PI252" s="24"/>
      <c r="PJ252" s="24"/>
      <c r="PK252" s="24"/>
      <c r="PL252" s="24"/>
      <c r="PM252" s="24"/>
      <c r="PN252" s="24"/>
      <c r="PO252" s="24"/>
      <c r="PP252" s="24"/>
      <c r="PQ252" s="24"/>
      <c r="PR252" s="24"/>
      <c r="PS252" s="24"/>
      <c r="PT252" s="24"/>
      <c r="PU252" s="24"/>
      <c r="PV252" s="24"/>
      <c r="PW252" s="24"/>
      <c r="PX252" s="24"/>
      <c r="PY252" s="24"/>
      <c r="PZ252" s="24"/>
      <c r="QA252" s="24"/>
      <c r="QB252" s="24"/>
      <c r="QC252" s="24"/>
      <c r="QD252" s="24"/>
      <c r="QE252" s="24"/>
      <c r="QF252" s="24"/>
      <c r="QG252" s="24"/>
      <c r="QH252" s="24"/>
      <c r="QI252" s="24"/>
      <c r="QJ252" s="24"/>
      <c r="QK252" s="24"/>
      <c r="QL252" s="24"/>
      <c r="QM252" s="24"/>
      <c r="QN252" s="24"/>
      <c r="QO252" s="24"/>
      <c r="QP252" s="24"/>
      <c r="QQ252" s="24"/>
      <c r="QR252" s="24"/>
      <c r="QS252" s="24"/>
      <c r="QT252" s="24"/>
      <c r="QU252" s="24"/>
      <c r="QV252" s="24"/>
      <c r="QW252" s="24"/>
      <c r="QX252" s="24"/>
      <c r="QY252" s="24"/>
      <c r="QZ252" s="24"/>
      <c r="RA252" s="24"/>
      <c r="RB252" s="24"/>
      <c r="RC252" s="24"/>
      <c r="RD252" s="24"/>
      <c r="RE252" s="24"/>
      <c r="RF252" s="24"/>
      <c r="RG252" s="24"/>
      <c r="RH252" s="24"/>
      <c r="RI252" s="24"/>
      <c r="RJ252" s="24"/>
      <c r="RK252" s="24"/>
      <c r="RL252" s="24"/>
      <c r="RM252" s="24"/>
      <c r="RN252" s="24"/>
      <c r="RO252" s="24"/>
      <c r="RP252" s="24"/>
      <c r="RQ252" s="24"/>
      <c r="RR252" s="24"/>
      <c r="RS252" s="24"/>
      <c r="RT252" s="24"/>
      <c r="RU252" s="24"/>
      <c r="RV252" s="24"/>
      <c r="RW252" s="24"/>
      <c r="RX252" s="24"/>
      <c r="RY252" s="24"/>
      <c r="RZ252" s="24"/>
      <c r="SA252" s="24"/>
      <c r="SB252" s="24"/>
      <c r="SC252" s="24"/>
      <c r="SD252" s="24"/>
      <c r="SE252" s="24"/>
      <c r="SF252" s="24"/>
      <c r="SG252" s="24"/>
      <c r="SH252" s="24"/>
      <c r="SI252" s="24"/>
      <c r="SJ252" s="24"/>
      <c r="SK252" s="24"/>
      <c r="SL252" s="24"/>
      <c r="SM252" s="24"/>
      <c r="SN252" s="24"/>
      <c r="SO252" s="24"/>
      <c r="SP252" s="24"/>
      <c r="SQ252" s="24"/>
      <c r="SR252" s="24"/>
      <c r="SS252" s="24"/>
      <c r="ST252" s="24"/>
      <c r="SU252" s="24"/>
      <c r="SV252" s="24"/>
      <c r="SW252" s="24"/>
      <c r="SX252" s="24"/>
      <c r="SY252" s="24"/>
      <c r="SZ252" s="24"/>
      <c r="TA252" s="24"/>
      <c r="TB252" s="24"/>
      <c r="TC252" s="24"/>
      <c r="TD252" s="24"/>
      <c r="TE252" s="24"/>
      <c r="TF252" s="24"/>
      <c r="TG252" s="24"/>
      <c r="TH252" s="24"/>
      <c r="TI252" s="24"/>
      <c r="TJ252" s="24"/>
      <c r="TK252" s="24"/>
      <c r="TL252" s="24"/>
      <c r="TM252" s="24"/>
      <c r="TN252" s="24"/>
      <c r="TO252" s="24"/>
      <c r="TP252" s="24"/>
      <c r="TQ252" s="24"/>
      <c r="TR252" s="24"/>
      <c r="TS252" s="24"/>
      <c r="TT252" s="24"/>
      <c r="TU252" s="24"/>
      <c r="TV252" s="24"/>
      <c r="TW252" s="24"/>
      <c r="TX252" s="24"/>
      <c r="TY252" s="24"/>
      <c r="TZ252" s="24"/>
      <c r="UA252" s="24"/>
      <c r="UB252" s="24"/>
      <c r="UC252" s="24"/>
      <c r="UD252" s="24"/>
      <c r="UE252" s="24"/>
      <c r="UF252" s="24"/>
      <c r="UG252" s="24"/>
      <c r="UH252" s="24"/>
      <c r="UI252" s="24"/>
      <c r="UJ252" s="24"/>
      <c r="UK252" s="24"/>
      <c r="UL252" s="24"/>
      <c r="UM252" s="24"/>
      <c r="UN252" s="24"/>
      <c r="UO252" s="24"/>
      <c r="UP252" s="24"/>
      <c r="UQ252" s="24"/>
      <c r="UR252" s="24"/>
      <c r="US252" s="24"/>
      <c r="UT252" s="24"/>
      <c r="UU252" s="24"/>
      <c r="UV252" s="24"/>
      <c r="UW252" s="24"/>
      <c r="UX252" s="24"/>
      <c r="UY252" s="24"/>
      <c r="UZ252" s="24"/>
      <c r="VA252" s="24"/>
      <c r="VB252" s="24"/>
      <c r="VC252" s="24"/>
      <c r="VD252" s="24"/>
    </row>
    <row r="253" spans="1:576" s="23" customFormat="1" ht="15" customHeight="1" x14ac:dyDescent="0.2">
      <c r="A253" s="99">
        <v>43</v>
      </c>
      <c r="B253" s="89" t="s">
        <v>325</v>
      </c>
      <c r="C253" s="89" t="s">
        <v>326</v>
      </c>
      <c r="D253" s="20">
        <v>14</v>
      </c>
      <c r="E253" s="89" t="s">
        <v>244</v>
      </c>
      <c r="F253" s="89" t="s">
        <v>327</v>
      </c>
      <c r="G253" s="130">
        <v>12</v>
      </c>
      <c r="H253" s="22">
        <v>40</v>
      </c>
      <c r="I253" s="22" t="s">
        <v>107</v>
      </c>
      <c r="J253" s="21" t="s">
        <v>181</v>
      </c>
      <c r="K253" s="21" t="s">
        <v>263</v>
      </c>
      <c r="L253" s="21" t="s">
        <v>188</v>
      </c>
      <c r="M253" s="22">
        <v>1</v>
      </c>
      <c r="N253" s="62">
        <v>24345</v>
      </c>
      <c r="O253" s="62"/>
      <c r="P253" s="62"/>
      <c r="Q253" s="62">
        <f t="shared" si="142"/>
        <v>24345</v>
      </c>
      <c r="R253" s="62">
        <f>70.1*5</f>
        <v>350.5</v>
      </c>
      <c r="S253" s="62">
        <f t="shared" si="145"/>
        <v>4451.333333333333</v>
      </c>
      <c r="T253" s="62">
        <f t="shared" si="146"/>
        <v>44513.333333333336</v>
      </c>
      <c r="U253" s="62">
        <f t="shared" si="147"/>
        <v>4260.375</v>
      </c>
      <c r="V253" s="62">
        <f t="shared" si="148"/>
        <v>730.35</v>
      </c>
      <c r="W253" s="62">
        <f t="shared" si="149"/>
        <v>1217.25</v>
      </c>
      <c r="X253" s="62">
        <f t="shared" si="150"/>
        <v>486.90000000000003</v>
      </c>
      <c r="Y253" s="62">
        <v>1455</v>
      </c>
      <c r="Z253" s="62">
        <v>908</v>
      </c>
      <c r="AA253" s="64">
        <f t="shared" si="151"/>
        <v>13354</v>
      </c>
      <c r="AB253" s="64">
        <f t="shared" si="143"/>
        <v>38946.597222222219</v>
      </c>
      <c r="AC253" s="64">
        <f t="shared" si="144"/>
        <v>467359.16666666663</v>
      </c>
      <c r="AD253" s="64"/>
      <c r="AE253" s="64"/>
      <c r="AF253" s="64"/>
      <c r="AG253" s="64"/>
      <c r="AH253" s="64"/>
      <c r="AI253" s="64"/>
      <c r="AJ253" s="64"/>
      <c r="AK253" s="64"/>
      <c r="AL253" s="6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  <c r="HF253" s="24"/>
      <c r="HG253" s="24"/>
      <c r="HH253" s="24"/>
      <c r="HI253" s="24"/>
      <c r="HJ253" s="24"/>
      <c r="HK253" s="24"/>
      <c r="HL253" s="24"/>
      <c r="HM253" s="24"/>
      <c r="HN253" s="24"/>
      <c r="HO253" s="24"/>
      <c r="HP253" s="24"/>
      <c r="HQ253" s="24"/>
      <c r="HR253" s="24"/>
      <c r="HS253" s="24"/>
      <c r="HT253" s="24"/>
      <c r="HU253" s="24"/>
      <c r="HV253" s="24"/>
      <c r="HW253" s="24"/>
      <c r="HX253" s="24"/>
      <c r="HY253" s="24"/>
      <c r="HZ253" s="24"/>
      <c r="IA253" s="24"/>
      <c r="IB253" s="24"/>
      <c r="IC253" s="24"/>
      <c r="ID253" s="24"/>
      <c r="IE253" s="24"/>
      <c r="IF253" s="24"/>
      <c r="IG253" s="24"/>
      <c r="IH253" s="24"/>
      <c r="II253" s="24"/>
      <c r="IJ253" s="24"/>
      <c r="IK253" s="24"/>
      <c r="IL253" s="24"/>
      <c r="IM253" s="24"/>
      <c r="IN253" s="24"/>
      <c r="IO253" s="24"/>
      <c r="IP253" s="24"/>
      <c r="IQ253" s="24"/>
      <c r="IR253" s="24"/>
      <c r="IS253" s="24"/>
      <c r="IT253" s="24"/>
      <c r="IU253" s="24"/>
      <c r="IV253" s="24"/>
      <c r="IW253" s="24"/>
      <c r="IX253" s="24"/>
      <c r="IY253" s="24"/>
      <c r="IZ253" s="24"/>
      <c r="JA253" s="24"/>
      <c r="JB253" s="24"/>
      <c r="JC253" s="24"/>
      <c r="JD253" s="24"/>
      <c r="JE253" s="24"/>
      <c r="JF253" s="24"/>
      <c r="JG253" s="24"/>
      <c r="JH253" s="24"/>
      <c r="JI253" s="24"/>
      <c r="JJ253" s="24"/>
      <c r="JK253" s="24"/>
      <c r="JL253" s="24"/>
      <c r="JM253" s="24"/>
      <c r="JN253" s="24"/>
      <c r="JO253" s="24"/>
      <c r="JP253" s="24"/>
      <c r="JQ253" s="24"/>
      <c r="JR253" s="24"/>
      <c r="JS253" s="24"/>
      <c r="JT253" s="24"/>
      <c r="JU253" s="24"/>
      <c r="JV253" s="24"/>
      <c r="JW253" s="24"/>
      <c r="JX253" s="24"/>
      <c r="JY253" s="24"/>
      <c r="JZ253" s="24"/>
      <c r="KA253" s="24"/>
      <c r="KB253" s="24"/>
      <c r="KC253" s="24"/>
      <c r="KD253" s="24"/>
      <c r="KE253" s="24"/>
      <c r="KF253" s="24"/>
      <c r="KG253" s="24"/>
      <c r="KH253" s="24"/>
      <c r="KI253" s="24"/>
      <c r="KJ253" s="24"/>
      <c r="KK253" s="24"/>
      <c r="KL253" s="24"/>
      <c r="KM253" s="24"/>
      <c r="KN253" s="24"/>
      <c r="KO253" s="24"/>
      <c r="KP253" s="24"/>
      <c r="KQ253" s="24"/>
      <c r="KR253" s="24"/>
      <c r="KS253" s="24"/>
      <c r="KT253" s="24"/>
      <c r="KU253" s="24"/>
      <c r="KV253" s="24"/>
      <c r="KW253" s="24"/>
      <c r="KX253" s="24"/>
      <c r="KY253" s="24"/>
      <c r="KZ253" s="24"/>
      <c r="LA253" s="24"/>
      <c r="LB253" s="24"/>
      <c r="LC253" s="24"/>
      <c r="LD253" s="24"/>
      <c r="LE253" s="24"/>
      <c r="LF253" s="24"/>
      <c r="LG253" s="24"/>
      <c r="LH253" s="24"/>
      <c r="LI253" s="24"/>
      <c r="LJ253" s="24"/>
      <c r="LK253" s="24"/>
      <c r="LL253" s="24"/>
      <c r="LM253" s="24"/>
      <c r="LN253" s="24"/>
      <c r="LO253" s="24"/>
      <c r="LP253" s="24"/>
      <c r="LQ253" s="24"/>
      <c r="LR253" s="24"/>
      <c r="LS253" s="24"/>
      <c r="LT253" s="24"/>
      <c r="LU253" s="24"/>
      <c r="LV253" s="24"/>
      <c r="LW253" s="24"/>
      <c r="LX253" s="24"/>
      <c r="LY253" s="24"/>
      <c r="LZ253" s="24"/>
      <c r="MA253" s="24"/>
      <c r="MB253" s="24"/>
      <c r="MC253" s="24"/>
      <c r="MD253" s="24"/>
      <c r="ME253" s="24"/>
      <c r="MF253" s="24"/>
      <c r="MG253" s="24"/>
      <c r="MH253" s="24"/>
      <c r="MI253" s="24"/>
      <c r="MJ253" s="24"/>
      <c r="MK253" s="24"/>
      <c r="ML253" s="24"/>
      <c r="MM253" s="24"/>
      <c r="MN253" s="24"/>
      <c r="MO253" s="24"/>
      <c r="MP253" s="24"/>
      <c r="MQ253" s="24"/>
      <c r="MR253" s="24"/>
      <c r="MS253" s="24"/>
      <c r="MT253" s="24"/>
      <c r="MU253" s="24"/>
      <c r="MV253" s="24"/>
      <c r="MW253" s="24"/>
      <c r="MX253" s="24"/>
      <c r="MY253" s="24"/>
      <c r="MZ253" s="24"/>
      <c r="NA253" s="24"/>
      <c r="NB253" s="24"/>
      <c r="NC253" s="24"/>
      <c r="ND253" s="24"/>
      <c r="NE253" s="24"/>
      <c r="NF253" s="24"/>
      <c r="NG253" s="24"/>
      <c r="NH253" s="24"/>
      <c r="NI253" s="24"/>
      <c r="NJ253" s="24"/>
      <c r="NK253" s="24"/>
      <c r="NL253" s="24"/>
      <c r="NM253" s="24"/>
      <c r="NN253" s="24"/>
      <c r="NO253" s="24"/>
      <c r="NP253" s="24"/>
      <c r="NQ253" s="24"/>
      <c r="NR253" s="24"/>
      <c r="NS253" s="24"/>
      <c r="NT253" s="24"/>
      <c r="NU253" s="24"/>
      <c r="NV253" s="24"/>
      <c r="NW253" s="24"/>
      <c r="NX253" s="24"/>
      <c r="NY253" s="24"/>
      <c r="NZ253" s="24"/>
      <c r="OA253" s="24"/>
      <c r="OB253" s="24"/>
      <c r="OC253" s="24"/>
      <c r="OD253" s="24"/>
      <c r="OE253" s="24"/>
      <c r="OF253" s="24"/>
      <c r="OG253" s="24"/>
      <c r="OH253" s="24"/>
      <c r="OI253" s="24"/>
      <c r="OJ253" s="24"/>
      <c r="OK253" s="24"/>
      <c r="OL253" s="24"/>
      <c r="OM253" s="24"/>
      <c r="ON253" s="24"/>
      <c r="OO253" s="24"/>
      <c r="OP253" s="24"/>
      <c r="OQ253" s="24"/>
      <c r="OR253" s="24"/>
      <c r="OS253" s="24"/>
      <c r="OT253" s="24"/>
      <c r="OU253" s="24"/>
      <c r="OV253" s="24"/>
      <c r="OW253" s="24"/>
      <c r="OX253" s="24"/>
      <c r="OY253" s="24"/>
      <c r="OZ253" s="24"/>
      <c r="PA253" s="24"/>
      <c r="PB253" s="24"/>
      <c r="PC253" s="24"/>
      <c r="PD253" s="24"/>
      <c r="PE253" s="24"/>
      <c r="PF253" s="24"/>
      <c r="PG253" s="24"/>
      <c r="PH253" s="24"/>
      <c r="PI253" s="24"/>
      <c r="PJ253" s="24"/>
      <c r="PK253" s="24"/>
      <c r="PL253" s="24"/>
      <c r="PM253" s="24"/>
      <c r="PN253" s="24"/>
      <c r="PO253" s="24"/>
      <c r="PP253" s="24"/>
      <c r="PQ253" s="24"/>
      <c r="PR253" s="24"/>
      <c r="PS253" s="24"/>
      <c r="PT253" s="24"/>
      <c r="PU253" s="24"/>
      <c r="PV253" s="24"/>
      <c r="PW253" s="24"/>
      <c r="PX253" s="24"/>
      <c r="PY253" s="24"/>
      <c r="PZ253" s="24"/>
      <c r="QA253" s="24"/>
      <c r="QB253" s="24"/>
      <c r="QC253" s="24"/>
      <c r="QD253" s="24"/>
      <c r="QE253" s="24"/>
      <c r="QF253" s="24"/>
      <c r="QG253" s="24"/>
      <c r="QH253" s="24"/>
      <c r="QI253" s="24"/>
      <c r="QJ253" s="24"/>
      <c r="QK253" s="24"/>
      <c r="QL253" s="24"/>
      <c r="QM253" s="24"/>
      <c r="QN253" s="24"/>
      <c r="QO253" s="24"/>
      <c r="QP253" s="24"/>
      <c r="QQ253" s="24"/>
      <c r="QR253" s="24"/>
      <c r="QS253" s="24"/>
      <c r="QT253" s="24"/>
      <c r="QU253" s="24"/>
      <c r="QV253" s="24"/>
      <c r="QW253" s="24"/>
      <c r="QX253" s="24"/>
      <c r="QY253" s="24"/>
      <c r="QZ253" s="24"/>
      <c r="RA253" s="24"/>
      <c r="RB253" s="24"/>
      <c r="RC253" s="24"/>
      <c r="RD253" s="24"/>
      <c r="RE253" s="24"/>
      <c r="RF253" s="24"/>
      <c r="RG253" s="24"/>
      <c r="RH253" s="24"/>
      <c r="RI253" s="24"/>
      <c r="RJ253" s="24"/>
      <c r="RK253" s="24"/>
      <c r="RL253" s="24"/>
      <c r="RM253" s="24"/>
      <c r="RN253" s="24"/>
      <c r="RO253" s="24"/>
      <c r="RP253" s="24"/>
      <c r="RQ253" s="24"/>
      <c r="RR253" s="24"/>
      <c r="RS253" s="24"/>
      <c r="RT253" s="24"/>
      <c r="RU253" s="24"/>
      <c r="RV253" s="24"/>
      <c r="RW253" s="24"/>
      <c r="RX253" s="24"/>
      <c r="RY253" s="24"/>
      <c r="RZ253" s="24"/>
      <c r="SA253" s="24"/>
      <c r="SB253" s="24"/>
      <c r="SC253" s="24"/>
      <c r="SD253" s="24"/>
      <c r="SE253" s="24"/>
      <c r="SF253" s="24"/>
      <c r="SG253" s="24"/>
      <c r="SH253" s="24"/>
      <c r="SI253" s="24"/>
      <c r="SJ253" s="24"/>
      <c r="SK253" s="24"/>
      <c r="SL253" s="24"/>
      <c r="SM253" s="24"/>
      <c r="SN253" s="24"/>
      <c r="SO253" s="24"/>
      <c r="SP253" s="24"/>
      <c r="SQ253" s="24"/>
      <c r="SR253" s="24"/>
      <c r="SS253" s="24"/>
      <c r="ST253" s="24"/>
      <c r="SU253" s="24"/>
      <c r="SV253" s="24"/>
      <c r="SW253" s="24"/>
      <c r="SX253" s="24"/>
      <c r="SY253" s="24"/>
      <c r="SZ253" s="24"/>
      <c r="TA253" s="24"/>
      <c r="TB253" s="24"/>
      <c r="TC253" s="24"/>
      <c r="TD253" s="24"/>
      <c r="TE253" s="24"/>
      <c r="TF253" s="24"/>
      <c r="TG253" s="24"/>
      <c r="TH253" s="24"/>
      <c r="TI253" s="24"/>
      <c r="TJ253" s="24"/>
      <c r="TK253" s="24"/>
      <c r="TL253" s="24"/>
      <c r="TM253" s="24"/>
      <c r="TN253" s="24"/>
      <c r="TO253" s="24"/>
      <c r="TP253" s="24"/>
      <c r="TQ253" s="24"/>
      <c r="TR253" s="24"/>
      <c r="TS253" s="24"/>
      <c r="TT253" s="24"/>
      <c r="TU253" s="24"/>
      <c r="TV253" s="24"/>
      <c r="TW253" s="24"/>
      <c r="TX253" s="24"/>
      <c r="TY253" s="24"/>
      <c r="TZ253" s="24"/>
      <c r="UA253" s="24"/>
      <c r="UB253" s="24"/>
      <c r="UC253" s="24"/>
      <c r="UD253" s="24"/>
      <c r="UE253" s="24"/>
      <c r="UF253" s="24"/>
      <c r="UG253" s="24"/>
      <c r="UH253" s="24"/>
      <c r="UI253" s="24"/>
      <c r="UJ253" s="24"/>
      <c r="UK253" s="24"/>
      <c r="UL253" s="24"/>
      <c r="UM253" s="24"/>
      <c r="UN253" s="24"/>
      <c r="UO253" s="24"/>
      <c r="UP253" s="24"/>
      <c r="UQ253" s="24"/>
      <c r="UR253" s="24"/>
      <c r="US253" s="24"/>
      <c r="UT253" s="24"/>
      <c r="UU253" s="24"/>
      <c r="UV253" s="24"/>
      <c r="UW253" s="24"/>
      <c r="UX253" s="24"/>
      <c r="UY253" s="24"/>
      <c r="UZ253" s="24"/>
      <c r="VA253" s="24"/>
      <c r="VB253" s="24"/>
      <c r="VC253" s="24"/>
      <c r="VD253" s="24"/>
    </row>
    <row r="254" spans="1:576" s="23" customFormat="1" ht="15" customHeight="1" x14ac:dyDescent="0.2">
      <c r="A254" s="94">
        <v>44</v>
      </c>
      <c r="B254" s="89" t="s">
        <v>325</v>
      </c>
      <c r="C254" s="89" t="s">
        <v>326</v>
      </c>
      <c r="D254" s="20">
        <v>14</v>
      </c>
      <c r="E254" s="92" t="s">
        <v>244</v>
      </c>
      <c r="F254" s="89" t="s">
        <v>327</v>
      </c>
      <c r="G254" s="130">
        <v>14</v>
      </c>
      <c r="H254" s="22">
        <v>40</v>
      </c>
      <c r="I254" s="22" t="s">
        <v>107</v>
      </c>
      <c r="J254" s="21" t="s">
        <v>59</v>
      </c>
      <c r="K254" s="21" t="s">
        <v>263</v>
      </c>
      <c r="L254" s="21" t="s">
        <v>188</v>
      </c>
      <c r="M254" s="22">
        <v>1</v>
      </c>
      <c r="N254" s="62">
        <v>38087</v>
      </c>
      <c r="O254" s="62"/>
      <c r="P254" s="62"/>
      <c r="Q254" s="62">
        <f t="shared" si="142"/>
        <v>38087</v>
      </c>
      <c r="R254" s="62"/>
      <c r="S254" s="62">
        <f t="shared" si="145"/>
        <v>6874.333333333333</v>
      </c>
      <c r="T254" s="62">
        <f t="shared" si="146"/>
        <v>68743.333333333328</v>
      </c>
      <c r="U254" s="62">
        <f t="shared" si="147"/>
        <v>6665.2249999999995</v>
      </c>
      <c r="V254" s="62">
        <f t="shared" si="148"/>
        <v>1142.6099999999999</v>
      </c>
      <c r="W254" s="62">
        <f t="shared" si="149"/>
        <v>1904.3500000000001</v>
      </c>
      <c r="X254" s="62">
        <f t="shared" si="150"/>
        <v>761.74</v>
      </c>
      <c r="Y254" s="62">
        <v>1837</v>
      </c>
      <c r="Z254" s="62">
        <v>1322</v>
      </c>
      <c r="AA254" s="64"/>
      <c r="AB254" s="64">
        <f t="shared" si="143"/>
        <v>58021.397222222215</v>
      </c>
      <c r="AC254" s="64">
        <f t="shared" si="144"/>
        <v>696256.7666666666</v>
      </c>
      <c r="AD254" s="64"/>
      <c r="AE254" s="64"/>
      <c r="AF254" s="64"/>
      <c r="AG254" s="64"/>
      <c r="AH254" s="64"/>
      <c r="AI254" s="64"/>
      <c r="AJ254" s="64"/>
      <c r="AK254" s="64"/>
      <c r="AL254" s="6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  <c r="HF254" s="24"/>
      <c r="HG254" s="24"/>
      <c r="HH254" s="24"/>
      <c r="HI254" s="24"/>
      <c r="HJ254" s="24"/>
      <c r="HK254" s="24"/>
      <c r="HL254" s="24"/>
      <c r="HM254" s="24"/>
      <c r="HN254" s="24"/>
      <c r="HO254" s="24"/>
      <c r="HP254" s="24"/>
      <c r="HQ254" s="24"/>
      <c r="HR254" s="24"/>
      <c r="HS254" s="24"/>
      <c r="HT254" s="24"/>
      <c r="HU254" s="24"/>
      <c r="HV254" s="24"/>
      <c r="HW254" s="24"/>
      <c r="HX254" s="24"/>
      <c r="HY254" s="24"/>
      <c r="HZ254" s="24"/>
      <c r="IA254" s="24"/>
      <c r="IB254" s="24"/>
      <c r="IC254" s="24"/>
      <c r="ID254" s="24"/>
      <c r="IE254" s="24"/>
      <c r="IF254" s="24"/>
      <c r="IG254" s="24"/>
      <c r="IH254" s="24"/>
      <c r="II254" s="24"/>
      <c r="IJ254" s="24"/>
      <c r="IK254" s="24"/>
      <c r="IL254" s="24"/>
      <c r="IM254" s="24"/>
      <c r="IN254" s="24"/>
      <c r="IO254" s="24"/>
      <c r="IP254" s="24"/>
      <c r="IQ254" s="24"/>
      <c r="IR254" s="24"/>
      <c r="IS254" s="24"/>
      <c r="IT254" s="24"/>
      <c r="IU254" s="24"/>
      <c r="IV254" s="24"/>
      <c r="IW254" s="24"/>
      <c r="IX254" s="24"/>
      <c r="IY254" s="24"/>
      <c r="IZ254" s="24"/>
      <c r="JA254" s="24"/>
      <c r="JB254" s="24"/>
      <c r="JC254" s="24"/>
      <c r="JD254" s="24"/>
      <c r="JE254" s="24"/>
      <c r="JF254" s="24"/>
      <c r="JG254" s="24"/>
      <c r="JH254" s="24"/>
      <c r="JI254" s="24"/>
      <c r="JJ254" s="24"/>
      <c r="JK254" s="24"/>
      <c r="JL254" s="24"/>
      <c r="JM254" s="24"/>
      <c r="JN254" s="24"/>
      <c r="JO254" s="24"/>
      <c r="JP254" s="24"/>
      <c r="JQ254" s="24"/>
      <c r="JR254" s="24"/>
      <c r="JS254" s="24"/>
      <c r="JT254" s="24"/>
      <c r="JU254" s="24"/>
      <c r="JV254" s="24"/>
      <c r="JW254" s="24"/>
      <c r="JX254" s="24"/>
      <c r="JY254" s="24"/>
      <c r="JZ254" s="24"/>
      <c r="KA254" s="24"/>
      <c r="KB254" s="24"/>
      <c r="KC254" s="24"/>
      <c r="KD254" s="24"/>
      <c r="KE254" s="24"/>
      <c r="KF254" s="24"/>
      <c r="KG254" s="24"/>
      <c r="KH254" s="24"/>
      <c r="KI254" s="24"/>
      <c r="KJ254" s="24"/>
      <c r="KK254" s="24"/>
      <c r="KL254" s="24"/>
      <c r="KM254" s="24"/>
      <c r="KN254" s="24"/>
      <c r="KO254" s="24"/>
      <c r="KP254" s="24"/>
      <c r="KQ254" s="24"/>
      <c r="KR254" s="24"/>
      <c r="KS254" s="24"/>
      <c r="KT254" s="24"/>
      <c r="KU254" s="24"/>
      <c r="KV254" s="24"/>
      <c r="KW254" s="24"/>
      <c r="KX254" s="24"/>
      <c r="KY254" s="24"/>
      <c r="KZ254" s="24"/>
      <c r="LA254" s="24"/>
      <c r="LB254" s="24"/>
      <c r="LC254" s="24"/>
      <c r="LD254" s="24"/>
      <c r="LE254" s="24"/>
      <c r="LF254" s="24"/>
      <c r="LG254" s="24"/>
      <c r="LH254" s="24"/>
      <c r="LI254" s="24"/>
      <c r="LJ254" s="24"/>
      <c r="LK254" s="24"/>
      <c r="LL254" s="24"/>
      <c r="LM254" s="24"/>
      <c r="LN254" s="24"/>
      <c r="LO254" s="24"/>
      <c r="LP254" s="24"/>
      <c r="LQ254" s="24"/>
      <c r="LR254" s="24"/>
      <c r="LS254" s="24"/>
      <c r="LT254" s="24"/>
      <c r="LU254" s="24"/>
      <c r="LV254" s="24"/>
      <c r="LW254" s="24"/>
      <c r="LX254" s="24"/>
      <c r="LY254" s="24"/>
      <c r="LZ254" s="24"/>
      <c r="MA254" s="24"/>
      <c r="MB254" s="24"/>
      <c r="MC254" s="24"/>
      <c r="MD254" s="24"/>
      <c r="ME254" s="24"/>
      <c r="MF254" s="24"/>
      <c r="MG254" s="24"/>
      <c r="MH254" s="24"/>
      <c r="MI254" s="24"/>
      <c r="MJ254" s="24"/>
      <c r="MK254" s="24"/>
      <c r="ML254" s="24"/>
      <c r="MM254" s="24"/>
      <c r="MN254" s="24"/>
      <c r="MO254" s="24"/>
      <c r="MP254" s="24"/>
      <c r="MQ254" s="24"/>
      <c r="MR254" s="24"/>
      <c r="MS254" s="24"/>
      <c r="MT254" s="24"/>
      <c r="MU254" s="24"/>
      <c r="MV254" s="24"/>
      <c r="MW254" s="24"/>
      <c r="MX254" s="24"/>
      <c r="MY254" s="24"/>
      <c r="MZ254" s="24"/>
      <c r="NA254" s="24"/>
      <c r="NB254" s="24"/>
      <c r="NC254" s="24"/>
      <c r="ND254" s="24"/>
      <c r="NE254" s="24"/>
      <c r="NF254" s="24"/>
      <c r="NG254" s="24"/>
      <c r="NH254" s="24"/>
      <c r="NI254" s="24"/>
      <c r="NJ254" s="24"/>
      <c r="NK254" s="24"/>
      <c r="NL254" s="24"/>
      <c r="NM254" s="24"/>
      <c r="NN254" s="24"/>
      <c r="NO254" s="24"/>
      <c r="NP254" s="24"/>
      <c r="NQ254" s="24"/>
      <c r="NR254" s="24"/>
      <c r="NS254" s="24"/>
      <c r="NT254" s="24"/>
      <c r="NU254" s="24"/>
      <c r="NV254" s="24"/>
      <c r="NW254" s="24"/>
      <c r="NX254" s="24"/>
      <c r="NY254" s="24"/>
      <c r="NZ254" s="24"/>
      <c r="OA254" s="24"/>
      <c r="OB254" s="24"/>
      <c r="OC254" s="24"/>
      <c r="OD254" s="24"/>
      <c r="OE254" s="24"/>
      <c r="OF254" s="24"/>
      <c r="OG254" s="24"/>
      <c r="OH254" s="24"/>
      <c r="OI254" s="24"/>
      <c r="OJ254" s="24"/>
      <c r="OK254" s="24"/>
      <c r="OL254" s="24"/>
      <c r="OM254" s="24"/>
      <c r="ON254" s="24"/>
      <c r="OO254" s="24"/>
      <c r="OP254" s="24"/>
      <c r="OQ254" s="24"/>
      <c r="OR254" s="24"/>
      <c r="OS254" s="24"/>
      <c r="OT254" s="24"/>
      <c r="OU254" s="24"/>
      <c r="OV254" s="24"/>
      <c r="OW254" s="24"/>
      <c r="OX254" s="24"/>
      <c r="OY254" s="24"/>
      <c r="OZ254" s="24"/>
      <c r="PA254" s="24"/>
      <c r="PB254" s="24"/>
      <c r="PC254" s="24"/>
      <c r="PD254" s="24"/>
      <c r="PE254" s="24"/>
      <c r="PF254" s="24"/>
      <c r="PG254" s="24"/>
      <c r="PH254" s="24"/>
      <c r="PI254" s="24"/>
      <c r="PJ254" s="24"/>
      <c r="PK254" s="24"/>
      <c r="PL254" s="24"/>
      <c r="PM254" s="24"/>
      <c r="PN254" s="24"/>
      <c r="PO254" s="24"/>
      <c r="PP254" s="24"/>
      <c r="PQ254" s="24"/>
      <c r="PR254" s="24"/>
      <c r="PS254" s="24"/>
      <c r="PT254" s="24"/>
      <c r="PU254" s="24"/>
      <c r="PV254" s="24"/>
      <c r="PW254" s="24"/>
      <c r="PX254" s="24"/>
      <c r="PY254" s="24"/>
      <c r="PZ254" s="24"/>
      <c r="QA254" s="24"/>
      <c r="QB254" s="24"/>
      <c r="QC254" s="24"/>
      <c r="QD254" s="24"/>
      <c r="QE254" s="24"/>
      <c r="QF254" s="24"/>
      <c r="QG254" s="24"/>
      <c r="QH254" s="24"/>
      <c r="QI254" s="24"/>
      <c r="QJ254" s="24"/>
      <c r="QK254" s="24"/>
      <c r="QL254" s="24"/>
      <c r="QM254" s="24"/>
      <c r="QN254" s="24"/>
      <c r="QO254" s="24"/>
      <c r="QP254" s="24"/>
      <c r="QQ254" s="24"/>
      <c r="QR254" s="24"/>
      <c r="QS254" s="24"/>
      <c r="QT254" s="24"/>
      <c r="QU254" s="24"/>
      <c r="QV254" s="24"/>
      <c r="QW254" s="24"/>
      <c r="QX254" s="24"/>
      <c r="QY254" s="24"/>
      <c r="QZ254" s="24"/>
      <c r="RA254" s="24"/>
      <c r="RB254" s="24"/>
      <c r="RC254" s="24"/>
      <c r="RD254" s="24"/>
      <c r="RE254" s="24"/>
      <c r="RF254" s="24"/>
      <c r="RG254" s="24"/>
      <c r="RH254" s="24"/>
      <c r="RI254" s="24"/>
      <c r="RJ254" s="24"/>
      <c r="RK254" s="24"/>
      <c r="RL254" s="24"/>
      <c r="RM254" s="24"/>
      <c r="RN254" s="24"/>
      <c r="RO254" s="24"/>
      <c r="RP254" s="24"/>
      <c r="RQ254" s="24"/>
      <c r="RR254" s="24"/>
      <c r="RS254" s="24"/>
      <c r="RT254" s="24"/>
      <c r="RU254" s="24"/>
      <c r="RV254" s="24"/>
      <c r="RW254" s="24"/>
      <c r="RX254" s="24"/>
      <c r="RY254" s="24"/>
      <c r="RZ254" s="24"/>
      <c r="SA254" s="24"/>
      <c r="SB254" s="24"/>
      <c r="SC254" s="24"/>
      <c r="SD254" s="24"/>
      <c r="SE254" s="24"/>
      <c r="SF254" s="24"/>
      <c r="SG254" s="24"/>
      <c r="SH254" s="24"/>
      <c r="SI254" s="24"/>
      <c r="SJ254" s="24"/>
      <c r="SK254" s="24"/>
      <c r="SL254" s="24"/>
      <c r="SM254" s="24"/>
      <c r="SN254" s="24"/>
      <c r="SO254" s="24"/>
      <c r="SP254" s="24"/>
      <c r="SQ254" s="24"/>
      <c r="SR254" s="24"/>
      <c r="SS254" s="24"/>
      <c r="ST254" s="24"/>
      <c r="SU254" s="24"/>
      <c r="SV254" s="24"/>
      <c r="SW254" s="24"/>
      <c r="SX254" s="24"/>
      <c r="SY254" s="24"/>
      <c r="SZ254" s="24"/>
      <c r="TA254" s="24"/>
      <c r="TB254" s="24"/>
      <c r="TC254" s="24"/>
      <c r="TD254" s="24"/>
      <c r="TE254" s="24"/>
      <c r="TF254" s="24"/>
      <c r="TG254" s="24"/>
      <c r="TH254" s="24"/>
      <c r="TI254" s="24"/>
      <c r="TJ254" s="24"/>
      <c r="TK254" s="24"/>
      <c r="TL254" s="24"/>
      <c r="TM254" s="24"/>
      <c r="TN254" s="24"/>
      <c r="TO254" s="24"/>
      <c r="TP254" s="24"/>
      <c r="TQ254" s="24"/>
      <c r="TR254" s="24"/>
      <c r="TS254" s="24"/>
      <c r="TT254" s="24"/>
      <c r="TU254" s="24"/>
      <c r="TV254" s="24"/>
      <c r="TW254" s="24"/>
      <c r="TX254" s="24"/>
      <c r="TY254" s="24"/>
      <c r="TZ254" s="24"/>
      <c r="UA254" s="24"/>
      <c r="UB254" s="24"/>
      <c r="UC254" s="24"/>
      <c r="UD254" s="24"/>
      <c r="UE254" s="24"/>
      <c r="UF254" s="24"/>
      <c r="UG254" s="24"/>
      <c r="UH254" s="24"/>
      <c r="UI254" s="24"/>
      <c r="UJ254" s="24"/>
      <c r="UK254" s="24"/>
      <c r="UL254" s="24"/>
      <c r="UM254" s="24"/>
      <c r="UN254" s="24"/>
      <c r="UO254" s="24"/>
      <c r="UP254" s="24"/>
      <c r="UQ254" s="24"/>
      <c r="UR254" s="24"/>
      <c r="US254" s="24"/>
      <c r="UT254" s="24"/>
      <c r="UU254" s="24"/>
      <c r="UV254" s="24"/>
      <c r="UW254" s="24"/>
      <c r="UX254" s="24"/>
      <c r="UY254" s="24"/>
      <c r="UZ254" s="24"/>
      <c r="VA254" s="24"/>
      <c r="VB254" s="24"/>
      <c r="VC254" s="24"/>
      <c r="VD254" s="24"/>
    </row>
    <row r="255" spans="1:576" s="23" customFormat="1" ht="15" customHeight="1" x14ac:dyDescent="0.2">
      <c r="A255" s="18">
        <v>45</v>
      </c>
      <c r="B255" s="89" t="s">
        <v>325</v>
      </c>
      <c r="C255" s="89" t="s">
        <v>326</v>
      </c>
      <c r="D255" s="20">
        <v>14</v>
      </c>
      <c r="E255" s="95" t="s">
        <v>244</v>
      </c>
      <c r="F255" s="89" t="s">
        <v>327</v>
      </c>
      <c r="G255" s="130" t="s">
        <v>125</v>
      </c>
      <c r="H255" s="22">
        <v>40</v>
      </c>
      <c r="I255" s="22" t="s">
        <v>121</v>
      </c>
      <c r="J255" s="21" t="s">
        <v>126</v>
      </c>
      <c r="K255" s="21" t="s">
        <v>262</v>
      </c>
      <c r="L255" s="21" t="s">
        <v>188</v>
      </c>
      <c r="M255" s="22">
        <v>1</v>
      </c>
      <c r="N255" s="218">
        <v>12087</v>
      </c>
      <c r="O255" s="62"/>
      <c r="P255" s="62"/>
      <c r="Q255" s="62">
        <f t="shared" si="142"/>
        <v>12087</v>
      </c>
      <c r="R255" s="62"/>
      <c r="S255" s="62">
        <f t="shared" si="145"/>
        <v>2284.1666666666665</v>
      </c>
      <c r="T255" s="62">
        <f t="shared" si="146"/>
        <v>22841.666666666664</v>
      </c>
      <c r="U255" s="62">
        <f t="shared" si="147"/>
        <v>2115.2249999999999</v>
      </c>
      <c r="V255" s="62">
        <f t="shared" si="148"/>
        <v>362.61</v>
      </c>
      <c r="W255" s="62">
        <f t="shared" si="149"/>
        <v>604.35</v>
      </c>
      <c r="X255" s="62">
        <f t="shared" si="150"/>
        <v>241.74</v>
      </c>
      <c r="Y255" s="62">
        <f>887+70</f>
        <v>957</v>
      </c>
      <c r="Z255" s="62">
        <f>631+30</f>
        <v>661</v>
      </c>
      <c r="AA255" s="64">
        <f t="shared" si="151"/>
        <v>6852.5</v>
      </c>
      <c r="AB255" s="64">
        <f t="shared" si="143"/>
        <v>19693.786111111112</v>
      </c>
      <c r="AC255" s="64">
        <f t="shared" si="144"/>
        <v>236325.43333333335</v>
      </c>
      <c r="AD255" s="64"/>
      <c r="AE255" s="64"/>
      <c r="AF255" s="64"/>
      <c r="AG255" s="64"/>
      <c r="AH255" s="64"/>
      <c r="AI255" s="64"/>
      <c r="AJ255" s="64"/>
      <c r="AK255" s="64"/>
      <c r="AL255" s="6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  <c r="HF255" s="24"/>
      <c r="HG255" s="24"/>
      <c r="HH255" s="24"/>
      <c r="HI255" s="24"/>
      <c r="HJ255" s="24"/>
      <c r="HK255" s="24"/>
      <c r="HL255" s="24"/>
      <c r="HM255" s="24"/>
      <c r="HN255" s="24"/>
      <c r="HO255" s="24"/>
      <c r="HP255" s="24"/>
      <c r="HQ255" s="24"/>
      <c r="HR255" s="24"/>
      <c r="HS255" s="24"/>
      <c r="HT255" s="24"/>
      <c r="HU255" s="24"/>
      <c r="HV255" s="24"/>
      <c r="HW255" s="24"/>
      <c r="HX255" s="24"/>
      <c r="HY255" s="24"/>
      <c r="HZ255" s="24"/>
      <c r="IA255" s="24"/>
      <c r="IB255" s="24"/>
      <c r="IC255" s="24"/>
      <c r="ID255" s="24"/>
      <c r="IE255" s="24"/>
      <c r="IF255" s="24"/>
      <c r="IG255" s="24"/>
      <c r="IH255" s="24"/>
      <c r="II255" s="24"/>
      <c r="IJ255" s="24"/>
      <c r="IK255" s="24"/>
      <c r="IL255" s="24"/>
      <c r="IM255" s="24"/>
      <c r="IN255" s="24"/>
      <c r="IO255" s="24"/>
      <c r="IP255" s="24"/>
      <c r="IQ255" s="24"/>
      <c r="IR255" s="24"/>
      <c r="IS255" s="24"/>
      <c r="IT255" s="24"/>
      <c r="IU255" s="24"/>
      <c r="IV255" s="24"/>
      <c r="IW255" s="24"/>
      <c r="IX255" s="24"/>
      <c r="IY255" s="24"/>
      <c r="IZ255" s="24"/>
      <c r="JA255" s="24"/>
      <c r="JB255" s="24"/>
      <c r="JC255" s="24"/>
      <c r="JD255" s="24"/>
      <c r="JE255" s="24"/>
      <c r="JF255" s="24"/>
      <c r="JG255" s="24"/>
      <c r="JH255" s="24"/>
      <c r="JI255" s="24"/>
      <c r="JJ255" s="24"/>
      <c r="JK255" s="24"/>
      <c r="JL255" s="24"/>
      <c r="JM255" s="24"/>
      <c r="JN255" s="24"/>
      <c r="JO255" s="24"/>
      <c r="JP255" s="24"/>
      <c r="JQ255" s="24"/>
      <c r="JR255" s="24"/>
      <c r="JS255" s="24"/>
      <c r="JT255" s="24"/>
      <c r="JU255" s="24"/>
      <c r="JV255" s="24"/>
      <c r="JW255" s="24"/>
      <c r="JX255" s="24"/>
      <c r="JY255" s="24"/>
      <c r="JZ255" s="24"/>
      <c r="KA255" s="24"/>
      <c r="KB255" s="24"/>
      <c r="KC255" s="24"/>
      <c r="KD255" s="24"/>
      <c r="KE255" s="24"/>
      <c r="KF255" s="24"/>
      <c r="KG255" s="24"/>
      <c r="KH255" s="24"/>
      <c r="KI255" s="24"/>
      <c r="KJ255" s="24"/>
      <c r="KK255" s="24"/>
      <c r="KL255" s="24"/>
      <c r="KM255" s="24"/>
      <c r="KN255" s="24"/>
      <c r="KO255" s="24"/>
      <c r="KP255" s="24"/>
      <c r="KQ255" s="24"/>
      <c r="KR255" s="24"/>
      <c r="KS255" s="24"/>
      <c r="KT255" s="24"/>
      <c r="KU255" s="24"/>
      <c r="KV255" s="24"/>
      <c r="KW255" s="24"/>
      <c r="KX255" s="24"/>
      <c r="KY255" s="24"/>
      <c r="KZ255" s="24"/>
      <c r="LA255" s="24"/>
      <c r="LB255" s="24"/>
      <c r="LC255" s="24"/>
      <c r="LD255" s="24"/>
      <c r="LE255" s="24"/>
      <c r="LF255" s="24"/>
      <c r="LG255" s="24"/>
      <c r="LH255" s="24"/>
      <c r="LI255" s="24"/>
      <c r="LJ255" s="24"/>
      <c r="LK255" s="24"/>
      <c r="LL255" s="24"/>
      <c r="LM255" s="24"/>
      <c r="LN255" s="24"/>
      <c r="LO255" s="24"/>
      <c r="LP255" s="24"/>
      <c r="LQ255" s="24"/>
      <c r="LR255" s="24"/>
      <c r="LS255" s="24"/>
      <c r="LT255" s="24"/>
      <c r="LU255" s="24"/>
      <c r="LV255" s="24"/>
      <c r="LW255" s="24"/>
      <c r="LX255" s="24"/>
      <c r="LY255" s="24"/>
      <c r="LZ255" s="24"/>
      <c r="MA255" s="24"/>
      <c r="MB255" s="24"/>
      <c r="MC255" s="24"/>
      <c r="MD255" s="24"/>
      <c r="ME255" s="24"/>
      <c r="MF255" s="24"/>
      <c r="MG255" s="24"/>
      <c r="MH255" s="24"/>
      <c r="MI255" s="24"/>
      <c r="MJ255" s="24"/>
      <c r="MK255" s="24"/>
      <c r="ML255" s="24"/>
      <c r="MM255" s="24"/>
      <c r="MN255" s="24"/>
      <c r="MO255" s="24"/>
      <c r="MP255" s="24"/>
      <c r="MQ255" s="24"/>
      <c r="MR255" s="24"/>
      <c r="MS255" s="24"/>
      <c r="MT255" s="24"/>
      <c r="MU255" s="24"/>
      <c r="MV255" s="24"/>
      <c r="MW255" s="24"/>
      <c r="MX255" s="24"/>
      <c r="MY255" s="24"/>
      <c r="MZ255" s="24"/>
      <c r="NA255" s="24"/>
      <c r="NB255" s="24"/>
      <c r="NC255" s="24"/>
      <c r="ND255" s="24"/>
      <c r="NE255" s="24"/>
      <c r="NF255" s="24"/>
      <c r="NG255" s="24"/>
      <c r="NH255" s="24"/>
      <c r="NI255" s="24"/>
      <c r="NJ255" s="24"/>
      <c r="NK255" s="24"/>
      <c r="NL255" s="24"/>
      <c r="NM255" s="24"/>
      <c r="NN255" s="24"/>
      <c r="NO255" s="24"/>
      <c r="NP255" s="24"/>
      <c r="NQ255" s="24"/>
      <c r="NR255" s="24"/>
      <c r="NS255" s="24"/>
      <c r="NT255" s="24"/>
      <c r="NU255" s="24"/>
      <c r="NV255" s="24"/>
      <c r="NW255" s="24"/>
      <c r="NX255" s="24"/>
      <c r="NY255" s="24"/>
      <c r="NZ255" s="24"/>
      <c r="OA255" s="24"/>
      <c r="OB255" s="24"/>
      <c r="OC255" s="24"/>
      <c r="OD255" s="24"/>
      <c r="OE255" s="24"/>
      <c r="OF255" s="24"/>
      <c r="OG255" s="24"/>
      <c r="OH255" s="24"/>
      <c r="OI255" s="24"/>
      <c r="OJ255" s="24"/>
      <c r="OK255" s="24"/>
      <c r="OL255" s="24"/>
      <c r="OM255" s="24"/>
      <c r="ON255" s="24"/>
      <c r="OO255" s="24"/>
      <c r="OP255" s="24"/>
      <c r="OQ255" s="24"/>
      <c r="OR255" s="24"/>
      <c r="OS255" s="24"/>
      <c r="OT255" s="24"/>
      <c r="OU255" s="24"/>
      <c r="OV255" s="24"/>
      <c r="OW255" s="24"/>
      <c r="OX255" s="24"/>
      <c r="OY255" s="24"/>
      <c r="OZ255" s="24"/>
      <c r="PA255" s="24"/>
      <c r="PB255" s="24"/>
      <c r="PC255" s="24"/>
      <c r="PD255" s="24"/>
      <c r="PE255" s="24"/>
      <c r="PF255" s="24"/>
      <c r="PG255" s="24"/>
      <c r="PH255" s="24"/>
      <c r="PI255" s="24"/>
      <c r="PJ255" s="24"/>
      <c r="PK255" s="24"/>
      <c r="PL255" s="24"/>
      <c r="PM255" s="24"/>
      <c r="PN255" s="24"/>
      <c r="PO255" s="24"/>
      <c r="PP255" s="24"/>
      <c r="PQ255" s="24"/>
      <c r="PR255" s="24"/>
      <c r="PS255" s="24"/>
      <c r="PT255" s="24"/>
      <c r="PU255" s="24"/>
      <c r="PV255" s="24"/>
      <c r="PW255" s="24"/>
      <c r="PX255" s="24"/>
      <c r="PY255" s="24"/>
      <c r="PZ255" s="24"/>
      <c r="QA255" s="24"/>
      <c r="QB255" s="24"/>
      <c r="QC255" s="24"/>
      <c r="QD255" s="24"/>
      <c r="QE255" s="24"/>
      <c r="QF255" s="24"/>
      <c r="QG255" s="24"/>
      <c r="QH255" s="24"/>
      <c r="QI255" s="24"/>
      <c r="QJ255" s="24"/>
      <c r="QK255" s="24"/>
      <c r="QL255" s="24"/>
      <c r="QM255" s="24"/>
      <c r="QN255" s="24"/>
      <c r="QO255" s="24"/>
      <c r="QP255" s="24"/>
      <c r="QQ255" s="24"/>
      <c r="QR255" s="24"/>
      <c r="QS255" s="24"/>
      <c r="QT255" s="24"/>
      <c r="QU255" s="24"/>
      <c r="QV255" s="24"/>
      <c r="QW255" s="24"/>
      <c r="QX255" s="24"/>
      <c r="QY255" s="24"/>
      <c r="QZ255" s="24"/>
      <c r="RA255" s="24"/>
      <c r="RB255" s="24"/>
      <c r="RC255" s="24"/>
      <c r="RD255" s="24"/>
      <c r="RE255" s="24"/>
      <c r="RF255" s="24"/>
      <c r="RG255" s="24"/>
      <c r="RH255" s="24"/>
      <c r="RI255" s="24"/>
      <c r="RJ255" s="24"/>
      <c r="RK255" s="24"/>
      <c r="RL255" s="24"/>
      <c r="RM255" s="24"/>
      <c r="RN255" s="24"/>
      <c r="RO255" s="24"/>
      <c r="RP255" s="24"/>
      <c r="RQ255" s="24"/>
      <c r="RR255" s="24"/>
      <c r="RS255" s="24"/>
      <c r="RT255" s="24"/>
      <c r="RU255" s="24"/>
      <c r="RV255" s="24"/>
      <c r="RW255" s="24"/>
      <c r="RX255" s="24"/>
      <c r="RY255" s="24"/>
      <c r="RZ255" s="24"/>
      <c r="SA255" s="24"/>
      <c r="SB255" s="24"/>
      <c r="SC255" s="24"/>
      <c r="SD255" s="24"/>
      <c r="SE255" s="24"/>
      <c r="SF255" s="24"/>
      <c r="SG255" s="24"/>
      <c r="SH255" s="24"/>
      <c r="SI255" s="24"/>
      <c r="SJ255" s="24"/>
      <c r="SK255" s="24"/>
      <c r="SL255" s="24"/>
      <c r="SM255" s="24"/>
      <c r="SN255" s="24"/>
      <c r="SO255" s="24"/>
      <c r="SP255" s="24"/>
      <c r="SQ255" s="24"/>
      <c r="SR255" s="24"/>
      <c r="SS255" s="24"/>
      <c r="ST255" s="24"/>
      <c r="SU255" s="24"/>
      <c r="SV255" s="24"/>
      <c r="SW255" s="24"/>
      <c r="SX255" s="24"/>
      <c r="SY255" s="24"/>
      <c r="SZ255" s="24"/>
      <c r="TA255" s="24"/>
      <c r="TB255" s="24"/>
      <c r="TC255" s="24"/>
      <c r="TD255" s="24"/>
      <c r="TE255" s="24"/>
      <c r="TF255" s="24"/>
      <c r="TG255" s="24"/>
      <c r="TH255" s="24"/>
      <c r="TI255" s="24"/>
      <c r="TJ255" s="24"/>
      <c r="TK255" s="24"/>
      <c r="TL255" s="24"/>
      <c r="TM255" s="24"/>
      <c r="TN255" s="24"/>
      <c r="TO255" s="24"/>
      <c r="TP255" s="24"/>
      <c r="TQ255" s="24"/>
      <c r="TR255" s="24"/>
      <c r="TS255" s="24"/>
      <c r="TT255" s="24"/>
      <c r="TU255" s="24"/>
      <c r="TV255" s="24"/>
      <c r="TW255" s="24"/>
      <c r="TX255" s="24"/>
      <c r="TY255" s="24"/>
      <c r="TZ255" s="24"/>
      <c r="UA255" s="24"/>
      <c r="UB255" s="24"/>
      <c r="UC255" s="24"/>
      <c r="UD255" s="24"/>
      <c r="UE255" s="24"/>
      <c r="UF255" s="24"/>
      <c r="UG255" s="24"/>
      <c r="UH255" s="24"/>
      <c r="UI255" s="24"/>
      <c r="UJ255" s="24"/>
      <c r="UK255" s="24"/>
      <c r="UL255" s="24"/>
      <c r="UM255" s="24"/>
      <c r="UN255" s="24"/>
      <c r="UO255" s="24"/>
      <c r="UP255" s="24"/>
      <c r="UQ255" s="24"/>
      <c r="UR255" s="24"/>
      <c r="US255" s="24"/>
      <c r="UT255" s="24"/>
      <c r="UU255" s="24"/>
      <c r="UV255" s="24"/>
      <c r="UW255" s="24"/>
      <c r="UX255" s="24"/>
      <c r="UY255" s="24"/>
      <c r="UZ255" s="24"/>
      <c r="VA255" s="24"/>
      <c r="VB255" s="24"/>
      <c r="VC255" s="24"/>
      <c r="VD255" s="24"/>
    </row>
    <row r="256" spans="1:576" s="23" customFormat="1" ht="15" customHeight="1" x14ac:dyDescent="0.2">
      <c r="A256" s="18">
        <v>46</v>
      </c>
      <c r="B256" s="89" t="s">
        <v>325</v>
      </c>
      <c r="C256" s="89" t="s">
        <v>326</v>
      </c>
      <c r="D256" s="20">
        <v>14</v>
      </c>
      <c r="E256" s="89" t="s">
        <v>244</v>
      </c>
      <c r="F256" s="89" t="s">
        <v>327</v>
      </c>
      <c r="G256" s="130" t="s">
        <v>120</v>
      </c>
      <c r="H256" s="22">
        <v>40</v>
      </c>
      <c r="I256" s="157" t="s">
        <v>121</v>
      </c>
      <c r="J256" s="21" t="s">
        <v>45</v>
      </c>
      <c r="K256" s="21" t="s">
        <v>262</v>
      </c>
      <c r="L256" s="21" t="s">
        <v>188</v>
      </c>
      <c r="M256" s="22">
        <v>1</v>
      </c>
      <c r="N256" s="62">
        <v>12605</v>
      </c>
      <c r="O256" s="62"/>
      <c r="P256" s="62"/>
      <c r="Q256" s="62">
        <f t="shared" si="142"/>
        <v>12605</v>
      </c>
      <c r="R256" s="62"/>
      <c r="S256" s="62">
        <f t="shared" si="145"/>
        <v>2386.166666666667</v>
      </c>
      <c r="T256" s="62">
        <f t="shared" si="146"/>
        <v>23861.666666666668</v>
      </c>
      <c r="U256" s="62">
        <f t="shared" si="147"/>
        <v>2205.875</v>
      </c>
      <c r="V256" s="62">
        <f t="shared" si="148"/>
        <v>378.15</v>
      </c>
      <c r="W256" s="62">
        <f t="shared" si="149"/>
        <v>630.25</v>
      </c>
      <c r="X256" s="62">
        <f t="shared" si="150"/>
        <v>252.1</v>
      </c>
      <c r="Y256" s="62">
        <f>1021+25</f>
        <v>1046</v>
      </c>
      <c r="Z256" s="62">
        <v>666</v>
      </c>
      <c r="AA256" s="64">
        <f t="shared" si="151"/>
        <v>7158.5</v>
      </c>
      <c r="AB256" s="64">
        <f t="shared" si="143"/>
        <v>20567.236111111109</v>
      </c>
      <c r="AC256" s="64">
        <f t="shared" si="144"/>
        <v>246806.83333333331</v>
      </c>
      <c r="AD256" s="64"/>
      <c r="AE256" s="64"/>
      <c r="AF256" s="64"/>
      <c r="AG256" s="64"/>
      <c r="AH256" s="64"/>
      <c r="AI256" s="64"/>
      <c r="AJ256" s="64"/>
      <c r="AK256" s="64"/>
      <c r="AL256" s="6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  <c r="IA256" s="24"/>
      <c r="IB256" s="24"/>
      <c r="IC256" s="24"/>
      <c r="ID256" s="24"/>
      <c r="IE256" s="24"/>
      <c r="IF256" s="24"/>
      <c r="IG256" s="24"/>
      <c r="IH256" s="24"/>
      <c r="II256" s="24"/>
      <c r="IJ256" s="24"/>
      <c r="IK256" s="24"/>
      <c r="IL256" s="24"/>
      <c r="IM256" s="24"/>
      <c r="IN256" s="24"/>
      <c r="IO256" s="24"/>
      <c r="IP256" s="24"/>
      <c r="IQ256" s="24"/>
      <c r="IR256" s="24"/>
      <c r="IS256" s="24"/>
      <c r="IT256" s="24"/>
      <c r="IU256" s="24"/>
      <c r="IV256" s="24"/>
      <c r="IW256" s="24"/>
      <c r="IX256" s="24"/>
      <c r="IY256" s="24"/>
      <c r="IZ256" s="24"/>
      <c r="JA256" s="24"/>
      <c r="JB256" s="24"/>
      <c r="JC256" s="24"/>
      <c r="JD256" s="24"/>
      <c r="JE256" s="24"/>
      <c r="JF256" s="24"/>
      <c r="JG256" s="24"/>
      <c r="JH256" s="24"/>
      <c r="JI256" s="24"/>
      <c r="JJ256" s="24"/>
      <c r="JK256" s="24"/>
      <c r="JL256" s="24"/>
      <c r="JM256" s="24"/>
      <c r="JN256" s="24"/>
      <c r="JO256" s="24"/>
      <c r="JP256" s="24"/>
      <c r="JQ256" s="24"/>
      <c r="JR256" s="24"/>
      <c r="JS256" s="24"/>
      <c r="JT256" s="24"/>
      <c r="JU256" s="24"/>
      <c r="JV256" s="24"/>
      <c r="JW256" s="24"/>
      <c r="JX256" s="24"/>
      <c r="JY256" s="24"/>
      <c r="JZ256" s="24"/>
      <c r="KA256" s="24"/>
      <c r="KB256" s="24"/>
      <c r="KC256" s="24"/>
      <c r="KD256" s="24"/>
      <c r="KE256" s="24"/>
      <c r="KF256" s="24"/>
      <c r="KG256" s="24"/>
      <c r="KH256" s="24"/>
      <c r="KI256" s="24"/>
      <c r="KJ256" s="24"/>
      <c r="KK256" s="24"/>
      <c r="KL256" s="24"/>
      <c r="KM256" s="24"/>
      <c r="KN256" s="24"/>
      <c r="KO256" s="24"/>
      <c r="KP256" s="24"/>
      <c r="KQ256" s="24"/>
      <c r="KR256" s="24"/>
      <c r="KS256" s="24"/>
      <c r="KT256" s="24"/>
      <c r="KU256" s="24"/>
      <c r="KV256" s="24"/>
      <c r="KW256" s="24"/>
      <c r="KX256" s="24"/>
      <c r="KY256" s="24"/>
      <c r="KZ256" s="24"/>
      <c r="LA256" s="24"/>
      <c r="LB256" s="24"/>
      <c r="LC256" s="24"/>
      <c r="LD256" s="24"/>
      <c r="LE256" s="24"/>
      <c r="LF256" s="24"/>
      <c r="LG256" s="24"/>
      <c r="LH256" s="24"/>
      <c r="LI256" s="24"/>
      <c r="LJ256" s="24"/>
      <c r="LK256" s="24"/>
      <c r="LL256" s="24"/>
      <c r="LM256" s="24"/>
      <c r="LN256" s="24"/>
      <c r="LO256" s="24"/>
      <c r="LP256" s="24"/>
      <c r="LQ256" s="24"/>
      <c r="LR256" s="24"/>
      <c r="LS256" s="24"/>
      <c r="LT256" s="24"/>
      <c r="LU256" s="24"/>
      <c r="LV256" s="24"/>
      <c r="LW256" s="24"/>
      <c r="LX256" s="24"/>
      <c r="LY256" s="24"/>
      <c r="LZ256" s="24"/>
      <c r="MA256" s="24"/>
      <c r="MB256" s="24"/>
      <c r="MC256" s="24"/>
      <c r="MD256" s="24"/>
      <c r="ME256" s="24"/>
      <c r="MF256" s="24"/>
      <c r="MG256" s="24"/>
      <c r="MH256" s="24"/>
      <c r="MI256" s="24"/>
      <c r="MJ256" s="24"/>
      <c r="MK256" s="24"/>
      <c r="ML256" s="24"/>
      <c r="MM256" s="24"/>
      <c r="MN256" s="24"/>
      <c r="MO256" s="24"/>
      <c r="MP256" s="24"/>
      <c r="MQ256" s="24"/>
      <c r="MR256" s="24"/>
      <c r="MS256" s="24"/>
      <c r="MT256" s="24"/>
      <c r="MU256" s="24"/>
      <c r="MV256" s="24"/>
      <c r="MW256" s="24"/>
      <c r="MX256" s="24"/>
      <c r="MY256" s="24"/>
      <c r="MZ256" s="24"/>
      <c r="NA256" s="24"/>
      <c r="NB256" s="24"/>
      <c r="NC256" s="24"/>
      <c r="ND256" s="24"/>
      <c r="NE256" s="24"/>
      <c r="NF256" s="24"/>
      <c r="NG256" s="24"/>
      <c r="NH256" s="24"/>
      <c r="NI256" s="24"/>
      <c r="NJ256" s="24"/>
      <c r="NK256" s="24"/>
      <c r="NL256" s="24"/>
      <c r="NM256" s="24"/>
      <c r="NN256" s="24"/>
      <c r="NO256" s="24"/>
      <c r="NP256" s="24"/>
      <c r="NQ256" s="24"/>
      <c r="NR256" s="24"/>
      <c r="NS256" s="24"/>
      <c r="NT256" s="24"/>
      <c r="NU256" s="24"/>
      <c r="NV256" s="24"/>
      <c r="NW256" s="24"/>
      <c r="NX256" s="24"/>
      <c r="NY256" s="24"/>
      <c r="NZ256" s="24"/>
      <c r="OA256" s="24"/>
      <c r="OB256" s="24"/>
      <c r="OC256" s="24"/>
      <c r="OD256" s="24"/>
      <c r="OE256" s="24"/>
      <c r="OF256" s="24"/>
      <c r="OG256" s="24"/>
      <c r="OH256" s="24"/>
      <c r="OI256" s="24"/>
      <c r="OJ256" s="24"/>
      <c r="OK256" s="24"/>
      <c r="OL256" s="24"/>
      <c r="OM256" s="24"/>
      <c r="ON256" s="24"/>
      <c r="OO256" s="24"/>
      <c r="OP256" s="24"/>
      <c r="OQ256" s="24"/>
      <c r="OR256" s="24"/>
      <c r="OS256" s="24"/>
      <c r="OT256" s="24"/>
      <c r="OU256" s="24"/>
      <c r="OV256" s="24"/>
      <c r="OW256" s="24"/>
      <c r="OX256" s="24"/>
      <c r="OY256" s="24"/>
      <c r="OZ256" s="24"/>
      <c r="PA256" s="24"/>
      <c r="PB256" s="24"/>
      <c r="PC256" s="24"/>
      <c r="PD256" s="24"/>
      <c r="PE256" s="24"/>
      <c r="PF256" s="24"/>
      <c r="PG256" s="24"/>
      <c r="PH256" s="24"/>
      <c r="PI256" s="24"/>
      <c r="PJ256" s="24"/>
      <c r="PK256" s="24"/>
      <c r="PL256" s="24"/>
      <c r="PM256" s="24"/>
      <c r="PN256" s="24"/>
      <c r="PO256" s="24"/>
      <c r="PP256" s="24"/>
      <c r="PQ256" s="24"/>
      <c r="PR256" s="24"/>
      <c r="PS256" s="24"/>
      <c r="PT256" s="24"/>
      <c r="PU256" s="24"/>
      <c r="PV256" s="24"/>
      <c r="PW256" s="24"/>
      <c r="PX256" s="24"/>
      <c r="PY256" s="24"/>
      <c r="PZ256" s="24"/>
      <c r="QA256" s="24"/>
      <c r="QB256" s="24"/>
      <c r="QC256" s="24"/>
      <c r="QD256" s="24"/>
      <c r="QE256" s="24"/>
      <c r="QF256" s="24"/>
      <c r="QG256" s="24"/>
      <c r="QH256" s="24"/>
      <c r="QI256" s="24"/>
      <c r="QJ256" s="24"/>
      <c r="QK256" s="24"/>
      <c r="QL256" s="24"/>
      <c r="QM256" s="24"/>
      <c r="QN256" s="24"/>
      <c r="QO256" s="24"/>
      <c r="QP256" s="24"/>
      <c r="QQ256" s="24"/>
      <c r="QR256" s="24"/>
      <c r="QS256" s="24"/>
      <c r="QT256" s="24"/>
      <c r="QU256" s="24"/>
      <c r="QV256" s="24"/>
      <c r="QW256" s="24"/>
      <c r="QX256" s="24"/>
      <c r="QY256" s="24"/>
      <c r="QZ256" s="24"/>
      <c r="RA256" s="24"/>
      <c r="RB256" s="24"/>
      <c r="RC256" s="24"/>
      <c r="RD256" s="24"/>
      <c r="RE256" s="24"/>
      <c r="RF256" s="24"/>
      <c r="RG256" s="24"/>
      <c r="RH256" s="24"/>
      <c r="RI256" s="24"/>
      <c r="RJ256" s="24"/>
      <c r="RK256" s="24"/>
      <c r="RL256" s="24"/>
      <c r="RM256" s="24"/>
      <c r="RN256" s="24"/>
      <c r="RO256" s="24"/>
      <c r="RP256" s="24"/>
      <c r="RQ256" s="24"/>
      <c r="RR256" s="24"/>
      <c r="RS256" s="24"/>
      <c r="RT256" s="24"/>
      <c r="RU256" s="24"/>
      <c r="RV256" s="24"/>
      <c r="RW256" s="24"/>
      <c r="RX256" s="24"/>
      <c r="RY256" s="24"/>
      <c r="RZ256" s="24"/>
      <c r="SA256" s="24"/>
      <c r="SB256" s="24"/>
      <c r="SC256" s="24"/>
      <c r="SD256" s="24"/>
      <c r="SE256" s="24"/>
      <c r="SF256" s="24"/>
      <c r="SG256" s="24"/>
      <c r="SH256" s="24"/>
      <c r="SI256" s="24"/>
      <c r="SJ256" s="24"/>
      <c r="SK256" s="24"/>
      <c r="SL256" s="24"/>
      <c r="SM256" s="24"/>
      <c r="SN256" s="24"/>
      <c r="SO256" s="24"/>
      <c r="SP256" s="24"/>
      <c r="SQ256" s="24"/>
      <c r="SR256" s="24"/>
      <c r="SS256" s="24"/>
      <c r="ST256" s="24"/>
      <c r="SU256" s="24"/>
      <c r="SV256" s="24"/>
      <c r="SW256" s="24"/>
      <c r="SX256" s="24"/>
      <c r="SY256" s="24"/>
      <c r="SZ256" s="24"/>
      <c r="TA256" s="24"/>
      <c r="TB256" s="24"/>
      <c r="TC256" s="24"/>
      <c r="TD256" s="24"/>
      <c r="TE256" s="24"/>
      <c r="TF256" s="24"/>
      <c r="TG256" s="24"/>
      <c r="TH256" s="24"/>
      <c r="TI256" s="24"/>
      <c r="TJ256" s="24"/>
      <c r="TK256" s="24"/>
      <c r="TL256" s="24"/>
      <c r="TM256" s="24"/>
      <c r="TN256" s="24"/>
      <c r="TO256" s="24"/>
      <c r="TP256" s="24"/>
      <c r="TQ256" s="24"/>
      <c r="TR256" s="24"/>
      <c r="TS256" s="24"/>
      <c r="TT256" s="24"/>
      <c r="TU256" s="24"/>
      <c r="TV256" s="24"/>
      <c r="TW256" s="24"/>
      <c r="TX256" s="24"/>
      <c r="TY256" s="24"/>
      <c r="TZ256" s="24"/>
      <c r="UA256" s="24"/>
      <c r="UB256" s="24"/>
      <c r="UC256" s="24"/>
      <c r="UD256" s="24"/>
      <c r="UE256" s="24"/>
      <c r="UF256" s="24"/>
      <c r="UG256" s="24"/>
      <c r="UH256" s="24"/>
      <c r="UI256" s="24"/>
      <c r="UJ256" s="24"/>
      <c r="UK256" s="24"/>
      <c r="UL256" s="24"/>
      <c r="UM256" s="24"/>
      <c r="UN256" s="24"/>
      <c r="UO256" s="24"/>
      <c r="UP256" s="24"/>
      <c r="UQ256" s="24"/>
      <c r="UR256" s="24"/>
      <c r="US256" s="24"/>
      <c r="UT256" s="24"/>
      <c r="UU256" s="24"/>
      <c r="UV256" s="24"/>
      <c r="UW256" s="24"/>
      <c r="UX256" s="24"/>
      <c r="UY256" s="24"/>
      <c r="UZ256" s="24"/>
      <c r="VA256" s="24"/>
      <c r="VB256" s="24"/>
      <c r="VC256" s="24"/>
      <c r="VD256" s="24"/>
    </row>
    <row r="257" spans="1:576" s="23" customFormat="1" ht="15" customHeight="1" x14ac:dyDescent="0.2">
      <c r="A257" s="99">
        <v>47</v>
      </c>
      <c r="B257" s="89" t="s">
        <v>325</v>
      </c>
      <c r="C257" s="89" t="s">
        <v>326</v>
      </c>
      <c r="D257" s="20">
        <v>14</v>
      </c>
      <c r="E257" s="95" t="s">
        <v>244</v>
      </c>
      <c r="F257" s="89" t="s">
        <v>327</v>
      </c>
      <c r="G257" s="184" t="s">
        <v>114</v>
      </c>
      <c r="H257" s="22">
        <v>40</v>
      </c>
      <c r="I257" s="157" t="s">
        <v>121</v>
      </c>
      <c r="J257" s="156" t="s">
        <v>350</v>
      </c>
      <c r="K257" s="156" t="s">
        <v>262</v>
      </c>
      <c r="L257" s="21" t="s">
        <v>188</v>
      </c>
      <c r="M257" s="22">
        <v>1</v>
      </c>
      <c r="N257" s="62">
        <v>14012</v>
      </c>
      <c r="O257" s="62"/>
      <c r="P257" s="62"/>
      <c r="Q257" s="62">
        <f t="shared" si="142"/>
        <v>14012</v>
      </c>
      <c r="R257" s="62"/>
      <c r="S257" s="62">
        <f t="shared" si="145"/>
        <v>2616.166666666667</v>
      </c>
      <c r="T257" s="62">
        <f t="shared" si="146"/>
        <v>26161.666666666668</v>
      </c>
      <c r="U257" s="62">
        <f t="shared" si="147"/>
        <v>2452.1</v>
      </c>
      <c r="V257" s="62">
        <f t="shared" si="148"/>
        <v>420.35999999999996</v>
      </c>
      <c r="W257" s="62">
        <f t="shared" si="149"/>
        <v>700.6</v>
      </c>
      <c r="X257" s="62">
        <f t="shared" si="150"/>
        <v>280.24</v>
      </c>
      <c r="Y257" s="62">
        <v>1114</v>
      </c>
      <c r="Z257" s="62">
        <v>571</v>
      </c>
      <c r="AA257" s="64">
        <f t="shared" si="151"/>
        <v>7848.5</v>
      </c>
      <c r="AB257" s="64">
        <f t="shared" si="143"/>
        <v>22602.494444444445</v>
      </c>
      <c r="AC257" s="64">
        <f t="shared" si="144"/>
        <v>271229.93333333335</v>
      </c>
      <c r="AD257" s="64"/>
      <c r="AE257" s="64"/>
      <c r="AF257" s="64"/>
      <c r="AG257" s="64"/>
      <c r="AH257" s="64"/>
      <c r="AI257" s="64"/>
      <c r="AJ257" s="64"/>
      <c r="AK257" s="64"/>
      <c r="AL257" s="6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  <c r="HF257" s="24"/>
      <c r="HG257" s="24"/>
      <c r="HH257" s="24"/>
      <c r="HI257" s="24"/>
      <c r="HJ257" s="24"/>
      <c r="HK257" s="24"/>
      <c r="HL257" s="24"/>
      <c r="HM257" s="24"/>
      <c r="HN257" s="24"/>
      <c r="HO257" s="24"/>
      <c r="HP257" s="24"/>
      <c r="HQ257" s="24"/>
      <c r="HR257" s="24"/>
      <c r="HS257" s="24"/>
      <c r="HT257" s="24"/>
      <c r="HU257" s="24"/>
      <c r="HV257" s="24"/>
      <c r="HW257" s="24"/>
      <c r="HX257" s="24"/>
      <c r="HY257" s="24"/>
      <c r="HZ257" s="24"/>
      <c r="IA257" s="24"/>
      <c r="IB257" s="24"/>
      <c r="IC257" s="24"/>
      <c r="ID257" s="24"/>
      <c r="IE257" s="24"/>
      <c r="IF257" s="24"/>
      <c r="IG257" s="24"/>
      <c r="IH257" s="24"/>
      <c r="II257" s="24"/>
      <c r="IJ257" s="24"/>
      <c r="IK257" s="24"/>
      <c r="IL257" s="24"/>
      <c r="IM257" s="24"/>
      <c r="IN257" s="24"/>
      <c r="IO257" s="24"/>
      <c r="IP257" s="24"/>
      <c r="IQ257" s="24"/>
      <c r="IR257" s="24"/>
      <c r="IS257" s="24"/>
      <c r="IT257" s="24"/>
      <c r="IU257" s="24"/>
      <c r="IV257" s="24"/>
      <c r="IW257" s="24"/>
      <c r="IX257" s="24"/>
      <c r="IY257" s="24"/>
      <c r="IZ257" s="24"/>
      <c r="JA257" s="24"/>
      <c r="JB257" s="24"/>
      <c r="JC257" s="24"/>
      <c r="JD257" s="24"/>
      <c r="JE257" s="24"/>
      <c r="JF257" s="24"/>
      <c r="JG257" s="24"/>
      <c r="JH257" s="24"/>
      <c r="JI257" s="24"/>
      <c r="JJ257" s="24"/>
      <c r="JK257" s="24"/>
      <c r="JL257" s="24"/>
      <c r="JM257" s="24"/>
      <c r="JN257" s="24"/>
      <c r="JO257" s="24"/>
      <c r="JP257" s="24"/>
      <c r="JQ257" s="24"/>
      <c r="JR257" s="24"/>
      <c r="JS257" s="24"/>
      <c r="JT257" s="24"/>
      <c r="JU257" s="24"/>
      <c r="JV257" s="24"/>
      <c r="JW257" s="24"/>
      <c r="JX257" s="24"/>
      <c r="JY257" s="24"/>
      <c r="JZ257" s="24"/>
      <c r="KA257" s="24"/>
      <c r="KB257" s="24"/>
      <c r="KC257" s="24"/>
      <c r="KD257" s="24"/>
      <c r="KE257" s="24"/>
      <c r="KF257" s="24"/>
      <c r="KG257" s="24"/>
      <c r="KH257" s="24"/>
      <c r="KI257" s="24"/>
      <c r="KJ257" s="24"/>
      <c r="KK257" s="24"/>
      <c r="KL257" s="24"/>
      <c r="KM257" s="24"/>
      <c r="KN257" s="24"/>
      <c r="KO257" s="24"/>
      <c r="KP257" s="24"/>
      <c r="KQ257" s="24"/>
      <c r="KR257" s="24"/>
      <c r="KS257" s="24"/>
      <c r="KT257" s="24"/>
      <c r="KU257" s="24"/>
      <c r="KV257" s="24"/>
      <c r="KW257" s="24"/>
      <c r="KX257" s="24"/>
      <c r="KY257" s="24"/>
      <c r="KZ257" s="24"/>
      <c r="LA257" s="24"/>
      <c r="LB257" s="24"/>
      <c r="LC257" s="24"/>
      <c r="LD257" s="24"/>
      <c r="LE257" s="24"/>
      <c r="LF257" s="24"/>
      <c r="LG257" s="24"/>
      <c r="LH257" s="24"/>
      <c r="LI257" s="24"/>
      <c r="LJ257" s="24"/>
      <c r="LK257" s="24"/>
      <c r="LL257" s="24"/>
      <c r="LM257" s="24"/>
      <c r="LN257" s="24"/>
      <c r="LO257" s="24"/>
      <c r="LP257" s="24"/>
      <c r="LQ257" s="24"/>
      <c r="LR257" s="24"/>
      <c r="LS257" s="24"/>
      <c r="LT257" s="24"/>
      <c r="LU257" s="24"/>
      <c r="LV257" s="24"/>
      <c r="LW257" s="24"/>
      <c r="LX257" s="24"/>
      <c r="LY257" s="24"/>
      <c r="LZ257" s="24"/>
      <c r="MA257" s="24"/>
      <c r="MB257" s="24"/>
      <c r="MC257" s="24"/>
      <c r="MD257" s="24"/>
      <c r="ME257" s="24"/>
      <c r="MF257" s="24"/>
      <c r="MG257" s="24"/>
      <c r="MH257" s="24"/>
      <c r="MI257" s="24"/>
      <c r="MJ257" s="24"/>
      <c r="MK257" s="24"/>
      <c r="ML257" s="24"/>
      <c r="MM257" s="24"/>
      <c r="MN257" s="24"/>
      <c r="MO257" s="24"/>
      <c r="MP257" s="24"/>
      <c r="MQ257" s="24"/>
      <c r="MR257" s="24"/>
      <c r="MS257" s="24"/>
      <c r="MT257" s="24"/>
      <c r="MU257" s="24"/>
      <c r="MV257" s="24"/>
      <c r="MW257" s="24"/>
      <c r="MX257" s="24"/>
      <c r="MY257" s="24"/>
      <c r="MZ257" s="24"/>
      <c r="NA257" s="24"/>
      <c r="NB257" s="24"/>
      <c r="NC257" s="24"/>
      <c r="ND257" s="24"/>
      <c r="NE257" s="24"/>
      <c r="NF257" s="24"/>
      <c r="NG257" s="24"/>
      <c r="NH257" s="24"/>
      <c r="NI257" s="24"/>
      <c r="NJ257" s="24"/>
      <c r="NK257" s="24"/>
      <c r="NL257" s="24"/>
      <c r="NM257" s="24"/>
      <c r="NN257" s="24"/>
      <c r="NO257" s="24"/>
      <c r="NP257" s="24"/>
      <c r="NQ257" s="24"/>
      <c r="NR257" s="24"/>
      <c r="NS257" s="24"/>
      <c r="NT257" s="24"/>
      <c r="NU257" s="24"/>
      <c r="NV257" s="24"/>
      <c r="NW257" s="24"/>
      <c r="NX257" s="24"/>
      <c r="NY257" s="24"/>
      <c r="NZ257" s="24"/>
      <c r="OA257" s="24"/>
      <c r="OB257" s="24"/>
      <c r="OC257" s="24"/>
      <c r="OD257" s="24"/>
      <c r="OE257" s="24"/>
      <c r="OF257" s="24"/>
      <c r="OG257" s="24"/>
      <c r="OH257" s="24"/>
      <c r="OI257" s="24"/>
      <c r="OJ257" s="24"/>
      <c r="OK257" s="24"/>
      <c r="OL257" s="24"/>
      <c r="OM257" s="24"/>
      <c r="ON257" s="24"/>
      <c r="OO257" s="24"/>
      <c r="OP257" s="24"/>
      <c r="OQ257" s="24"/>
      <c r="OR257" s="24"/>
      <c r="OS257" s="24"/>
      <c r="OT257" s="24"/>
      <c r="OU257" s="24"/>
      <c r="OV257" s="24"/>
      <c r="OW257" s="24"/>
      <c r="OX257" s="24"/>
      <c r="OY257" s="24"/>
      <c r="OZ257" s="24"/>
      <c r="PA257" s="24"/>
      <c r="PB257" s="24"/>
      <c r="PC257" s="24"/>
      <c r="PD257" s="24"/>
      <c r="PE257" s="24"/>
      <c r="PF257" s="24"/>
      <c r="PG257" s="24"/>
      <c r="PH257" s="24"/>
      <c r="PI257" s="24"/>
      <c r="PJ257" s="24"/>
      <c r="PK257" s="24"/>
      <c r="PL257" s="24"/>
      <c r="PM257" s="24"/>
      <c r="PN257" s="24"/>
      <c r="PO257" s="24"/>
      <c r="PP257" s="24"/>
      <c r="PQ257" s="24"/>
      <c r="PR257" s="24"/>
      <c r="PS257" s="24"/>
      <c r="PT257" s="24"/>
      <c r="PU257" s="24"/>
      <c r="PV257" s="24"/>
      <c r="PW257" s="24"/>
      <c r="PX257" s="24"/>
      <c r="PY257" s="24"/>
      <c r="PZ257" s="24"/>
      <c r="QA257" s="24"/>
      <c r="QB257" s="24"/>
      <c r="QC257" s="24"/>
      <c r="QD257" s="24"/>
      <c r="QE257" s="24"/>
      <c r="QF257" s="24"/>
      <c r="QG257" s="24"/>
      <c r="QH257" s="24"/>
      <c r="QI257" s="24"/>
      <c r="QJ257" s="24"/>
      <c r="QK257" s="24"/>
      <c r="QL257" s="24"/>
      <c r="QM257" s="24"/>
      <c r="QN257" s="24"/>
      <c r="QO257" s="24"/>
      <c r="QP257" s="24"/>
      <c r="QQ257" s="24"/>
      <c r="QR257" s="24"/>
      <c r="QS257" s="24"/>
      <c r="QT257" s="24"/>
      <c r="QU257" s="24"/>
      <c r="QV257" s="24"/>
      <c r="QW257" s="24"/>
      <c r="QX257" s="24"/>
      <c r="QY257" s="24"/>
      <c r="QZ257" s="24"/>
      <c r="RA257" s="24"/>
      <c r="RB257" s="24"/>
      <c r="RC257" s="24"/>
      <c r="RD257" s="24"/>
      <c r="RE257" s="24"/>
      <c r="RF257" s="24"/>
      <c r="RG257" s="24"/>
      <c r="RH257" s="24"/>
      <c r="RI257" s="24"/>
      <c r="RJ257" s="24"/>
      <c r="RK257" s="24"/>
      <c r="RL257" s="24"/>
      <c r="RM257" s="24"/>
      <c r="RN257" s="24"/>
      <c r="RO257" s="24"/>
      <c r="RP257" s="24"/>
      <c r="RQ257" s="24"/>
      <c r="RR257" s="24"/>
      <c r="RS257" s="24"/>
      <c r="RT257" s="24"/>
      <c r="RU257" s="24"/>
      <c r="RV257" s="24"/>
      <c r="RW257" s="24"/>
      <c r="RX257" s="24"/>
      <c r="RY257" s="24"/>
      <c r="RZ257" s="24"/>
      <c r="SA257" s="24"/>
      <c r="SB257" s="24"/>
      <c r="SC257" s="24"/>
      <c r="SD257" s="24"/>
      <c r="SE257" s="24"/>
      <c r="SF257" s="24"/>
      <c r="SG257" s="24"/>
      <c r="SH257" s="24"/>
      <c r="SI257" s="24"/>
      <c r="SJ257" s="24"/>
      <c r="SK257" s="24"/>
      <c r="SL257" s="24"/>
      <c r="SM257" s="24"/>
      <c r="SN257" s="24"/>
      <c r="SO257" s="24"/>
      <c r="SP257" s="24"/>
      <c r="SQ257" s="24"/>
      <c r="SR257" s="24"/>
      <c r="SS257" s="24"/>
      <c r="ST257" s="24"/>
      <c r="SU257" s="24"/>
      <c r="SV257" s="24"/>
      <c r="SW257" s="24"/>
      <c r="SX257" s="24"/>
      <c r="SY257" s="24"/>
      <c r="SZ257" s="24"/>
      <c r="TA257" s="24"/>
      <c r="TB257" s="24"/>
      <c r="TC257" s="24"/>
      <c r="TD257" s="24"/>
      <c r="TE257" s="24"/>
      <c r="TF257" s="24"/>
      <c r="TG257" s="24"/>
      <c r="TH257" s="24"/>
      <c r="TI257" s="24"/>
      <c r="TJ257" s="24"/>
      <c r="TK257" s="24"/>
      <c r="TL257" s="24"/>
      <c r="TM257" s="24"/>
      <c r="TN257" s="24"/>
      <c r="TO257" s="24"/>
      <c r="TP257" s="24"/>
      <c r="TQ257" s="24"/>
      <c r="TR257" s="24"/>
      <c r="TS257" s="24"/>
      <c r="TT257" s="24"/>
      <c r="TU257" s="24"/>
      <c r="TV257" s="24"/>
      <c r="TW257" s="24"/>
      <c r="TX257" s="24"/>
      <c r="TY257" s="24"/>
      <c r="TZ257" s="24"/>
      <c r="UA257" s="24"/>
      <c r="UB257" s="24"/>
      <c r="UC257" s="24"/>
      <c r="UD257" s="24"/>
      <c r="UE257" s="24"/>
      <c r="UF257" s="24"/>
      <c r="UG257" s="24"/>
      <c r="UH257" s="24"/>
      <c r="UI257" s="24"/>
      <c r="UJ257" s="24"/>
      <c r="UK257" s="24"/>
      <c r="UL257" s="24"/>
      <c r="UM257" s="24"/>
      <c r="UN257" s="24"/>
      <c r="UO257" s="24"/>
      <c r="UP257" s="24"/>
      <c r="UQ257" s="24"/>
      <c r="UR257" s="24"/>
      <c r="US257" s="24"/>
      <c r="UT257" s="24"/>
      <c r="UU257" s="24"/>
      <c r="UV257" s="24"/>
      <c r="UW257" s="24"/>
      <c r="UX257" s="24"/>
      <c r="UY257" s="24"/>
      <c r="UZ257" s="24"/>
      <c r="VA257" s="24"/>
      <c r="VB257" s="24"/>
      <c r="VC257" s="24"/>
      <c r="VD257" s="24"/>
    </row>
    <row r="258" spans="1:576" s="23" customFormat="1" ht="15" customHeight="1" x14ac:dyDescent="0.2">
      <c r="A258" s="99">
        <v>48</v>
      </c>
      <c r="B258" s="89" t="s">
        <v>325</v>
      </c>
      <c r="C258" s="89" t="s">
        <v>326</v>
      </c>
      <c r="D258" s="20">
        <v>14</v>
      </c>
      <c r="E258" s="92" t="s">
        <v>244</v>
      </c>
      <c r="F258" s="89" t="s">
        <v>327</v>
      </c>
      <c r="G258" s="130" t="s">
        <v>114</v>
      </c>
      <c r="H258" s="22">
        <v>40</v>
      </c>
      <c r="I258" s="157" t="s">
        <v>121</v>
      </c>
      <c r="J258" s="51" t="s">
        <v>350</v>
      </c>
      <c r="K258" s="21" t="s">
        <v>262</v>
      </c>
      <c r="L258" s="21" t="s">
        <v>188</v>
      </c>
      <c r="M258" s="22">
        <v>1</v>
      </c>
      <c r="N258" s="62">
        <v>14012</v>
      </c>
      <c r="O258" s="62"/>
      <c r="P258" s="62"/>
      <c r="Q258" s="62">
        <f t="shared" si="142"/>
        <v>14012</v>
      </c>
      <c r="R258" s="62"/>
      <c r="S258" s="62">
        <f t="shared" si="145"/>
        <v>2634.166666666667</v>
      </c>
      <c r="T258" s="62">
        <f t="shared" si="146"/>
        <v>26341.666666666668</v>
      </c>
      <c r="U258" s="62">
        <f t="shared" si="147"/>
        <v>2452.1</v>
      </c>
      <c r="V258" s="62">
        <f t="shared" si="148"/>
        <v>420.35999999999996</v>
      </c>
      <c r="W258" s="62">
        <f t="shared" si="149"/>
        <v>700.6</v>
      </c>
      <c r="X258" s="62">
        <f t="shared" si="150"/>
        <v>280.24</v>
      </c>
      <c r="Y258" s="62">
        <v>1114</v>
      </c>
      <c r="Z258" s="62">
        <v>679</v>
      </c>
      <c r="AA258" s="64">
        <f t="shared" si="151"/>
        <v>7902.5</v>
      </c>
      <c r="AB258" s="64">
        <f t="shared" si="143"/>
        <v>22731.494444444445</v>
      </c>
      <c r="AC258" s="64">
        <f t="shared" si="144"/>
        <v>272777.93333333335</v>
      </c>
      <c r="AD258" s="64"/>
      <c r="AE258" s="64"/>
      <c r="AF258" s="64"/>
      <c r="AG258" s="64"/>
      <c r="AH258" s="64"/>
      <c r="AI258" s="64"/>
      <c r="AJ258" s="64"/>
      <c r="AK258" s="64"/>
      <c r="AL258" s="6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  <c r="HF258" s="24"/>
      <c r="HG258" s="24"/>
      <c r="HH258" s="24"/>
      <c r="HI258" s="24"/>
      <c r="HJ258" s="24"/>
      <c r="HK258" s="24"/>
      <c r="HL258" s="24"/>
      <c r="HM258" s="24"/>
      <c r="HN258" s="24"/>
      <c r="HO258" s="24"/>
      <c r="HP258" s="24"/>
      <c r="HQ258" s="24"/>
      <c r="HR258" s="24"/>
      <c r="HS258" s="24"/>
      <c r="HT258" s="24"/>
      <c r="HU258" s="24"/>
      <c r="HV258" s="24"/>
      <c r="HW258" s="24"/>
      <c r="HX258" s="24"/>
      <c r="HY258" s="24"/>
      <c r="HZ258" s="24"/>
      <c r="IA258" s="24"/>
      <c r="IB258" s="24"/>
      <c r="IC258" s="24"/>
      <c r="ID258" s="24"/>
      <c r="IE258" s="24"/>
      <c r="IF258" s="24"/>
      <c r="IG258" s="24"/>
      <c r="IH258" s="24"/>
      <c r="II258" s="24"/>
      <c r="IJ258" s="24"/>
      <c r="IK258" s="24"/>
      <c r="IL258" s="24"/>
      <c r="IM258" s="24"/>
      <c r="IN258" s="24"/>
      <c r="IO258" s="24"/>
      <c r="IP258" s="24"/>
      <c r="IQ258" s="24"/>
      <c r="IR258" s="24"/>
      <c r="IS258" s="24"/>
      <c r="IT258" s="24"/>
      <c r="IU258" s="24"/>
      <c r="IV258" s="24"/>
      <c r="IW258" s="24"/>
      <c r="IX258" s="24"/>
      <c r="IY258" s="24"/>
      <c r="IZ258" s="24"/>
      <c r="JA258" s="24"/>
      <c r="JB258" s="24"/>
      <c r="JC258" s="24"/>
      <c r="JD258" s="24"/>
      <c r="JE258" s="24"/>
      <c r="JF258" s="24"/>
      <c r="JG258" s="24"/>
      <c r="JH258" s="24"/>
      <c r="JI258" s="24"/>
      <c r="JJ258" s="24"/>
      <c r="JK258" s="24"/>
      <c r="JL258" s="24"/>
      <c r="JM258" s="24"/>
      <c r="JN258" s="24"/>
      <c r="JO258" s="24"/>
      <c r="JP258" s="24"/>
      <c r="JQ258" s="24"/>
      <c r="JR258" s="24"/>
      <c r="JS258" s="24"/>
      <c r="JT258" s="24"/>
      <c r="JU258" s="24"/>
      <c r="JV258" s="24"/>
      <c r="JW258" s="24"/>
      <c r="JX258" s="24"/>
      <c r="JY258" s="24"/>
      <c r="JZ258" s="24"/>
      <c r="KA258" s="24"/>
      <c r="KB258" s="24"/>
      <c r="KC258" s="24"/>
      <c r="KD258" s="24"/>
      <c r="KE258" s="24"/>
      <c r="KF258" s="24"/>
      <c r="KG258" s="24"/>
      <c r="KH258" s="24"/>
      <c r="KI258" s="24"/>
      <c r="KJ258" s="24"/>
      <c r="KK258" s="24"/>
      <c r="KL258" s="24"/>
      <c r="KM258" s="24"/>
      <c r="KN258" s="24"/>
      <c r="KO258" s="24"/>
      <c r="KP258" s="24"/>
      <c r="KQ258" s="24"/>
      <c r="KR258" s="24"/>
      <c r="KS258" s="24"/>
      <c r="KT258" s="24"/>
      <c r="KU258" s="24"/>
      <c r="KV258" s="24"/>
      <c r="KW258" s="24"/>
      <c r="KX258" s="24"/>
      <c r="KY258" s="24"/>
      <c r="KZ258" s="24"/>
      <c r="LA258" s="24"/>
      <c r="LB258" s="24"/>
      <c r="LC258" s="24"/>
      <c r="LD258" s="24"/>
      <c r="LE258" s="24"/>
      <c r="LF258" s="24"/>
      <c r="LG258" s="24"/>
      <c r="LH258" s="24"/>
      <c r="LI258" s="24"/>
      <c r="LJ258" s="24"/>
      <c r="LK258" s="24"/>
      <c r="LL258" s="24"/>
      <c r="LM258" s="24"/>
      <c r="LN258" s="24"/>
      <c r="LO258" s="24"/>
      <c r="LP258" s="24"/>
      <c r="LQ258" s="24"/>
      <c r="LR258" s="24"/>
      <c r="LS258" s="24"/>
      <c r="LT258" s="24"/>
      <c r="LU258" s="24"/>
      <c r="LV258" s="24"/>
      <c r="LW258" s="24"/>
      <c r="LX258" s="24"/>
      <c r="LY258" s="24"/>
      <c r="LZ258" s="24"/>
      <c r="MA258" s="24"/>
      <c r="MB258" s="24"/>
      <c r="MC258" s="24"/>
      <c r="MD258" s="24"/>
      <c r="ME258" s="24"/>
      <c r="MF258" s="24"/>
      <c r="MG258" s="24"/>
      <c r="MH258" s="24"/>
      <c r="MI258" s="24"/>
      <c r="MJ258" s="24"/>
      <c r="MK258" s="24"/>
      <c r="ML258" s="24"/>
      <c r="MM258" s="24"/>
      <c r="MN258" s="24"/>
      <c r="MO258" s="24"/>
      <c r="MP258" s="24"/>
      <c r="MQ258" s="24"/>
      <c r="MR258" s="24"/>
      <c r="MS258" s="24"/>
      <c r="MT258" s="24"/>
      <c r="MU258" s="24"/>
      <c r="MV258" s="24"/>
      <c r="MW258" s="24"/>
      <c r="MX258" s="24"/>
      <c r="MY258" s="24"/>
      <c r="MZ258" s="24"/>
      <c r="NA258" s="24"/>
      <c r="NB258" s="24"/>
      <c r="NC258" s="24"/>
      <c r="ND258" s="24"/>
      <c r="NE258" s="24"/>
      <c r="NF258" s="24"/>
      <c r="NG258" s="24"/>
      <c r="NH258" s="24"/>
      <c r="NI258" s="24"/>
      <c r="NJ258" s="24"/>
      <c r="NK258" s="24"/>
      <c r="NL258" s="24"/>
      <c r="NM258" s="24"/>
      <c r="NN258" s="24"/>
      <c r="NO258" s="24"/>
      <c r="NP258" s="24"/>
      <c r="NQ258" s="24"/>
      <c r="NR258" s="24"/>
      <c r="NS258" s="24"/>
      <c r="NT258" s="24"/>
      <c r="NU258" s="24"/>
      <c r="NV258" s="24"/>
      <c r="NW258" s="24"/>
      <c r="NX258" s="24"/>
      <c r="NY258" s="24"/>
      <c r="NZ258" s="24"/>
      <c r="OA258" s="24"/>
      <c r="OB258" s="24"/>
      <c r="OC258" s="24"/>
      <c r="OD258" s="24"/>
      <c r="OE258" s="24"/>
      <c r="OF258" s="24"/>
      <c r="OG258" s="24"/>
      <c r="OH258" s="24"/>
      <c r="OI258" s="24"/>
      <c r="OJ258" s="24"/>
      <c r="OK258" s="24"/>
      <c r="OL258" s="24"/>
      <c r="OM258" s="24"/>
      <c r="ON258" s="24"/>
      <c r="OO258" s="24"/>
      <c r="OP258" s="24"/>
      <c r="OQ258" s="24"/>
      <c r="OR258" s="24"/>
      <c r="OS258" s="24"/>
      <c r="OT258" s="24"/>
      <c r="OU258" s="24"/>
      <c r="OV258" s="24"/>
      <c r="OW258" s="24"/>
      <c r="OX258" s="24"/>
      <c r="OY258" s="24"/>
      <c r="OZ258" s="24"/>
      <c r="PA258" s="24"/>
      <c r="PB258" s="24"/>
      <c r="PC258" s="24"/>
      <c r="PD258" s="24"/>
      <c r="PE258" s="24"/>
      <c r="PF258" s="24"/>
      <c r="PG258" s="24"/>
      <c r="PH258" s="24"/>
      <c r="PI258" s="24"/>
      <c r="PJ258" s="24"/>
      <c r="PK258" s="24"/>
      <c r="PL258" s="24"/>
      <c r="PM258" s="24"/>
      <c r="PN258" s="24"/>
      <c r="PO258" s="24"/>
      <c r="PP258" s="24"/>
      <c r="PQ258" s="24"/>
      <c r="PR258" s="24"/>
      <c r="PS258" s="24"/>
      <c r="PT258" s="24"/>
      <c r="PU258" s="24"/>
      <c r="PV258" s="24"/>
      <c r="PW258" s="24"/>
      <c r="PX258" s="24"/>
      <c r="PY258" s="24"/>
      <c r="PZ258" s="24"/>
      <c r="QA258" s="24"/>
      <c r="QB258" s="24"/>
      <c r="QC258" s="24"/>
      <c r="QD258" s="24"/>
      <c r="QE258" s="24"/>
      <c r="QF258" s="24"/>
      <c r="QG258" s="24"/>
      <c r="QH258" s="24"/>
      <c r="QI258" s="24"/>
      <c r="QJ258" s="24"/>
      <c r="QK258" s="24"/>
      <c r="QL258" s="24"/>
      <c r="QM258" s="24"/>
      <c r="QN258" s="24"/>
      <c r="QO258" s="24"/>
      <c r="QP258" s="24"/>
      <c r="QQ258" s="24"/>
      <c r="QR258" s="24"/>
      <c r="QS258" s="24"/>
      <c r="QT258" s="24"/>
      <c r="QU258" s="24"/>
      <c r="QV258" s="24"/>
      <c r="QW258" s="24"/>
      <c r="QX258" s="24"/>
      <c r="QY258" s="24"/>
      <c r="QZ258" s="24"/>
      <c r="RA258" s="24"/>
      <c r="RB258" s="24"/>
      <c r="RC258" s="24"/>
      <c r="RD258" s="24"/>
      <c r="RE258" s="24"/>
      <c r="RF258" s="24"/>
      <c r="RG258" s="24"/>
      <c r="RH258" s="24"/>
      <c r="RI258" s="24"/>
      <c r="RJ258" s="24"/>
      <c r="RK258" s="24"/>
      <c r="RL258" s="24"/>
      <c r="RM258" s="24"/>
      <c r="RN258" s="24"/>
      <c r="RO258" s="24"/>
      <c r="RP258" s="24"/>
      <c r="RQ258" s="24"/>
      <c r="RR258" s="24"/>
      <c r="RS258" s="24"/>
      <c r="RT258" s="24"/>
      <c r="RU258" s="24"/>
      <c r="RV258" s="24"/>
      <c r="RW258" s="24"/>
      <c r="RX258" s="24"/>
      <c r="RY258" s="24"/>
      <c r="RZ258" s="24"/>
      <c r="SA258" s="24"/>
      <c r="SB258" s="24"/>
      <c r="SC258" s="24"/>
      <c r="SD258" s="24"/>
      <c r="SE258" s="24"/>
      <c r="SF258" s="24"/>
      <c r="SG258" s="24"/>
      <c r="SH258" s="24"/>
      <c r="SI258" s="24"/>
      <c r="SJ258" s="24"/>
      <c r="SK258" s="24"/>
      <c r="SL258" s="24"/>
      <c r="SM258" s="24"/>
      <c r="SN258" s="24"/>
      <c r="SO258" s="24"/>
      <c r="SP258" s="24"/>
      <c r="SQ258" s="24"/>
      <c r="SR258" s="24"/>
      <c r="SS258" s="24"/>
      <c r="ST258" s="24"/>
      <c r="SU258" s="24"/>
      <c r="SV258" s="24"/>
      <c r="SW258" s="24"/>
      <c r="SX258" s="24"/>
      <c r="SY258" s="24"/>
      <c r="SZ258" s="24"/>
      <c r="TA258" s="24"/>
      <c r="TB258" s="24"/>
      <c r="TC258" s="24"/>
      <c r="TD258" s="24"/>
      <c r="TE258" s="24"/>
      <c r="TF258" s="24"/>
      <c r="TG258" s="24"/>
      <c r="TH258" s="24"/>
      <c r="TI258" s="24"/>
      <c r="TJ258" s="24"/>
      <c r="TK258" s="24"/>
      <c r="TL258" s="24"/>
      <c r="TM258" s="24"/>
      <c r="TN258" s="24"/>
      <c r="TO258" s="24"/>
      <c r="TP258" s="24"/>
      <c r="TQ258" s="24"/>
      <c r="TR258" s="24"/>
      <c r="TS258" s="24"/>
      <c r="TT258" s="24"/>
      <c r="TU258" s="24"/>
      <c r="TV258" s="24"/>
      <c r="TW258" s="24"/>
      <c r="TX258" s="24"/>
      <c r="TY258" s="24"/>
      <c r="TZ258" s="24"/>
      <c r="UA258" s="24"/>
      <c r="UB258" s="24"/>
      <c r="UC258" s="24"/>
      <c r="UD258" s="24"/>
      <c r="UE258" s="24"/>
      <c r="UF258" s="24"/>
      <c r="UG258" s="24"/>
      <c r="UH258" s="24"/>
      <c r="UI258" s="24"/>
      <c r="UJ258" s="24"/>
      <c r="UK258" s="24"/>
      <c r="UL258" s="24"/>
      <c r="UM258" s="24"/>
      <c r="UN258" s="24"/>
      <c r="UO258" s="24"/>
      <c r="UP258" s="24"/>
      <c r="UQ258" s="24"/>
      <c r="UR258" s="24"/>
      <c r="US258" s="24"/>
      <c r="UT258" s="24"/>
      <c r="UU258" s="24"/>
      <c r="UV258" s="24"/>
      <c r="UW258" s="24"/>
      <c r="UX258" s="24"/>
      <c r="UY258" s="24"/>
      <c r="UZ258" s="24"/>
      <c r="VA258" s="24"/>
      <c r="VB258" s="24"/>
      <c r="VC258" s="24"/>
      <c r="VD258" s="24"/>
    </row>
    <row r="259" spans="1:576" s="23" customFormat="1" ht="15" customHeight="1" x14ac:dyDescent="0.2">
      <c r="A259" s="94">
        <v>49</v>
      </c>
      <c r="B259" s="89" t="s">
        <v>325</v>
      </c>
      <c r="C259" s="89" t="s">
        <v>326</v>
      </c>
      <c r="D259" s="20">
        <v>14</v>
      </c>
      <c r="E259" s="89" t="s">
        <v>246</v>
      </c>
      <c r="F259" s="89" t="s">
        <v>327</v>
      </c>
      <c r="G259" s="134" t="s">
        <v>377</v>
      </c>
      <c r="H259" s="22">
        <v>40</v>
      </c>
      <c r="I259" s="22" t="s">
        <v>107</v>
      </c>
      <c r="J259" s="51" t="s">
        <v>355</v>
      </c>
      <c r="K259" s="51" t="s">
        <v>262</v>
      </c>
      <c r="L259" s="21" t="s">
        <v>188</v>
      </c>
      <c r="M259" s="22">
        <v>1</v>
      </c>
      <c r="N259" s="62">
        <v>16756</v>
      </c>
      <c r="O259" s="62"/>
      <c r="P259" s="62"/>
      <c r="Q259" s="62">
        <f t="shared" si="142"/>
        <v>16756</v>
      </c>
      <c r="R259" s="62"/>
      <c r="S259" s="62">
        <f t="shared" si="145"/>
        <v>3091.5</v>
      </c>
      <c r="T259" s="62">
        <f t="shared" si="146"/>
        <v>30914.999999999996</v>
      </c>
      <c r="U259" s="62">
        <f t="shared" si="147"/>
        <v>2932.2999999999997</v>
      </c>
      <c r="V259" s="62">
        <f t="shared" si="148"/>
        <v>502.68</v>
      </c>
      <c r="W259" s="62">
        <f t="shared" si="149"/>
        <v>837.80000000000007</v>
      </c>
      <c r="X259" s="62">
        <f t="shared" si="150"/>
        <v>335.12</v>
      </c>
      <c r="Y259" s="62">
        <v>1114</v>
      </c>
      <c r="Z259" s="62">
        <v>679</v>
      </c>
      <c r="AA259" s="64">
        <f t="shared" si="151"/>
        <v>9274.5</v>
      </c>
      <c r="AB259" s="64">
        <f t="shared" si="143"/>
        <v>26763.649999999998</v>
      </c>
      <c r="AC259" s="64">
        <f t="shared" si="144"/>
        <v>321163.8</v>
      </c>
      <c r="AD259" s="64"/>
      <c r="AE259" s="64"/>
      <c r="AF259" s="64"/>
      <c r="AG259" s="64"/>
      <c r="AH259" s="64"/>
      <c r="AI259" s="64"/>
      <c r="AJ259" s="64"/>
      <c r="AK259" s="64"/>
      <c r="AL259" s="6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  <c r="HF259" s="24"/>
      <c r="HG259" s="24"/>
      <c r="HH259" s="24"/>
      <c r="HI259" s="24"/>
      <c r="HJ259" s="24"/>
      <c r="HK259" s="24"/>
      <c r="HL259" s="24"/>
      <c r="HM259" s="24"/>
      <c r="HN259" s="24"/>
      <c r="HO259" s="24"/>
      <c r="HP259" s="24"/>
      <c r="HQ259" s="24"/>
      <c r="HR259" s="24"/>
      <c r="HS259" s="24"/>
      <c r="HT259" s="24"/>
      <c r="HU259" s="24"/>
      <c r="HV259" s="24"/>
      <c r="HW259" s="24"/>
      <c r="HX259" s="24"/>
      <c r="HY259" s="24"/>
      <c r="HZ259" s="24"/>
      <c r="IA259" s="24"/>
      <c r="IB259" s="24"/>
      <c r="IC259" s="24"/>
      <c r="ID259" s="24"/>
      <c r="IE259" s="24"/>
      <c r="IF259" s="24"/>
      <c r="IG259" s="24"/>
      <c r="IH259" s="24"/>
      <c r="II259" s="24"/>
      <c r="IJ259" s="24"/>
      <c r="IK259" s="24"/>
      <c r="IL259" s="24"/>
      <c r="IM259" s="24"/>
      <c r="IN259" s="24"/>
      <c r="IO259" s="24"/>
      <c r="IP259" s="24"/>
      <c r="IQ259" s="24"/>
      <c r="IR259" s="24"/>
      <c r="IS259" s="24"/>
      <c r="IT259" s="24"/>
      <c r="IU259" s="24"/>
      <c r="IV259" s="24"/>
      <c r="IW259" s="24"/>
      <c r="IX259" s="24"/>
      <c r="IY259" s="24"/>
      <c r="IZ259" s="24"/>
      <c r="JA259" s="24"/>
      <c r="JB259" s="24"/>
      <c r="JC259" s="24"/>
      <c r="JD259" s="24"/>
      <c r="JE259" s="24"/>
      <c r="JF259" s="24"/>
      <c r="JG259" s="24"/>
      <c r="JH259" s="24"/>
      <c r="JI259" s="24"/>
      <c r="JJ259" s="24"/>
      <c r="JK259" s="24"/>
      <c r="JL259" s="24"/>
      <c r="JM259" s="24"/>
      <c r="JN259" s="24"/>
      <c r="JO259" s="24"/>
      <c r="JP259" s="24"/>
      <c r="JQ259" s="24"/>
      <c r="JR259" s="24"/>
      <c r="JS259" s="24"/>
      <c r="JT259" s="24"/>
      <c r="JU259" s="24"/>
      <c r="JV259" s="24"/>
      <c r="JW259" s="24"/>
      <c r="JX259" s="24"/>
      <c r="JY259" s="24"/>
      <c r="JZ259" s="24"/>
      <c r="KA259" s="24"/>
      <c r="KB259" s="24"/>
      <c r="KC259" s="24"/>
      <c r="KD259" s="24"/>
      <c r="KE259" s="24"/>
      <c r="KF259" s="24"/>
      <c r="KG259" s="24"/>
      <c r="KH259" s="24"/>
      <c r="KI259" s="24"/>
      <c r="KJ259" s="24"/>
      <c r="KK259" s="24"/>
      <c r="KL259" s="24"/>
      <c r="KM259" s="24"/>
      <c r="KN259" s="24"/>
      <c r="KO259" s="24"/>
      <c r="KP259" s="24"/>
      <c r="KQ259" s="24"/>
      <c r="KR259" s="24"/>
      <c r="KS259" s="24"/>
      <c r="KT259" s="24"/>
      <c r="KU259" s="24"/>
      <c r="KV259" s="24"/>
      <c r="KW259" s="24"/>
      <c r="KX259" s="24"/>
      <c r="KY259" s="24"/>
      <c r="KZ259" s="24"/>
      <c r="LA259" s="24"/>
      <c r="LB259" s="24"/>
      <c r="LC259" s="24"/>
      <c r="LD259" s="24"/>
      <c r="LE259" s="24"/>
      <c r="LF259" s="24"/>
      <c r="LG259" s="24"/>
      <c r="LH259" s="24"/>
      <c r="LI259" s="24"/>
      <c r="LJ259" s="24"/>
      <c r="LK259" s="24"/>
      <c r="LL259" s="24"/>
      <c r="LM259" s="24"/>
      <c r="LN259" s="24"/>
      <c r="LO259" s="24"/>
      <c r="LP259" s="24"/>
      <c r="LQ259" s="24"/>
      <c r="LR259" s="24"/>
      <c r="LS259" s="24"/>
      <c r="LT259" s="24"/>
      <c r="LU259" s="24"/>
      <c r="LV259" s="24"/>
      <c r="LW259" s="24"/>
      <c r="LX259" s="24"/>
      <c r="LY259" s="24"/>
      <c r="LZ259" s="24"/>
      <c r="MA259" s="24"/>
      <c r="MB259" s="24"/>
      <c r="MC259" s="24"/>
      <c r="MD259" s="24"/>
      <c r="ME259" s="24"/>
      <c r="MF259" s="24"/>
      <c r="MG259" s="24"/>
      <c r="MH259" s="24"/>
      <c r="MI259" s="24"/>
      <c r="MJ259" s="24"/>
      <c r="MK259" s="24"/>
      <c r="ML259" s="24"/>
      <c r="MM259" s="24"/>
      <c r="MN259" s="24"/>
      <c r="MO259" s="24"/>
      <c r="MP259" s="24"/>
      <c r="MQ259" s="24"/>
      <c r="MR259" s="24"/>
      <c r="MS259" s="24"/>
      <c r="MT259" s="24"/>
      <c r="MU259" s="24"/>
      <c r="MV259" s="24"/>
      <c r="MW259" s="24"/>
      <c r="MX259" s="24"/>
      <c r="MY259" s="24"/>
      <c r="MZ259" s="24"/>
      <c r="NA259" s="24"/>
      <c r="NB259" s="24"/>
      <c r="NC259" s="24"/>
      <c r="ND259" s="24"/>
      <c r="NE259" s="24"/>
      <c r="NF259" s="24"/>
      <c r="NG259" s="24"/>
      <c r="NH259" s="24"/>
      <c r="NI259" s="24"/>
      <c r="NJ259" s="24"/>
      <c r="NK259" s="24"/>
      <c r="NL259" s="24"/>
      <c r="NM259" s="24"/>
      <c r="NN259" s="24"/>
      <c r="NO259" s="24"/>
      <c r="NP259" s="24"/>
      <c r="NQ259" s="24"/>
      <c r="NR259" s="24"/>
      <c r="NS259" s="24"/>
      <c r="NT259" s="24"/>
      <c r="NU259" s="24"/>
      <c r="NV259" s="24"/>
      <c r="NW259" s="24"/>
      <c r="NX259" s="24"/>
      <c r="NY259" s="24"/>
      <c r="NZ259" s="24"/>
      <c r="OA259" s="24"/>
      <c r="OB259" s="24"/>
      <c r="OC259" s="24"/>
      <c r="OD259" s="24"/>
      <c r="OE259" s="24"/>
      <c r="OF259" s="24"/>
      <c r="OG259" s="24"/>
      <c r="OH259" s="24"/>
      <c r="OI259" s="24"/>
      <c r="OJ259" s="24"/>
      <c r="OK259" s="24"/>
      <c r="OL259" s="24"/>
      <c r="OM259" s="24"/>
      <c r="ON259" s="24"/>
      <c r="OO259" s="24"/>
      <c r="OP259" s="24"/>
      <c r="OQ259" s="24"/>
      <c r="OR259" s="24"/>
      <c r="OS259" s="24"/>
      <c r="OT259" s="24"/>
      <c r="OU259" s="24"/>
      <c r="OV259" s="24"/>
      <c r="OW259" s="24"/>
      <c r="OX259" s="24"/>
      <c r="OY259" s="24"/>
      <c r="OZ259" s="24"/>
      <c r="PA259" s="24"/>
      <c r="PB259" s="24"/>
      <c r="PC259" s="24"/>
      <c r="PD259" s="24"/>
      <c r="PE259" s="24"/>
      <c r="PF259" s="24"/>
      <c r="PG259" s="24"/>
      <c r="PH259" s="24"/>
      <c r="PI259" s="24"/>
      <c r="PJ259" s="24"/>
      <c r="PK259" s="24"/>
      <c r="PL259" s="24"/>
      <c r="PM259" s="24"/>
      <c r="PN259" s="24"/>
      <c r="PO259" s="24"/>
      <c r="PP259" s="24"/>
      <c r="PQ259" s="24"/>
      <c r="PR259" s="24"/>
      <c r="PS259" s="24"/>
      <c r="PT259" s="24"/>
      <c r="PU259" s="24"/>
      <c r="PV259" s="24"/>
      <c r="PW259" s="24"/>
      <c r="PX259" s="24"/>
      <c r="PY259" s="24"/>
      <c r="PZ259" s="24"/>
      <c r="QA259" s="24"/>
      <c r="QB259" s="24"/>
      <c r="QC259" s="24"/>
      <c r="QD259" s="24"/>
      <c r="QE259" s="24"/>
      <c r="QF259" s="24"/>
      <c r="QG259" s="24"/>
      <c r="QH259" s="24"/>
      <c r="QI259" s="24"/>
      <c r="QJ259" s="24"/>
      <c r="QK259" s="24"/>
      <c r="QL259" s="24"/>
      <c r="QM259" s="24"/>
      <c r="QN259" s="24"/>
      <c r="QO259" s="24"/>
      <c r="QP259" s="24"/>
      <c r="QQ259" s="24"/>
      <c r="QR259" s="24"/>
      <c r="QS259" s="24"/>
      <c r="QT259" s="24"/>
      <c r="QU259" s="24"/>
      <c r="QV259" s="24"/>
      <c r="QW259" s="24"/>
      <c r="QX259" s="24"/>
      <c r="QY259" s="24"/>
      <c r="QZ259" s="24"/>
      <c r="RA259" s="24"/>
      <c r="RB259" s="24"/>
      <c r="RC259" s="24"/>
      <c r="RD259" s="24"/>
      <c r="RE259" s="24"/>
      <c r="RF259" s="24"/>
      <c r="RG259" s="24"/>
      <c r="RH259" s="24"/>
      <c r="RI259" s="24"/>
      <c r="RJ259" s="24"/>
      <c r="RK259" s="24"/>
      <c r="RL259" s="24"/>
      <c r="RM259" s="24"/>
      <c r="RN259" s="24"/>
      <c r="RO259" s="24"/>
      <c r="RP259" s="24"/>
      <c r="RQ259" s="24"/>
      <c r="RR259" s="24"/>
      <c r="RS259" s="24"/>
      <c r="RT259" s="24"/>
      <c r="RU259" s="24"/>
      <c r="RV259" s="24"/>
      <c r="RW259" s="24"/>
      <c r="RX259" s="24"/>
      <c r="RY259" s="24"/>
      <c r="RZ259" s="24"/>
      <c r="SA259" s="24"/>
      <c r="SB259" s="24"/>
      <c r="SC259" s="24"/>
      <c r="SD259" s="24"/>
      <c r="SE259" s="24"/>
      <c r="SF259" s="24"/>
      <c r="SG259" s="24"/>
      <c r="SH259" s="24"/>
      <c r="SI259" s="24"/>
      <c r="SJ259" s="24"/>
      <c r="SK259" s="24"/>
      <c r="SL259" s="24"/>
      <c r="SM259" s="24"/>
      <c r="SN259" s="24"/>
      <c r="SO259" s="24"/>
      <c r="SP259" s="24"/>
      <c r="SQ259" s="24"/>
      <c r="SR259" s="24"/>
      <c r="SS259" s="24"/>
      <c r="ST259" s="24"/>
      <c r="SU259" s="24"/>
      <c r="SV259" s="24"/>
      <c r="SW259" s="24"/>
      <c r="SX259" s="24"/>
      <c r="SY259" s="24"/>
      <c r="SZ259" s="24"/>
      <c r="TA259" s="24"/>
      <c r="TB259" s="24"/>
      <c r="TC259" s="24"/>
      <c r="TD259" s="24"/>
      <c r="TE259" s="24"/>
      <c r="TF259" s="24"/>
      <c r="TG259" s="24"/>
      <c r="TH259" s="24"/>
      <c r="TI259" s="24"/>
      <c r="TJ259" s="24"/>
      <c r="TK259" s="24"/>
      <c r="TL259" s="24"/>
      <c r="TM259" s="24"/>
      <c r="TN259" s="24"/>
      <c r="TO259" s="24"/>
      <c r="TP259" s="24"/>
      <c r="TQ259" s="24"/>
      <c r="TR259" s="24"/>
      <c r="TS259" s="24"/>
      <c r="TT259" s="24"/>
      <c r="TU259" s="24"/>
      <c r="TV259" s="24"/>
      <c r="TW259" s="24"/>
      <c r="TX259" s="24"/>
      <c r="TY259" s="24"/>
      <c r="TZ259" s="24"/>
      <c r="UA259" s="24"/>
      <c r="UB259" s="24"/>
      <c r="UC259" s="24"/>
      <c r="UD259" s="24"/>
      <c r="UE259" s="24"/>
      <c r="UF259" s="24"/>
      <c r="UG259" s="24"/>
      <c r="UH259" s="24"/>
      <c r="UI259" s="24"/>
      <c r="UJ259" s="24"/>
      <c r="UK259" s="24"/>
      <c r="UL259" s="24"/>
      <c r="UM259" s="24"/>
      <c r="UN259" s="24"/>
      <c r="UO259" s="24"/>
      <c r="UP259" s="24"/>
      <c r="UQ259" s="24"/>
      <c r="UR259" s="24"/>
      <c r="US259" s="24"/>
      <c r="UT259" s="24"/>
      <c r="UU259" s="24"/>
      <c r="UV259" s="24"/>
      <c r="UW259" s="24"/>
      <c r="UX259" s="24"/>
      <c r="UY259" s="24"/>
      <c r="UZ259" s="24"/>
      <c r="VA259" s="24"/>
      <c r="VB259" s="24"/>
      <c r="VC259" s="24"/>
      <c r="VD259" s="24"/>
    </row>
    <row r="260" spans="1:576" s="23" customFormat="1" ht="15" customHeight="1" x14ac:dyDescent="0.2">
      <c r="A260" s="18">
        <v>50</v>
      </c>
      <c r="B260" s="89" t="s">
        <v>325</v>
      </c>
      <c r="C260" s="89" t="s">
        <v>326</v>
      </c>
      <c r="D260" s="20">
        <v>14</v>
      </c>
      <c r="E260" s="92" t="s">
        <v>244</v>
      </c>
      <c r="F260" s="89" t="s">
        <v>327</v>
      </c>
      <c r="G260" s="134" t="s">
        <v>377</v>
      </c>
      <c r="H260" s="22">
        <v>40</v>
      </c>
      <c r="I260" s="157" t="s">
        <v>121</v>
      </c>
      <c r="J260" s="156" t="s">
        <v>378</v>
      </c>
      <c r="K260" s="21" t="s">
        <v>262</v>
      </c>
      <c r="L260" s="21" t="s">
        <v>188</v>
      </c>
      <c r="M260" s="22">
        <v>1</v>
      </c>
      <c r="N260" s="101">
        <v>16756</v>
      </c>
      <c r="O260" s="62"/>
      <c r="P260" s="62"/>
      <c r="Q260" s="62">
        <f t="shared" si="142"/>
        <v>16756</v>
      </c>
      <c r="R260" s="62"/>
      <c r="S260" s="62">
        <f t="shared" si="145"/>
        <v>3037.3333333333335</v>
      </c>
      <c r="T260" s="62">
        <f t="shared" si="146"/>
        <v>30373.333333333336</v>
      </c>
      <c r="U260" s="62">
        <f t="shared" si="147"/>
        <v>2932.2999999999997</v>
      </c>
      <c r="V260" s="62">
        <f t="shared" si="148"/>
        <v>502.68</v>
      </c>
      <c r="W260" s="62">
        <f t="shared" si="149"/>
        <v>837.80000000000007</v>
      </c>
      <c r="X260" s="62">
        <f t="shared" si="150"/>
        <v>335.12</v>
      </c>
      <c r="Y260" s="62">
        <v>869</v>
      </c>
      <c r="Z260" s="62">
        <v>599</v>
      </c>
      <c r="AA260" s="64">
        <f t="shared" si="151"/>
        <v>9112</v>
      </c>
      <c r="AB260" s="64">
        <f t="shared" si="143"/>
        <v>26375.455555555553</v>
      </c>
      <c r="AC260" s="64">
        <f t="shared" si="144"/>
        <v>316505.46666666662</v>
      </c>
      <c r="AD260" s="64"/>
      <c r="AE260" s="64"/>
      <c r="AF260" s="64"/>
      <c r="AG260" s="64"/>
      <c r="AH260" s="64"/>
      <c r="AI260" s="64"/>
      <c r="AJ260" s="64"/>
      <c r="AK260" s="64"/>
      <c r="AL260" s="6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CR260" s="24"/>
      <c r="CS260" s="24"/>
      <c r="CT260" s="24"/>
      <c r="CU260" s="24"/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4"/>
      <c r="HA260" s="24"/>
      <c r="HB260" s="24"/>
      <c r="HC260" s="24"/>
      <c r="HD260" s="24"/>
      <c r="HE260" s="24"/>
      <c r="HF260" s="24"/>
      <c r="HG260" s="24"/>
      <c r="HH260" s="24"/>
      <c r="HI260" s="24"/>
      <c r="HJ260" s="24"/>
      <c r="HK260" s="24"/>
      <c r="HL260" s="24"/>
      <c r="HM260" s="24"/>
      <c r="HN260" s="24"/>
      <c r="HO260" s="24"/>
      <c r="HP260" s="24"/>
      <c r="HQ260" s="24"/>
      <c r="HR260" s="24"/>
      <c r="HS260" s="24"/>
      <c r="HT260" s="24"/>
      <c r="HU260" s="24"/>
      <c r="HV260" s="24"/>
      <c r="HW260" s="24"/>
      <c r="HX260" s="24"/>
      <c r="HY260" s="24"/>
      <c r="HZ260" s="24"/>
      <c r="IA260" s="24"/>
      <c r="IB260" s="24"/>
      <c r="IC260" s="24"/>
      <c r="ID260" s="24"/>
      <c r="IE260" s="24"/>
      <c r="IF260" s="24"/>
      <c r="IG260" s="24"/>
      <c r="IH260" s="24"/>
      <c r="II260" s="24"/>
      <c r="IJ260" s="24"/>
      <c r="IK260" s="24"/>
      <c r="IL260" s="24"/>
      <c r="IM260" s="24"/>
      <c r="IN260" s="24"/>
      <c r="IO260" s="24"/>
      <c r="IP260" s="24"/>
      <c r="IQ260" s="24"/>
      <c r="IR260" s="24"/>
      <c r="IS260" s="24"/>
      <c r="IT260" s="24"/>
      <c r="IU260" s="24"/>
      <c r="IV260" s="24"/>
      <c r="IW260" s="24"/>
      <c r="IX260" s="24"/>
      <c r="IY260" s="24"/>
      <c r="IZ260" s="24"/>
      <c r="JA260" s="24"/>
      <c r="JB260" s="24"/>
      <c r="JC260" s="24"/>
      <c r="JD260" s="24"/>
      <c r="JE260" s="24"/>
      <c r="JF260" s="24"/>
      <c r="JG260" s="24"/>
      <c r="JH260" s="24"/>
      <c r="JI260" s="24"/>
      <c r="JJ260" s="24"/>
      <c r="JK260" s="24"/>
      <c r="JL260" s="24"/>
      <c r="JM260" s="24"/>
      <c r="JN260" s="24"/>
      <c r="JO260" s="24"/>
      <c r="JP260" s="24"/>
      <c r="JQ260" s="24"/>
      <c r="JR260" s="24"/>
      <c r="JS260" s="24"/>
      <c r="JT260" s="24"/>
      <c r="JU260" s="24"/>
      <c r="JV260" s="24"/>
      <c r="JW260" s="24"/>
      <c r="JX260" s="24"/>
      <c r="JY260" s="24"/>
      <c r="JZ260" s="24"/>
      <c r="KA260" s="24"/>
      <c r="KB260" s="24"/>
      <c r="KC260" s="24"/>
      <c r="KD260" s="24"/>
      <c r="KE260" s="24"/>
      <c r="KF260" s="24"/>
      <c r="KG260" s="24"/>
      <c r="KH260" s="24"/>
      <c r="KI260" s="24"/>
      <c r="KJ260" s="24"/>
      <c r="KK260" s="24"/>
      <c r="KL260" s="24"/>
      <c r="KM260" s="24"/>
      <c r="KN260" s="24"/>
      <c r="KO260" s="24"/>
      <c r="KP260" s="24"/>
      <c r="KQ260" s="24"/>
      <c r="KR260" s="24"/>
      <c r="KS260" s="24"/>
      <c r="KT260" s="24"/>
      <c r="KU260" s="24"/>
      <c r="KV260" s="24"/>
      <c r="KW260" s="24"/>
      <c r="KX260" s="24"/>
      <c r="KY260" s="24"/>
      <c r="KZ260" s="24"/>
      <c r="LA260" s="24"/>
      <c r="LB260" s="24"/>
      <c r="LC260" s="24"/>
      <c r="LD260" s="24"/>
      <c r="LE260" s="24"/>
      <c r="LF260" s="24"/>
      <c r="LG260" s="24"/>
      <c r="LH260" s="24"/>
      <c r="LI260" s="24"/>
      <c r="LJ260" s="24"/>
      <c r="LK260" s="24"/>
      <c r="LL260" s="24"/>
      <c r="LM260" s="24"/>
      <c r="LN260" s="24"/>
      <c r="LO260" s="24"/>
      <c r="LP260" s="24"/>
      <c r="LQ260" s="24"/>
      <c r="LR260" s="24"/>
      <c r="LS260" s="24"/>
      <c r="LT260" s="24"/>
      <c r="LU260" s="24"/>
      <c r="LV260" s="24"/>
      <c r="LW260" s="24"/>
      <c r="LX260" s="24"/>
      <c r="LY260" s="24"/>
      <c r="LZ260" s="24"/>
      <c r="MA260" s="24"/>
      <c r="MB260" s="24"/>
      <c r="MC260" s="24"/>
      <c r="MD260" s="24"/>
      <c r="ME260" s="24"/>
      <c r="MF260" s="24"/>
      <c r="MG260" s="24"/>
      <c r="MH260" s="24"/>
      <c r="MI260" s="24"/>
      <c r="MJ260" s="24"/>
      <c r="MK260" s="24"/>
      <c r="ML260" s="24"/>
      <c r="MM260" s="24"/>
      <c r="MN260" s="24"/>
      <c r="MO260" s="24"/>
      <c r="MP260" s="24"/>
      <c r="MQ260" s="24"/>
      <c r="MR260" s="24"/>
      <c r="MS260" s="24"/>
      <c r="MT260" s="24"/>
      <c r="MU260" s="24"/>
      <c r="MV260" s="24"/>
      <c r="MW260" s="24"/>
      <c r="MX260" s="24"/>
      <c r="MY260" s="24"/>
      <c r="MZ260" s="24"/>
      <c r="NA260" s="24"/>
      <c r="NB260" s="24"/>
      <c r="NC260" s="24"/>
      <c r="ND260" s="24"/>
      <c r="NE260" s="24"/>
      <c r="NF260" s="24"/>
      <c r="NG260" s="24"/>
      <c r="NH260" s="24"/>
      <c r="NI260" s="24"/>
      <c r="NJ260" s="24"/>
      <c r="NK260" s="24"/>
      <c r="NL260" s="24"/>
      <c r="NM260" s="24"/>
      <c r="NN260" s="24"/>
      <c r="NO260" s="24"/>
      <c r="NP260" s="24"/>
      <c r="NQ260" s="24"/>
      <c r="NR260" s="24"/>
      <c r="NS260" s="24"/>
      <c r="NT260" s="24"/>
      <c r="NU260" s="24"/>
      <c r="NV260" s="24"/>
      <c r="NW260" s="24"/>
      <c r="NX260" s="24"/>
      <c r="NY260" s="24"/>
      <c r="NZ260" s="24"/>
      <c r="OA260" s="24"/>
      <c r="OB260" s="24"/>
      <c r="OC260" s="24"/>
      <c r="OD260" s="24"/>
      <c r="OE260" s="24"/>
      <c r="OF260" s="24"/>
      <c r="OG260" s="24"/>
      <c r="OH260" s="24"/>
      <c r="OI260" s="24"/>
      <c r="OJ260" s="24"/>
      <c r="OK260" s="24"/>
      <c r="OL260" s="24"/>
      <c r="OM260" s="24"/>
      <c r="ON260" s="24"/>
      <c r="OO260" s="24"/>
      <c r="OP260" s="24"/>
      <c r="OQ260" s="24"/>
      <c r="OR260" s="24"/>
      <c r="OS260" s="24"/>
      <c r="OT260" s="24"/>
      <c r="OU260" s="24"/>
      <c r="OV260" s="24"/>
      <c r="OW260" s="24"/>
      <c r="OX260" s="24"/>
      <c r="OY260" s="24"/>
      <c r="OZ260" s="24"/>
      <c r="PA260" s="24"/>
      <c r="PB260" s="24"/>
      <c r="PC260" s="24"/>
      <c r="PD260" s="24"/>
      <c r="PE260" s="24"/>
      <c r="PF260" s="24"/>
      <c r="PG260" s="24"/>
      <c r="PH260" s="24"/>
      <c r="PI260" s="24"/>
      <c r="PJ260" s="24"/>
      <c r="PK260" s="24"/>
      <c r="PL260" s="24"/>
      <c r="PM260" s="24"/>
      <c r="PN260" s="24"/>
      <c r="PO260" s="24"/>
      <c r="PP260" s="24"/>
      <c r="PQ260" s="24"/>
      <c r="PR260" s="24"/>
      <c r="PS260" s="24"/>
      <c r="PT260" s="24"/>
      <c r="PU260" s="24"/>
      <c r="PV260" s="24"/>
      <c r="PW260" s="24"/>
      <c r="PX260" s="24"/>
      <c r="PY260" s="24"/>
      <c r="PZ260" s="24"/>
      <c r="QA260" s="24"/>
      <c r="QB260" s="24"/>
      <c r="QC260" s="24"/>
      <c r="QD260" s="24"/>
      <c r="QE260" s="24"/>
      <c r="QF260" s="24"/>
      <c r="QG260" s="24"/>
      <c r="QH260" s="24"/>
      <c r="QI260" s="24"/>
      <c r="QJ260" s="24"/>
      <c r="QK260" s="24"/>
      <c r="QL260" s="24"/>
      <c r="QM260" s="24"/>
      <c r="QN260" s="24"/>
      <c r="QO260" s="24"/>
      <c r="QP260" s="24"/>
      <c r="QQ260" s="24"/>
      <c r="QR260" s="24"/>
      <c r="QS260" s="24"/>
      <c r="QT260" s="24"/>
      <c r="QU260" s="24"/>
      <c r="QV260" s="24"/>
      <c r="QW260" s="24"/>
      <c r="QX260" s="24"/>
      <c r="QY260" s="24"/>
      <c r="QZ260" s="24"/>
      <c r="RA260" s="24"/>
      <c r="RB260" s="24"/>
      <c r="RC260" s="24"/>
      <c r="RD260" s="24"/>
      <c r="RE260" s="24"/>
      <c r="RF260" s="24"/>
      <c r="RG260" s="24"/>
      <c r="RH260" s="24"/>
      <c r="RI260" s="24"/>
      <c r="RJ260" s="24"/>
      <c r="RK260" s="24"/>
      <c r="RL260" s="24"/>
      <c r="RM260" s="24"/>
      <c r="RN260" s="24"/>
      <c r="RO260" s="24"/>
      <c r="RP260" s="24"/>
      <c r="RQ260" s="24"/>
      <c r="RR260" s="24"/>
      <c r="RS260" s="24"/>
      <c r="RT260" s="24"/>
      <c r="RU260" s="24"/>
      <c r="RV260" s="24"/>
      <c r="RW260" s="24"/>
      <c r="RX260" s="24"/>
      <c r="RY260" s="24"/>
      <c r="RZ260" s="24"/>
      <c r="SA260" s="24"/>
      <c r="SB260" s="24"/>
      <c r="SC260" s="24"/>
      <c r="SD260" s="24"/>
      <c r="SE260" s="24"/>
      <c r="SF260" s="24"/>
      <c r="SG260" s="24"/>
      <c r="SH260" s="24"/>
      <c r="SI260" s="24"/>
      <c r="SJ260" s="24"/>
      <c r="SK260" s="24"/>
      <c r="SL260" s="24"/>
      <c r="SM260" s="24"/>
      <c r="SN260" s="24"/>
      <c r="SO260" s="24"/>
      <c r="SP260" s="24"/>
      <c r="SQ260" s="24"/>
      <c r="SR260" s="24"/>
      <c r="SS260" s="24"/>
      <c r="ST260" s="24"/>
      <c r="SU260" s="24"/>
      <c r="SV260" s="24"/>
      <c r="SW260" s="24"/>
      <c r="SX260" s="24"/>
      <c r="SY260" s="24"/>
      <c r="SZ260" s="24"/>
      <c r="TA260" s="24"/>
      <c r="TB260" s="24"/>
      <c r="TC260" s="24"/>
      <c r="TD260" s="24"/>
      <c r="TE260" s="24"/>
      <c r="TF260" s="24"/>
      <c r="TG260" s="24"/>
      <c r="TH260" s="24"/>
      <c r="TI260" s="24"/>
      <c r="TJ260" s="24"/>
      <c r="TK260" s="24"/>
      <c r="TL260" s="24"/>
      <c r="TM260" s="24"/>
      <c r="TN260" s="24"/>
      <c r="TO260" s="24"/>
      <c r="TP260" s="24"/>
      <c r="TQ260" s="24"/>
      <c r="TR260" s="24"/>
      <c r="TS260" s="24"/>
      <c r="TT260" s="24"/>
      <c r="TU260" s="24"/>
      <c r="TV260" s="24"/>
      <c r="TW260" s="24"/>
      <c r="TX260" s="24"/>
      <c r="TY260" s="24"/>
      <c r="TZ260" s="24"/>
      <c r="UA260" s="24"/>
      <c r="UB260" s="24"/>
      <c r="UC260" s="24"/>
      <c r="UD260" s="24"/>
      <c r="UE260" s="24"/>
      <c r="UF260" s="24"/>
      <c r="UG260" s="24"/>
      <c r="UH260" s="24"/>
      <c r="UI260" s="24"/>
      <c r="UJ260" s="24"/>
      <c r="UK260" s="24"/>
      <c r="UL260" s="24"/>
      <c r="UM260" s="24"/>
      <c r="UN260" s="24"/>
      <c r="UO260" s="24"/>
      <c r="UP260" s="24"/>
      <c r="UQ260" s="24"/>
      <c r="UR260" s="24"/>
      <c r="US260" s="24"/>
      <c r="UT260" s="24"/>
      <c r="UU260" s="24"/>
      <c r="UV260" s="24"/>
      <c r="UW260" s="24"/>
      <c r="UX260" s="24"/>
      <c r="UY260" s="24"/>
      <c r="UZ260" s="24"/>
      <c r="VA260" s="24"/>
      <c r="VB260" s="24"/>
      <c r="VC260" s="24"/>
      <c r="VD260" s="24"/>
    </row>
    <row r="261" spans="1:576" s="23" customFormat="1" ht="15" customHeight="1" x14ac:dyDescent="0.2">
      <c r="A261" s="18">
        <v>51</v>
      </c>
      <c r="B261" s="89" t="s">
        <v>325</v>
      </c>
      <c r="C261" s="89" t="s">
        <v>326</v>
      </c>
      <c r="D261" s="20">
        <v>14</v>
      </c>
      <c r="E261" s="95" t="s">
        <v>244</v>
      </c>
      <c r="F261" s="89" t="s">
        <v>327</v>
      </c>
      <c r="G261" s="149">
        <v>10</v>
      </c>
      <c r="H261" s="148">
        <v>40</v>
      </c>
      <c r="I261" s="148" t="s">
        <v>107</v>
      </c>
      <c r="J261" s="150" t="s">
        <v>291</v>
      </c>
      <c r="K261" s="150" t="s">
        <v>262</v>
      </c>
      <c r="L261" s="150" t="s">
        <v>188</v>
      </c>
      <c r="M261" s="148">
        <v>1</v>
      </c>
      <c r="N261" s="151">
        <v>16156</v>
      </c>
      <c r="O261" s="151"/>
      <c r="P261" s="151"/>
      <c r="Q261" s="62">
        <f t="shared" si="142"/>
        <v>16156</v>
      </c>
      <c r="R261" s="151">
        <f>70.1*4</f>
        <v>280.39999999999998</v>
      </c>
      <c r="S261" s="151">
        <f t="shared" si="145"/>
        <v>2943</v>
      </c>
      <c r="T261" s="151">
        <f t="shared" si="146"/>
        <v>29430</v>
      </c>
      <c r="U261" s="151">
        <f t="shared" si="147"/>
        <v>2827.2999999999997</v>
      </c>
      <c r="V261" s="151">
        <f t="shared" si="148"/>
        <v>484.68</v>
      </c>
      <c r="W261" s="151">
        <f t="shared" si="149"/>
        <v>807.80000000000007</v>
      </c>
      <c r="X261" s="151">
        <f t="shared" si="150"/>
        <v>323.12</v>
      </c>
      <c r="Y261" s="151">
        <v>931</v>
      </c>
      <c r="Z261" s="151">
        <v>571</v>
      </c>
      <c r="AA261" s="152">
        <f t="shared" si="151"/>
        <v>8829</v>
      </c>
      <c r="AB261" s="64">
        <f t="shared" si="143"/>
        <v>25814.799999999999</v>
      </c>
      <c r="AC261" s="64">
        <f t="shared" si="144"/>
        <v>309777.59999999998</v>
      </c>
      <c r="AD261" s="64"/>
      <c r="AE261" s="64"/>
      <c r="AF261" s="64"/>
      <c r="AG261" s="64"/>
      <c r="AH261" s="64"/>
      <c r="AI261" s="64"/>
      <c r="AJ261" s="64"/>
      <c r="AK261" s="64"/>
      <c r="AL261" s="6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  <c r="CO261" s="24"/>
      <c r="CP261" s="24"/>
      <c r="CQ261" s="24"/>
      <c r="CR261" s="24"/>
      <c r="CS261" s="24"/>
      <c r="CT261" s="24"/>
      <c r="CU261" s="24"/>
      <c r="CV261" s="24"/>
      <c r="CW261" s="24"/>
      <c r="CX261" s="24"/>
      <c r="CY261" s="24"/>
      <c r="CZ261" s="24"/>
      <c r="DA261" s="24"/>
      <c r="DB261" s="24"/>
      <c r="DC261" s="24"/>
      <c r="DD261" s="24"/>
      <c r="DE261" s="24"/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24"/>
      <c r="GF261" s="24"/>
      <c r="GG261" s="24"/>
      <c r="GH261" s="24"/>
      <c r="GI261" s="24"/>
      <c r="GJ261" s="24"/>
      <c r="GK261" s="24"/>
      <c r="GL261" s="24"/>
      <c r="GM261" s="24"/>
      <c r="GN261" s="24"/>
      <c r="GO261" s="24"/>
      <c r="GP261" s="24"/>
      <c r="GQ261" s="24"/>
      <c r="GR261" s="24"/>
      <c r="GS261" s="24"/>
      <c r="GT261" s="24"/>
      <c r="GU261" s="24"/>
      <c r="GV261" s="24"/>
      <c r="GW261" s="24"/>
      <c r="GX261" s="24"/>
      <c r="GY261" s="24"/>
      <c r="GZ261" s="24"/>
      <c r="HA261" s="24"/>
      <c r="HB261" s="24"/>
      <c r="HC261" s="24"/>
      <c r="HD261" s="24"/>
      <c r="HE261" s="24"/>
      <c r="HF261" s="24"/>
      <c r="HG261" s="24"/>
      <c r="HH261" s="24"/>
      <c r="HI261" s="24"/>
      <c r="HJ261" s="24"/>
      <c r="HK261" s="24"/>
      <c r="HL261" s="24"/>
      <c r="HM261" s="24"/>
      <c r="HN261" s="24"/>
      <c r="HO261" s="24"/>
      <c r="HP261" s="24"/>
      <c r="HQ261" s="24"/>
      <c r="HR261" s="24"/>
      <c r="HS261" s="24"/>
      <c r="HT261" s="24"/>
      <c r="HU261" s="24"/>
      <c r="HV261" s="24"/>
      <c r="HW261" s="24"/>
      <c r="HX261" s="24"/>
      <c r="HY261" s="24"/>
      <c r="HZ261" s="24"/>
      <c r="IA261" s="24"/>
      <c r="IB261" s="24"/>
      <c r="IC261" s="24"/>
      <c r="ID261" s="24"/>
      <c r="IE261" s="24"/>
      <c r="IF261" s="24"/>
      <c r="IG261" s="24"/>
      <c r="IH261" s="24"/>
      <c r="II261" s="24"/>
      <c r="IJ261" s="24"/>
      <c r="IK261" s="24"/>
      <c r="IL261" s="24"/>
      <c r="IM261" s="24"/>
      <c r="IN261" s="24"/>
      <c r="IO261" s="24"/>
      <c r="IP261" s="24"/>
      <c r="IQ261" s="24"/>
      <c r="IR261" s="24"/>
      <c r="IS261" s="24"/>
      <c r="IT261" s="24"/>
      <c r="IU261" s="24"/>
      <c r="IV261" s="24"/>
      <c r="IW261" s="24"/>
      <c r="IX261" s="24"/>
      <c r="IY261" s="24"/>
      <c r="IZ261" s="24"/>
      <c r="JA261" s="24"/>
      <c r="JB261" s="24"/>
      <c r="JC261" s="24"/>
      <c r="JD261" s="24"/>
      <c r="JE261" s="24"/>
      <c r="JF261" s="24"/>
      <c r="JG261" s="24"/>
      <c r="JH261" s="24"/>
      <c r="JI261" s="24"/>
      <c r="JJ261" s="24"/>
      <c r="JK261" s="24"/>
      <c r="JL261" s="24"/>
      <c r="JM261" s="24"/>
      <c r="JN261" s="24"/>
      <c r="JO261" s="24"/>
      <c r="JP261" s="24"/>
      <c r="JQ261" s="24"/>
      <c r="JR261" s="24"/>
      <c r="JS261" s="24"/>
      <c r="JT261" s="24"/>
      <c r="JU261" s="24"/>
      <c r="JV261" s="24"/>
      <c r="JW261" s="24"/>
      <c r="JX261" s="24"/>
      <c r="JY261" s="24"/>
      <c r="JZ261" s="24"/>
      <c r="KA261" s="24"/>
      <c r="KB261" s="24"/>
      <c r="KC261" s="24"/>
      <c r="KD261" s="24"/>
      <c r="KE261" s="24"/>
      <c r="KF261" s="24"/>
      <c r="KG261" s="24"/>
      <c r="KH261" s="24"/>
      <c r="KI261" s="24"/>
      <c r="KJ261" s="24"/>
      <c r="KK261" s="24"/>
      <c r="KL261" s="24"/>
      <c r="KM261" s="24"/>
      <c r="KN261" s="24"/>
      <c r="KO261" s="24"/>
      <c r="KP261" s="24"/>
      <c r="KQ261" s="24"/>
      <c r="KR261" s="24"/>
      <c r="KS261" s="24"/>
      <c r="KT261" s="24"/>
      <c r="KU261" s="24"/>
      <c r="KV261" s="24"/>
      <c r="KW261" s="24"/>
      <c r="KX261" s="24"/>
      <c r="KY261" s="24"/>
      <c r="KZ261" s="24"/>
      <c r="LA261" s="24"/>
      <c r="LB261" s="24"/>
      <c r="LC261" s="24"/>
      <c r="LD261" s="24"/>
      <c r="LE261" s="24"/>
      <c r="LF261" s="24"/>
      <c r="LG261" s="24"/>
      <c r="LH261" s="24"/>
      <c r="LI261" s="24"/>
      <c r="LJ261" s="24"/>
      <c r="LK261" s="24"/>
      <c r="LL261" s="24"/>
      <c r="LM261" s="24"/>
      <c r="LN261" s="24"/>
      <c r="LO261" s="24"/>
      <c r="LP261" s="24"/>
      <c r="LQ261" s="24"/>
      <c r="LR261" s="24"/>
      <c r="LS261" s="24"/>
      <c r="LT261" s="24"/>
      <c r="LU261" s="24"/>
      <c r="LV261" s="24"/>
      <c r="LW261" s="24"/>
      <c r="LX261" s="24"/>
      <c r="LY261" s="24"/>
      <c r="LZ261" s="24"/>
      <c r="MA261" s="24"/>
      <c r="MB261" s="24"/>
      <c r="MC261" s="24"/>
      <c r="MD261" s="24"/>
      <c r="ME261" s="24"/>
      <c r="MF261" s="24"/>
      <c r="MG261" s="24"/>
      <c r="MH261" s="24"/>
      <c r="MI261" s="24"/>
      <c r="MJ261" s="24"/>
      <c r="MK261" s="24"/>
      <c r="ML261" s="24"/>
      <c r="MM261" s="24"/>
      <c r="MN261" s="24"/>
      <c r="MO261" s="24"/>
      <c r="MP261" s="24"/>
      <c r="MQ261" s="24"/>
      <c r="MR261" s="24"/>
      <c r="MS261" s="24"/>
      <c r="MT261" s="24"/>
      <c r="MU261" s="24"/>
      <c r="MV261" s="24"/>
      <c r="MW261" s="24"/>
      <c r="MX261" s="24"/>
      <c r="MY261" s="24"/>
      <c r="MZ261" s="24"/>
      <c r="NA261" s="24"/>
      <c r="NB261" s="24"/>
      <c r="NC261" s="24"/>
      <c r="ND261" s="24"/>
      <c r="NE261" s="24"/>
      <c r="NF261" s="24"/>
      <c r="NG261" s="24"/>
      <c r="NH261" s="24"/>
      <c r="NI261" s="24"/>
      <c r="NJ261" s="24"/>
      <c r="NK261" s="24"/>
      <c r="NL261" s="24"/>
      <c r="NM261" s="24"/>
      <c r="NN261" s="24"/>
      <c r="NO261" s="24"/>
      <c r="NP261" s="24"/>
      <c r="NQ261" s="24"/>
      <c r="NR261" s="24"/>
      <c r="NS261" s="24"/>
      <c r="NT261" s="24"/>
      <c r="NU261" s="24"/>
      <c r="NV261" s="24"/>
      <c r="NW261" s="24"/>
      <c r="NX261" s="24"/>
      <c r="NY261" s="24"/>
      <c r="NZ261" s="24"/>
      <c r="OA261" s="24"/>
      <c r="OB261" s="24"/>
      <c r="OC261" s="24"/>
      <c r="OD261" s="24"/>
      <c r="OE261" s="24"/>
      <c r="OF261" s="24"/>
      <c r="OG261" s="24"/>
      <c r="OH261" s="24"/>
      <c r="OI261" s="24"/>
      <c r="OJ261" s="24"/>
      <c r="OK261" s="24"/>
      <c r="OL261" s="24"/>
      <c r="OM261" s="24"/>
      <c r="ON261" s="24"/>
      <c r="OO261" s="24"/>
      <c r="OP261" s="24"/>
      <c r="OQ261" s="24"/>
      <c r="OR261" s="24"/>
      <c r="OS261" s="24"/>
      <c r="OT261" s="24"/>
      <c r="OU261" s="24"/>
      <c r="OV261" s="24"/>
      <c r="OW261" s="24"/>
      <c r="OX261" s="24"/>
      <c r="OY261" s="24"/>
      <c r="OZ261" s="24"/>
      <c r="PA261" s="24"/>
      <c r="PB261" s="24"/>
      <c r="PC261" s="24"/>
      <c r="PD261" s="24"/>
      <c r="PE261" s="24"/>
      <c r="PF261" s="24"/>
      <c r="PG261" s="24"/>
      <c r="PH261" s="24"/>
      <c r="PI261" s="24"/>
      <c r="PJ261" s="24"/>
      <c r="PK261" s="24"/>
      <c r="PL261" s="24"/>
      <c r="PM261" s="24"/>
      <c r="PN261" s="24"/>
      <c r="PO261" s="24"/>
      <c r="PP261" s="24"/>
      <c r="PQ261" s="24"/>
      <c r="PR261" s="24"/>
      <c r="PS261" s="24"/>
      <c r="PT261" s="24"/>
      <c r="PU261" s="24"/>
      <c r="PV261" s="24"/>
      <c r="PW261" s="24"/>
      <c r="PX261" s="24"/>
      <c r="PY261" s="24"/>
      <c r="PZ261" s="24"/>
      <c r="QA261" s="24"/>
      <c r="QB261" s="24"/>
      <c r="QC261" s="24"/>
      <c r="QD261" s="24"/>
      <c r="QE261" s="24"/>
      <c r="QF261" s="24"/>
      <c r="QG261" s="24"/>
      <c r="QH261" s="24"/>
      <c r="QI261" s="24"/>
      <c r="QJ261" s="24"/>
      <c r="QK261" s="24"/>
      <c r="QL261" s="24"/>
      <c r="QM261" s="24"/>
      <c r="QN261" s="24"/>
      <c r="QO261" s="24"/>
      <c r="QP261" s="24"/>
      <c r="QQ261" s="24"/>
      <c r="QR261" s="24"/>
      <c r="QS261" s="24"/>
      <c r="QT261" s="24"/>
      <c r="QU261" s="24"/>
      <c r="QV261" s="24"/>
      <c r="QW261" s="24"/>
      <c r="QX261" s="24"/>
      <c r="QY261" s="24"/>
      <c r="QZ261" s="24"/>
      <c r="RA261" s="24"/>
      <c r="RB261" s="24"/>
      <c r="RC261" s="24"/>
      <c r="RD261" s="24"/>
      <c r="RE261" s="24"/>
      <c r="RF261" s="24"/>
      <c r="RG261" s="24"/>
      <c r="RH261" s="24"/>
      <c r="RI261" s="24"/>
      <c r="RJ261" s="24"/>
      <c r="RK261" s="24"/>
      <c r="RL261" s="24"/>
      <c r="RM261" s="24"/>
      <c r="RN261" s="24"/>
      <c r="RO261" s="24"/>
      <c r="RP261" s="24"/>
      <c r="RQ261" s="24"/>
      <c r="RR261" s="24"/>
      <c r="RS261" s="24"/>
      <c r="RT261" s="24"/>
      <c r="RU261" s="24"/>
      <c r="RV261" s="24"/>
      <c r="RW261" s="24"/>
      <c r="RX261" s="24"/>
      <c r="RY261" s="24"/>
      <c r="RZ261" s="24"/>
      <c r="SA261" s="24"/>
      <c r="SB261" s="24"/>
      <c r="SC261" s="24"/>
      <c r="SD261" s="24"/>
      <c r="SE261" s="24"/>
      <c r="SF261" s="24"/>
      <c r="SG261" s="24"/>
      <c r="SH261" s="24"/>
      <c r="SI261" s="24"/>
      <c r="SJ261" s="24"/>
      <c r="SK261" s="24"/>
      <c r="SL261" s="24"/>
      <c r="SM261" s="24"/>
      <c r="SN261" s="24"/>
      <c r="SO261" s="24"/>
      <c r="SP261" s="24"/>
      <c r="SQ261" s="24"/>
      <c r="SR261" s="24"/>
      <c r="SS261" s="24"/>
      <c r="ST261" s="24"/>
      <c r="SU261" s="24"/>
      <c r="SV261" s="24"/>
      <c r="SW261" s="24"/>
      <c r="SX261" s="24"/>
      <c r="SY261" s="24"/>
      <c r="SZ261" s="24"/>
      <c r="TA261" s="24"/>
      <c r="TB261" s="24"/>
      <c r="TC261" s="24"/>
      <c r="TD261" s="24"/>
      <c r="TE261" s="24"/>
      <c r="TF261" s="24"/>
      <c r="TG261" s="24"/>
      <c r="TH261" s="24"/>
      <c r="TI261" s="24"/>
      <c r="TJ261" s="24"/>
      <c r="TK261" s="24"/>
      <c r="TL261" s="24"/>
      <c r="TM261" s="24"/>
      <c r="TN261" s="24"/>
      <c r="TO261" s="24"/>
      <c r="TP261" s="24"/>
      <c r="TQ261" s="24"/>
      <c r="TR261" s="24"/>
      <c r="TS261" s="24"/>
      <c r="TT261" s="24"/>
      <c r="TU261" s="24"/>
      <c r="TV261" s="24"/>
      <c r="TW261" s="24"/>
      <c r="TX261" s="24"/>
      <c r="TY261" s="24"/>
      <c r="TZ261" s="24"/>
      <c r="UA261" s="24"/>
      <c r="UB261" s="24"/>
      <c r="UC261" s="24"/>
      <c r="UD261" s="24"/>
      <c r="UE261" s="24"/>
      <c r="UF261" s="24"/>
      <c r="UG261" s="24"/>
      <c r="UH261" s="24"/>
      <c r="UI261" s="24"/>
      <c r="UJ261" s="24"/>
      <c r="UK261" s="24"/>
      <c r="UL261" s="24"/>
      <c r="UM261" s="24"/>
      <c r="UN261" s="24"/>
      <c r="UO261" s="24"/>
      <c r="UP261" s="24"/>
      <c r="UQ261" s="24"/>
      <c r="UR261" s="24"/>
      <c r="US261" s="24"/>
      <c r="UT261" s="24"/>
      <c r="UU261" s="24"/>
      <c r="UV261" s="24"/>
      <c r="UW261" s="24"/>
      <c r="UX261" s="24"/>
      <c r="UY261" s="24"/>
      <c r="UZ261" s="24"/>
      <c r="VA261" s="24"/>
      <c r="VB261" s="24"/>
      <c r="VC261" s="24"/>
      <c r="VD261" s="24"/>
    </row>
    <row r="262" spans="1:576" s="153" customFormat="1" ht="15" customHeight="1" x14ac:dyDescent="0.2">
      <c r="A262" s="99">
        <v>52</v>
      </c>
      <c r="B262" s="89" t="s">
        <v>325</v>
      </c>
      <c r="C262" s="89" t="s">
        <v>326</v>
      </c>
      <c r="D262" s="20">
        <v>14</v>
      </c>
      <c r="E262" s="92" t="s">
        <v>244</v>
      </c>
      <c r="F262" s="89" t="s">
        <v>327</v>
      </c>
      <c r="G262" s="130">
        <v>13</v>
      </c>
      <c r="H262" s="22">
        <v>40</v>
      </c>
      <c r="I262" s="22" t="s">
        <v>107</v>
      </c>
      <c r="J262" s="51" t="s">
        <v>351</v>
      </c>
      <c r="K262" s="21" t="s">
        <v>262</v>
      </c>
      <c r="L262" s="21" t="s">
        <v>188</v>
      </c>
      <c r="M262" s="22">
        <v>1</v>
      </c>
      <c r="N262" s="62">
        <v>30226</v>
      </c>
      <c r="O262" s="62"/>
      <c r="P262" s="62"/>
      <c r="Q262" s="62">
        <f t="shared" si="142"/>
        <v>30226</v>
      </c>
      <c r="R262" s="62"/>
      <c r="S262" s="62">
        <f t="shared" si="145"/>
        <v>5431.5</v>
      </c>
      <c r="T262" s="62">
        <f t="shared" si="146"/>
        <v>54315</v>
      </c>
      <c r="U262" s="62">
        <f t="shared" si="147"/>
        <v>5289.5499999999993</v>
      </c>
      <c r="V262" s="62">
        <f t="shared" si="148"/>
        <v>906.78</v>
      </c>
      <c r="W262" s="62">
        <f t="shared" si="149"/>
        <v>1511.3000000000002</v>
      </c>
      <c r="X262" s="62">
        <f t="shared" si="150"/>
        <v>604.52</v>
      </c>
      <c r="Y262" s="62">
        <v>1455</v>
      </c>
      <c r="Z262" s="62">
        <v>908</v>
      </c>
      <c r="AA262" s="64">
        <f t="shared" si="151"/>
        <v>16294.5</v>
      </c>
      <c r="AB262" s="64">
        <f t="shared" si="143"/>
        <v>47237.9</v>
      </c>
      <c r="AC262" s="64">
        <f t="shared" si="144"/>
        <v>566854.80000000005</v>
      </c>
      <c r="AD262" s="152"/>
      <c r="AE262" s="152"/>
      <c r="AF262" s="152"/>
      <c r="AG262" s="152"/>
      <c r="AH262" s="152"/>
      <c r="AI262" s="152"/>
      <c r="AJ262" s="152"/>
      <c r="AK262" s="152"/>
      <c r="AL262" s="152"/>
      <c r="AM262" s="154"/>
      <c r="AN262" s="154"/>
      <c r="AO262" s="154"/>
      <c r="AP262" s="154"/>
      <c r="AQ262" s="154"/>
      <c r="AR262" s="154"/>
      <c r="AS262" s="154"/>
      <c r="AT262" s="154"/>
      <c r="AU262" s="154"/>
      <c r="AV262" s="154"/>
      <c r="AW262" s="154"/>
      <c r="AX262" s="154"/>
      <c r="AY262" s="154"/>
      <c r="AZ262" s="154"/>
      <c r="BA262" s="154"/>
      <c r="BB262" s="154"/>
      <c r="BC262" s="154"/>
      <c r="BD262" s="154"/>
      <c r="BE262" s="154"/>
      <c r="BF262" s="154"/>
      <c r="BG262" s="154"/>
      <c r="BH262" s="154"/>
      <c r="BI262" s="154"/>
      <c r="BJ262" s="154"/>
      <c r="BK262" s="154"/>
      <c r="BL262" s="154"/>
      <c r="BM262" s="154"/>
      <c r="BN262" s="154"/>
      <c r="BO262" s="154"/>
      <c r="BP262" s="154"/>
      <c r="BQ262" s="154"/>
      <c r="BR262" s="154"/>
      <c r="BS262" s="154"/>
      <c r="BT262" s="154"/>
      <c r="BU262" s="154"/>
      <c r="BV262" s="154"/>
      <c r="BW262" s="154"/>
      <c r="BX262" s="154"/>
      <c r="BY262" s="154"/>
      <c r="BZ262" s="154"/>
      <c r="CA262" s="154"/>
      <c r="CB262" s="154"/>
      <c r="CC262" s="154"/>
      <c r="CD262" s="154"/>
      <c r="CE262" s="154"/>
      <c r="CF262" s="154"/>
      <c r="CG262" s="154"/>
      <c r="CH262" s="154"/>
      <c r="CI262" s="154"/>
      <c r="CJ262" s="154"/>
      <c r="CK262" s="154"/>
      <c r="CL262" s="154"/>
      <c r="CM262" s="154"/>
      <c r="CN262" s="154"/>
      <c r="CO262" s="154"/>
      <c r="CP262" s="154"/>
      <c r="CQ262" s="154"/>
      <c r="CR262" s="154"/>
      <c r="CS262" s="154"/>
      <c r="CT262" s="154"/>
      <c r="CU262" s="154"/>
      <c r="CV262" s="154"/>
      <c r="CW262" s="154"/>
      <c r="CX262" s="154"/>
      <c r="CY262" s="154"/>
      <c r="CZ262" s="154"/>
      <c r="DA262" s="154"/>
      <c r="DB262" s="154"/>
      <c r="DC262" s="154"/>
      <c r="DD262" s="154"/>
      <c r="DE262" s="154"/>
      <c r="DF262" s="154"/>
      <c r="DG262" s="154"/>
      <c r="DH262" s="154"/>
      <c r="DI262" s="154"/>
      <c r="DJ262" s="154"/>
      <c r="DK262" s="154"/>
      <c r="DL262" s="154"/>
      <c r="DM262" s="154"/>
      <c r="DN262" s="154"/>
      <c r="DO262" s="154"/>
      <c r="DP262" s="154"/>
      <c r="DQ262" s="154"/>
      <c r="DR262" s="154"/>
      <c r="DS262" s="154"/>
      <c r="DT262" s="154"/>
      <c r="DU262" s="154"/>
      <c r="DV262" s="154"/>
      <c r="DW262" s="154"/>
      <c r="DX262" s="154"/>
      <c r="DY262" s="154"/>
      <c r="DZ262" s="154"/>
      <c r="EA262" s="154"/>
      <c r="EB262" s="154"/>
      <c r="EC262" s="154"/>
      <c r="ED262" s="154"/>
      <c r="EE262" s="154"/>
      <c r="EF262" s="154"/>
      <c r="EG262" s="154"/>
      <c r="EH262" s="154"/>
      <c r="EI262" s="154"/>
      <c r="EJ262" s="154"/>
      <c r="EK262" s="154"/>
      <c r="EL262" s="154"/>
      <c r="EM262" s="154"/>
      <c r="EN262" s="154"/>
      <c r="EO262" s="154"/>
      <c r="EP262" s="154"/>
      <c r="EQ262" s="154"/>
      <c r="ER262" s="154"/>
      <c r="ES262" s="154"/>
      <c r="ET262" s="154"/>
      <c r="EU262" s="154"/>
      <c r="EV262" s="154"/>
      <c r="EW262" s="154"/>
      <c r="EX262" s="154"/>
      <c r="EY262" s="154"/>
      <c r="EZ262" s="154"/>
      <c r="FA262" s="154"/>
      <c r="FB262" s="154"/>
      <c r="FC262" s="154"/>
      <c r="FD262" s="154"/>
      <c r="FE262" s="154"/>
      <c r="FF262" s="154"/>
      <c r="FG262" s="154"/>
      <c r="FH262" s="154"/>
      <c r="FI262" s="154"/>
      <c r="FJ262" s="154"/>
      <c r="FK262" s="154"/>
      <c r="FL262" s="154"/>
      <c r="FM262" s="154"/>
      <c r="FN262" s="154"/>
      <c r="FO262" s="154"/>
      <c r="FP262" s="154"/>
      <c r="FQ262" s="154"/>
      <c r="FR262" s="154"/>
      <c r="FS262" s="154"/>
      <c r="FT262" s="154"/>
      <c r="FU262" s="154"/>
      <c r="FV262" s="154"/>
      <c r="FW262" s="154"/>
      <c r="FX262" s="154"/>
      <c r="FY262" s="154"/>
      <c r="FZ262" s="154"/>
      <c r="GA262" s="154"/>
      <c r="GB262" s="154"/>
      <c r="GC262" s="154"/>
      <c r="GD262" s="154"/>
      <c r="GE262" s="154"/>
      <c r="GF262" s="154"/>
      <c r="GG262" s="154"/>
      <c r="GH262" s="154"/>
      <c r="GI262" s="154"/>
      <c r="GJ262" s="154"/>
      <c r="GK262" s="154"/>
      <c r="GL262" s="154"/>
      <c r="GM262" s="154"/>
      <c r="GN262" s="154"/>
      <c r="GO262" s="154"/>
      <c r="GP262" s="154"/>
      <c r="GQ262" s="154"/>
      <c r="GR262" s="154"/>
      <c r="GS262" s="154"/>
      <c r="GT262" s="154"/>
      <c r="GU262" s="154"/>
      <c r="GV262" s="154"/>
      <c r="GW262" s="154"/>
      <c r="GX262" s="154"/>
      <c r="GY262" s="154"/>
      <c r="GZ262" s="154"/>
      <c r="HA262" s="154"/>
      <c r="HB262" s="154"/>
      <c r="HC262" s="154"/>
      <c r="HD262" s="154"/>
      <c r="HE262" s="154"/>
      <c r="HF262" s="154"/>
      <c r="HG262" s="154"/>
      <c r="HH262" s="154"/>
      <c r="HI262" s="154"/>
      <c r="HJ262" s="154"/>
      <c r="HK262" s="154"/>
      <c r="HL262" s="154"/>
      <c r="HM262" s="154"/>
      <c r="HN262" s="154"/>
      <c r="HO262" s="154"/>
      <c r="HP262" s="154"/>
      <c r="HQ262" s="154"/>
      <c r="HR262" s="154"/>
      <c r="HS262" s="154"/>
      <c r="HT262" s="154"/>
      <c r="HU262" s="154"/>
      <c r="HV262" s="154"/>
      <c r="HW262" s="154"/>
      <c r="HX262" s="154"/>
      <c r="HY262" s="154"/>
      <c r="HZ262" s="154"/>
      <c r="IA262" s="154"/>
      <c r="IB262" s="154"/>
      <c r="IC262" s="154"/>
      <c r="ID262" s="154"/>
      <c r="IE262" s="154"/>
      <c r="IF262" s="154"/>
      <c r="IG262" s="154"/>
      <c r="IH262" s="154"/>
      <c r="II262" s="154"/>
      <c r="IJ262" s="154"/>
      <c r="IK262" s="154"/>
      <c r="IL262" s="154"/>
      <c r="IM262" s="154"/>
      <c r="IN262" s="154"/>
      <c r="IO262" s="154"/>
      <c r="IP262" s="154"/>
      <c r="IQ262" s="154"/>
      <c r="IR262" s="154"/>
      <c r="IS262" s="154"/>
      <c r="IT262" s="154"/>
      <c r="IU262" s="154"/>
      <c r="IV262" s="154"/>
      <c r="IW262" s="154"/>
      <c r="IX262" s="154"/>
      <c r="IY262" s="154"/>
      <c r="IZ262" s="154"/>
      <c r="JA262" s="154"/>
      <c r="JB262" s="154"/>
      <c r="JC262" s="154"/>
      <c r="JD262" s="154"/>
      <c r="JE262" s="154"/>
      <c r="JF262" s="154"/>
      <c r="JG262" s="154"/>
      <c r="JH262" s="154"/>
      <c r="JI262" s="154"/>
      <c r="JJ262" s="154"/>
      <c r="JK262" s="154"/>
      <c r="JL262" s="154"/>
      <c r="JM262" s="154"/>
      <c r="JN262" s="154"/>
      <c r="JO262" s="154"/>
      <c r="JP262" s="154"/>
      <c r="JQ262" s="154"/>
      <c r="JR262" s="154"/>
      <c r="JS262" s="154"/>
      <c r="JT262" s="154"/>
      <c r="JU262" s="154"/>
      <c r="JV262" s="154"/>
      <c r="JW262" s="154"/>
      <c r="JX262" s="154"/>
      <c r="JY262" s="154"/>
      <c r="JZ262" s="154"/>
      <c r="KA262" s="154"/>
      <c r="KB262" s="154"/>
      <c r="KC262" s="154"/>
      <c r="KD262" s="154"/>
      <c r="KE262" s="154"/>
      <c r="KF262" s="154"/>
      <c r="KG262" s="154"/>
      <c r="KH262" s="154"/>
      <c r="KI262" s="154"/>
      <c r="KJ262" s="154"/>
      <c r="KK262" s="154"/>
      <c r="KL262" s="154"/>
      <c r="KM262" s="154"/>
      <c r="KN262" s="154"/>
      <c r="KO262" s="154"/>
      <c r="KP262" s="154"/>
      <c r="KQ262" s="154"/>
      <c r="KR262" s="154"/>
      <c r="KS262" s="154"/>
      <c r="KT262" s="154"/>
      <c r="KU262" s="154"/>
      <c r="KV262" s="154"/>
      <c r="KW262" s="154"/>
      <c r="KX262" s="154"/>
      <c r="KY262" s="154"/>
      <c r="KZ262" s="154"/>
      <c r="LA262" s="154"/>
      <c r="LB262" s="154"/>
      <c r="LC262" s="154"/>
      <c r="LD262" s="154"/>
      <c r="LE262" s="154"/>
      <c r="LF262" s="154"/>
      <c r="LG262" s="154"/>
      <c r="LH262" s="154"/>
      <c r="LI262" s="154"/>
      <c r="LJ262" s="154"/>
      <c r="LK262" s="154"/>
      <c r="LL262" s="154"/>
      <c r="LM262" s="154"/>
      <c r="LN262" s="154"/>
      <c r="LO262" s="154"/>
      <c r="LP262" s="154"/>
      <c r="LQ262" s="154"/>
      <c r="LR262" s="154"/>
      <c r="LS262" s="154"/>
      <c r="LT262" s="154"/>
      <c r="LU262" s="154"/>
      <c r="LV262" s="154"/>
      <c r="LW262" s="154"/>
      <c r="LX262" s="154"/>
      <c r="LY262" s="154"/>
      <c r="LZ262" s="154"/>
      <c r="MA262" s="154"/>
      <c r="MB262" s="154"/>
      <c r="MC262" s="154"/>
      <c r="MD262" s="154"/>
      <c r="ME262" s="154"/>
      <c r="MF262" s="154"/>
      <c r="MG262" s="154"/>
      <c r="MH262" s="154"/>
      <c r="MI262" s="154"/>
      <c r="MJ262" s="154"/>
      <c r="MK262" s="154"/>
      <c r="ML262" s="154"/>
      <c r="MM262" s="154"/>
      <c r="MN262" s="154"/>
      <c r="MO262" s="154"/>
      <c r="MP262" s="154"/>
      <c r="MQ262" s="154"/>
      <c r="MR262" s="154"/>
      <c r="MS262" s="154"/>
      <c r="MT262" s="154"/>
      <c r="MU262" s="154"/>
      <c r="MV262" s="154"/>
      <c r="MW262" s="154"/>
      <c r="MX262" s="154"/>
      <c r="MY262" s="154"/>
      <c r="MZ262" s="154"/>
      <c r="NA262" s="154"/>
      <c r="NB262" s="154"/>
      <c r="NC262" s="154"/>
      <c r="ND262" s="154"/>
      <c r="NE262" s="154"/>
      <c r="NF262" s="154"/>
      <c r="NG262" s="154"/>
      <c r="NH262" s="154"/>
      <c r="NI262" s="154"/>
      <c r="NJ262" s="154"/>
      <c r="NK262" s="154"/>
      <c r="NL262" s="154"/>
      <c r="NM262" s="154"/>
      <c r="NN262" s="154"/>
      <c r="NO262" s="154"/>
      <c r="NP262" s="154"/>
      <c r="NQ262" s="154"/>
      <c r="NR262" s="154"/>
      <c r="NS262" s="154"/>
      <c r="NT262" s="154"/>
      <c r="NU262" s="154"/>
      <c r="NV262" s="154"/>
      <c r="NW262" s="154"/>
      <c r="NX262" s="154"/>
      <c r="NY262" s="154"/>
      <c r="NZ262" s="154"/>
      <c r="OA262" s="154"/>
      <c r="OB262" s="154"/>
      <c r="OC262" s="154"/>
      <c r="OD262" s="154"/>
      <c r="OE262" s="154"/>
      <c r="OF262" s="154"/>
      <c r="OG262" s="154"/>
      <c r="OH262" s="154"/>
      <c r="OI262" s="154"/>
      <c r="OJ262" s="154"/>
      <c r="OK262" s="154"/>
      <c r="OL262" s="154"/>
      <c r="OM262" s="154"/>
      <c r="ON262" s="154"/>
      <c r="OO262" s="154"/>
      <c r="OP262" s="154"/>
      <c r="OQ262" s="154"/>
      <c r="OR262" s="154"/>
      <c r="OS262" s="154"/>
      <c r="OT262" s="154"/>
      <c r="OU262" s="154"/>
      <c r="OV262" s="154"/>
      <c r="OW262" s="154"/>
      <c r="OX262" s="154"/>
      <c r="OY262" s="154"/>
      <c r="OZ262" s="154"/>
      <c r="PA262" s="154"/>
      <c r="PB262" s="154"/>
      <c r="PC262" s="154"/>
      <c r="PD262" s="154"/>
      <c r="PE262" s="154"/>
      <c r="PF262" s="154"/>
      <c r="PG262" s="154"/>
      <c r="PH262" s="154"/>
      <c r="PI262" s="154"/>
      <c r="PJ262" s="154"/>
      <c r="PK262" s="154"/>
      <c r="PL262" s="154"/>
      <c r="PM262" s="154"/>
      <c r="PN262" s="154"/>
      <c r="PO262" s="154"/>
      <c r="PP262" s="154"/>
      <c r="PQ262" s="154"/>
      <c r="PR262" s="154"/>
      <c r="PS262" s="154"/>
      <c r="PT262" s="154"/>
      <c r="PU262" s="154"/>
      <c r="PV262" s="154"/>
      <c r="PW262" s="154"/>
      <c r="PX262" s="154"/>
      <c r="PY262" s="154"/>
      <c r="PZ262" s="154"/>
      <c r="QA262" s="154"/>
      <c r="QB262" s="154"/>
      <c r="QC262" s="154"/>
      <c r="QD262" s="154"/>
      <c r="QE262" s="154"/>
      <c r="QF262" s="154"/>
      <c r="QG262" s="154"/>
      <c r="QH262" s="154"/>
      <c r="QI262" s="154"/>
      <c r="QJ262" s="154"/>
      <c r="QK262" s="154"/>
      <c r="QL262" s="154"/>
      <c r="QM262" s="154"/>
      <c r="QN262" s="154"/>
      <c r="QO262" s="154"/>
      <c r="QP262" s="154"/>
      <c r="QQ262" s="154"/>
      <c r="QR262" s="154"/>
      <c r="QS262" s="154"/>
      <c r="QT262" s="154"/>
      <c r="QU262" s="154"/>
      <c r="QV262" s="154"/>
      <c r="QW262" s="154"/>
      <c r="QX262" s="154"/>
      <c r="QY262" s="154"/>
      <c r="QZ262" s="154"/>
      <c r="RA262" s="154"/>
      <c r="RB262" s="154"/>
      <c r="RC262" s="154"/>
      <c r="RD262" s="154"/>
      <c r="RE262" s="154"/>
      <c r="RF262" s="154"/>
      <c r="RG262" s="154"/>
      <c r="RH262" s="154"/>
      <c r="RI262" s="154"/>
      <c r="RJ262" s="154"/>
      <c r="RK262" s="154"/>
      <c r="RL262" s="154"/>
      <c r="RM262" s="154"/>
      <c r="RN262" s="154"/>
      <c r="RO262" s="154"/>
      <c r="RP262" s="154"/>
      <c r="RQ262" s="154"/>
      <c r="RR262" s="154"/>
      <c r="RS262" s="154"/>
      <c r="RT262" s="154"/>
      <c r="RU262" s="154"/>
      <c r="RV262" s="154"/>
      <c r="RW262" s="154"/>
      <c r="RX262" s="154"/>
      <c r="RY262" s="154"/>
      <c r="RZ262" s="154"/>
      <c r="SA262" s="154"/>
      <c r="SB262" s="154"/>
      <c r="SC262" s="154"/>
      <c r="SD262" s="154"/>
      <c r="SE262" s="154"/>
      <c r="SF262" s="154"/>
      <c r="SG262" s="154"/>
      <c r="SH262" s="154"/>
      <c r="SI262" s="154"/>
      <c r="SJ262" s="154"/>
      <c r="SK262" s="154"/>
      <c r="SL262" s="154"/>
      <c r="SM262" s="154"/>
      <c r="SN262" s="154"/>
      <c r="SO262" s="154"/>
      <c r="SP262" s="154"/>
      <c r="SQ262" s="154"/>
      <c r="SR262" s="154"/>
      <c r="SS262" s="154"/>
      <c r="ST262" s="154"/>
      <c r="SU262" s="154"/>
      <c r="SV262" s="154"/>
      <c r="SW262" s="154"/>
      <c r="SX262" s="154"/>
      <c r="SY262" s="154"/>
      <c r="SZ262" s="154"/>
      <c r="TA262" s="154"/>
      <c r="TB262" s="154"/>
      <c r="TC262" s="154"/>
      <c r="TD262" s="154"/>
      <c r="TE262" s="154"/>
      <c r="TF262" s="154"/>
      <c r="TG262" s="154"/>
      <c r="TH262" s="154"/>
      <c r="TI262" s="154"/>
      <c r="TJ262" s="154"/>
      <c r="TK262" s="154"/>
      <c r="TL262" s="154"/>
      <c r="TM262" s="154"/>
      <c r="TN262" s="154"/>
      <c r="TO262" s="154"/>
      <c r="TP262" s="154"/>
      <c r="TQ262" s="154"/>
      <c r="TR262" s="154"/>
      <c r="TS262" s="154"/>
      <c r="TT262" s="154"/>
      <c r="TU262" s="154"/>
      <c r="TV262" s="154"/>
      <c r="TW262" s="154"/>
      <c r="TX262" s="154"/>
      <c r="TY262" s="154"/>
      <c r="TZ262" s="154"/>
      <c r="UA262" s="154"/>
      <c r="UB262" s="154"/>
      <c r="UC262" s="154"/>
      <c r="UD262" s="154"/>
      <c r="UE262" s="154"/>
      <c r="UF262" s="154"/>
      <c r="UG262" s="154"/>
      <c r="UH262" s="154"/>
      <c r="UI262" s="154"/>
      <c r="UJ262" s="154"/>
      <c r="UK262" s="154"/>
      <c r="UL262" s="154"/>
      <c r="UM262" s="154"/>
      <c r="UN262" s="154"/>
      <c r="UO262" s="154"/>
      <c r="UP262" s="154"/>
      <c r="UQ262" s="154"/>
      <c r="UR262" s="154"/>
      <c r="US262" s="154"/>
      <c r="UT262" s="154"/>
      <c r="UU262" s="154"/>
      <c r="UV262" s="154"/>
      <c r="UW262" s="154"/>
      <c r="UX262" s="154"/>
      <c r="UY262" s="154"/>
      <c r="UZ262" s="154"/>
      <c r="VA262" s="154"/>
      <c r="VB262" s="154"/>
      <c r="VC262" s="154"/>
      <c r="VD262" s="154"/>
    </row>
    <row r="263" spans="1:576" s="23" customFormat="1" ht="15" customHeight="1" x14ac:dyDescent="0.2">
      <c r="A263" s="99">
        <v>53</v>
      </c>
      <c r="B263" s="89" t="s">
        <v>325</v>
      </c>
      <c r="C263" s="89" t="s">
        <v>326</v>
      </c>
      <c r="D263" s="20">
        <v>14</v>
      </c>
      <c r="E263" s="95" t="s">
        <v>244</v>
      </c>
      <c r="F263" s="89" t="s">
        <v>327</v>
      </c>
      <c r="G263" s="130">
        <v>12</v>
      </c>
      <c r="H263" s="22">
        <v>40</v>
      </c>
      <c r="I263" s="22" t="s">
        <v>107</v>
      </c>
      <c r="J263" s="51" t="s">
        <v>352</v>
      </c>
      <c r="K263" s="21" t="s">
        <v>262</v>
      </c>
      <c r="L263" s="21" t="s">
        <v>188</v>
      </c>
      <c r="M263" s="22">
        <v>1</v>
      </c>
      <c r="N263" s="62">
        <v>24345</v>
      </c>
      <c r="O263" s="62"/>
      <c r="P263" s="62"/>
      <c r="Q263" s="62">
        <f t="shared" si="142"/>
        <v>24345</v>
      </c>
      <c r="R263" s="62">
        <f>70.1*4</f>
        <v>280.39999999999998</v>
      </c>
      <c r="S263" s="62">
        <f t="shared" si="145"/>
        <v>4451.333333333333</v>
      </c>
      <c r="T263" s="62">
        <f t="shared" si="146"/>
        <v>44513.333333333336</v>
      </c>
      <c r="U263" s="62">
        <f t="shared" si="147"/>
        <v>4260.375</v>
      </c>
      <c r="V263" s="62">
        <f t="shared" si="148"/>
        <v>730.35</v>
      </c>
      <c r="W263" s="62">
        <f t="shared" si="149"/>
        <v>1217.25</v>
      </c>
      <c r="X263" s="62">
        <f t="shared" si="150"/>
        <v>486.90000000000003</v>
      </c>
      <c r="Y263" s="62">
        <v>1455</v>
      </c>
      <c r="Z263" s="62">
        <v>908</v>
      </c>
      <c r="AA263" s="64">
        <f t="shared" si="151"/>
        <v>13354</v>
      </c>
      <c r="AB263" s="64">
        <f t="shared" si="143"/>
        <v>38876.497222222228</v>
      </c>
      <c r="AC263" s="64">
        <f t="shared" si="144"/>
        <v>466517.96666666673</v>
      </c>
      <c r="AD263" s="64"/>
      <c r="AE263" s="64"/>
      <c r="AF263" s="64"/>
      <c r="AG263" s="64"/>
      <c r="AH263" s="64"/>
      <c r="AI263" s="64"/>
      <c r="AJ263" s="64"/>
      <c r="AK263" s="64"/>
      <c r="AL263" s="6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  <c r="CO263" s="24"/>
      <c r="CP263" s="24"/>
      <c r="CQ263" s="24"/>
      <c r="CR263" s="24"/>
      <c r="CS263" s="24"/>
      <c r="CT263" s="24"/>
      <c r="CU263" s="24"/>
      <c r="CV263" s="24"/>
      <c r="CW263" s="24"/>
      <c r="CX263" s="24"/>
      <c r="CY263" s="24"/>
      <c r="CZ263" s="24"/>
      <c r="DA263" s="24"/>
      <c r="DB263" s="24"/>
      <c r="DC263" s="24"/>
      <c r="DD263" s="24"/>
      <c r="DE263" s="24"/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24"/>
      <c r="GF263" s="24"/>
      <c r="GG263" s="24"/>
      <c r="GH263" s="24"/>
      <c r="GI263" s="24"/>
      <c r="GJ263" s="24"/>
      <c r="GK263" s="24"/>
      <c r="GL263" s="24"/>
      <c r="GM263" s="24"/>
      <c r="GN263" s="24"/>
      <c r="GO263" s="24"/>
      <c r="GP263" s="24"/>
      <c r="GQ263" s="24"/>
      <c r="GR263" s="24"/>
      <c r="GS263" s="24"/>
      <c r="GT263" s="24"/>
      <c r="GU263" s="24"/>
      <c r="GV263" s="24"/>
      <c r="GW263" s="24"/>
      <c r="GX263" s="24"/>
      <c r="GY263" s="24"/>
      <c r="GZ263" s="24"/>
      <c r="HA263" s="24"/>
      <c r="HB263" s="24"/>
      <c r="HC263" s="24"/>
      <c r="HD263" s="24"/>
      <c r="HE263" s="24"/>
      <c r="HF263" s="24"/>
      <c r="HG263" s="24"/>
      <c r="HH263" s="24"/>
      <c r="HI263" s="24"/>
      <c r="HJ263" s="24"/>
      <c r="HK263" s="24"/>
      <c r="HL263" s="24"/>
      <c r="HM263" s="24"/>
      <c r="HN263" s="24"/>
      <c r="HO263" s="24"/>
      <c r="HP263" s="24"/>
      <c r="HQ263" s="24"/>
      <c r="HR263" s="24"/>
      <c r="HS263" s="24"/>
      <c r="HT263" s="24"/>
      <c r="HU263" s="24"/>
      <c r="HV263" s="24"/>
      <c r="HW263" s="24"/>
      <c r="HX263" s="24"/>
      <c r="HY263" s="24"/>
      <c r="HZ263" s="24"/>
      <c r="IA263" s="24"/>
      <c r="IB263" s="24"/>
      <c r="IC263" s="24"/>
      <c r="ID263" s="24"/>
      <c r="IE263" s="24"/>
      <c r="IF263" s="24"/>
      <c r="IG263" s="24"/>
      <c r="IH263" s="24"/>
      <c r="II263" s="24"/>
      <c r="IJ263" s="24"/>
      <c r="IK263" s="24"/>
      <c r="IL263" s="24"/>
      <c r="IM263" s="24"/>
      <c r="IN263" s="24"/>
      <c r="IO263" s="24"/>
      <c r="IP263" s="24"/>
      <c r="IQ263" s="24"/>
      <c r="IR263" s="24"/>
      <c r="IS263" s="24"/>
      <c r="IT263" s="24"/>
      <c r="IU263" s="24"/>
      <c r="IV263" s="24"/>
      <c r="IW263" s="24"/>
      <c r="IX263" s="24"/>
      <c r="IY263" s="24"/>
      <c r="IZ263" s="24"/>
      <c r="JA263" s="24"/>
      <c r="JB263" s="24"/>
      <c r="JC263" s="24"/>
      <c r="JD263" s="24"/>
      <c r="JE263" s="24"/>
      <c r="JF263" s="24"/>
      <c r="JG263" s="24"/>
      <c r="JH263" s="24"/>
      <c r="JI263" s="24"/>
      <c r="JJ263" s="24"/>
      <c r="JK263" s="24"/>
      <c r="JL263" s="24"/>
      <c r="JM263" s="24"/>
      <c r="JN263" s="24"/>
      <c r="JO263" s="24"/>
      <c r="JP263" s="24"/>
      <c r="JQ263" s="24"/>
      <c r="JR263" s="24"/>
      <c r="JS263" s="24"/>
      <c r="JT263" s="24"/>
      <c r="JU263" s="24"/>
      <c r="JV263" s="24"/>
      <c r="JW263" s="24"/>
      <c r="JX263" s="24"/>
      <c r="JY263" s="24"/>
      <c r="JZ263" s="24"/>
      <c r="KA263" s="24"/>
      <c r="KB263" s="24"/>
      <c r="KC263" s="24"/>
      <c r="KD263" s="24"/>
      <c r="KE263" s="24"/>
      <c r="KF263" s="24"/>
      <c r="KG263" s="24"/>
      <c r="KH263" s="24"/>
      <c r="KI263" s="24"/>
      <c r="KJ263" s="24"/>
      <c r="KK263" s="24"/>
      <c r="KL263" s="24"/>
      <c r="KM263" s="24"/>
      <c r="KN263" s="24"/>
      <c r="KO263" s="24"/>
      <c r="KP263" s="24"/>
      <c r="KQ263" s="24"/>
      <c r="KR263" s="24"/>
      <c r="KS263" s="24"/>
      <c r="KT263" s="24"/>
      <c r="KU263" s="24"/>
      <c r="KV263" s="24"/>
      <c r="KW263" s="24"/>
      <c r="KX263" s="24"/>
      <c r="KY263" s="24"/>
      <c r="KZ263" s="24"/>
      <c r="LA263" s="24"/>
      <c r="LB263" s="24"/>
      <c r="LC263" s="24"/>
      <c r="LD263" s="24"/>
      <c r="LE263" s="24"/>
      <c r="LF263" s="24"/>
      <c r="LG263" s="24"/>
      <c r="LH263" s="24"/>
      <c r="LI263" s="24"/>
      <c r="LJ263" s="24"/>
      <c r="LK263" s="24"/>
      <c r="LL263" s="24"/>
      <c r="LM263" s="24"/>
      <c r="LN263" s="24"/>
      <c r="LO263" s="24"/>
      <c r="LP263" s="24"/>
      <c r="LQ263" s="24"/>
      <c r="LR263" s="24"/>
      <c r="LS263" s="24"/>
      <c r="LT263" s="24"/>
      <c r="LU263" s="24"/>
      <c r="LV263" s="24"/>
      <c r="LW263" s="24"/>
      <c r="LX263" s="24"/>
      <c r="LY263" s="24"/>
      <c r="LZ263" s="24"/>
      <c r="MA263" s="24"/>
      <c r="MB263" s="24"/>
      <c r="MC263" s="24"/>
      <c r="MD263" s="24"/>
      <c r="ME263" s="24"/>
      <c r="MF263" s="24"/>
      <c r="MG263" s="24"/>
      <c r="MH263" s="24"/>
      <c r="MI263" s="24"/>
      <c r="MJ263" s="24"/>
      <c r="MK263" s="24"/>
      <c r="ML263" s="24"/>
      <c r="MM263" s="24"/>
      <c r="MN263" s="24"/>
      <c r="MO263" s="24"/>
      <c r="MP263" s="24"/>
      <c r="MQ263" s="24"/>
      <c r="MR263" s="24"/>
      <c r="MS263" s="24"/>
      <c r="MT263" s="24"/>
      <c r="MU263" s="24"/>
      <c r="MV263" s="24"/>
      <c r="MW263" s="24"/>
      <c r="MX263" s="24"/>
      <c r="MY263" s="24"/>
      <c r="MZ263" s="24"/>
      <c r="NA263" s="24"/>
      <c r="NB263" s="24"/>
      <c r="NC263" s="24"/>
      <c r="ND263" s="24"/>
      <c r="NE263" s="24"/>
      <c r="NF263" s="24"/>
      <c r="NG263" s="24"/>
      <c r="NH263" s="24"/>
      <c r="NI263" s="24"/>
      <c r="NJ263" s="24"/>
      <c r="NK263" s="24"/>
      <c r="NL263" s="24"/>
      <c r="NM263" s="24"/>
      <c r="NN263" s="24"/>
      <c r="NO263" s="24"/>
      <c r="NP263" s="24"/>
      <c r="NQ263" s="24"/>
      <c r="NR263" s="24"/>
      <c r="NS263" s="24"/>
      <c r="NT263" s="24"/>
      <c r="NU263" s="24"/>
      <c r="NV263" s="24"/>
      <c r="NW263" s="24"/>
      <c r="NX263" s="24"/>
      <c r="NY263" s="24"/>
      <c r="NZ263" s="24"/>
      <c r="OA263" s="24"/>
      <c r="OB263" s="24"/>
      <c r="OC263" s="24"/>
      <c r="OD263" s="24"/>
      <c r="OE263" s="24"/>
      <c r="OF263" s="24"/>
      <c r="OG263" s="24"/>
      <c r="OH263" s="24"/>
      <c r="OI263" s="24"/>
      <c r="OJ263" s="24"/>
      <c r="OK263" s="24"/>
      <c r="OL263" s="24"/>
      <c r="OM263" s="24"/>
      <c r="ON263" s="24"/>
      <c r="OO263" s="24"/>
      <c r="OP263" s="24"/>
      <c r="OQ263" s="24"/>
      <c r="OR263" s="24"/>
      <c r="OS263" s="24"/>
      <c r="OT263" s="24"/>
      <c r="OU263" s="24"/>
      <c r="OV263" s="24"/>
      <c r="OW263" s="24"/>
      <c r="OX263" s="24"/>
      <c r="OY263" s="24"/>
      <c r="OZ263" s="24"/>
      <c r="PA263" s="24"/>
      <c r="PB263" s="24"/>
      <c r="PC263" s="24"/>
      <c r="PD263" s="24"/>
      <c r="PE263" s="24"/>
      <c r="PF263" s="24"/>
      <c r="PG263" s="24"/>
      <c r="PH263" s="24"/>
      <c r="PI263" s="24"/>
      <c r="PJ263" s="24"/>
      <c r="PK263" s="24"/>
      <c r="PL263" s="24"/>
      <c r="PM263" s="24"/>
      <c r="PN263" s="24"/>
      <c r="PO263" s="24"/>
      <c r="PP263" s="24"/>
      <c r="PQ263" s="24"/>
      <c r="PR263" s="24"/>
      <c r="PS263" s="24"/>
      <c r="PT263" s="24"/>
      <c r="PU263" s="24"/>
      <c r="PV263" s="24"/>
      <c r="PW263" s="24"/>
      <c r="PX263" s="24"/>
      <c r="PY263" s="24"/>
      <c r="PZ263" s="24"/>
      <c r="QA263" s="24"/>
      <c r="QB263" s="24"/>
      <c r="QC263" s="24"/>
      <c r="QD263" s="24"/>
      <c r="QE263" s="24"/>
      <c r="QF263" s="24"/>
      <c r="QG263" s="24"/>
      <c r="QH263" s="24"/>
      <c r="QI263" s="24"/>
      <c r="QJ263" s="24"/>
      <c r="QK263" s="24"/>
      <c r="QL263" s="24"/>
      <c r="QM263" s="24"/>
      <c r="QN263" s="24"/>
      <c r="QO263" s="24"/>
      <c r="QP263" s="24"/>
      <c r="QQ263" s="24"/>
      <c r="QR263" s="24"/>
      <c r="QS263" s="24"/>
      <c r="QT263" s="24"/>
      <c r="QU263" s="24"/>
      <c r="QV263" s="24"/>
      <c r="QW263" s="24"/>
      <c r="QX263" s="24"/>
      <c r="QY263" s="24"/>
      <c r="QZ263" s="24"/>
      <c r="RA263" s="24"/>
      <c r="RB263" s="24"/>
      <c r="RC263" s="24"/>
      <c r="RD263" s="24"/>
      <c r="RE263" s="24"/>
      <c r="RF263" s="24"/>
      <c r="RG263" s="24"/>
      <c r="RH263" s="24"/>
      <c r="RI263" s="24"/>
      <c r="RJ263" s="24"/>
      <c r="RK263" s="24"/>
      <c r="RL263" s="24"/>
      <c r="RM263" s="24"/>
      <c r="RN263" s="24"/>
      <c r="RO263" s="24"/>
      <c r="RP263" s="24"/>
      <c r="RQ263" s="24"/>
      <c r="RR263" s="24"/>
      <c r="RS263" s="24"/>
      <c r="RT263" s="24"/>
      <c r="RU263" s="24"/>
      <c r="RV263" s="24"/>
      <c r="RW263" s="24"/>
      <c r="RX263" s="24"/>
      <c r="RY263" s="24"/>
      <c r="RZ263" s="24"/>
      <c r="SA263" s="24"/>
      <c r="SB263" s="24"/>
      <c r="SC263" s="24"/>
      <c r="SD263" s="24"/>
      <c r="SE263" s="24"/>
      <c r="SF263" s="24"/>
      <c r="SG263" s="24"/>
      <c r="SH263" s="24"/>
      <c r="SI263" s="24"/>
      <c r="SJ263" s="24"/>
      <c r="SK263" s="24"/>
      <c r="SL263" s="24"/>
      <c r="SM263" s="24"/>
      <c r="SN263" s="24"/>
      <c r="SO263" s="24"/>
      <c r="SP263" s="24"/>
      <c r="SQ263" s="24"/>
      <c r="SR263" s="24"/>
      <c r="SS263" s="24"/>
      <c r="ST263" s="24"/>
      <c r="SU263" s="24"/>
      <c r="SV263" s="24"/>
      <c r="SW263" s="24"/>
      <c r="SX263" s="24"/>
      <c r="SY263" s="24"/>
      <c r="SZ263" s="24"/>
      <c r="TA263" s="24"/>
      <c r="TB263" s="24"/>
      <c r="TC263" s="24"/>
      <c r="TD263" s="24"/>
      <c r="TE263" s="24"/>
      <c r="TF263" s="24"/>
      <c r="TG263" s="24"/>
      <c r="TH263" s="24"/>
      <c r="TI263" s="24"/>
      <c r="TJ263" s="24"/>
      <c r="TK263" s="24"/>
      <c r="TL263" s="24"/>
      <c r="TM263" s="24"/>
      <c r="TN263" s="24"/>
      <c r="TO263" s="24"/>
      <c r="TP263" s="24"/>
      <c r="TQ263" s="24"/>
      <c r="TR263" s="24"/>
      <c r="TS263" s="24"/>
      <c r="TT263" s="24"/>
      <c r="TU263" s="24"/>
      <c r="TV263" s="24"/>
      <c r="TW263" s="24"/>
      <c r="TX263" s="24"/>
      <c r="TY263" s="24"/>
      <c r="TZ263" s="24"/>
      <c r="UA263" s="24"/>
      <c r="UB263" s="24"/>
      <c r="UC263" s="24"/>
      <c r="UD263" s="24"/>
      <c r="UE263" s="24"/>
      <c r="UF263" s="24"/>
      <c r="UG263" s="24"/>
      <c r="UH263" s="24"/>
      <c r="UI263" s="24"/>
      <c r="UJ263" s="24"/>
      <c r="UK263" s="24"/>
      <c r="UL263" s="24"/>
      <c r="UM263" s="24"/>
      <c r="UN263" s="24"/>
      <c r="UO263" s="24"/>
      <c r="UP263" s="24"/>
      <c r="UQ263" s="24"/>
      <c r="UR263" s="24"/>
      <c r="US263" s="24"/>
      <c r="UT263" s="24"/>
      <c r="UU263" s="24"/>
      <c r="UV263" s="24"/>
      <c r="UW263" s="24"/>
      <c r="UX263" s="24"/>
      <c r="UY263" s="24"/>
      <c r="UZ263" s="24"/>
      <c r="VA263" s="24"/>
      <c r="VB263" s="24"/>
      <c r="VC263" s="24"/>
      <c r="VD263" s="24"/>
    </row>
    <row r="264" spans="1:576" s="23" customFormat="1" ht="15" customHeight="1" x14ac:dyDescent="0.2">
      <c r="A264" s="94">
        <v>54</v>
      </c>
      <c r="B264" s="89" t="s">
        <v>325</v>
      </c>
      <c r="C264" s="89" t="s">
        <v>326</v>
      </c>
      <c r="D264" s="20">
        <v>14</v>
      </c>
      <c r="E264" s="89" t="s">
        <v>244</v>
      </c>
      <c r="F264" s="89" t="s">
        <v>327</v>
      </c>
      <c r="G264" s="130">
        <v>13</v>
      </c>
      <c r="H264" s="22">
        <v>40</v>
      </c>
      <c r="I264" s="22" t="s">
        <v>107</v>
      </c>
      <c r="J264" s="21" t="s">
        <v>68</v>
      </c>
      <c r="K264" s="21" t="s">
        <v>262</v>
      </c>
      <c r="L264" s="21" t="s">
        <v>188</v>
      </c>
      <c r="M264" s="22">
        <v>1</v>
      </c>
      <c r="N264" s="62">
        <v>30226</v>
      </c>
      <c r="O264" s="62"/>
      <c r="P264" s="62"/>
      <c r="Q264" s="62">
        <f t="shared" si="142"/>
        <v>30226</v>
      </c>
      <c r="R264" s="62"/>
      <c r="S264" s="62">
        <f t="shared" si="145"/>
        <v>5482.5</v>
      </c>
      <c r="T264" s="62">
        <f t="shared" si="146"/>
        <v>54825</v>
      </c>
      <c r="U264" s="62">
        <f t="shared" si="147"/>
        <v>5289.5499999999993</v>
      </c>
      <c r="V264" s="62">
        <f t="shared" si="148"/>
        <v>906.78</v>
      </c>
      <c r="W264" s="62">
        <f t="shared" si="149"/>
        <v>1511.3000000000002</v>
      </c>
      <c r="X264" s="62">
        <f t="shared" si="150"/>
        <v>604.52</v>
      </c>
      <c r="Y264" s="62">
        <v>1595</v>
      </c>
      <c r="Z264" s="62">
        <v>1074</v>
      </c>
      <c r="AA264" s="64">
        <f t="shared" si="151"/>
        <v>16447.5</v>
      </c>
      <c r="AB264" s="64">
        <f t="shared" si="143"/>
        <v>47603.4</v>
      </c>
      <c r="AC264" s="64">
        <f t="shared" si="144"/>
        <v>571240.80000000005</v>
      </c>
      <c r="AD264" s="64"/>
      <c r="AE264" s="64"/>
      <c r="AF264" s="64"/>
      <c r="AG264" s="64"/>
      <c r="AH264" s="64"/>
      <c r="AI264" s="64"/>
      <c r="AJ264" s="64"/>
      <c r="AK264" s="64"/>
      <c r="AL264" s="6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  <c r="HF264" s="24"/>
      <c r="HG264" s="24"/>
      <c r="HH264" s="24"/>
      <c r="HI264" s="24"/>
      <c r="HJ264" s="24"/>
      <c r="HK264" s="24"/>
      <c r="HL264" s="24"/>
      <c r="HM264" s="24"/>
      <c r="HN264" s="24"/>
      <c r="HO264" s="24"/>
      <c r="HP264" s="24"/>
      <c r="HQ264" s="24"/>
      <c r="HR264" s="24"/>
      <c r="HS264" s="24"/>
      <c r="HT264" s="24"/>
      <c r="HU264" s="24"/>
      <c r="HV264" s="24"/>
      <c r="HW264" s="24"/>
      <c r="HX264" s="24"/>
      <c r="HY264" s="24"/>
      <c r="HZ264" s="24"/>
      <c r="IA264" s="24"/>
      <c r="IB264" s="24"/>
      <c r="IC264" s="24"/>
      <c r="ID264" s="24"/>
      <c r="IE264" s="24"/>
      <c r="IF264" s="24"/>
      <c r="IG264" s="24"/>
      <c r="IH264" s="24"/>
      <c r="II264" s="24"/>
      <c r="IJ264" s="24"/>
      <c r="IK264" s="24"/>
      <c r="IL264" s="24"/>
      <c r="IM264" s="24"/>
      <c r="IN264" s="24"/>
      <c r="IO264" s="24"/>
      <c r="IP264" s="24"/>
      <c r="IQ264" s="24"/>
      <c r="IR264" s="24"/>
      <c r="IS264" s="24"/>
      <c r="IT264" s="24"/>
      <c r="IU264" s="24"/>
      <c r="IV264" s="24"/>
      <c r="IW264" s="24"/>
      <c r="IX264" s="24"/>
      <c r="IY264" s="24"/>
      <c r="IZ264" s="24"/>
      <c r="JA264" s="24"/>
      <c r="JB264" s="24"/>
      <c r="JC264" s="24"/>
      <c r="JD264" s="24"/>
      <c r="JE264" s="24"/>
      <c r="JF264" s="24"/>
      <c r="JG264" s="24"/>
      <c r="JH264" s="24"/>
      <c r="JI264" s="24"/>
      <c r="JJ264" s="24"/>
      <c r="JK264" s="24"/>
      <c r="JL264" s="24"/>
      <c r="JM264" s="24"/>
      <c r="JN264" s="24"/>
      <c r="JO264" s="24"/>
      <c r="JP264" s="24"/>
      <c r="JQ264" s="24"/>
      <c r="JR264" s="24"/>
      <c r="JS264" s="24"/>
      <c r="JT264" s="24"/>
      <c r="JU264" s="24"/>
      <c r="JV264" s="24"/>
      <c r="JW264" s="24"/>
      <c r="JX264" s="24"/>
      <c r="JY264" s="24"/>
      <c r="JZ264" s="24"/>
      <c r="KA264" s="24"/>
      <c r="KB264" s="24"/>
      <c r="KC264" s="24"/>
      <c r="KD264" s="24"/>
      <c r="KE264" s="24"/>
      <c r="KF264" s="24"/>
      <c r="KG264" s="24"/>
      <c r="KH264" s="24"/>
      <c r="KI264" s="24"/>
      <c r="KJ264" s="24"/>
      <c r="KK264" s="24"/>
      <c r="KL264" s="24"/>
      <c r="KM264" s="24"/>
      <c r="KN264" s="24"/>
      <c r="KO264" s="24"/>
      <c r="KP264" s="24"/>
      <c r="KQ264" s="24"/>
      <c r="KR264" s="24"/>
      <c r="KS264" s="24"/>
      <c r="KT264" s="24"/>
      <c r="KU264" s="24"/>
      <c r="KV264" s="24"/>
      <c r="KW264" s="24"/>
      <c r="KX264" s="24"/>
      <c r="KY264" s="24"/>
      <c r="KZ264" s="24"/>
      <c r="LA264" s="24"/>
      <c r="LB264" s="24"/>
      <c r="LC264" s="24"/>
      <c r="LD264" s="24"/>
      <c r="LE264" s="24"/>
      <c r="LF264" s="24"/>
      <c r="LG264" s="24"/>
      <c r="LH264" s="24"/>
      <c r="LI264" s="24"/>
      <c r="LJ264" s="24"/>
      <c r="LK264" s="24"/>
      <c r="LL264" s="24"/>
      <c r="LM264" s="24"/>
      <c r="LN264" s="24"/>
      <c r="LO264" s="24"/>
      <c r="LP264" s="24"/>
      <c r="LQ264" s="24"/>
      <c r="LR264" s="24"/>
      <c r="LS264" s="24"/>
      <c r="LT264" s="24"/>
      <c r="LU264" s="24"/>
      <c r="LV264" s="24"/>
      <c r="LW264" s="24"/>
      <c r="LX264" s="24"/>
      <c r="LY264" s="24"/>
      <c r="LZ264" s="24"/>
      <c r="MA264" s="24"/>
      <c r="MB264" s="24"/>
      <c r="MC264" s="24"/>
      <c r="MD264" s="24"/>
      <c r="ME264" s="24"/>
      <c r="MF264" s="24"/>
      <c r="MG264" s="24"/>
      <c r="MH264" s="24"/>
      <c r="MI264" s="24"/>
      <c r="MJ264" s="24"/>
      <c r="MK264" s="24"/>
      <c r="ML264" s="24"/>
      <c r="MM264" s="24"/>
      <c r="MN264" s="24"/>
      <c r="MO264" s="24"/>
      <c r="MP264" s="24"/>
      <c r="MQ264" s="24"/>
      <c r="MR264" s="24"/>
      <c r="MS264" s="24"/>
      <c r="MT264" s="24"/>
      <c r="MU264" s="24"/>
      <c r="MV264" s="24"/>
      <c r="MW264" s="24"/>
      <c r="MX264" s="24"/>
      <c r="MY264" s="24"/>
      <c r="MZ264" s="24"/>
      <c r="NA264" s="24"/>
      <c r="NB264" s="24"/>
      <c r="NC264" s="24"/>
      <c r="ND264" s="24"/>
      <c r="NE264" s="24"/>
      <c r="NF264" s="24"/>
      <c r="NG264" s="24"/>
      <c r="NH264" s="24"/>
      <c r="NI264" s="24"/>
      <c r="NJ264" s="24"/>
      <c r="NK264" s="24"/>
      <c r="NL264" s="24"/>
      <c r="NM264" s="24"/>
      <c r="NN264" s="24"/>
      <c r="NO264" s="24"/>
      <c r="NP264" s="24"/>
      <c r="NQ264" s="24"/>
      <c r="NR264" s="24"/>
      <c r="NS264" s="24"/>
      <c r="NT264" s="24"/>
      <c r="NU264" s="24"/>
      <c r="NV264" s="24"/>
      <c r="NW264" s="24"/>
      <c r="NX264" s="24"/>
      <c r="NY264" s="24"/>
      <c r="NZ264" s="24"/>
      <c r="OA264" s="24"/>
      <c r="OB264" s="24"/>
      <c r="OC264" s="24"/>
      <c r="OD264" s="24"/>
      <c r="OE264" s="24"/>
      <c r="OF264" s="24"/>
      <c r="OG264" s="24"/>
      <c r="OH264" s="24"/>
      <c r="OI264" s="24"/>
      <c r="OJ264" s="24"/>
      <c r="OK264" s="24"/>
      <c r="OL264" s="24"/>
      <c r="OM264" s="24"/>
      <c r="ON264" s="24"/>
      <c r="OO264" s="24"/>
      <c r="OP264" s="24"/>
      <c r="OQ264" s="24"/>
      <c r="OR264" s="24"/>
      <c r="OS264" s="24"/>
      <c r="OT264" s="24"/>
      <c r="OU264" s="24"/>
      <c r="OV264" s="24"/>
      <c r="OW264" s="24"/>
      <c r="OX264" s="24"/>
      <c r="OY264" s="24"/>
      <c r="OZ264" s="24"/>
      <c r="PA264" s="24"/>
      <c r="PB264" s="24"/>
      <c r="PC264" s="24"/>
      <c r="PD264" s="24"/>
      <c r="PE264" s="24"/>
      <c r="PF264" s="24"/>
      <c r="PG264" s="24"/>
      <c r="PH264" s="24"/>
      <c r="PI264" s="24"/>
      <c r="PJ264" s="24"/>
      <c r="PK264" s="24"/>
      <c r="PL264" s="24"/>
      <c r="PM264" s="24"/>
      <c r="PN264" s="24"/>
      <c r="PO264" s="24"/>
      <c r="PP264" s="24"/>
      <c r="PQ264" s="24"/>
      <c r="PR264" s="24"/>
      <c r="PS264" s="24"/>
      <c r="PT264" s="24"/>
      <c r="PU264" s="24"/>
      <c r="PV264" s="24"/>
      <c r="PW264" s="24"/>
      <c r="PX264" s="24"/>
      <c r="PY264" s="24"/>
      <c r="PZ264" s="24"/>
      <c r="QA264" s="24"/>
      <c r="QB264" s="24"/>
      <c r="QC264" s="24"/>
      <c r="QD264" s="24"/>
      <c r="QE264" s="24"/>
      <c r="QF264" s="24"/>
      <c r="QG264" s="24"/>
      <c r="QH264" s="24"/>
      <c r="QI264" s="24"/>
      <c r="QJ264" s="24"/>
      <c r="QK264" s="24"/>
      <c r="QL264" s="24"/>
      <c r="QM264" s="24"/>
      <c r="QN264" s="24"/>
      <c r="QO264" s="24"/>
      <c r="QP264" s="24"/>
      <c r="QQ264" s="24"/>
      <c r="QR264" s="24"/>
      <c r="QS264" s="24"/>
      <c r="QT264" s="24"/>
      <c r="QU264" s="24"/>
      <c r="QV264" s="24"/>
      <c r="QW264" s="24"/>
      <c r="QX264" s="24"/>
      <c r="QY264" s="24"/>
      <c r="QZ264" s="24"/>
      <c r="RA264" s="24"/>
      <c r="RB264" s="24"/>
      <c r="RC264" s="24"/>
      <c r="RD264" s="24"/>
      <c r="RE264" s="24"/>
      <c r="RF264" s="24"/>
      <c r="RG264" s="24"/>
      <c r="RH264" s="24"/>
      <c r="RI264" s="24"/>
      <c r="RJ264" s="24"/>
      <c r="RK264" s="24"/>
      <c r="RL264" s="24"/>
      <c r="RM264" s="24"/>
      <c r="RN264" s="24"/>
      <c r="RO264" s="24"/>
      <c r="RP264" s="24"/>
      <c r="RQ264" s="24"/>
      <c r="RR264" s="24"/>
      <c r="RS264" s="24"/>
      <c r="RT264" s="24"/>
      <c r="RU264" s="24"/>
      <c r="RV264" s="24"/>
      <c r="RW264" s="24"/>
      <c r="RX264" s="24"/>
      <c r="RY264" s="24"/>
      <c r="RZ264" s="24"/>
      <c r="SA264" s="24"/>
      <c r="SB264" s="24"/>
      <c r="SC264" s="24"/>
      <c r="SD264" s="24"/>
      <c r="SE264" s="24"/>
      <c r="SF264" s="24"/>
      <c r="SG264" s="24"/>
      <c r="SH264" s="24"/>
      <c r="SI264" s="24"/>
      <c r="SJ264" s="24"/>
      <c r="SK264" s="24"/>
      <c r="SL264" s="24"/>
      <c r="SM264" s="24"/>
      <c r="SN264" s="24"/>
      <c r="SO264" s="24"/>
      <c r="SP264" s="24"/>
      <c r="SQ264" s="24"/>
      <c r="SR264" s="24"/>
      <c r="SS264" s="24"/>
      <c r="ST264" s="24"/>
      <c r="SU264" s="24"/>
      <c r="SV264" s="24"/>
      <c r="SW264" s="24"/>
      <c r="SX264" s="24"/>
      <c r="SY264" s="24"/>
      <c r="SZ264" s="24"/>
      <c r="TA264" s="24"/>
      <c r="TB264" s="24"/>
      <c r="TC264" s="24"/>
      <c r="TD264" s="24"/>
      <c r="TE264" s="24"/>
      <c r="TF264" s="24"/>
      <c r="TG264" s="24"/>
      <c r="TH264" s="24"/>
      <c r="TI264" s="24"/>
      <c r="TJ264" s="24"/>
      <c r="TK264" s="24"/>
      <c r="TL264" s="24"/>
      <c r="TM264" s="24"/>
      <c r="TN264" s="24"/>
      <c r="TO264" s="24"/>
      <c r="TP264" s="24"/>
      <c r="TQ264" s="24"/>
      <c r="TR264" s="24"/>
      <c r="TS264" s="24"/>
      <c r="TT264" s="24"/>
      <c r="TU264" s="24"/>
      <c r="TV264" s="24"/>
      <c r="TW264" s="24"/>
      <c r="TX264" s="24"/>
      <c r="TY264" s="24"/>
      <c r="TZ264" s="24"/>
      <c r="UA264" s="24"/>
      <c r="UB264" s="24"/>
      <c r="UC264" s="24"/>
      <c r="UD264" s="24"/>
      <c r="UE264" s="24"/>
      <c r="UF264" s="24"/>
      <c r="UG264" s="24"/>
      <c r="UH264" s="24"/>
      <c r="UI264" s="24"/>
      <c r="UJ264" s="24"/>
      <c r="UK264" s="24"/>
      <c r="UL264" s="24"/>
      <c r="UM264" s="24"/>
      <c r="UN264" s="24"/>
      <c r="UO264" s="24"/>
      <c r="UP264" s="24"/>
      <c r="UQ264" s="24"/>
      <c r="UR264" s="24"/>
      <c r="US264" s="24"/>
      <c r="UT264" s="24"/>
      <c r="UU264" s="24"/>
      <c r="UV264" s="24"/>
      <c r="UW264" s="24"/>
      <c r="UX264" s="24"/>
      <c r="UY264" s="24"/>
      <c r="UZ264" s="24"/>
      <c r="VA264" s="24"/>
      <c r="VB264" s="24"/>
      <c r="VC264" s="24"/>
      <c r="VD264" s="24"/>
    </row>
    <row r="265" spans="1:576" s="24" customFormat="1" ht="15" customHeight="1" x14ac:dyDescent="0.2">
      <c r="A265" s="18">
        <v>55</v>
      </c>
      <c r="B265" s="95" t="s">
        <v>325</v>
      </c>
      <c r="C265" s="95" t="s">
        <v>326</v>
      </c>
      <c r="D265" s="96">
        <v>14</v>
      </c>
      <c r="E265" s="95" t="s">
        <v>244</v>
      </c>
      <c r="F265" s="95" t="s">
        <v>327</v>
      </c>
      <c r="G265" s="221">
        <v>15</v>
      </c>
      <c r="H265" s="53">
        <v>40</v>
      </c>
      <c r="I265" s="53" t="s">
        <v>107</v>
      </c>
      <c r="J265" s="52" t="s">
        <v>60</v>
      </c>
      <c r="K265" s="52" t="s">
        <v>262</v>
      </c>
      <c r="L265" s="52" t="s">
        <v>188</v>
      </c>
      <c r="M265" s="53">
        <v>1</v>
      </c>
      <c r="N265" s="62">
        <v>48963</v>
      </c>
      <c r="O265" s="63"/>
      <c r="P265" s="63"/>
      <c r="Q265" s="62">
        <f t="shared" si="142"/>
        <v>48963</v>
      </c>
      <c r="R265" s="63"/>
      <c r="S265" s="63">
        <f t="shared" si="145"/>
        <v>8728.1666666666679</v>
      </c>
      <c r="T265" s="63">
        <f t="shared" si="146"/>
        <v>87281.666666666672</v>
      </c>
      <c r="U265" s="63">
        <f t="shared" si="147"/>
        <v>8568.5249999999996</v>
      </c>
      <c r="V265" s="63">
        <f t="shared" si="148"/>
        <v>1468.8899999999999</v>
      </c>
      <c r="W265" s="63">
        <f t="shared" si="149"/>
        <v>2448.15</v>
      </c>
      <c r="X265" s="63">
        <f t="shared" si="150"/>
        <v>979.26</v>
      </c>
      <c r="Y265" s="63">
        <v>1989</v>
      </c>
      <c r="Z265" s="63">
        <v>1417</v>
      </c>
      <c r="AA265" s="65"/>
      <c r="AB265" s="64">
        <f t="shared" si="143"/>
        <v>73834.64444444445</v>
      </c>
      <c r="AC265" s="64">
        <f t="shared" si="144"/>
        <v>886015.7333333334</v>
      </c>
      <c r="AD265" s="211"/>
      <c r="AE265" s="208"/>
      <c r="AF265" s="208"/>
      <c r="AG265" s="208"/>
      <c r="AH265" s="208"/>
      <c r="AI265" s="208"/>
      <c r="AJ265" s="208"/>
      <c r="AK265" s="208"/>
      <c r="AL265" s="263"/>
    </row>
    <row r="266" spans="1:576" s="23" customFormat="1" ht="15" customHeight="1" x14ac:dyDescent="0.2">
      <c r="A266" s="18">
        <v>56</v>
      </c>
      <c r="B266" s="89" t="s">
        <v>325</v>
      </c>
      <c r="C266" s="89" t="s">
        <v>326</v>
      </c>
      <c r="D266" s="20">
        <v>14</v>
      </c>
      <c r="E266" s="92" t="s">
        <v>244</v>
      </c>
      <c r="F266" s="89" t="s">
        <v>327</v>
      </c>
      <c r="G266" s="130" t="s">
        <v>34</v>
      </c>
      <c r="H266" s="22">
        <v>40</v>
      </c>
      <c r="I266" s="22" t="s">
        <v>121</v>
      </c>
      <c r="J266" s="21" t="s">
        <v>52</v>
      </c>
      <c r="K266" s="21" t="s">
        <v>261</v>
      </c>
      <c r="L266" s="21" t="s">
        <v>188</v>
      </c>
      <c r="M266" s="22">
        <v>1</v>
      </c>
      <c r="N266" s="62">
        <v>9369</v>
      </c>
      <c r="O266" s="62"/>
      <c r="P266" s="62"/>
      <c r="Q266" s="62">
        <f t="shared" si="142"/>
        <v>9369</v>
      </c>
      <c r="R266" s="62">
        <f>70.1*4</f>
        <v>280.39999999999998</v>
      </c>
      <c r="S266" s="62">
        <f t="shared" si="145"/>
        <v>1770.8333333333335</v>
      </c>
      <c r="T266" s="62">
        <f t="shared" si="146"/>
        <v>17708.333333333336</v>
      </c>
      <c r="U266" s="62">
        <f t="shared" si="147"/>
        <v>1639.5749999999998</v>
      </c>
      <c r="V266" s="62">
        <f t="shared" si="148"/>
        <v>281.07</v>
      </c>
      <c r="W266" s="62">
        <f t="shared" si="149"/>
        <v>468.45000000000005</v>
      </c>
      <c r="X266" s="62">
        <f t="shared" si="150"/>
        <v>187.38</v>
      </c>
      <c r="Y266" s="62">
        <f t="shared" ref="Y266:Y278" si="152">718+70</f>
        <v>788</v>
      </c>
      <c r="Z266" s="62">
        <f t="shared" ref="Z266:Z278" si="153">438+30</f>
        <v>468</v>
      </c>
      <c r="AA266" s="64">
        <f t="shared" ref="AA266:AA305" si="154">(Q266+Y266+Z266)/2</f>
        <v>5312.5</v>
      </c>
      <c r="AB266" s="64">
        <f t="shared" si="143"/>
        <v>15547.847222222221</v>
      </c>
      <c r="AC266" s="64">
        <f t="shared" si="144"/>
        <v>186574.16666666666</v>
      </c>
      <c r="AD266" s="64"/>
      <c r="AE266" s="64"/>
      <c r="AF266" s="64"/>
      <c r="AG266" s="64"/>
      <c r="AH266" s="64"/>
      <c r="AI266" s="64"/>
      <c r="AJ266" s="64"/>
      <c r="AK266" s="64"/>
      <c r="AL266" s="6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4"/>
      <c r="HA266" s="24"/>
      <c r="HB266" s="24"/>
      <c r="HC266" s="24"/>
      <c r="HD266" s="24"/>
      <c r="HE266" s="24"/>
      <c r="HF266" s="24"/>
      <c r="HG266" s="24"/>
      <c r="HH266" s="24"/>
      <c r="HI266" s="24"/>
      <c r="HJ266" s="24"/>
      <c r="HK266" s="24"/>
      <c r="HL266" s="24"/>
      <c r="HM266" s="24"/>
      <c r="HN266" s="24"/>
      <c r="HO266" s="24"/>
      <c r="HP266" s="24"/>
      <c r="HQ266" s="24"/>
      <c r="HR266" s="24"/>
      <c r="HS266" s="24"/>
      <c r="HT266" s="24"/>
      <c r="HU266" s="24"/>
      <c r="HV266" s="24"/>
      <c r="HW266" s="24"/>
      <c r="HX266" s="24"/>
      <c r="HY266" s="24"/>
      <c r="HZ266" s="24"/>
      <c r="IA266" s="24"/>
      <c r="IB266" s="24"/>
      <c r="IC266" s="24"/>
      <c r="ID266" s="24"/>
      <c r="IE266" s="24"/>
      <c r="IF266" s="24"/>
      <c r="IG266" s="24"/>
      <c r="IH266" s="24"/>
      <c r="II266" s="24"/>
      <c r="IJ266" s="24"/>
      <c r="IK266" s="24"/>
      <c r="IL266" s="24"/>
      <c r="IM266" s="24"/>
      <c r="IN266" s="24"/>
      <c r="IO266" s="24"/>
      <c r="IP266" s="24"/>
      <c r="IQ266" s="24"/>
      <c r="IR266" s="24"/>
      <c r="IS266" s="24"/>
      <c r="IT266" s="24"/>
      <c r="IU266" s="24"/>
      <c r="IV266" s="24"/>
      <c r="IW266" s="24"/>
      <c r="IX266" s="24"/>
      <c r="IY266" s="24"/>
      <c r="IZ266" s="24"/>
      <c r="JA266" s="24"/>
      <c r="JB266" s="24"/>
      <c r="JC266" s="24"/>
      <c r="JD266" s="24"/>
      <c r="JE266" s="24"/>
      <c r="JF266" s="24"/>
      <c r="JG266" s="24"/>
      <c r="JH266" s="24"/>
      <c r="JI266" s="24"/>
      <c r="JJ266" s="24"/>
      <c r="JK266" s="24"/>
      <c r="JL266" s="24"/>
      <c r="JM266" s="24"/>
      <c r="JN266" s="24"/>
      <c r="JO266" s="24"/>
      <c r="JP266" s="24"/>
      <c r="JQ266" s="24"/>
      <c r="JR266" s="24"/>
      <c r="JS266" s="24"/>
      <c r="JT266" s="24"/>
      <c r="JU266" s="24"/>
      <c r="JV266" s="24"/>
      <c r="JW266" s="24"/>
      <c r="JX266" s="24"/>
      <c r="JY266" s="24"/>
      <c r="JZ266" s="24"/>
      <c r="KA266" s="24"/>
      <c r="KB266" s="24"/>
      <c r="KC266" s="24"/>
      <c r="KD266" s="24"/>
      <c r="KE266" s="24"/>
      <c r="KF266" s="24"/>
      <c r="KG266" s="24"/>
      <c r="KH266" s="24"/>
      <c r="KI266" s="24"/>
      <c r="KJ266" s="24"/>
      <c r="KK266" s="24"/>
      <c r="KL266" s="24"/>
      <c r="KM266" s="24"/>
      <c r="KN266" s="24"/>
      <c r="KO266" s="24"/>
      <c r="KP266" s="24"/>
      <c r="KQ266" s="24"/>
      <c r="KR266" s="24"/>
      <c r="KS266" s="24"/>
      <c r="KT266" s="24"/>
      <c r="KU266" s="24"/>
      <c r="KV266" s="24"/>
      <c r="KW266" s="24"/>
      <c r="KX266" s="24"/>
      <c r="KY266" s="24"/>
      <c r="KZ266" s="24"/>
      <c r="LA266" s="24"/>
      <c r="LB266" s="24"/>
      <c r="LC266" s="24"/>
      <c r="LD266" s="24"/>
      <c r="LE266" s="24"/>
      <c r="LF266" s="24"/>
      <c r="LG266" s="24"/>
      <c r="LH266" s="24"/>
      <c r="LI266" s="24"/>
      <c r="LJ266" s="24"/>
      <c r="LK266" s="24"/>
      <c r="LL266" s="24"/>
      <c r="LM266" s="24"/>
      <c r="LN266" s="24"/>
      <c r="LO266" s="24"/>
      <c r="LP266" s="24"/>
      <c r="LQ266" s="24"/>
      <c r="LR266" s="24"/>
      <c r="LS266" s="24"/>
      <c r="LT266" s="24"/>
      <c r="LU266" s="24"/>
      <c r="LV266" s="24"/>
      <c r="LW266" s="24"/>
      <c r="LX266" s="24"/>
      <c r="LY266" s="24"/>
      <c r="LZ266" s="24"/>
      <c r="MA266" s="24"/>
      <c r="MB266" s="24"/>
      <c r="MC266" s="24"/>
      <c r="MD266" s="24"/>
      <c r="ME266" s="24"/>
      <c r="MF266" s="24"/>
      <c r="MG266" s="24"/>
      <c r="MH266" s="24"/>
      <c r="MI266" s="24"/>
      <c r="MJ266" s="24"/>
      <c r="MK266" s="24"/>
      <c r="ML266" s="24"/>
      <c r="MM266" s="24"/>
      <c r="MN266" s="24"/>
      <c r="MO266" s="24"/>
      <c r="MP266" s="24"/>
      <c r="MQ266" s="24"/>
      <c r="MR266" s="24"/>
      <c r="MS266" s="24"/>
      <c r="MT266" s="24"/>
      <c r="MU266" s="24"/>
      <c r="MV266" s="24"/>
      <c r="MW266" s="24"/>
      <c r="MX266" s="24"/>
      <c r="MY266" s="24"/>
      <c r="MZ266" s="24"/>
      <c r="NA266" s="24"/>
      <c r="NB266" s="24"/>
      <c r="NC266" s="24"/>
      <c r="ND266" s="24"/>
      <c r="NE266" s="24"/>
      <c r="NF266" s="24"/>
      <c r="NG266" s="24"/>
      <c r="NH266" s="24"/>
      <c r="NI266" s="24"/>
      <c r="NJ266" s="24"/>
      <c r="NK266" s="24"/>
      <c r="NL266" s="24"/>
      <c r="NM266" s="24"/>
      <c r="NN266" s="24"/>
      <c r="NO266" s="24"/>
      <c r="NP266" s="24"/>
      <c r="NQ266" s="24"/>
      <c r="NR266" s="24"/>
      <c r="NS266" s="24"/>
      <c r="NT266" s="24"/>
      <c r="NU266" s="24"/>
      <c r="NV266" s="24"/>
      <c r="NW266" s="24"/>
      <c r="NX266" s="24"/>
      <c r="NY266" s="24"/>
      <c r="NZ266" s="24"/>
      <c r="OA266" s="24"/>
      <c r="OB266" s="24"/>
      <c r="OC266" s="24"/>
      <c r="OD266" s="24"/>
      <c r="OE266" s="24"/>
      <c r="OF266" s="24"/>
      <c r="OG266" s="24"/>
      <c r="OH266" s="24"/>
      <c r="OI266" s="24"/>
      <c r="OJ266" s="24"/>
      <c r="OK266" s="24"/>
      <c r="OL266" s="24"/>
      <c r="OM266" s="24"/>
      <c r="ON266" s="24"/>
      <c r="OO266" s="24"/>
      <c r="OP266" s="24"/>
      <c r="OQ266" s="24"/>
      <c r="OR266" s="24"/>
      <c r="OS266" s="24"/>
      <c r="OT266" s="24"/>
      <c r="OU266" s="24"/>
      <c r="OV266" s="24"/>
      <c r="OW266" s="24"/>
      <c r="OX266" s="24"/>
      <c r="OY266" s="24"/>
      <c r="OZ266" s="24"/>
      <c r="PA266" s="24"/>
      <c r="PB266" s="24"/>
      <c r="PC266" s="24"/>
      <c r="PD266" s="24"/>
      <c r="PE266" s="24"/>
      <c r="PF266" s="24"/>
      <c r="PG266" s="24"/>
      <c r="PH266" s="24"/>
      <c r="PI266" s="24"/>
      <c r="PJ266" s="24"/>
      <c r="PK266" s="24"/>
      <c r="PL266" s="24"/>
      <c r="PM266" s="24"/>
      <c r="PN266" s="24"/>
      <c r="PO266" s="24"/>
      <c r="PP266" s="24"/>
      <c r="PQ266" s="24"/>
      <c r="PR266" s="24"/>
      <c r="PS266" s="24"/>
      <c r="PT266" s="24"/>
      <c r="PU266" s="24"/>
      <c r="PV266" s="24"/>
      <c r="PW266" s="24"/>
      <c r="PX266" s="24"/>
      <c r="PY266" s="24"/>
      <c r="PZ266" s="24"/>
      <c r="QA266" s="24"/>
      <c r="QB266" s="24"/>
      <c r="QC266" s="24"/>
      <c r="QD266" s="24"/>
      <c r="QE266" s="24"/>
      <c r="QF266" s="24"/>
      <c r="QG266" s="24"/>
      <c r="QH266" s="24"/>
      <c r="QI266" s="24"/>
      <c r="QJ266" s="24"/>
      <c r="QK266" s="24"/>
      <c r="QL266" s="24"/>
      <c r="QM266" s="24"/>
      <c r="QN266" s="24"/>
      <c r="QO266" s="24"/>
      <c r="QP266" s="24"/>
      <c r="QQ266" s="24"/>
      <c r="QR266" s="24"/>
      <c r="QS266" s="24"/>
      <c r="QT266" s="24"/>
      <c r="QU266" s="24"/>
      <c r="QV266" s="24"/>
      <c r="QW266" s="24"/>
      <c r="QX266" s="24"/>
      <c r="QY266" s="24"/>
      <c r="QZ266" s="24"/>
      <c r="RA266" s="24"/>
      <c r="RB266" s="24"/>
      <c r="RC266" s="24"/>
      <c r="RD266" s="24"/>
      <c r="RE266" s="24"/>
      <c r="RF266" s="24"/>
      <c r="RG266" s="24"/>
      <c r="RH266" s="24"/>
      <c r="RI266" s="24"/>
      <c r="RJ266" s="24"/>
      <c r="RK266" s="24"/>
      <c r="RL266" s="24"/>
      <c r="RM266" s="24"/>
      <c r="RN266" s="24"/>
      <c r="RO266" s="24"/>
      <c r="RP266" s="24"/>
      <c r="RQ266" s="24"/>
      <c r="RR266" s="24"/>
      <c r="RS266" s="24"/>
      <c r="RT266" s="24"/>
      <c r="RU266" s="24"/>
      <c r="RV266" s="24"/>
      <c r="RW266" s="24"/>
      <c r="RX266" s="24"/>
      <c r="RY266" s="24"/>
      <c r="RZ266" s="24"/>
      <c r="SA266" s="24"/>
      <c r="SB266" s="24"/>
      <c r="SC266" s="24"/>
      <c r="SD266" s="24"/>
      <c r="SE266" s="24"/>
      <c r="SF266" s="24"/>
      <c r="SG266" s="24"/>
      <c r="SH266" s="24"/>
      <c r="SI266" s="24"/>
      <c r="SJ266" s="24"/>
      <c r="SK266" s="24"/>
      <c r="SL266" s="24"/>
      <c r="SM266" s="24"/>
      <c r="SN266" s="24"/>
      <c r="SO266" s="24"/>
      <c r="SP266" s="24"/>
      <c r="SQ266" s="24"/>
      <c r="SR266" s="24"/>
      <c r="SS266" s="24"/>
      <c r="ST266" s="24"/>
      <c r="SU266" s="24"/>
      <c r="SV266" s="24"/>
      <c r="SW266" s="24"/>
      <c r="SX266" s="24"/>
      <c r="SY266" s="24"/>
      <c r="SZ266" s="24"/>
      <c r="TA266" s="24"/>
      <c r="TB266" s="24"/>
      <c r="TC266" s="24"/>
      <c r="TD266" s="24"/>
      <c r="TE266" s="24"/>
      <c r="TF266" s="24"/>
      <c r="TG266" s="24"/>
      <c r="TH266" s="24"/>
      <c r="TI266" s="24"/>
      <c r="TJ266" s="24"/>
      <c r="TK266" s="24"/>
      <c r="TL266" s="24"/>
      <c r="TM266" s="24"/>
      <c r="TN266" s="24"/>
      <c r="TO266" s="24"/>
      <c r="TP266" s="24"/>
      <c r="TQ266" s="24"/>
      <c r="TR266" s="24"/>
      <c r="TS266" s="24"/>
      <c r="TT266" s="24"/>
      <c r="TU266" s="24"/>
      <c r="TV266" s="24"/>
      <c r="TW266" s="24"/>
      <c r="TX266" s="24"/>
      <c r="TY266" s="24"/>
      <c r="TZ266" s="24"/>
      <c r="UA266" s="24"/>
      <c r="UB266" s="24"/>
      <c r="UC266" s="24"/>
      <c r="UD266" s="24"/>
      <c r="UE266" s="24"/>
      <c r="UF266" s="24"/>
      <c r="UG266" s="24"/>
      <c r="UH266" s="24"/>
      <c r="UI266" s="24"/>
      <c r="UJ266" s="24"/>
      <c r="UK266" s="24"/>
      <c r="UL266" s="24"/>
      <c r="UM266" s="24"/>
      <c r="UN266" s="24"/>
      <c r="UO266" s="24"/>
      <c r="UP266" s="24"/>
      <c r="UQ266" s="24"/>
      <c r="UR266" s="24"/>
      <c r="US266" s="24"/>
      <c r="UT266" s="24"/>
      <c r="UU266" s="24"/>
      <c r="UV266" s="24"/>
      <c r="UW266" s="24"/>
      <c r="UX266" s="24"/>
      <c r="UY266" s="24"/>
      <c r="UZ266" s="24"/>
      <c r="VA266" s="24"/>
      <c r="VB266" s="24"/>
      <c r="VC266" s="24"/>
      <c r="VD266" s="24"/>
    </row>
    <row r="267" spans="1:576" s="23" customFormat="1" ht="15" customHeight="1" x14ac:dyDescent="0.2">
      <c r="A267" s="99">
        <v>57</v>
      </c>
      <c r="B267" s="89" t="s">
        <v>325</v>
      </c>
      <c r="C267" s="89" t="s">
        <v>326</v>
      </c>
      <c r="D267" s="20">
        <v>14</v>
      </c>
      <c r="E267" s="95" t="s">
        <v>244</v>
      </c>
      <c r="F267" s="89" t="s">
        <v>327</v>
      </c>
      <c r="G267" s="130" t="s">
        <v>34</v>
      </c>
      <c r="H267" s="22">
        <v>40</v>
      </c>
      <c r="I267" s="22" t="s">
        <v>121</v>
      </c>
      <c r="J267" s="21" t="s">
        <v>52</v>
      </c>
      <c r="K267" s="21" t="s">
        <v>261</v>
      </c>
      <c r="L267" s="21" t="s">
        <v>188</v>
      </c>
      <c r="M267" s="22">
        <v>1</v>
      </c>
      <c r="N267" s="62">
        <v>9369</v>
      </c>
      <c r="O267" s="62"/>
      <c r="P267" s="62"/>
      <c r="Q267" s="62">
        <f t="shared" si="142"/>
        <v>9369</v>
      </c>
      <c r="R267" s="62">
        <f>70.1*5</f>
        <v>350.5</v>
      </c>
      <c r="S267" s="62">
        <f t="shared" si="145"/>
        <v>1770.8333333333335</v>
      </c>
      <c r="T267" s="62">
        <f t="shared" si="146"/>
        <v>17708.333333333336</v>
      </c>
      <c r="U267" s="62">
        <f t="shared" si="147"/>
        <v>1639.5749999999998</v>
      </c>
      <c r="V267" s="62">
        <f t="shared" si="148"/>
        <v>281.07</v>
      </c>
      <c r="W267" s="62">
        <f t="shared" si="149"/>
        <v>468.45000000000005</v>
      </c>
      <c r="X267" s="62">
        <f t="shared" si="150"/>
        <v>187.38</v>
      </c>
      <c r="Y267" s="62">
        <f t="shared" si="152"/>
        <v>788</v>
      </c>
      <c r="Z267" s="62">
        <f t="shared" si="153"/>
        <v>468</v>
      </c>
      <c r="AA267" s="64">
        <f t="shared" si="154"/>
        <v>5312.5</v>
      </c>
      <c r="AB267" s="64">
        <f t="shared" si="143"/>
        <v>15617.947222222223</v>
      </c>
      <c r="AC267" s="64">
        <f t="shared" si="144"/>
        <v>187415.36666666667</v>
      </c>
      <c r="AD267" s="64"/>
      <c r="AE267" s="64"/>
      <c r="AF267" s="64"/>
      <c r="AG267" s="64"/>
      <c r="AH267" s="64"/>
      <c r="AI267" s="64"/>
      <c r="AJ267" s="64"/>
      <c r="AK267" s="64"/>
      <c r="AL267" s="6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  <c r="CR267" s="24"/>
      <c r="CS267" s="24"/>
      <c r="CT267" s="24"/>
      <c r="CU267" s="24"/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4"/>
      <c r="HA267" s="24"/>
      <c r="HB267" s="24"/>
      <c r="HC267" s="24"/>
      <c r="HD267" s="24"/>
      <c r="HE267" s="24"/>
      <c r="HF267" s="24"/>
      <c r="HG267" s="24"/>
      <c r="HH267" s="24"/>
      <c r="HI267" s="24"/>
      <c r="HJ267" s="24"/>
      <c r="HK267" s="24"/>
      <c r="HL267" s="24"/>
      <c r="HM267" s="24"/>
      <c r="HN267" s="24"/>
      <c r="HO267" s="24"/>
      <c r="HP267" s="24"/>
      <c r="HQ267" s="24"/>
      <c r="HR267" s="24"/>
      <c r="HS267" s="24"/>
      <c r="HT267" s="24"/>
      <c r="HU267" s="24"/>
      <c r="HV267" s="24"/>
      <c r="HW267" s="24"/>
      <c r="HX267" s="24"/>
      <c r="HY267" s="24"/>
      <c r="HZ267" s="24"/>
      <c r="IA267" s="24"/>
      <c r="IB267" s="24"/>
      <c r="IC267" s="24"/>
      <c r="ID267" s="24"/>
      <c r="IE267" s="24"/>
      <c r="IF267" s="24"/>
      <c r="IG267" s="24"/>
      <c r="IH267" s="24"/>
      <c r="II267" s="24"/>
      <c r="IJ267" s="24"/>
      <c r="IK267" s="24"/>
      <c r="IL267" s="24"/>
      <c r="IM267" s="24"/>
      <c r="IN267" s="24"/>
      <c r="IO267" s="24"/>
      <c r="IP267" s="24"/>
      <c r="IQ267" s="24"/>
      <c r="IR267" s="24"/>
      <c r="IS267" s="24"/>
      <c r="IT267" s="24"/>
      <c r="IU267" s="24"/>
      <c r="IV267" s="24"/>
      <c r="IW267" s="24"/>
      <c r="IX267" s="24"/>
      <c r="IY267" s="24"/>
      <c r="IZ267" s="24"/>
      <c r="JA267" s="24"/>
      <c r="JB267" s="24"/>
      <c r="JC267" s="24"/>
      <c r="JD267" s="24"/>
      <c r="JE267" s="24"/>
      <c r="JF267" s="24"/>
      <c r="JG267" s="24"/>
      <c r="JH267" s="24"/>
      <c r="JI267" s="24"/>
      <c r="JJ267" s="24"/>
      <c r="JK267" s="24"/>
      <c r="JL267" s="24"/>
      <c r="JM267" s="24"/>
      <c r="JN267" s="24"/>
      <c r="JO267" s="24"/>
      <c r="JP267" s="24"/>
      <c r="JQ267" s="24"/>
      <c r="JR267" s="24"/>
      <c r="JS267" s="24"/>
      <c r="JT267" s="24"/>
      <c r="JU267" s="24"/>
      <c r="JV267" s="24"/>
      <c r="JW267" s="24"/>
      <c r="JX267" s="24"/>
      <c r="JY267" s="24"/>
      <c r="JZ267" s="24"/>
      <c r="KA267" s="24"/>
      <c r="KB267" s="24"/>
      <c r="KC267" s="24"/>
      <c r="KD267" s="24"/>
      <c r="KE267" s="24"/>
      <c r="KF267" s="24"/>
      <c r="KG267" s="24"/>
      <c r="KH267" s="24"/>
      <c r="KI267" s="24"/>
      <c r="KJ267" s="24"/>
      <c r="KK267" s="24"/>
      <c r="KL267" s="24"/>
      <c r="KM267" s="24"/>
      <c r="KN267" s="24"/>
      <c r="KO267" s="24"/>
      <c r="KP267" s="24"/>
      <c r="KQ267" s="24"/>
      <c r="KR267" s="24"/>
      <c r="KS267" s="24"/>
      <c r="KT267" s="24"/>
      <c r="KU267" s="24"/>
      <c r="KV267" s="24"/>
      <c r="KW267" s="24"/>
      <c r="KX267" s="24"/>
      <c r="KY267" s="24"/>
      <c r="KZ267" s="24"/>
      <c r="LA267" s="24"/>
      <c r="LB267" s="24"/>
      <c r="LC267" s="24"/>
      <c r="LD267" s="24"/>
      <c r="LE267" s="24"/>
      <c r="LF267" s="24"/>
      <c r="LG267" s="24"/>
      <c r="LH267" s="24"/>
      <c r="LI267" s="24"/>
      <c r="LJ267" s="24"/>
      <c r="LK267" s="24"/>
      <c r="LL267" s="24"/>
      <c r="LM267" s="24"/>
      <c r="LN267" s="24"/>
      <c r="LO267" s="24"/>
      <c r="LP267" s="24"/>
      <c r="LQ267" s="24"/>
      <c r="LR267" s="24"/>
      <c r="LS267" s="24"/>
      <c r="LT267" s="24"/>
      <c r="LU267" s="24"/>
      <c r="LV267" s="24"/>
      <c r="LW267" s="24"/>
      <c r="LX267" s="24"/>
      <c r="LY267" s="24"/>
      <c r="LZ267" s="24"/>
      <c r="MA267" s="24"/>
      <c r="MB267" s="24"/>
      <c r="MC267" s="24"/>
      <c r="MD267" s="24"/>
      <c r="ME267" s="24"/>
      <c r="MF267" s="24"/>
      <c r="MG267" s="24"/>
      <c r="MH267" s="24"/>
      <c r="MI267" s="24"/>
      <c r="MJ267" s="24"/>
      <c r="MK267" s="24"/>
      <c r="ML267" s="24"/>
      <c r="MM267" s="24"/>
      <c r="MN267" s="24"/>
      <c r="MO267" s="24"/>
      <c r="MP267" s="24"/>
      <c r="MQ267" s="24"/>
      <c r="MR267" s="24"/>
      <c r="MS267" s="24"/>
      <c r="MT267" s="24"/>
      <c r="MU267" s="24"/>
      <c r="MV267" s="24"/>
      <c r="MW267" s="24"/>
      <c r="MX267" s="24"/>
      <c r="MY267" s="24"/>
      <c r="MZ267" s="24"/>
      <c r="NA267" s="24"/>
      <c r="NB267" s="24"/>
      <c r="NC267" s="24"/>
      <c r="ND267" s="24"/>
      <c r="NE267" s="24"/>
      <c r="NF267" s="24"/>
      <c r="NG267" s="24"/>
      <c r="NH267" s="24"/>
      <c r="NI267" s="24"/>
      <c r="NJ267" s="24"/>
      <c r="NK267" s="24"/>
      <c r="NL267" s="24"/>
      <c r="NM267" s="24"/>
      <c r="NN267" s="24"/>
      <c r="NO267" s="24"/>
      <c r="NP267" s="24"/>
      <c r="NQ267" s="24"/>
      <c r="NR267" s="24"/>
      <c r="NS267" s="24"/>
      <c r="NT267" s="24"/>
      <c r="NU267" s="24"/>
      <c r="NV267" s="24"/>
      <c r="NW267" s="24"/>
      <c r="NX267" s="24"/>
      <c r="NY267" s="24"/>
      <c r="NZ267" s="24"/>
      <c r="OA267" s="24"/>
      <c r="OB267" s="24"/>
      <c r="OC267" s="24"/>
      <c r="OD267" s="24"/>
      <c r="OE267" s="24"/>
      <c r="OF267" s="24"/>
      <c r="OG267" s="24"/>
      <c r="OH267" s="24"/>
      <c r="OI267" s="24"/>
      <c r="OJ267" s="24"/>
      <c r="OK267" s="24"/>
      <c r="OL267" s="24"/>
      <c r="OM267" s="24"/>
      <c r="ON267" s="24"/>
      <c r="OO267" s="24"/>
      <c r="OP267" s="24"/>
      <c r="OQ267" s="24"/>
      <c r="OR267" s="24"/>
      <c r="OS267" s="24"/>
      <c r="OT267" s="24"/>
      <c r="OU267" s="24"/>
      <c r="OV267" s="24"/>
      <c r="OW267" s="24"/>
      <c r="OX267" s="24"/>
      <c r="OY267" s="24"/>
      <c r="OZ267" s="24"/>
      <c r="PA267" s="24"/>
      <c r="PB267" s="24"/>
      <c r="PC267" s="24"/>
      <c r="PD267" s="24"/>
      <c r="PE267" s="24"/>
      <c r="PF267" s="24"/>
      <c r="PG267" s="24"/>
      <c r="PH267" s="24"/>
      <c r="PI267" s="24"/>
      <c r="PJ267" s="24"/>
      <c r="PK267" s="24"/>
      <c r="PL267" s="24"/>
      <c r="PM267" s="24"/>
      <c r="PN267" s="24"/>
      <c r="PO267" s="24"/>
      <c r="PP267" s="24"/>
      <c r="PQ267" s="24"/>
      <c r="PR267" s="24"/>
      <c r="PS267" s="24"/>
      <c r="PT267" s="24"/>
      <c r="PU267" s="24"/>
      <c r="PV267" s="24"/>
      <c r="PW267" s="24"/>
      <c r="PX267" s="24"/>
      <c r="PY267" s="24"/>
      <c r="PZ267" s="24"/>
      <c r="QA267" s="24"/>
      <c r="QB267" s="24"/>
      <c r="QC267" s="24"/>
      <c r="QD267" s="24"/>
      <c r="QE267" s="24"/>
      <c r="QF267" s="24"/>
      <c r="QG267" s="24"/>
      <c r="QH267" s="24"/>
      <c r="QI267" s="24"/>
      <c r="QJ267" s="24"/>
      <c r="QK267" s="24"/>
      <c r="QL267" s="24"/>
      <c r="QM267" s="24"/>
      <c r="QN267" s="24"/>
      <c r="QO267" s="24"/>
      <c r="QP267" s="24"/>
      <c r="QQ267" s="24"/>
      <c r="QR267" s="24"/>
      <c r="QS267" s="24"/>
      <c r="QT267" s="24"/>
      <c r="QU267" s="24"/>
      <c r="QV267" s="24"/>
      <c r="QW267" s="24"/>
      <c r="QX267" s="24"/>
      <c r="QY267" s="24"/>
      <c r="QZ267" s="24"/>
      <c r="RA267" s="24"/>
      <c r="RB267" s="24"/>
      <c r="RC267" s="24"/>
      <c r="RD267" s="24"/>
      <c r="RE267" s="24"/>
      <c r="RF267" s="24"/>
      <c r="RG267" s="24"/>
      <c r="RH267" s="24"/>
      <c r="RI267" s="24"/>
      <c r="RJ267" s="24"/>
      <c r="RK267" s="24"/>
      <c r="RL267" s="24"/>
      <c r="RM267" s="24"/>
      <c r="RN267" s="24"/>
      <c r="RO267" s="24"/>
      <c r="RP267" s="24"/>
      <c r="RQ267" s="24"/>
      <c r="RR267" s="24"/>
      <c r="RS267" s="24"/>
      <c r="RT267" s="24"/>
      <c r="RU267" s="24"/>
      <c r="RV267" s="24"/>
      <c r="RW267" s="24"/>
      <c r="RX267" s="24"/>
      <c r="RY267" s="24"/>
      <c r="RZ267" s="24"/>
      <c r="SA267" s="24"/>
      <c r="SB267" s="24"/>
      <c r="SC267" s="24"/>
      <c r="SD267" s="24"/>
      <c r="SE267" s="24"/>
      <c r="SF267" s="24"/>
      <c r="SG267" s="24"/>
      <c r="SH267" s="24"/>
      <c r="SI267" s="24"/>
      <c r="SJ267" s="24"/>
      <c r="SK267" s="24"/>
      <c r="SL267" s="24"/>
      <c r="SM267" s="24"/>
      <c r="SN267" s="24"/>
      <c r="SO267" s="24"/>
      <c r="SP267" s="24"/>
      <c r="SQ267" s="24"/>
      <c r="SR267" s="24"/>
      <c r="SS267" s="24"/>
      <c r="ST267" s="24"/>
      <c r="SU267" s="24"/>
      <c r="SV267" s="24"/>
      <c r="SW267" s="24"/>
      <c r="SX267" s="24"/>
      <c r="SY267" s="24"/>
      <c r="SZ267" s="24"/>
      <c r="TA267" s="24"/>
      <c r="TB267" s="24"/>
      <c r="TC267" s="24"/>
      <c r="TD267" s="24"/>
      <c r="TE267" s="24"/>
      <c r="TF267" s="24"/>
      <c r="TG267" s="24"/>
      <c r="TH267" s="24"/>
      <c r="TI267" s="24"/>
      <c r="TJ267" s="24"/>
      <c r="TK267" s="24"/>
      <c r="TL267" s="24"/>
      <c r="TM267" s="24"/>
      <c r="TN267" s="24"/>
      <c r="TO267" s="24"/>
      <c r="TP267" s="24"/>
      <c r="TQ267" s="24"/>
      <c r="TR267" s="24"/>
      <c r="TS267" s="24"/>
      <c r="TT267" s="24"/>
      <c r="TU267" s="24"/>
      <c r="TV267" s="24"/>
      <c r="TW267" s="24"/>
      <c r="TX267" s="24"/>
      <c r="TY267" s="24"/>
      <c r="TZ267" s="24"/>
      <c r="UA267" s="24"/>
      <c r="UB267" s="24"/>
      <c r="UC267" s="24"/>
      <c r="UD267" s="24"/>
      <c r="UE267" s="24"/>
      <c r="UF267" s="24"/>
      <c r="UG267" s="24"/>
      <c r="UH267" s="24"/>
      <c r="UI267" s="24"/>
      <c r="UJ267" s="24"/>
      <c r="UK267" s="24"/>
      <c r="UL267" s="24"/>
      <c r="UM267" s="24"/>
      <c r="UN267" s="24"/>
      <c r="UO267" s="24"/>
      <c r="UP267" s="24"/>
      <c r="UQ267" s="24"/>
      <c r="UR267" s="24"/>
      <c r="US267" s="24"/>
      <c r="UT267" s="24"/>
      <c r="UU267" s="24"/>
      <c r="UV267" s="24"/>
      <c r="UW267" s="24"/>
      <c r="UX267" s="24"/>
      <c r="UY267" s="24"/>
      <c r="UZ267" s="24"/>
      <c r="VA267" s="24"/>
      <c r="VB267" s="24"/>
      <c r="VC267" s="24"/>
      <c r="VD267" s="24"/>
    </row>
    <row r="268" spans="1:576" s="23" customFormat="1" ht="15" customHeight="1" x14ac:dyDescent="0.2">
      <c r="A268" s="99">
        <v>58</v>
      </c>
      <c r="B268" s="89" t="s">
        <v>325</v>
      </c>
      <c r="C268" s="89" t="s">
        <v>326</v>
      </c>
      <c r="D268" s="20">
        <v>14</v>
      </c>
      <c r="E268" s="89" t="s">
        <v>244</v>
      </c>
      <c r="F268" s="89" t="s">
        <v>327</v>
      </c>
      <c r="G268" s="130" t="s">
        <v>34</v>
      </c>
      <c r="H268" s="22">
        <v>40</v>
      </c>
      <c r="I268" s="22" t="s">
        <v>121</v>
      </c>
      <c r="J268" s="21" t="s">
        <v>52</v>
      </c>
      <c r="K268" s="21" t="s">
        <v>261</v>
      </c>
      <c r="L268" s="21" t="s">
        <v>188</v>
      </c>
      <c r="M268" s="22">
        <v>1</v>
      </c>
      <c r="N268" s="62">
        <v>9369</v>
      </c>
      <c r="O268" s="62"/>
      <c r="P268" s="62"/>
      <c r="Q268" s="62">
        <f t="shared" si="142"/>
        <v>9369</v>
      </c>
      <c r="R268" s="62">
        <f>70.1*7</f>
        <v>490.69999999999993</v>
      </c>
      <c r="S268" s="62">
        <f t="shared" si="145"/>
        <v>1770.8333333333335</v>
      </c>
      <c r="T268" s="62">
        <f t="shared" si="146"/>
        <v>17708.333333333336</v>
      </c>
      <c r="U268" s="62">
        <f t="shared" si="147"/>
        <v>1639.5749999999998</v>
      </c>
      <c r="V268" s="62">
        <f t="shared" si="148"/>
        <v>281.07</v>
      </c>
      <c r="W268" s="62">
        <f t="shared" si="149"/>
        <v>468.45000000000005</v>
      </c>
      <c r="X268" s="62">
        <f t="shared" si="150"/>
        <v>187.38</v>
      </c>
      <c r="Y268" s="62">
        <f t="shared" si="152"/>
        <v>788</v>
      </c>
      <c r="Z268" s="62">
        <f t="shared" si="153"/>
        <v>468</v>
      </c>
      <c r="AA268" s="64">
        <f t="shared" si="154"/>
        <v>5312.5</v>
      </c>
      <c r="AB268" s="64">
        <f t="shared" si="143"/>
        <v>15758.147222222224</v>
      </c>
      <c r="AC268" s="64">
        <f t="shared" si="144"/>
        <v>189097.76666666669</v>
      </c>
      <c r="AD268" s="64"/>
      <c r="AE268" s="64"/>
      <c r="AF268" s="64"/>
      <c r="AG268" s="64"/>
      <c r="AH268" s="64"/>
      <c r="AI268" s="64"/>
      <c r="AJ268" s="64"/>
      <c r="AK268" s="64"/>
      <c r="AL268" s="6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4"/>
      <c r="HA268" s="24"/>
      <c r="HB268" s="24"/>
      <c r="HC268" s="24"/>
      <c r="HD268" s="24"/>
      <c r="HE268" s="24"/>
      <c r="HF268" s="24"/>
      <c r="HG268" s="24"/>
      <c r="HH268" s="24"/>
      <c r="HI268" s="24"/>
      <c r="HJ268" s="24"/>
      <c r="HK268" s="24"/>
      <c r="HL268" s="24"/>
      <c r="HM268" s="24"/>
      <c r="HN268" s="24"/>
      <c r="HO268" s="24"/>
      <c r="HP268" s="24"/>
      <c r="HQ268" s="24"/>
      <c r="HR268" s="24"/>
      <c r="HS268" s="24"/>
      <c r="HT268" s="24"/>
      <c r="HU268" s="24"/>
      <c r="HV268" s="24"/>
      <c r="HW268" s="24"/>
      <c r="HX268" s="24"/>
      <c r="HY268" s="24"/>
      <c r="HZ268" s="24"/>
      <c r="IA268" s="24"/>
      <c r="IB268" s="24"/>
      <c r="IC268" s="24"/>
      <c r="ID268" s="24"/>
      <c r="IE268" s="24"/>
      <c r="IF268" s="24"/>
      <c r="IG268" s="24"/>
      <c r="IH268" s="24"/>
      <c r="II268" s="24"/>
      <c r="IJ268" s="24"/>
      <c r="IK268" s="24"/>
      <c r="IL268" s="24"/>
      <c r="IM268" s="24"/>
      <c r="IN268" s="24"/>
      <c r="IO268" s="24"/>
      <c r="IP268" s="24"/>
      <c r="IQ268" s="24"/>
      <c r="IR268" s="24"/>
      <c r="IS268" s="24"/>
      <c r="IT268" s="24"/>
      <c r="IU268" s="24"/>
      <c r="IV268" s="24"/>
      <c r="IW268" s="24"/>
      <c r="IX268" s="24"/>
      <c r="IY268" s="24"/>
      <c r="IZ268" s="24"/>
      <c r="JA268" s="24"/>
      <c r="JB268" s="24"/>
      <c r="JC268" s="24"/>
      <c r="JD268" s="24"/>
      <c r="JE268" s="24"/>
      <c r="JF268" s="24"/>
      <c r="JG268" s="24"/>
      <c r="JH268" s="24"/>
      <c r="JI268" s="24"/>
      <c r="JJ268" s="24"/>
      <c r="JK268" s="24"/>
      <c r="JL268" s="24"/>
      <c r="JM268" s="24"/>
      <c r="JN268" s="24"/>
      <c r="JO268" s="24"/>
      <c r="JP268" s="24"/>
      <c r="JQ268" s="24"/>
      <c r="JR268" s="24"/>
      <c r="JS268" s="24"/>
      <c r="JT268" s="24"/>
      <c r="JU268" s="24"/>
      <c r="JV268" s="24"/>
      <c r="JW268" s="24"/>
      <c r="JX268" s="24"/>
      <c r="JY268" s="24"/>
      <c r="JZ268" s="24"/>
      <c r="KA268" s="24"/>
      <c r="KB268" s="24"/>
      <c r="KC268" s="24"/>
      <c r="KD268" s="24"/>
      <c r="KE268" s="24"/>
      <c r="KF268" s="24"/>
      <c r="KG268" s="24"/>
      <c r="KH268" s="24"/>
      <c r="KI268" s="24"/>
      <c r="KJ268" s="24"/>
      <c r="KK268" s="24"/>
      <c r="KL268" s="24"/>
      <c r="KM268" s="24"/>
      <c r="KN268" s="24"/>
      <c r="KO268" s="24"/>
      <c r="KP268" s="24"/>
      <c r="KQ268" s="24"/>
      <c r="KR268" s="24"/>
      <c r="KS268" s="24"/>
      <c r="KT268" s="24"/>
      <c r="KU268" s="24"/>
      <c r="KV268" s="24"/>
      <c r="KW268" s="24"/>
      <c r="KX268" s="24"/>
      <c r="KY268" s="24"/>
      <c r="KZ268" s="24"/>
      <c r="LA268" s="24"/>
      <c r="LB268" s="24"/>
      <c r="LC268" s="24"/>
      <c r="LD268" s="24"/>
      <c r="LE268" s="24"/>
      <c r="LF268" s="24"/>
      <c r="LG268" s="24"/>
      <c r="LH268" s="24"/>
      <c r="LI268" s="24"/>
      <c r="LJ268" s="24"/>
      <c r="LK268" s="24"/>
      <c r="LL268" s="24"/>
      <c r="LM268" s="24"/>
      <c r="LN268" s="24"/>
      <c r="LO268" s="24"/>
      <c r="LP268" s="24"/>
      <c r="LQ268" s="24"/>
      <c r="LR268" s="24"/>
      <c r="LS268" s="24"/>
      <c r="LT268" s="24"/>
      <c r="LU268" s="24"/>
      <c r="LV268" s="24"/>
      <c r="LW268" s="24"/>
      <c r="LX268" s="24"/>
      <c r="LY268" s="24"/>
      <c r="LZ268" s="24"/>
      <c r="MA268" s="24"/>
      <c r="MB268" s="24"/>
      <c r="MC268" s="24"/>
      <c r="MD268" s="24"/>
      <c r="ME268" s="24"/>
      <c r="MF268" s="24"/>
      <c r="MG268" s="24"/>
      <c r="MH268" s="24"/>
      <c r="MI268" s="24"/>
      <c r="MJ268" s="24"/>
      <c r="MK268" s="24"/>
      <c r="ML268" s="24"/>
      <c r="MM268" s="24"/>
      <c r="MN268" s="24"/>
      <c r="MO268" s="24"/>
      <c r="MP268" s="24"/>
      <c r="MQ268" s="24"/>
      <c r="MR268" s="24"/>
      <c r="MS268" s="24"/>
      <c r="MT268" s="24"/>
      <c r="MU268" s="24"/>
      <c r="MV268" s="24"/>
      <c r="MW268" s="24"/>
      <c r="MX268" s="24"/>
      <c r="MY268" s="24"/>
      <c r="MZ268" s="24"/>
      <c r="NA268" s="24"/>
      <c r="NB268" s="24"/>
      <c r="NC268" s="24"/>
      <c r="ND268" s="24"/>
      <c r="NE268" s="24"/>
      <c r="NF268" s="24"/>
      <c r="NG268" s="24"/>
      <c r="NH268" s="24"/>
      <c r="NI268" s="24"/>
      <c r="NJ268" s="24"/>
      <c r="NK268" s="24"/>
      <c r="NL268" s="24"/>
      <c r="NM268" s="24"/>
      <c r="NN268" s="24"/>
      <c r="NO268" s="24"/>
      <c r="NP268" s="24"/>
      <c r="NQ268" s="24"/>
      <c r="NR268" s="24"/>
      <c r="NS268" s="24"/>
      <c r="NT268" s="24"/>
      <c r="NU268" s="24"/>
      <c r="NV268" s="24"/>
      <c r="NW268" s="24"/>
      <c r="NX268" s="24"/>
      <c r="NY268" s="24"/>
      <c r="NZ268" s="24"/>
      <c r="OA268" s="24"/>
      <c r="OB268" s="24"/>
      <c r="OC268" s="24"/>
      <c r="OD268" s="24"/>
      <c r="OE268" s="24"/>
      <c r="OF268" s="24"/>
      <c r="OG268" s="24"/>
      <c r="OH268" s="24"/>
      <c r="OI268" s="24"/>
      <c r="OJ268" s="24"/>
      <c r="OK268" s="24"/>
      <c r="OL268" s="24"/>
      <c r="OM268" s="24"/>
      <c r="ON268" s="24"/>
      <c r="OO268" s="24"/>
      <c r="OP268" s="24"/>
      <c r="OQ268" s="24"/>
      <c r="OR268" s="24"/>
      <c r="OS268" s="24"/>
      <c r="OT268" s="24"/>
      <c r="OU268" s="24"/>
      <c r="OV268" s="24"/>
      <c r="OW268" s="24"/>
      <c r="OX268" s="24"/>
      <c r="OY268" s="24"/>
      <c r="OZ268" s="24"/>
      <c r="PA268" s="24"/>
      <c r="PB268" s="24"/>
      <c r="PC268" s="24"/>
      <c r="PD268" s="24"/>
      <c r="PE268" s="24"/>
      <c r="PF268" s="24"/>
      <c r="PG268" s="24"/>
      <c r="PH268" s="24"/>
      <c r="PI268" s="24"/>
      <c r="PJ268" s="24"/>
      <c r="PK268" s="24"/>
      <c r="PL268" s="24"/>
      <c r="PM268" s="24"/>
      <c r="PN268" s="24"/>
      <c r="PO268" s="24"/>
      <c r="PP268" s="24"/>
      <c r="PQ268" s="24"/>
      <c r="PR268" s="24"/>
      <c r="PS268" s="24"/>
      <c r="PT268" s="24"/>
      <c r="PU268" s="24"/>
      <c r="PV268" s="24"/>
      <c r="PW268" s="24"/>
      <c r="PX268" s="24"/>
      <c r="PY268" s="24"/>
      <c r="PZ268" s="24"/>
      <c r="QA268" s="24"/>
      <c r="QB268" s="24"/>
      <c r="QC268" s="24"/>
      <c r="QD268" s="24"/>
      <c r="QE268" s="24"/>
      <c r="QF268" s="24"/>
      <c r="QG268" s="24"/>
      <c r="QH268" s="24"/>
      <c r="QI268" s="24"/>
      <c r="QJ268" s="24"/>
      <c r="QK268" s="24"/>
      <c r="QL268" s="24"/>
      <c r="QM268" s="24"/>
      <c r="QN268" s="24"/>
      <c r="QO268" s="24"/>
      <c r="QP268" s="24"/>
      <c r="QQ268" s="24"/>
      <c r="QR268" s="24"/>
      <c r="QS268" s="24"/>
      <c r="QT268" s="24"/>
      <c r="QU268" s="24"/>
      <c r="QV268" s="24"/>
      <c r="QW268" s="24"/>
      <c r="QX268" s="24"/>
      <c r="QY268" s="24"/>
      <c r="QZ268" s="24"/>
      <c r="RA268" s="24"/>
      <c r="RB268" s="24"/>
      <c r="RC268" s="24"/>
      <c r="RD268" s="24"/>
      <c r="RE268" s="24"/>
      <c r="RF268" s="24"/>
      <c r="RG268" s="24"/>
      <c r="RH268" s="24"/>
      <c r="RI268" s="24"/>
      <c r="RJ268" s="24"/>
      <c r="RK268" s="24"/>
      <c r="RL268" s="24"/>
      <c r="RM268" s="24"/>
      <c r="RN268" s="24"/>
      <c r="RO268" s="24"/>
      <c r="RP268" s="24"/>
      <c r="RQ268" s="24"/>
      <c r="RR268" s="24"/>
      <c r="RS268" s="24"/>
      <c r="RT268" s="24"/>
      <c r="RU268" s="24"/>
      <c r="RV268" s="24"/>
      <c r="RW268" s="24"/>
      <c r="RX268" s="24"/>
      <c r="RY268" s="24"/>
      <c r="RZ268" s="24"/>
      <c r="SA268" s="24"/>
      <c r="SB268" s="24"/>
      <c r="SC268" s="24"/>
      <c r="SD268" s="24"/>
      <c r="SE268" s="24"/>
      <c r="SF268" s="24"/>
      <c r="SG268" s="24"/>
      <c r="SH268" s="24"/>
      <c r="SI268" s="24"/>
      <c r="SJ268" s="24"/>
      <c r="SK268" s="24"/>
      <c r="SL268" s="24"/>
      <c r="SM268" s="24"/>
      <c r="SN268" s="24"/>
      <c r="SO268" s="24"/>
      <c r="SP268" s="24"/>
      <c r="SQ268" s="24"/>
      <c r="SR268" s="24"/>
      <c r="SS268" s="24"/>
      <c r="ST268" s="24"/>
      <c r="SU268" s="24"/>
      <c r="SV268" s="24"/>
      <c r="SW268" s="24"/>
      <c r="SX268" s="24"/>
      <c r="SY268" s="24"/>
      <c r="SZ268" s="24"/>
      <c r="TA268" s="24"/>
      <c r="TB268" s="24"/>
      <c r="TC268" s="24"/>
      <c r="TD268" s="24"/>
      <c r="TE268" s="24"/>
      <c r="TF268" s="24"/>
      <c r="TG268" s="24"/>
      <c r="TH268" s="24"/>
      <c r="TI268" s="24"/>
      <c r="TJ268" s="24"/>
      <c r="TK268" s="24"/>
      <c r="TL268" s="24"/>
      <c r="TM268" s="24"/>
      <c r="TN268" s="24"/>
      <c r="TO268" s="24"/>
      <c r="TP268" s="24"/>
      <c r="TQ268" s="24"/>
      <c r="TR268" s="24"/>
      <c r="TS268" s="24"/>
      <c r="TT268" s="24"/>
      <c r="TU268" s="24"/>
      <c r="TV268" s="24"/>
      <c r="TW268" s="24"/>
      <c r="TX268" s="24"/>
      <c r="TY268" s="24"/>
      <c r="TZ268" s="24"/>
      <c r="UA268" s="24"/>
      <c r="UB268" s="24"/>
      <c r="UC268" s="24"/>
      <c r="UD268" s="24"/>
      <c r="UE268" s="24"/>
      <c r="UF268" s="24"/>
      <c r="UG268" s="24"/>
      <c r="UH268" s="24"/>
      <c r="UI268" s="24"/>
      <c r="UJ268" s="24"/>
      <c r="UK268" s="24"/>
      <c r="UL268" s="24"/>
      <c r="UM268" s="24"/>
      <c r="UN268" s="24"/>
      <c r="UO268" s="24"/>
      <c r="UP268" s="24"/>
      <c r="UQ268" s="24"/>
      <c r="UR268" s="24"/>
      <c r="US268" s="24"/>
      <c r="UT268" s="24"/>
      <c r="UU268" s="24"/>
      <c r="UV268" s="24"/>
      <c r="UW268" s="24"/>
      <c r="UX268" s="24"/>
      <c r="UY268" s="24"/>
      <c r="UZ268" s="24"/>
      <c r="VA268" s="24"/>
      <c r="VB268" s="24"/>
      <c r="VC268" s="24"/>
      <c r="VD268" s="24"/>
    </row>
    <row r="269" spans="1:576" s="23" customFormat="1" ht="15" customHeight="1" x14ac:dyDescent="0.2">
      <c r="A269" s="94">
        <v>59</v>
      </c>
      <c r="B269" s="89" t="s">
        <v>325</v>
      </c>
      <c r="C269" s="89" t="s">
        <v>326</v>
      </c>
      <c r="D269" s="20">
        <v>14</v>
      </c>
      <c r="E269" s="92" t="s">
        <v>244</v>
      </c>
      <c r="F269" s="89" t="s">
        <v>327</v>
      </c>
      <c r="G269" s="131" t="s">
        <v>34</v>
      </c>
      <c r="H269" s="22">
        <v>40</v>
      </c>
      <c r="I269" s="22" t="s">
        <v>121</v>
      </c>
      <c r="J269" s="215" t="s">
        <v>52</v>
      </c>
      <c r="K269" s="21" t="s">
        <v>261</v>
      </c>
      <c r="L269" s="21" t="s">
        <v>188</v>
      </c>
      <c r="M269" s="22">
        <v>1</v>
      </c>
      <c r="N269" s="62">
        <v>9369</v>
      </c>
      <c r="O269" s="62"/>
      <c r="P269" s="62"/>
      <c r="Q269" s="62">
        <f t="shared" si="142"/>
        <v>9369</v>
      </c>
      <c r="R269" s="62">
        <f>70.1*4</f>
        <v>280.39999999999998</v>
      </c>
      <c r="S269" s="62">
        <f t="shared" si="145"/>
        <v>1770.8333333333335</v>
      </c>
      <c r="T269" s="62">
        <f t="shared" si="146"/>
        <v>17708.333333333336</v>
      </c>
      <c r="U269" s="62">
        <f t="shared" si="147"/>
        <v>1639.5749999999998</v>
      </c>
      <c r="V269" s="62">
        <f t="shared" si="148"/>
        <v>281.07</v>
      </c>
      <c r="W269" s="62">
        <f t="shared" si="149"/>
        <v>468.45000000000005</v>
      </c>
      <c r="X269" s="62">
        <f t="shared" si="150"/>
        <v>187.38</v>
      </c>
      <c r="Y269" s="62">
        <f t="shared" si="152"/>
        <v>788</v>
      </c>
      <c r="Z269" s="62">
        <f t="shared" si="153"/>
        <v>468</v>
      </c>
      <c r="AA269" s="64">
        <f t="shared" si="154"/>
        <v>5312.5</v>
      </c>
      <c r="AB269" s="64">
        <f t="shared" si="143"/>
        <v>15547.847222222221</v>
      </c>
      <c r="AC269" s="64">
        <f t="shared" si="144"/>
        <v>186574.16666666666</v>
      </c>
      <c r="AD269" s="64"/>
      <c r="AE269" s="64"/>
      <c r="AF269" s="64"/>
      <c r="AG269" s="64"/>
      <c r="AH269" s="64"/>
      <c r="AI269" s="64"/>
      <c r="AJ269" s="64"/>
      <c r="AK269" s="64"/>
      <c r="AL269" s="6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  <c r="CR269" s="24"/>
      <c r="CS269" s="24"/>
      <c r="CT269" s="24"/>
      <c r="CU269" s="24"/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24"/>
      <c r="GF269" s="24"/>
      <c r="GG269" s="24"/>
      <c r="GH269" s="24"/>
      <c r="GI269" s="24"/>
      <c r="GJ269" s="24"/>
      <c r="GK269" s="24"/>
      <c r="GL269" s="24"/>
      <c r="GM269" s="24"/>
      <c r="GN269" s="24"/>
      <c r="GO269" s="24"/>
      <c r="GP269" s="24"/>
      <c r="GQ269" s="24"/>
      <c r="GR269" s="24"/>
      <c r="GS269" s="24"/>
      <c r="GT269" s="24"/>
      <c r="GU269" s="24"/>
      <c r="GV269" s="24"/>
      <c r="GW269" s="24"/>
      <c r="GX269" s="24"/>
      <c r="GY269" s="24"/>
      <c r="GZ269" s="24"/>
      <c r="HA269" s="24"/>
      <c r="HB269" s="24"/>
      <c r="HC269" s="24"/>
      <c r="HD269" s="24"/>
      <c r="HE269" s="24"/>
      <c r="HF269" s="24"/>
      <c r="HG269" s="24"/>
      <c r="HH269" s="24"/>
      <c r="HI269" s="24"/>
      <c r="HJ269" s="24"/>
      <c r="HK269" s="24"/>
      <c r="HL269" s="24"/>
      <c r="HM269" s="24"/>
      <c r="HN269" s="24"/>
      <c r="HO269" s="24"/>
      <c r="HP269" s="24"/>
      <c r="HQ269" s="24"/>
      <c r="HR269" s="24"/>
      <c r="HS269" s="24"/>
      <c r="HT269" s="24"/>
      <c r="HU269" s="24"/>
      <c r="HV269" s="24"/>
      <c r="HW269" s="24"/>
      <c r="HX269" s="24"/>
      <c r="HY269" s="24"/>
      <c r="HZ269" s="24"/>
      <c r="IA269" s="24"/>
      <c r="IB269" s="24"/>
      <c r="IC269" s="24"/>
      <c r="ID269" s="24"/>
      <c r="IE269" s="24"/>
      <c r="IF269" s="24"/>
      <c r="IG269" s="24"/>
      <c r="IH269" s="24"/>
      <c r="II269" s="24"/>
      <c r="IJ269" s="24"/>
      <c r="IK269" s="24"/>
      <c r="IL269" s="24"/>
      <c r="IM269" s="24"/>
      <c r="IN269" s="24"/>
      <c r="IO269" s="24"/>
      <c r="IP269" s="24"/>
      <c r="IQ269" s="24"/>
      <c r="IR269" s="24"/>
      <c r="IS269" s="24"/>
      <c r="IT269" s="24"/>
      <c r="IU269" s="24"/>
      <c r="IV269" s="24"/>
      <c r="IW269" s="24"/>
      <c r="IX269" s="24"/>
      <c r="IY269" s="24"/>
      <c r="IZ269" s="24"/>
      <c r="JA269" s="24"/>
      <c r="JB269" s="24"/>
      <c r="JC269" s="24"/>
      <c r="JD269" s="24"/>
      <c r="JE269" s="24"/>
      <c r="JF269" s="24"/>
      <c r="JG269" s="24"/>
      <c r="JH269" s="24"/>
      <c r="JI269" s="24"/>
      <c r="JJ269" s="24"/>
      <c r="JK269" s="24"/>
      <c r="JL269" s="24"/>
      <c r="JM269" s="24"/>
      <c r="JN269" s="24"/>
      <c r="JO269" s="24"/>
      <c r="JP269" s="24"/>
      <c r="JQ269" s="24"/>
      <c r="JR269" s="24"/>
      <c r="JS269" s="24"/>
      <c r="JT269" s="24"/>
      <c r="JU269" s="24"/>
      <c r="JV269" s="24"/>
      <c r="JW269" s="24"/>
      <c r="JX269" s="24"/>
      <c r="JY269" s="24"/>
      <c r="JZ269" s="24"/>
      <c r="KA269" s="24"/>
      <c r="KB269" s="24"/>
      <c r="KC269" s="24"/>
      <c r="KD269" s="24"/>
      <c r="KE269" s="24"/>
      <c r="KF269" s="24"/>
      <c r="KG269" s="24"/>
      <c r="KH269" s="24"/>
      <c r="KI269" s="24"/>
      <c r="KJ269" s="24"/>
      <c r="KK269" s="24"/>
      <c r="KL269" s="24"/>
      <c r="KM269" s="24"/>
      <c r="KN269" s="24"/>
      <c r="KO269" s="24"/>
      <c r="KP269" s="24"/>
      <c r="KQ269" s="24"/>
      <c r="KR269" s="24"/>
      <c r="KS269" s="24"/>
      <c r="KT269" s="24"/>
      <c r="KU269" s="24"/>
      <c r="KV269" s="24"/>
      <c r="KW269" s="24"/>
      <c r="KX269" s="24"/>
      <c r="KY269" s="24"/>
      <c r="KZ269" s="24"/>
      <c r="LA269" s="24"/>
      <c r="LB269" s="24"/>
      <c r="LC269" s="24"/>
      <c r="LD269" s="24"/>
      <c r="LE269" s="24"/>
      <c r="LF269" s="24"/>
      <c r="LG269" s="24"/>
      <c r="LH269" s="24"/>
      <c r="LI269" s="24"/>
      <c r="LJ269" s="24"/>
      <c r="LK269" s="24"/>
      <c r="LL269" s="24"/>
      <c r="LM269" s="24"/>
      <c r="LN269" s="24"/>
      <c r="LO269" s="24"/>
      <c r="LP269" s="24"/>
      <c r="LQ269" s="24"/>
      <c r="LR269" s="24"/>
      <c r="LS269" s="24"/>
      <c r="LT269" s="24"/>
      <c r="LU269" s="24"/>
      <c r="LV269" s="24"/>
      <c r="LW269" s="24"/>
      <c r="LX269" s="24"/>
      <c r="LY269" s="24"/>
      <c r="LZ269" s="24"/>
      <c r="MA269" s="24"/>
      <c r="MB269" s="24"/>
      <c r="MC269" s="24"/>
      <c r="MD269" s="24"/>
      <c r="ME269" s="24"/>
      <c r="MF269" s="24"/>
      <c r="MG269" s="24"/>
      <c r="MH269" s="24"/>
      <c r="MI269" s="24"/>
      <c r="MJ269" s="24"/>
      <c r="MK269" s="24"/>
      <c r="ML269" s="24"/>
      <c r="MM269" s="24"/>
      <c r="MN269" s="24"/>
      <c r="MO269" s="24"/>
      <c r="MP269" s="24"/>
      <c r="MQ269" s="24"/>
      <c r="MR269" s="24"/>
      <c r="MS269" s="24"/>
      <c r="MT269" s="24"/>
      <c r="MU269" s="24"/>
      <c r="MV269" s="24"/>
      <c r="MW269" s="24"/>
      <c r="MX269" s="24"/>
      <c r="MY269" s="24"/>
      <c r="MZ269" s="24"/>
      <c r="NA269" s="24"/>
      <c r="NB269" s="24"/>
      <c r="NC269" s="24"/>
      <c r="ND269" s="24"/>
      <c r="NE269" s="24"/>
      <c r="NF269" s="24"/>
      <c r="NG269" s="24"/>
      <c r="NH269" s="24"/>
      <c r="NI269" s="24"/>
      <c r="NJ269" s="24"/>
      <c r="NK269" s="24"/>
      <c r="NL269" s="24"/>
      <c r="NM269" s="24"/>
      <c r="NN269" s="24"/>
      <c r="NO269" s="24"/>
      <c r="NP269" s="24"/>
      <c r="NQ269" s="24"/>
      <c r="NR269" s="24"/>
      <c r="NS269" s="24"/>
      <c r="NT269" s="24"/>
      <c r="NU269" s="24"/>
      <c r="NV269" s="24"/>
      <c r="NW269" s="24"/>
      <c r="NX269" s="24"/>
      <c r="NY269" s="24"/>
      <c r="NZ269" s="24"/>
      <c r="OA269" s="24"/>
      <c r="OB269" s="24"/>
      <c r="OC269" s="24"/>
      <c r="OD269" s="24"/>
      <c r="OE269" s="24"/>
      <c r="OF269" s="24"/>
      <c r="OG269" s="24"/>
      <c r="OH269" s="24"/>
      <c r="OI269" s="24"/>
      <c r="OJ269" s="24"/>
      <c r="OK269" s="24"/>
      <c r="OL269" s="24"/>
      <c r="OM269" s="24"/>
      <c r="ON269" s="24"/>
      <c r="OO269" s="24"/>
      <c r="OP269" s="24"/>
      <c r="OQ269" s="24"/>
      <c r="OR269" s="24"/>
      <c r="OS269" s="24"/>
      <c r="OT269" s="24"/>
      <c r="OU269" s="24"/>
      <c r="OV269" s="24"/>
      <c r="OW269" s="24"/>
      <c r="OX269" s="24"/>
      <c r="OY269" s="24"/>
      <c r="OZ269" s="24"/>
      <c r="PA269" s="24"/>
      <c r="PB269" s="24"/>
      <c r="PC269" s="24"/>
      <c r="PD269" s="24"/>
      <c r="PE269" s="24"/>
      <c r="PF269" s="24"/>
      <c r="PG269" s="24"/>
      <c r="PH269" s="24"/>
      <c r="PI269" s="24"/>
      <c r="PJ269" s="24"/>
      <c r="PK269" s="24"/>
      <c r="PL269" s="24"/>
      <c r="PM269" s="24"/>
      <c r="PN269" s="24"/>
      <c r="PO269" s="24"/>
      <c r="PP269" s="24"/>
      <c r="PQ269" s="24"/>
      <c r="PR269" s="24"/>
      <c r="PS269" s="24"/>
      <c r="PT269" s="24"/>
      <c r="PU269" s="24"/>
      <c r="PV269" s="24"/>
      <c r="PW269" s="24"/>
      <c r="PX269" s="24"/>
      <c r="PY269" s="24"/>
      <c r="PZ269" s="24"/>
      <c r="QA269" s="24"/>
      <c r="QB269" s="24"/>
      <c r="QC269" s="24"/>
      <c r="QD269" s="24"/>
      <c r="QE269" s="24"/>
      <c r="QF269" s="24"/>
      <c r="QG269" s="24"/>
      <c r="QH269" s="24"/>
      <c r="QI269" s="24"/>
      <c r="QJ269" s="24"/>
      <c r="QK269" s="24"/>
      <c r="QL269" s="24"/>
      <c r="QM269" s="24"/>
      <c r="QN269" s="24"/>
      <c r="QO269" s="24"/>
      <c r="QP269" s="24"/>
      <c r="QQ269" s="24"/>
      <c r="QR269" s="24"/>
      <c r="QS269" s="24"/>
      <c r="QT269" s="24"/>
      <c r="QU269" s="24"/>
      <c r="QV269" s="24"/>
      <c r="QW269" s="24"/>
      <c r="QX269" s="24"/>
      <c r="QY269" s="24"/>
      <c r="QZ269" s="24"/>
      <c r="RA269" s="24"/>
      <c r="RB269" s="24"/>
      <c r="RC269" s="24"/>
      <c r="RD269" s="24"/>
      <c r="RE269" s="24"/>
      <c r="RF269" s="24"/>
      <c r="RG269" s="24"/>
      <c r="RH269" s="24"/>
      <c r="RI269" s="24"/>
      <c r="RJ269" s="24"/>
      <c r="RK269" s="24"/>
      <c r="RL269" s="24"/>
      <c r="RM269" s="24"/>
      <c r="RN269" s="24"/>
      <c r="RO269" s="24"/>
      <c r="RP269" s="24"/>
      <c r="RQ269" s="24"/>
      <c r="RR269" s="24"/>
      <c r="RS269" s="24"/>
      <c r="RT269" s="24"/>
      <c r="RU269" s="24"/>
      <c r="RV269" s="24"/>
      <c r="RW269" s="24"/>
      <c r="RX269" s="24"/>
      <c r="RY269" s="24"/>
      <c r="RZ269" s="24"/>
      <c r="SA269" s="24"/>
      <c r="SB269" s="24"/>
      <c r="SC269" s="24"/>
      <c r="SD269" s="24"/>
      <c r="SE269" s="24"/>
      <c r="SF269" s="24"/>
      <c r="SG269" s="24"/>
      <c r="SH269" s="24"/>
      <c r="SI269" s="24"/>
      <c r="SJ269" s="24"/>
      <c r="SK269" s="24"/>
      <c r="SL269" s="24"/>
      <c r="SM269" s="24"/>
      <c r="SN269" s="24"/>
      <c r="SO269" s="24"/>
      <c r="SP269" s="24"/>
      <c r="SQ269" s="24"/>
      <c r="SR269" s="24"/>
      <c r="SS269" s="24"/>
      <c r="ST269" s="24"/>
      <c r="SU269" s="24"/>
      <c r="SV269" s="24"/>
      <c r="SW269" s="24"/>
      <c r="SX269" s="24"/>
      <c r="SY269" s="24"/>
      <c r="SZ269" s="24"/>
      <c r="TA269" s="24"/>
      <c r="TB269" s="24"/>
      <c r="TC269" s="24"/>
      <c r="TD269" s="24"/>
      <c r="TE269" s="24"/>
      <c r="TF269" s="24"/>
      <c r="TG269" s="24"/>
      <c r="TH269" s="24"/>
      <c r="TI269" s="24"/>
      <c r="TJ269" s="24"/>
      <c r="TK269" s="24"/>
      <c r="TL269" s="24"/>
      <c r="TM269" s="24"/>
      <c r="TN269" s="24"/>
      <c r="TO269" s="24"/>
      <c r="TP269" s="24"/>
      <c r="TQ269" s="24"/>
      <c r="TR269" s="24"/>
      <c r="TS269" s="24"/>
      <c r="TT269" s="24"/>
      <c r="TU269" s="24"/>
      <c r="TV269" s="24"/>
      <c r="TW269" s="24"/>
      <c r="TX269" s="24"/>
      <c r="TY269" s="24"/>
      <c r="TZ269" s="24"/>
      <c r="UA269" s="24"/>
      <c r="UB269" s="24"/>
      <c r="UC269" s="24"/>
      <c r="UD269" s="24"/>
      <c r="UE269" s="24"/>
      <c r="UF269" s="24"/>
      <c r="UG269" s="24"/>
      <c r="UH269" s="24"/>
      <c r="UI269" s="24"/>
      <c r="UJ269" s="24"/>
      <c r="UK269" s="24"/>
      <c r="UL269" s="24"/>
      <c r="UM269" s="24"/>
      <c r="UN269" s="24"/>
      <c r="UO269" s="24"/>
      <c r="UP269" s="24"/>
      <c r="UQ269" s="24"/>
      <c r="UR269" s="24"/>
      <c r="US269" s="24"/>
      <c r="UT269" s="24"/>
      <c r="UU269" s="24"/>
      <c r="UV269" s="24"/>
      <c r="UW269" s="24"/>
      <c r="UX269" s="24"/>
      <c r="UY269" s="24"/>
      <c r="UZ269" s="24"/>
      <c r="VA269" s="24"/>
      <c r="VB269" s="24"/>
      <c r="VC269" s="24"/>
      <c r="VD269" s="24"/>
    </row>
    <row r="270" spans="1:576" s="23" customFormat="1" ht="15" customHeight="1" x14ac:dyDescent="0.2">
      <c r="A270" s="18">
        <v>60</v>
      </c>
      <c r="B270" s="89" t="s">
        <v>325</v>
      </c>
      <c r="C270" s="89" t="s">
        <v>326</v>
      </c>
      <c r="D270" s="20">
        <v>14</v>
      </c>
      <c r="E270" s="95" t="s">
        <v>244</v>
      </c>
      <c r="F270" s="89" t="s">
        <v>327</v>
      </c>
      <c r="G270" s="131" t="s">
        <v>34</v>
      </c>
      <c r="H270" s="22">
        <v>40</v>
      </c>
      <c r="I270" s="22" t="s">
        <v>121</v>
      </c>
      <c r="J270" s="21" t="s">
        <v>52</v>
      </c>
      <c r="K270" s="21" t="s">
        <v>261</v>
      </c>
      <c r="L270" s="21" t="s">
        <v>188</v>
      </c>
      <c r="M270" s="22">
        <v>1</v>
      </c>
      <c r="N270" s="62">
        <v>9369</v>
      </c>
      <c r="O270" s="62"/>
      <c r="P270" s="62"/>
      <c r="Q270" s="62">
        <f t="shared" si="142"/>
        <v>9369</v>
      </c>
      <c r="R270" s="62"/>
      <c r="S270" s="62">
        <f t="shared" si="145"/>
        <v>1770.8333333333335</v>
      </c>
      <c r="T270" s="62">
        <f t="shared" si="146"/>
        <v>17708.333333333336</v>
      </c>
      <c r="U270" s="62">
        <f t="shared" si="147"/>
        <v>1639.5749999999998</v>
      </c>
      <c r="V270" s="62">
        <f t="shared" si="148"/>
        <v>281.07</v>
      </c>
      <c r="W270" s="62">
        <f t="shared" si="149"/>
        <v>468.45000000000005</v>
      </c>
      <c r="X270" s="62">
        <f t="shared" si="150"/>
        <v>187.38</v>
      </c>
      <c r="Y270" s="62">
        <f t="shared" si="152"/>
        <v>788</v>
      </c>
      <c r="Z270" s="62">
        <f t="shared" si="153"/>
        <v>468</v>
      </c>
      <c r="AA270" s="64">
        <f t="shared" si="154"/>
        <v>5312.5</v>
      </c>
      <c r="AB270" s="64">
        <f t="shared" si="143"/>
        <v>15267.447222222223</v>
      </c>
      <c r="AC270" s="64">
        <f t="shared" si="144"/>
        <v>183209.36666666667</v>
      </c>
      <c r="AD270" s="64"/>
      <c r="AE270" s="64"/>
      <c r="AF270" s="64"/>
      <c r="AG270" s="64"/>
      <c r="AH270" s="64"/>
      <c r="AI270" s="64"/>
      <c r="AJ270" s="64"/>
      <c r="AK270" s="64"/>
      <c r="AL270" s="6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  <c r="HF270" s="24"/>
      <c r="HG270" s="24"/>
      <c r="HH270" s="24"/>
      <c r="HI270" s="24"/>
      <c r="HJ270" s="24"/>
      <c r="HK270" s="24"/>
      <c r="HL270" s="24"/>
      <c r="HM270" s="24"/>
      <c r="HN270" s="24"/>
      <c r="HO270" s="24"/>
      <c r="HP270" s="24"/>
      <c r="HQ270" s="24"/>
      <c r="HR270" s="24"/>
      <c r="HS270" s="24"/>
      <c r="HT270" s="24"/>
      <c r="HU270" s="24"/>
      <c r="HV270" s="24"/>
      <c r="HW270" s="24"/>
      <c r="HX270" s="24"/>
      <c r="HY270" s="24"/>
      <c r="HZ270" s="24"/>
      <c r="IA270" s="24"/>
      <c r="IB270" s="24"/>
      <c r="IC270" s="24"/>
      <c r="ID270" s="24"/>
      <c r="IE270" s="24"/>
      <c r="IF270" s="24"/>
      <c r="IG270" s="24"/>
      <c r="IH270" s="24"/>
      <c r="II270" s="24"/>
      <c r="IJ270" s="24"/>
      <c r="IK270" s="24"/>
      <c r="IL270" s="24"/>
      <c r="IM270" s="24"/>
      <c r="IN270" s="24"/>
      <c r="IO270" s="24"/>
      <c r="IP270" s="24"/>
      <c r="IQ270" s="24"/>
      <c r="IR270" s="24"/>
      <c r="IS270" s="24"/>
      <c r="IT270" s="24"/>
      <c r="IU270" s="24"/>
      <c r="IV270" s="24"/>
      <c r="IW270" s="24"/>
      <c r="IX270" s="24"/>
      <c r="IY270" s="24"/>
      <c r="IZ270" s="24"/>
      <c r="JA270" s="24"/>
      <c r="JB270" s="24"/>
      <c r="JC270" s="24"/>
      <c r="JD270" s="24"/>
      <c r="JE270" s="24"/>
      <c r="JF270" s="24"/>
      <c r="JG270" s="24"/>
      <c r="JH270" s="24"/>
      <c r="JI270" s="24"/>
      <c r="JJ270" s="24"/>
      <c r="JK270" s="24"/>
      <c r="JL270" s="24"/>
      <c r="JM270" s="24"/>
      <c r="JN270" s="24"/>
      <c r="JO270" s="24"/>
      <c r="JP270" s="24"/>
      <c r="JQ270" s="24"/>
      <c r="JR270" s="24"/>
      <c r="JS270" s="24"/>
      <c r="JT270" s="24"/>
      <c r="JU270" s="24"/>
      <c r="JV270" s="24"/>
      <c r="JW270" s="24"/>
      <c r="JX270" s="24"/>
      <c r="JY270" s="24"/>
      <c r="JZ270" s="24"/>
      <c r="KA270" s="24"/>
      <c r="KB270" s="24"/>
      <c r="KC270" s="24"/>
      <c r="KD270" s="24"/>
      <c r="KE270" s="24"/>
      <c r="KF270" s="24"/>
      <c r="KG270" s="24"/>
      <c r="KH270" s="24"/>
      <c r="KI270" s="24"/>
      <c r="KJ270" s="24"/>
      <c r="KK270" s="24"/>
      <c r="KL270" s="24"/>
      <c r="KM270" s="24"/>
      <c r="KN270" s="24"/>
      <c r="KO270" s="24"/>
      <c r="KP270" s="24"/>
      <c r="KQ270" s="24"/>
      <c r="KR270" s="24"/>
      <c r="KS270" s="24"/>
      <c r="KT270" s="24"/>
      <c r="KU270" s="24"/>
      <c r="KV270" s="24"/>
      <c r="KW270" s="24"/>
      <c r="KX270" s="24"/>
      <c r="KY270" s="24"/>
      <c r="KZ270" s="24"/>
      <c r="LA270" s="24"/>
      <c r="LB270" s="24"/>
      <c r="LC270" s="24"/>
      <c r="LD270" s="24"/>
      <c r="LE270" s="24"/>
      <c r="LF270" s="24"/>
      <c r="LG270" s="24"/>
      <c r="LH270" s="24"/>
      <c r="LI270" s="24"/>
      <c r="LJ270" s="24"/>
      <c r="LK270" s="24"/>
      <c r="LL270" s="24"/>
      <c r="LM270" s="24"/>
      <c r="LN270" s="24"/>
      <c r="LO270" s="24"/>
      <c r="LP270" s="24"/>
      <c r="LQ270" s="24"/>
      <c r="LR270" s="24"/>
      <c r="LS270" s="24"/>
      <c r="LT270" s="24"/>
      <c r="LU270" s="24"/>
      <c r="LV270" s="24"/>
      <c r="LW270" s="24"/>
      <c r="LX270" s="24"/>
      <c r="LY270" s="24"/>
      <c r="LZ270" s="24"/>
      <c r="MA270" s="24"/>
      <c r="MB270" s="24"/>
      <c r="MC270" s="24"/>
      <c r="MD270" s="24"/>
      <c r="ME270" s="24"/>
      <c r="MF270" s="24"/>
      <c r="MG270" s="24"/>
      <c r="MH270" s="24"/>
      <c r="MI270" s="24"/>
      <c r="MJ270" s="24"/>
      <c r="MK270" s="24"/>
      <c r="ML270" s="24"/>
      <c r="MM270" s="24"/>
      <c r="MN270" s="24"/>
      <c r="MO270" s="24"/>
      <c r="MP270" s="24"/>
      <c r="MQ270" s="24"/>
      <c r="MR270" s="24"/>
      <c r="MS270" s="24"/>
      <c r="MT270" s="24"/>
      <c r="MU270" s="24"/>
      <c r="MV270" s="24"/>
      <c r="MW270" s="24"/>
      <c r="MX270" s="24"/>
      <c r="MY270" s="24"/>
      <c r="MZ270" s="24"/>
      <c r="NA270" s="24"/>
      <c r="NB270" s="24"/>
      <c r="NC270" s="24"/>
      <c r="ND270" s="24"/>
      <c r="NE270" s="24"/>
      <c r="NF270" s="24"/>
      <c r="NG270" s="24"/>
      <c r="NH270" s="24"/>
      <c r="NI270" s="24"/>
      <c r="NJ270" s="24"/>
      <c r="NK270" s="24"/>
      <c r="NL270" s="24"/>
      <c r="NM270" s="24"/>
      <c r="NN270" s="24"/>
      <c r="NO270" s="24"/>
      <c r="NP270" s="24"/>
      <c r="NQ270" s="24"/>
      <c r="NR270" s="24"/>
      <c r="NS270" s="24"/>
      <c r="NT270" s="24"/>
      <c r="NU270" s="24"/>
      <c r="NV270" s="24"/>
      <c r="NW270" s="24"/>
      <c r="NX270" s="24"/>
      <c r="NY270" s="24"/>
      <c r="NZ270" s="24"/>
      <c r="OA270" s="24"/>
      <c r="OB270" s="24"/>
      <c r="OC270" s="24"/>
      <c r="OD270" s="24"/>
      <c r="OE270" s="24"/>
      <c r="OF270" s="24"/>
      <c r="OG270" s="24"/>
      <c r="OH270" s="24"/>
      <c r="OI270" s="24"/>
      <c r="OJ270" s="24"/>
      <c r="OK270" s="24"/>
      <c r="OL270" s="24"/>
      <c r="OM270" s="24"/>
      <c r="ON270" s="24"/>
      <c r="OO270" s="24"/>
      <c r="OP270" s="24"/>
      <c r="OQ270" s="24"/>
      <c r="OR270" s="24"/>
      <c r="OS270" s="24"/>
      <c r="OT270" s="24"/>
      <c r="OU270" s="24"/>
      <c r="OV270" s="24"/>
      <c r="OW270" s="24"/>
      <c r="OX270" s="24"/>
      <c r="OY270" s="24"/>
      <c r="OZ270" s="24"/>
      <c r="PA270" s="24"/>
      <c r="PB270" s="24"/>
      <c r="PC270" s="24"/>
      <c r="PD270" s="24"/>
      <c r="PE270" s="24"/>
      <c r="PF270" s="24"/>
      <c r="PG270" s="24"/>
      <c r="PH270" s="24"/>
      <c r="PI270" s="24"/>
      <c r="PJ270" s="24"/>
      <c r="PK270" s="24"/>
      <c r="PL270" s="24"/>
      <c r="PM270" s="24"/>
      <c r="PN270" s="24"/>
      <c r="PO270" s="24"/>
      <c r="PP270" s="24"/>
      <c r="PQ270" s="24"/>
      <c r="PR270" s="24"/>
      <c r="PS270" s="24"/>
      <c r="PT270" s="24"/>
      <c r="PU270" s="24"/>
      <c r="PV270" s="24"/>
      <c r="PW270" s="24"/>
      <c r="PX270" s="24"/>
      <c r="PY270" s="24"/>
      <c r="PZ270" s="24"/>
      <c r="QA270" s="24"/>
      <c r="QB270" s="24"/>
      <c r="QC270" s="24"/>
      <c r="QD270" s="24"/>
      <c r="QE270" s="24"/>
      <c r="QF270" s="24"/>
      <c r="QG270" s="24"/>
      <c r="QH270" s="24"/>
      <c r="QI270" s="24"/>
      <c r="QJ270" s="24"/>
      <c r="QK270" s="24"/>
      <c r="QL270" s="24"/>
      <c r="QM270" s="24"/>
      <c r="QN270" s="24"/>
      <c r="QO270" s="24"/>
      <c r="QP270" s="24"/>
      <c r="QQ270" s="24"/>
      <c r="QR270" s="24"/>
      <c r="QS270" s="24"/>
      <c r="QT270" s="24"/>
      <c r="QU270" s="24"/>
      <c r="QV270" s="24"/>
      <c r="QW270" s="24"/>
      <c r="QX270" s="24"/>
      <c r="QY270" s="24"/>
      <c r="QZ270" s="24"/>
      <c r="RA270" s="24"/>
      <c r="RB270" s="24"/>
      <c r="RC270" s="24"/>
      <c r="RD270" s="24"/>
      <c r="RE270" s="24"/>
      <c r="RF270" s="24"/>
      <c r="RG270" s="24"/>
      <c r="RH270" s="24"/>
      <c r="RI270" s="24"/>
      <c r="RJ270" s="24"/>
      <c r="RK270" s="24"/>
      <c r="RL270" s="24"/>
      <c r="RM270" s="24"/>
      <c r="RN270" s="24"/>
      <c r="RO270" s="24"/>
      <c r="RP270" s="24"/>
      <c r="RQ270" s="24"/>
      <c r="RR270" s="24"/>
      <c r="RS270" s="24"/>
      <c r="RT270" s="24"/>
      <c r="RU270" s="24"/>
      <c r="RV270" s="24"/>
      <c r="RW270" s="24"/>
      <c r="RX270" s="24"/>
      <c r="RY270" s="24"/>
      <c r="RZ270" s="24"/>
      <c r="SA270" s="24"/>
      <c r="SB270" s="24"/>
      <c r="SC270" s="24"/>
      <c r="SD270" s="24"/>
      <c r="SE270" s="24"/>
      <c r="SF270" s="24"/>
      <c r="SG270" s="24"/>
      <c r="SH270" s="24"/>
      <c r="SI270" s="24"/>
      <c r="SJ270" s="24"/>
      <c r="SK270" s="24"/>
      <c r="SL270" s="24"/>
      <c r="SM270" s="24"/>
      <c r="SN270" s="24"/>
      <c r="SO270" s="24"/>
      <c r="SP270" s="24"/>
      <c r="SQ270" s="24"/>
      <c r="SR270" s="24"/>
      <c r="SS270" s="24"/>
      <c r="ST270" s="24"/>
      <c r="SU270" s="24"/>
      <c r="SV270" s="24"/>
      <c r="SW270" s="24"/>
      <c r="SX270" s="24"/>
      <c r="SY270" s="24"/>
      <c r="SZ270" s="24"/>
      <c r="TA270" s="24"/>
      <c r="TB270" s="24"/>
      <c r="TC270" s="24"/>
      <c r="TD270" s="24"/>
      <c r="TE270" s="24"/>
      <c r="TF270" s="24"/>
      <c r="TG270" s="24"/>
      <c r="TH270" s="24"/>
      <c r="TI270" s="24"/>
      <c r="TJ270" s="24"/>
      <c r="TK270" s="24"/>
      <c r="TL270" s="24"/>
      <c r="TM270" s="24"/>
      <c r="TN270" s="24"/>
      <c r="TO270" s="24"/>
      <c r="TP270" s="24"/>
      <c r="TQ270" s="24"/>
      <c r="TR270" s="24"/>
      <c r="TS270" s="24"/>
      <c r="TT270" s="24"/>
      <c r="TU270" s="24"/>
      <c r="TV270" s="24"/>
      <c r="TW270" s="24"/>
      <c r="TX270" s="24"/>
      <c r="TY270" s="24"/>
      <c r="TZ270" s="24"/>
      <c r="UA270" s="24"/>
      <c r="UB270" s="24"/>
      <c r="UC270" s="24"/>
      <c r="UD270" s="24"/>
      <c r="UE270" s="24"/>
      <c r="UF270" s="24"/>
      <c r="UG270" s="24"/>
      <c r="UH270" s="24"/>
      <c r="UI270" s="24"/>
      <c r="UJ270" s="24"/>
      <c r="UK270" s="24"/>
      <c r="UL270" s="24"/>
      <c r="UM270" s="24"/>
      <c r="UN270" s="24"/>
      <c r="UO270" s="24"/>
      <c r="UP270" s="24"/>
      <c r="UQ270" s="24"/>
      <c r="UR270" s="24"/>
      <c r="US270" s="24"/>
      <c r="UT270" s="24"/>
      <c r="UU270" s="24"/>
      <c r="UV270" s="24"/>
      <c r="UW270" s="24"/>
      <c r="UX270" s="24"/>
      <c r="UY270" s="24"/>
      <c r="UZ270" s="24"/>
      <c r="VA270" s="24"/>
      <c r="VB270" s="24"/>
      <c r="VC270" s="24"/>
      <c r="VD270" s="24"/>
    </row>
    <row r="271" spans="1:576" s="23" customFormat="1" ht="15" customHeight="1" x14ac:dyDescent="0.2">
      <c r="A271" s="18">
        <v>61</v>
      </c>
      <c r="B271" s="89" t="s">
        <v>325</v>
      </c>
      <c r="C271" s="89" t="s">
        <v>326</v>
      </c>
      <c r="D271" s="20">
        <v>14</v>
      </c>
      <c r="E271" s="89" t="s">
        <v>244</v>
      </c>
      <c r="F271" s="89" t="s">
        <v>327</v>
      </c>
      <c r="G271" s="131" t="s">
        <v>34</v>
      </c>
      <c r="H271" s="22">
        <v>40</v>
      </c>
      <c r="I271" s="22" t="s">
        <v>121</v>
      </c>
      <c r="J271" s="21" t="s">
        <v>252</v>
      </c>
      <c r="K271" s="21" t="s">
        <v>261</v>
      </c>
      <c r="L271" s="21" t="s">
        <v>188</v>
      </c>
      <c r="M271" s="22">
        <v>1</v>
      </c>
      <c r="N271" s="62">
        <v>9369</v>
      </c>
      <c r="O271" s="62"/>
      <c r="P271" s="62"/>
      <c r="Q271" s="62">
        <f t="shared" si="142"/>
        <v>9369</v>
      </c>
      <c r="R271" s="62">
        <f>70.1*6</f>
        <v>420.59999999999997</v>
      </c>
      <c r="S271" s="62">
        <f t="shared" si="145"/>
        <v>1770.8333333333335</v>
      </c>
      <c r="T271" s="62">
        <f t="shared" si="146"/>
        <v>17708.333333333336</v>
      </c>
      <c r="U271" s="62">
        <f t="shared" si="147"/>
        <v>1639.5749999999998</v>
      </c>
      <c r="V271" s="62">
        <f t="shared" si="148"/>
        <v>281.07</v>
      </c>
      <c r="W271" s="62">
        <f t="shared" si="149"/>
        <v>468.45000000000005</v>
      </c>
      <c r="X271" s="62">
        <f t="shared" si="150"/>
        <v>187.38</v>
      </c>
      <c r="Y271" s="62">
        <f t="shared" si="152"/>
        <v>788</v>
      </c>
      <c r="Z271" s="62">
        <f t="shared" si="153"/>
        <v>468</v>
      </c>
      <c r="AA271" s="64">
        <f t="shared" si="154"/>
        <v>5312.5</v>
      </c>
      <c r="AB271" s="64">
        <f t="shared" si="143"/>
        <v>15688.047222222222</v>
      </c>
      <c r="AC271" s="64">
        <f t="shared" si="144"/>
        <v>188256.56666666665</v>
      </c>
      <c r="AD271" s="64"/>
      <c r="AE271" s="64"/>
      <c r="AF271" s="64"/>
      <c r="AG271" s="64"/>
      <c r="AH271" s="64"/>
      <c r="AI271" s="64"/>
      <c r="AJ271" s="64"/>
      <c r="AK271" s="64"/>
      <c r="AL271" s="6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4"/>
      <c r="HA271" s="24"/>
      <c r="HB271" s="24"/>
      <c r="HC271" s="24"/>
      <c r="HD271" s="24"/>
      <c r="HE271" s="24"/>
      <c r="HF271" s="24"/>
      <c r="HG271" s="24"/>
      <c r="HH271" s="24"/>
      <c r="HI271" s="24"/>
      <c r="HJ271" s="24"/>
      <c r="HK271" s="24"/>
      <c r="HL271" s="24"/>
      <c r="HM271" s="24"/>
      <c r="HN271" s="24"/>
      <c r="HO271" s="24"/>
      <c r="HP271" s="24"/>
      <c r="HQ271" s="24"/>
      <c r="HR271" s="24"/>
      <c r="HS271" s="24"/>
      <c r="HT271" s="24"/>
      <c r="HU271" s="24"/>
      <c r="HV271" s="24"/>
      <c r="HW271" s="24"/>
      <c r="HX271" s="24"/>
      <c r="HY271" s="24"/>
      <c r="HZ271" s="24"/>
      <c r="IA271" s="24"/>
      <c r="IB271" s="24"/>
      <c r="IC271" s="24"/>
      <c r="ID271" s="24"/>
      <c r="IE271" s="24"/>
      <c r="IF271" s="24"/>
      <c r="IG271" s="24"/>
      <c r="IH271" s="24"/>
      <c r="II271" s="24"/>
      <c r="IJ271" s="24"/>
      <c r="IK271" s="24"/>
      <c r="IL271" s="24"/>
      <c r="IM271" s="24"/>
      <c r="IN271" s="24"/>
      <c r="IO271" s="24"/>
      <c r="IP271" s="24"/>
      <c r="IQ271" s="24"/>
      <c r="IR271" s="24"/>
      <c r="IS271" s="24"/>
      <c r="IT271" s="24"/>
      <c r="IU271" s="24"/>
      <c r="IV271" s="24"/>
      <c r="IW271" s="24"/>
      <c r="IX271" s="24"/>
      <c r="IY271" s="24"/>
      <c r="IZ271" s="24"/>
      <c r="JA271" s="24"/>
      <c r="JB271" s="24"/>
      <c r="JC271" s="24"/>
      <c r="JD271" s="24"/>
      <c r="JE271" s="24"/>
      <c r="JF271" s="24"/>
      <c r="JG271" s="24"/>
      <c r="JH271" s="24"/>
      <c r="JI271" s="24"/>
      <c r="JJ271" s="24"/>
      <c r="JK271" s="24"/>
      <c r="JL271" s="24"/>
      <c r="JM271" s="24"/>
      <c r="JN271" s="24"/>
      <c r="JO271" s="24"/>
      <c r="JP271" s="24"/>
      <c r="JQ271" s="24"/>
      <c r="JR271" s="24"/>
      <c r="JS271" s="24"/>
      <c r="JT271" s="24"/>
      <c r="JU271" s="24"/>
      <c r="JV271" s="24"/>
      <c r="JW271" s="24"/>
      <c r="JX271" s="24"/>
      <c r="JY271" s="24"/>
      <c r="JZ271" s="24"/>
      <c r="KA271" s="24"/>
      <c r="KB271" s="24"/>
      <c r="KC271" s="24"/>
      <c r="KD271" s="24"/>
      <c r="KE271" s="24"/>
      <c r="KF271" s="24"/>
      <c r="KG271" s="24"/>
      <c r="KH271" s="24"/>
      <c r="KI271" s="24"/>
      <c r="KJ271" s="24"/>
      <c r="KK271" s="24"/>
      <c r="KL271" s="24"/>
      <c r="KM271" s="24"/>
      <c r="KN271" s="24"/>
      <c r="KO271" s="24"/>
      <c r="KP271" s="24"/>
      <c r="KQ271" s="24"/>
      <c r="KR271" s="24"/>
      <c r="KS271" s="24"/>
      <c r="KT271" s="24"/>
      <c r="KU271" s="24"/>
      <c r="KV271" s="24"/>
      <c r="KW271" s="24"/>
      <c r="KX271" s="24"/>
      <c r="KY271" s="24"/>
      <c r="KZ271" s="24"/>
      <c r="LA271" s="24"/>
      <c r="LB271" s="24"/>
      <c r="LC271" s="24"/>
      <c r="LD271" s="24"/>
      <c r="LE271" s="24"/>
      <c r="LF271" s="24"/>
      <c r="LG271" s="24"/>
      <c r="LH271" s="24"/>
      <c r="LI271" s="24"/>
      <c r="LJ271" s="24"/>
      <c r="LK271" s="24"/>
      <c r="LL271" s="24"/>
      <c r="LM271" s="24"/>
      <c r="LN271" s="24"/>
      <c r="LO271" s="24"/>
      <c r="LP271" s="24"/>
      <c r="LQ271" s="24"/>
      <c r="LR271" s="24"/>
      <c r="LS271" s="24"/>
      <c r="LT271" s="24"/>
      <c r="LU271" s="24"/>
      <c r="LV271" s="24"/>
      <c r="LW271" s="24"/>
      <c r="LX271" s="24"/>
      <c r="LY271" s="24"/>
      <c r="LZ271" s="24"/>
      <c r="MA271" s="24"/>
      <c r="MB271" s="24"/>
      <c r="MC271" s="24"/>
      <c r="MD271" s="24"/>
      <c r="ME271" s="24"/>
      <c r="MF271" s="24"/>
      <c r="MG271" s="24"/>
      <c r="MH271" s="24"/>
      <c r="MI271" s="24"/>
      <c r="MJ271" s="24"/>
      <c r="MK271" s="24"/>
      <c r="ML271" s="24"/>
      <c r="MM271" s="24"/>
      <c r="MN271" s="24"/>
      <c r="MO271" s="24"/>
      <c r="MP271" s="24"/>
      <c r="MQ271" s="24"/>
      <c r="MR271" s="24"/>
      <c r="MS271" s="24"/>
      <c r="MT271" s="24"/>
      <c r="MU271" s="24"/>
      <c r="MV271" s="24"/>
      <c r="MW271" s="24"/>
      <c r="MX271" s="24"/>
      <c r="MY271" s="24"/>
      <c r="MZ271" s="24"/>
      <c r="NA271" s="24"/>
      <c r="NB271" s="24"/>
      <c r="NC271" s="24"/>
      <c r="ND271" s="24"/>
      <c r="NE271" s="24"/>
      <c r="NF271" s="24"/>
      <c r="NG271" s="24"/>
      <c r="NH271" s="24"/>
      <c r="NI271" s="24"/>
      <c r="NJ271" s="24"/>
      <c r="NK271" s="24"/>
      <c r="NL271" s="24"/>
      <c r="NM271" s="24"/>
      <c r="NN271" s="24"/>
      <c r="NO271" s="24"/>
      <c r="NP271" s="24"/>
      <c r="NQ271" s="24"/>
      <c r="NR271" s="24"/>
      <c r="NS271" s="24"/>
      <c r="NT271" s="24"/>
      <c r="NU271" s="24"/>
      <c r="NV271" s="24"/>
      <c r="NW271" s="24"/>
      <c r="NX271" s="24"/>
      <c r="NY271" s="24"/>
      <c r="NZ271" s="24"/>
      <c r="OA271" s="24"/>
      <c r="OB271" s="24"/>
      <c r="OC271" s="24"/>
      <c r="OD271" s="24"/>
      <c r="OE271" s="24"/>
      <c r="OF271" s="24"/>
      <c r="OG271" s="24"/>
      <c r="OH271" s="24"/>
      <c r="OI271" s="24"/>
      <c r="OJ271" s="24"/>
      <c r="OK271" s="24"/>
      <c r="OL271" s="24"/>
      <c r="OM271" s="24"/>
      <c r="ON271" s="24"/>
      <c r="OO271" s="24"/>
      <c r="OP271" s="24"/>
      <c r="OQ271" s="24"/>
      <c r="OR271" s="24"/>
      <c r="OS271" s="24"/>
      <c r="OT271" s="24"/>
      <c r="OU271" s="24"/>
      <c r="OV271" s="24"/>
      <c r="OW271" s="24"/>
      <c r="OX271" s="24"/>
      <c r="OY271" s="24"/>
      <c r="OZ271" s="24"/>
      <c r="PA271" s="24"/>
      <c r="PB271" s="24"/>
      <c r="PC271" s="24"/>
      <c r="PD271" s="24"/>
      <c r="PE271" s="24"/>
      <c r="PF271" s="24"/>
      <c r="PG271" s="24"/>
      <c r="PH271" s="24"/>
      <c r="PI271" s="24"/>
      <c r="PJ271" s="24"/>
      <c r="PK271" s="24"/>
      <c r="PL271" s="24"/>
      <c r="PM271" s="24"/>
      <c r="PN271" s="24"/>
      <c r="PO271" s="24"/>
      <c r="PP271" s="24"/>
      <c r="PQ271" s="24"/>
      <c r="PR271" s="24"/>
      <c r="PS271" s="24"/>
      <c r="PT271" s="24"/>
      <c r="PU271" s="24"/>
      <c r="PV271" s="24"/>
      <c r="PW271" s="24"/>
      <c r="PX271" s="24"/>
      <c r="PY271" s="24"/>
      <c r="PZ271" s="24"/>
      <c r="QA271" s="24"/>
      <c r="QB271" s="24"/>
      <c r="QC271" s="24"/>
      <c r="QD271" s="24"/>
      <c r="QE271" s="24"/>
      <c r="QF271" s="24"/>
      <c r="QG271" s="24"/>
      <c r="QH271" s="24"/>
      <c r="QI271" s="24"/>
      <c r="QJ271" s="24"/>
      <c r="QK271" s="24"/>
      <c r="QL271" s="24"/>
      <c r="QM271" s="24"/>
      <c r="QN271" s="24"/>
      <c r="QO271" s="24"/>
      <c r="QP271" s="24"/>
      <c r="QQ271" s="24"/>
      <c r="QR271" s="24"/>
      <c r="QS271" s="24"/>
      <c r="QT271" s="24"/>
      <c r="QU271" s="24"/>
      <c r="QV271" s="24"/>
      <c r="QW271" s="24"/>
      <c r="QX271" s="24"/>
      <c r="QY271" s="24"/>
      <c r="QZ271" s="24"/>
      <c r="RA271" s="24"/>
      <c r="RB271" s="24"/>
      <c r="RC271" s="24"/>
      <c r="RD271" s="24"/>
      <c r="RE271" s="24"/>
      <c r="RF271" s="24"/>
      <c r="RG271" s="24"/>
      <c r="RH271" s="24"/>
      <c r="RI271" s="24"/>
      <c r="RJ271" s="24"/>
      <c r="RK271" s="24"/>
      <c r="RL271" s="24"/>
      <c r="RM271" s="24"/>
      <c r="RN271" s="24"/>
      <c r="RO271" s="24"/>
      <c r="RP271" s="24"/>
      <c r="RQ271" s="24"/>
      <c r="RR271" s="24"/>
      <c r="RS271" s="24"/>
      <c r="RT271" s="24"/>
      <c r="RU271" s="24"/>
      <c r="RV271" s="24"/>
      <c r="RW271" s="24"/>
      <c r="RX271" s="24"/>
      <c r="RY271" s="24"/>
      <c r="RZ271" s="24"/>
      <c r="SA271" s="24"/>
      <c r="SB271" s="24"/>
      <c r="SC271" s="24"/>
      <c r="SD271" s="24"/>
      <c r="SE271" s="24"/>
      <c r="SF271" s="24"/>
      <c r="SG271" s="24"/>
      <c r="SH271" s="24"/>
      <c r="SI271" s="24"/>
      <c r="SJ271" s="24"/>
      <c r="SK271" s="24"/>
      <c r="SL271" s="24"/>
      <c r="SM271" s="24"/>
      <c r="SN271" s="24"/>
      <c r="SO271" s="24"/>
      <c r="SP271" s="24"/>
      <c r="SQ271" s="24"/>
      <c r="SR271" s="24"/>
      <c r="SS271" s="24"/>
      <c r="ST271" s="24"/>
      <c r="SU271" s="24"/>
      <c r="SV271" s="24"/>
      <c r="SW271" s="24"/>
      <c r="SX271" s="24"/>
      <c r="SY271" s="24"/>
      <c r="SZ271" s="24"/>
      <c r="TA271" s="24"/>
      <c r="TB271" s="24"/>
      <c r="TC271" s="24"/>
      <c r="TD271" s="24"/>
      <c r="TE271" s="24"/>
      <c r="TF271" s="24"/>
      <c r="TG271" s="24"/>
      <c r="TH271" s="24"/>
      <c r="TI271" s="24"/>
      <c r="TJ271" s="24"/>
      <c r="TK271" s="24"/>
      <c r="TL271" s="24"/>
      <c r="TM271" s="24"/>
      <c r="TN271" s="24"/>
      <c r="TO271" s="24"/>
      <c r="TP271" s="24"/>
      <c r="TQ271" s="24"/>
      <c r="TR271" s="24"/>
      <c r="TS271" s="24"/>
      <c r="TT271" s="24"/>
      <c r="TU271" s="24"/>
      <c r="TV271" s="24"/>
      <c r="TW271" s="24"/>
      <c r="TX271" s="24"/>
      <c r="TY271" s="24"/>
      <c r="TZ271" s="24"/>
      <c r="UA271" s="24"/>
      <c r="UB271" s="24"/>
      <c r="UC271" s="24"/>
      <c r="UD271" s="24"/>
      <c r="UE271" s="24"/>
      <c r="UF271" s="24"/>
      <c r="UG271" s="24"/>
      <c r="UH271" s="24"/>
      <c r="UI271" s="24"/>
      <c r="UJ271" s="24"/>
      <c r="UK271" s="24"/>
      <c r="UL271" s="24"/>
      <c r="UM271" s="24"/>
      <c r="UN271" s="24"/>
      <c r="UO271" s="24"/>
      <c r="UP271" s="24"/>
      <c r="UQ271" s="24"/>
      <c r="UR271" s="24"/>
      <c r="US271" s="24"/>
      <c r="UT271" s="24"/>
      <c r="UU271" s="24"/>
      <c r="UV271" s="24"/>
      <c r="UW271" s="24"/>
      <c r="UX271" s="24"/>
      <c r="UY271" s="24"/>
      <c r="UZ271" s="24"/>
      <c r="VA271" s="24"/>
      <c r="VB271" s="24"/>
      <c r="VC271" s="24"/>
      <c r="VD271" s="24"/>
    </row>
    <row r="272" spans="1:576" s="141" customFormat="1" ht="15" customHeight="1" x14ac:dyDescent="0.2">
      <c r="A272" s="99">
        <v>62</v>
      </c>
      <c r="B272" s="145" t="s">
        <v>325</v>
      </c>
      <c r="C272" s="145" t="s">
        <v>326</v>
      </c>
      <c r="D272" s="146">
        <v>14</v>
      </c>
      <c r="E272" s="145" t="s">
        <v>244</v>
      </c>
      <c r="F272" s="145" t="s">
        <v>327</v>
      </c>
      <c r="G272" s="131" t="s">
        <v>34</v>
      </c>
      <c r="H272" s="22">
        <v>40</v>
      </c>
      <c r="I272" s="22" t="s">
        <v>121</v>
      </c>
      <c r="J272" s="21" t="s">
        <v>252</v>
      </c>
      <c r="K272" s="21" t="s">
        <v>261</v>
      </c>
      <c r="L272" s="21" t="s">
        <v>188</v>
      </c>
      <c r="M272" s="22">
        <v>1</v>
      </c>
      <c r="N272" s="62">
        <v>9369</v>
      </c>
      <c r="O272" s="62"/>
      <c r="P272" s="62"/>
      <c r="Q272" s="62">
        <f t="shared" si="142"/>
        <v>9369</v>
      </c>
      <c r="R272" s="62">
        <f>70.1*6</f>
        <v>420.59999999999997</v>
      </c>
      <c r="S272" s="62">
        <f t="shared" si="145"/>
        <v>1770.8333333333335</v>
      </c>
      <c r="T272" s="62">
        <f t="shared" si="146"/>
        <v>17708.333333333336</v>
      </c>
      <c r="U272" s="62">
        <f t="shared" si="147"/>
        <v>1639.5749999999998</v>
      </c>
      <c r="V272" s="62">
        <f t="shared" si="148"/>
        <v>281.07</v>
      </c>
      <c r="W272" s="62">
        <f t="shared" si="149"/>
        <v>468.45000000000005</v>
      </c>
      <c r="X272" s="62">
        <f t="shared" si="150"/>
        <v>187.38</v>
      </c>
      <c r="Y272" s="62">
        <f t="shared" si="152"/>
        <v>788</v>
      </c>
      <c r="Z272" s="62">
        <f t="shared" si="153"/>
        <v>468</v>
      </c>
      <c r="AA272" s="64">
        <f t="shared" si="154"/>
        <v>5312.5</v>
      </c>
      <c r="AB272" s="64">
        <f t="shared" si="143"/>
        <v>15688.047222222222</v>
      </c>
      <c r="AC272" s="64">
        <f t="shared" si="144"/>
        <v>188256.56666666665</v>
      </c>
      <c r="AD272" s="64"/>
      <c r="AE272" s="64"/>
      <c r="AF272" s="64"/>
      <c r="AG272" s="64"/>
      <c r="AH272" s="64"/>
      <c r="AI272" s="64"/>
      <c r="AJ272" s="64"/>
      <c r="AK272" s="64"/>
      <c r="AL272" s="64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  <c r="EO272" s="61"/>
      <c r="EP272" s="61"/>
      <c r="EQ272" s="61"/>
      <c r="ER272" s="61"/>
      <c r="ES272" s="61"/>
      <c r="ET272" s="61"/>
      <c r="EU272" s="61"/>
      <c r="EV272" s="61"/>
      <c r="EW272" s="61"/>
      <c r="EX272" s="61"/>
      <c r="EY272" s="61"/>
      <c r="EZ272" s="61"/>
      <c r="FA272" s="61"/>
      <c r="FB272" s="61"/>
      <c r="FC272" s="61"/>
      <c r="FD272" s="61"/>
      <c r="FE272" s="61"/>
      <c r="FF272" s="61"/>
      <c r="FG272" s="61"/>
      <c r="FH272" s="61"/>
      <c r="FI272" s="61"/>
      <c r="FJ272" s="61"/>
      <c r="FK272" s="61"/>
      <c r="FL272" s="61"/>
      <c r="FM272" s="61"/>
      <c r="FN272" s="61"/>
      <c r="FO272" s="61"/>
      <c r="FP272" s="61"/>
      <c r="FQ272" s="61"/>
      <c r="FR272" s="61"/>
      <c r="FS272" s="61"/>
      <c r="FT272" s="61"/>
      <c r="FU272" s="61"/>
      <c r="FV272" s="61"/>
      <c r="FW272" s="61"/>
      <c r="FX272" s="61"/>
      <c r="FY272" s="61"/>
      <c r="FZ272" s="61"/>
      <c r="GA272" s="61"/>
      <c r="GB272" s="61"/>
      <c r="GC272" s="61"/>
      <c r="GD272" s="61"/>
      <c r="GE272" s="61"/>
      <c r="GF272" s="61"/>
      <c r="GG272" s="61"/>
      <c r="GH272" s="61"/>
      <c r="GI272" s="61"/>
      <c r="GJ272" s="61"/>
      <c r="GK272" s="61"/>
      <c r="GL272" s="61"/>
      <c r="GM272" s="61"/>
      <c r="GN272" s="61"/>
      <c r="GO272" s="61"/>
      <c r="GP272" s="61"/>
      <c r="GQ272" s="61"/>
      <c r="GR272" s="61"/>
      <c r="GS272" s="61"/>
      <c r="GT272" s="61"/>
      <c r="GU272" s="61"/>
      <c r="GV272" s="61"/>
      <c r="GW272" s="61"/>
      <c r="GX272" s="61"/>
      <c r="GY272" s="61"/>
      <c r="GZ272" s="61"/>
      <c r="HA272" s="61"/>
      <c r="HB272" s="61"/>
      <c r="HC272" s="61"/>
      <c r="HD272" s="61"/>
      <c r="HE272" s="61"/>
      <c r="HF272" s="61"/>
      <c r="HG272" s="61"/>
      <c r="HH272" s="61"/>
      <c r="HI272" s="61"/>
      <c r="HJ272" s="61"/>
      <c r="HK272" s="61"/>
      <c r="HL272" s="61"/>
      <c r="HM272" s="61"/>
      <c r="HN272" s="61"/>
      <c r="HO272" s="61"/>
      <c r="HP272" s="61"/>
      <c r="HQ272" s="61"/>
      <c r="HR272" s="61"/>
      <c r="HS272" s="61"/>
      <c r="HT272" s="61"/>
      <c r="HU272" s="61"/>
      <c r="HV272" s="61"/>
      <c r="HW272" s="61"/>
      <c r="HX272" s="61"/>
      <c r="HY272" s="61"/>
      <c r="HZ272" s="61"/>
      <c r="IA272" s="61"/>
      <c r="IB272" s="61"/>
      <c r="IC272" s="61"/>
      <c r="ID272" s="61"/>
      <c r="IE272" s="61"/>
      <c r="IF272" s="61"/>
      <c r="IG272" s="61"/>
      <c r="IH272" s="61"/>
      <c r="II272" s="61"/>
      <c r="IJ272" s="61"/>
      <c r="IK272" s="61"/>
      <c r="IL272" s="61"/>
      <c r="IM272" s="61"/>
      <c r="IN272" s="61"/>
      <c r="IO272" s="61"/>
      <c r="IP272" s="61"/>
      <c r="IQ272" s="61"/>
      <c r="IR272" s="61"/>
      <c r="IS272" s="61"/>
      <c r="IT272" s="61"/>
      <c r="IU272" s="61"/>
      <c r="IV272" s="61"/>
      <c r="IW272" s="61"/>
      <c r="IX272" s="61"/>
      <c r="IY272" s="61"/>
      <c r="IZ272" s="61"/>
      <c r="JA272" s="61"/>
      <c r="JB272" s="61"/>
      <c r="JC272" s="61"/>
      <c r="JD272" s="61"/>
      <c r="JE272" s="61"/>
      <c r="JF272" s="61"/>
      <c r="JG272" s="61"/>
      <c r="JH272" s="61"/>
      <c r="JI272" s="61"/>
      <c r="JJ272" s="61"/>
      <c r="JK272" s="61"/>
      <c r="JL272" s="61"/>
      <c r="JM272" s="61"/>
      <c r="JN272" s="61"/>
      <c r="JO272" s="61"/>
      <c r="JP272" s="61"/>
      <c r="JQ272" s="61"/>
      <c r="JR272" s="61"/>
      <c r="JS272" s="61"/>
      <c r="JT272" s="61"/>
      <c r="JU272" s="61"/>
      <c r="JV272" s="61"/>
      <c r="JW272" s="61"/>
      <c r="JX272" s="61"/>
      <c r="JY272" s="61"/>
      <c r="JZ272" s="61"/>
      <c r="KA272" s="61"/>
      <c r="KB272" s="61"/>
      <c r="KC272" s="61"/>
      <c r="KD272" s="61"/>
      <c r="KE272" s="61"/>
      <c r="KF272" s="61"/>
      <c r="KG272" s="61"/>
      <c r="KH272" s="61"/>
      <c r="KI272" s="61"/>
      <c r="KJ272" s="61"/>
      <c r="KK272" s="61"/>
      <c r="KL272" s="61"/>
      <c r="KM272" s="61"/>
      <c r="KN272" s="61"/>
      <c r="KO272" s="61"/>
      <c r="KP272" s="61"/>
      <c r="KQ272" s="61"/>
      <c r="KR272" s="61"/>
      <c r="KS272" s="61"/>
      <c r="KT272" s="61"/>
      <c r="KU272" s="61"/>
      <c r="KV272" s="61"/>
      <c r="KW272" s="61"/>
      <c r="KX272" s="61"/>
      <c r="KY272" s="61"/>
      <c r="KZ272" s="61"/>
      <c r="LA272" s="61"/>
      <c r="LB272" s="61"/>
      <c r="LC272" s="61"/>
      <c r="LD272" s="61"/>
      <c r="LE272" s="61"/>
      <c r="LF272" s="61"/>
      <c r="LG272" s="61"/>
      <c r="LH272" s="61"/>
      <c r="LI272" s="61"/>
      <c r="LJ272" s="61"/>
      <c r="LK272" s="61"/>
      <c r="LL272" s="61"/>
      <c r="LM272" s="61"/>
      <c r="LN272" s="61"/>
      <c r="LO272" s="61"/>
      <c r="LP272" s="61"/>
      <c r="LQ272" s="61"/>
      <c r="LR272" s="61"/>
      <c r="LS272" s="61"/>
      <c r="LT272" s="61"/>
      <c r="LU272" s="61"/>
      <c r="LV272" s="61"/>
      <c r="LW272" s="61"/>
      <c r="LX272" s="61"/>
      <c r="LY272" s="61"/>
      <c r="LZ272" s="61"/>
      <c r="MA272" s="61"/>
      <c r="MB272" s="61"/>
      <c r="MC272" s="61"/>
      <c r="MD272" s="61"/>
      <c r="ME272" s="61"/>
      <c r="MF272" s="61"/>
      <c r="MG272" s="61"/>
      <c r="MH272" s="61"/>
      <c r="MI272" s="61"/>
      <c r="MJ272" s="61"/>
      <c r="MK272" s="61"/>
      <c r="ML272" s="61"/>
      <c r="MM272" s="61"/>
      <c r="MN272" s="61"/>
      <c r="MO272" s="61"/>
      <c r="MP272" s="61"/>
      <c r="MQ272" s="61"/>
      <c r="MR272" s="61"/>
      <c r="MS272" s="61"/>
      <c r="MT272" s="61"/>
      <c r="MU272" s="61"/>
      <c r="MV272" s="61"/>
      <c r="MW272" s="61"/>
      <c r="MX272" s="61"/>
      <c r="MY272" s="61"/>
      <c r="MZ272" s="61"/>
      <c r="NA272" s="61"/>
      <c r="NB272" s="61"/>
      <c r="NC272" s="61"/>
      <c r="ND272" s="61"/>
      <c r="NE272" s="61"/>
      <c r="NF272" s="61"/>
      <c r="NG272" s="61"/>
      <c r="NH272" s="61"/>
      <c r="NI272" s="61"/>
      <c r="NJ272" s="61"/>
      <c r="NK272" s="61"/>
      <c r="NL272" s="61"/>
      <c r="NM272" s="61"/>
      <c r="NN272" s="61"/>
      <c r="NO272" s="61"/>
      <c r="NP272" s="61"/>
      <c r="NQ272" s="61"/>
      <c r="NR272" s="61"/>
      <c r="NS272" s="61"/>
      <c r="NT272" s="61"/>
      <c r="NU272" s="61"/>
      <c r="NV272" s="61"/>
      <c r="NW272" s="61"/>
      <c r="NX272" s="61"/>
      <c r="NY272" s="61"/>
      <c r="NZ272" s="61"/>
      <c r="OA272" s="61"/>
      <c r="OB272" s="61"/>
      <c r="OC272" s="61"/>
      <c r="OD272" s="61"/>
      <c r="OE272" s="61"/>
      <c r="OF272" s="61"/>
      <c r="OG272" s="61"/>
      <c r="OH272" s="61"/>
      <c r="OI272" s="61"/>
      <c r="OJ272" s="61"/>
      <c r="OK272" s="61"/>
      <c r="OL272" s="61"/>
      <c r="OM272" s="61"/>
      <c r="ON272" s="61"/>
      <c r="OO272" s="61"/>
      <c r="OP272" s="61"/>
      <c r="OQ272" s="61"/>
      <c r="OR272" s="61"/>
      <c r="OS272" s="61"/>
      <c r="OT272" s="61"/>
      <c r="OU272" s="61"/>
      <c r="OV272" s="61"/>
      <c r="OW272" s="61"/>
      <c r="OX272" s="61"/>
      <c r="OY272" s="61"/>
      <c r="OZ272" s="61"/>
      <c r="PA272" s="61"/>
      <c r="PB272" s="61"/>
      <c r="PC272" s="61"/>
      <c r="PD272" s="61"/>
      <c r="PE272" s="61"/>
      <c r="PF272" s="61"/>
      <c r="PG272" s="61"/>
      <c r="PH272" s="61"/>
      <c r="PI272" s="61"/>
      <c r="PJ272" s="61"/>
      <c r="PK272" s="61"/>
      <c r="PL272" s="61"/>
      <c r="PM272" s="61"/>
      <c r="PN272" s="61"/>
      <c r="PO272" s="61"/>
      <c r="PP272" s="61"/>
      <c r="PQ272" s="61"/>
      <c r="PR272" s="61"/>
      <c r="PS272" s="61"/>
      <c r="PT272" s="61"/>
      <c r="PU272" s="61"/>
      <c r="PV272" s="61"/>
      <c r="PW272" s="61"/>
      <c r="PX272" s="61"/>
      <c r="PY272" s="61"/>
      <c r="PZ272" s="61"/>
      <c r="QA272" s="61"/>
      <c r="QB272" s="61"/>
      <c r="QC272" s="61"/>
      <c r="QD272" s="61"/>
      <c r="QE272" s="61"/>
      <c r="QF272" s="61"/>
      <c r="QG272" s="61"/>
      <c r="QH272" s="61"/>
      <c r="QI272" s="61"/>
      <c r="QJ272" s="61"/>
      <c r="QK272" s="61"/>
      <c r="QL272" s="61"/>
      <c r="QM272" s="61"/>
      <c r="QN272" s="61"/>
      <c r="QO272" s="61"/>
      <c r="QP272" s="61"/>
      <c r="QQ272" s="61"/>
      <c r="QR272" s="61"/>
      <c r="QS272" s="61"/>
      <c r="QT272" s="61"/>
      <c r="QU272" s="61"/>
      <c r="QV272" s="61"/>
      <c r="QW272" s="61"/>
      <c r="QX272" s="61"/>
      <c r="QY272" s="61"/>
      <c r="QZ272" s="61"/>
      <c r="RA272" s="61"/>
      <c r="RB272" s="61"/>
      <c r="RC272" s="61"/>
      <c r="RD272" s="61"/>
      <c r="RE272" s="61"/>
      <c r="RF272" s="61"/>
      <c r="RG272" s="61"/>
      <c r="RH272" s="61"/>
      <c r="RI272" s="61"/>
      <c r="RJ272" s="61"/>
      <c r="RK272" s="61"/>
      <c r="RL272" s="61"/>
      <c r="RM272" s="61"/>
      <c r="RN272" s="61"/>
      <c r="RO272" s="61"/>
      <c r="RP272" s="61"/>
      <c r="RQ272" s="61"/>
      <c r="RR272" s="61"/>
      <c r="RS272" s="61"/>
      <c r="RT272" s="61"/>
      <c r="RU272" s="61"/>
      <c r="RV272" s="61"/>
      <c r="RW272" s="61"/>
      <c r="RX272" s="61"/>
      <c r="RY272" s="61"/>
      <c r="RZ272" s="61"/>
      <c r="SA272" s="61"/>
      <c r="SB272" s="61"/>
      <c r="SC272" s="61"/>
      <c r="SD272" s="61"/>
      <c r="SE272" s="61"/>
      <c r="SF272" s="61"/>
      <c r="SG272" s="61"/>
      <c r="SH272" s="61"/>
      <c r="SI272" s="61"/>
      <c r="SJ272" s="61"/>
      <c r="SK272" s="61"/>
      <c r="SL272" s="61"/>
      <c r="SM272" s="61"/>
      <c r="SN272" s="61"/>
      <c r="SO272" s="61"/>
      <c r="SP272" s="61"/>
      <c r="SQ272" s="61"/>
      <c r="SR272" s="61"/>
      <c r="SS272" s="61"/>
      <c r="ST272" s="61"/>
      <c r="SU272" s="61"/>
      <c r="SV272" s="61"/>
      <c r="SW272" s="61"/>
      <c r="SX272" s="61"/>
      <c r="SY272" s="61"/>
      <c r="SZ272" s="61"/>
      <c r="TA272" s="61"/>
      <c r="TB272" s="61"/>
      <c r="TC272" s="61"/>
      <c r="TD272" s="61"/>
      <c r="TE272" s="61"/>
      <c r="TF272" s="61"/>
      <c r="TG272" s="61"/>
      <c r="TH272" s="61"/>
      <c r="TI272" s="61"/>
      <c r="TJ272" s="61"/>
      <c r="TK272" s="61"/>
      <c r="TL272" s="61"/>
      <c r="TM272" s="61"/>
      <c r="TN272" s="61"/>
      <c r="TO272" s="61"/>
      <c r="TP272" s="61"/>
      <c r="TQ272" s="61"/>
      <c r="TR272" s="61"/>
      <c r="TS272" s="61"/>
      <c r="TT272" s="61"/>
      <c r="TU272" s="61"/>
      <c r="TV272" s="61"/>
      <c r="TW272" s="61"/>
      <c r="TX272" s="61"/>
      <c r="TY272" s="61"/>
      <c r="TZ272" s="61"/>
      <c r="UA272" s="61"/>
      <c r="UB272" s="61"/>
      <c r="UC272" s="61"/>
      <c r="UD272" s="61"/>
      <c r="UE272" s="61"/>
      <c r="UF272" s="61"/>
      <c r="UG272" s="61"/>
      <c r="UH272" s="61"/>
      <c r="UI272" s="61"/>
      <c r="UJ272" s="61"/>
      <c r="UK272" s="61"/>
      <c r="UL272" s="61"/>
      <c r="UM272" s="61"/>
      <c r="UN272" s="61"/>
      <c r="UO272" s="61"/>
      <c r="UP272" s="61"/>
      <c r="UQ272" s="61"/>
      <c r="UR272" s="61"/>
      <c r="US272" s="61"/>
      <c r="UT272" s="61"/>
      <c r="UU272" s="61"/>
      <c r="UV272" s="61"/>
      <c r="UW272" s="61"/>
      <c r="UX272" s="61"/>
      <c r="UY272" s="61"/>
      <c r="UZ272" s="61"/>
      <c r="VA272" s="61"/>
      <c r="VB272" s="61"/>
      <c r="VC272" s="61"/>
      <c r="VD272" s="61"/>
    </row>
    <row r="273" spans="1:576" s="23" customFormat="1" ht="15" customHeight="1" x14ac:dyDescent="0.2">
      <c r="A273" s="99">
        <v>63</v>
      </c>
      <c r="B273" s="89" t="s">
        <v>325</v>
      </c>
      <c r="C273" s="89" t="s">
        <v>326</v>
      </c>
      <c r="D273" s="20">
        <v>14</v>
      </c>
      <c r="E273" s="92" t="s">
        <v>244</v>
      </c>
      <c r="F273" s="89" t="s">
        <v>327</v>
      </c>
      <c r="G273" s="131" t="s">
        <v>34</v>
      </c>
      <c r="H273" s="22">
        <v>40</v>
      </c>
      <c r="I273" s="22" t="s">
        <v>121</v>
      </c>
      <c r="J273" s="21" t="s">
        <v>252</v>
      </c>
      <c r="K273" s="21" t="s">
        <v>261</v>
      </c>
      <c r="L273" s="21" t="s">
        <v>188</v>
      </c>
      <c r="M273" s="22">
        <v>1</v>
      </c>
      <c r="N273" s="62">
        <v>9369</v>
      </c>
      <c r="O273" s="62"/>
      <c r="P273" s="62"/>
      <c r="Q273" s="62">
        <f t="shared" si="142"/>
        <v>9369</v>
      </c>
      <c r="R273" s="62">
        <f>70.1*4</f>
        <v>280.39999999999998</v>
      </c>
      <c r="S273" s="62">
        <f t="shared" si="145"/>
        <v>1770.8333333333335</v>
      </c>
      <c r="T273" s="62">
        <f t="shared" si="146"/>
        <v>17708.333333333336</v>
      </c>
      <c r="U273" s="62">
        <f t="shared" si="147"/>
        <v>1639.5749999999998</v>
      </c>
      <c r="V273" s="62">
        <f t="shared" si="148"/>
        <v>281.07</v>
      </c>
      <c r="W273" s="62">
        <f t="shared" si="149"/>
        <v>468.45000000000005</v>
      </c>
      <c r="X273" s="62">
        <f t="shared" si="150"/>
        <v>187.38</v>
      </c>
      <c r="Y273" s="62">
        <f t="shared" si="152"/>
        <v>788</v>
      </c>
      <c r="Z273" s="62">
        <f t="shared" si="153"/>
        <v>468</v>
      </c>
      <c r="AA273" s="64">
        <f t="shared" si="154"/>
        <v>5312.5</v>
      </c>
      <c r="AB273" s="64">
        <f t="shared" si="143"/>
        <v>15547.847222222221</v>
      </c>
      <c r="AC273" s="64">
        <f t="shared" si="144"/>
        <v>186574.16666666666</v>
      </c>
      <c r="AD273" s="64"/>
      <c r="AE273" s="64"/>
      <c r="AF273" s="64"/>
      <c r="AG273" s="64"/>
      <c r="AH273" s="64"/>
      <c r="AI273" s="64"/>
      <c r="AJ273" s="64"/>
      <c r="AK273" s="64"/>
      <c r="AL273" s="6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  <c r="CR273" s="24"/>
      <c r="CS273" s="24"/>
      <c r="CT273" s="24"/>
      <c r="CU273" s="24"/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4"/>
      <c r="HA273" s="24"/>
      <c r="HB273" s="24"/>
      <c r="HC273" s="24"/>
      <c r="HD273" s="24"/>
      <c r="HE273" s="24"/>
      <c r="HF273" s="24"/>
      <c r="HG273" s="24"/>
      <c r="HH273" s="24"/>
      <c r="HI273" s="24"/>
      <c r="HJ273" s="24"/>
      <c r="HK273" s="24"/>
      <c r="HL273" s="24"/>
      <c r="HM273" s="24"/>
      <c r="HN273" s="24"/>
      <c r="HO273" s="24"/>
      <c r="HP273" s="24"/>
      <c r="HQ273" s="24"/>
      <c r="HR273" s="24"/>
      <c r="HS273" s="24"/>
      <c r="HT273" s="24"/>
      <c r="HU273" s="24"/>
      <c r="HV273" s="24"/>
      <c r="HW273" s="24"/>
      <c r="HX273" s="24"/>
      <c r="HY273" s="24"/>
      <c r="HZ273" s="24"/>
      <c r="IA273" s="24"/>
      <c r="IB273" s="24"/>
      <c r="IC273" s="24"/>
      <c r="ID273" s="24"/>
      <c r="IE273" s="24"/>
      <c r="IF273" s="24"/>
      <c r="IG273" s="24"/>
      <c r="IH273" s="24"/>
      <c r="II273" s="24"/>
      <c r="IJ273" s="24"/>
      <c r="IK273" s="24"/>
      <c r="IL273" s="24"/>
      <c r="IM273" s="24"/>
      <c r="IN273" s="24"/>
      <c r="IO273" s="24"/>
      <c r="IP273" s="24"/>
      <c r="IQ273" s="24"/>
      <c r="IR273" s="24"/>
      <c r="IS273" s="24"/>
      <c r="IT273" s="24"/>
      <c r="IU273" s="24"/>
      <c r="IV273" s="24"/>
      <c r="IW273" s="24"/>
      <c r="IX273" s="24"/>
      <c r="IY273" s="24"/>
      <c r="IZ273" s="24"/>
      <c r="JA273" s="24"/>
      <c r="JB273" s="24"/>
      <c r="JC273" s="24"/>
      <c r="JD273" s="24"/>
      <c r="JE273" s="24"/>
      <c r="JF273" s="24"/>
      <c r="JG273" s="24"/>
      <c r="JH273" s="24"/>
      <c r="JI273" s="24"/>
      <c r="JJ273" s="24"/>
      <c r="JK273" s="24"/>
      <c r="JL273" s="24"/>
      <c r="JM273" s="24"/>
      <c r="JN273" s="24"/>
      <c r="JO273" s="24"/>
      <c r="JP273" s="24"/>
      <c r="JQ273" s="24"/>
      <c r="JR273" s="24"/>
      <c r="JS273" s="24"/>
      <c r="JT273" s="24"/>
      <c r="JU273" s="24"/>
      <c r="JV273" s="24"/>
      <c r="JW273" s="24"/>
      <c r="JX273" s="24"/>
      <c r="JY273" s="24"/>
      <c r="JZ273" s="24"/>
      <c r="KA273" s="24"/>
      <c r="KB273" s="24"/>
      <c r="KC273" s="24"/>
      <c r="KD273" s="24"/>
      <c r="KE273" s="24"/>
      <c r="KF273" s="24"/>
      <c r="KG273" s="24"/>
      <c r="KH273" s="24"/>
      <c r="KI273" s="24"/>
      <c r="KJ273" s="24"/>
      <c r="KK273" s="24"/>
      <c r="KL273" s="24"/>
      <c r="KM273" s="24"/>
      <c r="KN273" s="24"/>
      <c r="KO273" s="24"/>
      <c r="KP273" s="24"/>
      <c r="KQ273" s="24"/>
      <c r="KR273" s="24"/>
      <c r="KS273" s="24"/>
      <c r="KT273" s="24"/>
      <c r="KU273" s="24"/>
      <c r="KV273" s="24"/>
      <c r="KW273" s="24"/>
      <c r="KX273" s="24"/>
      <c r="KY273" s="24"/>
      <c r="KZ273" s="24"/>
      <c r="LA273" s="24"/>
      <c r="LB273" s="24"/>
      <c r="LC273" s="24"/>
      <c r="LD273" s="24"/>
      <c r="LE273" s="24"/>
      <c r="LF273" s="24"/>
      <c r="LG273" s="24"/>
      <c r="LH273" s="24"/>
      <c r="LI273" s="24"/>
      <c r="LJ273" s="24"/>
      <c r="LK273" s="24"/>
      <c r="LL273" s="24"/>
      <c r="LM273" s="24"/>
      <c r="LN273" s="24"/>
      <c r="LO273" s="24"/>
      <c r="LP273" s="24"/>
      <c r="LQ273" s="24"/>
      <c r="LR273" s="24"/>
      <c r="LS273" s="24"/>
      <c r="LT273" s="24"/>
      <c r="LU273" s="24"/>
      <c r="LV273" s="24"/>
      <c r="LW273" s="24"/>
      <c r="LX273" s="24"/>
      <c r="LY273" s="24"/>
      <c r="LZ273" s="24"/>
      <c r="MA273" s="24"/>
      <c r="MB273" s="24"/>
      <c r="MC273" s="24"/>
      <c r="MD273" s="24"/>
      <c r="ME273" s="24"/>
      <c r="MF273" s="24"/>
      <c r="MG273" s="24"/>
      <c r="MH273" s="24"/>
      <c r="MI273" s="24"/>
      <c r="MJ273" s="24"/>
      <c r="MK273" s="24"/>
      <c r="ML273" s="24"/>
      <c r="MM273" s="24"/>
      <c r="MN273" s="24"/>
      <c r="MO273" s="24"/>
      <c r="MP273" s="24"/>
      <c r="MQ273" s="24"/>
      <c r="MR273" s="24"/>
      <c r="MS273" s="24"/>
      <c r="MT273" s="24"/>
      <c r="MU273" s="24"/>
      <c r="MV273" s="24"/>
      <c r="MW273" s="24"/>
      <c r="MX273" s="24"/>
      <c r="MY273" s="24"/>
      <c r="MZ273" s="24"/>
      <c r="NA273" s="24"/>
      <c r="NB273" s="24"/>
      <c r="NC273" s="24"/>
      <c r="ND273" s="24"/>
      <c r="NE273" s="24"/>
      <c r="NF273" s="24"/>
      <c r="NG273" s="24"/>
      <c r="NH273" s="24"/>
      <c r="NI273" s="24"/>
      <c r="NJ273" s="24"/>
      <c r="NK273" s="24"/>
      <c r="NL273" s="24"/>
      <c r="NM273" s="24"/>
      <c r="NN273" s="24"/>
      <c r="NO273" s="24"/>
      <c r="NP273" s="24"/>
      <c r="NQ273" s="24"/>
      <c r="NR273" s="24"/>
      <c r="NS273" s="24"/>
      <c r="NT273" s="24"/>
      <c r="NU273" s="24"/>
      <c r="NV273" s="24"/>
      <c r="NW273" s="24"/>
      <c r="NX273" s="24"/>
      <c r="NY273" s="24"/>
      <c r="NZ273" s="24"/>
      <c r="OA273" s="24"/>
      <c r="OB273" s="24"/>
      <c r="OC273" s="24"/>
      <c r="OD273" s="24"/>
      <c r="OE273" s="24"/>
      <c r="OF273" s="24"/>
      <c r="OG273" s="24"/>
      <c r="OH273" s="24"/>
      <c r="OI273" s="24"/>
      <c r="OJ273" s="24"/>
      <c r="OK273" s="24"/>
      <c r="OL273" s="24"/>
      <c r="OM273" s="24"/>
      <c r="ON273" s="24"/>
      <c r="OO273" s="24"/>
      <c r="OP273" s="24"/>
      <c r="OQ273" s="24"/>
      <c r="OR273" s="24"/>
      <c r="OS273" s="24"/>
      <c r="OT273" s="24"/>
      <c r="OU273" s="24"/>
      <c r="OV273" s="24"/>
      <c r="OW273" s="24"/>
      <c r="OX273" s="24"/>
      <c r="OY273" s="24"/>
      <c r="OZ273" s="24"/>
      <c r="PA273" s="24"/>
      <c r="PB273" s="24"/>
      <c r="PC273" s="24"/>
      <c r="PD273" s="24"/>
      <c r="PE273" s="24"/>
      <c r="PF273" s="24"/>
      <c r="PG273" s="24"/>
      <c r="PH273" s="24"/>
      <c r="PI273" s="24"/>
      <c r="PJ273" s="24"/>
      <c r="PK273" s="24"/>
      <c r="PL273" s="24"/>
      <c r="PM273" s="24"/>
      <c r="PN273" s="24"/>
      <c r="PO273" s="24"/>
      <c r="PP273" s="24"/>
      <c r="PQ273" s="24"/>
      <c r="PR273" s="24"/>
      <c r="PS273" s="24"/>
      <c r="PT273" s="24"/>
      <c r="PU273" s="24"/>
      <c r="PV273" s="24"/>
      <c r="PW273" s="24"/>
      <c r="PX273" s="24"/>
      <c r="PY273" s="24"/>
      <c r="PZ273" s="24"/>
      <c r="QA273" s="24"/>
      <c r="QB273" s="24"/>
      <c r="QC273" s="24"/>
      <c r="QD273" s="24"/>
      <c r="QE273" s="24"/>
      <c r="QF273" s="24"/>
      <c r="QG273" s="24"/>
      <c r="QH273" s="24"/>
      <c r="QI273" s="24"/>
      <c r="QJ273" s="24"/>
      <c r="QK273" s="24"/>
      <c r="QL273" s="24"/>
      <c r="QM273" s="24"/>
      <c r="QN273" s="24"/>
      <c r="QO273" s="24"/>
      <c r="QP273" s="24"/>
      <c r="QQ273" s="24"/>
      <c r="QR273" s="24"/>
      <c r="QS273" s="24"/>
      <c r="QT273" s="24"/>
      <c r="QU273" s="24"/>
      <c r="QV273" s="24"/>
      <c r="QW273" s="24"/>
      <c r="QX273" s="24"/>
      <c r="QY273" s="24"/>
      <c r="QZ273" s="24"/>
      <c r="RA273" s="24"/>
      <c r="RB273" s="24"/>
      <c r="RC273" s="24"/>
      <c r="RD273" s="24"/>
      <c r="RE273" s="24"/>
      <c r="RF273" s="24"/>
      <c r="RG273" s="24"/>
      <c r="RH273" s="24"/>
      <c r="RI273" s="24"/>
      <c r="RJ273" s="24"/>
      <c r="RK273" s="24"/>
      <c r="RL273" s="24"/>
      <c r="RM273" s="24"/>
      <c r="RN273" s="24"/>
      <c r="RO273" s="24"/>
      <c r="RP273" s="24"/>
      <c r="RQ273" s="24"/>
      <c r="RR273" s="24"/>
      <c r="RS273" s="24"/>
      <c r="RT273" s="24"/>
      <c r="RU273" s="24"/>
      <c r="RV273" s="24"/>
      <c r="RW273" s="24"/>
      <c r="RX273" s="24"/>
      <c r="RY273" s="24"/>
      <c r="RZ273" s="24"/>
      <c r="SA273" s="24"/>
      <c r="SB273" s="24"/>
      <c r="SC273" s="24"/>
      <c r="SD273" s="24"/>
      <c r="SE273" s="24"/>
      <c r="SF273" s="24"/>
      <c r="SG273" s="24"/>
      <c r="SH273" s="24"/>
      <c r="SI273" s="24"/>
      <c r="SJ273" s="24"/>
      <c r="SK273" s="24"/>
      <c r="SL273" s="24"/>
      <c r="SM273" s="24"/>
      <c r="SN273" s="24"/>
      <c r="SO273" s="24"/>
      <c r="SP273" s="24"/>
      <c r="SQ273" s="24"/>
      <c r="SR273" s="24"/>
      <c r="SS273" s="24"/>
      <c r="ST273" s="24"/>
      <c r="SU273" s="24"/>
      <c r="SV273" s="24"/>
      <c r="SW273" s="24"/>
      <c r="SX273" s="24"/>
      <c r="SY273" s="24"/>
      <c r="SZ273" s="24"/>
      <c r="TA273" s="24"/>
      <c r="TB273" s="24"/>
      <c r="TC273" s="24"/>
      <c r="TD273" s="24"/>
      <c r="TE273" s="24"/>
      <c r="TF273" s="24"/>
      <c r="TG273" s="24"/>
      <c r="TH273" s="24"/>
      <c r="TI273" s="24"/>
      <c r="TJ273" s="24"/>
      <c r="TK273" s="24"/>
      <c r="TL273" s="24"/>
      <c r="TM273" s="24"/>
      <c r="TN273" s="24"/>
      <c r="TO273" s="24"/>
      <c r="TP273" s="24"/>
      <c r="TQ273" s="24"/>
      <c r="TR273" s="24"/>
      <c r="TS273" s="24"/>
      <c r="TT273" s="24"/>
      <c r="TU273" s="24"/>
      <c r="TV273" s="24"/>
      <c r="TW273" s="24"/>
      <c r="TX273" s="24"/>
      <c r="TY273" s="24"/>
      <c r="TZ273" s="24"/>
      <c r="UA273" s="24"/>
      <c r="UB273" s="24"/>
      <c r="UC273" s="24"/>
      <c r="UD273" s="24"/>
      <c r="UE273" s="24"/>
      <c r="UF273" s="24"/>
      <c r="UG273" s="24"/>
      <c r="UH273" s="24"/>
      <c r="UI273" s="24"/>
      <c r="UJ273" s="24"/>
      <c r="UK273" s="24"/>
      <c r="UL273" s="24"/>
      <c r="UM273" s="24"/>
      <c r="UN273" s="24"/>
      <c r="UO273" s="24"/>
      <c r="UP273" s="24"/>
      <c r="UQ273" s="24"/>
      <c r="UR273" s="24"/>
      <c r="US273" s="24"/>
      <c r="UT273" s="24"/>
      <c r="UU273" s="24"/>
      <c r="UV273" s="24"/>
      <c r="UW273" s="24"/>
      <c r="UX273" s="24"/>
      <c r="UY273" s="24"/>
      <c r="UZ273" s="24"/>
      <c r="VA273" s="24"/>
      <c r="VB273" s="24"/>
      <c r="VC273" s="24"/>
      <c r="VD273" s="24"/>
    </row>
    <row r="274" spans="1:576" s="23" customFormat="1" ht="15" customHeight="1" x14ac:dyDescent="0.2">
      <c r="A274" s="94">
        <v>64</v>
      </c>
      <c r="B274" s="189" t="s">
        <v>325</v>
      </c>
      <c r="C274" s="189" t="s">
        <v>326</v>
      </c>
      <c r="D274" s="190">
        <v>14</v>
      </c>
      <c r="E274" s="189" t="s">
        <v>245</v>
      </c>
      <c r="F274" s="189" t="s">
        <v>327</v>
      </c>
      <c r="G274" s="130" t="s">
        <v>34</v>
      </c>
      <c r="H274" s="22">
        <v>40</v>
      </c>
      <c r="I274" s="22" t="s">
        <v>121</v>
      </c>
      <c r="J274" s="21" t="s">
        <v>252</v>
      </c>
      <c r="K274" s="21" t="s">
        <v>261</v>
      </c>
      <c r="L274" s="21" t="s">
        <v>188</v>
      </c>
      <c r="M274" s="22">
        <v>1</v>
      </c>
      <c r="N274" s="62">
        <v>9369</v>
      </c>
      <c r="O274" s="62"/>
      <c r="P274" s="62"/>
      <c r="Q274" s="62">
        <f t="shared" si="142"/>
        <v>9369</v>
      </c>
      <c r="R274" s="62"/>
      <c r="S274" s="62">
        <f t="shared" si="145"/>
        <v>1770.8333333333335</v>
      </c>
      <c r="T274" s="62">
        <f t="shared" si="146"/>
        <v>17708.333333333336</v>
      </c>
      <c r="U274" s="62">
        <f t="shared" si="147"/>
        <v>1639.5749999999998</v>
      </c>
      <c r="V274" s="62">
        <f t="shared" si="148"/>
        <v>281.07</v>
      </c>
      <c r="W274" s="62">
        <f t="shared" si="149"/>
        <v>468.45000000000005</v>
      </c>
      <c r="X274" s="62">
        <f t="shared" si="150"/>
        <v>187.38</v>
      </c>
      <c r="Y274" s="62">
        <f t="shared" si="152"/>
        <v>788</v>
      </c>
      <c r="Z274" s="62">
        <f t="shared" si="153"/>
        <v>468</v>
      </c>
      <c r="AA274" s="64">
        <f t="shared" si="154"/>
        <v>5312.5</v>
      </c>
      <c r="AB274" s="64">
        <f t="shared" si="143"/>
        <v>15267.447222222223</v>
      </c>
      <c r="AC274" s="64">
        <f t="shared" si="144"/>
        <v>183209.36666666667</v>
      </c>
      <c r="AD274" s="64"/>
      <c r="AE274" s="64"/>
      <c r="AF274" s="64"/>
      <c r="AG274" s="64"/>
      <c r="AH274" s="64"/>
      <c r="AI274" s="64"/>
      <c r="AJ274" s="64"/>
      <c r="AK274" s="64"/>
      <c r="AL274" s="6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4"/>
      <c r="HA274" s="24"/>
      <c r="HB274" s="24"/>
      <c r="HC274" s="24"/>
      <c r="HD274" s="24"/>
      <c r="HE274" s="24"/>
      <c r="HF274" s="24"/>
      <c r="HG274" s="24"/>
      <c r="HH274" s="24"/>
      <c r="HI274" s="24"/>
      <c r="HJ274" s="24"/>
      <c r="HK274" s="24"/>
      <c r="HL274" s="24"/>
      <c r="HM274" s="24"/>
      <c r="HN274" s="24"/>
      <c r="HO274" s="24"/>
      <c r="HP274" s="24"/>
      <c r="HQ274" s="24"/>
      <c r="HR274" s="24"/>
      <c r="HS274" s="24"/>
      <c r="HT274" s="24"/>
      <c r="HU274" s="24"/>
      <c r="HV274" s="24"/>
      <c r="HW274" s="24"/>
      <c r="HX274" s="24"/>
      <c r="HY274" s="24"/>
      <c r="HZ274" s="24"/>
      <c r="IA274" s="24"/>
      <c r="IB274" s="24"/>
      <c r="IC274" s="24"/>
      <c r="ID274" s="24"/>
      <c r="IE274" s="24"/>
      <c r="IF274" s="24"/>
      <c r="IG274" s="24"/>
      <c r="IH274" s="24"/>
      <c r="II274" s="24"/>
      <c r="IJ274" s="24"/>
      <c r="IK274" s="24"/>
      <c r="IL274" s="24"/>
      <c r="IM274" s="24"/>
      <c r="IN274" s="24"/>
      <c r="IO274" s="24"/>
      <c r="IP274" s="24"/>
      <c r="IQ274" s="24"/>
      <c r="IR274" s="24"/>
      <c r="IS274" s="24"/>
      <c r="IT274" s="24"/>
      <c r="IU274" s="24"/>
      <c r="IV274" s="24"/>
      <c r="IW274" s="24"/>
      <c r="IX274" s="24"/>
      <c r="IY274" s="24"/>
      <c r="IZ274" s="24"/>
      <c r="JA274" s="24"/>
      <c r="JB274" s="24"/>
      <c r="JC274" s="24"/>
      <c r="JD274" s="24"/>
      <c r="JE274" s="24"/>
      <c r="JF274" s="24"/>
      <c r="JG274" s="24"/>
      <c r="JH274" s="24"/>
      <c r="JI274" s="24"/>
      <c r="JJ274" s="24"/>
      <c r="JK274" s="24"/>
      <c r="JL274" s="24"/>
      <c r="JM274" s="24"/>
      <c r="JN274" s="24"/>
      <c r="JO274" s="24"/>
      <c r="JP274" s="24"/>
      <c r="JQ274" s="24"/>
      <c r="JR274" s="24"/>
      <c r="JS274" s="24"/>
      <c r="JT274" s="24"/>
      <c r="JU274" s="24"/>
      <c r="JV274" s="24"/>
      <c r="JW274" s="24"/>
      <c r="JX274" s="24"/>
      <c r="JY274" s="24"/>
      <c r="JZ274" s="24"/>
      <c r="KA274" s="24"/>
      <c r="KB274" s="24"/>
      <c r="KC274" s="24"/>
      <c r="KD274" s="24"/>
      <c r="KE274" s="24"/>
      <c r="KF274" s="24"/>
      <c r="KG274" s="24"/>
      <c r="KH274" s="24"/>
      <c r="KI274" s="24"/>
      <c r="KJ274" s="24"/>
      <c r="KK274" s="24"/>
      <c r="KL274" s="24"/>
      <c r="KM274" s="24"/>
      <c r="KN274" s="24"/>
      <c r="KO274" s="24"/>
      <c r="KP274" s="24"/>
      <c r="KQ274" s="24"/>
      <c r="KR274" s="24"/>
      <c r="KS274" s="24"/>
      <c r="KT274" s="24"/>
      <c r="KU274" s="24"/>
      <c r="KV274" s="24"/>
      <c r="KW274" s="24"/>
      <c r="KX274" s="24"/>
      <c r="KY274" s="24"/>
      <c r="KZ274" s="24"/>
      <c r="LA274" s="24"/>
      <c r="LB274" s="24"/>
      <c r="LC274" s="24"/>
      <c r="LD274" s="24"/>
      <c r="LE274" s="24"/>
      <c r="LF274" s="24"/>
      <c r="LG274" s="24"/>
      <c r="LH274" s="24"/>
      <c r="LI274" s="24"/>
      <c r="LJ274" s="24"/>
      <c r="LK274" s="24"/>
      <c r="LL274" s="24"/>
      <c r="LM274" s="24"/>
      <c r="LN274" s="24"/>
      <c r="LO274" s="24"/>
      <c r="LP274" s="24"/>
      <c r="LQ274" s="24"/>
      <c r="LR274" s="24"/>
      <c r="LS274" s="24"/>
      <c r="LT274" s="24"/>
      <c r="LU274" s="24"/>
      <c r="LV274" s="24"/>
      <c r="LW274" s="24"/>
      <c r="LX274" s="24"/>
      <c r="LY274" s="24"/>
      <c r="LZ274" s="24"/>
      <c r="MA274" s="24"/>
      <c r="MB274" s="24"/>
      <c r="MC274" s="24"/>
      <c r="MD274" s="24"/>
      <c r="ME274" s="24"/>
      <c r="MF274" s="24"/>
      <c r="MG274" s="24"/>
      <c r="MH274" s="24"/>
      <c r="MI274" s="24"/>
      <c r="MJ274" s="24"/>
      <c r="MK274" s="24"/>
      <c r="ML274" s="24"/>
      <c r="MM274" s="24"/>
      <c r="MN274" s="24"/>
      <c r="MO274" s="24"/>
      <c r="MP274" s="24"/>
      <c r="MQ274" s="24"/>
      <c r="MR274" s="24"/>
      <c r="MS274" s="24"/>
      <c r="MT274" s="24"/>
      <c r="MU274" s="24"/>
      <c r="MV274" s="24"/>
      <c r="MW274" s="24"/>
      <c r="MX274" s="24"/>
      <c r="MY274" s="24"/>
      <c r="MZ274" s="24"/>
      <c r="NA274" s="24"/>
      <c r="NB274" s="24"/>
      <c r="NC274" s="24"/>
      <c r="ND274" s="24"/>
      <c r="NE274" s="24"/>
      <c r="NF274" s="24"/>
      <c r="NG274" s="24"/>
      <c r="NH274" s="24"/>
      <c r="NI274" s="24"/>
      <c r="NJ274" s="24"/>
      <c r="NK274" s="24"/>
      <c r="NL274" s="24"/>
      <c r="NM274" s="24"/>
      <c r="NN274" s="24"/>
      <c r="NO274" s="24"/>
      <c r="NP274" s="24"/>
      <c r="NQ274" s="24"/>
      <c r="NR274" s="24"/>
      <c r="NS274" s="24"/>
      <c r="NT274" s="24"/>
      <c r="NU274" s="24"/>
      <c r="NV274" s="24"/>
      <c r="NW274" s="24"/>
      <c r="NX274" s="24"/>
      <c r="NY274" s="24"/>
      <c r="NZ274" s="24"/>
      <c r="OA274" s="24"/>
      <c r="OB274" s="24"/>
      <c r="OC274" s="24"/>
      <c r="OD274" s="24"/>
      <c r="OE274" s="24"/>
      <c r="OF274" s="24"/>
      <c r="OG274" s="24"/>
      <c r="OH274" s="24"/>
      <c r="OI274" s="24"/>
      <c r="OJ274" s="24"/>
      <c r="OK274" s="24"/>
      <c r="OL274" s="24"/>
      <c r="OM274" s="24"/>
      <c r="ON274" s="24"/>
      <c r="OO274" s="24"/>
      <c r="OP274" s="24"/>
      <c r="OQ274" s="24"/>
      <c r="OR274" s="24"/>
      <c r="OS274" s="24"/>
      <c r="OT274" s="24"/>
      <c r="OU274" s="24"/>
      <c r="OV274" s="24"/>
      <c r="OW274" s="24"/>
      <c r="OX274" s="24"/>
      <c r="OY274" s="24"/>
      <c r="OZ274" s="24"/>
      <c r="PA274" s="24"/>
      <c r="PB274" s="24"/>
      <c r="PC274" s="24"/>
      <c r="PD274" s="24"/>
      <c r="PE274" s="24"/>
      <c r="PF274" s="24"/>
      <c r="PG274" s="24"/>
      <c r="PH274" s="24"/>
      <c r="PI274" s="24"/>
      <c r="PJ274" s="24"/>
      <c r="PK274" s="24"/>
      <c r="PL274" s="24"/>
      <c r="PM274" s="24"/>
      <c r="PN274" s="24"/>
      <c r="PO274" s="24"/>
      <c r="PP274" s="24"/>
      <c r="PQ274" s="24"/>
      <c r="PR274" s="24"/>
      <c r="PS274" s="24"/>
      <c r="PT274" s="24"/>
      <c r="PU274" s="24"/>
      <c r="PV274" s="24"/>
      <c r="PW274" s="24"/>
      <c r="PX274" s="24"/>
      <c r="PY274" s="24"/>
      <c r="PZ274" s="24"/>
      <c r="QA274" s="24"/>
      <c r="QB274" s="24"/>
      <c r="QC274" s="24"/>
      <c r="QD274" s="24"/>
      <c r="QE274" s="24"/>
      <c r="QF274" s="24"/>
      <c r="QG274" s="24"/>
      <c r="QH274" s="24"/>
      <c r="QI274" s="24"/>
      <c r="QJ274" s="24"/>
      <c r="QK274" s="24"/>
      <c r="QL274" s="24"/>
      <c r="QM274" s="24"/>
      <c r="QN274" s="24"/>
      <c r="QO274" s="24"/>
      <c r="QP274" s="24"/>
      <c r="QQ274" s="24"/>
      <c r="QR274" s="24"/>
      <c r="QS274" s="24"/>
      <c r="QT274" s="24"/>
      <c r="QU274" s="24"/>
      <c r="QV274" s="24"/>
      <c r="QW274" s="24"/>
      <c r="QX274" s="24"/>
      <c r="QY274" s="24"/>
      <c r="QZ274" s="24"/>
      <c r="RA274" s="24"/>
      <c r="RB274" s="24"/>
      <c r="RC274" s="24"/>
      <c r="RD274" s="24"/>
      <c r="RE274" s="24"/>
      <c r="RF274" s="24"/>
      <c r="RG274" s="24"/>
      <c r="RH274" s="24"/>
      <c r="RI274" s="24"/>
      <c r="RJ274" s="24"/>
      <c r="RK274" s="24"/>
      <c r="RL274" s="24"/>
      <c r="RM274" s="24"/>
      <c r="RN274" s="24"/>
      <c r="RO274" s="24"/>
      <c r="RP274" s="24"/>
      <c r="RQ274" s="24"/>
      <c r="RR274" s="24"/>
      <c r="RS274" s="24"/>
      <c r="RT274" s="24"/>
      <c r="RU274" s="24"/>
      <c r="RV274" s="24"/>
      <c r="RW274" s="24"/>
      <c r="RX274" s="24"/>
      <c r="RY274" s="24"/>
      <c r="RZ274" s="24"/>
      <c r="SA274" s="24"/>
      <c r="SB274" s="24"/>
      <c r="SC274" s="24"/>
      <c r="SD274" s="24"/>
      <c r="SE274" s="24"/>
      <c r="SF274" s="24"/>
      <c r="SG274" s="24"/>
      <c r="SH274" s="24"/>
      <c r="SI274" s="24"/>
      <c r="SJ274" s="24"/>
      <c r="SK274" s="24"/>
      <c r="SL274" s="24"/>
      <c r="SM274" s="24"/>
      <c r="SN274" s="24"/>
      <c r="SO274" s="24"/>
      <c r="SP274" s="24"/>
      <c r="SQ274" s="24"/>
      <c r="SR274" s="24"/>
      <c r="SS274" s="24"/>
      <c r="ST274" s="24"/>
      <c r="SU274" s="24"/>
      <c r="SV274" s="24"/>
      <c r="SW274" s="24"/>
      <c r="SX274" s="24"/>
      <c r="SY274" s="24"/>
      <c r="SZ274" s="24"/>
      <c r="TA274" s="24"/>
      <c r="TB274" s="24"/>
      <c r="TC274" s="24"/>
      <c r="TD274" s="24"/>
      <c r="TE274" s="24"/>
      <c r="TF274" s="24"/>
      <c r="TG274" s="24"/>
      <c r="TH274" s="24"/>
      <c r="TI274" s="24"/>
      <c r="TJ274" s="24"/>
      <c r="TK274" s="24"/>
      <c r="TL274" s="24"/>
      <c r="TM274" s="24"/>
      <c r="TN274" s="24"/>
      <c r="TO274" s="24"/>
      <c r="TP274" s="24"/>
      <c r="TQ274" s="24"/>
      <c r="TR274" s="24"/>
      <c r="TS274" s="24"/>
      <c r="TT274" s="24"/>
      <c r="TU274" s="24"/>
      <c r="TV274" s="24"/>
      <c r="TW274" s="24"/>
      <c r="TX274" s="24"/>
      <c r="TY274" s="24"/>
      <c r="TZ274" s="24"/>
      <c r="UA274" s="24"/>
      <c r="UB274" s="24"/>
      <c r="UC274" s="24"/>
      <c r="UD274" s="24"/>
      <c r="UE274" s="24"/>
      <c r="UF274" s="24"/>
      <c r="UG274" s="24"/>
      <c r="UH274" s="24"/>
      <c r="UI274" s="24"/>
      <c r="UJ274" s="24"/>
      <c r="UK274" s="24"/>
      <c r="UL274" s="24"/>
      <c r="UM274" s="24"/>
      <c r="UN274" s="24"/>
      <c r="UO274" s="24"/>
      <c r="UP274" s="24"/>
      <c r="UQ274" s="24"/>
      <c r="UR274" s="24"/>
      <c r="US274" s="24"/>
      <c r="UT274" s="24"/>
      <c r="UU274" s="24"/>
      <c r="UV274" s="24"/>
      <c r="UW274" s="24"/>
      <c r="UX274" s="24"/>
      <c r="UY274" s="24"/>
      <c r="UZ274" s="24"/>
      <c r="VA274" s="24"/>
      <c r="VB274" s="24"/>
      <c r="VC274" s="24"/>
      <c r="VD274" s="24"/>
    </row>
    <row r="275" spans="1:576" s="23" customFormat="1" ht="15" customHeight="1" x14ac:dyDescent="0.2">
      <c r="A275" s="18">
        <v>65</v>
      </c>
      <c r="B275" s="189" t="s">
        <v>325</v>
      </c>
      <c r="C275" s="189" t="s">
        <v>326</v>
      </c>
      <c r="D275" s="190">
        <v>14</v>
      </c>
      <c r="E275" s="189" t="s">
        <v>245</v>
      </c>
      <c r="F275" s="189" t="s">
        <v>327</v>
      </c>
      <c r="G275" s="130" t="s">
        <v>34</v>
      </c>
      <c r="H275" s="22">
        <v>40</v>
      </c>
      <c r="I275" s="22" t="s">
        <v>121</v>
      </c>
      <c r="J275" s="21" t="s">
        <v>252</v>
      </c>
      <c r="K275" s="21" t="s">
        <v>261</v>
      </c>
      <c r="L275" s="21" t="s">
        <v>188</v>
      </c>
      <c r="M275" s="22">
        <v>1</v>
      </c>
      <c r="N275" s="62">
        <v>9369</v>
      </c>
      <c r="O275" s="62"/>
      <c r="P275" s="62"/>
      <c r="Q275" s="62">
        <f t="shared" ref="Q275" si="155">N275+O275+P275</f>
        <v>9369</v>
      </c>
      <c r="R275" s="62"/>
      <c r="S275" s="62">
        <f t="shared" ref="S275" si="156">(Q275+Y275+Z275)/30*5</f>
        <v>1770.8333333333335</v>
      </c>
      <c r="T275" s="62">
        <f t="shared" ref="T275" si="157">(Q275+Y275+Z275)/30*50</f>
        <v>17708.333333333336</v>
      </c>
      <c r="U275" s="62">
        <f t="shared" ref="U275" si="158">Q275*17.5%</f>
        <v>1639.5749999999998</v>
      </c>
      <c r="V275" s="62">
        <f t="shared" ref="V275" si="159">Q275*3%</f>
        <v>281.07</v>
      </c>
      <c r="W275" s="62">
        <f t="shared" ref="W275" si="160">Q275*5%</f>
        <v>468.45000000000005</v>
      </c>
      <c r="X275" s="62">
        <f t="shared" ref="X275" si="161">Q275*2%</f>
        <v>187.38</v>
      </c>
      <c r="Y275" s="62">
        <f t="shared" si="152"/>
        <v>788</v>
      </c>
      <c r="Z275" s="62">
        <f t="shared" si="153"/>
        <v>468</v>
      </c>
      <c r="AA275" s="64">
        <f t="shared" ref="AA275" si="162">(Q275+Y275+Z275)/2</f>
        <v>5312.5</v>
      </c>
      <c r="AB275" s="64">
        <f t="shared" ref="AB275" si="163">Q275+R275+U275+V275+W275+X275+Y275+Z275+(S275/12+T275/12+AA275/12)</f>
        <v>15267.447222222223</v>
      </c>
      <c r="AC275" s="64">
        <f t="shared" ref="AC275" si="164">+AB275*12</f>
        <v>183209.36666666667</v>
      </c>
      <c r="AD275" s="64"/>
      <c r="AE275" s="64"/>
      <c r="AF275" s="64"/>
      <c r="AG275" s="64"/>
      <c r="AH275" s="64"/>
      <c r="AI275" s="64"/>
      <c r="AJ275" s="64"/>
      <c r="AK275" s="64"/>
      <c r="AL275" s="6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  <c r="CR275" s="24"/>
      <c r="CS275" s="24"/>
      <c r="CT275" s="24"/>
      <c r="CU275" s="24"/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4"/>
      <c r="HA275" s="24"/>
      <c r="HB275" s="24"/>
      <c r="HC275" s="24"/>
      <c r="HD275" s="24"/>
      <c r="HE275" s="24"/>
      <c r="HF275" s="24"/>
      <c r="HG275" s="24"/>
      <c r="HH275" s="24"/>
      <c r="HI275" s="24"/>
      <c r="HJ275" s="24"/>
      <c r="HK275" s="24"/>
      <c r="HL275" s="24"/>
      <c r="HM275" s="24"/>
      <c r="HN275" s="24"/>
      <c r="HO275" s="24"/>
      <c r="HP275" s="24"/>
      <c r="HQ275" s="24"/>
      <c r="HR275" s="24"/>
      <c r="HS275" s="24"/>
      <c r="HT275" s="24"/>
      <c r="HU275" s="24"/>
      <c r="HV275" s="24"/>
      <c r="HW275" s="24"/>
      <c r="HX275" s="24"/>
      <c r="HY275" s="24"/>
      <c r="HZ275" s="24"/>
      <c r="IA275" s="24"/>
      <c r="IB275" s="24"/>
      <c r="IC275" s="24"/>
      <c r="ID275" s="24"/>
      <c r="IE275" s="24"/>
      <c r="IF275" s="24"/>
      <c r="IG275" s="24"/>
      <c r="IH275" s="24"/>
      <c r="II275" s="24"/>
      <c r="IJ275" s="24"/>
      <c r="IK275" s="24"/>
      <c r="IL275" s="24"/>
      <c r="IM275" s="24"/>
      <c r="IN275" s="24"/>
      <c r="IO275" s="24"/>
      <c r="IP275" s="24"/>
      <c r="IQ275" s="24"/>
      <c r="IR275" s="24"/>
      <c r="IS275" s="24"/>
      <c r="IT275" s="24"/>
      <c r="IU275" s="24"/>
      <c r="IV275" s="24"/>
      <c r="IW275" s="24"/>
      <c r="IX275" s="24"/>
      <c r="IY275" s="24"/>
      <c r="IZ275" s="24"/>
      <c r="JA275" s="24"/>
      <c r="JB275" s="24"/>
      <c r="JC275" s="24"/>
      <c r="JD275" s="24"/>
      <c r="JE275" s="24"/>
      <c r="JF275" s="24"/>
      <c r="JG275" s="24"/>
      <c r="JH275" s="24"/>
      <c r="JI275" s="24"/>
      <c r="JJ275" s="24"/>
      <c r="JK275" s="24"/>
      <c r="JL275" s="24"/>
      <c r="JM275" s="24"/>
      <c r="JN275" s="24"/>
      <c r="JO275" s="24"/>
      <c r="JP275" s="24"/>
      <c r="JQ275" s="24"/>
      <c r="JR275" s="24"/>
      <c r="JS275" s="24"/>
      <c r="JT275" s="24"/>
      <c r="JU275" s="24"/>
      <c r="JV275" s="24"/>
      <c r="JW275" s="24"/>
      <c r="JX275" s="24"/>
      <c r="JY275" s="24"/>
      <c r="JZ275" s="24"/>
      <c r="KA275" s="24"/>
      <c r="KB275" s="24"/>
      <c r="KC275" s="24"/>
      <c r="KD275" s="24"/>
      <c r="KE275" s="24"/>
      <c r="KF275" s="24"/>
      <c r="KG275" s="24"/>
      <c r="KH275" s="24"/>
      <c r="KI275" s="24"/>
      <c r="KJ275" s="24"/>
      <c r="KK275" s="24"/>
      <c r="KL275" s="24"/>
      <c r="KM275" s="24"/>
      <c r="KN275" s="24"/>
      <c r="KO275" s="24"/>
      <c r="KP275" s="24"/>
      <c r="KQ275" s="24"/>
      <c r="KR275" s="24"/>
      <c r="KS275" s="24"/>
      <c r="KT275" s="24"/>
      <c r="KU275" s="24"/>
      <c r="KV275" s="24"/>
      <c r="KW275" s="24"/>
      <c r="KX275" s="24"/>
      <c r="KY275" s="24"/>
      <c r="KZ275" s="24"/>
      <c r="LA275" s="24"/>
      <c r="LB275" s="24"/>
      <c r="LC275" s="24"/>
      <c r="LD275" s="24"/>
      <c r="LE275" s="24"/>
      <c r="LF275" s="24"/>
      <c r="LG275" s="24"/>
      <c r="LH275" s="24"/>
      <c r="LI275" s="24"/>
      <c r="LJ275" s="24"/>
      <c r="LK275" s="24"/>
      <c r="LL275" s="24"/>
      <c r="LM275" s="24"/>
      <c r="LN275" s="24"/>
      <c r="LO275" s="24"/>
      <c r="LP275" s="24"/>
      <c r="LQ275" s="24"/>
      <c r="LR275" s="24"/>
      <c r="LS275" s="24"/>
      <c r="LT275" s="24"/>
      <c r="LU275" s="24"/>
      <c r="LV275" s="24"/>
      <c r="LW275" s="24"/>
      <c r="LX275" s="24"/>
      <c r="LY275" s="24"/>
      <c r="LZ275" s="24"/>
      <c r="MA275" s="24"/>
      <c r="MB275" s="24"/>
      <c r="MC275" s="24"/>
      <c r="MD275" s="24"/>
      <c r="ME275" s="24"/>
      <c r="MF275" s="24"/>
      <c r="MG275" s="24"/>
      <c r="MH275" s="24"/>
      <c r="MI275" s="24"/>
      <c r="MJ275" s="24"/>
      <c r="MK275" s="24"/>
      <c r="ML275" s="24"/>
      <c r="MM275" s="24"/>
      <c r="MN275" s="24"/>
      <c r="MO275" s="24"/>
      <c r="MP275" s="24"/>
      <c r="MQ275" s="24"/>
      <c r="MR275" s="24"/>
      <c r="MS275" s="24"/>
      <c r="MT275" s="24"/>
      <c r="MU275" s="24"/>
      <c r="MV275" s="24"/>
      <c r="MW275" s="24"/>
      <c r="MX275" s="24"/>
      <c r="MY275" s="24"/>
      <c r="MZ275" s="24"/>
      <c r="NA275" s="24"/>
      <c r="NB275" s="24"/>
      <c r="NC275" s="24"/>
      <c r="ND275" s="24"/>
      <c r="NE275" s="24"/>
      <c r="NF275" s="24"/>
      <c r="NG275" s="24"/>
      <c r="NH275" s="24"/>
      <c r="NI275" s="24"/>
      <c r="NJ275" s="24"/>
      <c r="NK275" s="24"/>
      <c r="NL275" s="24"/>
      <c r="NM275" s="24"/>
      <c r="NN275" s="24"/>
      <c r="NO275" s="24"/>
      <c r="NP275" s="24"/>
      <c r="NQ275" s="24"/>
      <c r="NR275" s="24"/>
      <c r="NS275" s="24"/>
      <c r="NT275" s="24"/>
      <c r="NU275" s="24"/>
      <c r="NV275" s="24"/>
      <c r="NW275" s="24"/>
      <c r="NX275" s="24"/>
      <c r="NY275" s="24"/>
      <c r="NZ275" s="24"/>
      <c r="OA275" s="24"/>
      <c r="OB275" s="24"/>
      <c r="OC275" s="24"/>
      <c r="OD275" s="24"/>
      <c r="OE275" s="24"/>
      <c r="OF275" s="24"/>
      <c r="OG275" s="24"/>
      <c r="OH275" s="24"/>
      <c r="OI275" s="24"/>
      <c r="OJ275" s="24"/>
      <c r="OK275" s="24"/>
      <c r="OL275" s="24"/>
      <c r="OM275" s="24"/>
      <c r="ON275" s="24"/>
      <c r="OO275" s="24"/>
      <c r="OP275" s="24"/>
      <c r="OQ275" s="24"/>
      <c r="OR275" s="24"/>
      <c r="OS275" s="24"/>
      <c r="OT275" s="24"/>
      <c r="OU275" s="24"/>
      <c r="OV275" s="24"/>
      <c r="OW275" s="24"/>
      <c r="OX275" s="24"/>
      <c r="OY275" s="24"/>
      <c r="OZ275" s="24"/>
      <c r="PA275" s="24"/>
      <c r="PB275" s="24"/>
      <c r="PC275" s="24"/>
      <c r="PD275" s="24"/>
      <c r="PE275" s="24"/>
      <c r="PF275" s="24"/>
      <c r="PG275" s="24"/>
      <c r="PH275" s="24"/>
      <c r="PI275" s="24"/>
      <c r="PJ275" s="24"/>
      <c r="PK275" s="24"/>
      <c r="PL275" s="24"/>
      <c r="PM275" s="24"/>
      <c r="PN275" s="24"/>
      <c r="PO275" s="24"/>
      <c r="PP275" s="24"/>
      <c r="PQ275" s="24"/>
      <c r="PR275" s="24"/>
      <c r="PS275" s="24"/>
      <c r="PT275" s="24"/>
      <c r="PU275" s="24"/>
      <c r="PV275" s="24"/>
      <c r="PW275" s="24"/>
      <c r="PX275" s="24"/>
      <c r="PY275" s="24"/>
      <c r="PZ275" s="24"/>
      <c r="QA275" s="24"/>
      <c r="QB275" s="24"/>
      <c r="QC275" s="24"/>
      <c r="QD275" s="24"/>
      <c r="QE275" s="24"/>
      <c r="QF275" s="24"/>
      <c r="QG275" s="24"/>
      <c r="QH275" s="24"/>
      <c r="QI275" s="24"/>
      <c r="QJ275" s="24"/>
      <c r="QK275" s="24"/>
      <c r="QL275" s="24"/>
      <c r="QM275" s="24"/>
      <c r="QN275" s="24"/>
      <c r="QO275" s="24"/>
      <c r="QP275" s="24"/>
      <c r="QQ275" s="24"/>
      <c r="QR275" s="24"/>
      <c r="QS275" s="24"/>
      <c r="QT275" s="24"/>
      <c r="QU275" s="24"/>
      <c r="QV275" s="24"/>
      <c r="QW275" s="24"/>
      <c r="QX275" s="24"/>
      <c r="QY275" s="24"/>
      <c r="QZ275" s="24"/>
      <c r="RA275" s="24"/>
      <c r="RB275" s="24"/>
      <c r="RC275" s="24"/>
      <c r="RD275" s="24"/>
      <c r="RE275" s="24"/>
      <c r="RF275" s="24"/>
      <c r="RG275" s="24"/>
      <c r="RH275" s="24"/>
      <c r="RI275" s="24"/>
      <c r="RJ275" s="24"/>
      <c r="RK275" s="24"/>
      <c r="RL275" s="24"/>
      <c r="RM275" s="24"/>
      <c r="RN275" s="24"/>
      <c r="RO275" s="24"/>
      <c r="RP275" s="24"/>
      <c r="RQ275" s="24"/>
      <c r="RR275" s="24"/>
      <c r="RS275" s="24"/>
      <c r="RT275" s="24"/>
      <c r="RU275" s="24"/>
      <c r="RV275" s="24"/>
      <c r="RW275" s="24"/>
      <c r="RX275" s="24"/>
      <c r="RY275" s="24"/>
      <c r="RZ275" s="24"/>
      <c r="SA275" s="24"/>
      <c r="SB275" s="24"/>
      <c r="SC275" s="24"/>
      <c r="SD275" s="24"/>
      <c r="SE275" s="24"/>
      <c r="SF275" s="24"/>
      <c r="SG275" s="24"/>
      <c r="SH275" s="24"/>
      <c r="SI275" s="24"/>
      <c r="SJ275" s="24"/>
      <c r="SK275" s="24"/>
      <c r="SL275" s="24"/>
      <c r="SM275" s="24"/>
      <c r="SN275" s="24"/>
      <c r="SO275" s="24"/>
      <c r="SP275" s="24"/>
      <c r="SQ275" s="24"/>
      <c r="SR275" s="24"/>
      <c r="SS275" s="24"/>
      <c r="ST275" s="24"/>
      <c r="SU275" s="24"/>
      <c r="SV275" s="24"/>
      <c r="SW275" s="24"/>
      <c r="SX275" s="24"/>
      <c r="SY275" s="24"/>
      <c r="SZ275" s="24"/>
      <c r="TA275" s="24"/>
      <c r="TB275" s="24"/>
      <c r="TC275" s="24"/>
      <c r="TD275" s="24"/>
      <c r="TE275" s="24"/>
      <c r="TF275" s="24"/>
      <c r="TG275" s="24"/>
      <c r="TH275" s="24"/>
      <c r="TI275" s="24"/>
      <c r="TJ275" s="24"/>
      <c r="TK275" s="24"/>
      <c r="TL275" s="24"/>
      <c r="TM275" s="24"/>
      <c r="TN275" s="24"/>
      <c r="TO275" s="24"/>
      <c r="TP275" s="24"/>
      <c r="TQ275" s="24"/>
      <c r="TR275" s="24"/>
      <c r="TS275" s="24"/>
      <c r="TT275" s="24"/>
      <c r="TU275" s="24"/>
      <c r="TV275" s="24"/>
      <c r="TW275" s="24"/>
      <c r="TX275" s="24"/>
      <c r="TY275" s="24"/>
      <c r="TZ275" s="24"/>
      <c r="UA275" s="24"/>
      <c r="UB275" s="24"/>
      <c r="UC275" s="24"/>
      <c r="UD275" s="24"/>
      <c r="UE275" s="24"/>
      <c r="UF275" s="24"/>
      <c r="UG275" s="24"/>
      <c r="UH275" s="24"/>
      <c r="UI275" s="24"/>
      <c r="UJ275" s="24"/>
      <c r="UK275" s="24"/>
      <c r="UL275" s="24"/>
      <c r="UM275" s="24"/>
      <c r="UN275" s="24"/>
      <c r="UO275" s="24"/>
      <c r="UP275" s="24"/>
      <c r="UQ275" s="24"/>
      <c r="UR275" s="24"/>
      <c r="US275" s="24"/>
      <c r="UT275" s="24"/>
      <c r="UU275" s="24"/>
      <c r="UV275" s="24"/>
      <c r="UW275" s="24"/>
      <c r="UX275" s="24"/>
      <c r="UY275" s="24"/>
      <c r="UZ275" s="24"/>
      <c r="VA275" s="24"/>
      <c r="VB275" s="24"/>
      <c r="VC275" s="24"/>
      <c r="VD275" s="24"/>
    </row>
    <row r="276" spans="1:576" s="23" customFormat="1" ht="15" customHeight="1" x14ac:dyDescent="0.2">
      <c r="A276" s="18">
        <v>66</v>
      </c>
      <c r="B276" s="89" t="s">
        <v>325</v>
      </c>
      <c r="C276" s="89" t="s">
        <v>326</v>
      </c>
      <c r="D276" s="20">
        <v>14</v>
      </c>
      <c r="E276" s="92" t="s">
        <v>244</v>
      </c>
      <c r="F276" s="89" t="s">
        <v>327</v>
      </c>
      <c r="G276" s="130" t="s">
        <v>34</v>
      </c>
      <c r="H276" s="22">
        <v>40</v>
      </c>
      <c r="I276" s="22" t="s">
        <v>121</v>
      </c>
      <c r="J276" s="21" t="s">
        <v>252</v>
      </c>
      <c r="K276" s="21" t="s">
        <v>261</v>
      </c>
      <c r="L276" s="21" t="s">
        <v>188</v>
      </c>
      <c r="M276" s="22">
        <v>1</v>
      </c>
      <c r="N276" s="62">
        <v>9369</v>
      </c>
      <c r="O276" s="62"/>
      <c r="P276" s="62"/>
      <c r="Q276" s="62">
        <f t="shared" si="142"/>
        <v>9369</v>
      </c>
      <c r="R276" s="62"/>
      <c r="S276" s="62">
        <f t="shared" si="145"/>
        <v>1770.8333333333335</v>
      </c>
      <c r="T276" s="62">
        <f t="shared" si="146"/>
        <v>17708.333333333336</v>
      </c>
      <c r="U276" s="62">
        <f t="shared" si="147"/>
        <v>1639.5749999999998</v>
      </c>
      <c r="V276" s="62">
        <f t="shared" si="148"/>
        <v>281.07</v>
      </c>
      <c r="W276" s="62">
        <f t="shared" si="149"/>
        <v>468.45000000000005</v>
      </c>
      <c r="X276" s="62">
        <f t="shared" si="150"/>
        <v>187.38</v>
      </c>
      <c r="Y276" s="62">
        <f t="shared" si="152"/>
        <v>788</v>
      </c>
      <c r="Z276" s="62">
        <f t="shared" si="153"/>
        <v>468</v>
      </c>
      <c r="AA276" s="64">
        <f t="shared" si="154"/>
        <v>5312.5</v>
      </c>
      <c r="AB276" s="64">
        <f t="shared" si="143"/>
        <v>15267.447222222223</v>
      </c>
      <c r="AC276" s="64">
        <f t="shared" si="144"/>
        <v>183209.36666666667</v>
      </c>
      <c r="AD276" s="64"/>
      <c r="AE276" s="64"/>
      <c r="AF276" s="64"/>
      <c r="AG276" s="64"/>
      <c r="AH276" s="64"/>
      <c r="AI276" s="64"/>
      <c r="AJ276" s="64"/>
      <c r="AK276" s="64"/>
      <c r="AL276" s="6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  <c r="HF276" s="24"/>
      <c r="HG276" s="24"/>
      <c r="HH276" s="24"/>
      <c r="HI276" s="24"/>
      <c r="HJ276" s="24"/>
      <c r="HK276" s="24"/>
      <c r="HL276" s="24"/>
      <c r="HM276" s="24"/>
      <c r="HN276" s="24"/>
      <c r="HO276" s="24"/>
      <c r="HP276" s="24"/>
      <c r="HQ276" s="24"/>
      <c r="HR276" s="24"/>
      <c r="HS276" s="24"/>
      <c r="HT276" s="24"/>
      <c r="HU276" s="24"/>
      <c r="HV276" s="24"/>
      <c r="HW276" s="24"/>
      <c r="HX276" s="24"/>
      <c r="HY276" s="24"/>
      <c r="HZ276" s="24"/>
      <c r="IA276" s="24"/>
      <c r="IB276" s="24"/>
      <c r="IC276" s="24"/>
      <c r="ID276" s="24"/>
      <c r="IE276" s="24"/>
      <c r="IF276" s="24"/>
      <c r="IG276" s="24"/>
      <c r="IH276" s="24"/>
      <c r="II276" s="24"/>
      <c r="IJ276" s="24"/>
      <c r="IK276" s="24"/>
      <c r="IL276" s="24"/>
      <c r="IM276" s="24"/>
      <c r="IN276" s="24"/>
      <c r="IO276" s="24"/>
      <c r="IP276" s="24"/>
      <c r="IQ276" s="24"/>
      <c r="IR276" s="24"/>
      <c r="IS276" s="24"/>
      <c r="IT276" s="24"/>
      <c r="IU276" s="24"/>
      <c r="IV276" s="24"/>
      <c r="IW276" s="24"/>
      <c r="IX276" s="24"/>
      <c r="IY276" s="24"/>
      <c r="IZ276" s="24"/>
      <c r="JA276" s="24"/>
      <c r="JB276" s="24"/>
      <c r="JC276" s="24"/>
      <c r="JD276" s="24"/>
      <c r="JE276" s="24"/>
      <c r="JF276" s="24"/>
      <c r="JG276" s="24"/>
      <c r="JH276" s="24"/>
      <c r="JI276" s="24"/>
      <c r="JJ276" s="24"/>
      <c r="JK276" s="24"/>
      <c r="JL276" s="24"/>
      <c r="JM276" s="24"/>
      <c r="JN276" s="24"/>
      <c r="JO276" s="24"/>
      <c r="JP276" s="24"/>
      <c r="JQ276" s="24"/>
      <c r="JR276" s="24"/>
      <c r="JS276" s="24"/>
      <c r="JT276" s="24"/>
      <c r="JU276" s="24"/>
      <c r="JV276" s="24"/>
      <c r="JW276" s="24"/>
      <c r="JX276" s="24"/>
      <c r="JY276" s="24"/>
      <c r="JZ276" s="24"/>
      <c r="KA276" s="24"/>
      <c r="KB276" s="24"/>
      <c r="KC276" s="24"/>
      <c r="KD276" s="24"/>
      <c r="KE276" s="24"/>
      <c r="KF276" s="24"/>
      <c r="KG276" s="24"/>
      <c r="KH276" s="24"/>
      <c r="KI276" s="24"/>
      <c r="KJ276" s="24"/>
      <c r="KK276" s="24"/>
      <c r="KL276" s="24"/>
      <c r="KM276" s="24"/>
      <c r="KN276" s="24"/>
      <c r="KO276" s="24"/>
      <c r="KP276" s="24"/>
      <c r="KQ276" s="24"/>
      <c r="KR276" s="24"/>
      <c r="KS276" s="24"/>
      <c r="KT276" s="24"/>
      <c r="KU276" s="24"/>
      <c r="KV276" s="24"/>
      <c r="KW276" s="24"/>
      <c r="KX276" s="24"/>
      <c r="KY276" s="24"/>
      <c r="KZ276" s="24"/>
      <c r="LA276" s="24"/>
      <c r="LB276" s="24"/>
      <c r="LC276" s="24"/>
      <c r="LD276" s="24"/>
      <c r="LE276" s="24"/>
      <c r="LF276" s="24"/>
      <c r="LG276" s="24"/>
      <c r="LH276" s="24"/>
      <c r="LI276" s="24"/>
      <c r="LJ276" s="24"/>
      <c r="LK276" s="24"/>
      <c r="LL276" s="24"/>
      <c r="LM276" s="24"/>
      <c r="LN276" s="24"/>
      <c r="LO276" s="24"/>
      <c r="LP276" s="24"/>
      <c r="LQ276" s="24"/>
      <c r="LR276" s="24"/>
      <c r="LS276" s="24"/>
      <c r="LT276" s="24"/>
      <c r="LU276" s="24"/>
      <c r="LV276" s="24"/>
      <c r="LW276" s="24"/>
      <c r="LX276" s="24"/>
      <c r="LY276" s="24"/>
      <c r="LZ276" s="24"/>
      <c r="MA276" s="24"/>
      <c r="MB276" s="24"/>
      <c r="MC276" s="24"/>
      <c r="MD276" s="24"/>
      <c r="ME276" s="24"/>
      <c r="MF276" s="24"/>
      <c r="MG276" s="24"/>
      <c r="MH276" s="24"/>
      <c r="MI276" s="24"/>
      <c r="MJ276" s="24"/>
      <c r="MK276" s="24"/>
      <c r="ML276" s="24"/>
      <c r="MM276" s="24"/>
      <c r="MN276" s="24"/>
      <c r="MO276" s="24"/>
      <c r="MP276" s="24"/>
      <c r="MQ276" s="24"/>
      <c r="MR276" s="24"/>
      <c r="MS276" s="24"/>
      <c r="MT276" s="24"/>
      <c r="MU276" s="24"/>
      <c r="MV276" s="24"/>
      <c r="MW276" s="24"/>
      <c r="MX276" s="24"/>
      <c r="MY276" s="24"/>
      <c r="MZ276" s="24"/>
      <c r="NA276" s="24"/>
      <c r="NB276" s="24"/>
      <c r="NC276" s="24"/>
      <c r="ND276" s="24"/>
      <c r="NE276" s="24"/>
      <c r="NF276" s="24"/>
      <c r="NG276" s="24"/>
      <c r="NH276" s="24"/>
      <c r="NI276" s="24"/>
      <c r="NJ276" s="24"/>
      <c r="NK276" s="24"/>
      <c r="NL276" s="24"/>
      <c r="NM276" s="24"/>
      <c r="NN276" s="24"/>
      <c r="NO276" s="24"/>
      <c r="NP276" s="24"/>
      <c r="NQ276" s="24"/>
      <c r="NR276" s="24"/>
      <c r="NS276" s="24"/>
      <c r="NT276" s="24"/>
      <c r="NU276" s="24"/>
      <c r="NV276" s="24"/>
      <c r="NW276" s="24"/>
      <c r="NX276" s="24"/>
      <c r="NY276" s="24"/>
      <c r="NZ276" s="24"/>
      <c r="OA276" s="24"/>
      <c r="OB276" s="24"/>
      <c r="OC276" s="24"/>
      <c r="OD276" s="24"/>
      <c r="OE276" s="24"/>
      <c r="OF276" s="24"/>
      <c r="OG276" s="24"/>
      <c r="OH276" s="24"/>
      <c r="OI276" s="24"/>
      <c r="OJ276" s="24"/>
      <c r="OK276" s="24"/>
      <c r="OL276" s="24"/>
      <c r="OM276" s="24"/>
      <c r="ON276" s="24"/>
      <c r="OO276" s="24"/>
      <c r="OP276" s="24"/>
      <c r="OQ276" s="24"/>
      <c r="OR276" s="24"/>
      <c r="OS276" s="24"/>
      <c r="OT276" s="24"/>
      <c r="OU276" s="24"/>
      <c r="OV276" s="24"/>
      <c r="OW276" s="24"/>
      <c r="OX276" s="24"/>
      <c r="OY276" s="24"/>
      <c r="OZ276" s="24"/>
      <c r="PA276" s="24"/>
      <c r="PB276" s="24"/>
      <c r="PC276" s="24"/>
      <c r="PD276" s="24"/>
      <c r="PE276" s="24"/>
      <c r="PF276" s="24"/>
      <c r="PG276" s="24"/>
      <c r="PH276" s="24"/>
      <c r="PI276" s="24"/>
      <c r="PJ276" s="24"/>
      <c r="PK276" s="24"/>
      <c r="PL276" s="24"/>
      <c r="PM276" s="24"/>
      <c r="PN276" s="24"/>
      <c r="PO276" s="24"/>
      <c r="PP276" s="24"/>
      <c r="PQ276" s="24"/>
      <c r="PR276" s="24"/>
      <c r="PS276" s="24"/>
      <c r="PT276" s="24"/>
      <c r="PU276" s="24"/>
      <c r="PV276" s="24"/>
      <c r="PW276" s="24"/>
      <c r="PX276" s="24"/>
      <c r="PY276" s="24"/>
      <c r="PZ276" s="24"/>
      <c r="QA276" s="24"/>
      <c r="QB276" s="24"/>
      <c r="QC276" s="24"/>
      <c r="QD276" s="24"/>
      <c r="QE276" s="24"/>
      <c r="QF276" s="24"/>
      <c r="QG276" s="24"/>
      <c r="QH276" s="24"/>
      <c r="QI276" s="24"/>
      <c r="QJ276" s="24"/>
      <c r="QK276" s="24"/>
      <c r="QL276" s="24"/>
      <c r="QM276" s="24"/>
      <c r="QN276" s="24"/>
      <c r="QO276" s="24"/>
      <c r="QP276" s="24"/>
      <c r="QQ276" s="24"/>
      <c r="QR276" s="24"/>
      <c r="QS276" s="24"/>
      <c r="QT276" s="24"/>
      <c r="QU276" s="24"/>
      <c r="QV276" s="24"/>
      <c r="QW276" s="24"/>
      <c r="QX276" s="24"/>
      <c r="QY276" s="24"/>
      <c r="QZ276" s="24"/>
      <c r="RA276" s="24"/>
      <c r="RB276" s="24"/>
      <c r="RC276" s="24"/>
      <c r="RD276" s="24"/>
      <c r="RE276" s="24"/>
      <c r="RF276" s="24"/>
      <c r="RG276" s="24"/>
      <c r="RH276" s="24"/>
      <c r="RI276" s="24"/>
      <c r="RJ276" s="24"/>
      <c r="RK276" s="24"/>
      <c r="RL276" s="24"/>
      <c r="RM276" s="24"/>
      <c r="RN276" s="24"/>
      <c r="RO276" s="24"/>
      <c r="RP276" s="24"/>
      <c r="RQ276" s="24"/>
      <c r="RR276" s="24"/>
      <c r="RS276" s="24"/>
      <c r="RT276" s="24"/>
      <c r="RU276" s="24"/>
      <c r="RV276" s="24"/>
      <c r="RW276" s="24"/>
      <c r="RX276" s="24"/>
      <c r="RY276" s="24"/>
      <c r="RZ276" s="24"/>
      <c r="SA276" s="24"/>
      <c r="SB276" s="24"/>
      <c r="SC276" s="24"/>
      <c r="SD276" s="24"/>
      <c r="SE276" s="24"/>
      <c r="SF276" s="24"/>
      <c r="SG276" s="24"/>
      <c r="SH276" s="24"/>
      <c r="SI276" s="24"/>
      <c r="SJ276" s="24"/>
      <c r="SK276" s="24"/>
      <c r="SL276" s="24"/>
      <c r="SM276" s="24"/>
      <c r="SN276" s="24"/>
      <c r="SO276" s="24"/>
      <c r="SP276" s="24"/>
      <c r="SQ276" s="24"/>
      <c r="SR276" s="24"/>
      <c r="SS276" s="24"/>
      <c r="ST276" s="24"/>
      <c r="SU276" s="24"/>
      <c r="SV276" s="24"/>
      <c r="SW276" s="24"/>
      <c r="SX276" s="24"/>
      <c r="SY276" s="24"/>
      <c r="SZ276" s="24"/>
      <c r="TA276" s="24"/>
      <c r="TB276" s="24"/>
      <c r="TC276" s="24"/>
      <c r="TD276" s="24"/>
      <c r="TE276" s="24"/>
      <c r="TF276" s="24"/>
      <c r="TG276" s="24"/>
      <c r="TH276" s="24"/>
      <c r="TI276" s="24"/>
      <c r="TJ276" s="24"/>
      <c r="TK276" s="24"/>
      <c r="TL276" s="24"/>
      <c r="TM276" s="24"/>
      <c r="TN276" s="24"/>
      <c r="TO276" s="24"/>
      <c r="TP276" s="24"/>
      <c r="TQ276" s="24"/>
      <c r="TR276" s="24"/>
      <c r="TS276" s="24"/>
      <c r="TT276" s="24"/>
      <c r="TU276" s="24"/>
      <c r="TV276" s="24"/>
      <c r="TW276" s="24"/>
      <c r="TX276" s="24"/>
      <c r="TY276" s="24"/>
      <c r="TZ276" s="24"/>
      <c r="UA276" s="24"/>
      <c r="UB276" s="24"/>
      <c r="UC276" s="24"/>
      <c r="UD276" s="24"/>
      <c r="UE276" s="24"/>
      <c r="UF276" s="24"/>
      <c r="UG276" s="24"/>
      <c r="UH276" s="24"/>
      <c r="UI276" s="24"/>
      <c r="UJ276" s="24"/>
      <c r="UK276" s="24"/>
      <c r="UL276" s="24"/>
      <c r="UM276" s="24"/>
      <c r="UN276" s="24"/>
      <c r="UO276" s="24"/>
      <c r="UP276" s="24"/>
      <c r="UQ276" s="24"/>
      <c r="UR276" s="24"/>
      <c r="US276" s="24"/>
      <c r="UT276" s="24"/>
      <c r="UU276" s="24"/>
      <c r="UV276" s="24"/>
      <c r="UW276" s="24"/>
      <c r="UX276" s="24"/>
      <c r="UY276" s="24"/>
      <c r="UZ276" s="24"/>
      <c r="VA276" s="24"/>
      <c r="VB276" s="24"/>
      <c r="VC276" s="24"/>
      <c r="VD276" s="24"/>
    </row>
    <row r="277" spans="1:576" s="23" customFormat="1" ht="15" customHeight="1" x14ac:dyDescent="0.2">
      <c r="A277" s="99">
        <v>67</v>
      </c>
      <c r="B277" s="89" t="s">
        <v>325</v>
      </c>
      <c r="C277" s="89" t="s">
        <v>326</v>
      </c>
      <c r="D277" s="20">
        <v>14</v>
      </c>
      <c r="E277" s="95" t="s">
        <v>244</v>
      </c>
      <c r="F277" s="89" t="s">
        <v>327</v>
      </c>
      <c r="G277" s="130" t="s">
        <v>34</v>
      </c>
      <c r="H277" s="22">
        <v>40</v>
      </c>
      <c r="I277" s="22" t="s">
        <v>121</v>
      </c>
      <c r="J277" s="21" t="s">
        <v>252</v>
      </c>
      <c r="K277" s="21" t="s">
        <v>261</v>
      </c>
      <c r="L277" s="21" t="s">
        <v>188</v>
      </c>
      <c r="M277" s="22">
        <v>1</v>
      </c>
      <c r="N277" s="62">
        <v>9369</v>
      </c>
      <c r="O277" s="62"/>
      <c r="P277" s="62"/>
      <c r="Q277" s="62">
        <f t="shared" ref="Q277:Q308" si="165">N277+O277+P277</f>
        <v>9369</v>
      </c>
      <c r="R277" s="62">
        <f>70.1*5</f>
        <v>350.5</v>
      </c>
      <c r="S277" s="62">
        <f t="shared" si="145"/>
        <v>1770.8333333333335</v>
      </c>
      <c r="T277" s="62">
        <f t="shared" si="146"/>
        <v>17708.333333333336</v>
      </c>
      <c r="U277" s="62">
        <f t="shared" si="147"/>
        <v>1639.5749999999998</v>
      </c>
      <c r="V277" s="62">
        <f t="shared" si="148"/>
        <v>281.07</v>
      </c>
      <c r="W277" s="62">
        <f t="shared" si="149"/>
        <v>468.45000000000005</v>
      </c>
      <c r="X277" s="62">
        <f t="shared" si="150"/>
        <v>187.38</v>
      </c>
      <c r="Y277" s="62">
        <f t="shared" si="152"/>
        <v>788</v>
      </c>
      <c r="Z277" s="62">
        <f t="shared" si="153"/>
        <v>468</v>
      </c>
      <c r="AA277" s="64">
        <f t="shared" si="154"/>
        <v>5312.5</v>
      </c>
      <c r="AB277" s="64">
        <f t="shared" ref="AB277:AB308" si="166">Q277+R277+U277+V277+W277+X277+Y277+Z277+(S277/12+T277/12+AA277/12)</f>
        <v>15617.947222222223</v>
      </c>
      <c r="AC277" s="64">
        <f t="shared" ref="AC277:AC308" si="167">+AB277*12</f>
        <v>187415.36666666667</v>
      </c>
      <c r="AD277" s="64"/>
      <c r="AE277" s="64"/>
      <c r="AF277" s="64"/>
      <c r="AG277" s="64"/>
      <c r="AH277" s="64"/>
      <c r="AI277" s="64"/>
      <c r="AJ277" s="64"/>
      <c r="AK277" s="64"/>
      <c r="AL277" s="6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CR277" s="24"/>
      <c r="CS277" s="24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4"/>
      <c r="HA277" s="24"/>
      <c r="HB277" s="24"/>
      <c r="HC277" s="24"/>
      <c r="HD277" s="24"/>
      <c r="HE277" s="24"/>
      <c r="HF277" s="24"/>
      <c r="HG277" s="24"/>
      <c r="HH277" s="24"/>
      <c r="HI277" s="24"/>
      <c r="HJ277" s="24"/>
      <c r="HK277" s="24"/>
      <c r="HL277" s="24"/>
      <c r="HM277" s="24"/>
      <c r="HN277" s="24"/>
      <c r="HO277" s="24"/>
      <c r="HP277" s="24"/>
      <c r="HQ277" s="24"/>
      <c r="HR277" s="24"/>
      <c r="HS277" s="24"/>
      <c r="HT277" s="24"/>
      <c r="HU277" s="24"/>
      <c r="HV277" s="24"/>
      <c r="HW277" s="24"/>
      <c r="HX277" s="24"/>
      <c r="HY277" s="24"/>
      <c r="HZ277" s="24"/>
      <c r="IA277" s="24"/>
      <c r="IB277" s="24"/>
      <c r="IC277" s="24"/>
      <c r="ID277" s="24"/>
      <c r="IE277" s="24"/>
      <c r="IF277" s="24"/>
      <c r="IG277" s="24"/>
      <c r="IH277" s="24"/>
      <c r="II277" s="24"/>
      <c r="IJ277" s="24"/>
      <c r="IK277" s="24"/>
      <c r="IL277" s="24"/>
      <c r="IM277" s="24"/>
      <c r="IN277" s="24"/>
      <c r="IO277" s="24"/>
      <c r="IP277" s="24"/>
      <c r="IQ277" s="24"/>
      <c r="IR277" s="24"/>
      <c r="IS277" s="24"/>
      <c r="IT277" s="24"/>
      <c r="IU277" s="24"/>
      <c r="IV277" s="24"/>
      <c r="IW277" s="24"/>
      <c r="IX277" s="24"/>
      <c r="IY277" s="24"/>
      <c r="IZ277" s="24"/>
      <c r="JA277" s="24"/>
      <c r="JB277" s="24"/>
      <c r="JC277" s="24"/>
      <c r="JD277" s="24"/>
      <c r="JE277" s="24"/>
      <c r="JF277" s="24"/>
      <c r="JG277" s="24"/>
      <c r="JH277" s="24"/>
      <c r="JI277" s="24"/>
      <c r="JJ277" s="24"/>
      <c r="JK277" s="24"/>
      <c r="JL277" s="24"/>
      <c r="JM277" s="24"/>
      <c r="JN277" s="24"/>
      <c r="JO277" s="24"/>
      <c r="JP277" s="24"/>
      <c r="JQ277" s="24"/>
      <c r="JR277" s="24"/>
      <c r="JS277" s="24"/>
      <c r="JT277" s="24"/>
      <c r="JU277" s="24"/>
      <c r="JV277" s="24"/>
      <c r="JW277" s="24"/>
      <c r="JX277" s="24"/>
      <c r="JY277" s="24"/>
      <c r="JZ277" s="24"/>
      <c r="KA277" s="24"/>
      <c r="KB277" s="24"/>
      <c r="KC277" s="24"/>
      <c r="KD277" s="24"/>
      <c r="KE277" s="24"/>
      <c r="KF277" s="24"/>
      <c r="KG277" s="24"/>
      <c r="KH277" s="24"/>
      <c r="KI277" s="24"/>
      <c r="KJ277" s="24"/>
      <c r="KK277" s="24"/>
      <c r="KL277" s="24"/>
      <c r="KM277" s="24"/>
      <c r="KN277" s="24"/>
      <c r="KO277" s="24"/>
      <c r="KP277" s="24"/>
      <c r="KQ277" s="24"/>
      <c r="KR277" s="24"/>
      <c r="KS277" s="24"/>
      <c r="KT277" s="24"/>
      <c r="KU277" s="24"/>
      <c r="KV277" s="24"/>
      <c r="KW277" s="24"/>
      <c r="KX277" s="24"/>
      <c r="KY277" s="24"/>
      <c r="KZ277" s="24"/>
      <c r="LA277" s="24"/>
      <c r="LB277" s="24"/>
      <c r="LC277" s="24"/>
      <c r="LD277" s="24"/>
      <c r="LE277" s="24"/>
      <c r="LF277" s="24"/>
      <c r="LG277" s="24"/>
      <c r="LH277" s="24"/>
      <c r="LI277" s="24"/>
      <c r="LJ277" s="24"/>
      <c r="LK277" s="24"/>
      <c r="LL277" s="24"/>
      <c r="LM277" s="24"/>
      <c r="LN277" s="24"/>
      <c r="LO277" s="24"/>
      <c r="LP277" s="24"/>
      <c r="LQ277" s="24"/>
      <c r="LR277" s="24"/>
      <c r="LS277" s="24"/>
      <c r="LT277" s="24"/>
      <c r="LU277" s="24"/>
      <c r="LV277" s="24"/>
      <c r="LW277" s="24"/>
      <c r="LX277" s="24"/>
      <c r="LY277" s="24"/>
      <c r="LZ277" s="24"/>
      <c r="MA277" s="24"/>
      <c r="MB277" s="24"/>
      <c r="MC277" s="24"/>
      <c r="MD277" s="24"/>
      <c r="ME277" s="24"/>
      <c r="MF277" s="24"/>
      <c r="MG277" s="24"/>
      <c r="MH277" s="24"/>
      <c r="MI277" s="24"/>
      <c r="MJ277" s="24"/>
      <c r="MK277" s="24"/>
      <c r="ML277" s="24"/>
      <c r="MM277" s="24"/>
      <c r="MN277" s="24"/>
      <c r="MO277" s="24"/>
      <c r="MP277" s="24"/>
      <c r="MQ277" s="24"/>
      <c r="MR277" s="24"/>
      <c r="MS277" s="24"/>
      <c r="MT277" s="24"/>
      <c r="MU277" s="24"/>
      <c r="MV277" s="24"/>
      <c r="MW277" s="24"/>
      <c r="MX277" s="24"/>
      <c r="MY277" s="24"/>
      <c r="MZ277" s="24"/>
      <c r="NA277" s="24"/>
      <c r="NB277" s="24"/>
      <c r="NC277" s="24"/>
      <c r="ND277" s="24"/>
      <c r="NE277" s="24"/>
      <c r="NF277" s="24"/>
      <c r="NG277" s="24"/>
      <c r="NH277" s="24"/>
      <c r="NI277" s="24"/>
      <c r="NJ277" s="24"/>
      <c r="NK277" s="24"/>
      <c r="NL277" s="24"/>
      <c r="NM277" s="24"/>
      <c r="NN277" s="24"/>
      <c r="NO277" s="24"/>
      <c r="NP277" s="24"/>
      <c r="NQ277" s="24"/>
      <c r="NR277" s="24"/>
      <c r="NS277" s="24"/>
      <c r="NT277" s="24"/>
      <c r="NU277" s="24"/>
      <c r="NV277" s="24"/>
      <c r="NW277" s="24"/>
      <c r="NX277" s="24"/>
      <c r="NY277" s="24"/>
      <c r="NZ277" s="24"/>
      <c r="OA277" s="24"/>
      <c r="OB277" s="24"/>
      <c r="OC277" s="24"/>
      <c r="OD277" s="24"/>
      <c r="OE277" s="24"/>
      <c r="OF277" s="24"/>
      <c r="OG277" s="24"/>
      <c r="OH277" s="24"/>
      <c r="OI277" s="24"/>
      <c r="OJ277" s="24"/>
      <c r="OK277" s="24"/>
      <c r="OL277" s="24"/>
      <c r="OM277" s="24"/>
      <c r="ON277" s="24"/>
      <c r="OO277" s="24"/>
      <c r="OP277" s="24"/>
      <c r="OQ277" s="24"/>
      <c r="OR277" s="24"/>
      <c r="OS277" s="24"/>
      <c r="OT277" s="24"/>
      <c r="OU277" s="24"/>
      <c r="OV277" s="24"/>
      <c r="OW277" s="24"/>
      <c r="OX277" s="24"/>
      <c r="OY277" s="24"/>
      <c r="OZ277" s="24"/>
      <c r="PA277" s="24"/>
      <c r="PB277" s="24"/>
      <c r="PC277" s="24"/>
      <c r="PD277" s="24"/>
      <c r="PE277" s="24"/>
      <c r="PF277" s="24"/>
      <c r="PG277" s="24"/>
      <c r="PH277" s="24"/>
      <c r="PI277" s="24"/>
      <c r="PJ277" s="24"/>
      <c r="PK277" s="24"/>
      <c r="PL277" s="24"/>
      <c r="PM277" s="24"/>
      <c r="PN277" s="24"/>
      <c r="PO277" s="24"/>
      <c r="PP277" s="24"/>
      <c r="PQ277" s="24"/>
      <c r="PR277" s="24"/>
      <c r="PS277" s="24"/>
      <c r="PT277" s="24"/>
      <c r="PU277" s="24"/>
      <c r="PV277" s="24"/>
      <c r="PW277" s="24"/>
      <c r="PX277" s="24"/>
      <c r="PY277" s="24"/>
      <c r="PZ277" s="24"/>
      <c r="QA277" s="24"/>
      <c r="QB277" s="24"/>
      <c r="QC277" s="24"/>
      <c r="QD277" s="24"/>
      <c r="QE277" s="24"/>
      <c r="QF277" s="24"/>
      <c r="QG277" s="24"/>
      <c r="QH277" s="24"/>
      <c r="QI277" s="24"/>
      <c r="QJ277" s="24"/>
      <c r="QK277" s="24"/>
      <c r="QL277" s="24"/>
      <c r="QM277" s="24"/>
      <c r="QN277" s="24"/>
      <c r="QO277" s="24"/>
      <c r="QP277" s="24"/>
      <c r="QQ277" s="24"/>
      <c r="QR277" s="24"/>
      <c r="QS277" s="24"/>
      <c r="QT277" s="24"/>
      <c r="QU277" s="24"/>
      <c r="QV277" s="24"/>
      <c r="QW277" s="24"/>
      <c r="QX277" s="24"/>
      <c r="QY277" s="24"/>
      <c r="QZ277" s="24"/>
      <c r="RA277" s="24"/>
      <c r="RB277" s="24"/>
      <c r="RC277" s="24"/>
      <c r="RD277" s="24"/>
      <c r="RE277" s="24"/>
      <c r="RF277" s="24"/>
      <c r="RG277" s="24"/>
      <c r="RH277" s="24"/>
      <c r="RI277" s="24"/>
      <c r="RJ277" s="24"/>
      <c r="RK277" s="24"/>
      <c r="RL277" s="24"/>
      <c r="RM277" s="24"/>
      <c r="RN277" s="24"/>
      <c r="RO277" s="24"/>
      <c r="RP277" s="24"/>
      <c r="RQ277" s="24"/>
      <c r="RR277" s="24"/>
      <c r="RS277" s="24"/>
      <c r="RT277" s="24"/>
      <c r="RU277" s="24"/>
      <c r="RV277" s="24"/>
      <c r="RW277" s="24"/>
      <c r="RX277" s="24"/>
      <c r="RY277" s="24"/>
      <c r="RZ277" s="24"/>
      <c r="SA277" s="24"/>
      <c r="SB277" s="24"/>
      <c r="SC277" s="24"/>
      <c r="SD277" s="24"/>
      <c r="SE277" s="24"/>
      <c r="SF277" s="24"/>
      <c r="SG277" s="24"/>
      <c r="SH277" s="24"/>
      <c r="SI277" s="24"/>
      <c r="SJ277" s="24"/>
      <c r="SK277" s="24"/>
      <c r="SL277" s="24"/>
      <c r="SM277" s="24"/>
      <c r="SN277" s="24"/>
      <c r="SO277" s="24"/>
      <c r="SP277" s="24"/>
      <c r="SQ277" s="24"/>
      <c r="SR277" s="24"/>
      <c r="SS277" s="24"/>
      <c r="ST277" s="24"/>
      <c r="SU277" s="24"/>
      <c r="SV277" s="24"/>
      <c r="SW277" s="24"/>
      <c r="SX277" s="24"/>
      <c r="SY277" s="24"/>
      <c r="SZ277" s="24"/>
      <c r="TA277" s="24"/>
      <c r="TB277" s="24"/>
      <c r="TC277" s="24"/>
      <c r="TD277" s="24"/>
      <c r="TE277" s="24"/>
      <c r="TF277" s="24"/>
      <c r="TG277" s="24"/>
      <c r="TH277" s="24"/>
      <c r="TI277" s="24"/>
      <c r="TJ277" s="24"/>
      <c r="TK277" s="24"/>
      <c r="TL277" s="24"/>
      <c r="TM277" s="24"/>
      <c r="TN277" s="24"/>
      <c r="TO277" s="24"/>
      <c r="TP277" s="24"/>
      <c r="TQ277" s="24"/>
      <c r="TR277" s="24"/>
      <c r="TS277" s="24"/>
      <c r="TT277" s="24"/>
      <c r="TU277" s="24"/>
      <c r="TV277" s="24"/>
      <c r="TW277" s="24"/>
      <c r="TX277" s="24"/>
      <c r="TY277" s="24"/>
      <c r="TZ277" s="24"/>
      <c r="UA277" s="24"/>
      <c r="UB277" s="24"/>
      <c r="UC277" s="24"/>
      <c r="UD277" s="24"/>
      <c r="UE277" s="24"/>
      <c r="UF277" s="24"/>
      <c r="UG277" s="24"/>
      <c r="UH277" s="24"/>
      <c r="UI277" s="24"/>
      <c r="UJ277" s="24"/>
      <c r="UK277" s="24"/>
      <c r="UL277" s="24"/>
      <c r="UM277" s="24"/>
      <c r="UN277" s="24"/>
      <c r="UO277" s="24"/>
      <c r="UP277" s="24"/>
      <c r="UQ277" s="24"/>
      <c r="UR277" s="24"/>
      <c r="US277" s="24"/>
      <c r="UT277" s="24"/>
      <c r="UU277" s="24"/>
      <c r="UV277" s="24"/>
      <c r="UW277" s="24"/>
      <c r="UX277" s="24"/>
      <c r="UY277" s="24"/>
      <c r="UZ277" s="24"/>
      <c r="VA277" s="24"/>
      <c r="VB277" s="24"/>
      <c r="VC277" s="24"/>
      <c r="VD277" s="24"/>
    </row>
    <row r="278" spans="1:576" s="23" customFormat="1" ht="15" customHeight="1" x14ac:dyDescent="0.2">
      <c r="A278" s="99">
        <v>68</v>
      </c>
      <c r="B278" s="89" t="s">
        <v>325</v>
      </c>
      <c r="C278" s="89" t="s">
        <v>326</v>
      </c>
      <c r="D278" s="20">
        <v>14</v>
      </c>
      <c r="E278" s="89" t="s">
        <v>244</v>
      </c>
      <c r="F278" s="89" t="s">
        <v>327</v>
      </c>
      <c r="G278" s="130" t="s">
        <v>34</v>
      </c>
      <c r="H278" s="22">
        <v>40</v>
      </c>
      <c r="I278" s="22" t="s">
        <v>121</v>
      </c>
      <c r="J278" s="21" t="s">
        <v>252</v>
      </c>
      <c r="K278" s="21" t="s">
        <v>261</v>
      </c>
      <c r="L278" s="21" t="s">
        <v>188</v>
      </c>
      <c r="M278" s="22">
        <v>1</v>
      </c>
      <c r="N278" s="62">
        <v>9369</v>
      </c>
      <c r="O278" s="62"/>
      <c r="P278" s="62"/>
      <c r="Q278" s="62">
        <f t="shared" si="165"/>
        <v>9369</v>
      </c>
      <c r="R278" s="62">
        <f>70.1*4</f>
        <v>280.39999999999998</v>
      </c>
      <c r="S278" s="62">
        <f t="shared" si="145"/>
        <v>1770.8333333333335</v>
      </c>
      <c r="T278" s="62">
        <f t="shared" si="146"/>
        <v>17708.333333333336</v>
      </c>
      <c r="U278" s="62">
        <f t="shared" si="147"/>
        <v>1639.5749999999998</v>
      </c>
      <c r="V278" s="62">
        <f t="shared" si="148"/>
        <v>281.07</v>
      </c>
      <c r="W278" s="62">
        <f t="shared" si="149"/>
        <v>468.45000000000005</v>
      </c>
      <c r="X278" s="62">
        <f t="shared" si="150"/>
        <v>187.38</v>
      </c>
      <c r="Y278" s="62">
        <f t="shared" si="152"/>
        <v>788</v>
      </c>
      <c r="Z278" s="62">
        <f t="shared" si="153"/>
        <v>468</v>
      </c>
      <c r="AA278" s="64">
        <f t="shared" si="154"/>
        <v>5312.5</v>
      </c>
      <c r="AB278" s="64">
        <f t="shared" si="166"/>
        <v>15547.847222222221</v>
      </c>
      <c r="AC278" s="64">
        <f t="shared" si="167"/>
        <v>186574.16666666666</v>
      </c>
      <c r="AD278" s="64"/>
      <c r="AE278" s="64"/>
      <c r="AF278" s="64"/>
      <c r="AG278" s="64"/>
      <c r="AH278" s="64"/>
      <c r="AI278" s="64"/>
      <c r="AJ278" s="64"/>
      <c r="AK278" s="64"/>
      <c r="AL278" s="6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  <c r="CR278" s="24"/>
      <c r="CS278" s="24"/>
      <c r="CT278" s="24"/>
      <c r="CU278" s="24"/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4"/>
      <c r="HA278" s="24"/>
      <c r="HB278" s="24"/>
      <c r="HC278" s="24"/>
      <c r="HD278" s="24"/>
      <c r="HE278" s="24"/>
      <c r="HF278" s="24"/>
      <c r="HG278" s="24"/>
      <c r="HH278" s="24"/>
      <c r="HI278" s="24"/>
      <c r="HJ278" s="24"/>
      <c r="HK278" s="24"/>
      <c r="HL278" s="24"/>
      <c r="HM278" s="24"/>
      <c r="HN278" s="24"/>
      <c r="HO278" s="24"/>
      <c r="HP278" s="24"/>
      <c r="HQ278" s="24"/>
      <c r="HR278" s="24"/>
      <c r="HS278" s="24"/>
      <c r="HT278" s="24"/>
      <c r="HU278" s="24"/>
      <c r="HV278" s="24"/>
      <c r="HW278" s="24"/>
      <c r="HX278" s="24"/>
      <c r="HY278" s="24"/>
      <c r="HZ278" s="24"/>
      <c r="IA278" s="24"/>
      <c r="IB278" s="24"/>
      <c r="IC278" s="24"/>
      <c r="ID278" s="24"/>
      <c r="IE278" s="24"/>
      <c r="IF278" s="24"/>
      <c r="IG278" s="24"/>
      <c r="IH278" s="24"/>
      <c r="II278" s="24"/>
      <c r="IJ278" s="24"/>
      <c r="IK278" s="24"/>
      <c r="IL278" s="24"/>
      <c r="IM278" s="24"/>
      <c r="IN278" s="24"/>
      <c r="IO278" s="24"/>
      <c r="IP278" s="24"/>
      <c r="IQ278" s="24"/>
      <c r="IR278" s="24"/>
      <c r="IS278" s="24"/>
      <c r="IT278" s="24"/>
      <c r="IU278" s="24"/>
      <c r="IV278" s="24"/>
      <c r="IW278" s="24"/>
      <c r="IX278" s="24"/>
      <c r="IY278" s="24"/>
      <c r="IZ278" s="24"/>
      <c r="JA278" s="24"/>
      <c r="JB278" s="24"/>
      <c r="JC278" s="24"/>
      <c r="JD278" s="24"/>
      <c r="JE278" s="24"/>
      <c r="JF278" s="24"/>
      <c r="JG278" s="24"/>
      <c r="JH278" s="24"/>
      <c r="JI278" s="24"/>
      <c r="JJ278" s="24"/>
      <c r="JK278" s="24"/>
      <c r="JL278" s="24"/>
      <c r="JM278" s="24"/>
      <c r="JN278" s="24"/>
      <c r="JO278" s="24"/>
      <c r="JP278" s="24"/>
      <c r="JQ278" s="24"/>
      <c r="JR278" s="24"/>
      <c r="JS278" s="24"/>
      <c r="JT278" s="24"/>
      <c r="JU278" s="24"/>
      <c r="JV278" s="24"/>
      <c r="JW278" s="24"/>
      <c r="JX278" s="24"/>
      <c r="JY278" s="24"/>
      <c r="JZ278" s="24"/>
      <c r="KA278" s="24"/>
      <c r="KB278" s="24"/>
      <c r="KC278" s="24"/>
      <c r="KD278" s="24"/>
      <c r="KE278" s="24"/>
      <c r="KF278" s="24"/>
      <c r="KG278" s="24"/>
      <c r="KH278" s="24"/>
      <c r="KI278" s="24"/>
      <c r="KJ278" s="24"/>
      <c r="KK278" s="24"/>
      <c r="KL278" s="24"/>
      <c r="KM278" s="24"/>
      <c r="KN278" s="24"/>
      <c r="KO278" s="24"/>
      <c r="KP278" s="24"/>
      <c r="KQ278" s="24"/>
      <c r="KR278" s="24"/>
      <c r="KS278" s="24"/>
      <c r="KT278" s="24"/>
      <c r="KU278" s="24"/>
      <c r="KV278" s="24"/>
      <c r="KW278" s="24"/>
      <c r="KX278" s="24"/>
      <c r="KY278" s="24"/>
      <c r="KZ278" s="24"/>
      <c r="LA278" s="24"/>
      <c r="LB278" s="24"/>
      <c r="LC278" s="24"/>
      <c r="LD278" s="24"/>
      <c r="LE278" s="24"/>
      <c r="LF278" s="24"/>
      <c r="LG278" s="24"/>
      <c r="LH278" s="24"/>
      <c r="LI278" s="24"/>
      <c r="LJ278" s="24"/>
      <c r="LK278" s="24"/>
      <c r="LL278" s="24"/>
      <c r="LM278" s="24"/>
      <c r="LN278" s="24"/>
      <c r="LO278" s="24"/>
      <c r="LP278" s="24"/>
      <c r="LQ278" s="24"/>
      <c r="LR278" s="24"/>
      <c r="LS278" s="24"/>
      <c r="LT278" s="24"/>
      <c r="LU278" s="24"/>
      <c r="LV278" s="24"/>
      <c r="LW278" s="24"/>
      <c r="LX278" s="24"/>
      <c r="LY278" s="24"/>
      <c r="LZ278" s="24"/>
      <c r="MA278" s="24"/>
      <c r="MB278" s="24"/>
      <c r="MC278" s="24"/>
      <c r="MD278" s="24"/>
      <c r="ME278" s="24"/>
      <c r="MF278" s="24"/>
      <c r="MG278" s="24"/>
      <c r="MH278" s="24"/>
      <c r="MI278" s="24"/>
      <c r="MJ278" s="24"/>
      <c r="MK278" s="24"/>
      <c r="ML278" s="24"/>
      <c r="MM278" s="24"/>
      <c r="MN278" s="24"/>
      <c r="MO278" s="24"/>
      <c r="MP278" s="24"/>
      <c r="MQ278" s="24"/>
      <c r="MR278" s="24"/>
      <c r="MS278" s="24"/>
      <c r="MT278" s="24"/>
      <c r="MU278" s="24"/>
      <c r="MV278" s="24"/>
      <c r="MW278" s="24"/>
      <c r="MX278" s="24"/>
      <c r="MY278" s="24"/>
      <c r="MZ278" s="24"/>
      <c r="NA278" s="24"/>
      <c r="NB278" s="24"/>
      <c r="NC278" s="24"/>
      <c r="ND278" s="24"/>
      <c r="NE278" s="24"/>
      <c r="NF278" s="24"/>
      <c r="NG278" s="24"/>
      <c r="NH278" s="24"/>
      <c r="NI278" s="24"/>
      <c r="NJ278" s="24"/>
      <c r="NK278" s="24"/>
      <c r="NL278" s="24"/>
      <c r="NM278" s="24"/>
      <c r="NN278" s="24"/>
      <c r="NO278" s="24"/>
      <c r="NP278" s="24"/>
      <c r="NQ278" s="24"/>
      <c r="NR278" s="24"/>
      <c r="NS278" s="24"/>
      <c r="NT278" s="24"/>
      <c r="NU278" s="24"/>
      <c r="NV278" s="24"/>
      <c r="NW278" s="24"/>
      <c r="NX278" s="24"/>
      <c r="NY278" s="24"/>
      <c r="NZ278" s="24"/>
      <c r="OA278" s="24"/>
      <c r="OB278" s="24"/>
      <c r="OC278" s="24"/>
      <c r="OD278" s="24"/>
      <c r="OE278" s="24"/>
      <c r="OF278" s="24"/>
      <c r="OG278" s="24"/>
      <c r="OH278" s="24"/>
      <c r="OI278" s="24"/>
      <c r="OJ278" s="24"/>
      <c r="OK278" s="24"/>
      <c r="OL278" s="24"/>
      <c r="OM278" s="24"/>
      <c r="ON278" s="24"/>
      <c r="OO278" s="24"/>
      <c r="OP278" s="24"/>
      <c r="OQ278" s="24"/>
      <c r="OR278" s="24"/>
      <c r="OS278" s="24"/>
      <c r="OT278" s="24"/>
      <c r="OU278" s="24"/>
      <c r="OV278" s="24"/>
      <c r="OW278" s="24"/>
      <c r="OX278" s="24"/>
      <c r="OY278" s="24"/>
      <c r="OZ278" s="24"/>
      <c r="PA278" s="24"/>
      <c r="PB278" s="24"/>
      <c r="PC278" s="24"/>
      <c r="PD278" s="24"/>
      <c r="PE278" s="24"/>
      <c r="PF278" s="24"/>
      <c r="PG278" s="24"/>
      <c r="PH278" s="24"/>
      <c r="PI278" s="24"/>
      <c r="PJ278" s="24"/>
      <c r="PK278" s="24"/>
      <c r="PL278" s="24"/>
      <c r="PM278" s="24"/>
      <c r="PN278" s="24"/>
      <c r="PO278" s="24"/>
      <c r="PP278" s="24"/>
      <c r="PQ278" s="24"/>
      <c r="PR278" s="24"/>
      <c r="PS278" s="24"/>
      <c r="PT278" s="24"/>
      <c r="PU278" s="24"/>
      <c r="PV278" s="24"/>
      <c r="PW278" s="24"/>
      <c r="PX278" s="24"/>
      <c r="PY278" s="24"/>
      <c r="PZ278" s="24"/>
      <c r="QA278" s="24"/>
      <c r="QB278" s="24"/>
      <c r="QC278" s="24"/>
      <c r="QD278" s="24"/>
      <c r="QE278" s="24"/>
      <c r="QF278" s="24"/>
      <c r="QG278" s="24"/>
      <c r="QH278" s="24"/>
      <c r="QI278" s="24"/>
      <c r="QJ278" s="24"/>
      <c r="QK278" s="24"/>
      <c r="QL278" s="24"/>
      <c r="QM278" s="24"/>
      <c r="QN278" s="24"/>
      <c r="QO278" s="24"/>
      <c r="QP278" s="24"/>
      <c r="QQ278" s="24"/>
      <c r="QR278" s="24"/>
      <c r="QS278" s="24"/>
      <c r="QT278" s="24"/>
      <c r="QU278" s="24"/>
      <c r="QV278" s="24"/>
      <c r="QW278" s="24"/>
      <c r="QX278" s="24"/>
      <c r="QY278" s="24"/>
      <c r="QZ278" s="24"/>
      <c r="RA278" s="24"/>
      <c r="RB278" s="24"/>
      <c r="RC278" s="24"/>
      <c r="RD278" s="24"/>
      <c r="RE278" s="24"/>
      <c r="RF278" s="24"/>
      <c r="RG278" s="24"/>
      <c r="RH278" s="24"/>
      <c r="RI278" s="24"/>
      <c r="RJ278" s="24"/>
      <c r="RK278" s="24"/>
      <c r="RL278" s="24"/>
      <c r="RM278" s="24"/>
      <c r="RN278" s="24"/>
      <c r="RO278" s="24"/>
      <c r="RP278" s="24"/>
      <c r="RQ278" s="24"/>
      <c r="RR278" s="24"/>
      <c r="RS278" s="24"/>
      <c r="RT278" s="24"/>
      <c r="RU278" s="24"/>
      <c r="RV278" s="24"/>
      <c r="RW278" s="24"/>
      <c r="RX278" s="24"/>
      <c r="RY278" s="24"/>
      <c r="RZ278" s="24"/>
      <c r="SA278" s="24"/>
      <c r="SB278" s="24"/>
      <c r="SC278" s="24"/>
      <c r="SD278" s="24"/>
      <c r="SE278" s="24"/>
      <c r="SF278" s="24"/>
      <c r="SG278" s="24"/>
      <c r="SH278" s="24"/>
      <c r="SI278" s="24"/>
      <c r="SJ278" s="24"/>
      <c r="SK278" s="24"/>
      <c r="SL278" s="24"/>
      <c r="SM278" s="24"/>
      <c r="SN278" s="24"/>
      <c r="SO278" s="24"/>
      <c r="SP278" s="24"/>
      <c r="SQ278" s="24"/>
      <c r="SR278" s="24"/>
      <c r="SS278" s="24"/>
      <c r="ST278" s="24"/>
      <c r="SU278" s="24"/>
      <c r="SV278" s="24"/>
      <c r="SW278" s="24"/>
      <c r="SX278" s="24"/>
      <c r="SY278" s="24"/>
      <c r="SZ278" s="24"/>
      <c r="TA278" s="24"/>
      <c r="TB278" s="24"/>
      <c r="TC278" s="24"/>
      <c r="TD278" s="24"/>
      <c r="TE278" s="24"/>
      <c r="TF278" s="24"/>
      <c r="TG278" s="24"/>
      <c r="TH278" s="24"/>
      <c r="TI278" s="24"/>
      <c r="TJ278" s="24"/>
      <c r="TK278" s="24"/>
      <c r="TL278" s="24"/>
      <c r="TM278" s="24"/>
      <c r="TN278" s="24"/>
      <c r="TO278" s="24"/>
      <c r="TP278" s="24"/>
      <c r="TQ278" s="24"/>
      <c r="TR278" s="24"/>
      <c r="TS278" s="24"/>
      <c r="TT278" s="24"/>
      <c r="TU278" s="24"/>
      <c r="TV278" s="24"/>
      <c r="TW278" s="24"/>
      <c r="TX278" s="24"/>
      <c r="TY278" s="24"/>
      <c r="TZ278" s="24"/>
      <c r="UA278" s="24"/>
      <c r="UB278" s="24"/>
      <c r="UC278" s="24"/>
      <c r="UD278" s="24"/>
      <c r="UE278" s="24"/>
      <c r="UF278" s="24"/>
      <c r="UG278" s="24"/>
      <c r="UH278" s="24"/>
      <c r="UI278" s="24"/>
      <c r="UJ278" s="24"/>
      <c r="UK278" s="24"/>
      <c r="UL278" s="24"/>
      <c r="UM278" s="24"/>
      <c r="UN278" s="24"/>
      <c r="UO278" s="24"/>
      <c r="UP278" s="24"/>
      <c r="UQ278" s="24"/>
      <c r="UR278" s="24"/>
      <c r="US278" s="24"/>
      <c r="UT278" s="24"/>
      <c r="UU278" s="24"/>
      <c r="UV278" s="24"/>
      <c r="UW278" s="24"/>
      <c r="UX278" s="24"/>
      <c r="UY278" s="24"/>
      <c r="UZ278" s="24"/>
      <c r="VA278" s="24"/>
      <c r="VB278" s="24"/>
      <c r="VC278" s="24"/>
      <c r="VD278" s="24"/>
    </row>
    <row r="279" spans="1:576" s="23" customFormat="1" ht="15" customHeight="1" x14ac:dyDescent="0.2">
      <c r="A279" s="94">
        <v>69</v>
      </c>
      <c r="B279" s="89" t="s">
        <v>325</v>
      </c>
      <c r="C279" s="89" t="s">
        <v>326</v>
      </c>
      <c r="D279" s="20">
        <v>14</v>
      </c>
      <c r="E279" s="92" t="s">
        <v>244</v>
      </c>
      <c r="F279" s="89" t="s">
        <v>327</v>
      </c>
      <c r="G279" s="130">
        <v>6</v>
      </c>
      <c r="H279" s="22">
        <v>40</v>
      </c>
      <c r="I279" s="22" t="s">
        <v>121</v>
      </c>
      <c r="J279" s="21" t="s">
        <v>52</v>
      </c>
      <c r="K279" s="21" t="s">
        <v>261</v>
      </c>
      <c r="L279" s="21" t="s">
        <v>188</v>
      </c>
      <c r="M279" s="22">
        <v>1</v>
      </c>
      <c r="N279" s="101">
        <v>10433</v>
      </c>
      <c r="O279" s="62"/>
      <c r="P279" s="62"/>
      <c r="Q279" s="62">
        <f t="shared" si="165"/>
        <v>10433</v>
      </c>
      <c r="R279" s="62"/>
      <c r="S279" s="62">
        <f t="shared" si="145"/>
        <v>1994</v>
      </c>
      <c r="T279" s="62">
        <f t="shared" si="146"/>
        <v>19940</v>
      </c>
      <c r="U279" s="62">
        <f t="shared" si="147"/>
        <v>1825.7749999999999</v>
      </c>
      <c r="V279" s="62">
        <f t="shared" si="148"/>
        <v>312.99</v>
      </c>
      <c r="W279" s="62">
        <f t="shared" si="149"/>
        <v>521.65</v>
      </c>
      <c r="X279" s="62">
        <f t="shared" si="150"/>
        <v>208.66</v>
      </c>
      <c r="Y279" s="62">
        <f>845+70</f>
        <v>915</v>
      </c>
      <c r="Z279" s="62">
        <f>586+30</f>
        <v>616</v>
      </c>
      <c r="AA279" s="64">
        <f t="shared" si="154"/>
        <v>5982</v>
      </c>
      <c r="AB279" s="64">
        <f t="shared" si="166"/>
        <v>17159.408333333333</v>
      </c>
      <c r="AC279" s="64">
        <f t="shared" si="167"/>
        <v>205912.9</v>
      </c>
      <c r="AD279" s="64"/>
      <c r="AE279" s="64"/>
      <c r="AF279" s="64"/>
      <c r="AG279" s="64"/>
      <c r="AH279" s="64"/>
      <c r="AI279" s="64"/>
      <c r="AJ279" s="64"/>
      <c r="AK279" s="64"/>
      <c r="AL279" s="6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  <c r="CO279" s="24"/>
      <c r="CP279" s="24"/>
      <c r="CQ279" s="24"/>
      <c r="CR279" s="24"/>
      <c r="CS279" s="24"/>
      <c r="CT279" s="24"/>
      <c r="CU279" s="24"/>
      <c r="CV279" s="24"/>
      <c r="CW279" s="24"/>
      <c r="CX279" s="24"/>
      <c r="CY279" s="24"/>
      <c r="CZ279" s="24"/>
      <c r="DA279" s="24"/>
      <c r="DB279" s="24"/>
      <c r="DC279" s="24"/>
      <c r="DD279" s="24"/>
      <c r="DE279" s="24"/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24"/>
      <c r="GF279" s="24"/>
      <c r="GG279" s="24"/>
      <c r="GH279" s="24"/>
      <c r="GI279" s="24"/>
      <c r="GJ279" s="24"/>
      <c r="GK279" s="24"/>
      <c r="GL279" s="24"/>
      <c r="GM279" s="24"/>
      <c r="GN279" s="24"/>
      <c r="GO279" s="24"/>
      <c r="GP279" s="24"/>
      <c r="GQ279" s="24"/>
      <c r="GR279" s="24"/>
      <c r="GS279" s="24"/>
      <c r="GT279" s="24"/>
      <c r="GU279" s="24"/>
      <c r="GV279" s="24"/>
      <c r="GW279" s="24"/>
      <c r="GX279" s="24"/>
      <c r="GY279" s="24"/>
      <c r="GZ279" s="24"/>
      <c r="HA279" s="24"/>
      <c r="HB279" s="24"/>
      <c r="HC279" s="24"/>
      <c r="HD279" s="24"/>
      <c r="HE279" s="24"/>
      <c r="HF279" s="24"/>
      <c r="HG279" s="24"/>
      <c r="HH279" s="24"/>
      <c r="HI279" s="24"/>
      <c r="HJ279" s="24"/>
      <c r="HK279" s="24"/>
      <c r="HL279" s="24"/>
      <c r="HM279" s="24"/>
      <c r="HN279" s="24"/>
      <c r="HO279" s="24"/>
      <c r="HP279" s="24"/>
      <c r="HQ279" s="24"/>
      <c r="HR279" s="24"/>
      <c r="HS279" s="24"/>
      <c r="HT279" s="24"/>
      <c r="HU279" s="24"/>
      <c r="HV279" s="24"/>
      <c r="HW279" s="24"/>
      <c r="HX279" s="24"/>
      <c r="HY279" s="24"/>
      <c r="HZ279" s="24"/>
      <c r="IA279" s="24"/>
      <c r="IB279" s="24"/>
      <c r="IC279" s="24"/>
      <c r="ID279" s="24"/>
      <c r="IE279" s="24"/>
      <c r="IF279" s="24"/>
      <c r="IG279" s="24"/>
      <c r="IH279" s="24"/>
      <c r="II279" s="24"/>
      <c r="IJ279" s="24"/>
      <c r="IK279" s="24"/>
      <c r="IL279" s="24"/>
      <c r="IM279" s="24"/>
      <c r="IN279" s="24"/>
      <c r="IO279" s="24"/>
      <c r="IP279" s="24"/>
      <c r="IQ279" s="24"/>
      <c r="IR279" s="24"/>
      <c r="IS279" s="24"/>
      <c r="IT279" s="24"/>
      <c r="IU279" s="24"/>
      <c r="IV279" s="24"/>
      <c r="IW279" s="24"/>
      <c r="IX279" s="24"/>
      <c r="IY279" s="24"/>
      <c r="IZ279" s="24"/>
      <c r="JA279" s="24"/>
      <c r="JB279" s="24"/>
      <c r="JC279" s="24"/>
      <c r="JD279" s="24"/>
      <c r="JE279" s="24"/>
      <c r="JF279" s="24"/>
      <c r="JG279" s="24"/>
      <c r="JH279" s="24"/>
      <c r="JI279" s="24"/>
      <c r="JJ279" s="24"/>
      <c r="JK279" s="24"/>
      <c r="JL279" s="24"/>
      <c r="JM279" s="24"/>
      <c r="JN279" s="24"/>
      <c r="JO279" s="24"/>
      <c r="JP279" s="24"/>
      <c r="JQ279" s="24"/>
      <c r="JR279" s="24"/>
      <c r="JS279" s="24"/>
      <c r="JT279" s="24"/>
      <c r="JU279" s="24"/>
      <c r="JV279" s="24"/>
      <c r="JW279" s="24"/>
      <c r="JX279" s="24"/>
      <c r="JY279" s="24"/>
      <c r="JZ279" s="24"/>
      <c r="KA279" s="24"/>
      <c r="KB279" s="24"/>
      <c r="KC279" s="24"/>
      <c r="KD279" s="24"/>
      <c r="KE279" s="24"/>
      <c r="KF279" s="24"/>
      <c r="KG279" s="24"/>
      <c r="KH279" s="24"/>
      <c r="KI279" s="24"/>
      <c r="KJ279" s="24"/>
      <c r="KK279" s="24"/>
      <c r="KL279" s="24"/>
      <c r="KM279" s="24"/>
      <c r="KN279" s="24"/>
      <c r="KO279" s="24"/>
      <c r="KP279" s="24"/>
      <c r="KQ279" s="24"/>
      <c r="KR279" s="24"/>
      <c r="KS279" s="24"/>
      <c r="KT279" s="24"/>
      <c r="KU279" s="24"/>
      <c r="KV279" s="24"/>
      <c r="KW279" s="24"/>
      <c r="KX279" s="24"/>
      <c r="KY279" s="24"/>
      <c r="KZ279" s="24"/>
      <c r="LA279" s="24"/>
      <c r="LB279" s="24"/>
      <c r="LC279" s="24"/>
      <c r="LD279" s="24"/>
      <c r="LE279" s="24"/>
      <c r="LF279" s="24"/>
      <c r="LG279" s="24"/>
      <c r="LH279" s="24"/>
      <c r="LI279" s="24"/>
      <c r="LJ279" s="24"/>
      <c r="LK279" s="24"/>
      <c r="LL279" s="24"/>
      <c r="LM279" s="24"/>
      <c r="LN279" s="24"/>
      <c r="LO279" s="24"/>
      <c r="LP279" s="24"/>
      <c r="LQ279" s="24"/>
      <c r="LR279" s="24"/>
      <c r="LS279" s="24"/>
      <c r="LT279" s="24"/>
      <c r="LU279" s="24"/>
      <c r="LV279" s="24"/>
      <c r="LW279" s="24"/>
      <c r="LX279" s="24"/>
      <c r="LY279" s="24"/>
      <c r="LZ279" s="24"/>
      <c r="MA279" s="24"/>
      <c r="MB279" s="24"/>
      <c r="MC279" s="24"/>
      <c r="MD279" s="24"/>
      <c r="ME279" s="24"/>
      <c r="MF279" s="24"/>
      <c r="MG279" s="24"/>
      <c r="MH279" s="24"/>
      <c r="MI279" s="24"/>
      <c r="MJ279" s="24"/>
      <c r="MK279" s="24"/>
      <c r="ML279" s="24"/>
      <c r="MM279" s="24"/>
      <c r="MN279" s="24"/>
      <c r="MO279" s="24"/>
      <c r="MP279" s="24"/>
      <c r="MQ279" s="24"/>
      <c r="MR279" s="24"/>
      <c r="MS279" s="24"/>
      <c r="MT279" s="24"/>
      <c r="MU279" s="24"/>
      <c r="MV279" s="24"/>
      <c r="MW279" s="24"/>
      <c r="MX279" s="24"/>
      <c r="MY279" s="24"/>
      <c r="MZ279" s="24"/>
      <c r="NA279" s="24"/>
      <c r="NB279" s="24"/>
      <c r="NC279" s="24"/>
      <c r="ND279" s="24"/>
      <c r="NE279" s="24"/>
      <c r="NF279" s="24"/>
      <c r="NG279" s="24"/>
      <c r="NH279" s="24"/>
      <c r="NI279" s="24"/>
      <c r="NJ279" s="24"/>
      <c r="NK279" s="24"/>
      <c r="NL279" s="24"/>
      <c r="NM279" s="24"/>
      <c r="NN279" s="24"/>
      <c r="NO279" s="24"/>
      <c r="NP279" s="24"/>
      <c r="NQ279" s="24"/>
      <c r="NR279" s="24"/>
      <c r="NS279" s="24"/>
      <c r="NT279" s="24"/>
      <c r="NU279" s="24"/>
      <c r="NV279" s="24"/>
      <c r="NW279" s="24"/>
      <c r="NX279" s="24"/>
      <c r="NY279" s="24"/>
      <c r="NZ279" s="24"/>
      <c r="OA279" s="24"/>
      <c r="OB279" s="24"/>
      <c r="OC279" s="24"/>
      <c r="OD279" s="24"/>
      <c r="OE279" s="24"/>
      <c r="OF279" s="24"/>
      <c r="OG279" s="24"/>
      <c r="OH279" s="24"/>
      <c r="OI279" s="24"/>
      <c r="OJ279" s="24"/>
      <c r="OK279" s="24"/>
      <c r="OL279" s="24"/>
      <c r="OM279" s="24"/>
      <c r="ON279" s="24"/>
      <c r="OO279" s="24"/>
      <c r="OP279" s="24"/>
      <c r="OQ279" s="24"/>
      <c r="OR279" s="24"/>
      <c r="OS279" s="24"/>
      <c r="OT279" s="24"/>
      <c r="OU279" s="24"/>
      <c r="OV279" s="24"/>
      <c r="OW279" s="24"/>
      <c r="OX279" s="24"/>
      <c r="OY279" s="24"/>
      <c r="OZ279" s="24"/>
      <c r="PA279" s="24"/>
      <c r="PB279" s="24"/>
      <c r="PC279" s="24"/>
      <c r="PD279" s="24"/>
      <c r="PE279" s="24"/>
      <c r="PF279" s="24"/>
      <c r="PG279" s="24"/>
      <c r="PH279" s="24"/>
      <c r="PI279" s="24"/>
      <c r="PJ279" s="24"/>
      <c r="PK279" s="24"/>
      <c r="PL279" s="24"/>
      <c r="PM279" s="24"/>
      <c r="PN279" s="24"/>
      <c r="PO279" s="24"/>
      <c r="PP279" s="24"/>
      <c r="PQ279" s="24"/>
      <c r="PR279" s="24"/>
      <c r="PS279" s="24"/>
      <c r="PT279" s="24"/>
      <c r="PU279" s="24"/>
      <c r="PV279" s="24"/>
      <c r="PW279" s="24"/>
      <c r="PX279" s="24"/>
      <c r="PY279" s="24"/>
      <c r="PZ279" s="24"/>
      <c r="QA279" s="24"/>
      <c r="QB279" s="24"/>
      <c r="QC279" s="24"/>
      <c r="QD279" s="24"/>
      <c r="QE279" s="24"/>
      <c r="QF279" s="24"/>
      <c r="QG279" s="24"/>
      <c r="QH279" s="24"/>
      <c r="QI279" s="24"/>
      <c r="QJ279" s="24"/>
      <c r="QK279" s="24"/>
      <c r="QL279" s="24"/>
      <c r="QM279" s="24"/>
      <c r="QN279" s="24"/>
      <c r="QO279" s="24"/>
      <c r="QP279" s="24"/>
      <c r="QQ279" s="24"/>
      <c r="QR279" s="24"/>
      <c r="QS279" s="24"/>
      <c r="QT279" s="24"/>
      <c r="QU279" s="24"/>
      <c r="QV279" s="24"/>
      <c r="QW279" s="24"/>
      <c r="QX279" s="24"/>
      <c r="QY279" s="24"/>
      <c r="QZ279" s="24"/>
      <c r="RA279" s="24"/>
      <c r="RB279" s="24"/>
      <c r="RC279" s="24"/>
      <c r="RD279" s="24"/>
      <c r="RE279" s="24"/>
      <c r="RF279" s="24"/>
      <c r="RG279" s="24"/>
      <c r="RH279" s="24"/>
      <c r="RI279" s="24"/>
      <c r="RJ279" s="24"/>
      <c r="RK279" s="24"/>
      <c r="RL279" s="24"/>
      <c r="RM279" s="24"/>
      <c r="RN279" s="24"/>
      <c r="RO279" s="24"/>
      <c r="RP279" s="24"/>
      <c r="RQ279" s="24"/>
      <c r="RR279" s="24"/>
      <c r="RS279" s="24"/>
      <c r="RT279" s="24"/>
      <c r="RU279" s="24"/>
      <c r="RV279" s="24"/>
      <c r="RW279" s="24"/>
      <c r="RX279" s="24"/>
      <c r="RY279" s="24"/>
      <c r="RZ279" s="24"/>
      <c r="SA279" s="24"/>
      <c r="SB279" s="24"/>
      <c r="SC279" s="24"/>
      <c r="SD279" s="24"/>
      <c r="SE279" s="24"/>
      <c r="SF279" s="24"/>
      <c r="SG279" s="24"/>
      <c r="SH279" s="24"/>
      <c r="SI279" s="24"/>
      <c r="SJ279" s="24"/>
      <c r="SK279" s="24"/>
      <c r="SL279" s="24"/>
      <c r="SM279" s="24"/>
      <c r="SN279" s="24"/>
      <c r="SO279" s="24"/>
      <c r="SP279" s="24"/>
      <c r="SQ279" s="24"/>
      <c r="SR279" s="24"/>
      <c r="SS279" s="24"/>
      <c r="ST279" s="24"/>
      <c r="SU279" s="24"/>
      <c r="SV279" s="24"/>
      <c r="SW279" s="24"/>
      <c r="SX279" s="24"/>
      <c r="SY279" s="24"/>
      <c r="SZ279" s="24"/>
      <c r="TA279" s="24"/>
      <c r="TB279" s="24"/>
      <c r="TC279" s="24"/>
      <c r="TD279" s="24"/>
      <c r="TE279" s="24"/>
      <c r="TF279" s="24"/>
      <c r="TG279" s="24"/>
      <c r="TH279" s="24"/>
      <c r="TI279" s="24"/>
      <c r="TJ279" s="24"/>
      <c r="TK279" s="24"/>
      <c r="TL279" s="24"/>
      <c r="TM279" s="24"/>
      <c r="TN279" s="24"/>
      <c r="TO279" s="24"/>
      <c r="TP279" s="24"/>
      <c r="TQ279" s="24"/>
      <c r="TR279" s="24"/>
      <c r="TS279" s="24"/>
      <c r="TT279" s="24"/>
      <c r="TU279" s="24"/>
      <c r="TV279" s="24"/>
      <c r="TW279" s="24"/>
      <c r="TX279" s="24"/>
      <c r="TY279" s="24"/>
      <c r="TZ279" s="24"/>
      <c r="UA279" s="24"/>
      <c r="UB279" s="24"/>
      <c r="UC279" s="24"/>
      <c r="UD279" s="24"/>
      <c r="UE279" s="24"/>
      <c r="UF279" s="24"/>
      <c r="UG279" s="24"/>
      <c r="UH279" s="24"/>
      <c r="UI279" s="24"/>
      <c r="UJ279" s="24"/>
      <c r="UK279" s="24"/>
      <c r="UL279" s="24"/>
      <c r="UM279" s="24"/>
      <c r="UN279" s="24"/>
      <c r="UO279" s="24"/>
      <c r="UP279" s="24"/>
      <c r="UQ279" s="24"/>
      <c r="UR279" s="24"/>
      <c r="US279" s="24"/>
      <c r="UT279" s="24"/>
      <c r="UU279" s="24"/>
      <c r="UV279" s="24"/>
      <c r="UW279" s="24"/>
      <c r="UX279" s="24"/>
      <c r="UY279" s="24"/>
      <c r="UZ279" s="24"/>
      <c r="VA279" s="24"/>
      <c r="VB279" s="24"/>
      <c r="VC279" s="24"/>
      <c r="VD279" s="24"/>
    </row>
    <row r="280" spans="1:576" s="23" customFormat="1" ht="15" customHeight="1" x14ac:dyDescent="0.2">
      <c r="A280" s="18">
        <v>70</v>
      </c>
      <c r="B280" s="89" t="s">
        <v>325</v>
      </c>
      <c r="C280" s="89" t="s">
        <v>326</v>
      </c>
      <c r="D280" s="20">
        <v>14</v>
      </c>
      <c r="E280" s="89" t="s">
        <v>244</v>
      </c>
      <c r="F280" s="89" t="s">
        <v>327</v>
      </c>
      <c r="G280" s="130">
        <v>6</v>
      </c>
      <c r="H280" s="22">
        <v>40</v>
      </c>
      <c r="I280" s="22" t="s">
        <v>107</v>
      </c>
      <c r="J280" s="21" t="s">
        <v>41</v>
      </c>
      <c r="K280" s="21" t="s">
        <v>261</v>
      </c>
      <c r="L280" s="21" t="s">
        <v>188</v>
      </c>
      <c r="M280" s="22">
        <v>1</v>
      </c>
      <c r="N280" s="101">
        <v>10433</v>
      </c>
      <c r="O280" s="62"/>
      <c r="P280" s="62"/>
      <c r="Q280" s="62">
        <f t="shared" si="165"/>
        <v>10433</v>
      </c>
      <c r="R280" s="62">
        <f>70.1*5</f>
        <v>350.5</v>
      </c>
      <c r="S280" s="62">
        <f t="shared" ref="S280:S311" si="168">(Q280+Y280+Z280)/30*5</f>
        <v>1994</v>
      </c>
      <c r="T280" s="62">
        <f t="shared" ref="T280:T311" si="169">(Q280+Y280+Z280)/30*50</f>
        <v>19940</v>
      </c>
      <c r="U280" s="62">
        <f t="shared" ref="U280:U311" si="170">Q280*17.5%</f>
        <v>1825.7749999999999</v>
      </c>
      <c r="V280" s="62">
        <f t="shared" ref="V280:V311" si="171">Q280*3%</f>
        <v>312.99</v>
      </c>
      <c r="W280" s="62">
        <f t="shared" ref="W280:W311" si="172">Q280*5%</f>
        <v>521.65</v>
      </c>
      <c r="X280" s="62">
        <f t="shared" ref="X280:X311" si="173">Q280*2%</f>
        <v>208.66</v>
      </c>
      <c r="Y280" s="62">
        <f>845+70</f>
        <v>915</v>
      </c>
      <c r="Z280" s="62">
        <f>586+30</f>
        <v>616</v>
      </c>
      <c r="AA280" s="64">
        <f t="shared" si="154"/>
        <v>5982</v>
      </c>
      <c r="AB280" s="64">
        <f t="shared" si="166"/>
        <v>17509.908333333333</v>
      </c>
      <c r="AC280" s="64">
        <f t="shared" si="167"/>
        <v>210118.9</v>
      </c>
      <c r="AD280" s="64"/>
      <c r="AE280" s="64"/>
      <c r="AF280" s="64"/>
      <c r="AG280" s="64"/>
      <c r="AH280" s="64"/>
      <c r="AI280" s="64"/>
      <c r="AJ280" s="64"/>
      <c r="AK280" s="64"/>
      <c r="AL280" s="6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CR280" s="24"/>
      <c r="CS280" s="24"/>
      <c r="CT280" s="24"/>
      <c r="CU280" s="24"/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4"/>
      <c r="HA280" s="24"/>
      <c r="HB280" s="24"/>
      <c r="HC280" s="24"/>
      <c r="HD280" s="24"/>
      <c r="HE280" s="24"/>
      <c r="HF280" s="24"/>
      <c r="HG280" s="24"/>
      <c r="HH280" s="24"/>
      <c r="HI280" s="24"/>
      <c r="HJ280" s="24"/>
      <c r="HK280" s="24"/>
      <c r="HL280" s="24"/>
      <c r="HM280" s="24"/>
      <c r="HN280" s="24"/>
      <c r="HO280" s="24"/>
      <c r="HP280" s="24"/>
      <c r="HQ280" s="24"/>
      <c r="HR280" s="24"/>
      <c r="HS280" s="24"/>
      <c r="HT280" s="24"/>
      <c r="HU280" s="24"/>
      <c r="HV280" s="24"/>
      <c r="HW280" s="24"/>
      <c r="HX280" s="24"/>
      <c r="HY280" s="24"/>
      <c r="HZ280" s="24"/>
      <c r="IA280" s="24"/>
      <c r="IB280" s="24"/>
      <c r="IC280" s="24"/>
      <c r="ID280" s="24"/>
      <c r="IE280" s="24"/>
      <c r="IF280" s="24"/>
      <c r="IG280" s="24"/>
      <c r="IH280" s="24"/>
      <c r="II280" s="24"/>
      <c r="IJ280" s="24"/>
      <c r="IK280" s="24"/>
      <c r="IL280" s="24"/>
      <c r="IM280" s="24"/>
      <c r="IN280" s="24"/>
      <c r="IO280" s="24"/>
      <c r="IP280" s="24"/>
      <c r="IQ280" s="24"/>
      <c r="IR280" s="24"/>
      <c r="IS280" s="24"/>
      <c r="IT280" s="24"/>
      <c r="IU280" s="24"/>
      <c r="IV280" s="24"/>
      <c r="IW280" s="24"/>
      <c r="IX280" s="24"/>
      <c r="IY280" s="24"/>
      <c r="IZ280" s="24"/>
      <c r="JA280" s="24"/>
      <c r="JB280" s="24"/>
      <c r="JC280" s="24"/>
      <c r="JD280" s="24"/>
      <c r="JE280" s="24"/>
      <c r="JF280" s="24"/>
      <c r="JG280" s="24"/>
      <c r="JH280" s="24"/>
      <c r="JI280" s="24"/>
      <c r="JJ280" s="24"/>
      <c r="JK280" s="24"/>
      <c r="JL280" s="24"/>
      <c r="JM280" s="24"/>
      <c r="JN280" s="24"/>
      <c r="JO280" s="24"/>
      <c r="JP280" s="24"/>
      <c r="JQ280" s="24"/>
      <c r="JR280" s="24"/>
      <c r="JS280" s="24"/>
      <c r="JT280" s="24"/>
      <c r="JU280" s="24"/>
      <c r="JV280" s="24"/>
      <c r="JW280" s="24"/>
      <c r="JX280" s="24"/>
      <c r="JY280" s="24"/>
      <c r="JZ280" s="24"/>
      <c r="KA280" s="24"/>
      <c r="KB280" s="24"/>
      <c r="KC280" s="24"/>
      <c r="KD280" s="24"/>
      <c r="KE280" s="24"/>
      <c r="KF280" s="24"/>
      <c r="KG280" s="24"/>
      <c r="KH280" s="24"/>
      <c r="KI280" s="24"/>
      <c r="KJ280" s="24"/>
      <c r="KK280" s="24"/>
      <c r="KL280" s="24"/>
      <c r="KM280" s="24"/>
      <c r="KN280" s="24"/>
      <c r="KO280" s="24"/>
      <c r="KP280" s="24"/>
      <c r="KQ280" s="24"/>
      <c r="KR280" s="24"/>
      <c r="KS280" s="24"/>
      <c r="KT280" s="24"/>
      <c r="KU280" s="24"/>
      <c r="KV280" s="24"/>
      <c r="KW280" s="24"/>
      <c r="KX280" s="24"/>
      <c r="KY280" s="24"/>
      <c r="KZ280" s="24"/>
      <c r="LA280" s="24"/>
      <c r="LB280" s="24"/>
      <c r="LC280" s="24"/>
      <c r="LD280" s="24"/>
      <c r="LE280" s="24"/>
      <c r="LF280" s="24"/>
      <c r="LG280" s="24"/>
      <c r="LH280" s="24"/>
      <c r="LI280" s="24"/>
      <c r="LJ280" s="24"/>
      <c r="LK280" s="24"/>
      <c r="LL280" s="24"/>
      <c r="LM280" s="24"/>
      <c r="LN280" s="24"/>
      <c r="LO280" s="24"/>
      <c r="LP280" s="24"/>
      <c r="LQ280" s="24"/>
      <c r="LR280" s="24"/>
      <c r="LS280" s="24"/>
      <c r="LT280" s="24"/>
      <c r="LU280" s="24"/>
      <c r="LV280" s="24"/>
      <c r="LW280" s="24"/>
      <c r="LX280" s="24"/>
      <c r="LY280" s="24"/>
      <c r="LZ280" s="24"/>
      <c r="MA280" s="24"/>
      <c r="MB280" s="24"/>
      <c r="MC280" s="24"/>
      <c r="MD280" s="24"/>
      <c r="ME280" s="24"/>
      <c r="MF280" s="24"/>
      <c r="MG280" s="24"/>
      <c r="MH280" s="24"/>
      <c r="MI280" s="24"/>
      <c r="MJ280" s="24"/>
      <c r="MK280" s="24"/>
      <c r="ML280" s="24"/>
      <c r="MM280" s="24"/>
      <c r="MN280" s="24"/>
      <c r="MO280" s="24"/>
      <c r="MP280" s="24"/>
      <c r="MQ280" s="24"/>
      <c r="MR280" s="24"/>
      <c r="MS280" s="24"/>
      <c r="MT280" s="24"/>
      <c r="MU280" s="24"/>
      <c r="MV280" s="24"/>
      <c r="MW280" s="24"/>
      <c r="MX280" s="24"/>
      <c r="MY280" s="24"/>
      <c r="MZ280" s="24"/>
      <c r="NA280" s="24"/>
      <c r="NB280" s="24"/>
      <c r="NC280" s="24"/>
      <c r="ND280" s="24"/>
      <c r="NE280" s="24"/>
      <c r="NF280" s="24"/>
      <c r="NG280" s="24"/>
      <c r="NH280" s="24"/>
      <c r="NI280" s="24"/>
      <c r="NJ280" s="24"/>
      <c r="NK280" s="24"/>
      <c r="NL280" s="24"/>
      <c r="NM280" s="24"/>
      <c r="NN280" s="24"/>
      <c r="NO280" s="24"/>
      <c r="NP280" s="24"/>
      <c r="NQ280" s="24"/>
      <c r="NR280" s="24"/>
      <c r="NS280" s="24"/>
      <c r="NT280" s="24"/>
      <c r="NU280" s="24"/>
      <c r="NV280" s="24"/>
      <c r="NW280" s="24"/>
      <c r="NX280" s="24"/>
      <c r="NY280" s="24"/>
      <c r="NZ280" s="24"/>
      <c r="OA280" s="24"/>
      <c r="OB280" s="24"/>
      <c r="OC280" s="24"/>
      <c r="OD280" s="24"/>
      <c r="OE280" s="24"/>
      <c r="OF280" s="24"/>
      <c r="OG280" s="24"/>
      <c r="OH280" s="24"/>
      <c r="OI280" s="24"/>
      <c r="OJ280" s="24"/>
      <c r="OK280" s="24"/>
      <c r="OL280" s="24"/>
      <c r="OM280" s="24"/>
      <c r="ON280" s="24"/>
      <c r="OO280" s="24"/>
      <c r="OP280" s="24"/>
      <c r="OQ280" s="24"/>
      <c r="OR280" s="24"/>
      <c r="OS280" s="24"/>
      <c r="OT280" s="24"/>
      <c r="OU280" s="24"/>
      <c r="OV280" s="24"/>
      <c r="OW280" s="24"/>
      <c r="OX280" s="24"/>
      <c r="OY280" s="24"/>
      <c r="OZ280" s="24"/>
      <c r="PA280" s="24"/>
      <c r="PB280" s="24"/>
      <c r="PC280" s="24"/>
      <c r="PD280" s="24"/>
      <c r="PE280" s="24"/>
      <c r="PF280" s="24"/>
      <c r="PG280" s="24"/>
      <c r="PH280" s="24"/>
      <c r="PI280" s="24"/>
      <c r="PJ280" s="24"/>
      <c r="PK280" s="24"/>
      <c r="PL280" s="24"/>
      <c r="PM280" s="24"/>
      <c r="PN280" s="24"/>
      <c r="PO280" s="24"/>
      <c r="PP280" s="24"/>
      <c r="PQ280" s="24"/>
      <c r="PR280" s="24"/>
      <c r="PS280" s="24"/>
      <c r="PT280" s="24"/>
      <c r="PU280" s="24"/>
      <c r="PV280" s="24"/>
      <c r="PW280" s="24"/>
      <c r="PX280" s="24"/>
      <c r="PY280" s="24"/>
      <c r="PZ280" s="24"/>
      <c r="QA280" s="24"/>
      <c r="QB280" s="24"/>
      <c r="QC280" s="24"/>
      <c r="QD280" s="24"/>
      <c r="QE280" s="24"/>
      <c r="QF280" s="24"/>
      <c r="QG280" s="24"/>
      <c r="QH280" s="24"/>
      <c r="QI280" s="24"/>
      <c r="QJ280" s="24"/>
      <c r="QK280" s="24"/>
      <c r="QL280" s="24"/>
      <c r="QM280" s="24"/>
      <c r="QN280" s="24"/>
      <c r="QO280" s="24"/>
      <c r="QP280" s="24"/>
      <c r="QQ280" s="24"/>
      <c r="QR280" s="24"/>
      <c r="QS280" s="24"/>
      <c r="QT280" s="24"/>
      <c r="QU280" s="24"/>
      <c r="QV280" s="24"/>
      <c r="QW280" s="24"/>
      <c r="QX280" s="24"/>
      <c r="QY280" s="24"/>
      <c r="QZ280" s="24"/>
      <c r="RA280" s="24"/>
      <c r="RB280" s="24"/>
      <c r="RC280" s="24"/>
      <c r="RD280" s="24"/>
      <c r="RE280" s="24"/>
      <c r="RF280" s="24"/>
      <c r="RG280" s="24"/>
      <c r="RH280" s="24"/>
      <c r="RI280" s="24"/>
      <c r="RJ280" s="24"/>
      <c r="RK280" s="24"/>
      <c r="RL280" s="24"/>
      <c r="RM280" s="24"/>
      <c r="RN280" s="24"/>
      <c r="RO280" s="24"/>
      <c r="RP280" s="24"/>
      <c r="RQ280" s="24"/>
      <c r="RR280" s="24"/>
      <c r="RS280" s="24"/>
      <c r="RT280" s="24"/>
      <c r="RU280" s="24"/>
      <c r="RV280" s="24"/>
      <c r="RW280" s="24"/>
      <c r="RX280" s="24"/>
      <c r="RY280" s="24"/>
      <c r="RZ280" s="24"/>
      <c r="SA280" s="24"/>
      <c r="SB280" s="24"/>
      <c r="SC280" s="24"/>
      <c r="SD280" s="24"/>
      <c r="SE280" s="24"/>
      <c r="SF280" s="24"/>
      <c r="SG280" s="24"/>
      <c r="SH280" s="24"/>
      <c r="SI280" s="24"/>
      <c r="SJ280" s="24"/>
      <c r="SK280" s="24"/>
      <c r="SL280" s="24"/>
      <c r="SM280" s="24"/>
      <c r="SN280" s="24"/>
      <c r="SO280" s="24"/>
      <c r="SP280" s="24"/>
      <c r="SQ280" s="24"/>
      <c r="SR280" s="24"/>
      <c r="SS280" s="24"/>
      <c r="ST280" s="24"/>
      <c r="SU280" s="24"/>
      <c r="SV280" s="24"/>
      <c r="SW280" s="24"/>
      <c r="SX280" s="24"/>
      <c r="SY280" s="24"/>
      <c r="SZ280" s="24"/>
      <c r="TA280" s="24"/>
      <c r="TB280" s="24"/>
      <c r="TC280" s="24"/>
      <c r="TD280" s="24"/>
      <c r="TE280" s="24"/>
      <c r="TF280" s="24"/>
      <c r="TG280" s="24"/>
      <c r="TH280" s="24"/>
      <c r="TI280" s="24"/>
      <c r="TJ280" s="24"/>
      <c r="TK280" s="24"/>
      <c r="TL280" s="24"/>
      <c r="TM280" s="24"/>
      <c r="TN280" s="24"/>
      <c r="TO280" s="24"/>
      <c r="TP280" s="24"/>
      <c r="TQ280" s="24"/>
      <c r="TR280" s="24"/>
      <c r="TS280" s="24"/>
      <c r="TT280" s="24"/>
      <c r="TU280" s="24"/>
      <c r="TV280" s="24"/>
      <c r="TW280" s="24"/>
      <c r="TX280" s="24"/>
      <c r="TY280" s="24"/>
      <c r="TZ280" s="24"/>
      <c r="UA280" s="24"/>
      <c r="UB280" s="24"/>
      <c r="UC280" s="24"/>
      <c r="UD280" s="24"/>
      <c r="UE280" s="24"/>
      <c r="UF280" s="24"/>
      <c r="UG280" s="24"/>
      <c r="UH280" s="24"/>
      <c r="UI280" s="24"/>
      <c r="UJ280" s="24"/>
      <c r="UK280" s="24"/>
      <c r="UL280" s="24"/>
      <c r="UM280" s="24"/>
      <c r="UN280" s="24"/>
      <c r="UO280" s="24"/>
      <c r="UP280" s="24"/>
      <c r="UQ280" s="24"/>
      <c r="UR280" s="24"/>
      <c r="US280" s="24"/>
      <c r="UT280" s="24"/>
      <c r="UU280" s="24"/>
      <c r="UV280" s="24"/>
      <c r="UW280" s="24"/>
      <c r="UX280" s="24"/>
      <c r="UY280" s="24"/>
      <c r="UZ280" s="24"/>
      <c r="VA280" s="24"/>
      <c r="VB280" s="24"/>
      <c r="VC280" s="24"/>
      <c r="VD280" s="24"/>
    </row>
    <row r="281" spans="1:576" s="23" customFormat="1" ht="15" customHeight="1" x14ac:dyDescent="0.2">
      <c r="A281" s="18">
        <v>71</v>
      </c>
      <c r="B281" s="89" t="s">
        <v>325</v>
      </c>
      <c r="C281" s="89" t="s">
        <v>326</v>
      </c>
      <c r="D281" s="20">
        <v>14</v>
      </c>
      <c r="E281" s="92" t="s">
        <v>244</v>
      </c>
      <c r="F281" s="89" t="s">
        <v>327</v>
      </c>
      <c r="G281" s="130" t="s">
        <v>228</v>
      </c>
      <c r="H281" s="22">
        <v>40</v>
      </c>
      <c r="I281" s="22" t="s">
        <v>121</v>
      </c>
      <c r="J281" s="21" t="s">
        <v>53</v>
      </c>
      <c r="K281" s="21" t="s">
        <v>261</v>
      </c>
      <c r="L281" s="21" t="s">
        <v>188</v>
      </c>
      <c r="M281" s="22">
        <v>1</v>
      </c>
      <c r="N281" s="62">
        <v>10931</v>
      </c>
      <c r="O281" s="62"/>
      <c r="P281" s="62"/>
      <c r="Q281" s="62">
        <f t="shared" si="165"/>
        <v>10931</v>
      </c>
      <c r="R281" s="62">
        <v>307</v>
      </c>
      <c r="S281" s="62">
        <f t="shared" si="168"/>
        <v>2081.166666666667</v>
      </c>
      <c r="T281" s="62">
        <f t="shared" si="169"/>
        <v>20811.666666666668</v>
      </c>
      <c r="U281" s="62">
        <f t="shared" si="170"/>
        <v>1912.925</v>
      </c>
      <c r="V281" s="62">
        <f t="shared" si="171"/>
        <v>327.93</v>
      </c>
      <c r="W281" s="62">
        <f t="shared" si="172"/>
        <v>546.55000000000007</v>
      </c>
      <c r="X281" s="62">
        <f t="shared" si="173"/>
        <v>218.62</v>
      </c>
      <c r="Y281" s="62">
        <f>856+70</f>
        <v>926</v>
      </c>
      <c r="Z281" s="62">
        <f>600+30</f>
        <v>630</v>
      </c>
      <c r="AA281" s="64">
        <f t="shared" si="154"/>
        <v>6243.5</v>
      </c>
      <c r="AB281" s="64">
        <f t="shared" si="166"/>
        <v>18228.052777777779</v>
      </c>
      <c r="AC281" s="64">
        <f t="shared" si="167"/>
        <v>218736.63333333336</v>
      </c>
      <c r="AD281" s="64"/>
      <c r="AE281" s="64"/>
      <c r="AF281" s="64"/>
      <c r="AG281" s="64"/>
      <c r="AH281" s="64"/>
      <c r="AI281" s="64"/>
      <c r="AJ281" s="64"/>
      <c r="AK281" s="64"/>
      <c r="AL281" s="6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  <c r="CR281" s="24"/>
      <c r="CS281" s="24"/>
      <c r="CT281" s="24"/>
      <c r="CU281" s="24"/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24"/>
      <c r="GF281" s="24"/>
      <c r="GG281" s="24"/>
      <c r="GH281" s="24"/>
      <c r="GI281" s="24"/>
      <c r="GJ281" s="24"/>
      <c r="GK281" s="24"/>
      <c r="GL281" s="24"/>
      <c r="GM281" s="24"/>
      <c r="GN281" s="24"/>
      <c r="GO281" s="24"/>
      <c r="GP281" s="24"/>
      <c r="GQ281" s="24"/>
      <c r="GR281" s="24"/>
      <c r="GS281" s="24"/>
      <c r="GT281" s="24"/>
      <c r="GU281" s="24"/>
      <c r="GV281" s="24"/>
      <c r="GW281" s="24"/>
      <c r="GX281" s="24"/>
      <c r="GY281" s="24"/>
      <c r="GZ281" s="24"/>
      <c r="HA281" s="24"/>
      <c r="HB281" s="24"/>
      <c r="HC281" s="24"/>
      <c r="HD281" s="24"/>
      <c r="HE281" s="24"/>
      <c r="HF281" s="24"/>
      <c r="HG281" s="24"/>
      <c r="HH281" s="24"/>
      <c r="HI281" s="24"/>
      <c r="HJ281" s="24"/>
      <c r="HK281" s="24"/>
      <c r="HL281" s="24"/>
      <c r="HM281" s="24"/>
      <c r="HN281" s="24"/>
      <c r="HO281" s="24"/>
      <c r="HP281" s="24"/>
      <c r="HQ281" s="24"/>
      <c r="HR281" s="24"/>
      <c r="HS281" s="24"/>
      <c r="HT281" s="24"/>
      <c r="HU281" s="24"/>
      <c r="HV281" s="24"/>
      <c r="HW281" s="24"/>
      <c r="HX281" s="24"/>
      <c r="HY281" s="24"/>
      <c r="HZ281" s="24"/>
      <c r="IA281" s="24"/>
      <c r="IB281" s="24"/>
      <c r="IC281" s="24"/>
      <c r="ID281" s="24"/>
      <c r="IE281" s="24"/>
      <c r="IF281" s="24"/>
      <c r="IG281" s="24"/>
      <c r="IH281" s="24"/>
      <c r="II281" s="24"/>
      <c r="IJ281" s="24"/>
      <c r="IK281" s="24"/>
      <c r="IL281" s="24"/>
      <c r="IM281" s="24"/>
      <c r="IN281" s="24"/>
      <c r="IO281" s="24"/>
      <c r="IP281" s="24"/>
      <c r="IQ281" s="24"/>
      <c r="IR281" s="24"/>
      <c r="IS281" s="24"/>
      <c r="IT281" s="24"/>
      <c r="IU281" s="24"/>
      <c r="IV281" s="24"/>
      <c r="IW281" s="24"/>
      <c r="IX281" s="24"/>
      <c r="IY281" s="24"/>
      <c r="IZ281" s="24"/>
      <c r="JA281" s="24"/>
      <c r="JB281" s="24"/>
      <c r="JC281" s="24"/>
      <c r="JD281" s="24"/>
      <c r="JE281" s="24"/>
      <c r="JF281" s="24"/>
      <c r="JG281" s="24"/>
      <c r="JH281" s="24"/>
      <c r="JI281" s="24"/>
      <c r="JJ281" s="24"/>
      <c r="JK281" s="24"/>
      <c r="JL281" s="24"/>
      <c r="JM281" s="24"/>
      <c r="JN281" s="24"/>
      <c r="JO281" s="24"/>
      <c r="JP281" s="24"/>
      <c r="JQ281" s="24"/>
      <c r="JR281" s="24"/>
      <c r="JS281" s="24"/>
      <c r="JT281" s="24"/>
      <c r="JU281" s="24"/>
      <c r="JV281" s="24"/>
      <c r="JW281" s="24"/>
      <c r="JX281" s="24"/>
      <c r="JY281" s="24"/>
      <c r="JZ281" s="24"/>
      <c r="KA281" s="24"/>
      <c r="KB281" s="24"/>
      <c r="KC281" s="24"/>
      <c r="KD281" s="24"/>
      <c r="KE281" s="24"/>
      <c r="KF281" s="24"/>
      <c r="KG281" s="24"/>
      <c r="KH281" s="24"/>
      <c r="KI281" s="24"/>
      <c r="KJ281" s="24"/>
      <c r="KK281" s="24"/>
      <c r="KL281" s="24"/>
      <c r="KM281" s="24"/>
      <c r="KN281" s="24"/>
      <c r="KO281" s="24"/>
      <c r="KP281" s="24"/>
      <c r="KQ281" s="24"/>
      <c r="KR281" s="24"/>
      <c r="KS281" s="24"/>
      <c r="KT281" s="24"/>
      <c r="KU281" s="24"/>
      <c r="KV281" s="24"/>
      <c r="KW281" s="24"/>
      <c r="KX281" s="24"/>
      <c r="KY281" s="24"/>
      <c r="KZ281" s="24"/>
      <c r="LA281" s="24"/>
      <c r="LB281" s="24"/>
      <c r="LC281" s="24"/>
      <c r="LD281" s="24"/>
      <c r="LE281" s="24"/>
      <c r="LF281" s="24"/>
      <c r="LG281" s="24"/>
      <c r="LH281" s="24"/>
      <c r="LI281" s="24"/>
      <c r="LJ281" s="24"/>
      <c r="LK281" s="24"/>
      <c r="LL281" s="24"/>
      <c r="LM281" s="24"/>
      <c r="LN281" s="24"/>
      <c r="LO281" s="24"/>
      <c r="LP281" s="24"/>
      <c r="LQ281" s="24"/>
      <c r="LR281" s="24"/>
      <c r="LS281" s="24"/>
      <c r="LT281" s="24"/>
      <c r="LU281" s="24"/>
      <c r="LV281" s="24"/>
      <c r="LW281" s="24"/>
      <c r="LX281" s="24"/>
      <c r="LY281" s="24"/>
      <c r="LZ281" s="24"/>
      <c r="MA281" s="24"/>
      <c r="MB281" s="24"/>
      <c r="MC281" s="24"/>
      <c r="MD281" s="24"/>
      <c r="ME281" s="24"/>
      <c r="MF281" s="24"/>
      <c r="MG281" s="24"/>
      <c r="MH281" s="24"/>
      <c r="MI281" s="24"/>
      <c r="MJ281" s="24"/>
      <c r="MK281" s="24"/>
      <c r="ML281" s="24"/>
      <c r="MM281" s="24"/>
      <c r="MN281" s="24"/>
      <c r="MO281" s="24"/>
      <c r="MP281" s="24"/>
      <c r="MQ281" s="24"/>
      <c r="MR281" s="24"/>
      <c r="MS281" s="24"/>
      <c r="MT281" s="24"/>
      <c r="MU281" s="24"/>
      <c r="MV281" s="24"/>
      <c r="MW281" s="24"/>
      <c r="MX281" s="24"/>
      <c r="MY281" s="24"/>
      <c r="MZ281" s="24"/>
      <c r="NA281" s="24"/>
      <c r="NB281" s="24"/>
      <c r="NC281" s="24"/>
      <c r="ND281" s="24"/>
      <c r="NE281" s="24"/>
      <c r="NF281" s="24"/>
      <c r="NG281" s="24"/>
      <c r="NH281" s="24"/>
      <c r="NI281" s="24"/>
      <c r="NJ281" s="24"/>
      <c r="NK281" s="24"/>
      <c r="NL281" s="24"/>
      <c r="NM281" s="24"/>
      <c r="NN281" s="24"/>
      <c r="NO281" s="24"/>
      <c r="NP281" s="24"/>
      <c r="NQ281" s="24"/>
      <c r="NR281" s="24"/>
      <c r="NS281" s="24"/>
      <c r="NT281" s="24"/>
      <c r="NU281" s="24"/>
      <c r="NV281" s="24"/>
      <c r="NW281" s="24"/>
      <c r="NX281" s="24"/>
      <c r="NY281" s="24"/>
      <c r="NZ281" s="24"/>
      <c r="OA281" s="24"/>
      <c r="OB281" s="24"/>
      <c r="OC281" s="24"/>
      <c r="OD281" s="24"/>
      <c r="OE281" s="24"/>
      <c r="OF281" s="24"/>
      <c r="OG281" s="24"/>
      <c r="OH281" s="24"/>
      <c r="OI281" s="24"/>
      <c r="OJ281" s="24"/>
      <c r="OK281" s="24"/>
      <c r="OL281" s="24"/>
      <c r="OM281" s="24"/>
      <c r="ON281" s="24"/>
      <c r="OO281" s="24"/>
      <c r="OP281" s="24"/>
      <c r="OQ281" s="24"/>
      <c r="OR281" s="24"/>
      <c r="OS281" s="24"/>
      <c r="OT281" s="24"/>
      <c r="OU281" s="24"/>
      <c r="OV281" s="24"/>
      <c r="OW281" s="24"/>
      <c r="OX281" s="24"/>
      <c r="OY281" s="24"/>
      <c r="OZ281" s="24"/>
      <c r="PA281" s="24"/>
      <c r="PB281" s="24"/>
      <c r="PC281" s="24"/>
      <c r="PD281" s="24"/>
      <c r="PE281" s="24"/>
      <c r="PF281" s="24"/>
      <c r="PG281" s="24"/>
      <c r="PH281" s="24"/>
      <c r="PI281" s="24"/>
      <c r="PJ281" s="24"/>
      <c r="PK281" s="24"/>
      <c r="PL281" s="24"/>
      <c r="PM281" s="24"/>
      <c r="PN281" s="24"/>
      <c r="PO281" s="24"/>
      <c r="PP281" s="24"/>
      <c r="PQ281" s="24"/>
      <c r="PR281" s="24"/>
      <c r="PS281" s="24"/>
      <c r="PT281" s="24"/>
      <c r="PU281" s="24"/>
      <c r="PV281" s="24"/>
      <c r="PW281" s="24"/>
      <c r="PX281" s="24"/>
      <c r="PY281" s="24"/>
      <c r="PZ281" s="24"/>
      <c r="QA281" s="24"/>
      <c r="QB281" s="24"/>
      <c r="QC281" s="24"/>
      <c r="QD281" s="24"/>
      <c r="QE281" s="24"/>
      <c r="QF281" s="24"/>
      <c r="QG281" s="24"/>
      <c r="QH281" s="24"/>
      <c r="QI281" s="24"/>
      <c r="QJ281" s="24"/>
      <c r="QK281" s="24"/>
      <c r="QL281" s="24"/>
      <c r="QM281" s="24"/>
      <c r="QN281" s="24"/>
      <c r="QO281" s="24"/>
      <c r="QP281" s="24"/>
      <c r="QQ281" s="24"/>
      <c r="QR281" s="24"/>
      <c r="QS281" s="24"/>
      <c r="QT281" s="24"/>
      <c r="QU281" s="24"/>
      <c r="QV281" s="24"/>
      <c r="QW281" s="24"/>
      <c r="QX281" s="24"/>
      <c r="QY281" s="24"/>
      <c r="QZ281" s="24"/>
      <c r="RA281" s="24"/>
      <c r="RB281" s="24"/>
      <c r="RC281" s="24"/>
      <c r="RD281" s="24"/>
      <c r="RE281" s="24"/>
      <c r="RF281" s="24"/>
      <c r="RG281" s="24"/>
      <c r="RH281" s="24"/>
      <c r="RI281" s="24"/>
      <c r="RJ281" s="24"/>
      <c r="RK281" s="24"/>
      <c r="RL281" s="24"/>
      <c r="RM281" s="24"/>
      <c r="RN281" s="24"/>
      <c r="RO281" s="24"/>
      <c r="RP281" s="24"/>
      <c r="RQ281" s="24"/>
      <c r="RR281" s="24"/>
      <c r="RS281" s="24"/>
      <c r="RT281" s="24"/>
      <c r="RU281" s="24"/>
      <c r="RV281" s="24"/>
      <c r="RW281" s="24"/>
      <c r="RX281" s="24"/>
      <c r="RY281" s="24"/>
      <c r="RZ281" s="24"/>
      <c r="SA281" s="24"/>
      <c r="SB281" s="24"/>
      <c r="SC281" s="24"/>
      <c r="SD281" s="24"/>
      <c r="SE281" s="24"/>
      <c r="SF281" s="24"/>
      <c r="SG281" s="24"/>
      <c r="SH281" s="24"/>
      <c r="SI281" s="24"/>
      <c r="SJ281" s="24"/>
      <c r="SK281" s="24"/>
      <c r="SL281" s="24"/>
      <c r="SM281" s="24"/>
      <c r="SN281" s="24"/>
      <c r="SO281" s="24"/>
      <c r="SP281" s="24"/>
      <c r="SQ281" s="24"/>
      <c r="SR281" s="24"/>
      <c r="SS281" s="24"/>
      <c r="ST281" s="24"/>
      <c r="SU281" s="24"/>
      <c r="SV281" s="24"/>
      <c r="SW281" s="24"/>
      <c r="SX281" s="24"/>
      <c r="SY281" s="24"/>
      <c r="SZ281" s="24"/>
      <c r="TA281" s="24"/>
      <c r="TB281" s="24"/>
      <c r="TC281" s="24"/>
      <c r="TD281" s="24"/>
      <c r="TE281" s="24"/>
      <c r="TF281" s="24"/>
      <c r="TG281" s="24"/>
      <c r="TH281" s="24"/>
      <c r="TI281" s="24"/>
      <c r="TJ281" s="24"/>
      <c r="TK281" s="24"/>
      <c r="TL281" s="24"/>
      <c r="TM281" s="24"/>
      <c r="TN281" s="24"/>
      <c r="TO281" s="24"/>
      <c r="TP281" s="24"/>
      <c r="TQ281" s="24"/>
      <c r="TR281" s="24"/>
      <c r="TS281" s="24"/>
      <c r="TT281" s="24"/>
      <c r="TU281" s="24"/>
      <c r="TV281" s="24"/>
      <c r="TW281" s="24"/>
      <c r="TX281" s="24"/>
      <c r="TY281" s="24"/>
      <c r="TZ281" s="24"/>
      <c r="UA281" s="24"/>
      <c r="UB281" s="24"/>
      <c r="UC281" s="24"/>
      <c r="UD281" s="24"/>
      <c r="UE281" s="24"/>
      <c r="UF281" s="24"/>
      <c r="UG281" s="24"/>
      <c r="UH281" s="24"/>
      <c r="UI281" s="24"/>
      <c r="UJ281" s="24"/>
      <c r="UK281" s="24"/>
      <c r="UL281" s="24"/>
      <c r="UM281" s="24"/>
      <c r="UN281" s="24"/>
      <c r="UO281" s="24"/>
      <c r="UP281" s="24"/>
      <c r="UQ281" s="24"/>
      <c r="UR281" s="24"/>
      <c r="US281" s="24"/>
      <c r="UT281" s="24"/>
      <c r="UU281" s="24"/>
      <c r="UV281" s="24"/>
      <c r="UW281" s="24"/>
      <c r="UX281" s="24"/>
      <c r="UY281" s="24"/>
      <c r="UZ281" s="24"/>
      <c r="VA281" s="24"/>
      <c r="VB281" s="24"/>
      <c r="VC281" s="24"/>
      <c r="VD281" s="24"/>
    </row>
    <row r="282" spans="1:576" s="23" customFormat="1" ht="15" customHeight="1" x14ac:dyDescent="0.2">
      <c r="A282" s="99">
        <v>72</v>
      </c>
      <c r="B282" s="89" t="s">
        <v>325</v>
      </c>
      <c r="C282" s="89" t="s">
        <v>326</v>
      </c>
      <c r="D282" s="20">
        <v>14</v>
      </c>
      <c r="E282" s="95" t="s">
        <v>244</v>
      </c>
      <c r="F282" s="89" t="s">
        <v>327</v>
      </c>
      <c r="G282" s="130" t="s">
        <v>228</v>
      </c>
      <c r="H282" s="22">
        <v>40</v>
      </c>
      <c r="I282" s="22" t="s">
        <v>121</v>
      </c>
      <c r="J282" s="21" t="s">
        <v>253</v>
      </c>
      <c r="K282" s="21" t="s">
        <v>261</v>
      </c>
      <c r="L282" s="21" t="s">
        <v>188</v>
      </c>
      <c r="M282" s="22">
        <v>1</v>
      </c>
      <c r="N282" s="62">
        <v>10931</v>
      </c>
      <c r="O282" s="62"/>
      <c r="P282" s="62"/>
      <c r="Q282" s="62">
        <f t="shared" si="165"/>
        <v>10931</v>
      </c>
      <c r="R282" s="62">
        <f>70.1*4</f>
        <v>280.39999999999998</v>
      </c>
      <c r="S282" s="62">
        <f t="shared" si="168"/>
        <v>2081.166666666667</v>
      </c>
      <c r="T282" s="62">
        <f t="shared" si="169"/>
        <v>20811.666666666668</v>
      </c>
      <c r="U282" s="62">
        <f t="shared" si="170"/>
        <v>1912.925</v>
      </c>
      <c r="V282" s="62">
        <f t="shared" si="171"/>
        <v>327.93</v>
      </c>
      <c r="W282" s="62">
        <f t="shared" si="172"/>
        <v>546.55000000000007</v>
      </c>
      <c r="X282" s="62">
        <f t="shared" si="173"/>
        <v>218.62</v>
      </c>
      <c r="Y282" s="62">
        <f>856+70</f>
        <v>926</v>
      </c>
      <c r="Z282" s="62">
        <f>600+30</f>
        <v>630</v>
      </c>
      <c r="AA282" s="64">
        <f t="shared" si="154"/>
        <v>6243.5</v>
      </c>
      <c r="AB282" s="64">
        <f t="shared" si="166"/>
        <v>18201.452777777777</v>
      </c>
      <c r="AC282" s="64">
        <f t="shared" si="167"/>
        <v>218417.43333333332</v>
      </c>
      <c r="AD282" s="64"/>
      <c r="AE282" s="64"/>
      <c r="AF282" s="64"/>
      <c r="AG282" s="64"/>
      <c r="AH282" s="64"/>
      <c r="AI282" s="64"/>
      <c r="AJ282" s="64"/>
      <c r="AK282" s="64"/>
      <c r="AL282" s="6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24"/>
      <c r="CE282" s="24"/>
      <c r="CF282" s="24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24"/>
      <c r="CR282" s="24"/>
      <c r="CS282" s="24"/>
      <c r="CT282" s="24"/>
      <c r="CU282" s="24"/>
      <c r="CV282" s="24"/>
      <c r="CW282" s="24"/>
      <c r="CX282" s="24"/>
      <c r="CY282" s="24"/>
      <c r="CZ282" s="24"/>
      <c r="DA282" s="24"/>
      <c r="DB282" s="24"/>
      <c r="DC282" s="24"/>
      <c r="DD282" s="24"/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24"/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24"/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24"/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24"/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P282" s="24"/>
      <c r="FQ282" s="24"/>
      <c r="FR282" s="24"/>
      <c r="FS282" s="24"/>
      <c r="FT282" s="24"/>
      <c r="FU282" s="24"/>
      <c r="FV282" s="24"/>
      <c r="FW282" s="24"/>
      <c r="FX282" s="24"/>
      <c r="FY282" s="24"/>
      <c r="FZ282" s="24"/>
      <c r="GA282" s="24"/>
      <c r="GB282" s="24"/>
      <c r="GC282" s="24"/>
      <c r="GD282" s="24"/>
      <c r="GE282" s="24"/>
      <c r="GF282" s="24"/>
      <c r="GG282" s="24"/>
      <c r="GH282" s="24"/>
      <c r="GI282" s="24"/>
      <c r="GJ282" s="24"/>
      <c r="GK282" s="24"/>
      <c r="GL282" s="24"/>
      <c r="GM282" s="24"/>
      <c r="GN282" s="24"/>
      <c r="GO282" s="24"/>
      <c r="GP282" s="24"/>
      <c r="GQ282" s="24"/>
      <c r="GR282" s="24"/>
      <c r="GS282" s="24"/>
      <c r="GT282" s="24"/>
      <c r="GU282" s="24"/>
      <c r="GV282" s="24"/>
      <c r="GW282" s="24"/>
      <c r="GX282" s="24"/>
      <c r="GY282" s="24"/>
      <c r="GZ282" s="24"/>
      <c r="HA282" s="24"/>
      <c r="HB282" s="24"/>
      <c r="HC282" s="24"/>
      <c r="HD282" s="24"/>
      <c r="HE282" s="24"/>
      <c r="HF282" s="24"/>
      <c r="HG282" s="24"/>
      <c r="HH282" s="24"/>
      <c r="HI282" s="24"/>
      <c r="HJ282" s="24"/>
      <c r="HK282" s="24"/>
      <c r="HL282" s="24"/>
      <c r="HM282" s="24"/>
      <c r="HN282" s="24"/>
      <c r="HO282" s="24"/>
      <c r="HP282" s="24"/>
      <c r="HQ282" s="24"/>
      <c r="HR282" s="24"/>
      <c r="HS282" s="24"/>
      <c r="HT282" s="24"/>
      <c r="HU282" s="24"/>
      <c r="HV282" s="24"/>
      <c r="HW282" s="24"/>
      <c r="HX282" s="24"/>
      <c r="HY282" s="24"/>
      <c r="HZ282" s="24"/>
      <c r="IA282" s="24"/>
      <c r="IB282" s="24"/>
      <c r="IC282" s="24"/>
      <c r="ID282" s="24"/>
      <c r="IE282" s="24"/>
      <c r="IF282" s="24"/>
      <c r="IG282" s="24"/>
      <c r="IH282" s="24"/>
      <c r="II282" s="24"/>
      <c r="IJ282" s="24"/>
      <c r="IK282" s="24"/>
      <c r="IL282" s="24"/>
      <c r="IM282" s="24"/>
      <c r="IN282" s="24"/>
      <c r="IO282" s="24"/>
      <c r="IP282" s="24"/>
      <c r="IQ282" s="24"/>
      <c r="IR282" s="24"/>
      <c r="IS282" s="24"/>
      <c r="IT282" s="24"/>
      <c r="IU282" s="24"/>
      <c r="IV282" s="24"/>
      <c r="IW282" s="24"/>
      <c r="IX282" s="24"/>
      <c r="IY282" s="24"/>
      <c r="IZ282" s="24"/>
      <c r="JA282" s="24"/>
      <c r="JB282" s="24"/>
      <c r="JC282" s="24"/>
      <c r="JD282" s="24"/>
      <c r="JE282" s="24"/>
      <c r="JF282" s="24"/>
      <c r="JG282" s="24"/>
      <c r="JH282" s="24"/>
      <c r="JI282" s="24"/>
      <c r="JJ282" s="24"/>
      <c r="JK282" s="24"/>
      <c r="JL282" s="24"/>
      <c r="JM282" s="24"/>
      <c r="JN282" s="24"/>
      <c r="JO282" s="24"/>
      <c r="JP282" s="24"/>
      <c r="JQ282" s="24"/>
      <c r="JR282" s="24"/>
      <c r="JS282" s="24"/>
      <c r="JT282" s="24"/>
      <c r="JU282" s="24"/>
      <c r="JV282" s="24"/>
      <c r="JW282" s="24"/>
      <c r="JX282" s="24"/>
      <c r="JY282" s="24"/>
      <c r="JZ282" s="24"/>
      <c r="KA282" s="24"/>
      <c r="KB282" s="24"/>
      <c r="KC282" s="24"/>
      <c r="KD282" s="24"/>
      <c r="KE282" s="24"/>
      <c r="KF282" s="24"/>
      <c r="KG282" s="24"/>
      <c r="KH282" s="24"/>
      <c r="KI282" s="24"/>
      <c r="KJ282" s="24"/>
      <c r="KK282" s="24"/>
      <c r="KL282" s="24"/>
      <c r="KM282" s="24"/>
      <c r="KN282" s="24"/>
      <c r="KO282" s="24"/>
      <c r="KP282" s="24"/>
      <c r="KQ282" s="24"/>
      <c r="KR282" s="24"/>
      <c r="KS282" s="24"/>
      <c r="KT282" s="24"/>
      <c r="KU282" s="24"/>
      <c r="KV282" s="24"/>
      <c r="KW282" s="24"/>
      <c r="KX282" s="24"/>
      <c r="KY282" s="24"/>
      <c r="KZ282" s="24"/>
      <c r="LA282" s="24"/>
      <c r="LB282" s="24"/>
      <c r="LC282" s="24"/>
      <c r="LD282" s="24"/>
      <c r="LE282" s="24"/>
      <c r="LF282" s="24"/>
      <c r="LG282" s="24"/>
      <c r="LH282" s="24"/>
      <c r="LI282" s="24"/>
      <c r="LJ282" s="24"/>
      <c r="LK282" s="24"/>
      <c r="LL282" s="24"/>
      <c r="LM282" s="24"/>
      <c r="LN282" s="24"/>
      <c r="LO282" s="24"/>
      <c r="LP282" s="24"/>
      <c r="LQ282" s="24"/>
      <c r="LR282" s="24"/>
      <c r="LS282" s="24"/>
      <c r="LT282" s="24"/>
      <c r="LU282" s="24"/>
      <c r="LV282" s="24"/>
      <c r="LW282" s="24"/>
      <c r="LX282" s="24"/>
      <c r="LY282" s="24"/>
      <c r="LZ282" s="24"/>
      <c r="MA282" s="24"/>
      <c r="MB282" s="24"/>
      <c r="MC282" s="24"/>
      <c r="MD282" s="24"/>
      <c r="ME282" s="24"/>
      <c r="MF282" s="24"/>
      <c r="MG282" s="24"/>
      <c r="MH282" s="24"/>
      <c r="MI282" s="24"/>
      <c r="MJ282" s="24"/>
      <c r="MK282" s="24"/>
      <c r="ML282" s="24"/>
      <c r="MM282" s="24"/>
      <c r="MN282" s="24"/>
      <c r="MO282" s="24"/>
      <c r="MP282" s="24"/>
      <c r="MQ282" s="24"/>
      <c r="MR282" s="24"/>
      <c r="MS282" s="24"/>
      <c r="MT282" s="24"/>
      <c r="MU282" s="24"/>
      <c r="MV282" s="24"/>
      <c r="MW282" s="24"/>
      <c r="MX282" s="24"/>
      <c r="MY282" s="24"/>
      <c r="MZ282" s="24"/>
      <c r="NA282" s="24"/>
      <c r="NB282" s="24"/>
      <c r="NC282" s="24"/>
      <c r="ND282" s="24"/>
      <c r="NE282" s="24"/>
      <c r="NF282" s="24"/>
      <c r="NG282" s="24"/>
      <c r="NH282" s="24"/>
      <c r="NI282" s="24"/>
      <c r="NJ282" s="24"/>
      <c r="NK282" s="24"/>
      <c r="NL282" s="24"/>
      <c r="NM282" s="24"/>
      <c r="NN282" s="24"/>
      <c r="NO282" s="24"/>
      <c r="NP282" s="24"/>
      <c r="NQ282" s="24"/>
      <c r="NR282" s="24"/>
      <c r="NS282" s="24"/>
      <c r="NT282" s="24"/>
      <c r="NU282" s="24"/>
      <c r="NV282" s="24"/>
      <c r="NW282" s="24"/>
      <c r="NX282" s="24"/>
      <c r="NY282" s="24"/>
      <c r="NZ282" s="24"/>
      <c r="OA282" s="24"/>
      <c r="OB282" s="24"/>
      <c r="OC282" s="24"/>
      <c r="OD282" s="24"/>
      <c r="OE282" s="24"/>
      <c r="OF282" s="24"/>
      <c r="OG282" s="24"/>
      <c r="OH282" s="24"/>
      <c r="OI282" s="24"/>
      <c r="OJ282" s="24"/>
      <c r="OK282" s="24"/>
      <c r="OL282" s="24"/>
      <c r="OM282" s="24"/>
      <c r="ON282" s="24"/>
      <c r="OO282" s="24"/>
      <c r="OP282" s="24"/>
      <c r="OQ282" s="24"/>
      <c r="OR282" s="24"/>
      <c r="OS282" s="24"/>
      <c r="OT282" s="24"/>
      <c r="OU282" s="24"/>
      <c r="OV282" s="24"/>
      <c r="OW282" s="24"/>
      <c r="OX282" s="24"/>
      <c r="OY282" s="24"/>
      <c r="OZ282" s="24"/>
      <c r="PA282" s="24"/>
      <c r="PB282" s="24"/>
      <c r="PC282" s="24"/>
      <c r="PD282" s="24"/>
      <c r="PE282" s="24"/>
      <c r="PF282" s="24"/>
      <c r="PG282" s="24"/>
      <c r="PH282" s="24"/>
      <c r="PI282" s="24"/>
      <c r="PJ282" s="24"/>
      <c r="PK282" s="24"/>
      <c r="PL282" s="24"/>
      <c r="PM282" s="24"/>
      <c r="PN282" s="24"/>
      <c r="PO282" s="24"/>
      <c r="PP282" s="24"/>
      <c r="PQ282" s="24"/>
      <c r="PR282" s="24"/>
      <c r="PS282" s="24"/>
      <c r="PT282" s="24"/>
      <c r="PU282" s="24"/>
      <c r="PV282" s="24"/>
      <c r="PW282" s="24"/>
      <c r="PX282" s="24"/>
      <c r="PY282" s="24"/>
      <c r="PZ282" s="24"/>
      <c r="QA282" s="24"/>
      <c r="QB282" s="24"/>
      <c r="QC282" s="24"/>
      <c r="QD282" s="24"/>
      <c r="QE282" s="24"/>
      <c r="QF282" s="24"/>
      <c r="QG282" s="24"/>
      <c r="QH282" s="24"/>
      <c r="QI282" s="24"/>
      <c r="QJ282" s="24"/>
      <c r="QK282" s="24"/>
      <c r="QL282" s="24"/>
      <c r="QM282" s="24"/>
      <c r="QN282" s="24"/>
      <c r="QO282" s="24"/>
      <c r="QP282" s="24"/>
      <c r="QQ282" s="24"/>
      <c r="QR282" s="24"/>
      <c r="QS282" s="24"/>
      <c r="QT282" s="24"/>
      <c r="QU282" s="24"/>
      <c r="QV282" s="24"/>
      <c r="QW282" s="24"/>
      <c r="QX282" s="24"/>
      <c r="QY282" s="24"/>
      <c r="QZ282" s="24"/>
      <c r="RA282" s="24"/>
      <c r="RB282" s="24"/>
      <c r="RC282" s="24"/>
      <c r="RD282" s="24"/>
      <c r="RE282" s="24"/>
      <c r="RF282" s="24"/>
      <c r="RG282" s="24"/>
      <c r="RH282" s="24"/>
      <c r="RI282" s="24"/>
      <c r="RJ282" s="24"/>
      <c r="RK282" s="24"/>
      <c r="RL282" s="24"/>
      <c r="RM282" s="24"/>
      <c r="RN282" s="24"/>
      <c r="RO282" s="24"/>
      <c r="RP282" s="24"/>
      <c r="RQ282" s="24"/>
      <c r="RR282" s="24"/>
      <c r="RS282" s="24"/>
      <c r="RT282" s="24"/>
      <c r="RU282" s="24"/>
      <c r="RV282" s="24"/>
      <c r="RW282" s="24"/>
      <c r="RX282" s="24"/>
      <c r="RY282" s="24"/>
      <c r="RZ282" s="24"/>
      <c r="SA282" s="24"/>
      <c r="SB282" s="24"/>
      <c r="SC282" s="24"/>
      <c r="SD282" s="24"/>
      <c r="SE282" s="24"/>
      <c r="SF282" s="24"/>
      <c r="SG282" s="24"/>
      <c r="SH282" s="24"/>
      <c r="SI282" s="24"/>
      <c r="SJ282" s="24"/>
      <c r="SK282" s="24"/>
      <c r="SL282" s="24"/>
      <c r="SM282" s="24"/>
      <c r="SN282" s="24"/>
      <c r="SO282" s="24"/>
      <c r="SP282" s="24"/>
      <c r="SQ282" s="24"/>
      <c r="SR282" s="24"/>
      <c r="SS282" s="24"/>
      <c r="ST282" s="24"/>
      <c r="SU282" s="24"/>
      <c r="SV282" s="24"/>
      <c r="SW282" s="24"/>
      <c r="SX282" s="24"/>
      <c r="SY282" s="24"/>
      <c r="SZ282" s="24"/>
      <c r="TA282" s="24"/>
      <c r="TB282" s="24"/>
      <c r="TC282" s="24"/>
      <c r="TD282" s="24"/>
      <c r="TE282" s="24"/>
      <c r="TF282" s="24"/>
      <c r="TG282" s="24"/>
      <c r="TH282" s="24"/>
      <c r="TI282" s="24"/>
      <c r="TJ282" s="24"/>
      <c r="TK282" s="24"/>
      <c r="TL282" s="24"/>
      <c r="TM282" s="24"/>
      <c r="TN282" s="24"/>
      <c r="TO282" s="24"/>
      <c r="TP282" s="24"/>
      <c r="TQ282" s="24"/>
      <c r="TR282" s="24"/>
      <c r="TS282" s="24"/>
      <c r="TT282" s="24"/>
      <c r="TU282" s="24"/>
      <c r="TV282" s="24"/>
      <c r="TW282" s="24"/>
      <c r="TX282" s="24"/>
      <c r="TY282" s="24"/>
      <c r="TZ282" s="24"/>
      <c r="UA282" s="24"/>
      <c r="UB282" s="24"/>
      <c r="UC282" s="24"/>
      <c r="UD282" s="24"/>
      <c r="UE282" s="24"/>
      <c r="UF282" s="24"/>
      <c r="UG282" s="24"/>
      <c r="UH282" s="24"/>
      <c r="UI282" s="24"/>
      <c r="UJ282" s="24"/>
      <c r="UK282" s="24"/>
      <c r="UL282" s="24"/>
      <c r="UM282" s="24"/>
      <c r="UN282" s="24"/>
      <c r="UO282" s="24"/>
      <c r="UP282" s="24"/>
      <c r="UQ282" s="24"/>
      <c r="UR282" s="24"/>
      <c r="US282" s="24"/>
      <c r="UT282" s="24"/>
      <c r="UU282" s="24"/>
      <c r="UV282" s="24"/>
      <c r="UW282" s="24"/>
      <c r="UX282" s="24"/>
      <c r="UY282" s="24"/>
      <c r="UZ282" s="24"/>
      <c r="VA282" s="24"/>
      <c r="VB282" s="24"/>
      <c r="VC282" s="24"/>
      <c r="VD282" s="24"/>
    </row>
    <row r="283" spans="1:576" s="23" customFormat="1" ht="15" customHeight="1" x14ac:dyDescent="0.2">
      <c r="A283" s="99">
        <v>73</v>
      </c>
      <c r="B283" s="89" t="s">
        <v>325</v>
      </c>
      <c r="C283" s="89" t="s">
        <v>326</v>
      </c>
      <c r="D283" s="20">
        <v>14</v>
      </c>
      <c r="E283" s="89" t="s">
        <v>244</v>
      </c>
      <c r="F283" s="89" t="s">
        <v>327</v>
      </c>
      <c r="G283" s="130" t="s">
        <v>228</v>
      </c>
      <c r="H283" s="22">
        <v>40</v>
      </c>
      <c r="I283" s="22" t="s">
        <v>121</v>
      </c>
      <c r="J283" s="21" t="s">
        <v>253</v>
      </c>
      <c r="K283" s="21" t="s">
        <v>261</v>
      </c>
      <c r="L283" s="21" t="s">
        <v>188</v>
      </c>
      <c r="M283" s="22">
        <v>1</v>
      </c>
      <c r="N283" s="62">
        <v>10931</v>
      </c>
      <c r="O283" s="62"/>
      <c r="P283" s="62"/>
      <c r="Q283" s="62">
        <f t="shared" si="165"/>
        <v>10931</v>
      </c>
      <c r="R283" s="62"/>
      <c r="S283" s="62">
        <f t="shared" si="168"/>
        <v>2081.166666666667</v>
      </c>
      <c r="T283" s="62">
        <f t="shared" si="169"/>
        <v>20811.666666666668</v>
      </c>
      <c r="U283" s="62">
        <f t="shared" si="170"/>
        <v>1912.925</v>
      </c>
      <c r="V283" s="62">
        <f t="shared" si="171"/>
        <v>327.93</v>
      </c>
      <c r="W283" s="62">
        <f t="shared" si="172"/>
        <v>546.55000000000007</v>
      </c>
      <c r="X283" s="62">
        <f t="shared" si="173"/>
        <v>218.62</v>
      </c>
      <c r="Y283" s="62">
        <f>856+70</f>
        <v>926</v>
      </c>
      <c r="Z283" s="62">
        <f>600+30</f>
        <v>630</v>
      </c>
      <c r="AA283" s="64">
        <f t="shared" si="154"/>
        <v>6243.5</v>
      </c>
      <c r="AB283" s="64">
        <f t="shared" si="166"/>
        <v>17921.052777777779</v>
      </c>
      <c r="AC283" s="64">
        <f t="shared" si="167"/>
        <v>215052.63333333336</v>
      </c>
      <c r="AD283" s="64"/>
      <c r="AE283" s="64"/>
      <c r="AF283" s="64"/>
      <c r="AG283" s="64"/>
      <c r="AH283" s="64"/>
      <c r="AI283" s="64"/>
      <c r="AJ283" s="64"/>
      <c r="AK283" s="64"/>
      <c r="AL283" s="6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4"/>
      <c r="HA283" s="24"/>
      <c r="HB283" s="24"/>
      <c r="HC283" s="24"/>
      <c r="HD283" s="24"/>
      <c r="HE283" s="24"/>
      <c r="HF283" s="24"/>
      <c r="HG283" s="24"/>
      <c r="HH283" s="24"/>
      <c r="HI283" s="24"/>
      <c r="HJ283" s="24"/>
      <c r="HK283" s="24"/>
      <c r="HL283" s="24"/>
      <c r="HM283" s="24"/>
      <c r="HN283" s="24"/>
      <c r="HO283" s="24"/>
      <c r="HP283" s="24"/>
      <c r="HQ283" s="24"/>
      <c r="HR283" s="24"/>
      <c r="HS283" s="24"/>
      <c r="HT283" s="24"/>
      <c r="HU283" s="24"/>
      <c r="HV283" s="24"/>
      <c r="HW283" s="24"/>
      <c r="HX283" s="24"/>
      <c r="HY283" s="24"/>
      <c r="HZ283" s="24"/>
      <c r="IA283" s="24"/>
      <c r="IB283" s="24"/>
      <c r="IC283" s="24"/>
      <c r="ID283" s="24"/>
      <c r="IE283" s="24"/>
      <c r="IF283" s="24"/>
      <c r="IG283" s="24"/>
      <c r="IH283" s="24"/>
      <c r="II283" s="24"/>
      <c r="IJ283" s="24"/>
      <c r="IK283" s="24"/>
      <c r="IL283" s="24"/>
      <c r="IM283" s="24"/>
      <c r="IN283" s="24"/>
      <c r="IO283" s="24"/>
      <c r="IP283" s="24"/>
      <c r="IQ283" s="24"/>
      <c r="IR283" s="24"/>
      <c r="IS283" s="24"/>
      <c r="IT283" s="24"/>
      <c r="IU283" s="24"/>
      <c r="IV283" s="24"/>
      <c r="IW283" s="24"/>
      <c r="IX283" s="24"/>
      <c r="IY283" s="24"/>
      <c r="IZ283" s="24"/>
      <c r="JA283" s="24"/>
      <c r="JB283" s="24"/>
      <c r="JC283" s="24"/>
      <c r="JD283" s="24"/>
      <c r="JE283" s="24"/>
      <c r="JF283" s="24"/>
      <c r="JG283" s="24"/>
      <c r="JH283" s="24"/>
      <c r="JI283" s="24"/>
      <c r="JJ283" s="24"/>
      <c r="JK283" s="24"/>
      <c r="JL283" s="24"/>
      <c r="JM283" s="24"/>
      <c r="JN283" s="24"/>
      <c r="JO283" s="24"/>
      <c r="JP283" s="24"/>
      <c r="JQ283" s="24"/>
      <c r="JR283" s="24"/>
      <c r="JS283" s="24"/>
      <c r="JT283" s="24"/>
      <c r="JU283" s="24"/>
      <c r="JV283" s="24"/>
      <c r="JW283" s="24"/>
      <c r="JX283" s="24"/>
      <c r="JY283" s="24"/>
      <c r="JZ283" s="24"/>
      <c r="KA283" s="24"/>
      <c r="KB283" s="24"/>
      <c r="KC283" s="24"/>
      <c r="KD283" s="24"/>
      <c r="KE283" s="24"/>
      <c r="KF283" s="24"/>
      <c r="KG283" s="24"/>
      <c r="KH283" s="24"/>
      <c r="KI283" s="24"/>
      <c r="KJ283" s="24"/>
      <c r="KK283" s="24"/>
      <c r="KL283" s="24"/>
      <c r="KM283" s="24"/>
      <c r="KN283" s="24"/>
      <c r="KO283" s="24"/>
      <c r="KP283" s="24"/>
      <c r="KQ283" s="24"/>
      <c r="KR283" s="24"/>
      <c r="KS283" s="24"/>
      <c r="KT283" s="24"/>
      <c r="KU283" s="24"/>
      <c r="KV283" s="24"/>
      <c r="KW283" s="24"/>
      <c r="KX283" s="24"/>
      <c r="KY283" s="24"/>
      <c r="KZ283" s="24"/>
      <c r="LA283" s="24"/>
      <c r="LB283" s="24"/>
      <c r="LC283" s="24"/>
      <c r="LD283" s="24"/>
      <c r="LE283" s="24"/>
      <c r="LF283" s="24"/>
      <c r="LG283" s="24"/>
      <c r="LH283" s="24"/>
      <c r="LI283" s="24"/>
      <c r="LJ283" s="24"/>
      <c r="LK283" s="24"/>
      <c r="LL283" s="24"/>
      <c r="LM283" s="24"/>
      <c r="LN283" s="24"/>
      <c r="LO283" s="24"/>
      <c r="LP283" s="24"/>
      <c r="LQ283" s="24"/>
      <c r="LR283" s="24"/>
      <c r="LS283" s="24"/>
      <c r="LT283" s="24"/>
      <c r="LU283" s="24"/>
      <c r="LV283" s="24"/>
      <c r="LW283" s="24"/>
      <c r="LX283" s="24"/>
      <c r="LY283" s="24"/>
      <c r="LZ283" s="24"/>
      <c r="MA283" s="24"/>
      <c r="MB283" s="24"/>
      <c r="MC283" s="24"/>
      <c r="MD283" s="24"/>
      <c r="ME283" s="24"/>
      <c r="MF283" s="24"/>
      <c r="MG283" s="24"/>
      <c r="MH283" s="24"/>
      <c r="MI283" s="24"/>
      <c r="MJ283" s="24"/>
      <c r="MK283" s="24"/>
      <c r="ML283" s="24"/>
      <c r="MM283" s="24"/>
      <c r="MN283" s="24"/>
      <c r="MO283" s="24"/>
      <c r="MP283" s="24"/>
      <c r="MQ283" s="24"/>
      <c r="MR283" s="24"/>
      <c r="MS283" s="24"/>
      <c r="MT283" s="24"/>
      <c r="MU283" s="24"/>
      <c r="MV283" s="24"/>
      <c r="MW283" s="24"/>
      <c r="MX283" s="24"/>
      <c r="MY283" s="24"/>
      <c r="MZ283" s="24"/>
      <c r="NA283" s="24"/>
      <c r="NB283" s="24"/>
      <c r="NC283" s="24"/>
      <c r="ND283" s="24"/>
      <c r="NE283" s="24"/>
      <c r="NF283" s="24"/>
      <c r="NG283" s="24"/>
      <c r="NH283" s="24"/>
      <c r="NI283" s="24"/>
      <c r="NJ283" s="24"/>
      <c r="NK283" s="24"/>
      <c r="NL283" s="24"/>
      <c r="NM283" s="24"/>
      <c r="NN283" s="24"/>
      <c r="NO283" s="24"/>
      <c r="NP283" s="24"/>
      <c r="NQ283" s="24"/>
      <c r="NR283" s="24"/>
      <c r="NS283" s="24"/>
      <c r="NT283" s="24"/>
      <c r="NU283" s="24"/>
      <c r="NV283" s="24"/>
      <c r="NW283" s="24"/>
      <c r="NX283" s="24"/>
      <c r="NY283" s="24"/>
      <c r="NZ283" s="24"/>
      <c r="OA283" s="24"/>
      <c r="OB283" s="24"/>
      <c r="OC283" s="24"/>
      <c r="OD283" s="24"/>
      <c r="OE283" s="24"/>
      <c r="OF283" s="24"/>
      <c r="OG283" s="24"/>
      <c r="OH283" s="24"/>
      <c r="OI283" s="24"/>
      <c r="OJ283" s="24"/>
      <c r="OK283" s="24"/>
      <c r="OL283" s="24"/>
      <c r="OM283" s="24"/>
      <c r="ON283" s="24"/>
      <c r="OO283" s="24"/>
      <c r="OP283" s="24"/>
      <c r="OQ283" s="24"/>
      <c r="OR283" s="24"/>
      <c r="OS283" s="24"/>
      <c r="OT283" s="24"/>
      <c r="OU283" s="24"/>
      <c r="OV283" s="24"/>
      <c r="OW283" s="24"/>
      <c r="OX283" s="24"/>
      <c r="OY283" s="24"/>
      <c r="OZ283" s="24"/>
      <c r="PA283" s="24"/>
      <c r="PB283" s="24"/>
      <c r="PC283" s="24"/>
      <c r="PD283" s="24"/>
      <c r="PE283" s="24"/>
      <c r="PF283" s="24"/>
      <c r="PG283" s="24"/>
      <c r="PH283" s="24"/>
      <c r="PI283" s="24"/>
      <c r="PJ283" s="24"/>
      <c r="PK283" s="24"/>
      <c r="PL283" s="24"/>
      <c r="PM283" s="24"/>
      <c r="PN283" s="24"/>
      <c r="PO283" s="24"/>
      <c r="PP283" s="24"/>
      <c r="PQ283" s="24"/>
      <c r="PR283" s="24"/>
      <c r="PS283" s="24"/>
      <c r="PT283" s="24"/>
      <c r="PU283" s="24"/>
      <c r="PV283" s="24"/>
      <c r="PW283" s="24"/>
      <c r="PX283" s="24"/>
      <c r="PY283" s="24"/>
      <c r="PZ283" s="24"/>
      <c r="QA283" s="24"/>
      <c r="QB283" s="24"/>
      <c r="QC283" s="24"/>
      <c r="QD283" s="24"/>
      <c r="QE283" s="24"/>
      <c r="QF283" s="24"/>
      <c r="QG283" s="24"/>
      <c r="QH283" s="24"/>
      <c r="QI283" s="24"/>
      <c r="QJ283" s="24"/>
      <c r="QK283" s="24"/>
      <c r="QL283" s="24"/>
      <c r="QM283" s="24"/>
      <c r="QN283" s="24"/>
      <c r="QO283" s="24"/>
      <c r="QP283" s="24"/>
      <c r="QQ283" s="24"/>
      <c r="QR283" s="24"/>
      <c r="QS283" s="24"/>
      <c r="QT283" s="24"/>
      <c r="QU283" s="24"/>
      <c r="QV283" s="24"/>
      <c r="QW283" s="24"/>
      <c r="QX283" s="24"/>
      <c r="QY283" s="24"/>
      <c r="QZ283" s="24"/>
      <c r="RA283" s="24"/>
      <c r="RB283" s="24"/>
      <c r="RC283" s="24"/>
      <c r="RD283" s="24"/>
      <c r="RE283" s="24"/>
      <c r="RF283" s="24"/>
      <c r="RG283" s="24"/>
      <c r="RH283" s="24"/>
      <c r="RI283" s="24"/>
      <c r="RJ283" s="24"/>
      <c r="RK283" s="24"/>
      <c r="RL283" s="24"/>
      <c r="RM283" s="24"/>
      <c r="RN283" s="24"/>
      <c r="RO283" s="24"/>
      <c r="RP283" s="24"/>
      <c r="RQ283" s="24"/>
      <c r="RR283" s="24"/>
      <c r="RS283" s="24"/>
      <c r="RT283" s="24"/>
      <c r="RU283" s="24"/>
      <c r="RV283" s="24"/>
      <c r="RW283" s="24"/>
      <c r="RX283" s="24"/>
      <c r="RY283" s="24"/>
      <c r="RZ283" s="24"/>
      <c r="SA283" s="24"/>
      <c r="SB283" s="24"/>
      <c r="SC283" s="24"/>
      <c r="SD283" s="24"/>
      <c r="SE283" s="24"/>
      <c r="SF283" s="24"/>
      <c r="SG283" s="24"/>
      <c r="SH283" s="24"/>
      <c r="SI283" s="24"/>
      <c r="SJ283" s="24"/>
      <c r="SK283" s="24"/>
      <c r="SL283" s="24"/>
      <c r="SM283" s="24"/>
      <c r="SN283" s="24"/>
      <c r="SO283" s="24"/>
      <c r="SP283" s="24"/>
      <c r="SQ283" s="24"/>
      <c r="SR283" s="24"/>
      <c r="SS283" s="24"/>
      <c r="ST283" s="24"/>
      <c r="SU283" s="24"/>
      <c r="SV283" s="24"/>
      <c r="SW283" s="24"/>
      <c r="SX283" s="24"/>
      <c r="SY283" s="24"/>
      <c r="SZ283" s="24"/>
      <c r="TA283" s="24"/>
      <c r="TB283" s="24"/>
      <c r="TC283" s="24"/>
      <c r="TD283" s="24"/>
      <c r="TE283" s="24"/>
      <c r="TF283" s="24"/>
      <c r="TG283" s="24"/>
      <c r="TH283" s="24"/>
      <c r="TI283" s="24"/>
      <c r="TJ283" s="24"/>
      <c r="TK283" s="24"/>
      <c r="TL283" s="24"/>
      <c r="TM283" s="24"/>
      <c r="TN283" s="24"/>
      <c r="TO283" s="24"/>
      <c r="TP283" s="24"/>
      <c r="TQ283" s="24"/>
      <c r="TR283" s="24"/>
      <c r="TS283" s="24"/>
      <c r="TT283" s="24"/>
      <c r="TU283" s="24"/>
      <c r="TV283" s="24"/>
      <c r="TW283" s="24"/>
      <c r="TX283" s="24"/>
      <c r="TY283" s="24"/>
      <c r="TZ283" s="24"/>
      <c r="UA283" s="24"/>
      <c r="UB283" s="24"/>
      <c r="UC283" s="24"/>
      <c r="UD283" s="24"/>
      <c r="UE283" s="24"/>
      <c r="UF283" s="24"/>
      <c r="UG283" s="24"/>
      <c r="UH283" s="24"/>
      <c r="UI283" s="24"/>
      <c r="UJ283" s="24"/>
      <c r="UK283" s="24"/>
      <c r="UL283" s="24"/>
      <c r="UM283" s="24"/>
      <c r="UN283" s="24"/>
      <c r="UO283" s="24"/>
      <c r="UP283" s="24"/>
      <c r="UQ283" s="24"/>
      <c r="UR283" s="24"/>
      <c r="US283" s="24"/>
      <c r="UT283" s="24"/>
      <c r="UU283" s="24"/>
      <c r="UV283" s="24"/>
      <c r="UW283" s="24"/>
      <c r="UX283" s="24"/>
      <c r="UY283" s="24"/>
      <c r="UZ283" s="24"/>
      <c r="VA283" s="24"/>
      <c r="VB283" s="24"/>
      <c r="VC283" s="24"/>
      <c r="VD283" s="24"/>
    </row>
    <row r="284" spans="1:576" s="23" customFormat="1" ht="15" customHeight="1" x14ac:dyDescent="0.2">
      <c r="A284" s="94">
        <v>74</v>
      </c>
      <c r="B284" s="89" t="s">
        <v>325</v>
      </c>
      <c r="C284" s="89" t="s">
        <v>326</v>
      </c>
      <c r="D284" s="20">
        <v>14</v>
      </c>
      <c r="E284" s="92" t="s">
        <v>244</v>
      </c>
      <c r="F284" s="89" t="s">
        <v>327</v>
      </c>
      <c r="G284" s="130" t="s">
        <v>228</v>
      </c>
      <c r="H284" s="22">
        <v>40</v>
      </c>
      <c r="I284" s="22" t="s">
        <v>121</v>
      </c>
      <c r="J284" s="21" t="s">
        <v>73</v>
      </c>
      <c r="K284" s="21" t="s">
        <v>261</v>
      </c>
      <c r="L284" s="21" t="s">
        <v>188</v>
      </c>
      <c r="M284" s="22">
        <v>1</v>
      </c>
      <c r="N284" s="62">
        <v>10931</v>
      </c>
      <c r="O284" s="62"/>
      <c r="P284" s="62"/>
      <c r="Q284" s="62">
        <f t="shared" si="165"/>
        <v>10931</v>
      </c>
      <c r="R284" s="62"/>
      <c r="S284" s="62">
        <f t="shared" si="168"/>
        <v>2081.166666666667</v>
      </c>
      <c r="T284" s="62">
        <f t="shared" si="169"/>
        <v>20811.666666666668</v>
      </c>
      <c r="U284" s="62">
        <f t="shared" si="170"/>
        <v>1912.925</v>
      </c>
      <c r="V284" s="62">
        <f t="shared" si="171"/>
        <v>327.93</v>
      </c>
      <c r="W284" s="62">
        <f t="shared" si="172"/>
        <v>546.55000000000007</v>
      </c>
      <c r="X284" s="62">
        <f t="shared" si="173"/>
        <v>218.62</v>
      </c>
      <c r="Y284" s="62">
        <f>856+70</f>
        <v>926</v>
      </c>
      <c r="Z284" s="62">
        <f>600+30</f>
        <v>630</v>
      </c>
      <c r="AA284" s="64">
        <f t="shared" si="154"/>
        <v>6243.5</v>
      </c>
      <c r="AB284" s="64">
        <f t="shared" si="166"/>
        <v>17921.052777777779</v>
      </c>
      <c r="AC284" s="64">
        <f t="shared" si="167"/>
        <v>215052.63333333336</v>
      </c>
      <c r="AD284" s="64"/>
      <c r="AE284" s="64"/>
      <c r="AF284" s="64"/>
      <c r="AG284" s="64"/>
      <c r="AH284" s="64"/>
      <c r="AI284" s="64"/>
      <c r="AJ284" s="64"/>
      <c r="AK284" s="64"/>
      <c r="AL284" s="6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  <c r="HF284" s="24"/>
      <c r="HG284" s="24"/>
      <c r="HH284" s="24"/>
      <c r="HI284" s="24"/>
      <c r="HJ284" s="24"/>
      <c r="HK284" s="24"/>
      <c r="HL284" s="24"/>
      <c r="HM284" s="24"/>
      <c r="HN284" s="24"/>
      <c r="HO284" s="24"/>
      <c r="HP284" s="24"/>
      <c r="HQ284" s="24"/>
      <c r="HR284" s="24"/>
      <c r="HS284" s="24"/>
      <c r="HT284" s="24"/>
      <c r="HU284" s="24"/>
      <c r="HV284" s="24"/>
      <c r="HW284" s="24"/>
      <c r="HX284" s="24"/>
      <c r="HY284" s="24"/>
      <c r="HZ284" s="24"/>
      <c r="IA284" s="24"/>
      <c r="IB284" s="24"/>
      <c r="IC284" s="24"/>
      <c r="ID284" s="24"/>
      <c r="IE284" s="24"/>
      <c r="IF284" s="24"/>
      <c r="IG284" s="24"/>
      <c r="IH284" s="24"/>
      <c r="II284" s="24"/>
      <c r="IJ284" s="24"/>
      <c r="IK284" s="24"/>
      <c r="IL284" s="24"/>
      <c r="IM284" s="24"/>
      <c r="IN284" s="24"/>
      <c r="IO284" s="24"/>
      <c r="IP284" s="24"/>
      <c r="IQ284" s="24"/>
      <c r="IR284" s="24"/>
      <c r="IS284" s="24"/>
      <c r="IT284" s="24"/>
      <c r="IU284" s="24"/>
      <c r="IV284" s="24"/>
      <c r="IW284" s="24"/>
      <c r="IX284" s="24"/>
      <c r="IY284" s="24"/>
      <c r="IZ284" s="24"/>
      <c r="JA284" s="24"/>
      <c r="JB284" s="24"/>
      <c r="JC284" s="24"/>
      <c r="JD284" s="24"/>
      <c r="JE284" s="24"/>
      <c r="JF284" s="24"/>
      <c r="JG284" s="24"/>
      <c r="JH284" s="24"/>
      <c r="JI284" s="24"/>
      <c r="JJ284" s="24"/>
      <c r="JK284" s="24"/>
      <c r="JL284" s="24"/>
      <c r="JM284" s="24"/>
      <c r="JN284" s="24"/>
      <c r="JO284" s="24"/>
      <c r="JP284" s="24"/>
      <c r="JQ284" s="24"/>
      <c r="JR284" s="24"/>
      <c r="JS284" s="24"/>
      <c r="JT284" s="24"/>
      <c r="JU284" s="24"/>
      <c r="JV284" s="24"/>
      <c r="JW284" s="24"/>
      <c r="JX284" s="24"/>
      <c r="JY284" s="24"/>
      <c r="JZ284" s="24"/>
      <c r="KA284" s="24"/>
      <c r="KB284" s="24"/>
      <c r="KC284" s="24"/>
      <c r="KD284" s="24"/>
      <c r="KE284" s="24"/>
      <c r="KF284" s="24"/>
      <c r="KG284" s="24"/>
      <c r="KH284" s="24"/>
      <c r="KI284" s="24"/>
      <c r="KJ284" s="24"/>
      <c r="KK284" s="24"/>
      <c r="KL284" s="24"/>
      <c r="KM284" s="24"/>
      <c r="KN284" s="24"/>
      <c r="KO284" s="24"/>
      <c r="KP284" s="24"/>
      <c r="KQ284" s="24"/>
      <c r="KR284" s="24"/>
      <c r="KS284" s="24"/>
      <c r="KT284" s="24"/>
      <c r="KU284" s="24"/>
      <c r="KV284" s="24"/>
      <c r="KW284" s="24"/>
      <c r="KX284" s="24"/>
      <c r="KY284" s="24"/>
      <c r="KZ284" s="24"/>
      <c r="LA284" s="24"/>
      <c r="LB284" s="24"/>
      <c r="LC284" s="24"/>
      <c r="LD284" s="24"/>
      <c r="LE284" s="24"/>
      <c r="LF284" s="24"/>
      <c r="LG284" s="24"/>
      <c r="LH284" s="24"/>
      <c r="LI284" s="24"/>
      <c r="LJ284" s="24"/>
      <c r="LK284" s="24"/>
      <c r="LL284" s="24"/>
      <c r="LM284" s="24"/>
      <c r="LN284" s="24"/>
      <c r="LO284" s="24"/>
      <c r="LP284" s="24"/>
      <c r="LQ284" s="24"/>
      <c r="LR284" s="24"/>
      <c r="LS284" s="24"/>
      <c r="LT284" s="24"/>
      <c r="LU284" s="24"/>
      <c r="LV284" s="24"/>
      <c r="LW284" s="24"/>
      <c r="LX284" s="24"/>
      <c r="LY284" s="24"/>
      <c r="LZ284" s="24"/>
      <c r="MA284" s="24"/>
      <c r="MB284" s="24"/>
      <c r="MC284" s="24"/>
      <c r="MD284" s="24"/>
      <c r="ME284" s="24"/>
      <c r="MF284" s="24"/>
      <c r="MG284" s="24"/>
      <c r="MH284" s="24"/>
      <c r="MI284" s="24"/>
      <c r="MJ284" s="24"/>
      <c r="MK284" s="24"/>
      <c r="ML284" s="24"/>
      <c r="MM284" s="24"/>
      <c r="MN284" s="24"/>
      <c r="MO284" s="24"/>
      <c r="MP284" s="24"/>
      <c r="MQ284" s="24"/>
      <c r="MR284" s="24"/>
      <c r="MS284" s="24"/>
      <c r="MT284" s="24"/>
      <c r="MU284" s="24"/>
      <c r="MV284" s="24"/>
      <c r="MW284" s="24"/>
      <c r="MX284" s="24"/>
      <c r="MY284" s="24"/>
      <c r="MZ284" s="24"/>
      <c r="NA284" s="24"/>
      <c r="NB284" s="24"/>
      <c r="NC284" s="24"/>
      <c r="ND284" s="24"/>
      <c r="NE284" s="24"/>
      <c r="NF284" s="24"/>
      <c r="NG284" s="24"/>
      <c r="NH284" s="24"/>
      <c r="NI284" s="24"/>
      <c r="NJ284" s="24"/>
      <c r="NK284" s="24"/>
      <c r="NL284" s="24"/>
      <c r="NM284" s="24"/>
      <c r="NN284" s="24"/>
      <c r="NO284" s="24"/>
      <c r="NP284" s="24"/>
      <c r="NQ284" s="24"/>
      <c r="NR284" s="24"/>
      <c r="NS284" s="24"/>
      <c r="NT284" s="24"/>
      <c r="NU284" s="24"/>
      <c r="NV284" s="24"/>
      <c r="NW284" s="24"/>
      <c r="NX284" s="24"/>
      <c r="NY284" s="24"/>
      <c r="NZ284" s="24"/>
      <c r="OA284" s="24"/>
      <c r="OB284" s="24"/>
      <c r="OC284" s="24"/>
      <c r="OD284" s="24"/>
      <c r="OE284" s="24"/>
      <c r="OF284" s="24"/>
      <c r="OG284" s="24"/>
      <c r="OH284" s="24"/>
      <c r="OI284" s="24"/>
      <c r="OJ284" s="24"/>
      <c r="OK284" s="24"/>
      <c r="OL284" s="24"/>
      <c r="OM284" s="24"/>
      <c r="ON284" s="24"/>
      <c r="OO284" s="24"/>
      <c r="OP284" s="24"/>
      <c r="OQ284" s="24"/>
      <c r="OR284" s="24"/>
      <c r="OS284" s="24"/>
      <c r="OT284" s="24"/>
      <c r="OU284" s="24"/>
      <c r="OV284" s="24"/>
      <c r="OW284" s="24"/>
      <c r="OX284" s="24"/>
      <c r="OY284" s="24"/>
      <c r="OZ284" s="24"/>
      <c r="PA284" s="24"/>
      <c r="PB284" s="24"/>
      <c r="PC284" s="24"/>
      <c r="PD284" s="24"/>
      <c r="PE284" s="24"/>
      <c r="PF284" s="24"/>
      <c r="PG284" s="24"/>
      <c r="PH284" s="24"/>
      <c r="PI284" s="24"/>
      <c r="PJ284" s="24"/>
      <c r="PK284" s="24"/>
      <c r="PL284" s="24"/>
      <c r="PM284" s="24"/>
      <c r="PN284" s="24"/>
      <c r="PO284" s="24"/>
      <c r="PP284" s="24"/>
      <c r="PQ284" s="24"/>
      <c r="PR284" s="24"/>
      <c r="PS284" s="24"/>
      <c r="PT284" s="24"/>
      <c r="PU284" s="24"/>
      <c r="PV284" s="24"/>
      <c r="PW284" s="24"/>
      <c r="PX284" s="24"/>
      <c r="PY284" s="24"/>
      <c r="PZ284" s="24"/>
      <c r="QA284" s="24"/>
      <c r="QB284" s="24"/>
      <c r="QC284" s="24"/>
      <c r="QD284" s="24"/>
      <c r="QE284" s="24"/>
      <c r="QF284" s="24"/>
      <c r="QG284" s="24"/>
      <c r="QH284" s="24"/>
      <c r="QI284" s="24"/>
      <c r="QJ284" s="24"/>
      <c r="QK284" s="24"/>
      <c r="QL284" s="24"/>
      <c r="QM284" s="24"/>
      <c r="QN284" s="24"/>
      <c r="QO284" s="24"/>
      <c r="QP284" s="24"/>
      <c r="QQ284" s="24"/>
      <c r="QR284" s="24"/>
      <c r="QS284" s="24"/>
      <c r="QT284" s="24"/>
      <c r="QU284" s="24"/>
      <c r="QV284" s="24"/>
      <c r="QW284" s="24"/>
      <c r="QX284" s="24"/>
      <c r="QY284" s="24"/>
      <c r="QZ284" s="24"/>
      <c r="RA284" s="24"/>
      <c r="RB284" s="24"/>
      <c r="RC284" s="24"/>
      <c r="RD284" s="24"/>
      <c r="RE284" s="24"/>
      <c r="RF284" s="24"/>
      <c r="RG284" s="24"/>
      <c r="RH284" s="24"/>
      <c r="RI284" s="24"/>
      <c r="RJ284" s="24"/>
      <c r="RK284" s="24"/>
      <c r="RL284" s="24"/>
      <c r="RM284" s="24"/>
      <c r="RN284" s="24"/>
      <c r="RO284" s="24"/>
      <c r="RP284" s="24"/>
      <c r="RQ284" s="24"/>
      <c r="RR284" s="24"/>
      <c r="RS284" s="24"/>
      <c r="RT284" s="24"/>
      <c r="RU284" s="24"/>
      <c r="RV284" s="24"/>
      <c r="RW284" s="24"/>
      <c r="RX284" s="24"/>
      <c r="RY284" s="24"/>
      <c r="RZ284" s="24"/>
      <c r="SA284" s="24"/>
      <c r="SB284" s="24"/>
      <c r="SC284" s="24"/>
      <c r="SD284" s="24"/>
      <c r="SE284" s="24"/>
      <c r="SF284" s="24"/>
      <c r="SG284" s="24"/>
      <c r="SH284" s="24"/>
      <c r="SI284" s="24"/>
      <c r="SJ284" s="24"/>
      <c r="SK284" s="24"/>
      <c r="SL284" s="24"/>
      <c r="SM284" s="24"/>
      <c r="SN284" s="24"/>
      <c r="SO284" s="24"/>
      <c r="SP284" s="24"/>
      <c r="SQ284" s="24"/>
      <c r="SR284" s="24"/>
      <c r="SS284" s="24"/>
      <c r="ST284" s="24"/>
      <c r="SU284" s="24"/>
      <c r="SV284" s="24"/>
      <c r="SW284" s="24"/>
      <c r="SX284" s="24"/>
      <c r="SY284" s="24"/>
      <c r="SZ284" s="24"/>
      <c r="TA284" s="24"/>
      <c r="TB284" s="24"/>
      <c r="TC284" s="24"/>
      <c r="TD284" s="24"/>
      <c r="TE284" s="24"/>
      <c r="TF284" s="24"/>
      <c r="TG284" s="24"/>
      <c r="TH284" s="24"/>
      <c r="TI284" s="24"/>
      <c r="TJ284" s="24"/>
      <c r="TK284" s="24"/>
      <c r="TL284" s="24"/>
      <c r="TM284" s="24"/>
      <c r="TN284" s="24"/>
      <c r="TO284" s="24"/>
      <c r="TP284" s="24"/>
      <c r="TQ284" s="24"/>
      <c r="TR284" s="24"/>
      <c r="TS284" s="24"/>
      <c r="TT284" s="24"/>
      <c r="TU284" s="24"/>
      <c r="TV284" s="24"/>
      <c r="TW284" s="24"/>
      <c r="TX284" s="24"/>
      <c r="TY284" s="24"/>
      <c r="TZ284" s="24"/>
      <c r="UA284" s="24"/>
      <c r="UB284" s="24"/>
      <c r="UC284" s="24"/>
      <c r="UD284" s="24"/>
      <c r="UE284" s="24"/>
      <c r="UF284" s="24"/>
      <c r="UG284" s="24"/>
      <c r="UH284" s="24"/>
      <c r="UI284" s="24"/>
      <c r="UJ284" s="24"/>
      <c r="UK284" s="24"/>
      <c r="UL284" s="24"/>
      <c r="UM284" s="24"/>
      <c r="UN284" s="24"/>
      <c r="UO284" s="24"/>
      <c r="UP284" s="24"/>
      <c r="UQ284" s="24"/>
      <c r="UR284" s="24"/>
      <c r="US284" s="24"/>
      <c r="UT284" s="24"/>
      <c r="UU284" s="24"/>
      <c r="UV284" s="24"/>
      <c r="UW284" s="24"/>
      <c r="UX284" s="24"/>
      <c r="UY284" s="24"/>
      <c r="UZ284" s="24"/>
      <c r="VA284" s="24"/>
      <c r="VB284" s="24"/>
      <c r="VC284" s="24"/>
      <c r="VD284" s="24"/>
    </row>
    <row r="285" spans="1:576" s="23" customFormat="1" ht="15" customHeight="1" x14ac:dyDescent="0.2">
      <c r="A285" s="18">
        <v>75</v>
      </c>
      <c r="B285" s="89" t="s">
        <v>325</v>
      </c>
      <c r="C285" s="89" t="s">
        <v>326</v>
      </c>
      <c r="D285" s="20">
        <v>14</v>
      </c>
      <c r="E285" s="95" t="s">
        <v>244</v>
      </c>
      <c r="F285" s="89" t="s">
        <v>327</v>
      </c>
      <c r="G285" s="130" t="s">
        <v>228</v>
      </c>
      <c r="H285" s="22">
        <v>40</v>
      </c>
      <c r="I285" s="22" t="s">
        <v>121</v>
      </c>
      <c r="J285" s="21" t="s">
        <v>73</v>
      </c>
      <c r="K285" s="21" t="s">
        <v>261</v>
      </c>
      <c r="L285" s="21" t="s">
        <v>188</v>
      </c>
      <c r="M285" s="22">
        <v>1</v>
      </c>
      <c r="N285" s="62">
        <v>10931</v>
      </c>
      <c r="O285" s="62"/>
      <c r="P285" s="62"/>
      <c r="Q285" s="62">
        <f t="shared" si="165"/>
        <v>10931</v>
      </c>
      <c r="R285" s="62">
        <f>70.1*5</f>
        <v>350.5</v>
      </c>
      <c r="S285" s="62">
        <f t="shared" si="168"/>
        <v>2081.166666666667</v>
      </c>
      <c r="T285" s="62">
        <f t="shared" si="169"/>
        <v>20811.666666666668</v>
      </c>
      <c r="U285" s="62">
        <f t="shared" si="170"/>
        <v>1912.925</v>
      </c>
      <c r="V285" s="62">
        <f t="shared" si="171"/>
        <v>327.93</v>
      </c>
      <c r="W285" s="62">
        <f t="shared" si="172"/>
        <v>546.55000000000007</v>
      </c>
      <c r="X285" s="62">
        <f t="shared" si="173"/>
        <v>218.62</v>
      </c>
      <c r="Y285" s="62">
        <f>856+70</f>
        <v>926</v>
      </c>
      <c r="Z285" s="62">
        <f>600+30</f>
        <v>630</v>
      </c>
      <c r="AA285" s="64">
        <f t="shared" si="154"/>
        <v>6243.5</v>
      </c>
      <c r="AB285" s="64">
        <f t="shared" si="166"/>
        <v>18271.552777777779</v>
      </c>
      <c r="AC285" s="64">
        <f t="shared" si="167"/>
        <v>219258.63333333336</v>
      </c>
      <c r="AD285" s="64"/>
      <c r="AE285" s="64"/>
      <c r="AF285" s="64"/>
      <c r="AG285" s="64"/>
      <c r="AH285" s="64"/>
      <c r="AI285" s="64"/>
      <c r="AJ285" s="64"/>
      <c r="AK285" s="64"/>
      <c r="AL285" s="6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4"/>
      <c r="HA285" s="24"/>
      <c r="HB285" s="24"/>
      <c r="HC285" s="24"/>
      <c r="HD285" s="24"/>
      <c r="HE285" s="24"/>
      <c r="HF285" s="24"/>
      <c r="HG285" s="24"/>
      <c r="HH285" s="24"/>
      <c r="HI285" s="24"/>
      <c r="HJ285" s="24"/>
      <c r="HK285" s="24"/>
      <c r="HL285" s="24"/>
      <c r="HM285" s="24"/>
      <c r="HN285" s="24"/>
      <c r="HO285" s="24"/>
      <c r="HP285" s="24"/>
      <c r="HQ285" s="24"/>
      <c r="HR285" s="24"/>
      <c r="HS285" s="24"/>
      <c r="HT285" s="24"/>
      <c r="HU285" s="24"/>
      <c r="HV285" s="24"/>
      <c r="HW285" s="24"/>
      <c r="HX285" s="24"/>
      <c r="HY285" s="24"/>
      <c r="HZ285" s="24"/>
      <c r="IA285" s="24"/>
      <c r="IB285" s="24"/>
      <c r="IC285" s="24"/>
      <c r="ID285" s="24"/>
      <c r="IE285" s="24"/>
      <c r="IF285" s="24"/>
      <c r="IG285" s="24"/>
      <c r="IH285" s="24"/>
      <c r="II285" s="24"/>
      <c r="IJ285" s="24"/>
      <c r="IK285" s="24"/>
      <c r="IL285" s="24"/>
      <c r="IM285" s="24"/>
      <c r="IN285" s="24"/>
      <c r="IO285" s="24"/>
      <c r="IP285" s="24"/>
      <c r="IQ285" s="24"/>
      <c r="IR285" s="24"/>
      <c r="IS285" s="24"/>
      <c r="IT285" s="24"/>
      <c r="IU285" s="24"/>
      <c r="IV285" s="24"/>
      <c r="IW285" s="24"/>
      <c r="IX285" s="24"/>
      <c r="IY285" s="24"/>
      <c r="IZ285" s="24"/>
      <c r="JA285" s="24"/>
      <c r="JB285" s="24"/>
      <c r="JC285" s="24"/>
      <c r="JD285" s="24"/>
      <c r="JE285" s="24"/>
      <c r="JF285" s="24"/>
      <c r="JG285" s="24"/>
      <c r="JH285" s="24"/>
      <c r="JI285" s="24"/>
      <c r="JJ285" s="24"/>
      <c r="JK285" s="24"/>
      <c r="JL285" s="24"/>
      <c r="JM285" s="24"/>
      <c r="JN285" s="24"/>
      <c r="JO285" s="24"/>
      <c r="JP285" s="24"/>
      <c r="JQ285" s="24"/>
      <c r="JR285" s="24"/>
      <c r="JS285" s="24"/>
      <c r="JT285" s="24"/>
      <c r="JU285" s="24"/>
      <c r="JV285" s="24"/>
      <c r="JW285" s="24"/>
      <c r="JX285" s="24"/>
      <c r="JY285" s="24"/>
      <c r="JZ285" s="24"/>
      <c r="KA285" s="24"/>
      <c r="KB285" s="24"/>
      <c r="KC285" s="24"/>
      <c r="KD285" s="24"/>
      <c r="KE285" s="24"/>
      <c r="KF285" s="24"/>
      <c r="KG285" s="24"/>
      <c r="KH285" s="24"/>
      <c r="KI285" s="24"/>
      <c r="KJ285" s="24"/>
      <c r="KK285" s="24"/>
      <c r="KL285" s="24"/>
      <c r="KM285" s="24"/>
      <c r="KN285" s="24"/>
      <c r="KO285" s="24"/>
      <c r="KP285" s="24"/>
      <c r="KQ285" s="24"/>
      <c r="KR285" s="24"/>
      <c r="KS285" s="24"/>
      <c r="KT285" s="24"/>
      <c r="KU285" s="24"/>
      <c r="KV285" s="24"/>
      <c r="KW285" s="24"/>
      <c r="KX285" s="24"/>
      <c r="KY285" s="24"/>
      <c r="KZ285" s="24"/>
      <c r="LA285" s="24"/>
      <c r="LB285" s="24"/>
      <c r="LC285" s="24"/>
      <c r="LD285" s="24"/>
      <c r="LE285" s="24"/>
      <c r="LF285" s="24"/>
      <c r="LG285" s="24"/>
      <c r="LH285" s="24"/>
      <c r="LI285" s="24"/>
      <c r="LJ285" s="24"/>
      <c r="LK285" s="24"/>
      <c r="LL285" s="24"/>
      <c r="LM285" s="24"/>
      <c r="LN285" s="24"/>
      <c r="LO285" s="24"/>
      <c r="LP285" s="24"/>
      <c r="LQ285" s="24"/>
      <c r="LR285" s="24"/>
      <c r="LS285" s="24"/>
      <c r="LT285" s="24"/>
      <c r="LU285" s="24"/>
      <c r="LV285" s="24"/>
      <c r="LW285" s="24"/>
      <c r="LX285" s="24"/>
      <c r="LY285" s="24"/>
      <c r="LZ285" s="24"/>
      <c r="MA285" s="24"/>
      <c r="MB285" s="24"/>
      <c r="MC285" s="24"/>
      <c r="MD285" s="24"/>
      <c r="ME285" s="24"/>
      <c r="MF285" s="24"/>
      <c r="MG285" s="24"/>
      <c r="MH285" s="24"/>
      <c r="MI285" s="24"/>
      <c r="MJ285" s="24"/>
      <c r="MK285" s="24"/>
      <c r="ML285" s="24"/>
      <c r="MM285" s="24"/>
      <c r="MN285" s="24"/>
      <c r="MO285" s="24"/>
      <c r="MP285" s="24"/>
      <c r="MQ285" s="24"/>
      <c r="MR285" s="24"/>
      <c r="MS285" s="24"/>
      <c r="MT285" s="24"/>
      <c r="MU285" s="24"/>
      <c r="MV285" s="24"/>
      <c r="MW285" s="24"/>
      <c r="MX285" s="24"/>
      <c r="MY285" s="24"/>
      <c r="MZ285" s="24"/>
      <c r="NA285" s="24"/>
      <c r="NB285" s="24"/>
      <c r="NC285" s="24"/>
      <c r="ND285" s="24"/>
      <c r="NE285" s="24"/>
      <c r="NF285" s="24"/>
      <c r="NG285" s="24"/>
      <c r="NH285" s="24"/>
      <c r="NI285" s="24"/>
      <c r="NJ285" s="24"/>
      <c r="NK285" s="24"/>
      <c r="NL285" s="24"/>
      <c r="NM285" s="24"/>
      <c r="NN285" s="24"/>
      <c r="NO285" s="24"/>
      <c r="NP285" s="24"/>
      <c r="NQ285" s="24"/>
      <c r="NR285" s="24"/>
      <c r="NS285" s="24"/>
      <c r="NT285" s="24"/>
      <c r="NU285" s="24"/>
      <c r="NV285" s="24"/>
      <c r="NW285" s="24"/>
      <c r="NX285" s="24"/>
      <c r="NY285" s="24"/>
      <c r="NZ285" s="24"/>
      <c r="OA285" s="24"/>
      <c r="OB285" s="24"/>
      <c r="OC285" s="24"/>
      <c r="OD285" s="24"/>
      <c r="OE285" s="24"/>
      <c r="OF285" s="24"/>
      <c r="OG285" s="24"/>
      <c r="OH285" s="24"/>
      <c r="OI285" s="24"/>
      <c r="OJ285" s="24"/>
      <c r="OK285" s="24"/>
      <c r="OL285" s="24"/>
      <c r="OM285" s="24"/>
      <c r="ON285" s="24"/>
      <c r="OO285" s="24"/>
      <c r="OP285" s="24"/>
      <c r="OQ285" s="24"/>
      <c r="OR285" s="24"/>
      <c r="OS285" s="24"/>
      <c r="OT285" s="24"/>
      <c r="OU285" s="24"/>
      <c r="OV285" s="24"/>
      <c r="OW285" s="24"/>
      <c r="OX285" s="24"/>
      <c r="OY285" s="24"/>
      <c r="OZ285" s="24"/>
      <c r="PA285" s="24"/>
      <c r="PB285" s="24"/>
      <c r="PC285" s="24"/>
      <c r="PD285" s="24"/>
      <c r="PE285" s="24"/>
      <c r="PF285" s="24"/>
      <c r="PG285" s="24"/>
      <c r="PH285" s="24"/>
      <c r="PI285" s="24"/>
      <c r="PJ285" s="24"/>
      <c r="PK285" s="24"/>
      <c r="PL285" s="24"/>
      <c r="PM285" s="24"/>
      <c r="PN285" s="24"/>
      <c r="PO285" s="24"/>
      <c r="PP285" s="24"/>
      <c r="PQ285" s="24"/>
      <c r="PR285" s="24"/>
      <c r="PS285" s="24"/>
      <c r="PT285" s="24"/>
      <c r="PU285" s="24"/>
      <c r="PV285" s="24"/>
      <c r="PW285" s="24"/>
      <c r="PX285" s="24"/>
      <c r="PY285" s="24"/>
      <c r="PZ285" s="24"/>
      <c r="QA285" s="24"/>
      <c r="QB285" s="24"/>
      <c r="QC285" s="24"/>
      <c r="QD285" s="24"/>
      <c r="QE285" s="24"/>
      <c r="QF285" s="24"/>
      <c r="QG285" s="24"/>
      <c r="QH285" s="24"/>
      <c r="QI285" s="24"/>
      <c r="QJ285" s="24"/>
      <c r="QK285" s="24"/>
      <c r="QL285" s="24"/>
      <c r="QM285" s="24"/>
      <c r="QN285" s="24"/>
      <c r="QO285" s="24"/>
      <c r="QP285" s="24"/>
      <c r="QQ285" s="24"/>
      <c r="QR285" s="24"/>
      <c r="QS285" s="24"/>
      <c r="QT285" s="24"/>
      <c r="QU285" s="24"/>
      <c r="QV285" s="24"/>
      <c r="QW285" s="24"/>
      <c r="QX285" s="24"/>
      <c r="QY285" s="24"/>
      <c r="QZ285" s="24"/>
      <c r="RA285" s="24"/>
      <c r="RB285" s="24"/>
      <c r="RC285" s="24"/>
      <c r="RD285" s="24"/>
      <c r="RE285" s="24"/>
      <c r="RF285" s="24"/>
      <c r="RG285" s="24"/>
      <c r="RH285" s="24"/>
      <c r="RI285" s="24"/>
      <c r="RJ285" s="24"/>
      <c r="RK285" s="24"/>
      <c r="RL285" s="24"/>
      <c r="RM285" s="24"/>
      <c r="RN285" s="24"/>
      <c r="RO285" s="24"/>
      <c r="RP285" s="24"/>
      <c r="RQ285" s="24"/>
      <c r="RR285" s="24"/>
      <c r="RS285" s="24"/>
      <c r="RT285" s="24"/>
      <c r="RU285" s="24"/>
      <c r="RV285" s="24"/>
      <c r="RW285" s="24"/>
      <c r="RX285" s="24"/>
      <c r="RY285" s="24"/>
      <c r="RZ285" s="24"/>
      <c r="SA285" s="24"/>
      <c r="SB285" s="24"/>
      <c r="SC285" s="24"/>
      <c r="SD285" s="24"/>
      <c r="SE285" s="24"/>
      <c r="SF285" s="24"/>
      <c r="SG285" s="24"/>
      <c r="SH285" s="24"/>
      <c r="SI285" s="24"/>
      <c r="SJ285" s="24"/>
      <c r="SK285" s="24"/>
      <c r="SL285" s="24"/>
      <c r="SM285" s="24"/>
      <c r="SN285" s="24"/>
      <c r="SO285" s="24"/>
      <c r="SP285" s="24"/>
      <c r="SQ285" s="24"/>
      <c r="SR285" s="24"/>
      <c r="SS285" s="24"/>
      <c r="ST285" s="24"/>
      <c r="SU285" s="24"/>
      <c r="SV285" s="24"/>
      <c r="SW285" s="24"/>
      <c r="SX285" s="24"/>
      <c r="SY285" s="24"/>
      <c r="SZ285" s="24"/>
      <c r="TA285" s="24"/>
      <c r="TB285" s="24"/>
      <c r="TC285" s="24"/>
      <c r="TD285" s="24"/>
      <c r="TE285" s="24"/>
      <c r="TF285" s="24"/>
      <c r="TG285" s="24"/>
      <c r="TH285" s="24"/>
      <c r="TI285" s="24"/>
      <c r="TJ285" s="24"/>
      <c r="TK285" s="24"/>
      <c r="TL285" s="24"/>
      <c r="TM285" s="24"/>
      <c r="TN285" s="24"/>
      <c r="TO285" s="24"/>
      <c r="TP285" s="24"/>
      <c r="TQ285" s="24"/>
      <c r="TR285" s="24"/>
      <c r="TS285" s="24"/>
      <c r="TT285" s="24"/>
      <c r="TU285" s="24"/>
      <c r="TV285" s="24"/>
      <c r="TW285" s="24"/>
      <c r="TX285" s="24"/>
      <c r="TY285" s="24"/>
      <c r="TZ285" s="24"/>
      <c r="UA285" s="24"/>
      <c r="UB285" s="24"/>
      <c r="UC285" s="24"/>
      <c r="UD285" s="24"/>
      <c r="UE285" s="24"/>
      <c r="UF285" s="24"/>
      <c r="UG285" s="24"/>
      <c r="UH285" s="24"/>
      <c r="UI285" s="24"/>
      <c r="UJ285" s="24"/>
      <c r="UK285" s="24"/>
      <c r="UL285" s="24"/>
      <c r="UM285" s="24"/>
      <c r="UN285" s="24"/>
      <c r="UO285" s="24"/>
      <c r="UP285" s="24"/>
      <c r="UQ285" s="24"/>
      <c r="UR285" s="24"/>
      <c r="US285" s="24"/>
      <c r="UT285" s="24"/>
      <c r="UU285" s="24"/>
      <c r="UV285" s="24"/>
      <c r="UW285" s="24"/>
      <c r="UX285" s="24"/>
      <c r="UY285" s="24"/>
      <c r="UZ285" s="24"/>
      <c r="VA285" s="24"/>
      <c r="VB285" s="24"/>
      <c r="VC285" s="24"/>
      <c r="VD285" s="24"/>
    </row>
    <row r="286" spans="1:576" s="23" customFormat="1" ht="15" customHeight="1" x14ac:dyDescent="0.2">
      <c r="A286" s="18">
        <v>76</v>
      </c>
      <c r="B286" s="89" t="s">
        <v>325</v>
      </c>
      <c r="C286" s="89" t="s">
        <v>326</v>
      </c>
      <c r="D286" s="20">
        <v>14</v>
      </c>
      <c r="E286" s="95" t="s">
        <v>244</v>
      </c>
      <c r="F286" s="89" t="s">
        <v>327</v>
      </c>
      <c r="G286" s="130" t="s">
        <v>125</v>
      </c>
      <c r="H286" s="22">
        <v>40</v>
      </c>
      <c r="I286" s="22" t="s">
        <v>121</v>
      </c>
      <c r="J286" s="21" t="s">
        <v>126</v>
      </c>
      <c r="K286" s="21" t="s">
        <v>261</v>
      </c>
      <c r="L286" s="21" t="s">
        <v>188</v>
      </c>
      <c r="M286" s="22">
        <v>1</v>
      </c>
      <c r="N286" s="218">
        <v>12087</v>
      </c>
      <c r="O286" s="62"/>
      <c r="P286" s="62"/>
      <c r="Q286" s="62">
        <f t="shared" si="165"/>
        <v>12087</v>
      </c>
      <c r="R286" s="62">
        <f>70.1*4</f>
        <v>280.39999999999998</v>
      </c>
      <c r="S286" s="62">
        <f t="shared" si="168"/>
        <v>2284.1666666666665</v>
      </c>
      <c r="T286" s="62">
        <f t="shared" si="169"/>
        <v>22841.666666666664</v>
      </c>
      <c r="U286" s="62">
        <f t="shared" si="170"/>
        <v>2115.2249999999999</v>
      </c>
      <c r="V286" s="62">
        <f t="shared" si="171"/>
        <v>362.61</v>
      </c>
      <c r="W286" s="62">
        <f t="shared" si="172"/>
        <v>604.35</v>
      </c>
      <c r="X286" s="62">
        <f t="shared" si="173"/>
        <v>241.74</v>
      </c>
      <c r="Y286" s="62">
        <f>887+70</f>
        <v>957</v>
      </c>
      <c r="Z286" s="62">
        <f>631+30</f>
        <v>661</v>
      </c>
      <c r="AA286" s="64">
        <f t="shared" si="154"/>
        <v>6852.5</v>
      </c>
      <c r="AB286" s="64">
        <f t="shared" si="166"/>
        <v>19974.18611111111</v>
      </c>
      <c r="AC286" s="64">
        <f t="shared" si="167"/>
        <v>239690.23333333334</v>
      </c>
      <c r="AD286" s="64"/>
      <c r="AE286" s="64"/>
      <c r="AF286" s="64"/>
      <c r="AG286" s="64"/>
      <c r="AH286" s="64"/>
      <c r="AI286" s="64"/>
      <c r="AJ286" s="64"/>
      <c r="AK286" s="64"/>
      <c r="AL286" s="6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  <c r="HF286" s="24"/>
      <c r="HG286" s="24"/>
      <c r="HH286" s="24"/>
      <c r="HI286" s="24"/>
      <c r="HJ286" s="24"/>
      <c r="HK286" s="24"/>
      <c r="HL286" s="24"/>
      <c r="HM286" s="24"/>
      <c r="HN286" s="24"/>
      <c r="HO286" s="24"/>
      <c r="HP286" s="24"/>
      <c r="HQ286" s="24"/>
      <c r="HR286" s="24"/>
      <c r="HS286" s="24"/>
      <c r="HT286" s="24"/>
      <c r="HU286" s="24"/>
      <c r="HV286" s="24"/>
      <c r="HW286" s="24"/>
      <c r="HX286" s="24"/>
      <c r="HY286" s="24"/>
      <c r="HZ286" s="24"/>
      <c r="IA286" s="24"/>
      <c r="IB286" s="24"/>
      <c r="IC286" s="24"/>
      <c r="ID286" s="24"/>
      <c r="IE286" s="24"/>
      <c r="IF286" s="24"/>
      <c r="IG286" s="24"/>
      <c r="IH286" s="24"/>
      <c r="II286" s="24"/>
      <c r="IJ286" s="24"/>
      <c r="IK286" s="24"/>
      <c r="IL286" s="24"/>
      <c r="IM286" s="24"/>
      <c r="IN286" s="24"/>
      <c r="IO286" s="24"/>
      <c r="IP286" s="24"/>
      <c r="IQ286" s="24"/>
      <c r="IR286" s="24"/>
      <c r="IS286" s="24"/>
      <c r="IT286" s="24"/>
      <c r="IU286" s="24"/>
      <c r="IV286" s="24"/>
      <c r="IW286" s="24"/>
      <c r="IX286" s="24"/>
      <c r="IY286" s="24"/>
      <c r="IZ286" s="24"/>
      <c r="JA286" s="24"/>
      <c r="JB286" s="24"/>
      <c r="JC286" s="24"/>
      <c r="JD286" s="24"/>
      <c r="JE286" s="24"/>
      <c r="JF286" s="24"/>
      <c r="JG286" s="24"/>
      <c r="JH286" s="24"/>
      <c r="JI286" s="24"/>
      <c r="JJ286" s="24"/>
      <c r="JK286" s="24"/>
      <c r="JL286" s="24"/>
      <c r="JM286" s="24"/>
      <c r="JN286" s="24"/>
      <c r="JO286" s="24"/>
      <c r="JP286" s="24"/>
      <c r="JQ286" s="24"/>
      <c r="JR286" s="24"/>
      <c r="JS286" s="24"/>
      <c r="JT286" s="24"/>
      <c r="JU286" s="24"/>
      <c r="JV286" s="24"/>
      <c r="JW286" s="24"/>
      <c r="JX286" s="24"/>
      <c r="JY286" s="24"/>
      <c r="JZ286" s="24"/>
      <c r="KA286" s="24"/>
      <c r="KB286" s="24"/>
      <c r="KC286" s="24"/>
      <c r="KD286" s="24"/>
      <c r="KE286" s="24"/>
      <c r="KF286" s="24"/>
      <c r="KG286" s="24"/>
      <c r="KH286" s="24"/>
      <c r="KI286" s="24"/>
      <c r="KJ286" s="24"/>
      <c r="KK286" s="24"/>
      <c r="KL286" s="24"/>
      <c r="KM286" s="24"/>
      <c r="KN286" s="24"/>
      <c r="KO286" s="24"/>
      <c r="KP286" s="24"/>
      <c r="KQ286" s="24"/>
      <c r="KR286" s="24"/>
      <c r="KS286" s="24"/>
      <c r="KT286" s="24"/>
      <c r="KU286" s="24"/>
      <c r="KV286" s="24"/>
      <c r="KW286" s="24"/>
      <c r="KX286" s="24"/>
      <c r="KY286" s="24"/>
      <c r="KZ286" s="24"/>
      <c r="LA286" s="24"/>
      <c r="LB286" s="24"/>
      <c r="LC286" s="24"/>
      <c r="LD286" s="24"/>
      <c r="LE286" s="24"/>
      <c r="LF286" s="24"/>
      <c r="LG286" s="24"/>
      <c r="LH286" s="24"/>
      <c r="LI286" s="24"/>
      <c r="LJ286" s="24"/>
      <c r="LK286" s="24"/>
      <c r="LL286" s="24"/>
      <c r="LM286" s="24"/>
      <c r="LN286" s="24"/>
      <c r="LO286" s="24"/>
      <c r="LP286" s="24"/>
      <c r="LQ286" s="24"/>
      <c r="LR286" s="24"/>
      <c r="LS286" s="24"/>
      <c r="LT286" s="24"/>
      <c r="LU286" s="24"/>
      <c r="LV286" s="24"/>
      <c r="LW286" s="24"/>
      <c r="LX286" s="24"/>
      <c r="LY286" s="24"/>
      <c r="LZ286" s="24"/>
      <c r="MA286" s="24"/>
      <c r="MB286" s="24"/>
      <c r="MC286" s="24"/>
      <c r="MD286" s="24"/>
      <c r="ME286" s="24"/>
      <c r="MF286" s="24"/>
      <c r="MG286" s="24"/>
      <c r="MH286" s="24"/>
      <c r="MI286" s="24"/>
      <c r="MJ286" s="24"/>
      <c r="MK286" s="24"/>
      <c r="ML286" s="24"/>
      <c r="MM286" s="24"/>
      <c r="MN286" s="24"/>
      <c r="MO286" s="24"/>
      <c r="MP286" s="24"/>
      <c r="MQ286" s="24"/>
      <c r="MR286" s="24"/>
      <c r="MS286" s="24"/>
      <c r="MT286" s="24"/>
      <c r="MU286" s="24"/>
      <c r="MV286" s="24"/>
      <c r="MW286" s="24"/>
      <c r="MX286" s="24"/>
      <c r="MY286" s="24"/>
      <c r="MZ286" s="24"/>
      <c r="NA286" s="24"/>
      <c r="NB286" s="24"/>
      <c r="NC286" s="24"/>
      <c r="ND286" s="24"/>
      <c r="NE286" s="24"/>
      <c r="NF286" s="24"/>
      <c r="NG286" s="24"/>
      <c r="NH286" s="24"/>
      <c r="NI286" s="24"/>
      <c r="NJ286" s="24"/>
      <c r="NK286" s="24"/>
      <c r="NL286" s="24"/>
      <c r="NM286" s="24"/>
      <c r="NN286" s="24"/>
      <c r="NO286" s="24"/>
      <c r="NP286" s="24"/>
      <c r="NQ286" s="24"/>
      <c r="NR286" s="24"/>
      <c r="NS286" s="24"/>
      <c r="NT286" s="24"/>
      <c r="NU286" s="24"/>
      <c r="NV286" s="24"/>
      <c r="NW286" s="24"/>
      <c r="NX286" s="24"/>
      <c r="NY286" s="24"/>
      <c r="NZ286" s="24"/>
      <c r="OA286" s="24"/>
      <c r="OB286" s="24"/>
      <c r="OC286" s="24"/>
      <c r="OD286" s="24"/>
      <c r="OE286" s="24"/>
      <c r="OF286" s="24"/>
      <c r="OG286" s="24"/>
      <c r="OH286" s="24"/>
      <c r="OI286" s="24"/>
      <c r="OJ286" s="24"/>
      <c r="OK286" s="24"/>
      <c r="OL286" s="24"/>
      <c r="OM286" s="24"/>
      <c r="ON286" s="24"/>
      <c r="OO286" s="24"/>
      <c r="OP286" s="24"/>
      <c r="OQ286" s="24"/>
      <c r="OR286" s="24"/>
      <c r="OS286" s="24"/>
      <c r="OT286" s="24"/>
      <c r="OU286" s="24"/>
      <c r="OV286" s="24"/>
      <c r="OW286" s="24"/>
      <c r="OX286" s="24"/>
      <c r="OY286" s="24"/>
      <c r="OZ286" s="24"/>
      <c r="PA286" s="24"/>
      <c r="PB286" s="24"/>
      <c r="PC286" s="24"/>
      <c r="PD286" s="24"/>
      <c r="PE286" s="24"/>
      <c r="PF286" s="24"/>
      <c r="PG286" s="24"/>
      <c r="PH286" s="24"/>
      <c r="PI286" s="24"/>
      <c r="PJ286" s="24"/>
      <c r="PK286" s="24"/>
      <c r="PL286" s="24"/>
      <c r="PM286" s="24"/>
      <c r="PN286" s="24"/>
      <c r="PO286" s="24"/>
      <c r="PP286" s="24"/>
      <c r="PQ286" s="24"/>
      <c r="PR286" s="24"/>
      <c r="PS286" s="24"/>
      <c r="PT286" s="24"/>
      <c r="PU286" s="24"/>
      <c r="PV286" s="24"/>
      <c r="PW286" s="24"/>
      <c r="PX286" s="24"/>
      <c r="PY286" s="24"/>
      <c r="PZ286" s="24"/>
      <c r="QA286" s="24"/>
      <c r="QB286" s="24"/>
      <c r="QC286" s="24"/>
      <c r="QD286" s="24"/>
      <c r="QE286" s="24"/>
      <c r="QF286" s="24"/>
      <c r="QG286" s="24"/>
      <c r="QH286" s="24"/>
      <c r="QI286" s="24"/>
      <c r="QJ286" s="24"/>
      <c r="QK286" s="24"/>
      <c r="QL286" s="24"/>
      <c r="QM286" s="24"/>
      <c r="QN286" s="24"/>
      <c r="QO286" s="24"/>
      <c r="QP286" s="24"/>
      <c r="QQ286" s="24"/>
      <c r="QR286" s="24"/>
      <c r="QS286" s="24"/>
      <c r="QT286" s="24"/>
      <c r="QU286" s="24"/>
      <c r="QV286" s="24"/>
      <c r="QW286" s="24"/>
      <c r="QX286" s="24"/>
      <c r="QY286" s="24"/>
      <c r="QZ286" s="24"/>
      <c r="RA286" s="24"/>
      <c r="RB286" s="24"/>
      <c r="RC286" s="24"/>
      <c r="RD286" s="24"/>
      <c r="RE286" s="24"/>
      <c r="RF286" s="24"/>
      <c r="RG286" s="24"/>
      <c r="RH286" s="24"/>
      <c r="RI286" s="24"/>
      <c r="RJ286" s="24"/>
      <c r="RK286" s="24"/>
      <c r="RL286" s="24"/>
      <c r="RM286" s="24"/>
      <c r="RN286" s="24"/>
      <c r="RO286" s="24"/>
      <c r="RP286" s="24"/>
      <c r="RQ286" s="24"/>
      <c r="RR286" s="24"/>
      <c r="RS286" s="24"/>
      <c r="RT286" s="24"/>
      <c r="RU286" s="24"/>
      <c r="RV286" s="24"/>
      <c r="RW286" s="24"/>
      <c r="RX286" s="24"/>
      <c r="RY286" s="24"/>
      <c r="RZ286" s="24"/>
      <c r="SA286" s="24"/>
      <c r="SB286" s="24"/>
      <c r="SC286" s="24"/>
      <c r="SD286" s="24"/>
      <c r="SE286" s="24"/>
      <c r="SF286" s="24"/>
      <c r="SG286" s="24"/>
      <c r="SH286" s="24"/>
      <c r="SI286" s="24"/>
      <c r="SJ286" s="24"/>
      <c r="SK286" s="24"/>
      <c r="SL286" s="24"/>
      <c r="SM286" s="24"/>
      <c r="SN286" s="24"/>
      <c r="SO286" s="24"/>
      <c r="SP286" s="24"/>
      <c r="SQ286" s="24"/>
      <c r="SR286" s="24"/>
      <c r="SS286" s="24"/>
      <c r="ST286" s="24"/>
      <c r="SU286" s="24"/>
      <c r="SV286" s="24"/>
      <c r="SW286" s="24"/>
      <c r="SX286" s="24"/>
      <c r="SY286" s="24"/>
      <c r="SZ286" s="24"/>
      <c r="TA286" s="24"/>
      <c r="TB286" s="24"/>
      <c r="TC286" s="24"/>
      <c r="TD286" s="24"/>
      <c r="TE286" s="24"/>
      <c r="TF286" s="24"/>
      <c r="TG286" s="24"/>
      <c r="TH286" s="24"/>
      <c r="TI286" s="24"/>
      <c r="TJ286" s="24"/>
      <c r="TK286" s="24"/>
      <c r="TL286" s="24"/>
      <c r="TM286" s="24"/>
      <c r="TN286" s="24"/>
      <c r="TO286" s="24"/>
      <c r="TP286" s="24"/>
      <c r="TQ286" s="24"/>
      <c r="TR286" s="24"/>
      <c r="TS286" s="24"/>
      <c r="TT286" s="24"/>
      <c r="TU286" s="24"/>
      <c r="TV286" s="24"/>
      <c r="TW286" s="24"/>
      <c r="TX286" s="24"/>
      <c r="TY286" s="24"/>
      <c r="TZ286" s="24"/>
      <c r="UA286" s="24"/>
      <c r="UB286" s="24"/>
      <c r="UC286" s="24"/>
      <c r="UD286" s="24"/>
      <c r="UE286" s="24"/>
      <c r="UF286" s="24"/>
      <c r="UG286" s="24"/>
      <c r="UH286" s="24"/>
      <c r="UI286" s="24"/>
      <c r="UJ286" s="24"/>
      <c r="UK286" s="24"/>
      <c r="UL286" s="24"/>
      <c r="UM286" s="24"/>
      <c r="UN286" s="24"/>
      <c r="UO286" s="24"/>
      <c r="UP286" s="24"/>
      <c r="UQ286" s="24"/>
      <c r="UR286" s="24"/>
      <c r="US286" s="24"/>
      <c r="UT286" s="24"/>
      <c r="UU286" s="24"/>
      <c r="UV286" s="24"/>
      <c r="UW286" s="24"/>
      <c r="UX286" s="24"/>
      <c r="UY286" s="24"/>
      <c r="UZ286" s="24"/>
      <c r="VA286" s="24"/>
      <c r="VB286" s="24"/>
      <c r="VC286" s="24"/>
      <c r="VD286" s="24"/>
    </row>
    <row r="287" spans="1:576" s="23" customFormat="1" ht="15" customHeight="1" x14ac:dyDescent="0.2">
      <c r="A287" s="99">
        <v>77</v>
      </c>
      <c r="B287" s="89" t="s">
        <v>325</v>
      </c>
      <c r="C287" s="89" t="s">
        <v>326</v>
      </c>
      <c r="D287" s="20">
        <v>14</v>
      </c>
      <c r="E287" s="89" t="s">
        <v>244</v>
      </c>
      <c r="F287" s="89" t="s">
        <v>327</v>
      </c>
      <c r="G287" s="130" t="s">
        <v>120</v>
      </c>
      <c r="H287" s="22">
        <v>40</v>
      </c>
      <c r="I287" s="22" t="s">
        <v>121</v>
      </c>
      <c r="J287" s="21" t="s">
        <v>122</v>
      </c>
      <c r="K287" s="21" t="s">
        <v>261</v>
      </c>
      <c r="L287" s="21" t="s">
        <v>188</v>
      </c>
      <c r="M287" s="22">
        <v>1</v>
      </c>
      <c r="N287" s="62">
        <v>12605</v>
      </c>
      <c r="O287" s="62"/>
      <c r="P287" s="62"/>
      <c r="Q287" s="62">
        <f t="shared" si="165"/>
        <v>12605</v>
      </c>
      <c r="R287" s="62">
        <f>70.1*7</f>
        <v>490.69999999999993</v>
      </c>
      <c r="S287" s="62">
        <f t="shared" si="168"/>
        <v>2386.166666666667</v>
      </c>
      <c r="T287" s="62">
        <f t="shared" si="169"/>
        <v>23861.666666666668</v>
      </c>
      <c r="U287" s="62">
        <f t="shared" si="170"/>
        <v>2205.875</v>
      </c>
      <c r="V287" s="62">
        <f t="shared" si="171"/>
        <v>378.15</v>
      </c>
      <c r="W287" s="62">
        <f t="shared" si="172"/>
        <v>630.25</v>
      </c>
      <c r="X287" s="62">
        <f t="shared" si="173"/>
        <v>252.1</v>
      </c>
      <c r="Y287" s="62">
        <f t="shared" ref="Y287:Y293" si="174">1021+25</f>
        <v>1046</v>
      </c>
      <c r="Z287" s="62">
        <v>666</v>
      </c>
      <c r="AA287" s="64">
        <f t="shared" si="154"/>
        <v>7158.5</v>
      </c>
      <c r="AB287" s="64">
        <f t="shared" si="166"/>
        <v>21057.936111111114</v>
      </c>
      <c r="AC287" s="64">
        <f t="shared" si="167"/>
        <v>252695.23333333337</v>
      </c>
      <c r="AD287" s="64"/>
      <c r="AE287" s="64"/>
      <c r="AF287" s="64"/>
      <c r="AG287" s="64"/>
      <c r="AH287" s="64"/>
      <c r="AI287" s="64"/>
      <c r="AJ287" s="64"/>
      <c r="AK287" s="64"/>
      <c r="AL287" s="6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  <c r="CR287" s="24"/>
      <c r="CS287" s="24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24"/>
      <c r="GF287" s="24"/>
      <c r="GG287" s="24"/>
      <c r="GH287" s="24"/>
      <c r="GI287" s="24"/>
      <c r="GJ287" s="24"/>
      <c r="GK287" s="24"/>
      <c r="GL287" s="24"/>
      <c r="GM287" s="24"/>
      <c r="GN287" s="24"/>
      <c r="GO287" s="24"/>
      <c r="GP287" s="24"/>
      <c r="GQ287" s="24"/>
      <c r="GR287" s="24"/>
      <c r="GS287" s="24"/>
      <c r="GT287" s="24"/>
      <c r="GU287" s="24"/>
      <c r="GV287" s="24"/>
      <c r="GW287" s="24"/>
      <c r="GX287" s="24"/>
      <c r="GY287" s="24"/>
      <c r="GZ287" s="24"/>
      <c r="HA287" s="24"/>
      <c r="HB287" s="24"/>
      <c r="HC287" s="24"/>
      <c r="HD287" s="24"/>
      <c r="HE287" s="24"/>
      <c r="HF287" s="24"/>
      <c r="HG287" s="24"/>
      <c r="HH287" s="24"/>
      <c r="HI287" s="24"/>
      <c r="HJ287" s="24"/>
      <c r="HK287" s="24"/>
      <c r="HL287" s="24"/>
      <c r="HM287" s="24"/>
      <c r="HN287" s="24"/>
      <c r="HO287" s="24"/>
      <c r="HP287" s="24"/>
      <c r="HQ287" s="24"/>
      <c r="HR287" s="24"/>
      <c r="HS287" s="24"/>
      <c r="HT287" s="24"/>
      <c r="HU287" s="24"/>
      <c r="HV287" s="24"/>
      <c r="HW287" s="24"/>
      <c r="HX287" s="24"/>
      <c r="HY287" s="24"/>
      <c r="HZ287" s="24"/>
      <c r="IA287" s="24"/>
      <c r="IB287" s="24"/>
      <c r="IC287" s="24"/>
      <c r="ID287" s="24"/>
      <c r="IE287" s="24"/>
      <c r="IF287" s="24"/>
      <c r="IG287" s="24"/>
      <c r="IH287" s="24"/>
      <c r="II287" s="24"/>
      <c r="IJ287" s="24"/>
      <c r="IK287" s="24"/>
      <c r="IL287" s="24"/>
      <c r="IM287" s="24"/>
      <c r="IN287" s="24"/>
      <c r="IO287" s="24"/>
      <c r="IP287" s="24"/>
      <c r="IQ287" s="24"/>
      <c r="IR287" s="24"/>
      <c r="IS287" s="24"/>
      <c r="IT287" s="24"/>
      <c r="IU287" s="24"/>
      <c r="IV287" s="24"/>
      <c r="IW287" s="24"/>
      <c r="IX287" s="24"/>
      <c r="IY287" s="24"/>
      <c r="IZ287" s="24"/>
      <c r="JA287" s="24"/>
      <c r="JB287" s="24"/>
      <c r="JC287" s="24"/>
      <c r="JD287" s="24"/>
      <c r="JE287" s="24"/>
      <c r="JF287" s="24"/>
      <c r="JG287" s="24"/>
      <c r="JH287" s="24"/>
      <c r="JI287" s="24"/>
      <c r="JJ287" s="24"/>
      <c r="JK287" s="24"/>
      <c r="JL287" s="24"/>
      <c r="JM287" s="24"/>
      <c r="JN287" s="24"/>
      <c r="JO287" s="24"/>
      <c r="JP287" s="24"/>
      <c r="JQ287" s="24"/>
      <c r="JR287" s="24"/>
      <c r="JS287" s="24"/>
      <c r="JT287" s="24"/>
      <c r="JU287" s="24"/>
      <c r="JV287" s="24"/>
      <c r="JW287" s="24"/>
      <c r="JX287" s="24"/>
      <c r="JY287" s="24"/>
      <c r="JZ287" s="24"/>
      <c r="KA287" s="24"/>
      <c r="KB287" s="24"/>
      <c r="KC287" s="24"/>
      <c r="KD287" s="24"/>
      <c r="KE287" s="24"/>
      <c r="KF287" s="24"/>
      <c r="KG287" s="24"/>
      <c r="KH287" s="24"/>
      <c r="KI287" s="24"/>
      <c r="KJ287" s="24"/>
      <c r="KK287" s="24"/>
      <c r="KL287" s="24"/>
      <c r="KM287" s="24"/>
      <c r="KN287" s="24"/>
      <c r="KO287" s="24"/>
      <c r="KP287" s="24"/>
      <c r="KQ287" s="24"/>
      <c r="KR287" s="24"/>
      <c r="KS287" s="24"/>
      <c r="KT287" s="24"/>
      <c r="KU287" s="24"/>
      <c r="KV287" s="24"/>
      <c r="KW287" s="24"/>
      <c r="KX287" s="24"/>
      <c r="KY287" s="24"/>
      <c r="KZ287" s="24"/>
      <c r="LA287" s="24"/>
      <c r="LB287" s="24"/>
      <c r="LC287" s="24"/>
      <c r="LD287" s="24"/>
      <c r="LE287" s="24"/>
      <c r="LF287" s="24"/>
      <c r="LG287" s="24"/>
      <c r="LH287" s="24"/>
      <c r="LI287" s="24"/>
      <c r="LJ287" s="24"/>
      <c r="LK287" s="24"/>
      <c r="LL287" s="24"/>
      <c r="LM287" s="24"/>
      <c r="LN287" s="24"/>
      <c r="LO287" s="24"/>
      <c r="LP287" s="24"/>
      <c r="LQ287" s="24"/>
      <c r="LR287" s="24"/>
      <c r="LS287" s="24"/>
      <c r="LT287" s="24"/>
      <c r="LU287" s="24"/>
      <c r="LV287" s="24"/>
      <c r="LW287" s="24"/>
      <c r="LX287" s="24"/>
      <c r="LY287" s="24"/>
      <c r="LZ287" s="24"/>
      <c r="MA287" s="24"/>
      <c r="MB287" s="24"/>
      <c r="MC287" s="24"/>
      <c r="MD287" s="24"/>
      <c r="ME287" s="24"/>
      <c r="MF287" s="24"/>
      <c r="MG287" s="24"/>
      <c r="MH287" s="24"/>
      <c r="MI287" s="24"/>
      <c r="MJ287" s="24"/>
      <c r="MK287" s="24"/>
      <c r="ML287" s="24"/>
      <c r="MM287" s="24"/>
      <c r="MN287" s="24"/>
      <c r="MO287" s="24"/>
      <c r="MP287" s="24"/>
      <c r="MQ287" s="24"/>
      <c r="MR287" s="24"/>
      <c r="MS287" s="24"/>
      <c r="MT287" s="24"/>
      <c r="MU287" s="24"/>
      <c r="MV287" s="24"/>
      <c r="MW287" s="24"/>
      <c r="MX287" s="24"/>
      <c r="MY287" s="24"/>
      <c r="MZ287" s="24"/>
      <c r="NA287" s="24"/>
      <c r="NB287" s="24"/>
      <c r="NC287" s="24"/>
      <c r="ND287" s="24"/>
      <c r="NE287" s="24"/>
      <c r="NF287" s="24"/>
      <c r="NG287" s="24"/>
      <c r="NH287" s="24"/>
      <c r="NI287" s="24"/>
      <c r="NJ287" s="24"/>
      <c r="NK287" s="24"/>
      <c r="NL287" s="24"/>
      <c r="NM287" s="24"/>
      <c r="NN287" s="24"/>
      <c r="NO287" s="24"/>
      <c r="NP287" s="24"/>
      <c r="NQ287" s="24"/>
      <c r="NR287" s="24"/>
      <c r="NS287" s="24"/>
      <c r="NT287" s="24"/>
      <c r="NU287" s="24"/>
      <c r="NV287" s="24"/>
      <c r="NW287" s="24"/>
      <c r="NX287" s="24"/>
      <c r="NY287" s="24"/>
      <c r="NZ287" s="24"/>
      <c r="OA287" s="24"/>
      <c r="OB287" s="24"/>
      <c r="OC287" s="24"/>
      <c r="OD287" s="24"/>
      <c r="OE287" s="24"/>
      <c r="OF287" s="24"/>
      <c r="OG287" s="24"/>
      <c r="OH287" s="24"/>
      <c r="OI287" s="24"/>
      <c r="OJ287" s="24"/>
      <c r="OK287" s="24"/>
      <c r="OL287" s="24"/>
      <c r="OM287" s="24"/>
      <c r="ON287" s="24"/>
      <c r="OO287" s="24"/>
      <c r="OP287" s="24"/>
      <c r="OQ287" s="24"/>
      <c r="OR287" s="24"/>
      <c r="OS287" s="24"/>
      <c r="OT287" s="24"/>
      <c r="OU287" s="24"/>
      <c r="OV287" s="24"/>
      <c r="OW287" s="24"/>
      <c r="OX287" s="24"/>
      <c r="OY287" s="24"/>
      <c r="OZ287" s="24"/>
      <c r="PA287" s="24"/>
      <c r="PB287" s="24"/>
      <c r="PC287" s="24"/>
      <c r="PD287" s="24"/>
      <c r="PE287" s="24"/>
      <c r="PF287" s="24"/>
      <c r="PG287" s="24"/>
      <c r="PH287" s="24"/>
      <c r="PI287" s="24"/>
      <c r="PJ287" s="24"/>
      <c r="PK287" s="24"/>
      <c r="PL287" s="24"/>
      <c r="PM287" s="24"/>
      <c r="PN287" s="24"/>
      <c r="PO287" s="24"/>
      <c r="PP287" s="24"/>
      <c r="PQ287" s="24"/>
      <c r="PR287" s="24"/>
      <c r="PS287" s="24"/>
      <c r="PT287" s="24"/>
      <c r="PU287" s="24"/>
      <c r="PV287" s="24"/>
      <c r="PW287" s="24"/>
      <c r="PX287" s="24"/>
      <c r="PY287" s="24"/>
      <c r="PZ287" s="24"/>
      <c r="QA287" s="24"/>
      <c r="QB287" s="24"/>
      <c r="QC287" s="24"/>
      <c r="QD287" s="24"/>
      <c r="QE287" s="24"/>
      <c r="QF287" s="24"/>
      <c r="QG287" s="24"/>
      <c r="QH287" s="24"/>
      <c r="QI287" s="24"/>
      <c r="QJ287" s="24"/>
      <c r="QK287" s="24"/>
      <c r="QL287" s="24"/>
      <c r="QM287" s="24"/>
      <c r="QN287" s="24"/>
      <c r="QO287" s="24"/>
      <c r="QP287" s="24"/>
      <c r="QQ287" s="24"/>
      <c r="QR287" s="24"/>
      <c r="QS287" s="24"/>
      <c r="QT287" s="24"/>
      <c r="QU287" s="24"/>
      <c r="QV287" s="24"/>
      <c r="QW287" s="24"/>
      <c r="QX287" s="24"/>
      <c r="QY287" s="24"/>
      <c r="QZ287" s="24"/>
      <c r="RA287" s="24"/>
      <c r="RB287" s="24"/>
      <c r="RC287" s="24"/>
      <c r="RD287" s="24"/>
      <c r="RE287" s="24"/>
      <c r="RF287" s="24"/>
      <c r="RG287" s="24"/>
      <c r="RH287" s="24"/>
      <c r="RI287" s="24"/>
      <c r="RJ287" s="24"/>
      <c r="RK287" s="24"/>
      <c r="RL287" s="24"/>
      <c r="RM287" s="24"/>
      <c r="RN287" s="24"/>
      <c r="RO287" s="24"/>
      <c r="RP287" s="24"/>
      <c r="RQ287" s="24"/>
      <c r="RR287" s="24"/>
      <c r="RS287" s="24"/>
      <c r="RT287" s="24"/>
      <c r="RU287" s="24"/>
      <c r="RV287" s="24"/>
      <c r="RW287" s="24"/>
      <c r="RX287" s="24"/>
      <c r="RY287" s="24"/>
      <c r="RZ287" s="24"/>
      <c r="SA287" s="24"/>
      <c r="SB287" s="24"/>
      <c r="SC287" s="24"/>
      <c r="SD287" s="24"/>
      <c r="SE287" s="24"/>
      <c r="SF287" s="24"/>
      <c r="SG287" s="24"/>
      <c r="SH287" s="24"/>
      <c r="SI287" s="24"/>
      <c r="SJ287" s="24"/>
      <c r="SK287" s="24"/>
      <c r="SL287" s="24"/>
      <c r="SM287" s="24"/>
      <c r="SN287" s="24"/>
      <c r="SO287" s="24"/>
      <c r="SP287" s="24"/>
      <c r="SQ287" s="24"/>
      <c r="SR287" s="24"/>
      <c r="SS287" s="24"/>
      <c r="ST287" s="24"/>
      <c r="SU287" s="24"/>
      <c r="SV287" s="24"/>
      <c r="SW287" s="24"/>
      <c r="SX287" s="24"/>
      <c r="SY287" s="24"/>
      <c r="SZ287" s="24"/>
      <c r="TA287" s="24"/>
      <c r="TB287" s="24"/>
      <c r="TC287" s="24"/>
      <c r="TD287" s="24"/>
      <c r="TE287" s="24"/>
      <c r="TF287" s="24"/>
      <c r="TG287" s="24"/>
      <c r="TH287" s="24"/>
      <c r="TI287" s="24"/>
      <c r="TJ287" s="24"/>
      <c r="TK287" s="24"/>
      <c r="TL287" s="24"/>
      <c r="TM287" s="24"/>
      <c r="TN287" s="24"/>
      <c r="TO287" s="24"/>
      <c r="TP287" s="24"/>
      <c r="TQ287" s="24"/>
      <c r="TR287" s="24"/>
      <c r="TS287" s="24"/>
      <c r="TT287" s="24"/>
      <c r="TU287" s="24"/>
      <c r="TV287" s="24"/>
      <c r="TW287" s="24"/>
      <c r="TX287" s="24"/>
      <c r="TY287" s="24"/>
      <c r="TZ287" s="24"/>
      <c r="UA287" s="24"/>
      <c r="UB287" s="24"/>
      <c r="UC287" s="24"/>
      <c r="UD287" s="24"/>
      <c r="UE287" s="24"/>
      <c r="UF287" s="24"/>
      <c r="UG287" s="24"/>
      <c r="UH287" s="24"/>
      <c r="UI287" s="24"/>
      <c r="UJ287" s="24"/>
      <c r="UK287" s="24"/>
      <c r="UL287" s="24"/>
      <c r="UM287" s="24"/>
      <c r="UN287" s="24"/>
      <c r="UO287" s="24"/>
      <c r="UP287" s="24"/>
      <c r="UQ287" s="24"/>
      <c r="UR287" s="24"/>
      <c r="US287" s="24"/>
      <c r="UT287" s="24"/>
      <c r="UU287" s="24"/>
      <c r="UV287" s="24"/>
      <c r="UW287" s="24"/>
      <c r="UX287" s="24"/>
      <c r="UY287" s="24"/>
      <c r="UZ287" s="24"/>
      <c r="VA287" s="24"/>
      <c r="VB287" s="24"/>
      <c r="VC287" s="24"/>
      <c r="VD287" s="24"/>
    </row>
    <row r="288" spans="1:576" s="23" customFormat="1" ht="15" customHeight="1" x14ac:dyDescent="0.2">
      <c r="A288" s="99">
        <v>78</v>
      </c>
      <c r="B288" s="89" t="s">
        <v>325</v>
      </c>
      <c r="C288" s="89" t="s">
        <v>326</v>
      </c>
      <c r="D288" s="20">
        <v>14</v>
      </c>
      <c r="E288" s="92" t="s">
        <v>244</v>
      </c>
      <c r="F288" s="89" t="s">
        <v>327</v>
      </c>
      <c r="G288" s="184" t="s">
        <v>120</v>
      </c>
      <c r="H288" s="22">
        <v>40</v>
      </c>
      <c r="I288" s="22" t="s">
        <v>121</v>
      </c>
      <c r="J288" s="21" t="s">
        <v>122</v>
      </c>
      <c r="K288" s="21" t="s">
        <v>261</v>
      </c>
      <c r="L288" s="21" t="s">
        <v>188</v>
      </c>
      <c r="M288" s="22">
        <v>1</v>
      </c>
      <c r="N288" s="62">
        <v>12605</v>
      </c>
      <c r="O288" s="62"/>
      <c r="P288" s="62"/>
      <c r="Q288" s="62">
        <f t="shared" si="165"/>
        <v>12605</v>
      </c>
      <c r="R288" s="62"/>
      <c r="S288" s="62">
        <f t="shared" si="168"/>
        <v>2386.166666666667</v>
      </c>
      <c r="T288" s="62">
        <f t="shared" si="169"/>
        <v>23861.666666666668</v>
      </c>
      <c r="U288" s="62">
        <f t="shared" si="170"/>
        <v>2205.875</v>
      </c>
      <c r="V288" s="62">
        <f t="shared" si="171"/>
        <v>378.15</v>
      </c>
      <c r="W288" s="62">
        <f t="shared" si="172"/>
        <v>630.25</v>
      </c>
      <c r="X288" s="62">
        <f t="shared" si="173"/>
        <v>252.1</v>
      </c>
      <c r="Y288" s="62">
        <f t="shared" si="174"/>
        <v>1046</v>
      </c>
      <c r="Z288" s="62">
        <v>666</v>
      </c>
      <c r="AA288" s="64">
        <f t="shared" si="154"/>
        <v>7158.5</v>
      </c>
      <c r="AB288" s="64">
        <f t="shared" si="166"/>
        <v>20567.236111111109</v>
      </c>
      <c r="AC288" s="64">
        <f t="shared" si="167"/>
        <v>246806.83333333331</v>
      </c>
      <c r="AD288" s="64"/>
      <c r="AE288" s="64"/>
      <c r="AF288" s="64"/>
      <c r="AG288" s="64"/>
      <c r="AH288" s="64"/>
      <c r="AI288" s="64"/>
      <c r="AJ288" s="64"/>
      <c r="AK288" s="64"/>
      <c r="AL288" s="6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  <c r="CR288" s="24"/>
      <c r="CS288" s="24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4"/>
      <c r="HA288" s="24"/>
      <c r="HB288" s="24"/>
      <c r="HC288" s="24"/>
      <c r="HD288" s="24"/>
      <c r="HE288" s="24"/>
      <c r="HF288" s="24"/>
      <c r="HG288" s="24"/>
      <c r="HH288" s="24"/>
      <c r="HI288" s="24"/>
      <c r="HJ288" s="24"/>
      <c r="HK288" s="24"/>
      <c r="HL288" s="24"/>
      <c r="HM288" s="24"/>
      <c r="HN288" s="24"/>
      <c r="HO288" s="24"/>
      <c r="HP288" s="24"/>
      <c r="HQ288" s="24"/>
      <c r="HR288" s="24"/>
      <c r="HS288" s="24"/>
      <c r="HT288" s="24"/>
      <c r="HU288" s="24"/>
      <c r="HV288" s="24"/>
      <c r="HW288" s="24"/>
      <c r="HX288" s="24"/>
      <c r="HY288" s="24"/>
      <c r="HZ288" s="24"/>
      <c r="IA288" s="24"/>
      <c r="IB288" s="24"/>
      <c r="IC288" s="24"/>
      <c r="ID288" s="24"/>
      <c r="IE288" s="24"/>
      <c r="IF288" s="24"/>
      <c r="IG288" s="24"/>
      <c r="IH288" s="24"/>
      <c r="II288" s="24"/>
      <c r="IJ288" s="24"/>
      <c r="IK288" s="24"/>
      <c r="IL288" s="24"/>
      <c r="IM288" s="24"/>
      <c r="IN288" s="24"/>
      <c r="IO288" s="24"/>
      <c r="IP288" s="24"/>
      <c r="IQ288" s="24"/>
      <c r="IR288" s="24"/>
      <c r="IS288" s="24"/>
      <c r="IT288" s="24"/>
      <c r="IU288" s="24"/>
      <c r="IV288" s="24"/>
      <c r="IW288" s="24"/>
      <c r="IX288" s="24"/>
      <c r="IY288" s="24"/>
      <c r="IZ288" s="24"/>
      <c r="JA288" s="24"/>
      <c r="JB288" s="24"/>
      <c r="JC288" s="24"/>
      <c r="JD288" s="24"/>
      <c r="JE288" s="24"/>
      <c r="JF288" s="24"/>
      <c r="JG288" s="24"/>
      <c r="JH288" s="24"/>
      <c r="JI288" s="24"/>
      <c r="JJ288" s="24"/>
      <c r="JK288" s="24"/>
      <c r="JL288" s="24"/>
      <c r="JM288" s="24"/>
      <c r="JN288" s="24"/>
      <c r="JO288" s="24"/>
      <c r="JP288" s="24"/>
      <c r="JQ288" s="24"/>
      <c r="JR288" s="24"/>
      <c r="JS288" s="24"/>
      <c r="JT288" s="24"/>
      <c r="JU288" s="24"/>
      <c r="JV288" s="24"/>
      <c r="JW288" s="24"/>
      <c r="JX288" s="24"/>
      <c r="JY288" s="24"/>
      <c r="JZ288" s="24"/>
      <c r="KA288" s="24"/>
      <c r="KB288" s="24"/>
      <c r="KC288" s="24"/>
      <c r="KD288" s="24"/>
      <c r="KE288" s="24"/>
      <c r="KF288" s="24"/>
      <c r="KG288" s="24"/>
      <c r="KH288" s="24"/>
      <c r="KI288" s="24"/>
      <c r="KJ288" s="24"/>
      <c r="KK288" s="24"/>
      <c r="KL288" s="24"/>
      <c r="KM288" s="24"/>
      <c r="KN288" s="24"/>
      <c r="KO288" s="24"/>
      <c r="KP288" s="24"/>
      <c r="KQ288" s="24"/>
      <c r="KR288" s="24"/>
      <c r="KS288" s="24"/>
      <c r="KT288" s="24"/>
      <c r="KU288" s="24"/>
      <c r="KV288" s="24"/>
      <c r="KW288" s="24"/>
      <c r="KX288" s="24"/>
      <c r="KY288" s="24"/>
      <c r="KZ288" s="24"/>
      <c r="LA288" s="24"/>
      <c r="LB288" s="24"/>
      <c r="LC288" s="24"/>
      <c r="LD288" s="24"/>
      <c r="LE288" s="24"/>
      <c r="LF288" s="24"/>
      <c r="LG288" s="24"/>
      <c r="LH288" s="24"/>
      <c r="LI288" s="24"/>
      <c r="LJ288" s="24"/>
      <c r="LK288" s="24"/>
      <c r="LL288" s="24"/>
      <c r="LM288" s="24"/>
      <c r="LN288" s="24"/>
      <c r="LO288" s="24"/>
      <c r="LP288" s="24"/>
      <c r="LQ288" s="24"/>
      <c r="LR288" s="24"/>
      <c r="LS288" s="24"/>
      <c r="LT288" s="24"/>
      <c r="LU288" s="24"/>
      <c r="LV288" s="24"/>
      <c r="LW288" s="24"/>
      <c r="LX288" s="24"/>
      <c r="LY288" s="24"/>
      <c r="LZ288" s="24"/>
      <c r="MA288" s="24"/>
      <c r="MB288" s="24"/>
      <c r="MC288" s="24"/>
      <c r="MD288" s="24"/>
      <c r="ME288" s="24"/>
      <c r="MF288" s="24"/>
      <c r="MG288" s="24"/>
      <c r="MH288" s="24"/>
      <c r="MI288" s="24"/>
      <c r="MJ288" s="24"/>
      <c r="MK288" s="24"/>
      <c r="ML288" s="24"/>
      <c r="MM288" s="24"/>
      <c r="MN288" s="24"/>
      <c r="MO288" s="24"/>
      <c r="MP288" s="24"/>
      <c r="MQ288" s="24"/>
      <c r="MR288" s="24"/>
      <c r="MS288" s="24"/>
      <c r="MT288" s="24"/>
      <c r="MU288" s="24"/>
      <c r="MV288" s="24"/>
      <c r="MW288" s="24"/>
      <c r="MX288" s="24"/>
      <c r="MY288" s="24"/>
      <c r="MZ288" s="24"/>
      <c r="NA288" s="24"/>
      <c r="NB288" s="24"/>
      <c r="NC288" s="24"/>
      <c r="ND288" s="24"/>
      <c r="NE288" s="24"/>
      <c r="NF288" s="24"/>
      <c r="NG288" s="24"/>
      <c r="NH288" s="24"/>
      <c r="NI288" s="24"/>
      <c r="NJ288" s="24"/>
      <c r="NK288" s="24"/>
      <c r="NL288" s="24"/>
      <c r="NM288" s="24"/>
      <c r="NN288" s="24"/>
      <c r="NO288" s="24"/>
      <c r="NP288" s="24"/>
      <c r="NQ288" s="24"/>
      <c r="NR288" s="24"/>
      <c r="NS288" s="24"/>
      <c r="NT288" s="24"/>
      <c r="NU288" s="24"/>
      <c r="NV288" s="24"/>
      <c r="NW288" s="24"/>
      <c r="NX288" s="24"/>
      <c r="NY288" s="24"/>
      <c r="NZ288" s="24"/>
      <c r="OA288" s="24"/>
      <c r="OB288" s="24"/>
      <c r="OC288" s="24"/>
      <c r="OD288" s="24"/>
      <c r="OE288" s="24"/>
      <c r="OF288" s="24"/>
      <c r="OG288" s="24"/>
      <c r="OH288" s="24"/>
      <c r="OI288" s="24"/>
      <c r="OJ288" s="24"/>
      <c r="OK288" s="24"/>
      <c r="OL288" s="24"/>
      <c r="OM288" s="24"/>
      <c r="ON288" s="24"/>
      <c r="OO288" s="24"/>
      <c r="OP288" s="24"/>
      <c r="OQ288" s="24"/>
      <c r="OR288" s="24"/>
      <c r="OS288" s="24"/>
      <c r="OT288" s="24"/>
      <c r="OU288" s="24"/>
      <c r="OV288" s="24"/>
      <c r="OW288" s="24"/>
      <c r="OX288" s="24"/>
      <c r="OY288" s="24"/>
      <c r="OZ288" s="24"/>
      <c r="PA288" s="24"/>
      <c r="PB288" s="24"/>
      <c r="PC288" s="24"/>
      <c r="PD288" s="24"/>
      <c r="PE288" s="24"/>
      <c r="PF288" s="24"/>
      <c r="PG288" s="24"/>
      <c r="PH288" s="24"/>
      <c r="PI288" s="24"/>
      <c r="PJ288" s="24"/>
      <c r="PK288" s="24"/>
      <c r="PL288" s="24"/>
      <c r="PM288" s="24"/>
      <c r="PN288" s="24"/>
      <c r="PO288" s="24"/>
      <c r="PP288" s="24"/>
      <c r="PQ288" s="24"/>
      <c r="PR288" s="24"/>
      <c r="PS288" s="24"/>
      <c r="PT288" s="24"/>
      <c r="PU288" s="24"/>
      <c r="PV288" s="24"/>
      <c r="PW288" s="24"/>
      <c r="PX288" s="24"/>
      <c r="PY288" s="24"/>
      <c r="PZ288" s="24"/>
      <c r="QA288" s="24"/>
      <c r="QB288" s="24"/>
      <c r="QC288" s="24"/>
      <c r="QD288" s="24"/>
      <c r="QE288" s="24"/>
      <c r="QF288" s="24"/>
      <c r="QG288" s="24"/>
      <c r="QH288" s="24"/>
      <c r="QI288" s="24"/>
      <c r="QJ288" s="24"/>
      <c r="QK288" s="24"/>
      <c r="QL288" s="24"/>
      <c r="QM288" s="24"/>
      <c r="QN288" s="24"/>
      <c r="QO288" s="24"/>
      <c r="QP288" s="24"/>
      <c r="QQ288" s="24"/>
      <c r="QR288" s="24"/>
      <c r="QS288" s="24"/>
      <c r="QT288" s="24"/>
      <c r="QU288" s="24"/>
      <c r="QV288" s="24"/>
      <c r="QW288" s="24"/>
      <c r="QX288" s="24"/>
      <c r="QY288" s="24"/>
      <c r="QZ288" s="24"/>
      <c r="RA288" s="24"/>
      <c r="RB288" s="24"/>
      <c r="RC288" s="24"/>
      <c r="RD288" s="24"/>
      <c r="RE288" s="24"/>
      <c r="RF288" s="24"/>
      <c r="RG288" s="24"/>
      <c r="RH288" s="24"/>
      <c r="RI288" s="24"/>
      <c r="RJ288" s="24"/>
      <c r="RK288" s="24"/>
      <c r="RL288" s="24"/>
      <c r="RM288" s="24"/>
      <c r="RN288" s="24"/>
      <c r="RO288" s="24"/>
      <c r="RP288" s="24"/>
      <c r="RQ288" s="24"/>
      <c r="RR288" s="24"/>
      <c r="RS288" s="24"/>
      <c r="RT288" s="24"/>
      <c r="RU288" s="24"/>
      <c r="RV288" s="24"/>
      <c r="RW288" s="24"/>
      <c r="RX288" s="24"/>
      <c r="RY288" s="24"/>
      <c r="RZ288" s="24"/>
      <c r="SA288" s="24"/>
      <c r="SB288" s="24"/>
      <c r="SC288" s="24"/>
      <c r="SD288" s="24"/>
      <c r="SE288" s="24"/>
      <c r="SF288" s="24"/>
      <c r="SG288" s="24"/>
      <c r="SH288" s="24"/>
      <c r="SI288" s="24"/>
      <c r="SJ288" s="24"/>
      <c r="SK288" s="24"/>
      <c r="SL288" s="24"/>
      <c r="SM288" s="24"/>
      <c r="SN288" s="24"/>
      <c r="SO288" s="24"/>
      <c r="SP288" s="24"/>
      <c r="SQ288" s="24"/>
      <c r="SR288" s="24"/>
      <c r="SS288" s="24"/>
      <c r="ST288" s="24"/>
      <c r="SU288" s="24"/>
      <c r="SV288" s="24"/>
      <c r="SW288" s="24"/>
      <c r="SX288" s="24"/>
      <c r="SY288" s="24"/>
      <c r="SZ288" s="24"/>
      <c r="TA288" s="24"/>
      <c r="TB288" s="24"/>
      <c r="TC288" s="24"/>
      <c r="TD288" s="24"/>
      <c r="TE288" s="24"/>
      <c r="TF288" s="24"/>
      <c r="TG288" s="24"/>
      <c r="TH288" s="24"/>
      <c r="TI288" s="24"/>
      <c r="TJ288" s="24"/>
      <c r="TK288" s="24"/>
      <c r="TL288" s="24"/>
      <c r="TM288" s="24"/>
      <c r="TN288" s="24"/>
      <c r="TO288" s="24"/>
      <c r="TP288" s="24"/>
      <c r="TQ288" s="24"/>
      <c r="TR288" s="24"/>
      <c r="TS288" s="24"/>
      <c r="TT288" s="24"/>
      <c r="TU288" s="24"/>
      <c r="TV288" s="24"/>
      <c r="TW288" s="24"/>
      <c r="TX288" s="24"/>
      <c r="TY288" s="24"/>
      <c r="TZ288" s="24"/>
      <c r="UA288" s="24"/>
      <c r="UB288" s="24"/>
      <c r="UC288" s="24"/>
      <c r="UD288" s="24"/>
      <c r="UE288" s="24"/>
      <c r="UF288" s="24"/>
      <c r="UG288" s="24"/>
      <c r="UH288" s="24"/>
      <c r="UI288" s="24"/>
      <c r="UJ288" s="24"/>
      <c r="UK288" s="24"/>
      <c r="UL288" s="24"/>
      <c r="UM288" s="24"/>
      <c r="UN288" s="24"/>
      <c r="UO288" s="24"/>
      <c r="UP288" s="24"/>
      <c r="UQ288" s="24"/>
      <c r="UR288" s="24"/>
      <c r="US288" s="24"/>
      <c r="UT288" s="24"/>
      <c r="UU288" s="24"/>
      <c r="UV288" s="24"/>
      <c r="UW288" s="24"/>
      <c r="UX288" s="24"/>
      <c r="UY288" s="24"/>
      <c r="UZ288" s="24"/>
      <c r="VA288" s="24"/>
      <c r="VB288" s="24"/>
      <c r="VC288" s="24"/>
      <c r="VD288" s="24"/>
    </row>
    <row r="289" spans="1:576" s="23" customFormat="1" ht="15" customHeight="1" x14ac:dyDescent="0.2">
      <c r="A289" s="94">
        <v>79</v>
      </c>
      <c r="B289" s="89" t="s">
        <v>325</v>
      </c>
      <c r="C289" s="89" t="s">
        <v>326</v>
      </c>
      <c r="D289" s="20">
        <v>14</v>
      </c>
      <c r="E289" s="95" t="s">
        <v>244</v>
      </c>
      <c r="F289" s="89" t="s">
        <v>327</v>
      </c>
      <c r="G289" s="130" t="s">
        <v>120</v>
      </c>
      <c r="H289" s="22">
        <v>40</v>
      </c>
      <c r="I289" s="22" t="s">
        <v>107</v>
      </c>
      <c r="J289" s="21" t="s">
        <v>86</v>
      </c>
      <c r="K289" s="21" t="s">
        <v>261</v>
      </c>
      <c r="L289" s="21" t="s">
        <v>188</v>
      </c>
      <c r="M289" s="22">
        <v>1</v>
      </c>
      <c r="N289" s="62">
        <v>12605</v>
      </c>
      <c r="O289" s="62"/>
      <c r="P289" s="62"/>
      <c r="Q289" s="62">
        <f t="shared" si="165"/>
        <v>12605</v>
      </c>
      <c r="R289" s="62"/>
      <c r="S289" s="62">
        <f t="shared" si="168"/>
        <v>2386.166666666667</v>
      </c>
      <c r="T289" s="62">
        <f t="shared" si="169"/>
        <v>23861.666666666668</v>
      </c>
      <c r="U289" s="62">
        <f t="shared" si="170"/>
        <v>2205.875</v>
      </c>
      <c r="V289" s="62">
        <f t="shared" si="171"/>
        <v>378.15</v>
      </c>
      <c r="W289" s="62">
        <f t="shared" si="172"/>
        <v>630.25</v>
      </c>
      <c r="X289" s="62">
        <f t="shared" si="173"/>
        <v>252.1</v>
      </c>
      <c r="Y289" s="62">
        <f t="shared" si="174"/>
        <v>1046</v>
      </c>
      <c r="Z289" s="62">
        <v>666</v>
      </c>
      <c r="AA289" s="64">
        <f t="shared" si="154"/>
        <v>7158.5</v>
      </c>
      <c r="AB289" s="64">
        <f t="shared" si="166"/>
        <v>20567.236111111109</v>
      </c>
      <c r="AC289" s="64">
        <f t="shared" si="167"/>
        <v>246806.83333333331</v>
      </c>
      <c r="AD289" s="64"/>
      <c r="AE289" s="64"/>
      <c r="AF289" s="64"/>
      <c r="AG289" s="64"/>
      <c r="AH289" s="64"/>
      <c r="AI289" s="64"/>
      <c r="AJ289" s="64"/>
      <c r="AK289" s="64"/>
      <c r="AL289" s="6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4"/>
      <c r="HA289" s="24"/>
      <c r="HB289" s="24"/>
      <c r="HC289" s="24"/>
      <c r="HD289" s="24"/>
      <c r="HE289" s="24"/>
      <c r="HF289" s="24"/>
      <c r="HG289" s="24"/>
      <c r="HH289" s="24"/>
      <c r="HI289" s="24"/>
      <c r="HJ289" s="24"/>
      <c r="HK289" s="24"/>
      <c r="HL289" s="24"/>
      <c r="HM289" s="24"/>
      <c r="HN289" s="24"/>
      <c r="HO289" s="24"/>
      <c r="HP289" s="24"/>
      <c r="HQ289" s="24"/>
      <c r="HR289" s="24"/>
      <c r="HS289" s="24"/>
      <c r="HT289" s="24"/>
      <c r="HU289" s="24"/>
      <c r="HV289" s="24"/>
      <c r="HW289" s="24"/>
      <c r="HX289" s="24"/>
      <c r="HY289" s="24"/>
      <c r="HZ289" s="24"/>
      <c r="IA289" s="24"/>
      <c r="IB289" s="24"/>
      <c r="IC289" s="24"/>
      <c r="ID289" s="24"/>
      <c r="IE289" s="24"/>
      <c r="IF289" s="24"/>
      <c r="IG289" s="24"/>
      <c r="IH289" s="24"/>
      <c r="II289" s="24"/>
      <c r="IJ289" s="24"/>
      <c r="IK289" s="24"/>
      <c r="IL289" s="24"/>
      <c r="IM289" s="24"/>
      <c r="IN289" s="24"/>
      <c r="IO289" s="24"/>
      <c r="IP289" s="24"/>
      <c r="IQ289" s="24"/>
      <c r="IR289" s="24"/>
      <c r="IS289" s="24"/>
      <c r="IT289" s="24"/>
      <c r="IU289" s="24"/>
      <c r="IV289" s="24"/>
      <c r="IW289" s="24"/>
      <c r="IX289" s="24"/>
      <c r="IY289" s="24"/>
      <c r="IZ289" s="24"/>
      <c r="JA289" s="24"/>
      <c r="JB289" s="24"/>
      <c r="JC289" s="24"/>
      <c r="JD289" s="24"/>
      <c r="JE289" s="24"/>
      <c r="JF289" s="24"/>
      <c r="JG289" s="24"/>
      <c r="JH289" s="24"/>
      <c r="JI289" s="24"/>
      <c r="JJ289" s="24"/>
      <c r="JK289" s="24"/>
      <c r="JL289" s="24"/>
      <c r="JM289" s="24"/>
      <c r="JN289" s="24"/>
      <c r="JO289" s="24"/>
      <c r="JP289" s="24"/>
      <c r="JQ289" s="24"/>
      <c r="JR289" s="24"/>
      <c r="JS289" s="24"/>
      <c r="JT289" s="24"/>
      <c r="JU289" s="24"/>
      <c r="JV289" s="24"/>
      <c r="JW289" s="24"/>
      <c r="JX289" s="24"/>
      <c r="JY289" s="24"/>
      <c r="JZ289" s="24"/>
      <c r="KA289" s="24"/>
      <c r="KB289" s="24"/>
      <c r="KC289" s="24"/>
      <c r="KD289" s="24"/>
      <c r="KE289" s="24"/>
      <c r="KF289" s="24"/>
      <c r="KG289" s="24"/>
      <c r="KH289" s="24"/>
      <c r="KI289" s="24"/>
      <c r="KJ289" s="24"/>
      <c r="KK289" s="24"/>
      <c r="KL289" s="24"/>
      <c r="KM289" s="24"/>
      <c r="KN289" s="24"/>
      <c r="KO289" s="24"/>
      <c r="KP289" s="24"/>
      <c r="KQ289" s="24"/>
      <c r="KR289" s="24"/>
      <c r="KS289" s="24"/>
      <c r="KT289" s="24"/>
      <c r="KU289" s="24"/>
      <c r="KV289" s="24"/>
      <c r="KW289" s="24"/>
      <c r="KX289" s="24"/>
      <c r="KY289" s="24"/>
      <c r="KZ289" s="24"/>
      <c r="LA289" s="24"/>
      <c r="LB289" s="24"/>
      <c r="LC289" s="24"/>
      <c r="LD289" s="24"/>
      <c r="LE289" s="24"/>
      <c r="LF289" s="24"/>
      <c r="LG289" s="24"/>
      <c r="LH289" s="24"/>
      <c r="LI289" s="24"/>
      <c r="LJ289" s="24"/>
      <c r="LK289" s="24"/>
      <c r="LL289" s="24"/>
      <c r="LM289" s="24"/>
      <c r="LN289" s="24"/>
      <c r="LO289" s="24"/>
      <c r="LP289" s="24"/>
      <c r="LQ289" s="24"/>
      <c r="LR289" s="24"/>
      <c r="LS289" s="24"/>
      <c r="LT289" s="24"/>
      <c r="LU289" s="24"/>
      <c r="LV289" s="24"/>
      <c r="LW289" s="24"/>
      <c r="LX289" s="24"/>
      <c r="LY289" s="24"/>
      <c r="LZ289" s="24"/>
      <c r="MA289" s="24"/>
      <c r="MB289" s="24"/>
      <c r="MC289" s="24"/>
      <c r="MD289" s="24"/>
      <c r="ME289" s="24"/>
      <c r="MF289" s="24"/>
      <c r="MG289" s="24"/>
      <c r="MH289" s="24"/>
      <c r="MI289" s="24"/>
      <c r="MJ289" s="24"/>
      <c r="MK289" s="24"/>
      <c r="ML289" s="24"/>
      <c r="MM289" s="24"/>
      <c r="MN289" s="24"/>
      <c r="MO289" s="24"/>
      <c r="MP289" s="24"/>
      <c r="MQ289" s="24"/>
      <c r="MR289" s="24"/>
      <c r="MS289" s="24"/>
      <c r="MT289" s="24"/>
      <c r="MU289" s="24"/>
      <c r="MV289" s="24"/>
      <c r="MW289" s="24"/>
      <c r="MX289" s="24"/>
      <c r="MY289" s="24"/>
      <c r="MZ289" s="24"/>
      <c r="NA289" s="24"/>
      <c r="NB289" s="24"/>
      <c r="NC289" s="24"/>
      <c r="ND289" s="24"/>
      <c r="NE289" s="24"/>
      <c r="NF289" s="24"/>
      <c r="NG289" s="24"/>
      <c r="NH289" s="24"/>
      <c r="NI289" s="24"/>
      <c r="NJ289" s="24"/>
      <c r="NK289" s="24"/>
      <c r="NL289" s="24"/>
      <c r="NM289" s="24"/>
      <c r="NN289" s="24"/>
      <c r="NO289" s="24"/>
      <c r="NP289" s="24"/>
      <c r="NQ289" s="24"/>
      <c r="NR289" s="24"/>
      <c r="NS289" s="24"/>
      <c r="NT289" s="24"/>
      <c r="NU289" s="24"/>
      <c r="NV289" s="24"/>
      <c r="NW289" s="24"/>
      <c r="NX289" s="24"/>
      <c r="NY289" s="24"/>
      <c r="NZ289" s="24"/>
      <c r="OA289" s="24"/>
      <c r="OB289" s="24"/>
      <c r="OC289" s="24"/>
      <c r="OD289" s="24"/>
      <c r="OE289" s="24"/>
      <c r="OF289" s="24"/>
      <c r="OG289" s="24"/>
      <c r="OH289" s="24"/>
      <c r="OI289" s="24"/>
      <c r="OJ289" s="24"/>
      <c r="OK289" s="24"/>
      <c r="OL289" s="24"/>
      <c r="OM289" s="24"/>
      <c r="ON289" s="24"/>
      <c r="OO289" s="24"/>
      <c r="OP289" s="24"/>
      <c r="OQ289" s="24"/>
      <c r="OR289" s="24"/>
      <c r="OS289" s="24"/>
      <c r="OT289" s="24"/>
      <c r="OU289" s="24"/>
      <c r="OV289" s="24"/>
      <c r="OW289" s="24"/>
      <c r="OX289" s="24"/>
      <c r="OY289" s="24"/>
      <c r="OZ289" s="24"/>
      <c r="PA289" s="24"/>
      <c r="PB289" s="24"/>
      <c r="PC289" s="24"/>
      <c r="PD289" s="24"/>
      <c r="PE289" s="24"/>
      <c r="PF289" s="24"/>
      <c r="PG289" s="24"/>
      <c r="PH289" s="24"/>
      <c r="PI289" s="24"/>
      <c r="PJ289" s="24"/>
      <c r="PK289" s="24"/>
      <c r="PL289" s="24"/>
      <c r="PM289" s="24"/>
      <c r="PN289" s="24"/>
      <c r="PO289" s="24"/>
      <c r="PP289" s="24"/>
      <c r="PQ289" s="24"/>
      <c r="PR289" s="24"/>
      <c r="PS289" s="24"/>
      <c r="PT289" s="24"/>
      <c r="PU289" s="24"/>
      <c r="PV289" s="24"/>
      <c r="PW289" s="24"/>
      <c r="PX289" s="24"/>
      <c r="PY289" s="24"/>
      <c r="PZ289" s="24"/>
      <c r="QA289" s="24"/>
      <c r="QB289" s="24"/>
      <c r="QC289" s="24"/>
      <c r="QD289" s="24"/>
      <c r="QE289" s="24"/>
      <c r="QF289" s="24"/>
      <c r="QG289" s="24"/>
      <c r="QH289" s="24"/>
      <c r="QI289" s="24"/>
      <c r="QJ289" s="24"/>
      <c r="QK289" s="24"/>
      <c r="QL289" s="24"/>
      <c r="QM289" s="24"/>
      <c r="QN289" s="24"/>
      <c r="QO289" s="24"/>
      <c r="QP289" s="24"/>
      <c r="QQ289" s="24"/>
      <c r="QR289" s="24"/>
      <c r="QS289" s="24"/>
      <c r="QT289" s="24"/>
      <c r="QU289" s="24"/>
      <c r="QV289" s="24"/>
      <c r="QW289" s="24"/>
      <c r="QX289" s="24"/>
      <c r="QY289" s="24"/>
      <c r="QZ289" s="24"/>
      <c r="RA289" s="24"/>
      <c r="RB289" s="24"/>
      <c r="RC289" s="24"/>
      <c r="RD289" s="24"/>
      <c r="RE289" s="24"/>
      <c r="RF289" s="24"/>
      <c r="RG289" s="24"/>
      <c r="RH289" s="24"/>
      <c r="RI289" s="24"/>
      <c r="RJ289" s="24"/>
      <c r="RK289" s="24"/>
      <c r="RL289" s="24"/>
      <c r="RM289" s="24"/>
      <c r="RN289" s="24"/>
      <c r="RO289" s="24"/>
      <c r="RP289" s="24"/>
      <c r="RQ289" s="24"/>
      <c r="RR289" s="24"/>
      <c r="RS289" s="24"/>
      <c r="RT289" s="24"/>
      <c r="RU289" s="24"/>
      <c r="RV289" s="24"/>
      <c r="RW289" s="24"/>
      <c r="RX289" s="24"/>
      <c r="RY289" s="24"/>
      <c r="RZ289" s="24"/>
      <c r="SA289" s="24"/>
      <c r="SB289" s="24"/>
      <c r="SC289" s="24"/>
      <c r="SD289" s="24"/>
      <c r="SE289" s="24"/>
      <c r="SF289" s="24"/>
      <c r="SG289" s="24"/>
      <c r="SH289" s="24"/>
      <c r="SI289" s="24"/>
      <c r="SJ289" s="24"/>
      <c r="SK289" s="24"/>
      <c r="SL289" s="24"/>
      <c r="SM289" s="24"/>
      <c r="SN289" s="24"/>
      <c r="SO289" s="24"/>
      <c r="SP289" s="24"/>
      <c r="SQ289" s="24"/>
      <c r="SR289" s="24"/>
      <c r="SS289" s="24"/>
      <c r="ST289" s="24"/>
      <c r="SU289" s="24"/>
      <c r="SV289" s="24"/>
      <c r="SW289" s="24"/>
      <c r="SX289" s="24"/>
      <c r="SY289" s="24"/>
      <c r="SZ289" s="24"/>
      <c r="TA289" s="24"/>
      <c r="TB289" s="24"/>
      <c r="TC289" s="24"/>
      <c r="TD289" s="24"/>
      <c r="TE289" s="24"/>
      <c r="TF289" s="24"/>
      <c r="TG289" s="24"/>
      <c r="TH289" s="24"/>
      <c r="TI289" s="24"/>
      <c r="TJ289" s="24"/>
      <c r="TK289" s="24"/>
      <c r="TL289" s="24"/>
      <c r="TM289" s="24"/>
      <c r="TN289" s="24"/>
      <c r="TO289" s="24"/>
      <c r="TP289" s="24"/>
      <c r="TQ289" s="24"/>
      <c r="TR289" s="24"/>
      <c r="TS289" s="24"/>
      <c r="TT289" s="24"/>
      <c r="TU289" s="24"/>
      <c r="TV289" s="24"/>
      <c r="TW289" s="24"/>
      <c r="TX289" s="24"/>
      <c r="TY289" s="24"/>
      <c r="TZ289" s="24"/>
      <c r="UA289" s="24"/>
      <c r="UB289" s="24"/>
      <c r="UC289" s="24"/>
      <c r="UD289" s="24"/>
      <c r="UE289" s="24"/>
      <c r="UF289" s="24"/>
      <c r="UG289" s="24"/>
      <c r="UH289" s="24"/>
      <c r="UI289" s="24"/>
      <c r="UJ289" s="24"/>
      <c r="UK289" s="24"/>
      <c r="UL289" s="24"/>
      <c r="UM289" s="24"/>
      <c r="UN289" s="24"/>
      <c r="UO289" s="24"/>
      <c r="UP289" s="24"/>
      <c r="UQ289" s="24"/>
      <c r="UR289" s="24"/>
      <c r="US289" s="24"/>
      <c r="UT289" s="24"/>
      <c r="UU289" s="24"/>
      <c r="UV289" s="24"/>
      <c r="UW289" s="24"/>
      <c r="UX289" s="24"/>
      <c r="UY289" s="24"/>
      <c r="UZ289" s="24"/>
      <c r="VA289" s="24"/>
      <c r="VB289" s="24"/>
      <c r="VC289" s="24"/>
      <c r="VD289" s="24"/>
    </row>
    <row r="290" spans="1:576" s="23" customFormat="1" ht="15" customHeight="1" x14ac:dyDescent="0.2">
      <c r="A290" s="18">
        <v>80</v>
      </c>
      <c r="B290" s="89" t="s">
        <v>325</v>
      </c>
      <c r="C290" s="89" t="s">
        <v>326</v>
      </c>
      <c r="D290" s="20">
        <v>14</v>
      </c>
      <c r="E290" s="89" t="s">
        <v>244</v>
      </c>
      <c r="F290" s="89" t="s">
        <v>327</v>
      </c>
      <c r="G290" s="130" t="s">
        <v>120</v>
      </c>
      <c r="H290" s="22">
        <v>40</v>
      </c>
      <c r="I290" s="157" t="s">
        <v>121</v>
      </c>
      <c r="J290" s="21" t="s">
        <v>86</v>
      </c>
      <c r="K290" s="21" t="s">
        <v>261</v>
      </c>
      <c r="L290" s="21" t="s">
        <v>188</v>
      </c>
      <c r="M290" s="22">
        <v>1</v>
      </c>
      <c r="N290" s="62">
        <v>12605</v>
      </c>
      <c r="O290" s="62"/>
      <c r="P290" s="62"/>
      <c r="Q290" s="62">
        <f t="shared" si="165"/>
        <v>12605</v>
      </c>
      <c r="R290" s="62">
        <f>70.1*5</f>
        <v>350.5</v>
      </c>
      <c r="S290" s="62">
        <f t="shared" si="168"/>
        <v>2386.166666666667</v>
      </c>
      <c r="T290" s="62">
        <f t="shared" si="169"/>
        <v>23861.666666666668</v>
      </c>
      <c r="U290" s="62">
        <f t="shared" si="170"/>
        <v>2205.875</v>
      </c>
      <c r="V290" s="62">
        <f t="shared" si="171"/>
        <v>378.15</v>
      </c>
      <c r="W290" s="62">
        <f t="shared" si="172"/>
        <v>630.25</v>
      </c>
      <c r="X290" s="62">
        <f t="shared" si="173"/>
        <v>252.1</v>
      </c>
      <c r="Y290" s="62">
        <f t="shared" si="174"/>
        <v>1046</v>
      </c>
      <c r="Z290" s="62">
        <v>666</v>
      </c>
      <c r="AA290" s="64">
        <f t="shared" si="154"/>
        <v>7158.5</v>
      </c>
      <c r="AB290" s="64">
        <f t="shared" si="166"/>
        <v>20917.736111111109</v>
      </c>
      <c r="AC290" s="64">
        <f t="shared" si="167"/>
        <v>251012.83333333331</v>
      </c>
      <c r="AD290" s="64"/>
      <c r="AE290" s="64"/>
      <c r="AF290" s="64"/>
      <c r="AG290" s="64"/>
      <c r="AH290" s="64"/>
      <c r="AI290" s="64"/>
      <c r="AJ290" s="64"/>
      <c r="AK290" s="64"/>
      <c r="AL290" s="6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4"/>
      <c r="HA290" s="24"/>
      <c r="HB290" s="24"/>
      <c r="HC290" s="24"/>
      <c r="HD290" s="24"/>
      <c r="HE290" s="24"/>
      <c r="HF290" s="24"/>
      <c r="HG290" s="24"/>
      <c r="HH290" s="24"/>
      <c r="HI290" s="24"/>
      <c r="HJ290" s="24"/>
      <c r="HK290" s="24"/>
      <c r="HL290" s="24"/>
      <c r="HM290" s="24"/>
      <c r="HN290" s="24"/>
      <c r="HO290" s="24"/>
      <c r="HP290" s="24"/>
      <c r="HQ290" s="24"/>
      <c r="HR290" s="24"/>
      <c r="HS290" s="24"/>
      <c r="HT290" s="24"/>
      <c r="HU290" s="24"/>
      <c r="HV290" s="24"/>
      <c r="HW290" s="24"/>
      <c r="HX290" s="24"/>
      <c r="HY290" s="24"/>
      <c r="HZ290" s="24"/>
      <c r="IA290" s="24"/>
      <c r="IB290" s="24"/>
      <c r="IC290" s="24"/>
      <c r="ID290" s="24"/>
      <c r="IE290" s="24"/>
      <c r="IF290" s="24"/>
      <c r="IG290" s="24"/>
      <c r="IH290" s="24"/>
      <c r="II290" s="24"/>
      <c r="IJ290" s="24"/>
      <c r="IK290" s="24"/>
      <c r="IL290" s="24"/>
      <c r="IM290" s="24"/>
      <c r="IN290" s="24"/>
      <c r="IO290" s="24"/>
      <c r="IP290" s="24"/>
      <c r="IQ290" s="24"/>
      <c r="IR290" s="24"/>
      <c r="IS290" s="24"/>
      <c r="IT290" s="24"/>
      <c r="IU290" s="24"/>
      <c r="IV290" s="24"/>
      <c r="IW290" s="24"/>
      <c r="IX290" s="24"/>
      <c r="IY290" s="24"/>
      <c r="IZ290" s="24"/>
      <c r="JA290" s="24"/>
      <c r="JB290" s="24"/>
      <c r="JC290" s="24"/>
      <c r="JD290" s="24"/>
      <c r="JE290" s="24"/>
      <c r="JF290" s="24"/>
      <c r="JG290" s="24"/>
      <c r="JH290" s="24"/>
      <c r="JI290" s="24"/>
      <c r="JJ290" s="24"/>
      <c r="JK290" s="24"/>
      <c r="JL290" s="24"/>
      <c r="JM290" s="24"/>
      <c r="JN290" s="24"/>
      <c r="JO290" s="24"/>
      <c r="JP290" s="24"/>
      <c r="JQ290" s="24"/>
      <c r="JR290" s="24"/>
      <c r="JS290" s="24"/>
      <c r="JT290" s="24"/>
      <c r="JU290" s="24"/>
      <c r="JV290" s="24"/>
      <c r="JW290" s="24"/>
      <c r="JX290" s="24"/>
      <c r="JY290" s="24"/>
      <c r="JZ290" s="24"/>
      <c r="KA290" s="24"/>
      <c r="KB290" s="24"/>
      <c r="KC290" s="24"/>
      <c r="KD290" s="24"/>
      <c r="KE290" s="24"/>
      <c r="KF290" s="24"/>
      <c r="KG290" s="24"/>
      <c r="KH290" s="24"/>
      <c r="KI290" s="24"/>
      <c r="KJ290" s="24"/>
      <c r="KK290" s="24"/>
      <c r="KL290" s="24"/>
      <c r="KM290" s="24"/>
      <c r="KN290" s="24"/>
      <c r="KO290" s="24"/>
      <c r="KP290" s="24"/>
      <c r="KQ290" s="24"/>
      <c r="KR290" s="24"/>
      <c r="KS290" s="24"/>
      <c r="KT290" s="24"/>
      <c r="KU290" s="24"/>
      <c r="KV290" s="24"/>
      <c r="KW290" s="24"/>
      <c r="KX290" s="24"/>
      <c r="KY290" s="24"/>
      <c r="KZ290" s="24"/>
      <c r="LA290" s="24"/>
      <c r="LB290" s="24"/>
      <c r="LC290" s="24"/>
      <c r="LD290" s="24"/>
      <c r="LE290" s="24"/>
      <c r="LF290" s="24"/>
      <c r="LG290" s="24"/>
      <c r="LH290" s="24"/>
      <c r="LI290" s="24"/>
      <c r="LJ290" s="24"/>
      <c r="LK290" s="24"/>
      <c r="LL290" s="24"/>
      <c r="LM290" s="24"/>
      <c r="LN290" s="24"/>
      <c r="LO290" s="24"/>
      <c r="LP290" s="24"/>
      <c r="LQ290" s="24"/>
      <c r="LR290" s="24"/>
      <c r="LS290" s="24"/>
      <c r="LT290" s="24"/>
      <c r="LU290" s="24"/>
      <c r="LV290" s="24"/>
      <c r="LW290" s="24"/>
      <c r="LX290" s="24"/>
      <c r="LY290" s="24"/>
      <c r="LZ290" s="24"/>
      <c r="MA290" s="24"/>
      <c r="MB290" s="24"/>
      <c r="MC290" s="24"/>
      <c r="MD290" s="24"/>
      <c r="ME290" s="24"/>
      <c r="MF290" s="24"/>
      <c r="MG290" s="24"/>
      <c r="MH290" s="24"/>
      <c r="MI290" s="24"/>
      <c r="MJ290" s="24"/>
      <c r="MK290" s="24"/>
      <c r="ML290" s="24"/>
      <c r="MM290" s="24"/>
      <c r="MN290" s="24"/>
      <c r="MO290" s="24"/>
      <c r="MP290" s="24"/>
      <c r="MQ290" s="24"/>
      <c r="MR290" s="24"/>
      <c r="MS290" s="24"/>
      <c r="MT290" s="24"/>
      <c r="MU290" s="24"/>
      <c r="MV290" s="24"/>
      <c r="MW290" s="24"/>
      <c r="MX290" s="24"/>
      <c r="MY290" s="24"/>
      <c r="MZ290" s="24"/>
      <c r="NA290" s="24"/>
      <c r="NB290" s="24"/>
      <c r="NC290" s="24"/>
      <c r="ND290" s="24"/>
      <c r="NE290" s="24"/>
      <c r="NF290" s="24"/>
      <c r="NG290" s="24"/>
      <c r="NH290" s="24"/>
      <c r="NI290" s="24"/>
      <c r="NJ290" s="24"/>
      <c r="NK290" s="24"/>
      <c r="NL290" s="24"/>
      <c r="NM290" s="24"/>
      <c r="NN290" s="24"/>
      <c r="NO290" s="24"/>
      <c r="NP290" s="24"/>
      <c r="NQ290" s="24"/>
      <c r="NR290" s="24"/>
      <c r="NS290" s="24"/>
      <c r="NT290" s="24"/>
      <c r="NU290" s="24"/>
      <c r="NV290" s="24"/>
      <c r="NW290" s="24"/>
      <c r="NX290" s="24"/>
      <c r="NY290" s="24"/>
      <c r="NZ290" s="24"/>
      <c r="OA290" s="24"/>
      <c r="OB290" s="24"/>
      <c r="OC290" s="24"/>
      <c r="OD290" s="24"/>
      <c r="OE290" s="24"/>
      <c r="OF290" s="24"/>
      <c r="OG290" s="24"/>
      <c r="OH290" s="24"/>
      <c r="OI290" s="24"/>
      <c r="OJ290" s="24"/>
      <c r="OK290" s="24"/>
      <c r="OL290" s="24"/>
      <c r="OM290" s="24"/>
      <c r="ON290" s="24"/>
      <c r="OO290" s="24"/>
      <c r="OP290" s="24"/>
      <c r="OQ290" s="24"/>
      <c r="OR290" s="24"/>
      <c r="OS290" s="24"/>
      <c r="OT290" s="24"/>
      <c r="OU290" s="24"/>
      <c r="OV290" s="24"/>
      <c r="OW290" s="24"/>
      <c r="OX290" s="24"/>
      <c r="OY290" s="24"/>
      <c r="OZ290" s="24"/>
      <c r="PA290" s="24"/>
      <c r="PB290" s="24"/>
      <c r="PC290" s="24"/>
      <c r="PD290" s="24"/>
      <c r="PE290" s="24"/>
      <c r="PF290" s="24"/>
      <c r="PG290" s="24"/>
      <c r="PH290" s="24"/>
      <c r="PI290" s="24"/>
      <c r="PJ290" s="24"/>
      <c r="PK290" s="24"/>
      <c r="PL290" s="24"/>
      <c r="PM290" s="24"/>
      <c r="PN290" s="24"/>
      <c r="PO290" s="24"/>
      <c r="PP290" s="24"/>
      <c r="PQ290" s="24"/>
      <c r="PR290" s="24"/>
      <c r="PS290" s="24"/>
      <c r="PT290" s="24"/>
      <c r="PU290" s="24"/>
      <c r="PV290" s="24"/>
      <c r="PW290" s="24"/>
      <c r="PX290" s="24"/>
      <c r="PY290" s="24"/>
      <c r="PZ290" s="24"/>
      <c r="QA290" s="24"/>
      <c r="QB290" s="24"/>
      <c r="QC290" s="24"/>
      <c r="QD290" s="24"/>
      <c r="QE290" s="24"/>
      <c r="QF290" s="24"/>
      <c r="QG290" s="24"/>
      <c r="QH290" s="24"/>
      <c r="QI290" s="24"/>
      <c r="QJ290" s="24"/>
      <c r="QK290" s="24"/>
      <c r="QL290" s="24"/>
      <c r="QM290" s="24"/>
      <c r="QN290" s="24"/>
      <c r="QO290" s="24"/>
      <c r="QP290" s="24"/>
      <c r="QQ290" s="24"/>
      <c r="QR290" s="24"/>
      <c r="QS290" s="24"/>
      <c r="QT290" s="24"/>
      <c r="QU290" s="24"/>
      <c r="QV290" s="24"/>
      <c r="QW290" s="24"/>
      <c r="QX290" s="24"/>
      <c r="QY290" s="24"/>
      <c r="QZ290" s="24"/>
      <c r="RA290" s="24"/>
      <c r="RB290" s="24"/>
      <c r="RC290" s="24"/>
      <c r="RD290" s="24"/>
      <c r="RE290" s="24"/>
      <c r="RF290" s="24"/>
      <c r="RG290" s="24"/>
      <c r="RH290" s="24"/>
      <c r="RI290" s="24"/>
      <c r="RJ290" s="24"/>
      <c r="RK290" s="24"/>
      <c r="RL290" s="24"/>
      <c r="RM290" s="24"/>
      <c r="RN290" s="24"/>
      <c r="RO290" s="24"/>
      <c r="RP290" s="24"/>
      <c r="RQ290" s="24"/>
      <c r="RR290" s="24"/>
      <c r="RS290" s="24"/>
      <c r="RT290" s="24"/>
      <c r="RU290" s="24"/>
      <c r="RV290" s="24"/>
      <c r="RW290" s="24"/>
      <c r="RX290" s="24"/>
      <c r="RY290" s="24"/>
      <c r="RZ290" s="24"/>
      <c r="SA290" s="24"/>
      <c r="SB290" s="24"/>
      <c r="SC290" s="24"/>
      <c r="SD290" s="24"/>
      <c r="SE290" s="24"/>
      <c r="SF290" s="24"/>
      <c r="SG290" s="24"/>
      <c r="SH290" s="24"/>
      <c r="SI290" s="24"/>
      <c r="SJ290" s="24"/>
      <c r="SK290" s="24"/>
      <c r="SL290" s="24"/>
      <c r="SM290" s="24"/>
      <c r="SN290" s="24"/>
      <c r="SO290" s="24"/>
      <c r="SP290" s="24"/>
      <c r="SQ290" s="24"/>
      <c r="SR290" s="24"/>
      <c r="SS290" s="24"/>
      <c r="ST290" s="24"/>
      <c r="SU290" s="24"/>
      <c r="SV290" s="24"/>
      <c r="SW290" s="24"/>
      <c r="SX290" s="24"/>
      <c r="SY290" s="24"/>
      <c r="SZ290" s="24"/>
      <c r="TA290" s="24"/>
      <c r="TB290" s="24"/>
      <c r="TC290" s="24"/>
      <c r="TD290" s="24"/>
      <c r="TE290" s="24"/>
      <c r="TF290" s="24"/>
      <c r="TG290" s="24"/>
      <c r="TH290" s="24"/>
      <c r="TI290" s="24"/>
      <c r="TJ290" s="24"/>
      <c r="TK290" s="24"/>
      <c r="TL290" s="24"/>
      <c r="TM290" s="24"/>
      <c r="TN290" s="24"/>
      <c r="TO290" s="24"/>
      <c r="TP290" s="24"/>
      <c r="TQ290" s="24"/>
      <c r="TR290" s="24"/>
      <c r="TS290" s="24"/>
      <c r="TT290" s="24"/>
      <c r="TU290" s="24"/>
      <c r="TV290" s="24"/>
      <c r="TW290" s="24"/>
      <c r="TX290" s="24"/>
      <c r="TY290" s="24"/>
      <c r="TZ290" s="24"/>
      <c r="UA290" s="24"/>
      <c r="UB290" s="24"/>
      <c r="UC290" s="24"/>
      <c r="UD290" s="24"/>
      <c r="UE290" s="24"/>
      <c r="UF290" s="24"/>
      <c r="UG290" s="24"/>
      <c r="UH290" s="24"/>
      <c r="UI290" s="24"/>
      <c r="UJ290" s="24"/>
      <c r="UK290" s="24"/>
      <c r="UL290" s="24"/>
      <c r="UM290" s="24"/>
      <c r="UN290" s="24"/>
      <c r="UO290" s="24"/>
      <c r="UP290" s="24"/>
      <c r="UQ290" s="24"/>
      <c r="UR290" s="24"/>
      <c r="US290" s="24"/>
      <c r="UT290" s="24"/>
      <c r="UU290" s="24"/>
      <c r="UV290" s="24"/>
      <c r="UW290" s="24"/>
      <c r="UX290" s="24"/>
      <c r="UY290" s="24"/>
      <c r="UZ290" s="24"/>
      <c r="VA290" s="24"/>
      <c r="VB290" s="24"/>
      <c r="VC290" s="24"/>
      <c r="VD290" s="24"/>
    </row>
    <row r="291" spans="1:576" s="23" customFormat="1" ht="15" customHeight="1" x14ac:dyDescent="0.2">
      <c r="A291" s="18">
        <v>81</v>
      </c>
      <c r="B291" s="89" t="s">
        <v>325</v>
      </c>
      <c r="C291" s="89" t="s">
        <v>326</v>
      </c>
      <c r="D291" s="20">
        <v>14</v>
      </c>
      <c r="E291" s="92" t="s">
        <v>245</v>
      </c>
      <c r="F291" s="89" t="s">
        <v>327</v>
      </c>
      <c r="G291" s="130" t="s">
        <v>120</v>
      </c>
      <c r="H291" s="22">
        <v>40</v>
      </c>
      <c r="I291" s="22" t="s">
        <v>121</v>
      </c>
      <c r="J291" s="21" t="s">
        <v>89</v>
      </c>
      <c r="K291" s="21" t="s">
        <v>261</v>
      </c>
      <c r="L291" s="21" t="s">
        <v>188</v>
      </c>
      <c r="M291" s="22">
        <v>1</v>
      </c>
      <c r="N291" s="62">
        <v>12605</v>
      </c>
      <c r="O291" s="62"/>
      <c r="P291" s="62"/>
      <c r="Q291" s="62">
        <f t="shared" si="165"/>
        <v>12605</v>
      </c>
      <c r="R291" s="62">
        <f>70.1*7</f>
        <v>490.69999999999993</v>
      </c>
      <c r="S291" s="62">
        <f t="shared" si="168"/>
        <v>2386.166666666667</v>
      </c>
      <c r="T291" s="62">
        <f t="shared" si="169"/>
        <v>23861.666666666668</v>
      </c>
      <c r="U291" s="62">
        <f t="shared" si="170"/>
        <v>2205.875</v>
      </c>
      <c r="V291" s="62">
        <f t="shared" si="171"/>
        <v>378.15</v>
      </c>
      <c r="W291" s="62">
        <f t="shared" si="172"/>
        <v>630.25</v>
      </c>
      <c r="X291" s="62">
        <f t="shared" si="173"/>
        <v>252.1</v>
      </c>
      <c r="Y291" s="62">
        <f t="shared" si="174"/>
        <v>1046</v>
      </c>
      <c r="Z291" s="62">
        <v>666</v>
      </c>
      <c r="AA291" s="64">
        <f t="shared" si="154"/>
        <v>7158.5</v>
      </c>
      <c r="AB291" s="64">
        <f t="shared" si="166"/>
        <v>21057.936111111114</v>
      </c>
      <c r="AC291" s="64">
        <f t="shared" si="167"/>
        <v>252695.23333333337</v>
      </c>
      <c r="AD291" s="64"/>
      <c r="AE291" s="64"/>
      <c r="AF291" s="64"/>
      <c r="AG291" s="64"/>
      <c r="AH291" s="64"/>
      <c r="AI291" s="64"/>
      <c r="AJ291" s="64"/>
      <c r="AK291" s="64"/>
      <c r="AL291" s="6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4"/>
      <c r="HA291" s="24"/>
      <c r="HB291" s="24"/>
      <c r="HC291" s="24"/>
      <c r="HD291" s="24"/>
      <c r="HE291" s="24"/>
      <c r="HF291" s="24"/>
      <c r="HG291" s="24"/>
      <c r="HH291" s="24"/>
      <c r="HI291" s="24"/>
      <c r="HJ291" s="24"/>
      <c r="HK291" s="24"/>
      <c r="HL291" s="24"/>
      <c r="HM291" s="24"/>
      <c r="HN291" s="24"/>
      <c r="HO291" s="24"/>
      <c r="HP291" s="24"/>
      <c r="HQ291" s="24"/>
      <c r="HR291" s="24"/>
      <c r="HS291" s="24"/>
      <c r="HT291" s="24"/>
      <c r="HU291" s="24"/>
      <c r="HV291" s="24"/>
      <c r="HW291" s="24"/>
      <c r="HX291" s="24"/>
      <c r="HY291" s="24"/>
      <c r="HZ291" s="24"/>
      <c r="IA291" s="24"/>
      <c r="IB291" s="24"/>
      <c r="IC291" s="24"/>
      <c r="ID291" s="24"/>
      <c r="IE291" s="24"/>
      <c r="IF291" s="24"/>
      <c r="IG291" s="24"/>
      <c r="IH291" s="24"/>
      <c r="II291" s="24"/>
      <c r="IJ291" s="24"/>
      <c r="IK291" s="24"/>
      <c r="IL291" s="24"/>
      <c r="IM291" s="24"/>
      <c r="IN291" s="24"/>
      <c r="IO291" s="24"/>
      <c r="IP291" s="24"/>
      <c r="IQ291" s="24"/>
      <c r="IR291" s="24"/>
      <c r="IS291" s="24"/>
      <c r="IT291" s="24"/>
      <c r="IU291" s="24"/>
      <c r="IV291" s="24"/>
      <c r="IW291" s="24"/>
      <c r="IX291" s="24"/>
      <c r="IY291" s="24"/>
      <c r="IZ291" s="24"/>
      <c r="JA291" s="24"/>
      <c r="JB291" s="24"/>
      <c r="JC291" s="24"/>
      <c r="JD291" s="24"/>
      <c r="JE291" s="24"/>
      <c r="JF291" s="24"/>
      <c r="JG291" s="24"/>
      <c r="JH291" s="24"/>
      <c r="JI291" s="24"/>
      <c r="JJ291" s="24"/>
      <c r="JK291" s="24"/>
      <c r="JL291" s="24"/>
      <c r="JM291" s="24"/>
      <c r="JN291" s="24"/>
      <c r="JO291" s="24"/>
      <c r="JP291" s="24"/>
      <c r="JQ291" s="24"/>
      <c r="JR291" s="24"/>
      <c r="JS291" s="24"/>
      <c r="JT291" s="24"/>
      <c r="JU291" s="24"/>
      <c r="JV291" s="24"/>
      <c r="JW291" s="24"/>
      <c r="JX291" s="24"/>
      <c r="JY291" s="24"/>
      <c r="JZ291" s="24"/>
      <c r="KA291" s="24"/>
      <c r="KB291" s="24"/>
      <c r="KC291" s="24"/>
      <c r="KD291" s="24"/>
      <c r="KE291" s="24"/>
      <c r="KF291" s="24"/>
      <c r="KG291" s="24"/>
      <c r="KH291" s="24"/>
      <c r="KI291" s="24"/>
      <c r="KJ291" s="24"/>
      <c r="KK291" s="24"/>
      <c r="KL291" s="24"/>
      <c r="KM291" s="24"/>
      <c r="KN291" s="24"/>
      <c r="KO291" s="24"/>
      <c r="KP291" s="24"/>
      <c r="KQ291" s="24"/>
      <c r="KR291" s="24"/>
      <c r="KS291" s="24"/>
      <c r="KT291" s="24"/>
      <c r="KU291" s="24"/>
      <c r="KV291" s="24"/>
      <c r="KW291" s="24"/>
      <c r="KX291" s="24"/>
      <c r="KY291" s="24"/>
      <c r="KZ291" s="24"/>
      <c r="LA291" s="24"/>
      <c r="LB291" s="24"/>
      <c r="LC291" s="24"/>
      <c r="LD291" s="24"/>
      <c r="LE291" s="24"/>
      <c r="LF291" s="24"/>
      <c r="LG291" s="24"/>
      <c r="LH291" s="24"/>
      <c r="LI291" s="24"/>
      <c r="LJ291" s="24"/>
      <c r="LK291" s="24"/>
      <c r="LL291" s="24"/>
      <c r="LM291" s="24"/>
      <c r="LN291" s="24"/>
      <c r="LO291" s="24"/>
      <c r="LP291" s="24"/>
      <c r="LQ291" s="24"/>
      <c r="LR291" s="24"/>
      <c r="LS291" s="24"/>
      <c r="LT291" s="24"/>
      <c r="LU291" s="24"/>
      <c r="LV291" s="24"/>
      <c r="LW291" s="24"/>
      <c r="LX291" s="24"/>
      <c r="LY291" s="24"/>
      <c r="LZ291" s="24"/>
      <c r="MA291" s="24"/>
      <c r="MB291" s="24"/>
      <c r="MC291" s="24"/>
      <c r="MD291" s="24"/>
      <c r="ME291" s="24"/>
      <c r="MF291" s="24"/>
      <c r="MG291" s="24"/>
      <c r="MH291" s="24"/>
      <c r="MI291" s="24"/>
      <c r="MJ291" s="24"/>
      <c r="MK291" s="24"/>
      <c r="ML291" s="24"/>
      <c r="MM291" s="24"/>
      <c r="MN291" s="24"/>
      <c r="MO291" s="24"/>
      <c r="MP291" s="24"/>
      <c r="MQ291" s="24"/>
      <c r="MR291" s="24"/>
      <c r="MS291" s="24"/>
      <c r="MT291" s="24"/>
      <c r="MU291" s="24"/>
      <c r="MV291" s="24"/>
      <c r="MW291" s="24"/>
      <c r="MX291" s="24"/>
      <c r="MY291" s="24"/>
      <c r="MZ291" s="24"/>
      <c r="NA291" s="24"/>
      <c r="NB291" s="24"/>
      <c r="NC291" s="24"/>
      <c r="ND291" s="24"/>
      <c r="NE291" s="24"/>
      <c r="NF291" s="24"/>
      <c r="NG291" s="24"/>
      <c r="NH291" s="24"/>
      <c r="NI291" s="24"/>
      <c r="NJ291" s="24"/>
      <c r="NK291" s="24"/>
      <c r="NL291" s="24"/>
      <c r="NM291" s="24"/>
      <c r="NN291" s="24"/>
      <c r="NO291" s="24"/>
      <c r="NP291" s="24"/>
      <c r="NQ291" s="24"/>
      <c r="NR291" s="24"/>
      <c r="NS291" s="24"/>
      <c r="NT291" s="24"/>
      <c r="NU291" s="24"/>
      <c r="NV291" s="24"/>
      <c r="NW291" s="24"/>
      <c r="NX291" s="24"/>
      <c r="NY291" s="24"/>
      <c r="NZ291" s="24"/>
      <c r="OA291" s="24"/>
      <c r="OB291" s="24"/>
      <c r="OC291" s="24"/>
      <c r="OD291" s="24"/>
      <c r="OE291" s="24"/>
      <c r="OF291" s="24"/>
      <c r="OG291" s="24"/>
      <c r="OH291" s="24"/>
      <c r="OI291" s="24"/>
      <c r="OJ291" s="24"/>
      <c r="OK291" s="24"/>
      <c r="OL291" s="24"/>
      <c r="OM291" s="24"/>
      <c r="ON291" s="24"/>
      <c r="OO291" s="24"/>
      <c r="OP291" s="24"/>
      <c r="OQ291" s="24"/>
      <c r="OR291" s="24"/>
      <c r="OS291" s="24"/>
      <c r="OT291" s="24"/>
      <c r="OU291" s="24"/>
      <c r="OV291" s="24"/>
      <c r="OW291" s="24"/>
      <c r="OX291" s="24"/>
      <c r="OY291" s="24"/>
      <c r="OZ291" s="24"/>
      <c r="PA291" s="24"/>
      <c r="PB291" s="24"/>
      <c r="PC291" s="24"/>
      <c r="PD291" s="24"/>
      <c r="PE291" s="24"/>
      <c r="PF291" s="24"/>
      <c r="PG291" s="24"/>
      <c r="PH291" s="24"/>
      <c r="PI291" s="24"/>
      <c r="PJ291" s="24"/>
      <c r="PK291" s="24"/>
      <c r="PL291" s="24"/>
      <c r="PM291" s="24"/>
      <c r="PN291" s="24"/>
      <c r="PO291" s="24"/>
      <c r="PP291" s="24"/>
      <c r="PQ291" s="24"/>
      <c r="PR291" s="24"/>
      <c r="PS291" s="24"/>
      <c r="PT291" s="24"/>
      <c r="PU291" s="24"/>
      <c r="PV291" s="24"/>
      <c r="PW291" s="24"/>
      <c r="PX291" s="24"/>
      <c r="PY291" s="24"/>
      <c r="PZ291" s="24"/>
      <c r="QA291" s="24"/>
      <c r="QB291" s="24"/>
      <c r="QC291" s="24"/>
      <c r="QD291" s="24"/>
      <c r="QE291" s="24"/>
      <c r="QF291" s="24"/>
      <c r="QG291" s="24"/>
      <c r="QH291" s="24"/>
      <c r="QI291" s="24"/>
      <c r="QJ291" s="24"/>
      <c r="QK291" s="24"/>
      <c r="QL291" s="24"/>
      <c r="QM291" s="24"/>
      <c r="QN291" s="24"/>
      <c r="QO291" s="24"/>
      <c r="QP291" s="24"/>
      <c r="QQ291" s="24"/>
      <c r="QR291" s="24"/>
      <c r="QS291" s="24"/>
      <c r="QT291" s="24"/>
      <c r="QU291" s="24"/>
      <c r="QV291" s="24"/>
      <c r="QW291" s="24"/>
      <c r="QX291" s="24"/>
      <c r="QY291" s="24"/>
      <c r="QZ291" s="24"/>
      <c r="RA291" s="24"/>
      <c r="RB291" s="24"/>
      <c r="RC291" s="24"/>
      <c r="RD291" s="24"/>
      <c r="RE291" s="24"/>
      <c r="RF291" s="24"/>
      <c r="RG291" s="24"/>
      <c r="RH291" s="24"/>
      <c r="RI291" s="24"/>
      <c r="RJ291" s="24"/>
      <c r="RK291" s="24"/>
      <c r="RL291" s="24"/>
      <c r="RM291" s="24"/>
      <c r="RN291" s="24"/>
      <c r="RO291" s="24"/>
      <c r="RP291" s="24"/>
      <c r="RQ291" s="24"/>
      <c r="RR291" s="24"/>
      <c r="RS291" s="24"/>
      <c r="RT291" s="24"/>
      <c r="RU291" s="24"/>
      <c r="RV291" s="24"/>
      <c r="RW291" s="24"/>
      <c r="RX291" s="24"/>
      <c r="RY291" s="24"/>
      <c r="RZ291" s="24"/>
      <c r="SA291" s="24"/>
      <c r="SB291" s="24"/>
      <c r="SC291" s="24"/>
      <c r="SD291" s="24"/>
      <c r="SE291" s="24"/>
      <c r="SF291" s="24"/>
      <c r="SG291" s="24"/>
      <c r="SH291" s="24"/>
      <c r="SI291" s="24"/>
      <c r="SJ291" s="24"/>
      <c r="SK291" s="24"/>
      <c r="SL291" s="24"/>
      <c r="SM291" s="24"/>
      <c r="SN291" s="24"/>
      <c r="SO291" s="24"/>
      <c r="SP291" s="24"/>
      <c r="SQ291" s="24"/>
      <c r="SR291" s="24"/>
      <c r="SS291" s="24"/>
      <c r="ST291" s="24"/>
      <c r="SU291" s="24"/>
      <c r="SV291" s="24"/>
      <c r="SW291" s="24"/>
      <c r="SX291" s="24"/>
      <c r="SY291" s="24"/>
      <c r="SZ291" s="24"/>
      <c r="TA291" s="24"/>
      <c r="TB291" s="24"/>
      <c r="TC291" s="24"/>
      <c r="TD291" s="24"/>
      <c r="TE291" s="24"/>
      <c r="TF291" s="24"/>
      <c r="TG291" s="24"/>
      <c r="TH291" s="24"/>
      <c r="TI291" s="24"/>
      <c r="TJ291" s="24"/>
      <c r="TK291" s="24"/>
      <c r="TL291" s="24"/>
      <c r="TM291" s="24"/>
      <c r="TN291" s="24"/>
      <c r="TO291" s="24"/>
      <c r="TP291" s="24"/>
      <c r="TQ291" s="24"/>
      <c r="TR291" s="24"/>
      <c r="TS291" s="24"/>
      <c r="TT291" s="24"/>
      <c r="TU291" s="24"/>
      <c r="TV291" s="24"/>
      <c r="TW291" s="24"/>
      <c r="TX291" s="24"/>
      <c r="TY291" s="24"/>
      <c r="TZ291" s="24"/>
      <c r="UA291" s="24"/>
      <c r="UB291" s="24"/>
      <c r="UC291" s="24"/>
      <c r="UD291" s="24"/>
      <c r="UE291" s="24"/>
      <c r="UF291" s="24"/>
      <c r="UG291" s="24"/>
      <c r="UH291" s="24"/>
      <c r="UI291" s="24"/>
      <c r="UJ291" s="24"/>
      <c r="UK291" s="24"/>
      <c r="UL291" s="24"/>
      <c r="UM291" s="24"/>
      <c r="UN291" s="24"/>
      <c r="UO291" s="24"/>
      <c r="UP291" s="24"/>
      <c r="UQ291" s="24"/>
      <c r="UR291" s="24"/>
      <c r="US291" s="24"/>
      <c r="UT291" s="24"/>
      <c r="UU291" s="24"/>
      <c r="UV291" s="24"/>
      <c r="UW291" s="24"/>
      <c r="UX291" s="24"/>
      <c r="UY291" s="24"/>
      <c r="UZ291" s="24"/>
      <c r="VA291" s="24"/>
      <c r="VB291" s="24"/>
      <c r="VC291" s="24"/>
      <c r="VD291" s="24"/>
    </row>
    <row r="292" spans="1:576" s="23" customFormat="1" ht="15" customHeight="1" x14ac:dyDescent="0.2">
      <c r="A292" s="99">
        <v>82</v>
      </c>
      <c r="B292" s="89" t="s">
        <v>325</v>
      </c>
      <c r="C292" s="89" t="s">
        <v>326</v>
      </c>
      <c r="D292" s="20">
        <v>14</v>
      </c>
      <c r="E292" s="95" t="s">
        <v>244</v>
      </c>
      <c r="F292" s="89" t="s">
        <v>327</v>
      </c>
      <c r="G292" s="130" t="s">
        <v>120</v>
      </c>
      <c r="H292" s="22">
        <v>40</v>
      </c>
      <c r="I292" s="22" t="s">
        <v>121</v>
      </c>
      <c r="J292" s="21" t="s">
        <v>89</v>
      </c>
      <c r="K292" s="21" t="s">
        <v>261</v>
      </c>
      <c r="L292" s="21" t="s">
        <v>188</v>
      </c>
      <c r="M292" s="22">
        <v>1</v>
      </c>
      <c r="N292" s="62">
        <v>12605</v>
      </c>
      <c r="O292" s="62"/>
      <c r="P292" s="62"/>
      <c r="Q292" s="62">
        <f t="shared" si="165"/>
        <v>12605</v>
      </c>
      <c r="R292" s="62">
        <f>70.1*4</f>
        <v>280.39999999999998</v>
      </c>
      <c r="S292" s="62">
        <f t="shared" si="168"/>
        <v>2386.166666666667</v>
      </c>
      <c r="T292" s="62">
        <f t="shared" si="169"/>
        <v>23861.666666666668</v>
      </c>
      <c r="U292" s="62">
        <f t="shared" si="170"/>
        <v>2205.875</v>
      </c>
      <c r="V292" s="62">
        <f t="shared" si="171"/>
        <v>378.15</v>
      </c>
      <c r="W292" s="62">
        <f t="shared" si="172"/>
        <v>630.25</v>
      </c>
      <c r="X292" s="62">
        <f t="shared" si="173"/>
        <v>252.1</v>
      </c>
      <c r="Y292" s="62">
        <f t="shared" si="174"/>
        <v>1046</v>
      </c>
      <c r="Z292" s="62">
        <v>666</v>
      </c>
      <c r="AA292" s="64">
        <f t="shared" si="154"/>
        <v>7158.5</v>
      </c>
      <c r="AB292" s="64">
        <f t="shared" si="166"/>
        <v>20847.636111111111</v>
      </c>
      <c r="AC292" s="64">
        <f t="shared" si="167"/>
        <v>250171.63333333333</v>
      </c>
      <c r="AD292" s="64"/>
      <c r="AE292" s="64"/>
      <c r="AF292" s="64"/>
      <c r="AG292" s="64"/>
      <c r="AH292" s="64"/>
      <c r="AI292" s="64"/>
      <c r="AJ292" s="64"/>
      <c r="AK292" s="64"/>
      <c r="AL292" s="6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  <c r="CR292" s="24"/>
      <c r="CS292" s="24"/>
      <c r="CT292" s="24"/>
      <c r="CU292" s="24"/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4"/>
      <c r="HA292" s="24"/>
      <c r="HB292" s="24"/>
      <c r="HC292" s="24"/>
      <c r="HD292" s="24"/>
      <c r="HE292" s="24"/>
      <c r="HF292" s="24"/>
      <c r="HG292" s="24"/>
      <c r="HH292" s="24"/>
      <c r="HI292" s="24"/>
      <c r="HJ292" s="24"/>
      <c r="HK292" s="24"/>
      <c r="HL292" s="24"/>
      <c r="HM292" s="24"/>
      <c r="HN292" s="24"/>
      <c r="HO292" s="24"/>
      <c r="HP292" s="24"/>
      <c r="HQ292" s="24"/>
      <c r="HR292" s="24"/>
      <c r="HS292" s="24"/>
      <c r="HT292" s="24"/>
      <c r="HU292" s="24"/>
      <c r="HV292" s="24"/>
      <c r="HW292" s="24"/>
      <c r="HX292" s="24"/>
      <c r="HY292" s="24"/>
      <c r="HZ292" s="24"/>
      <c r="IA292" s="24"/>
      <c r="IB292" s="24"/>
      <c r="IC292" s="24"/>
      <c r="ID292" s="24"/>
      <c r="IE292" s="24"/>
      <c r="IF292" s="24"/>
      <c r="IG292" s="24"/>
      <c r="IH292" s="24"/>
      <c r="II292" s="24"/>
      <c r="IJ292" s="24"/>
      <c r="IK292" s="24"/>
      <c r="IL292" s="24"/>
      <c r="IM292" s="24"/>
      <c r="IN292" s="24"/>
      <c r="IO292" s="24"/>
      <c r="IP292" s="24"/>
      <c r="IQ292" s="24"/>
      <c r="IR292" s="24"/>
      <c r="IS292" s="24"/>
      <c r="IT292" s="24"/>
      <c r="IU292" s="24"/>
      <c r="IV292" s="24"/>
      <c r="IW292" s="24"/>
      <c r="IX292" s="24"/>
      <c r="IY292" s="24"/>
      <c r="IZ292" s="24"/>
      <c r="JA292" s="24"/>
      <c r="JB292" s="24"/>
      <c r="JC292" s="24"/>
      <c r="JD292" s="24"/>
      <c r="JE292" s="24"/>
      <c r="JF292" s="24"/>
      <c r="JG292" s="24"/>
      <c r="JH292" s="24"/>
      <c r="JI292" s="24"/>
      <c r="JJ292" s="24"/>
      <c r="JK292" s="24"/>
      <c r="JL292" s="24"/>
      <c r="JM292" s="24"/>
      <c r="JN292" s="24"/>
      <c r="JO292" s="24"/>
      <c r="JP292" s="24"/>
      <c r="JQ292" s="24"/>
      <c r="JR292" s="24"/>
      <c r="JS292" s="24"/>
      <c r="JT292" s="24"/>
      <c r="JU292" s="24"/>
      <c r="JV292" s="24"/>
      <c r="JW292" s="24"/>
      <c r="JX292" s="24"/>
      <c r="JY292" s="24"/>
      <c r="JZ292" s="24"/>
      <c r="KA292" s="24"/>
      <c r="KB292" s="24"/>
      <c r="KC292" s="24"/>
      <c r="KD292" s="24"/>
      <c r="KE292" s="24"/>
      <c r="KF292" s="24"/>
      <c r="KG292" s="24"/>
      <c r="KH292" s="24"/>
      <c r="KI292" s="24"/>
      <c r="KJ292" s="24"/>
      <c r="KK292" s="24"/>
      <c r="KL292" s="24"/>
      <c r="KM292" s="24"/>
      <c r="KN292" s="24"/>
      <c r="KO292" s="24"/>
      <c r="KP292" s="24"/>
      <c r="KQ292" s="24"/>
      <c r="KR292" s="24"/>
      <c r="KS292" s="24"/>
      <c r="KT292" s="24"/>
      <c r="KU292" s="24"/>
      <c r="KV292" s="24"/>
      <c r="KW292" s="24"/>
      <c r="KX292" s="24"/>
      <c r="KY292" s="24"/>
      <c r="KZ292" s="24"/>
      <c r="LA292" s="24"/>
      <c r="LB292" s="24"/>
      <c r="LC292" s="24"/>
      <c r="LD292" s="24"/>
      <c r="LE292" s="24"/>
      <c r="LF292" s="24"/>
      <c r="LG292" s="24"/>
      <c r="LH292" s="24"/>
      <c r="LI292" s="24"/>
      <c r="LJ292" s="24"/>
      <c r="LK292" s="24"/>
      <c r="LL292" s="24"/>
      <c r="LM292" s="24"/>
      <c r="LN292" s="24"/>
      <c r="LO292" s="24"/>
      <c r="LP292" s="24"/>
      <c r="LQ292" s="24"/>
      <c r="LR292" s="24"/>
      <c r="LS292" s="24"/>
      <c r="LT292" s="24"/>
      <c r="LU292" s="24"/>
      <c r="LV292" s="24"/>
      <c r="LW292" s="24"/>
      <c r="LX292" s="24"/>
      <c r="LY292" s="24"/>
      <c r="LZ292" s="24"/>
      <c r="MA292" s="24"/>
      <c r="MB292" s="24"/>
      <c r="MC292" s="24"/>
      <c r="MD292" s="24"/>
      <c r="ME292" s="24"/>
      <c r="MF292" s="24"/>
      <c r="MG292" s="24"/>
      <c r="MH292" s="24"/>
      <c r="MI292" s="24"/>
      <c r="MJ292" s="24"/>
      <c r="MK292" s="24"/>
      <c r="ML292" s="24"/>
      <c r="MM292" s="24"/>
      <c r="MN292" s="24"/>
      <c r="MO292" s="24"/>
      <c r="MP292" s="24"/>
      <c r="MQ292" s="24"/>
      <c r="MR292" s="24"/>
      <c r="MS292" s="24"/>
      <c r="MT292" s="24"/>
      <c r="MU292" s="24"/>
      <c r="MV292" s="24"/>
      <c r="MW292" s="24"/>
      <c r="MX292" s="24"/>
      <c r="MY292" s="24"/>
      <c r="MZ292" s="24"/>
      <c r="NA292" s="24"/>
      <c r="NB292" s="24"/>
      <c r="NC292" s="24"/>
      <c r="ND292" s="24"/>
      <c r="NE292" s="24"/>
      <c r="NF292" s="24"/>
      <c r="NG292" s="24"/>
      <c r="NH292" s="24"/>
      <c r="NI292" s="24"/>
      <c r="NJ292" s="24"/>
      <c r="NK292" s="24"/>
      <c r="NL292" s="24"/>
      <c r="NM292" s="24"/>
      <c r="NN292" s="24"/>
      <c r="NO292" s="24"/>
      <c r="NP292" s="24"/>
      <c r="NQ292" s="24"/>
      <c r="NR292" s="24"/>
      <c r="NS292" s="24"/>
      <c r="NT292" s="24"/>
      <c r="NU292" s="24"/>
      <c r="NV292" s="24"/>
      <c r="NW292" s="24"/>
      <c r="NX292" s="24"/>
      <c r="NY292" s="24"/>
      <c r="NZ292" s="24"/>
      <c r="OA292" s="24"/>
      <c r="OB292" s="24"/>
      <c r="OC292" s="24"/>
      <c r="OD292" s="24"/>
      <c r="OE292" s="24"/>
      <c r="OF292" s="24"/>
      <c r="OG292" s="24"/>
      <c r="OH292" s="24"/>
      <c r="OI292" s="24"/>
      <c r="OJ292" s="24"/>
      <c r="OK292" s="24"/>
      <c r="OL292" s="24"/>
      <c r="OM292" s="24"/>
      <c r="ON292" s="24"/>
      <c r="OO292" s="24"/>
      <c r="OP292" s="24"/>
      <c r="OQ292" s="24"/>
      <c r="OR292" s="24"/>
      <c r="OS292" s="24"/>
      <c r="OT292" s="24"/>
      <c r="OU292" s="24"/>
      <c r="OV292" s="24"/>
      <c r="OW292" s="24"/>
      <c r="OX292" s="24"/>
      <c r="OY292" s="24"/>
      <c r="OZ292" s="24"/>
      <c r="PA292" s="24"/>
      <c r="PB292" s="24"/>
      <c r="PC292" s="24"/>
      <c r="PD292" s="24"/>
      <c r="PE292" s="24"/>
      <c r="PF292" s="24"/>
      <c r="PG292" s="24"/>
      <c r="PH292" s="24"/>
      <c r="PI292" s="24"/>
      <c r="PJ292" s="24"/>
      <c r="PK292" s="24"/>
      <c r="PL292" s="24"/>
      <c r="PM292" s="24"/>
      <c r="PN292" s="24"/>
      <c r="PO292" s="24"/>
      <c r="PP292" s="24"/>
      <c r="PQ292" s="24"/>
      <c r="PR292" s="24"/>
      <c r="PS292" s="24"/>
      <c r="PT292" s="24"/>
      <c r="PU292" s="24"/>
      <c r="PV292" s="24"/>
      <c r="PW292" s="24"/>
      <c r="PX292" s="24"/>
      <c r="PY292" s="24"/>
      <c r="PZ292" s="24"/>
      <c r="QA292" s="24"/>
      <c r="QB292" s="24"/>
      <c r="QC292" s="24"/>
      <c r="QD292" s="24"/>
      <c r="QE292" s="24"/>
      <c r="QF292" s="24"/>
      <c r="QG292" s="24"/>
      <c r="QH292" s="24"/>
      <c r="QI292" s="24"/>
      <c r="QJ292" s="24"/>
      <c r="QK292" s="24"/>
      <c r="QL292" s="24"/>
      <c r="QM292" s="24"/>
      <c r="QN292" s="24"/>
      <c r="QO292" s="24"/>
      <c r="QP292" s="24"/>
      <c r="QQ292" s="24"/>
      <c r="QR292" s="24"/>
      <c r="QS292" s="24"/>
      <c r="QT292" s="24"/>
      <c r="QU292" s="24"/>
      <c r="QV292" s="24"/>
      <c r="QW292" s="24"/>
      <c r="QX292" s="24"/>
      <c r="QY292" s="24"/>
      <c r="QZ292" s="24"/>
      <c r="RA292" s="24"/>
      <c r="RB292" s="24"/>
      <c r="RC292" s="24"/>
      <c r="RD292" s="24"/>
      <c r="RE292" s="24"/>
      <c r="RF292" s="24"/>
      <c r="RG292" s="24"/>
      <c r="RH292" s="24"/>
      <c r="RI292" s="24"/>
      <c r="RJ292" s="24"/>
      <c r="RK292" s="24"/>
      <c r="RL292" s="24"/>
      <c r="RM292" s="24"/>
      <c r="RN292" s="24"/>
      <c r="RO292" s="24"/>
      <c r="RP292" s="24"/>
      <c r="RQ292" s="24"/>
      <c r="RR292" s="24"/>
      <c r="RS292" s="24"/>
      <c r="RT292" s="24"/>
      <c r="RU292" s="24"/>
      <c r="RV292" s="24"/>
      <c r="RW292" s="24"/>
      <c r="RX292" s="24"/>
      <c r="RY292" s="24"/>
      <c r="RZ292" s="24"/>
      <c r="SA292" s="24"/>
      <c r="SB292" s="24"/>
      <c r="SC292" s="24"/>
      <c r="SD292" s="24"/>
      <c r="SE292" s="24"/>
      <c r="SF292" s="24"/>
      <c r="SG292" s="24"/>
      <c r="SH292" s="24"/>
      <c r="SI292" s="24"/>
      <c r="SJ292" s="24"/>
      <c r="SK292" s="24"/>
      <c r="SL292" s="24"/>
      <c r="SM292" s="24"/>
      <c r="SN292" s="24"/>
      <c r="SO292" s="24"/>
      <c r="SP292" s="24"/>
      <c r="SQ292" s="24"/>
      <c r="SR292" s="24"/>
      <c r="SS292" s="24"/>
      <c r="ST292" s="24"/>
      <c r="SU292" s="24"/>
      <c r="SV292" s="24"/>
      <c r="SW292" s="24"/>
      <c r="SX292" s="24"/>
      <c r="SY292" s="24"/>
      <c r="SZ292" s="24"/>
      <c r="TA292" s="24"/>
      <c r="TB292" s="24"/>
      <c r="TC292" s="24"/>
      <c r="TD292" s="24"/>
      <c r="TE292" s="24"/>
      <c r="TF292" s="24"/>
      <c r="TG292" s="24"/>
      <c r="TH292" s="24"/>
      <c r="TI292" s="24"/>
      <c r="TJ292" s="24"/>
      <c r="TK292" s="24"/>
      <c r="TL292" s="24"/>
      <c r="TM292" s="24"/>
      <c r="TN292" s="24"/>
      <c r="TO292" s="24"/>
      <c r="TP292" s="24"/>
      <c r="TQ292" s="24"/>
      <c r="TR292" s="24"/>
      <c r="TS292" s="24"/>
      <c r="TT292" s="24"/>
      <c r="TU292" s="24"/>
      <c r="TV292" s="24"/>
      <c r="TW292" s="24"/>
      <c r="TX292" s="24"/>
      <c r="TY292" s="24"/>
      <c r="TZ292" s="24"/>
      <c r="UA292" s="24"/>
      <c r="UB292" s="24"/>
      <c r="UC292" s="24"/>
      <c r="UD292" s="24"/>
      <c r="UE292" s="24"/>
      <c r="UF292" s="24"/>
      <c r="UG292" s="24"/>
      <c r="UH292" s="24"/>
      <c r="UI292" s="24"/>
      <c r="UJ292" s="24"/>
      <c r="UK292" s="24"/>
      <c r="UL292" s="24"/>
      <c r="UM292" s="24"/>
      <c r="UN292" s="24"/>
      <c r="UO292" s="24"/>
      <c r="UP292" s="24"/>
      <c r="UQ292" s="24"/>
      <c r="UR292" s="24"/>
      <c r="US292" s="24"/>
      <c r="UT292" s="24"/>
      <c r="UU292" s="24"/>
      <c r="UV292" s="24"/>
      <c r="UW292" s="24"/>
      <c r="UX292" s="24"/>
      <c r="UY292" s="24"/>
      <c r="UZ292" s="24"/>
      <c r="VA292" s="24"/>
      <c r="VB292" s="24"/>
      <c r="VC292" s="24"/>
      <c r="VD292" s="24"/>
    </row>
    <row r="293" spans="1:576" s="198" customFormat="1" ht="15" customHeight="1" x14ac:dyDescent="0.2">
      <c r="A293" s="99">
        <v>83</v>
      </c>
      <c r="B293" s="89" t="s">
        <v>325</v>
      </c>
      <c r="C293" s="89" t="s">
        <v>326</v>
      </c>
      <c r="D293" s="20">
        <v>14</v>
      </c>
      <c r="E293" s="89" t="s">
        <v>244</v>
      </c>
      <c r="F293" s="89" t="s">
        <v>327</v>
      </c>
      <c r="G293" s="130" t="s">
        <v>120</v>
      </c>
      <c r="H293" s="22">
        <v>40</v>
      </c>
      <c r="I293" s="22" t="s">
        <v>107</v>
      </c>
      <c r="J293" s="21" t="s">
        <v>57</v>
      </c>
      <c r="K293" s="21" t="s">
        <v>261</v>
      </c>
      <c r="L293" s="21" t="s">
        <v>188</v>
      </c>
      <c r="M293" s="22">
        <v>1</v>
      </c>
      <c r="N293" s="62">
        <v>12605</v>
      </c>
      <c r="O293" s="62"/>
      <c r="P293" s="62"/>
      <c r="Q293" s="62">
        <f t="shared" si="165"/>
        <v>12605</v>
      </c>
      <c r="R293" s="62"/>
      <c r="S293" s="62">
        <f t="shared" si="168"/>
        <v>2386.166666666667</v>
      </c>
      <c r="T293" s="62">
        <f t="shared" si="169"/>
        <v>23861.666666666668</v>
      </c>
      <c r="U293" s="62">
        <f t="shared" si="170"/>
        <v>2205.875</v>
      </c>
      <c r="V293" s="62">
        <f t="shared" si="171"/>
        <v>378.15</v>
      </c>
      <c r="W293" s="62">
        <f t="shared" si="172"/>
        <v>630.25</v>
      </c>
      <c r="X293" s="62">
        <f t="shared" si="173"/>
        <v>252.1</v>
      </c>
      <c r="Y293" s="62">
        <f t="shared" si="174"/>
        <v>1046</v>
      </c>
      <c r="Z293" s="62">
        <v>666</v>
      </c>
      <c r="AA293" s="64">
        <f t="shared" si="154"/>
        <v>7158.5</v>
      </c>
      <c r="AB293" s="64">
        <f t="shared" si="166"/>
        <v>20567.236111111109</v>
      </c>
      <c r="AC293" s="64">
        <f t="shared" si="167"/>
        <v>246806.83333333331</v>
      </c>
      <c r="AD293" s="195"/>
      <c r="AE293" s="195"/>
      <c r="AF293" s="195"/>
      <c r="AG293" s="195"/>
      <c r="AH293" s="195"/>
      <c r="AI293" s="195"/>
      <c r="AJ293" s="195"/>
      <c r="AK293" s="195"/>
      <c r="AL293" s="195"/>
      <c r="AM293" s="197"/>
      <c r="AN293" s="197"/>
      <c r="AO293" s="197"/>
      <c r="AP293" s="197"/>
      <c r="AQ293" s="197"/>
      <c r="AR293" s="197"/>
      <c r="AS293" s="197"/>
      <c r="AT293" s="197"/>
      <c r="AU293" s="197"/>
      <c r="AV293" s="197"/>
      <c r="AW293" s="197"/>
      <c r="AX293" s="197"/>
      <c r="AY293" s="197"/>
      <c r="AZ293" s="197"/>
      <c r="BA293" s="197"/>
      <c r="BB293" s="197"/>
      <c r="BC293" s="197"/>
      <c r="BD293" s="197"/>
      <c r="BE293" s="197"/>
      <c r="BF293" s="197"/>
      <c r="BG293" s="197"/>
      <c r="BH293" s="197"/>
      <c r="BI293" s="197"/>
      <c r="BJ293" s="197"/>
      <c r="BK293" s="197"/>
      <c r="BL293" s="197"/>
      <c r="BM293" s="197"/>
      <c r="BN293" s="197"/>
      <c r="BO293" s="197"/>
      <c r="BP293" s="197"/>
      <c r="BQ293" s="197"/>
      <c r="BR293" s="197"/>
      <c r="BS293" s="197"/>
      <c r="BT293" s="197"/>
      <c r="BU293" s="197"/>
      <c r="BV293" s="197"/>
      <c r="BW293" s="197"/>
      <c r="BX293" s="197"/>
      <c r="BY293" s="197"/>
      <c r="BZ293" s="197"/>
      <c r="CA293" s="197"/>
      <c r="CB293" s="197"/>
      <c r="CC293" s="197"/>
      <c r="CD293" s="197"/>
      <c r="CE293" s="197"/>
      <c r="CF293" s="197"/>
      <c r="CG293" s="197"/>
      <c r="CH293" s="197"/>
      <c r="CI293" s="197"/>
      <c r="CJ293" s="197"/>
      <c r="CK293" s="197"/>
      <c r="CL293" s="197"/>
      <c r="CM293" s="197"/>
      <c r="CN293" s="197"/>
      <c r="CO293" s="197"/>
      <c r="CP293" s="197"/>
      <c r="CQ293" s="197"/>
      <c r="CR293" s="197"/>
      <c r="CS293" s="197"/>
      <c r="CT293" s="197"/>
      <c r="CU293" s="197"/>
      <c r="CV293" s="197"/>
      <c r="CW293" s="197"/>
      <c r="CX293" s="197"/>
      <c r="CY293" s="197"/>
      <c r="CZ293" s="197"/>
      <c r="DA293" s="197"/>
      <c r="DB293" s="197"/>
      <c r="DC293" s="197"/>
      <c r="DD293" s="197"/>
      <c r="DE293" s="197"/>
      <c r="DF293" s="197"/>
      <c r="DG293" s="197"/>
      <c r="DH293" s="197"/>
      <c r="DI293" s="197"/>
      <c r="DJ293" s="197"/>
      <c r="DK293" s="197"/>
      <c r="DL293" s="197"/>
      <c r="DM293" s="197"/>
      <c r="DN293" s="197"/>
      <c r="DO293" s="197"/>
      <c r="DP293" s="197"/>
      <c r="DQ293" s="197"/>
      <c r="DR293" s="197"/>
      <c r="DS293" s="197"/>
      <c r="DT293" s="197"/>
      <c r="DU293" s="197"/>
      <c r="DV293" s="197"/>
      <c r="DW293" s="197"/>
      <c r="DX293" s="197"/>
      <c r="DY293" s="197"/>
      <c r="DZ293" s="197"/>
      <c r="EA293" s="197"/>
      <c r="EB293" s="197"/>
      <c r="EC293" s="197"/>
      <c r="ED293" s="197"/>
      <c r="EE293" s="197"/>
      <c r="EF293" s="197"/>
      <c r="EG293" s="197"/>
      <c r="EH293" s="197"/>
      <c r="EI293" s="197"/>
      <c r="EJ293" s="197"/>
      <c r="EK293" s="197"/>
      <c r="EL293" s="197"/>
      <c r="EM293" s="197"/>
      <c r="EN293" s="197"/>
      <c r="EO293" s="197"/>
      <c r="EP293" s="197"/>
      <c r="EQ293" s="197"/>
      <c r="ER293" s="197"/>
      <c r="ES293" s="197"/>
      <c r="ET293" s="197"/>
      <c r="EU293" s="197"/>
      <c r="EV293" s="197"/>
      <c r="EW293" s="197"/>
      <c r="EX293" s="197"/>
      <c r="EY293" s="197"/>
      <c r="EZ293" s="197"/>
      <c r="FA293" s="197"/>
      <c r="FB293" s="197"/>
      <c r="FC293" s="197"/>
      <c r="FD293" s="197"/>
      <c r="FE293" s="197"/>
      <c r="FF293" s="197"/>
      <c r="FG293" s="197"/>
      <c r="FH293" s="197"/>
      <c r="FI293" s="197"/>
      <c r="FJ293" s="197"/>
      <c r="FK293" s="197"/>
      <c r="FL293" s="197"/>
      <c r="FM293" s="197"/>
      <c r="FN293" s="197"/>
      <c r="FO293" s="197"/>
      <c r="FP293" s="197"/>
      <c r="FQ293" s="197"/>
      <c r="FR293" s="197"/>
      <c r="FS293" s="197"/>
      <c r="FT293" s="197"/>
      <c r="FU293" s="197"/>
      <c r="FV293" s="197"/>
      <c r="FW293" s="197"/>
      <c r="FX293" s="197"/>
      <c r="FY293" s="197"/>
      <c r="FZ293" s="197"/>
      <c r="GA293" s="197"/>
      <c r="GB293" s="197"/>
      <c r="GC293" s="197"/>
      <c r="GD293" s="197"/>
      <c r="GE293" s="197"/>
      <c r="GF293" s="197"/>
      <c r="GG293" s="197"/>
      <c r="GH293" s="197"/>
      <c r="GI293" s="197"/>
      <c r="GJ293" s="197"/>
      <c r="GK293" s="197"/>
      <c r="GL293" s="197"/>
      <c r="GM293" s="197"/>
      <c r="GN293" s="197"/>
      <c r="GO293" s="197"/>
      <c r="GP293" s="197"/>
      <c r="GQ293" s="197"/>
      <c r="GR293" s="197"/>
      <c r="GS293" s="197"/>
      <c r="GT293" s="197"/>
      <c r="GU293" s="197"/>
      <c r="GV293" s="197"/>
      <c r="GW293" s="197"/>
      <c r="GX293" s="197"/>
      <c r="GY293" s="197"/>
      <c r="GZ293" s="197"/>
      <c r="HA293" s="197"/>
      <c r="HB293" s="197"/>
      <c r="HC293" s="197"/>
      <c r="HD293" s="197"/>
      <c r="HE293" s="197"/>
      <c r="HF293" s="197"/>
      <c r="HG293" s="197"/>
      <c r="HH293" s="197"/>
      <c r="HI293" s="197"/>
      <c r="HJ293" s="197"/>
      <c r="HK293" s="197"/>
      <c r="HL293" s="197"/>
      <c r="HM293" s="197"/>
      <c r="HN293" s="197"/>
      <c r="HO293" s="197"/>
      <c r="HP293" s="197"/>
      <c r="HQ293" s="197"/>
      <c r="HR293" s="197"/>
      <c r="HS293" s="197"/>
      <c r="HT293" s="197"/>
      <c r="HU293" s="197"/>
      <c r="HV293" s="197"/>
      <c r="HW293" s="197"/>
      <c r="HX293" s="197"/>
      <c r="HY293" s="197"/>
      <c r="HZ293" s="197"/>
      <c r="IA293" s="197"/>
      <c r="IB293" s="197"/>
      <c r="IC293" s="197"/>
      <c r="ID293" s="197"/>
      <c r="IE293" s="197"/>
      <c r="IF293" s="197"/>
      <c r="IG293" s="197"/>
      <c r="IH293" s="197"/>
      <c r="II293" s="197"/>
      <c r="IJ293" s="197"/>
      <c r="IK293" s="197"/>
      <c r="IL293" s="197"/>
      <c r="IM293" s="197"/>
      <c r="IN293" s="197"/>
      <c r="IO293" s="197"/>
      <c r="IP293" s="197"/>
      <c r="IQ293" s="197"/>
      <c r="IR293" s="197"/>
      <c r="IS293" s="197"/>
      <c r="IT293" s="197"/>
      <c r="IU293" s="197"/>
      <c r="IV293" s="197"/>
      <c r="IW293" s="197"/>
      <c r="IX293" s="197"/>
      <c r="IY293" s="197"/>
      <c r="IZ293" s="197"/>
      <c r="JA293" s="197"/>
      <c r="JB293" s="197"/>
      <c r="JC293" s="197"/>
      <c r="JD293" s="197"/>
      <c r="JE293" s="197"/>
      <c r="JF293" s="197"/>
      <c r="JG293" s="197"/>
      <c r="JH293" s="197"/>
      <c r="JI293" s="197"/>
      <c r="JJ293" s="197"/>
      <c r="JK293" s="197"/>
      <c r="JL293" s="197"/>
      <c r="JM293" s="197"/>
      <c r="JN293" s="197"/>
      <c r="JO293" s="197"/>
      <c r="JP293" s="197"/>
      <c r="JQ293" s="197"/>
      <c r="JR293" s="197"/>
      <c r="JS293" s="197"/>
      <c r="JT293" s="197"/>
      <c r="JU293" s="197"/>
      <c r="JV293" s="197"/>
      <c r="JW293" s="197"/>
      <c r="JX293" s="197"/>
      <c r="JY293" s="197"/>
      <c r="JZ293" s="197"/>
      <c r="KA293" s="197"/>
      <c r="KB293" s="197"/>
      <c r="KC293" s="197"/>
      <c r="KD293" s="197"/>
      <c r="KE293" s="197"/>
      <c r="KF293" s="197"/>
      <c r="KG293" s="197"/>
      <c r="KH293" s="197"/>
      <c r="KI293" s="197"/>
      <c r="KJ293" s="197"/>
      <c r="KK293" s="197"/>
      <c r="KL293" s="197"/>
      <c r="KM293" s="197"/>
      <c r="KN293" s="197"/>
      <c r="KO293" s="197"/>
      <c r="KP293" s="197"/>
      <c r="KQ293" s="197"/>
      <c r="KR293" s="197"/>
      <c r="KS293" s="197"/>
      <c r="KT293" s="197"/>
      <c r="KU293" s="197"/>
      <c r="KV293" s="197"/>
      <c r="KW293" s="197"/>
      <c r="KX293" s="197"/>
      <c r="KY293" s="197"/>
      <c r="KZ293" s="197"/>
      <c r="LA293" s="197"/>
      <c r="LB293" s="197"/>
      <c r="LC293" s="197"/>
      <c r="LD293" s="197"/>
      <c r="LE293" s="197"/>
      <c r="LF293" s="197"/>
      <c r="LG293" s="197"/>
      <c r="LH293" s="197"/>
      <c r="LI293" s="197"/>
      <c r="LJ293" s="197"/>
      <c r="LK293" s="197"/>
      <c r="LL293" s="197"/>
      <c r="LM293" s="197"/>
      <c r="LN293" s="197"/>
      <c r="LO293" s="197"/>
      <c r="LP293" s="197"/>
      <c r="LQ293" s="197"/>
      <c r="LR293" s="197"/>
      <c r="LS293" s="197"/>
      <c r="LT293" s="197"/>
      <c r="LU293" s="197"/>
      <c r="LV293" s="197"/>
      <c r="LW293" s="197"/>
      <c r="LX293" s="197"/>
      <c r="LY293" s="197"/>
      <c r="LZ293" s="197"/>
      <c r="MA293" s="197"/>
      <c r="MB293" s="197"/>
      <c r="MC293" s="197"/>
      <c r="MD293" s="197"/>
      <c r="ME293" s="197"/>
      <c r="MF293" s="197"/>
      <c r="MG293" s="197"/>
      <c r="MH293" s="197"/>
      <c r="MI293" s="197"/>
      <c r="MJ293" s="197"/>
      <c r="MK293" s="197"/>
      <c r="ML293" s="197"/>
      <c r="MM293" s="197"/>
      <c r="MN293" s="197"/>
      <c r="MO293" s="197"/>
      <c r="MP293" s="197"/>
      <c r="MQ293" s="197"/>
      <c r="MR293" s="197"/>
      <c r="MS293" s="197"/>
      <c r="MT293" s="197"/>
      <c r="MU293" s="197"/>
      <c r="MV293" s="197"/>
      <c r="MW293" s="197"/>
      <c r="MX293" s="197"/>
      <c r="MY293" s="197"/>
      <c r="MZ293" s="197"/>
      <c r="NA293" s="197"/>
      <c r="NB293" s="197"/>
      <c r="NC293" s="197"/>
      <c r="ND293" s="197"/>
      <c r="NE293" s="197"/>
      <c r="NF293" s="197"/>
      <c r="NG293" s="197"/>
      <c r="NH293" s="197"/>
      <c r="NI293" s="197"/>
      <c r="NJ293" s="197"/>
      <c r="NK293" s="197"/>
      <c r="NL293" s="197"/>
      <c r="NM293" s="197"/>
      <c r="NN293" s="197"/>
      <c r="NO293" s="197"/>
      <c r="NP293" s="197"/>
      <c r="NQ293" s="197"/>
      <c r="NR293" s="197"/>
      <c r="NS293" s="197"/>
      <c r="NT293" s="197"/>
      <c r="NU293" s="197"/>
      <c r="NV293" s="197"/>
      <c r="NW293" s="197"/>
      <c r="NX293" s="197"/>
      <c r="NY293" s="197"/>
      <c r="NZ293" s="197"/>
      <c r="OA293" s="197"/>
      <c r="OB293" s="197"/>
      <c r="OC293" s="197"/>
      <c r="OD293" s="197"/>
      <c r="OE293" s="197"/>
      <c r="OF293" s="197"/>
      <c r="OG293" s="197"/>
      <c r="OH293" s="197"/>
      <c r="OI293" s="197"/>
      <c r="OJ293" s="197"/>
      <c r="OK293" s="197"/>
      <c r="OL293" s="197"/>
      <c r="OM293" s="197"/>
      <c r="ON293" s="197"/>
      <c r="OO293" s="197"/>
      <c r="OP293" s="197"/>
      <c r="OQ293" s="197"/>
      <c r="OR293" s="197"/>
      <c r="OS293" s="197"/>
      <c r="OT293" s="197"/>
      <c r="OU293" s="197"/>
      <c r="OV293" s="197"/>
      <c r="OW293" s="197"/>
      <c r="OX293" s="197"/>
      <c r="OY293" s="197"/>
      <c r="OZ293" s="197"/>
      <c r="PA293" s="197"/>
      <c r="PB293" s="197"/>
      <c r="PC293" s="197"/>
      <c r="PD293" s="197"/>
      <c r="PE293" s="197"/>
      <c r="PF293" s="197"/>
      <c r="PG293" s="197"/>
      <c r="PH293" s="197"/>
      <c r="PI293" s="197"/>
      <c r="PJ293" s="197"/>
      <c r="PK293" s="197"/>
      <c r="PL293" s="197"/>
      <c r="PM293" s="197"/>
      <c r="PN293" s="197"/>
      <c r="PO293" s="197"/>
      <c r="PP293" s="197"/>
      <c r="PQ293" s="197"/>
      <c r="PR293" s="197"/>
      <c r="PS293" s="197"/>
      <c r="PT293" s="197"/>
      <c r="PU293" s="197"/>
      <c r="PV293" s="197"/>
      <c r="PW293" s="197"/>
      <c r="PX293" s="197"/>
      <c r="PY293" s="197"/>
      <c r="PZ293" s="197"/>
      <c r="QA293" s="197"/>
      <c r="QB293" s="197"/>
      <c r="QC293" s="197"/>
      <c r="QD293" s="197"/>
      <c r="QE293" s="197"/>
      <c r="QF293" s="197"/>
      <c r="QG293" s="197"/>
      <c r="QH293" s="197"/>
      <c r="QI293" s="197"/>
      <c r="QJ293" s="197"/>
      <c r="QK293" s="197"/>
      <c r="QL293" s="197"/>
      <c r="QM293" s="197"/>
      <c r="QN293" s="197"/>
      <c r="QO293" s="197"/>
      <c r="QP293" s="197"/>
      <c r="QQ293" s="197"/>
      <c r="QR293" s="197"/>
      <c r="QS293" s="197"/>
      <c r="QT293" s="197"/>
      <c r="QU293" s="197"/>
      <c r="QV293" s="197"/>
      <c r="QW293" s="197"/>
      <c r="QX293" s="197"/>
      <c r="QY293" s="197"/>
      <c r="QZ293" s="197"/>
      <c r="RA293" s="197"/>
      <c r="RB293" s="197"/>
      <c r="RC293" s="197"/>
      <c r="RD293" s="197"/>
      <c r="RE293" s="197"/>
      <c r="RF293" s="197"/>
      <c r="RG293" s="197"/>
      <c r="RH293" s="197"/>
      <c r="RI293" s="197"/>
      <c r="RJ293" s="197"/>
      <c r="RK293" s="197"/>
      <c r="RL293" s="197"/>
      <c r="RM293" s="197"/>
      <c r="RN293" s="197"/>
      <c r="RO293" s="197"/>
      <c r="RP293" s="197"/>
      <c r="RQ293" s="197"/>
      <c r="RR293" s="197"/>
      <c r="RS293" s="197"/>
      <c r="RT293" s="197"/>
      <c r="RU293" s="197"/>
      <c r="RV293" s="197"/>
      <c r="RW293" s="197"/>
      <c r="RX293" s="197"/>
      <c r="RY293" s="197"/>
      <c r="RZ293" s="197"/>
      <c r="SA293" s="197"/>
      <c r="SB293" s="197"/>
      <c r="SC293" s="197"/>
      <c r="SD293" s="197"/>
      <c r="SE293" s="197"/>
      <c r="SF293" s="197"/>
      <c r="SG293" s="197"/>
      <c r="SH293" s="197"/>
      <c r="SI293" s="197"/>
      <c r="SJ293" s="197"/>
      <c r="SK293" s="197"/>
      <c r="SL293" s="197"/>
      <c r="SM293" s="197"/>
      <c r="SN293" s="197"/>
      <c r="SO293" s="197"/>
      <c r="SP293" s="197"/>
      <c r="SQ293" s="197"/>
      <c r="SR293" s="197"/>
      <c r="SS293" s="197"/>
      <c r="ST293" s="197"/>
      <c r="SU293" s="197"/>
      <c r="SV293" s="197"/>
      <c r="SW293" s="197"/>
      <c r="SX293" s="197"/>
      <c r="SY293" s="197"/>
      <c r="SZ293" s="197"/>
      <c r="TA293" s="197"/>
      <c r="TB293" s="197"/>
      <c r="TC293" s="197"/>
      <c r="TD293" s="197"/>
      <c r="TE293" s="197"/>
      <c r="TF293" s="197"/>
      <c r="TG293" s="197"/>
      <c r="TH293" s="197"/>
      <c r="TI293" s="197"/>
      <c r="TJ293" s="197"/>
      <c r="TK293" s="197"/>
      <c r="TL293" s="197"/>
      <c r="TM293" s="197"/>
      <c r="TN293" s="197"/>
      <c r="TO293" s="197"/>
      <c r="TP293" s="197"/>
      <c r="TQ293" s="197"/>
      <c r="TR293" s="197"/>
      <c r="TS293" s="197"/>
      <c r="TT293" s="197"/>
      <c r="TU293" s="197"/>
      <c r="TV293" s="197"/>
      <c r="TW293" s="197"/>
      <c r="TX293" s="197"/>
      <c r="TY293" s="197"/>
      <c r="TZ293" s="197"/>
      <c r="UA293" s="197"/>
      <c r="UB293" s="197"/>
      <c r="UC293" s="197"/>
      <c r="UD293" s="197"/>
      <c r="UE293" s="197"/>
      <c r="UF293" s="197"/>
      <c r="UG293" s="197"/>
      <c r="UH293" s="197"/>
      <c r="UI293" s="197"/>
      <c r="UJ293" s="197"/>
      <c r="UK293" s="197"/>
      <c r="UL293" s="197"/>
      <c r="UM293" s="197"/>
      <c r="UN293" s="197"/>
      <c r="UO293" s="197"/>
      <c r="UP293" s="197"/>
      <c r="UQ293" s="197"/>
      <c r="UR293" s="197"/>
      <c r="US293" s="197"/>
      <c r="UT293" s="197"/>
      <c r="UU293" s="197"/>
      <c r="UV293" s="197"/>
      <c r="UW293" s="197"/>
      <c r="UX293" s="197"/>
      <c r="UY293" s="197"/>
      <c r="UZ293" s="197"/>
      <c r="VA293" s="197"/>
      <c r="VB293" s="197"/>
      <c r="VC293" s="197"/>
      <c r="VD293" s="197"/>
    </row>
    <row r="294" spans="1:576" s="196" customFormat="1" ht="15" customHeight="1" x14ac:dyDescent="0.2">
      <c r="A294" s="94">
        <v>84</v>
      </c>
      <c r="B294" s="89" t="s">
        <v>325</v>
      </c>
      <c r="C294" s="89" t="s">
        <v>326</v>
      </c>
      <c r="D294" s="20">
        <v>14</v>
      </c>
      <c r="E294" s="89" t="s">
        <v>244</v>
      </c>
      <c r="F294" s="89" t="s">
        <v>327</v>
      </c>
      <c r="G294" s="130" t="s">
        <v>228</v>
      </c>
      <c r="H294" s="22">
        <v>40</v>
      </c>
      <c r="I294" s="22" t="s">
        <v>121</v>
      </c>
      <c r="J294" s="21" t="s">
        <v>73</v>
      </c>
      <c r="K294" s="21" t="s">
        <v>261</v>
      </c>
      <c r="L294" s="21" t="s">
        <v>188</v>
      </c>
      <c r="M294" s="22">
        <v>1</v>
      </c>
      <c r="N294" s="62">
        <f>11837.7+500+400</f>
        <v>12737.7</v>
      </c>
      <c r="O294" s="62"/>
      <c r="P294" s="62"/>
      <c r="Q294" s="62">
        <f t="shared" si="165"/>
        <v>12737.7</v>
      </c>
      <c r="R294" s="62">
        <f>70.1*7</f>
        <v>490.69999999999993</v>
      </c>
      <c r="S294" s="62">
        <f t="shared" si="168"/>
        <v>2382.2833333333338</v>
      </c>
      <c r="T294" s="62">
        <f t="shared" si="169"/>
        <v>23822.833333333336</v>
      </c>
      <c r="U294" s="62">
        <f t="shared" si="170"/>
        <v>2229.0974999999999</v>
      </c>
      <c r="V294" s="62">
        <f t="shared" si="171"/>
        <v>382.13100000000003</v>
      </c>
      <c r="W294" s="62">
        <f t="shared" si="172"/>
        <v>636.8850000000001</v>
      </c>
      <c r="X294" s="62">
        <f t="shared" si="173"/>
        <v>254.75400000000002</v>
      </c>
      <c r="Y294" s="62">
        <f>856+70</f>
        <v>926</v>
      </c>
      <c r="Z294" s="62">
        <f>600+30</f>
        <v>630</v>
      </c>
      <c r="AA294" s="64">
        <f t="shared" si="154"/>
        <v>7146.85</v>
      </c>
      <c r="AB294" s="64">
        <f t="shared" si="166"/>
        <v>21066.598055555558</v>
      </c>
      <c r="AC294" s="64">
        <f t="shared" si="167"/>
        <v>252799.1766666667</v>
      </c>
      <c r="AD294" s="195"/>
      <c r="AE294" s="195"/>
      <c r="AF294" s="195"/>
      <c r="AG294" s="195"/>
      <c r="AH294" s="195"/>
      <c r="AI294" s="195"/>
      <c r="AJ294" s="195"/>
      <c r="AK294" s="195"/>
      <c r="AL294" s="195"/>
      <c r="AM294" s="197"/>
      <c r="AN294" s="197"/>
      <c r="AO294" s="197"/>
      <c r="AP294" s="197"/>
      <c r="AQ294" s="197"/>
      <c r="AR294" s="197"/>
      <c r="AS294" s="197"/>
      <c r="AT294" s="197"/>
      <c r="AU294" s="197"/>
      <c r="AV294" s="197"/>
      <c r="AW294" s="197"/>
      <c r="AX294" s="197"/>
      <c r="AY294" s="197"/>
      <c r="AZ294" s="197"/>
      <c r="BA294" s="197"/>
      <c r="BB294" s="197"/>
      <c r="BC294" s="197"/>
      <c r="BD294" s="197"/>
      <c r="BE294" s="197"/>
      <c r="BF294" s="197"/>
      <c r="BG294" s="197"/>
      <c r="BH294" s="197"/>
      <c r="BI294" s="197"/>
      <c r="BJ294" s="197"/>
      <c r="BK294" s="197"/>
      <c r="BL294" s="197"/>
      <c r="BM294" s="197"/>
      <c r="BN294" s="197"/>
      <c r="BO294" s="197"/>
      <c r="BP294" s="197"/>
      <c r="BQ294" s="197"/>
      <c r="BR294" s="197"/>
      <c r="BS294" s="197"/>
      <c r="BT294" s="197"/>
      <c r="BU294" s="197"/>
      <c r="BV294" s="197"/>
      <c r="BW294" s="197"/>
      <c r="BX294" s="197"/>
      <c r="BY294" s="197"/>
      <c r="BZ294" s="197"/>
      <c r="CA294" s="197"/>
      <c r="CB294" s="197"/>
      <c r="CC294" s="197"/>
      <c r="CD294" s="197"/>
      <c r="CE294" s="197"/>
      <c r="CF294" s="197"/>
      <c r="CG294" s="197"/>
      <c r="CH294" s="197"/>
      <c r="CI294" s="197"/>
      <c r="CJ294" s="197"/>
      <c r="CK294" s="197"/>
      <c r="CL294" s="197"/>
      <c r="CM294" s="197"/>
      <c r="CN294" s="197"/>
      <c r="CO294" s="197"/>
      <c r="CP294" s="197"/>
      <c r="CQ294" s="197"/>
      <c r="CR294" s="197"/>
      <c r="CS294" s="197"/>
      <c r="CT294" s="197"/>
      <c r="CU294" s="197"/>
      <c r="CV294" s="197"/>
      <c r="CW294" s="197"/>
      <c r="CX294" s="197"/>
      <c r="CY294" s="197"/>
      <c r="CZ294" s="197"/>
      <c r="DA294" s="197"/>
      <c r="DB294" s="197"/>
      <c r="DC294" s="197"/>
      <c r="DD294" s="197"/>
      <c r="DE294" s="197"/>
      <c r="DF294" s="197"/>
      <c r="DG294" s="197"/>
      <c r="DH294" s="197"/>
      <c r="DI294" s="197"/>
      <c r="DJ294" s="197"/>
      <c r="DK294" s="197"/>
      <c r="DL294" s="197"/>
      <c r="DM294" s="197"/>
      <c r="DN294" s="197"/>
      <c r="DO294" s="197"/>
      <c r="DP294" s="197"/>
      <c r="DQ294" s="197"/>
      <c r="DR294" s="197"/>
      <c r="DS294" s="197"/>
      <c r="DT294" s="197"/>
      <c r="DU294" s="197"/>
      <c r="DV294" s="197"/>
      <c r="DW294" s="197"/>
      <c r="DX294" s="197"/>
      <c r="DY294" s="197"/>
      <c r="DZ294" s="197"/>
      <c r="EA294" s="197"/>
      <c r="EB294" s="197"/>
      <c r="EC294" s="197"/>
      <c r="ED294" s="197"/>
      <c r="EE294" s="197"/>
      <c r="EF294" s="197"/>
      <c r="EG294" s="197"/>
      <c r="EH294" s="197"/>
      <c r="EI294" s="197"/>
      <c r="EJ294" s="197"/>
      <c r="EK294" s="197"/>
      <c r="EL294" s="197"/>
      <c r="EM294" s="197"/>
      <c r="EN294" s="197"/>
      <c r="EO294" s="197"/>
      <c r="EP294" s="197"/>
      <c r="EQ294" s="197"/>
      <c r="ER294" s="197"/>
      <c r="ES294" s="197"/>
      <c r="ET294" s="197"/>
      <c r="EU294" s="197"/>
      <c r="EV294" s="197"/>
      <c r="EW294" s="197"/>
      <c r="EX294" s="197"/>
      <c r="EY294" s="197"/>
      <c r="EZ294" s="197"/>
      <c r="FA294" s="197"/>
      <c r="FB294" s="197"/>
      <c r="FC294" s="197"/>
      <c r="FD294" s="197"/>
      <c r="FE294" s="197"/>
      <c r="FF294" s="197"/>
      <c r="FG294" s="197"/>
      <c r="FH294" s="197"/>
      <c r="FI294" s="197"/>
      <c r="FJ294" s="197"/>
      <c r="FK294" s="197"/>
      <c r="FL294" s="197"/>
      <c r="FM294" s="197"/>
      <c r="FN294" s="197"/>
      <c r="FO294" s="197"/>
      <c r="FP294" s="197"/>
      <c r="FQ294" s="197"/>
      <c r="FR294" s="197"/>
      <c r="FS294" s="197"/>
      <c r="FT294" s="197"/>
      <c r="FU294" s="197"/>
      <c r="FV294" s="197"/>
      <c r="FW294" s="197"/>
      <c r="FX294" s="197"/>
      <c r="FY294" s="197"/>
      <c r="FZ294" s="197"/>
      <c r="GA294" s="197"/>
      <c r="GB294" s="197"/>
      <c r="GC294" s="197"/>
      <c r="GD294" s="197"/>
      <c r="GE294" s="197"/>
      <c r="GF294" s="197"/>
      <c r="GG294" s="197"/>
      <c r="GH294" s="197"/>
      <c r="GI294" s="197"/>
      <c r="GJ294" s="197"/>
      <c r="GK294" s="197"/>
      <c r="GL294" s="197"/>
      <c r="GM294" s="197"/>
      <c r="GN294" s="197"/>
      <c r="GO294" s="197"/>
      <c r="GP294" s="197"/>
      <c r="GQ294" s="197"/>
      <c r="GR294" s="197"/>
      <c r="GS294" s="197"/>
      <c r="GT294" s="197"/>
      <c r="GU294" s="197"/>
      <c r="GV294" s="197"/>
      <c r="GW294" s="197"/>
      <c r="GX294" s="197"/>
      <c r="GY294" s="197"/>
      <c r="GZ294" s="197"/>
      <c r="HA294" s="197"/>
      <c r="HB294" s="197"/>
      <c r="HC294" s="197"/>
      <c r="HD294" s="197"/>
      <c r="HE294" s="197"/>
      <c r="HF294" s="197"/>
      <c r="HG294" s="197"/>
      <c r="HH294" s="197"/>
      <c r="HI294" s="197"/>
      <c r="HJ294" s="197"/>
      <c r="HK294" s="197"/>
      <c r="HL294" s="197"/>
      <c r="HM294" s="197"/>
      <c r="HN294" s="197"/>
      <c r="HO294" s="197"/>
      <c r="HP294" s="197"/>
      <c r="HQ294" s="197"/>
      <c r="HR294" s="197"/>
      <c r="HS294" s="197"/>
      <c r="HT294" s="197"/>
      <c r="HU294" s="197"/>
      <c r="HV294" s="197"/>
      <c r="HW294" s="197"/>
      <c r="HX294" s="197"/>
      <c r="HY294" s="197"/>
      <c r="HZ294" s="197"/>
      <c r="IA294" s="197"/>
      <c r="IB294" s="197"/>
      <c r="IC294" s="197"/>
      <c r="ID294" s="197"/>
      <c r="IE294" s="197"/>
      <c r="IF294" s="197"/>
      <c r="IG294" s="197"/>
      <c r="IH294" s="197"/>
      <c r="II294" s="197"/>
      <c r="IJ294" s="197"/>
      <c r="IK294" s="197"/>
      <c r="IL294" s="197"/>
      <c r="IM294" s="197"/>
      <c r="IN294" s="197"/>
      <c r="IO294" s="197"/>
      <c r="IP294" s="197"/>
      <c r="IQ294" s="197"/>
      <c r="IR294" s="197"/>
      <c r="IS294" s="197"/>
      <c r="IT294" s="197"/>
      <c r="IU294" s="197"/>
      <c r="IV294" s="197"/>
      <c r="IW294" s="197"/>
      <c r="IX294" s="197"/>
      <c r="IY294" s="197"/>
      <c r="IZ294" s="197"/>
      <c r="JA294" s="197"/>
      <c r="JB294" s="197"/>
      <c r="JC294" s="197"/>
      <c r="JD294" s="197"/>
      <c r="JE294" s="197"/>
      <c r="JF294" s="197"/>
      <c r="JG294" s="197"/>
      <c r="JH294" s="197"/>
      <c r="JI294" s="197"/>
      <c r="JJ294" s="197"/>
      <c r="JK294" s="197"/>
      <c r="JL294" s="197"/>
      <c r="JM294" s="197"/>
      <c r="JN294" s="197"/>
      <c r="JO294" s="197"/>
      <c r="JP294" s="197"/>
      <c r="JQ294" s="197"/>
      <c r="JR294" s="197"/>
      <c r="JS294" s="197"/>
      <c r="JT294" s="197"/>
      <c r="JU294" s="197"/>
      <c r="JV294" s="197"/>
      <c r="JW294" s="197"/>
      <c r="JX294" s="197"/>
      <c r="JY294" s="197"/>
      <c r="JZ294" s="197"/>
      <c r="KA294" s="197"/>
      <c r="KB294" s="197"/>
      <c r="KC294" s="197"/>
      <c r="KD294" s="197"/>
      <c r="KE294" s="197"/>
      <c r="KF294" s="197"/>
      <c r="KG294" s="197"/>
      <c r="KH294" s="197"/>
      <c r="KI294" s="197"/>
      <c r="KJ294" s="197"/>
      <c r="KK294" s="197"/>
      <c r="KL294" s="197"/>
      <c r="KM294" s="197"/>
      <c r="KN294" s="197"/>
      <c r="KO294" s="197"/>
      <c r="KP294" s="197"/>
      <c r="KQ294" s="197"/>
      <c r="KR294" s="197"/>
      <c r="KS294" s="197"/>
      <c r="KT294" s="197"/>
      <c r="KU294" s="197"/>
      <c r="KV294" s="197"/>
      <c r="KW294" s="197"/>
      <c r="KX294" s="197"/>
      <c r="KY294" s="197"/>
      <c r="KZ294" s="197"/>
      <c r="LA294" s="197"/>
      <c r="LB294" s="197"/>
      <c r="LC294" s="197"/>
      <c r="LD294" s="197"/>
      <c r="LE294" s="197"/>
      <c r="LF294" s="197"/>
      <c r="LG294" s="197"/>
      <c r="LH294" s="197"/>
      <c r="LI294" s="197"/>
      <c r="LJ294" s="197"/>
      <c r="LK294" s="197"/>
      <c r="LL294" s="197"/>
      <c r="LM294" s="197"/>
      <c r="LN294" s="197"/>
      <c r="LO294" s="197"/>
      <c r="LP294" s="197"/>
      <c r="LQ294" s="197"/>
      <c r="LR294" s="197"/>
      <c r="LS294" s="197"/>
      <c r="LT294" s="197"/>
      <c r="LU294" s="197"/>
      <c r="LV294" s="197"/>
      <c r="LW294" s="197"/>
      <c r="LX294" s="197"/>
      <c r="LY294" s="197"/>
      <c r="LZ294" s="197"/>
      <c r="MA294" s="197"/>
      <c r="MB294" s="197"/>
      <c r="MC294" s="197"/>
      <c r="MD294" s="197"/>
      <c r="ME294" s="197"/>
      <c r="MF294" s="197"/>
      <c r="MG294" s="197"/>
      <c r="MH294" s="197"/>
      <c r="MI294" s="197"/>
      <c r="MJ294" s="197"/>
      <c r="MK294" s="197"/>
      <c r="ML294" s="197"/>
      <c r="MM294" s="197"/>
      <c r="MN294" s="197"/>
      <c r="MO294" s="197"/>
      <c r="MP294" s="197"/>
      <c r="MQ294" s="197"/>
      <c r="MR294" s="197"/>
      <c r="MS294" s="197"/>
      <c r="MT294" s="197"/>
      <c r="MU294" s="197"/>
      <c r="MV294" s="197"/>
      <c r="MW294" s="197"/>
      <c r="MX294" s="197"/>
      <c r="MY294" s="197"/>
      <c r="MZ294" s="197"/>
      <c r="NA294" s="197"/>
      <c r="NB294" s="197"/>
      <c r="NC294" s="197"/>
      <c r="ND294" s="197"/>
      <c r="NE294" s="197"/>
      <c r="NF294" s="197"/>
      <c r="NG294" s="197"/>
      <c r="NH294" s="197"/>
      <c r="NI294" s="197"/>
      <c r="NJ294" s="197"/>
      <c r="NK294" s="197"/>
      <c r="NL294" s="197"/>
      <c r="NM294" s="197"/>
      <c r="NN294" s="197"/>
      <c r="NO294" s="197"/>
      <c r="NP294" s="197"/>
      <c r="NQ294" s="197"/>
      <c r="NR294" s="197"/>
      <c r="NS294" s="197"/>
      <c r="NT294" s="197"/>
      <c r="NU294" s="197"/>
      <c r="NV294" s="197"/>
      <c r="NW294" s="197"/>
      <c r="NX294" s="197"/>
      <c r="NY294" s="197"/>
      <c r="NZ294" s="197"/>
      <c r="OA294" s="197"/>
      <c r="OB294" s="197"/>
      <c r="OC294" s="197"/>
      <c r="OD294" s="197"/>
      <c r="OE294" s="197"/>
      <c r="OF294" s="197"/>
      <c r="OG294" s="197"/>
      <c r="OH294" s="197"/>
      <c r="OI294" s="197"/>
      <c r="OJ294" s="197"/>
      <c r="OK294" s="197"/>
      <c r="OL294" s="197"/>
      <c r="OM294" s="197"/>
      <c r="ON294" s="197"/>
      <c r="OO294" s="197"/>
      <c r="OP294" s="197"/>
      <c r="OQ294" s="197"/>
      <c r="OR294" s="197"/>
      <c r="OS294" s="197"/>
      <c r="OT294" s="197"/>
      <c r="OU294" s="197"/>
      <c r="OV294" s="197"/>
      <c r="OW294" s="197"/>
      <c r="OX294" s="197"/>
      <c r="OY294" s="197"/>
      <c r="OZ294" s="197"/>
      <c r="PA294" s="197"/>
      <c r="PB294" s="197"/>
      <c r="PC294" s="197"/>
      <c r="PD294" s="197"/>
      <c r="PE294" s="197"/>
      <c r="PF294" s="197"/>
      <c r="PG294" s="197"/>
      <c r="PH294" s="197"/>
      <c r="PI294" s="197"/>
      <c r="PJ294" s="197"/>
      <c r="PK294" s="197"/>
      <c r="PL294" s="197"/>
      <c r="PM294" s="197"/>
      <c r="PN294" s="197"/>
      <c r="PO294" s="197"/>
      <c r="PP294" s="197"/>
      <c r="PQ294" s="197"/>
      <c r="PR294" s="197"/>
      <c r="PS294" s="197"/>
      <c r="PT294" s="197"/>
      <c r="PU294" s="197"/>
      <c r="PV294" s="197"/>
      <c r="PW294" s="197"/>
      <c r="PX294" s="197"/>
      <c r="PY294" s="197"/>
      <c r="PZ294" s="197"/>
      <c r="QA294" s="197"/>
      <c r="QB294" s="197"/>
      <c r="QC294" s="197"/>
      <c r="QD294" s="197"/>
      <c r="QE294" s="197"/>
      <c r="QF294" s="197"/>
      <c r="QG294" s="197"/>
      <c r="QH294" s="197"/>
      <c r="QI294" s="197"/>
      <c r="QJ294" s="197"/>
      <c r="QK294" s="197"/>
      <c r="QL294" s="197"/>
      <c r="QM294" s="197"/>
      <c r="QN294" s="197"/>
      <c r="QO294" s="197"/>
      <c r="QP294" s="197"/>
      <c r="QQ294" s="197"/>
      <c r="QR294" s="197"/>
      <c r="QS294" s="197"/>
      <c r="QT294" s="197"/>
      <c r="QU294" s="197"/>
      <c r="QV294" s="197"/>
      <c r="QW294" s="197"/>
      <c r="QX294" s="197"/>
      <c r="QY294" s="197"/>
      <c r="QZ294" s="197"/>
      <c r="RA294" s="197"/>
      <c r="RB294" s="197"/>
      <c r="RC294" s="197"/>
      <c r="RD294" s="197"/>
      <c r="RE294" s="197"/>
      <c r="RF294" s="197"/>
      <c r="RG294" s="197"/>
      <c r="RH294" s="197"/>
      <c r="RI294" s="197"/>
      <c r="RJ294" s="197"/>
      <c r="RK294" s="197"/>
      <c r="RL294" s="197"/>
      <c r="RM294" s="197"/>
      <c r="RN294" s="197"/>
      <c r="RO294" s="197"/>
      <c r="RP294" s="197"/>
      <c r="RQ294" s="197"/>
      <c r="RR294" s="197"/>
      <c r="RS294" s="197"/>
      <c r="RT294" s="197"/>
      <c r="RU294" s="197"/>
      <c r="RV294" s="197"/>
      <c r="RW294" s="197"/>
      <c r="RX294" s="197"/>
      <c r="RY294" s="197"/>
      <c r="RZ294" s="197"/>
      <c r="SA294" s="197"/>
      <c r="SB294" s="197"/>
      <c r="SC294" s="197"/>
      <c r="SD294" s="197"/>
      <c r="SE294" s="197"/>
      <c r="SF294" s="197"/>
      <c r="SG294" s="197"/>
      <c r="SH294" s="197"/>
      <c r="SI294" s="197"/>
      <c r="SJ294" s="197"/>
      <c r="SK294" s="197"/>
      <c r="SL294" s="197"/>
      <c r="SM294" s="197"/>
      <c r="SN294" s="197"/>
      <c r="SO294" s="197"/>
      <c r="SP294" s="197"/>
      <c r="SQ294" s="197"/>
      <c r="SR294" s="197"/>
      <c r="SS294" s="197"/>
      <c r="ST294" s="197"/>
      <c r="SU294" s="197"/>
      <c r="SV294" s="197"/>
      <c r="SW294" s="197"/>
      <c r="SX294" s="197"/>
      <c r="SY294" s="197"/>
      <c r="SZ294" s="197"/>
      <c r="TA294" s="197"/>
      <c r="TB294" s="197"/>
      <c r="TC294" s="197"/>
      <c r="TD294" s="197"/>
      <c r="TE294" s="197"/>
      <c r="TF294" s="197"/>
      <c r="TG294" s="197"/>
      <c r="TH294" s="197"/>
      <c r="TI294" s="197"/>
      <c r="TJ294" s="197"/>
      <c r="TK294" s="197"/>
      <c r="TL294" s="197"/>
      <c r="TM294" s="197"/>
      <c r="TN294" s="197"/>
      <c r="TO294" s="197"/>
      <c r="TP294" s="197"/>
      <c r="TQ294" s="197"/>
      <c r="TR294" s="197"/>
      <c r="TS294" s="197"/>
      <c r="TT294" s="197"/>
      <c r="TU294" s="197"/>
      <c r="TV294" s="197"/>
      <c r="TW294" s="197"/>
      <c r="TX294" s="197"/>
      <c r="TY294" s="197"/>
      <c r="TZ294" s="197"/>
      <c r="UA294" s="197"/>
      <c r="UB294" s="197"/>
      <c r="UC294" s="197"/>
      <c r="UD294" s="197"/>
      <c r="UE294" s="197"/>
      <c r="UF294" s="197"/>
      <c r="UG294" s="197"/>
      <c r="UH294" s="197"/>
      <c r="UI294" s="197"/>
      <c r="UJ294" s="197"/>
      <c r="UK294" s="197"/>
      <c r="UL294" s="197"/>
      <c r="UM294" s="197"/>
      <c r="UN294" s="197"/>
      <c r="UO294" s="197"/>
      <c r="UP294" s="197"/>
      <c r="UQ294" s="197"/>
      <c r="UR294" s="197"/>
      <c r="US294" s="197"/>
      <c r="UT294" s="197"/>
      <c r="UU294" s="197"/>
      <c r="UV294" s="197"/>
      <c r="UW294" s="197"/>
      <c r="UX294" s="197"/>
      <c r="UY294" s="197"/>
      <c r="UZ294" s="197"/>
      <c r="VA294" s="197"/>
      <c r="VB294" s="197"/>
      <c r="VC294" s="197"/>
      <c r="VD294" s="197"/>
    </row>
    <row r="295" spans="1:576" s="198" customFormat="1" ht="15" customHeight="1" x14ac:dyDescent="0.2">
      <c r="A295" s="18">
        <v>85</v>
      </c>
      <c r="B295" s="89" t="s">
        <v>325</v>
      </c>
      <c r="C295" s="89" t="s">
        <v>326</v>
      </c>
      <c r="D295" s="20">
        <v>14</v>
      </c>
      <c r="E295" s="89" t="s">
        <v>244</v>
      </c>
      <c r="F295" s="89" t="s">
        <v>327</v>
      </c>
      <c r="G295" s="130">
        <v>8</v>
      </c>
      <c r="H295" s="22">
        <v>40</v>
      </c>
      <c r="I295" s="22" t="s">
        <v>121</v>
      </c>
      <c r="J295" s="21" t="s">
        <v>122</v>
      </c>
      <c r="K295" s="21" t="s">
        <v>261</v>
      </c>
      <c r="L295" s="21" t="s">
        <v>188</v>
      </c>
      <c r="M295" s="22">
        <v>1</v>
      </c>
      <c r="N295" s="62">
        <v>13333</v>
      </c>
      <c r="O295" s="62"/>
      <c r="P295" s="62"/>
      <c r="Q295" s="62">
        <f t="shared" si="165"/>
        <v>13333</v>
      </c>
      <c r="R295" s="62">
        <f>70.1*4</f>
        <v>280.39999999999998</v>
      </c>
      <c r="S295" s="62">
        <f t="shared" si="168"/>
        <v>2507.5</v>
      </c>
      <c r="T295" s="62">
        <f t="shared" si="169"/>
        <v>25075</v>
      </c>
      <c r="U295" s="62">
        <f t="shared" si="170"/>
        <v>2333.2749999999996</v>
      </c>
      <c r="V295" s="62">
        <f t="shared" si="171"/>
        <v>399.99</v>
      </c>
      <c r="W295" s="62">
        <f t="shared" si="172"/>
        <v>666.65000000000009</v>
      </c>
      <c r="X295" s="62">
        <f t="shared" si="173"/>
        <v>266.66000000000003</v>
      </c>
      <c r="Y295" s="62">
        <f>1021+25</f>
        <v>1046</v>
      </c>
      <c r="Z295" s="62">
        <v>666</v>
      </c>
      <c r="AA295" s="64">
        <f t="shared" si="154"/>
        <v>7522.5</v>
      </c>
      <c r="AB295" s="64">
        <f t="shared" si="166"/>
        <v>21917.391666666666</v>
      </c>
      <c r="AC295" s="64">
        <f t="shared" si="167"/>
        <v>263008.7</v>
      </c>
      <c r="AD295" s="195"/>
      <c r="AE295" s="195"/>
      <c r="AF295" s="195"/>
      <c r="AG295" s="195"/>
      <c r="AH295" s="195"/>
      <c r="AI295" s="195"/>
      <c r="AJ295" s="195"/>
      <c r="AK295" s="195"/>
      <c r="AL295" s="195"/>
      <c r="AM295" s="197"/>
      <c r="AN295" s="197"/>
      <c r="AO295" s="197"/>
      <c r="AP295" s="197"/>
      <c r="AQ295" s="197"/>
      <c r="AR295" s="197"/>
      <c r="AS295" s="197"/>
      <c r="AT295" s="197"/>
      <c r="AU295" s="197"/>
      <c r="AV295" s="197"/>
      <c r="AW295" s="197"/>
      <c r="AX295" s="197"/>
      <c r="AY295" s="197"/>
      <c r="AZ295" s="197"/>
      <c r="BA295" s="197"/>
      <c r="BB295" s="197"/>
      <c r="BC295" s="197"/>
      <c r="BD295" s="197"/>
      <c r="BE295" s="197"/>
      <c r="BF295" s="197"/>
      <c r="BG295" s="197"/>
      <c r="BH295" s="197"/>
      <c r="BI295" s="197"/>
      <c r="BJ295" s="197"/>
      <c r="BK295" s="197"/>
      <c r="BL295" s="197"/>
      <c r="BM295" s="197"/>
      <c r="BN295" s="197"/>
      <c r="BO295" s="197"/>
      <c r="BP295" s="197"/>
      <c r="BQ295" s="197"/>
      <c r="BR295" s="197"/>
      <c r="BS295" s="197"/>
      <c r="BT295" s="197"/>
      <c r="BU295" s="197"/>
      <c r="BV295" s="197"/>
      <c r="BW295" s="197"/>
      <c r="BX295" s="197"/>
      <c r="BY295" s="197"/>
      <c r="BZ295" s="197"/>
      <c r="CA295" s="197"/>
      <c r="CB295" s="197"/>
      <c r="CC295" s="197"/>
      <c r="CD295" s="197"/>
      <c r="CE295" s="197"/>
      <c r="CF295" s="197"/>
      <c r="CG295" s="197"/>
      <c r="CH295" s="197"/>
      <c r="CI295" s="197"/>
      <c r="CJ295" s="197"/>
      <c r="CK295" s="197"/>
      <c r="CL295" s="197"/>
      <c r="CM295" s="197"/>
      <c r="CN295" s="197"/>
      <c r="CO295" s="197"/>
      <c r="CP295" s="197"/>
      <c r="CQ295" s="197"/>
      <c r="CR295" s="197"/>
      <c r="CS295" s="197"/>
      <c r="CT295" s="197"/>
      <c r="CU295" s="197"/>
      <c r="CV295" s="197"/>
      <c r="CW295" s="197"/>
      <c r="CX295" s="197"/>
      <c r="CY295" s="197"/>
      <c r="CZ295" s="197"/>
      <c r="DA295" s="197"/>
      <c r="DB295" s="197"/>
      <c r="DC295" s="197"/>
      <c r="DD295" s="197"/>
      <c r="DE295" s="197"/>
      <c r="DF295" s="197"/>
      <c r="DG295" s="197"/>
      <c r="DH295" s="197"/>
      <c r="DI295" s="197"/>
      <c r="DJ295" s="197"/>
      <c r="DK295" s="197"/>
      <c r="DL295" s="197"/>
      <c r="DM295" s="197"/>
      <c r="DN295" s="197"/>
      <c r="DO295" s="197"/>
      <c r="DP295" s="197"/>
      <c r="DQ295" s="197"/>
      <c r="DR295" s="197"/>
      <c r="DS295" s="197"/>
      <c r="DT295" s="197"/>
      <c r="DU295" s="197"/>
      <c r="DV295" s="197"/>
      <c r="DW295" s="197"/>
      <c r="DX295" s="197"/>
      <c r="DY295" s="197"/>
      <c r="DZ295" s="197"/>
      <c r="EA295" s="197"/>
      <c r="EB295" s="197"/>
      <c r="EC295" s="197"/>
      <c r="ED295" s="197"/>
      <c r="EE295" s="197"/>
      <c r="EF295" s="197"/>
      <c r="EG295" s="197"/>
      <c r="EH295" s="197"/>
      <c r="EI295" s="197"/>
      <c r="EJ295" s="197"/>
      <c r="EK295" s="197"/>
      <c r="EL295" s="197"/>
      <c r="EM295" s="197"/>
      <c r="EN295" s="197"/>
      <c r="EO295" s="197"/>
      <c r="EP295" s="197"/>
      <c r="EQ295" s="197"/>
      <c r="ER295" s="197"/>
      <c r="ES295" s="197"/>
      <c r="ET295" s="197"/>
      <c r="EU295" s="197"/>
      <c r="EV295" s="197"/>
      <c r="EW295" s="197"/>
      <c r="EX295" s="197"/>
      <c r="EY295" s="197"/>
      <c r="EZ295" s="197"/>
      <c r="FA295" s="197"/>
      <c r="FB295" s="197"/>
      <c r="FC295" s="197"/>
      <c r="FD295" s="197"/>
      <c r="FE295" s="197"/>
      <c r="FF295" s="197"/>
      <c r="FG295" s="197"/>
      <c r="FH295" s="197"/>
      <c r="FI295" s="197"/>
      <c r="FJ295" s="197"/>
      <c r="FK295" s="197"/>
      <c r="FL295" s="197"/>
      <c r="FM295" s="197"/>
      <c r="FN295" s="197"/>
      <c r="FO295" s="197"/>
      <c r="FP295" s="197"/>
      <c r="FQ295" s="197"/>
      <c r="FR295" s="197"/>
      <c r="FS295" s="197"/>
      <c r="FT295" s="197"/>
      <c r="FU295" s="197"/>
      <c r="FV295" s="197"/>
      <c r="FW295" s="197"/>
      <c r="FX295" s="197"/>
      <c r="FY295" s="197"/>
      <c r="FZ295" s="197"/>
      <c r="GA295" s="197"/>
      <c r="GB295" s="197"/>
      <c r="GC295" s="197"/>
      <c r="GD295" s="197"/>
      <c r="GE295" s="197"/>
      <c r="GF295" s="197"/>
      <c r="GG295" s="197"/>
      <c r="GH295" s="197"/>
      <c r="GI295" s="197"/>
      <c r="GJ295" s="197"/>
      <c r="GK295" s="197"/>
      <c r="GL295" s="197"/>
      <c r="GM295" s="197"/>
      <c r="GN295" s="197"/>
      <c r="GO295" s="197"/>
      <c r="GP295" s="197"/>
      <c r="GQ295" s="197"/>
      <c r="GR295" s="197"/>
      <c r="GS295" s="197"/>
      <c r="GT295" s="197"/>
      <c r="GU295" s="197"/>
      <c r="GV295" s="197"/>
      <c r="GW295" s="197"/>
      <c r="GX295" s="197"/>
      <c r="GY295" s="197"/>
      <c r="GZ295" s="197"/>
      <c r="HA295" s="197"/>
      <c r="HB295" s="197"/>
      <c r="HC295" s="197"/>
      <c r="HD295" s="197"/>
      <c r="HE295" s="197"/>
      <c r="HF295" s="197"/>
      <c r="HG295" s="197"/>
      <c r="HH295" s="197"/>
      <c r="HI295" s="197"/>
      <c r="HJ295" s="197"/>
      <c r="HK295" s="197"/>
      <c r="HL295" s="197"/>
      <c r="HM295" s="197"/>
      <c r="HN295" s="197"/>
      <c r="HO295" s="197"/>
      <c r="HP295" s="197"/>
      <c r="HQ295" s="197"/>
      <c r="HR295" s="197"/>
      <c r="HS295" s="197"/>
      <c r="HT295" s="197"/>
      <c r="HU295" s="197"/>
      <c r="HV295" s="197"/>
      <c r="HW295" s="197"/>
      <c r="HX295" s="197"/>
      <c r="HY295" s="197"/>
      <c r="HZ295" s="197"/>
      <c r="IA295" s="197"/>
      <c r="IB295" s="197"/>
      <c r="IC295" s="197"/>
      <c r="ID295" s="197"/>
      <c r="IE295" s="197"/>
      <c r="IF295" s="197"/>
      <c r="IG295" s="197"/>
      <c r="IH295" s="197"/>
      <c r="II295" s="197"/>
      <c r="IJ295" s="197"/>
      <c r="IK295" s="197"/>
      <c r="IL295" s="197"/>
      <c r="IM295" s="197"/>
      <c r="IN295" s="197"/>
      <c r="IO295" s="197"/>
      <c r="IP295" s="197"/>
      <c r="IQ295" s="197"/>
      <c r="IR295" s="197"/>
      <c r="IS295" s="197"/>
      <c r="IT295" s="197"/>
      <c r="IU295" s="197"/>
      <c r="IV295" s="197"/>
      <c r="IW295" s="197"/>
      <c r="IX295" s="197"/>
      <c r="IY295" s="197"/>
      <c r="IZ295" s="197"/>
      <c r="JA295" s="197"/>
      <c r="JB295" s="197"/>
      <c r="JC295" s="197"/>
      <c r="JD295" s="197"/>
      <c r="JE295" s="197"/>
      <c r="JF295" s="197"/>
      <c r="JG295" s="197"/>
      <c r="JH295" s="197"/>
      <c r="JI295" s="197"/>
      <c r="JJ295" s="197"/>
      <c r="JK295" s="197"/>
      <c r="JL295" s="197"/>
      <c r="JM295" s="197"/>
      <c r="JN295" s="197"/>
      <c r="JO295" s="197"/>
      <c r="JP295" s="197"/>
      <c r="JQ295" s="197"/>
      <c r="JR295" s="197"/>
      <c r="JS295" s="197"/>
      <c r="JT295" s="197"/>
      <c r="JU295" s="197"/>
      <c r="JV295" s="197"/>
      <c r="JW295" s="197"/>
      <c r="JX295" s="197"/>
      <c r="JY295" s="197"/>
      <c r="JZ295" s="197"/>
      <c r="KA295" s="197"/>
      <c r="KB295" s="197"/>
      <c r="KC295" s="197"/>
      <c r="KD295" s="197"/>
      <c r="KE295" s="197"/>
      <c r="KF295" s="197"/>
      <c r="KG295" s="197"/>
      <c r="KH295" s="197"/>
      <c r="KI295" s="197"/>
      <c r="KJ295" s="197"/>
      <c r="KK295" s="197"/>
      <c r="KL295" s="197"/>
      <c r="KM295" s="197"/>
      <c r="KN295" s="197"/>
      <c r="KO295" s="197"/>
      <c r="KP295" s="197"/>
      <c r="KQ295" s="197"/>
      <c r="KR295" s="197"/>
      <c r="KS295" s="197"/>
      <c r="KT295" s="197"/>
      <c r="KU295" s="197"/>
      <c r="KV295" s="197"/>
      <c r="KW295" s="197"/>
      <c r="KX295" s="197"/>
      <c r="KY295" s="197"/>
      <c r="KZ295" s="197"/>
      <c r="LA295" s="197"/>
      <c r="LB295" s="197"/>
      <c r="LC295" s="197"/>
      <c r="LD295" s="197"/>
      <c r="LE295" s="197"/>
      <c r="LF295" s="197"/>
      <c r="LG295" s="197"/>
      <c r="LH295" s="197"/>
      <c r="LI295" s="197"/>
      <c r="LJ295" s="197"/>
      <c r="LK295" s="197"/>
      <c r="LL295" s="197"/>
      <c r="LM295" s="197"/>
      <c r="LN295" s="197"/>
      <c r="LO295" s="197"/>
      <c r="LP295" s="197"/>
      <c r="LQ295" s="197"/>
      <c r="LR295" s="197"/>
      <c r="LS295" s="197"/>
      <c r="LT295" s="197"/>
      <c r="LU295" s="197"/>
      <c r="LV295" s="197"/>
      <c r="LW295" s="197"/>
      <c r="LX295" s="197"/>
      <c r="LY295" s="197"/>
      <c r="LZ295" s="197"/>
      <c r="MA295" s="197"/>
      <c r="MB295" s="197"/>
      <c r="MC295" s="197"/>
      <c r="MD295" s="197"/>
      <c r="ME295" s="197"/>
      <c r="MF295" s="197"/>
      <c r="MG295" s="197"/>
      <c r="MH295" s="197"/>
      <c r="MI295" s="197"/>
      <c r="MJ295" s="197"/>
      <c r="MK295" s="197"/>
      <c r="ML295" s="197"/>
      <c r="MM295" s="197"/>
      <c r="MN295" s="197"/>
      <c r="MO295" s="197"/>
      <c r="MP295" s="197"/>
      <c r="MQ295" s="197"/>
      <c r="MR295" s="197"/>
      <c r="MS295" s="197"/>
      <c r="MT295" s="197"/>
      <c r="MU295" s="197"/>
      <c r="MV295" s="197"/>
      <c r="MW295" s="197"/>
      <c r="MX295" s="197"/>
      <c r="MY295" s="197"/>
      <c r="MZ295" s="197"/>
      <c r="NA295" s="197"/>
      <c r="NB295" s="197"/>
      <c r="NC295" s="197"/>
      <c r="ND295" s="197"/>
      <c r="NE295" s="197"/>
      <c r="NF295" s="197"/>
      <c r="NG295" s="197"/>
      <c r="NH295" s="197"/>
      <c r="NI295" s="197"/>
      <c r="NJ295" s="197"/>
      <c r="NK295" s="197"/>
      <c r="NL295" s="197"/>
      <c r="NM295" s="197"/>
      <c r="NN295" s="197"/>
      <c r="NO295" s="197"/>
      <c r="NP295" s="197"/>
      <c r="NQ295" s="197"/>
      <c r="NR295" s="197"/>
      <c r="NS295" s="197"/>
      <c r="NT295" s="197"/>
      <c r="NU295" s="197"/>
      <c r="NV295" s="197"/>
      <c r="NW295" s="197"/>
      <c r="NX295" s="197"/>
      <c r="NY295" s="197"/>
      <c r="NZ295" s="197"/>
      <c r="OA295" s="197"/>
      <c r="OB295" s="197"/>
      <c r="OC295" s="197"/>
      <c r="OD295" s="197"/>
      <c r="OE295" s="197"/>
      <c r="OF295" s="197"/>
      <c r="OG295" s="197"/>
      <c r="OH295" s="197"/>
      <c r="OI295" s="197"/>
      <c r="OJ295" s="197"/>
      <c r="OK295" s="197"/>
      <c r="OL295" s="197"/>
      <c r="OM295" s="197"/>
      <c r="ON295" s="197"/>
      <c r="OO295" s="197"/>
      <c r="OP295" s="197"/>
      <c r="OQ295" s="197"/>
      <c r="OR295" s="197"/>
      <c r="OS295" s="197"/>
      <c r="OT295" s="197"/>
      <c r="OU295" s="197"/>
      <c r="OV295" s="197"/>
      <c r="OW295" s="197"/>
      <c r="OX295" s="197"/>
      <c r="OY295" s="197"/>
      <c r="OZ295" s="197"/>
      <c r="PA295" s="197"/>
      <c r="PB295" s="197"/>
      <c r="PC295" s="197"/>
      <c r="PD295" s="197"/>
      <c r="PE295" s="197"/>
      <c r="PF295" s="197"/>
      <c r="PG295" s="197"/>
      <c r="PH295" s="197"/>
      <c r="PI295" s="197"/>
      <c r="PJ295" s="197"/>
      <c r="PK295" s="197"/>
      <c r="PL295" s="197"/>
      <c r="PM295" s="197"/>
      <c r="PN295" s="197"/>
      <c r="PO295" s="197"/>
      <c r="PP295" s="197"/>
      <c r="PQ295" s="197"/>
      <c r="PR295" s="197"/>
      <c r="PS295" s="197"/>
      <c r="PT295" s="197"/>
      <c r="PU295" s="197"/>
      <c r="PV295" s="197"/>
      <c r="PW295" s="197"/>
      <c r="PX295" s="197"/>
      <c r="PY295" s="197"/>
      <c r="PZ295" s="197"/>
      <c r="QA295" s="197"/>
      <c r="QB295" s="197"/>
      <c r="QC295" s="197"/>
      <c r="QD295" s="197"/>
      <c r="QE295" s="197"/>
      <c r="QF295" s="197"/>
      <c r="QG295" s="197"/>
      <c r="QH295" s="197"/>
      <c r="QI295" s="197"/>
      <c r="QJ295" s="197"/>
      <c r="QK295" s="197"/>
      <c r="QL295" s="197"/>
      <c r="QM295" s="197"/>
      <c r="QN295" s="197"/>
      <c r="QO295" s="197"/>
      <c r="QP295" s="197"/>
      <c r="QQ295" s="197"/>
      <c r="QR295" s="197"/>
      <c r="QS295" s="197"/>
      <c r="QT295" s="197"/>
      <c r="QU295" s="197"/>
      <c r="QV295" s="197"/>
      <c r="QW295" s="197"/>
      <c r="QX295" s="197"/>
      <c r="QY295" s="197"/>
      <c r="QZ295" s="197"/>
      <c r="RA295" s="197"/>
      <c r="RB295" s="197"/>
      <c r="RC295" s="197"/>
      <c r="RD295" s="197"/>
      <c r="RE295" s="197"/>
      <c r="RF295" s="197"/>
      <c r="RG295" s="197"/>
      <c r="RH295" s="197"/>
      <c r="RI295" s="197"/>
      <c r="RJ295" s="197"/>
      <c r="RK295" s="197"/>
      <c r="RL295" s="197"/>
      <c r="RM295" s="197"/>
      <c r="RN295" s="197"/>
      <c r="RO295" s="197"/>
      <c r="RP295" s="197"/>
      <c r="RQ295" s="197"/>
      <c r="RR295" s="197"/>
      <c r="RS295" s="197"/>
      <c r="RT295" s="197"/>
      <c r="RU295" s="197"/>
      <c r="RV295" s="197"/>
      <c r="RW295" s="197"/>
      <c r="RX295" s="197"/>
      <c r="RY295" s="197"/>
      <c r="RZ295" s="197"/>
      <c r="SA295" s="197"/>
      <c r="SB295" s="197"/>
      <c r="SC295" s="197"/>
      <c r="SD295" s="197"/>
      <c r="SE295" s="197"/>
      <c r="SF295" s="197"/>
      <c r="SG295" s="197"/>
      <c r="SH295" s="197"/>
      <c r="SI295" s="197"/>
      <c r="SJ295" s="197"/>
      <c r="SK295" s="197"/>
      <c r="SL295" s="197"/>
      <c r="SM295" s="197"/>
      <c r="SN295" s="197"/>
      <c r="SO295" s="197"/>
      <c r="SP295" s="197"/>
      <c r="SQ295" s="197"/>
      <c r="SR295" s="197"/>
      <c r="SS295" s="197"/>
      <c r="ST295" s="197"/>
      <c r="SU295" s="197"/>
      <c r="SV295" s="197"/>
      <c r="SW295" s="197"/>
      <c r="SX295" s="197"/>
      <c r="SY295" s="197"/>
      <c r="SZ295" s="197"/>
      <c r="TA295" s="197"/>
      <c r="TB295" s="197"/>
      <c r="TC295" s="197"/>
      <c r="TD295" s="197"/>
      <c r="TE295" s="197"/>
      <c r="TF295" s="197"/>
      <c r="TG295" s="197"/>
      <c r="TH295" s="197"/>
      <c r="TI295" s="197"/>
      <c r="TJ295" s="197"/>
      <c r="TK295" s="197"/>
      <c r="TL295" s="197"/>
      <c r="TM295" s="197"/>
      <c r="TN295" s="197"/>
      <c r="TO295" s="197"/>
      <c r="TP295" s="197"/>
      <c r="TQ295" s="197"/>
      <c r="TR295" s="197"/>
      <c r="TS295" s="197"/>
      <c r="TT295" s="197"/>
      <c r="TU295" s="197"/>
      <c r="TV295" s="197"/>
      <c r="TW295" s="197"/>
      <c r="TX295" s="197"/>
      <c r="TY295" s="197"/>
      <c r="TZ295" s="197"/>
      <c r="UA295" s="197"/>
      <c r="UB295" s="197"/>
      <c r="UC295" s="197"/>
      <c r="UD295" s="197"/>
      <c r="UE295" s="197"/>
      <c r="UF295" s="197"/>
      <c r="UG295" s="197"/>
      <c r="UH295" s="197"/>
      <c r="UI295" s="197"/>
      <c r="UJ295" s="197"/>
      <c r="UK295" s="197"/>
      <c r="UL295" s="197"/>
      <c r="UM295" s="197"/>
      <c r="UN295" s="197"/>
      <c r="UO295" s="197"/>
      <c r="UP295" s="197"/>
      <c r="UQ295" s="197"/>
      <c r="UR295" s="197"/>
      <c r="US295" s="197"/>
      <c r="UT295" s="197"/>
      <c r="UU295" s="197"/>
      <c r="UV295" s="197"/>
      <c r="UW295" s="197"/>
      <c r="UX295" s="197"/>
      <c r="UY295" s="197"/>
      <c r="UZ295" s="197"/>
      <c r="VA295" s="197"/>
      <c r="VB295" s="197"/>
      <c r="VC295" s="197"/>
      <c r="VD295" s="197"/>
    </row>
    <row r="296" spans="1:576" ht="12.75" x14ac:dyDescent="0.2">
      <c r="A296" s="18">
        <v>86</v>
      </c>
      <c r="B296" s="89" t="s">
        <v>325</v>
      </c>
      <c r="C296" s="89" t="s">
        <v>326</v>
      </c>
      <c r="D296" s="20">
        <v>14</v>
      </c>
      <c r="E296" s="89" t="s">
        <v>245</v>
      </c>
      <c r="F296" s="89" t="s">
        <v>327</v>
      </c>
      <c r="G296" s="130" t="s">
        <v>114</v>
      </c>
      <c r="H296" s="22">
        <v>40</v>
      </c>
      <c r="I296" s="22" t="s">
        <v>107</v>
      </c>
      <c r="J296" s="21" t="s">
        <v>49</v>
      </c>
      <c r="K296" s="156" t="s">
        <v>261</v>
      </c>
      <c r="L296" s="21" t="s">
        <v>188</v>
      </c>
      <c r="M296" s="22">
        <v>1</v>
      </c>
      <c r="N296" s="62">
        <v>14012</v>
      </c>
      <c r="O296" s="62"/>
      <c r="P296" s="62"/>
      <c r="Q296" s="62">
        <f t="shared" si="165"/>
        <v>14012</v>
      </c>
      <c r="R296" s="62"/>
      <c r="S296" s="62">
        <f t="shared" si="168"/>
        <v>2634.166666666667</v>
      </c>
      <c r="T296" s="62">
        <f t="shared" si="169"/>
        <v>26341.666666666668</v>
      </c>
      <c r="U296" s="62">
        <f t="shared" si="170"/>
        <v>2452.1</v>
      </c>
      <c r="V296" s="62">
        <f t="shared" si="171"/>
        <v>420.35999999999996</v>
      </c>
      <c r="W296" s="62">
        <f t="shared" si="172"/>
        <v>700.6</v>
      </c>
      <c r="X296" s="62">
        <f t="shared" si="173"/>
        <v>280.24</v>
      </c>
      <c r="Y296" s="62">
        <v>1114</v>
      </c>
      <c r="Z296" s="62">
        <v>679</v>
      </c>
      <c r="AA296" s="64">
        <f t="shared" si="154"/>
        <v>7902.5</v>
      </c>
      <c r="AB296" s="64">
        <f t="shared" si="166"/>
        <v>22731.494444444445</v>
      </c>
      <c r="AC296" s="64">
        <f t="shared" si="167"/>
        <v>272777.93333333335</v>
      </c>
      <c r="AD296" s="64"/>
      <c r="AE296" s="64"/>
      <c r="AF296" s="64"/>
      <c r="AG296" s="64"/>
      <c r="AH296" s="64"/>
      <c r="AI296" s="64"/>
      <c r="AJ296" s="64"/>
      <c r="AK296" s="64"/>
      <c r="AL296" s="64"/>
    </row>
    <row r="297" spans="1:576" s="23" customFormat="1" ht="15" customHeight="1" x14ac:dyDescent="0.2">
      <c r="A297" s="99">
        <v>87</v>
      </c>
      <c r="B297" s="89" t="s">
        <v>325</v>
      </c>
      <c r="C297" s="89" t="s">
        <v>326</v>
      </c>
      <c r="D297" s="20">
        <v>14</v>
      </c>
      <c r="E297" s="89" t="s">
        <v>245</v>
      </c>
      <c r="F297" s="89" t="s">
        <v>327</v>
      </c>
      <c r="G297" s="130" t="s">
        <v>114</v>
      </c>
      <c r="H297" s="22">
        <v>40</v>
      </c>
      <c r="I297" s="22" t="s">
        <v>107</v>
      </c>
      <c r="J297" s="21" t="s">
        <v>44</v>
      </c>
      <c r="K297" s="21" t="s">
        <v>261</v>
      </c>
      <c r="L297" s="21" t="s">
        <v>188</v>
      </c>
      <c r="M297" s="22">
        <v>1</v>
      </c>
      <c r="N297" s="62">
        <v>14012</v>
      </c>
      <c r="O297" s="62"/>
      <c r="P297" s="62"/>
      <c r="Q297" s="62">
        <f t="shared" si="165"/>
        <v>14012</v>
      </c>
      <c r="R297" s="62">
        <f>70.1*4</f>
        <v>280.39999999999998</v>
      </c>
      <c r="S297" s="62">
        <f t="shared" si="168"/>
        <v>2634.166666666667</v>
      </c>
      <c r="T297" s="62">
        <f t="shared" si="169"/>
        <v>26341.666666666668</v>
      </c>
      <c r="U297" s="62">
        <f t="shared" si="170"/>
        <v>2452.1</v>
      </c>
      <c r="V297" s="62">
        <f t="shared" si="171"/>
        <v>420.35999999999996</v>
      </c>
      <c r="W297" s="62">
        <f t="shared" si="172"/>
        <v>700.6</v>
      </c>
      <c r="X297" s="62">
        <f t="shared" si="173"/>
        <v>280.24</v>
      </c>
      <c r="Y297" s="62">
        <v>1114</v>
      </c>
      <c r="Z297" s="62">
        <v>679</v>
      </c>
      <c r="AA297" s="64">
        <f t="shared" si="154"/>
        <v>7902.5</v>
      </c>
      <c r="AB297" s="64">
        <f t="shared" si="166"/>
        <v>23011.894444444446</v>
      </c>
      <c r="AC297" s="64">
        <f t="shared" si="167"/>
        <v>276142.73333333334</v>
      </c>
      <c r="AD297" s="64"/>
      <c r="AE297" s="64"/>
      <c r="AF297" s="64"/>
      <c r="AG297" s="64"/>
      <c r="AH297" s="64"/>
      <c r="AI297" s="64"/>
      <c r="AJ297" s="64"/>
      <c r="AK297" s="64"/>
      <c r="AL297" s="6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  <c r="CO297" s="24"/>
      <c r="CP297" s="24"/>
      <c r="CQ297" s="24"/>
      <c r="CR297" s="24"/>
      <c r="CS297" s="24"/>
      <c r="CT297" s="24"/>
      <c r="CU297" s="24"/>
      <c r="CV297" s="24"/>
      <c r="CW297" s="24"/>
      <c r="CX297" s="24"/>
      <c r="CY297" s="24"/>
      <c r="CZ297" s="24"/>
      <c r="DA297" s="24"/>
      <c r="DB297" s="24"/>
      <c r="DC297" s="24"/>
      <c r="DD297" s="24"/>
      <c r="DE297" s="24"/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24"/>
      <c r="GF297" s="24"/>
      <c r="GG297" s="24"/>
      <c r="GH297" s="24"/>
      <c r="GI297" s="24"/>
      <c r="GJ297" s="24"/>
      <c r="GK297" s="24"/>
      <c r="GL297" s="24"/>
      <c r="GM297" s="24"/>
      <c r="GN297" s="24"/>
      <c r="GO297" s="24"/>
      <c r="GP297" s="24"/>
      <c r="GQ297" s="24"/>
      <c r="GR297" s="24"/>
      <c r="GS297" s="24"/>
      <c r="GT297" s="24"/>
      <c r="GU297" s="24"/>
      <c r="GV297" s="24"/>
      <c r="GW297" s="24"/>
      <c r="GX297" s="24"/>
      <c r="GY297" s="24"/>
      <c r="GZ297" s="24"/>
      <c r="HA297" s="24"/>
      <c r="HB297" s="24"/>
      <c r="HC297" s="24"/>
      <c r="HD297" s="24"/>
      <c r="HE297" s="24"/>
      <c r="HF297" s="24"/>
      <c r="HG297" s="24"/>
      <c r="HH297" s="24"/>
      <c r="HI297" s="24"/>
      <c r="HJ297" s="24"/>
      <c r="HK297" s="24"/>
      <c r="HL297" s="24"/>
      <c r="HM297" s="24"/>
      <c r="HN297" s="24"/>
      <c r="HO297" s="24"/>
      <c r="HP297" s="24"/>
      <c r="HQ297" s="24"/>
      <c r="HR297" s="24"/>
      <c r="HS297" s="24"/>
      <c r="HT297" s="24"/>
      <c r="HU297" s="24"/>
      <c r="HV297" s="24"/>
      <c r="HW297" s="24"/>
      <c r="HX297" s="24"/>
      <c r="HY297" s="24"/>
      <c r="HZ297" s="24"/>
      <c r="IA297" s="24"/>
      <c r="IB297" s="24"/>
      <c r="IC297" s="24"/>
      <c r="ID297" s="24"/>
      <c r="IE297" s="24"/>
      <c r="IF297" s="24"/>
      <c r="IG297" s="24"/>
      <c r="IH297" s="24"/>
      <c r="II297" s="24"/>
      <c r="IJ297" s="24"/>
      <c r="IK297" s="24"/>
      <c r="IL297" s="24"/>
      <c r="IM297" s="24"/>
      <c r="IN297" s="24"/>
      <c r="IO297" s="24"/>
      <c r="IP297" s="24"/>
      <c r="IQ297" s="24"/>
      <c r="IR297" s="24"/>
      <c r="IS297" s="24"/>
      <c r="IT297" s="24"/>
      <c r="IU297" s="24"/>
      <c r="IV297" s="24"/>
      <c r="IW297" s="24"/>
      <c r="IX297" s="24"/>
      <c r="IY297" s="24"/>
      <c r="IZ297" s="24"/>
      <c r="JA297" s="24"/>
      <c r="JB297" s="24"/>
      <c r="JC297" s="24"/>
      <c r="JD297" s="24"/>
      <c r="JE297" s="24"/>
      <c r="JF297" s="24"/>
      <c r="JG297" s="24"/>
      <c r="JH297" s="24"/>
      <c r="JI297" s="24"/>
      <c r="JJ297" s="24"/>
      <c r="JK297" s="24"/>
      <c r="JL297" s="24"/>
      <c r="JM297" s="24"/>
      <c r="JN297" s="24"/>
      <c r="JO297" s="24"/>
      <c r="JP297" s="24"/>
      <c r="JQ297" s="24"/>
      <c r="JR297" s="24"/>
      <c r="JS297" s="24"/>
      <c r="JT297" s="24"/>
      <c r="JU297" s="24"/>
      <c r="JV297" s="24"/>
      <c r="JW297" s="24"/>
      <c r="JX297" s="24"/>
      <c r="JY297" s="24"/>
      <c r="JZ297" s="24"/>
      <c r="KA297" s="24"/>
      <c r="KB297" s="24"/>
      <c r="KC297" s="24"/>
      <c r="KD297" s="24"/>
      <c r="KE297" s="24"/>
      <c r="KF297" s="24"/>
      <c r="KG297" s="24"/>
      <c r="KH297" s="24"/>
      <c r="KI297" s="24"/>
      <c r="KJ297" s="24"/>
      <c r="KK297" s="24"/>
      <c r="KL297" s="24"/>
      <c r="KM297" s="24"/>
      <c r="KN297" s="24"/>
      <c r="KO297" s="24"/>
      <c r="KP297" s="24"/>
      <c r="KQ297" s="24"/>
      <c r="KR297" s="24"/>
      <c r="KS297" s="24"/>
      <c r="KT297" s="24"/>
      <c r="KU297" s="24"/>
      <c r="KV297" s="24"/>
      <c r="KW297" s="24"/>
      <c r="KX297" s="24"/>
      <c r="KY297" s="24"/>
      <c r="KZ297" s="24"/>
      <c r="LA297" s="24"/>
      <c r="LB297" s="24"/>
      <c r="LC297" s="24"/>
      <c r="LD297" s="24"/>
      <c r="LE297" s="24"/>
      <c r="LF297" s="24"/>
      <c r="LG297" s="24"/>
      <c r="LH297" s="24"/>
      <c r="LI297" s="24"/>
      <c r="LJ297" s="24"/>
      <c r="LK297" s="24"/>
      <c r="LL297" s="24"/>
      <c r="LM297" s="24"/>
      <c r="LN297" s="24"/>
      <c r="LO297" s="24"/>
      <c r="LP297" s="24"/>
      <c r="LQ297" s="24"/>
      <c r="LR297" s="24"/>
      <c r="LS297" s="24"/>
      <c r="LT297" s="24"/>
      <c r="LU297" s="24"/>
      <c r="LV297" s="24"/>
      <c r="LW297" s="24"/>
      <c r="LX297" s="24"/>
      <c r="LY297" s="24"/>
      <c r="LZ297" s="24"/>
      <c r="MA297" s="24"/>
      <c r="MB297" s="24"/>
      <c r="MC297" s="24"/>
      <c r="MD297" s="24"/>
      <c r="ME297" s="24"/>
      <c r="MF297" s="24"/>
      <c r="MG297" s="24"/>
      <c r="MH297" s="24"/>
      <c r="MI297" s="24"/>
      <c r="MJ297" s="24"/>
      <c r="MK297" s="24"/>
      <c r="ML297" s="24"/>
      <c r="MM297" s="24"/>
      <c r="MN297" s="24"/>
      <c r="MO297" s="24"/>
      <c r="MP297" s="24"/>
      <c r="MQ297" s="24"/>
      <c r="MR297" s="24"/>
      <c r="MS297" s="24"/>
      <c r="MT297" s="24"/>
      <c r="MU297" s="24"/>
      <c r="MV297" s="24"/>
      <c r="MW297" s="24"/>
      <c r="MX297" s="24"/>
      <c r="MY297" s="24"/>
      <c r="MZ297" s="24"/>
      <c r="NA297" s="24"/>
      <c r="NB297" s="24"/>
      <c r="NC297" s="24"/>
      <c r="ND297" s="24"/>
      <c r="NE297" s="24"/>
      <c r="NF297" s="24"/>
      <c r="NG297" s="24"/>
      <c r="NH297" s="24"/>
      <c r="NI297" s="24"/>
      <c r="NJ297" s="24"/>
      <c r="NK297" s="24"/>
      <c r="NL297" s="24"/>
      <c r="NM297" s="24"/>
      <c r="NN297" s="24"/>
      <c r="NO297" s="24"/>
      <c r="NP297" s="24"/>
      <c r="NQ297" s="24"/>
      <c r="NR297" s="24"/>
      <c r="NS297" s="24"/>
      <c r="NT297" s="24"/>
      <c r="NU297" s="24"/>
      <c r="NV297" s="24"/>
      <c r="NW297" s="24"/>
      <c r="NX297" s="24"/>
      <c r="NY297" s="24"/>
      <c r="NZ297" s="24"/>
      <c r="OA297" s="24"/>
      <c r="OB297" s="24"/>
      <c r="OC297" s="24"/>
      <c r="OD297" s="24"/>
      <c r="OE297" s="24"/>
      <c r="OF297" s="24"/>
      <c r="OG297" s="24"/>
      <c r="OH297" s="24"/>
      <c r="OI297" s="24"/>
      <c r="OJ297" s="24"/>
      <c r="OK297" s="24"/>
      <c r="OL297" s="24"/>
      <c r="OM297" s="24"/>
      <c r="ON297" s="24"/>
      <c r="OO297" s="24"/>
      <c r="OP297" s="24"/>
      <c r="OQ297" s="24"/>
      <c r="OR297" s="24"/>
      <c r="OS297" s="24"/>
      <c r="OT297" s="24"/>
      <c r="OU297" s="24"/>
      <c r="OV297" s="24"/>
      <c r="OW297" s="24"/>
      <c r="OX297" s="24"/>
      <c r="OY297" s="24"/>
      <c r="OZ297" s="24"/>
      <c r="PA297" s="24"/>
      <c r="PB297" s="24"/>
      <c r="PC297" s="24"/>
      <c r="PD297" s="24"/>
      <c r="PE297" s="24"/>
      <c r="PF297" s="24"/>
      <c r="PG297" s="24"/>
      <c r="PH297" s="24"/>
      <c r="PI297" s="24"/>
      <c r="PJ297" s="24"/>
      <c r="PK297" s="24"/>
      <c r="PL297" s="24"/>
      <c r="PM297" s="24"/>
      <c r="PN297" s="24"/>
      <c r="PO297" s="24"/>
      <c r="PP297" s="24"/>
      <c r="PQ297" s="24"/>
      <c r="PR297" s="24"/>
      <c r="PS297" s="24"/>
      <c r="PT297" s="24"/>
      <c r="PU297" s="24"/>
      <c r="PV297" s="24"/>
      <c r="PW297" s="24"/>
      <c r="PX297" s="24"/>
      <c r="PY297" s="24"/>
      <c r="PZ297" s="24"/>
      <c r="QA297" s="24"/>
      <c r="QB297" s="24"/>
      <c r="QC297" s="24"/>
      <c r="QD297" s="24"/>
      <c r="QE297" s="24"/>
      <c r="QF297" s="24"/>
      <c r="QG297" s="24"/>
      <c r="QH297" s="24"/>
      <c r="QI297" s="24"/>
      <c r="QJ297" s="24"/>
      <c r="QK297" s="24"/>
      <c r="QL297" s="24"/>
      <c r="QM297" s="24"/>
      <c r="QN297" s="24"/>
      <c r="QO297" s="24"/>
      <c r="QP297" s="24"/>
      <c r="QQ297" s="24"/>
      <c r="QR297" s="24"/>
      <c r="QS297" s="24"/>
      <c r="QT297" s="24"/>
      <c r="QU297" s="24"/>
      <c r="QV297" s="24"/>
      <c r="QW297" s="24"/>
      <c r="QX297" s="24"/>
      <c r="QY297" s="24"/>
      <c r="QZ297" s="24"/>
      <c r="RA297" s="24"/>
      <c r="RB297" s="24"/>
      <c r="RC297" s="24"/>
      <c r="RD297" s="24"/>
      <c r="RE297" s="24"/>
      <c r="RF297" s="24"/>
      <c r="RG297" s="24"/>
      <c r="RH297" s="24"/>
      <c r="RI297" s="24"/>
      <c r="RJ297" s="24"/>
      <c r="RK297" s="24"/>
      <c r="RL297" s="24"/>
      <c r="RM297" s="24"/>
      <c r="RN297" s="24"/>
      <c r="RO297" s="24"/>
      <c r="RP297" s="24"/>
      <c r="RQ297" s="24"/>
      <c r="RR297" s="24"/>
      <c r="RS297" s="24"/>
      <c r="RT297" s="24"/>
      <c r="RU297" s="24"/>
      <c r="RV297" s="24"/>
      <c r="RW297" s="24"/>
      <c r="RX297" s="24"/>
      <c r="RY297" s="24"/>
      <c r="RZ297" s="24"/>
      <c r="SA297" s="24"/>
      <c r="SB297" s="24"/>
      <c r="SC297" s="24"/>
      <c r="SD297" s="24"/>
      <c r="SE297" s="24"/>
      <c r="SF297" s="24"/>
      <c r="SG297" s="24"/>
      <c r="SH297" s="24"/>
      <c r="SI297" s="24"/>
      <c r="SJ297" s="24"/>
      <c r="SK297" s="24"/>
      <c r="SL297" s="24"/>
      <c r="SM297" s="24"/>
      <c r="SN297" s="24"/>
      <c r="SO297" s="24"/>
      <c r="SP297" s="24"/>
      <c r="SQ297" s="24"/>
      <c r="SR297" s="24"/>
      <c r="SS297" s="24"/>
      <c r="ST297" s="24"/>
      <c r="SU297" s="24"/>
      <c r="SV297" s="24"/>
      <c r="SW297" s="24"/>
      <c r="SX297" s="24"/>
      <c r="SY297" s="24"/>
      <c r="SZ297" s="24"/>
      <c r="TA297" s="24"/>
      <c r="TB297" s="24"/>
      <c r="TC297" s="24"/>
      <c r="TD297" s="24"/>
      <c r="TE297" s="24"/>
      <c r="TF297" s="24"/>
      <c r="TG297" s="24"/>
      <c r="TH297" s="24"/>
      <c r="TI297" s="24"/>
      <c r="TJ297" s="24"/>
      <c r="TK297" s="24"/>
      <c r="TL297" s="24"/>
      <c r="TM297" s="24"/>
      <c r="TN297" s="24"/>
      <c r="TO297" s="24"/>
      <c r="TP297" s="24"/>
      <c r="TQ297" s="24"/>
      <c r="TR297" s="24"/>
      <c r="TS297" s="24"/>
      <c r="TT297" s="24"/>
      <c r="TU297" s="24"/>
      <c r="TV297" s="24"/>
      <c r="TW297" s="24"/>
      <c r="TX297" s="24"/>
      <c r="TY297" s="24"/>
      <c r="TZ297" s="24"/>
      <c r="UA297" s="24"/>
      <c r="UB297" s="24"/>
      <c r="UC297" s="24"/>
      <c r="UD297" s="24"/>
      <c r="UE297" s="24"/>
      <c r="UF297" s="24"/>
      <c r="UG297" s="24"/>
      <c r="UH297" s="24"/>
      <c r="UI297" s="24"/>
      <c r="UJ297" s="24"/>
      <c r="UK297" s="24"/>
      <c r="UL297" s="24"/>
      <c r="UM297" s="24"/>
      <c r="UN297" s="24"/>
      <c r="UO297" s="24"/>
      <c r="UP297" s="24"/>
      <c r="UQ297" s="24"/>
      <c r="UR297" s="24"/>
      <c r="US297" s="24"/>
      <c r="UT297" s="24"/>
      <c r="UU297" s="24"/>
      <c r="UV297" s="24"/>
      <c r="UW297" s="24"/>
      <c r="UX297" s="24"/>
      <c r="UY297" s="24"/>
      <c r="UZ297" s="24"/>
      <c r="VA297" s="24"/>
      <c r="VB297" s="24"/>
      <c r="VC297" s="24"/>
      <c r="VD297" s="24"/>
    </row>
    <row r="298" spans="1:576" s="23" customFormat="1" ht="15" customHeight="1" x14ac:dyDescent="0.2">
      <c r="A298" s="99">
        <v>88</v>
      </c>
      <c r="B298" s="89" t="s">
        <v>325</v>
      </c>
      <c r="C298" s="89" t="s">
        <v>326</v>
      </c>
      <c r="D298" s="20">
        <v>14</v>
      </c>
      <c r="E298" s="89" t="s">
        <v>245</v>
      </c>
      <c r="F298" s="89" t="s">
        <v>327</v>
      </c>
      <c r="G298" s="130" t="s">
        <v>114</v>
      </c>
      <c r="H298" s="22">
        <v>40</v>
      </c>
      <c r="I298" s="157" t="s">
        <v>121</v>
      </c>
      <c r="J298" s="21" t="s">
        <v>56</v>
      </c>
      <c r="K298" s="21" t="s">
        <v>261</v>
      </c>
      <c r="L298" s="21" t="s">
        <v>188</v>
      </c>
      <c r="M298" s="22">
        <v>1</v>
      </c>
      <c r="N298" s="62">
        <v>14012</v>
      </c>
      <c r="O298" s="62"/>
      <c r="P298" s="62"/>
      <c r="Q298" s="62">
        <f t="shared" si="165"/>
        <v>14012</v>
      </c>
      <c r="R298" s="62"/>
      <c r="S298" s="62">
        <f t="shared" si="168"/>
        <v>2634.166666666667</v>
      </c>
      <c r="T298" s="62">
        <f t="shared" si="169"/>
        <v>26341.666666666668</v>
      </c>
      <c r="U298" s="62">
        <f t="shared" si="170"/>
        <v>2452.1</v>
      </c>
      <c r="V298" s="62">
        <f t="shared" si="171"/>
        <v>420.35999999999996</v>
      </c>
      <c r="W298" s="62">
        <f t="shared" si="172"/>
        <v>700.6</v>
      </c>
      <c r="X298" s="62">
        <f t="shared" si="173"/>
        <v>280.24</v>
      </c>
      <c r="Y298" s="62">
        <v>1114</v>
      </c>
      <c r="Z298" s="62">
        <v>679</v>
      </c>
      <c r="AA298" s="64">
        <f t="shared" si="154"/>
        <v>7902.5</v>
      </c>
      <c r="AB298" s="64">
        <f t="shared" si="166"/>
        <v>22731.494444444445</v>
      </c>
      <c r="AC298" s="64">
        <f t="shared" si="167"/>
        <v>272777.93333333335</v>
      </c>
      <c r="AD298" s="64"/>
      <c r="AE298" s="64"/>
      <c r="AF298" s="64"/>
      <c r="AG298" s="64"/>
      <c r="AH298" s="64"/>
      <c r="AI298" s="64"/>
      <c r="AJ298" s="64"/>
      <c r="AK298" s="64"/>
      <c r="AL298" s="6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  <c r="CO298" s="24"/>
      <c r="CP298" s="24"/>
      <c r="CQ298" s="24"/>
      <c r="CR298" s="24"/>
      <c r="CS298" s="24"/>
      <c r="CT298" s="24"/>
      <c r="CU298" s="24"/>
      <c r="CV298" s="24"/>
      <c r="CW298" s="24"/>
      <c r="CX298" s="24"/>
      <c r="CY298" s="24"/>
      <c r="CZ298" s="24"/>
      <c r="DA298" s="24"/>
      <c r="DB298" s="24"/>
      <c r="DC298" s="24"/>
      <c r="DD298" s="24"/>
      <c r="DE298" s="24"/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4"/>
      <c r="HA298" s="24"/>
      <c r="HB298" s="24"/>
      <c r="HC298" s="24"/>
      <c r="HD298" s="24"/>
      <c r="HE298" s="24"/>
      <c r="HF298" s="24"/>
      <c r="HG298" s="24"/>
      <c r="HH298" s="24"/>
      <c r="HI298" s="24"/>
      <c r="HJ298" s="24"/>
      <c r="HK298" s="24"/>
      <c r="HL298" s="24"/>
      <c r="HM298" s="24"/>
      <c r="HN298" s="24"/>
      <c r="HO298" s="24"/>
      <c r="HP298" s="24"/>
      <c r="HQ298" s="24"/>
      <c r="HR298" s="24"/>
      <c r="HS298" s="24"/>
      <c r="HT298" s="24"/>
      <c r="HU298" s="24"/>
      <c r="HV298" s="24"/>
      <c r="HW298" s="24"/>
      <c r="HX298" s="24"/>
      <c r="HY298" s="24"/>
      <c r="HZ298" s="24"/>
      <c r="IA298" s="24"/>
      <c r="IB298" s="24"/>
      <c r="IC298" s="24"/>
      <c r="ID298" s="24"/>
      <c r="IE298" s="24"/>
      <c r="IF298" s="24"/>
      <c r="IG298" s="24"/>
      <c r="IH298" s="24"/>
      <c r="II298" s="24"/>
      <c r="IJ298" s="24"/>
      <c r="IK298" s="24"/>
      <c r="IL298" s="24"/>
      <c r="IM298" s="24"/>
      <c r="IN298" s="24"/>
      <c r="IO298" s="24"/>
      <c r="IP298" s="24"/>
      <c r="IQ298" s="24"/>
      <c r="IR298" s="24"/>
      <c r="IS298" s="24"/>
      <c r="IT298" s="24"/>
      <c r="IU298" s="24"/>
      <c r="IV298" s="24"/>
      <c r="IW298" s="24"/>
      <c r="IX298" s="24"/>
      <c r="IY298" s="24"/>
      <c r="IZ298" s="24"/>
      <c r="JA298" s="24"/>
      <c r="JB298" s="24"/>
      <c r="JC298" s="24"/>
      <c r="JD298" s="24"/>
      <c r="JE298" s="24"/>
      <c r="JF298" s="24"/>
      <c r="JG298" s="24"/>
      <c r="JH298" s="24"/>
      <c r="JI298" s="24"/>
      <c r="JJ298" s="24"/>
      <c r="JK298" s="24"/>
      <c r="JL298" s="24"/>
      <c r="JM298" s="24"/>
      <c r="JN298" s="24"/>
      <c r="JO298" s="24"/>
      <c r="JP298" s="24"/>
      <c r="JQ298" s="24"/>
      <c r="JR298" s="24"/>
      <c r="JS298" s="24"/>
      <c r="JT298" s="24"/>
      <c r="JU298" s="24"/>
      <c r="JV298" s="24"/>
      <c r="JW298" s="24"/>
      <c r="JX298" s="24"/>
      <c r="JY298" s="24"/>
      <c r="JZ298" s="24"/>
      <c r="KA298" s="24"/>
      <c r="KB298" s="24"/>
      <c r="KC298" s="24"/>
      <c r="KD298" s="24"/>
      <c r="KE298" s="24"/>
      <c r="KF298" s="24"/>
      <c r="KG298" s="24"/>
      <c r="KH298" s="24"/>
      <c r="KI298" s="24"/>
      <c r="KJ298" s="24"/>
      <c r="KK298" s="24"/>
      <c r="KL298" s="24"/>
      <c r="KM298" s="24"/>
      <c r="KN298" s="24"/>
      <c r="KO298" s="24"/>
      <c r="KP298" s="24"/>
      <c r="KQ298" s="24"/>
      <c r="KR298" s="24"/>
      <c r="KS298" s="24"/>
      <c r="KT298" s="24"/>
      <c r="KU298" s="24"/>
      <c r="KV298" s="24"/>
      <c r="KW298" s="24"/>
      <c r="KX298" s="24"/>
      <c r="KY298" s="24"/>
      <c r="KZ298" s="24"/>
      <c r="LA298" s="24"/>
      <c r="LB298" s="24"/>
      <c r="LC298" s="24"/>
      <c r="LD298" s="24"/>
      <c r="LE298" s="24"/>
      <c r="LF298" s="24"/>
      <c r="LG298" s="24"/>
      <c r="LH298" s="24"/>
      <c r="LI298" s="24"/>
      <c r="LJ298" s="24"/>
      <c r="LK298" s="24"/>
      <c r="LL298" s="24"/>
      <c r="LM298" s="24"/>
      <c r="LN298" s="24"/>
      <c r="LO298" s="24"/>
      <c r="LP298" s="24"/>
      <c r="LQ298" s="24"/>
      <c r="LR298" s="24"/>
      <c r="LS298" s="24"/>
      <c r="LT298" s="24"/>
      <c r="LU298" s="24"/>
      <c r="LV298" s="24"/>
      <c r="LW298" s="24"/>
      <c r="LX298" s="24"/>
      <c r="LY298" s="24"/>
      <c r="LZ298" s="24"/>
      <c r="MA298" s="24"/>
      <c r="MB298" s="24"/>
      <c r="MC298" s="24"/>
      <c r="MD298" s="24"/>
      <c r="ME298" s="24"/>
      <c r="MF298" s="24"/>
      <c r="MG298" s="24"/>
      <c r="MH298" s="24"/>
      <c r="MI298" s="24"/>
      <c r="MJ298" s="24"/>
      <c r="MK298" s="24"/>
      <c r="ML298" s="24"/>
      <c r="MM298" s="24"/>
      <c r="MN298" s="24"/>
      <c r="MO298" s="24"/>
      <c r="MP298" s="24"/>
      <c r="MQ298" s="24"/>
      <c r="MR298" s="24"/>
      <c r="MS298" s="24"/>
      <c r="MT298" s="24"/>
      <c r="MU298" s="24"/>
      <c r="MV298" s="24"/>
      <c r="MW298" s="24"/>
      <c r="MX298" s="24"/>
      <c r="MY298" s="24"/>
      <c r="MZ298" s="24"/>
      <c r="NA298" s="24"/>
      <c r="NB298" s="24"/>
      <c r="NC298" s="24"/>
      <c r="ND298" s="24"/>
      <c r="NE298" s="24"/>
      <c r="NF298" s="24"/>
      <c r="NG298" s="24"/>
      <c r="NH298" s="24"/>
      <c r="NI298" s="24"/>
      <c r="NJ298" s="24"/>
      <c r="NK298" s="24"/>
      <c r="NL298" s="24"/>
      <c r="NM298" s="24"/>
      <c r="NN298" s="24"/>
      <c r="NO298" s="24"/>
      <c r="NP298" s="24"/>
      <c r="NQ298" s="24"/>
      <c r="NR298" s="24"/>
      <c r="NS298" s="24"/>
      <c r="NT298" s="24"/>
      <c r="NU298" s="24"/>
      <c r="NV298" s="24"/>
      <c r="NW298" s="24"/>
      <c r="NX298" s="24"/>
      <c r="NY298" s="24"/>
      <c r="NZ298" s="24"/>
      <c r="OA298" s="24"/>
      <c r="OB298" s="24"/>
      <c r="OC298" s="24"/>
      <c r="OD298" s="24"/>
      <c r="OE298" s="24"/>
      <c r="OF298" s="24"/>
      <c r="OG298" s="24"/>
      <c r="OH298" s="24"/>
      <c r="OI298" s="24"/>
      <c r="OJ298" s="24"/>
      <c r="OK298" s="24"/>
      <c r="OL298" s="24"/>
      <c r="OM298" s="24"/>
      <c r="ON298" s="24"/>
      <c r="OO298" s="24"/>
      <c r="OP298" s="24"/>
      <c r="OQ298" s="24"/>
      <c r="OR298" s="24"/>
      <c r="OS298" s="24"/>
      <c r="OT298" s="24"/>
      <c r="OU298" s="24"/>
      <c r="OV298" s="24"/>
      <c r="OW298" s="24"/>
      <c r="OX298" s="24"/>
      <c r="OY298" s="24"/>
      <c r="OZ298" s="24"/>
      <c r="PA298" s="24"/>
      <c r="PB298" s="24"/>
      <c r="PC298" s="24"/>
      <c r="PD298" s="24"/>
      <c r="PE298" s="24"/>
      <c r="PF298" s="24"/>
      <c r="PG298" s="24"/>
      <c r="PH298" s="24"/>
      <c r="PI298" s="24"/>
      <c r="PJ298" s="24"/>
      <c r="PK298" s="24"/>
      <c r="PL298" s="24"/>
      <c r="PM298" s="24"/>
      <c r="PN298" s="24"/>
      <c r="PO298" s="24"/>
      <c r="PP298" s="24"/>
      <c r="PQ298" s="24"/>
      <c r="PR298" s="24"/>
      <c r="PS298" s="24"/>
      <c r="PT298" s="24"/>
      <c r="PU298" s="24"/>
      <c r="PV298" s="24"/>
      <c r="PW298" s="24"/>
      <c r="PX298" s="24"/>
      <c r="PY298" s="24"/>
      <c r="PZ298" s="24"/>
      <c r="QA298" s="24"/>
      <c r="QB298" s="24"/>
      <c r="QC298" s="24"/>
      <c r="QD298" s="24"/>
      <c r="QE298" s="24"/>
      <c r="QF298" s="24"/>
      <c r="QG298" s="24"/>
      <c r="QH298" s="24"/>
      <c r="QI298" s="24"/>
      <c r="QJ298" s="24"/>
      <c r="QK298" s="24"/>
      <c r="QL298" s="24"/>
      <c r="QM298" s="24"/>
      <c r="QN298" s="24"/>
      <c r="QO298" s="24"/>
      <c r="QP298" s="24"/>
      <c r="QQ298" s="24"/>
      <c r="QR298" s="24"/>
      <c r="QS298" s="24"/>
      <c r="QT298" s="24"/>
      <c r="QU298" s="24"/>
      <c r="QV298" s="24"/>
      <c r="QW298" s="24"/>
      <c r="QX298" s="24"/>
      <c r="QY298" s="24"/>
      <c r="QZ298" s="24"/>
      <c r="RA298" s="24"/>
      <c r="RB298" s="24"/>
      <c r="RC298" s="24"/>
      <c r="RD298" s="24"/>
      <c r="RE298" s="24"/>
      <c r="RF298" s="24"/>
      <c r="RG298" s="24"/>
      <c r="RH298" s="24"/>
      <c r="RI298" s="24"/>
      <c r="RJ298" s="24"/>
      <c r="RK298" s="24"/>
      <c r="RL298" s="24"/>
      <c r="RM298" s="24"/>
      <c r="RN298" s="24"/>
      <c r="RO298" s="24"/>
      <c r="RP298" s="24"/>
      <c r="RQ298" s="24"/>
      <c r="RR298" s="24"/>
      <c r="RS298" s="24"/>
      <c r="RT298" s="24"/>
      <c r="RU298" s="24"/>
      <c r="RV298" s="24"/>
      <c r="RW298" s="24"/>
      <c r="RX298" s="24"/>
      <c r="RY298" s="24"/>
      <c r="RZ298" s="24"/>
      <c r="SA298" s="24"/>
      <c r="SB298" s="24"/>
      <c r="SC298" s="24"/>
      <c r="SD298" s="24"/>
      <c r="SE298" s="24"/>
      <c r="SF298" s="24"/>
      <c r="SG298" s="24"/>
      <c r="SH298" s="24"/>
      <c r="SI298" s="24"/>
      <c r="SJ298" s="24"/>
      <c r="SK298" s="24"/>
      <c r="SL298" s="24"/>
      <c r="SM298" s="24"/>
      <c r="SN298" s="24"/>
      <c r="SO298" s="24"/>
      <c r="SP298" s="24"/>
      <c r="SQ298" s="24"/>
      <c r="SR298" s="24"/>
      <c r="SS298" s="24"/>
      <c r="ST298" s="24"/>
      <c r="SU298" s="24"/>
      <c r="SV298" s="24"/>
      <c r="SW298" s="24"/>
      <c r="SX298" s="24"/>
      <c r="SY298" s="24"/>
      <c r="SZ298" s="24"/>
      <c r="TA298" s="24"/>
      <c r="TB298" s="24"/>
      <c r="TC298" s="24"/>
      <c r="TD298" s="24"/>
      <c r="TE298" s="24"/>
      <c r="TF298" s="24"/>
      <c r="TG298" s="24"/>
      <c r="TH298" s="24"/>
      <c r="TI298" s="24"/>
      <c r="TJ298" s="24"/>
      <c r="TK298" s="24"/>
      <c r="TL298" s="24"/>
      <c r="TM298" s="24"/>
      <c r="TN298" s="24"/>
      <c r="TO298" s="24"/>
      <c r="TP298" s="24"/>
      <c r="TQ298" s="24"/>
      <c r="TR298" s="24"/>
      <c r="TS298" s="24"/>
      <c r="TT298" s="24"/>
      <c r="TU298" s="24"/>
      <c r="TV298" s="24"/>
      <c r="TW298" s="24"/>
      <c r="TX298" s="24"/>
      <c r="TY298" s="24"/>
      <c r="TZ298" s="24"/>
      <c r="UA298" s="24"/>
      <c r="UB298" s="24"/>
      <c r="UC298" s="24"/>
      <c r="UD298" s="24"/>
      <c r="UE298" s="24"/>
      <c r="UF298" s="24"/>
      <c r="UG298" s="24"/>
      <c r="UH298" s="24"/>
      <c r="UI298" s="24"/>
      <c r="UJ298" s="24"/>
      <c r="UK298" s="24"/>
      <c r="UL298" s="24"/>
      <c r="UM298" s="24"/>
      <c r="UN298" s="24"/>
      <c r="UO298" s="24"/>
      <c r="UP298" s="24"/>
      <c r="UQ298" s="24"/>
      <c r="UR298" s="24"/>
      <c r="US298" s="24"/>
      <c r="UT298" s="24"/>
      <c r="UU298" s="24"/>
      <c r="UV298" s="24"/>
      <c r="UW298" s="24"/>
      <c r="UX298" s="24"/>
      <c r="UY298" s="24"/>
      <c r="UZ298" s="24"/>
      <c r="VA298" s="24"/>
      <c r="VB298" s="24"/>
      <c r="VC298" s="24"/>
      <c r="VD298" s="24"/>
    </row>
    <row r="299" spans="1:576" s="23" customFormat="1" ht="15" customHeight="1" x14ac:dyDescent="0.2">
      <c r="A299" s="94">
        <v>89</v>
      </c>
      <c r="B299" s="89" t="s">
        <v>325</v>
      </c>
      <c r="C299" s="89" t="s">
        <v>326</v>
      </c>
      <c r="D299" s="20">
        <v>14</v>
      </c>
      <c r="E299" s="89" t="s">
        <v>245</v>
      </c>
      <c r="F299" s="89" t="s">
        <v>327</v>
      </c>
      <c r="G299" s="130" t="s">
        <v>114</v>
      </c>
      <c r="H299" s="22">
        <v>40</v>
      </c>
      <c r="I299" s="22" t="s">
        <v>107</v>
      </c>
      <c r="J299" s="21" t="s">
        <v>56</v>
      </c>
      <c r="K299" s="21" t="s">
        <v>261</v>
      </c>
      <c r="L299" s="21" t="s">
        <v>188</v>
      </c>
      <c r="M299" s="22">
        <v>1</v>
      </c>
      <c r="N299" s="62">
        <v>14012</v>
      </c>
      <c r="O299" s="62"/>
      <c r="P299" s="62"/>
      <c r="Q299" s="62">
        <f t="shared" si="165"/>
        <v>14012</v>
      </c>
      <c r="R299" s="62"/>
      <c r="S299" s="62">
        <f t="shared" si="168"/>
        <v>2634.166666666667</v>
      </c>
      <c r="T299" s="62">
        <f t="shared" si="169"/>
        <v>26341.666666666668</v>
      </c>
      <c r="U299" s="62">
        <f t="shared" si="170"/>
        <v>2452.1</v>
      </c>
      <c r="V299" s="62">
        <f t="shared" si="171"/>
        <v>420.35999999999996</v>
      </c>
      <c r="W299" s="62">
        <f t="shared" si="172"/>
        <v>700.6</v>
      </c>
      <c r="X299" s="62">
        <f t="shared" si="173"/>
        <v>280.24</v>
      </c>
      <c r="Y299" s="62">
        <v>1114</v>
      </c>
      <c r="Z299" s="62">
        <v>679</v>
      </c>
      <c r="AA299" s="64">
        <f t="shared" si="154"/>
        <v>7902.5</v>
      </c>
      <c r="AB299" s="64">
        <f t="shared" si="166"/>
        <v>22731.494444444445</v>
      </c>
      <c r="AC299" s="64">
        <f t="shared" si="167"/>
        <v>272777.93333333335</v>
      </c>
      <c r="AD299" s="64"/>
      <c r="AE299" s="64"/>
      <c r="AF299" s="64"/>
      <c r="AG299" s="64"/>
      <c r="AH299" s="64"/>
      <c r="AI299" s="64"/>
      <c r="AJ299" s="64"/>
      <c r="AK299" s="64"/>
      <c r="AL299" s="6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  <c r="CO299" s="24"/>
      <c r="CP299" s="24"/>
      <c r="CQ299" s="24"/>
      <c r="CR299" s="24"/>
      <c r="CS299" s="24"/>
      <c r="CT299" s="24"/>
      <c r="CU299" s="24"/>
      <c r="CV299" s="24"/>
      <c r="CW299" s="24"/>
      <c r="CX299" s="24"/>
      <c r="CY299" s="24"/>
      <c r="CZ299" s="24"/>
      <c r="DA299" s="24"/>
      <c r="DB299" s="24"/>
      <c r="DC299" s="24"/>
      <c r="DD299" s="24"/>
      <c r="DE299" s="24"/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24"/>
      <c r="GF299" s="24"/>
      <c r="GG299" s="24"/>
      <c r="GH299" s="24"/>
      <c r="GI299" s="24"/>
      <c r="GJ299" s="24"/>
      <c r="GK299" s="24"/>
      <c r="GL299" s="24"/>
      <c r="GM299" s="24"/>
      <c r="GN299" s="24"/>
      <c r="GO299" s="24"/>
      <c r="GP299" s="24"/>
      <c r="GQ299" s="24"/>
      <c r="GR299" s="24"/>
      <c r="GS299" s="24"/>
      <c r="GT299" s="24"/>
      <c r="GU299" s="24"/>
      <c r="GV299" s="24"/>
      <c r="GW299" s="24"/>
      <c r="GX299" s="24"/>
      <c r="GY299" s="24"/>
      <c r="GZ299" s="24"/>
      <c r="HA299" s="24"/>
      <c r="HB299" s="24"/>
      <c r="HC299" s="24"/>
      <c r="HD299" s="24"/>
      <c r="HE299" s="24"/>
      <c r="HF299" s="24"/>
      <c r="HG299" s="24"/>
      <c r="HH299" s="24"/>
      <c r="HI299" s="24"/>
      <c r="HJ299" s="24"/>
      <c r="HK299" s="24"/>
      <c r="HL299" s="24"/>
      <c r="HM299" s="24"/>
      <c r="HN299" s="24"/>
      <c r="HO299" s="24"/>
      <c r="HP299" s="24"/>
      <c r="HQ299" s="24"/>
      <c r="HR299" s="24"/>
      <c r="HS299" s="24"/>
      <c r="HT299" s="24"/>
      <c r="HU299" s="24"/>
      <c r="HV299" s="24"/>
      <c r="HW299" s="24"/>
      <c r="HX299" s="24"/>
      <c r="HY299" s="24"/>
      <c r="HZ299" s="24"/>
      <c r="IA299" s="24"/>
      <c r="IB299" s="24"/>
      <c r="IC299" s="24"/>
      <c r="ID299" s="24"/>
      <c r="IE299" s="24"/>
      <c r="IF299" s="24"/>
      <c r="IG299" s="24"/>
      <c r="IH299" s="24"/>
      <c r="II299" s="24"/>
      <c r="IJ299" s="24"/>
      <c r="IK299" s="24"/>
      <c r="IL299" s="24"/>
      <c r="IM299" s="24"/>
      <c r="IN299" s="24"/>
      <c r="IO299" s="24"/>
      <c r="IP299" s="24"/>
      <c r="IQ299" s="24"/>
      <c r="IR299" s="24"/>
      <c r="IS299" s="24"/>
      <c r="IT299" s="24"/>
      <c r="IU299" s="24"/>
      <c r="IV299" s="24"/>
      <c r="IW299" s="24"/>
      <c r="IX299" s="24"/>
      <c r="IY299" s="24"/>
      <c r="IZ299" s="24"/>
      <c r="JA299" s="24"/>
      <c r="JB299" s="24"/>
      <c r="JC299" s="24"/>
      <c r="JD299" s="24"/>
      <c r="JE299" s="24"/>
      <c r="JF299" s="24"/>
      <c r="JG299" s="24"/>
      <c r="JH299" s="24"/>
      <c r="JI299" s="24"/>
      <c r="JJ299" s="24"/>
      <c r="JK299" s="24"/>
      <c r="JL299" s="24"/>
      <c r="JM299" s="24"/>
      <c r="JN299" s="24"/>
      <c r="JO299" s="24"/>
      <c r="JP299" s="24"/>
      <c r="JQ299" s="24"/>
      <c r="JR299" s="24"/>
      <c r="JS299" s="24"/>
      <c r="JT299" s="24"/>
      <c r="JU299" s="24"/>
      <c r="JV299" s="24"/>
      <c r="JW299" s="24"/>
      <c r="JX299" s="24"/>
      <c r="JY299" s="24"/>
      <c r="JZ299" s="24"/>
      <c r="KA299" s="24"/>
      <c r="KB299" s="24"/>
      <c r="KC299" s="24"/>
      <c r="KD299" s="24"/>
      <c r="KE299" s="24"/>
      <c r="KF299" s="24"/>
      <c r="KG299" s="24"/>
      <c r="KH299" s="24"/>
      <c r="KI299" s="24"/>
      <c r="KJ299" s="24"/>
      <c r="KK299" s="24"/>
      <c r="KL299" s="24"/>
      <c r="KM299" s="24"/>
      <c r="KN299" s="24"/>
      <c r="KO299" s="24"/>
      <c r="KP299" s="24"/>
      <c r="KQ299" s="24"/>
      <c r="KR299" s="24"/>
      <c r="KS299" s="24"/>
      <c r="KT299" s="24"/>
      <c r="KU299" s="24"/>
      <c r="KV299" s="24"/>
      <c r="KW299" s="24"/>
      <c r="KX299" s="24"/>
      <c r="KY299" s="24"/>
      <c r="KZ299" s="24"/>
      <c r="LA299" s="24"/>
      <c r="LB299" s="24"/>
      <c r="LC299" s="24"/>
      <c r="LD299" s="24"/>
      <c r="LE299" s="24"/>
      <c r="LF299" s="24"/>
      <c r="LG299" s="24"/>
      <c r="LH299" s="24"/>
      <c r="LI299" s="24"/>
      <c r="LJ299" s="24"/>
      <c r="LK299" s="24"/>
      <c r="LL299" s="24"/>
      <c r="LM299" s="24"/>
      <c r="LN299" s="24"/>
      <c r="LO299" s="24"/>
      <c r="LP299" s="24"/>
      <c r="LQ299" s="24"/>
      <c r="LR299" s="24"/>
      <c r="LS299" s="24"/>
      <c r="LT299" s="24"/>
      <c r="LU299" s="24"/>
      <c r="LV299" s="24"/>
      <c r="LW299" s="24"/>
      <c r="LX299" s="24"/>
      <c r="LY299" s="24"/>
      <c r="LZ299" s="24"/>
      <c r="MA299" s="24"/>
      <c r="MB299" s="24"/>
      <c r="MC299" s="24"/>
      <c r="MD299" s="24"/>
      <c r="ME299" s="24"/>
      <c r="MF299" s="24"/>
      <c r="MG299" s="24"/>
      <c r="MH299" s="24"/>
      <c r="MI299" s="24"/>
      <c r="MJ299" s="24"/>
      <c r="MK299" s="24"/>
      <c r="ML299" s="24"/>
      <c r="MM299" s="24"/>
      <c r="MN299" s="24"/>
      <c r="MO299" s="24"/>
      <c r="MP299" s="24"/>
      <c r="MQ299" s="24"/>
      <c r="MR299" s="24"/>
      <c r="MS299" s="24"/>
      <c r="MT299" s="24"/>
      <c r="MU299" s="24"/>
      <c r="MV299" s="24"/>
      <c r="MW299" s="24"/>
      <c r="MX299" s="24"/>
      <c r="MY299" s="24"/>
      <c r="MZ299" s="24"/>
      <c r="NA299" s="24"/>
      <c r="NB299" s="24"/>
      <c r="NC299" s="24"/>
      <c r="ND299" s="24"/>
      <c r="NE299" s="24"/>
      <c r="NF299" s="24"/>
      <c r="NG299" s="24"/>
      <c r="NH299" s="24"/>
      <c r="NI299" s="24"/>
      <c r="NJ299" s="24"/>
      <c r="NK299" s="24"/>
      <c r="NL299" s="24"/>
      <c r="NM299" s="24"/>
      <c r="NN299" s="24"/>
      <c r="NO299" s="24"/>
      <c r="NP299" s="24"/>
      <c r="NQ299" s="24"/>
      <c r="NR299" s="24"/>
      <c r="NS299" s="24"/>
      <c r="NT299" s="24"/>
      <c r="NU299" s="24"/>
      <c r="NV299" s="24"/>
      <c r="NW299" s="24"/>
      <c r="NX299" s="24"/>
      <c r="NY299" s="24"/>
      <c r="NZ299" s="24"/>
      <c r="OA299" s="24"/>
      <c r="OB299" s="24"/>
      <c r="OC299" s="24"/>
      <c r="OD299" s="24"/>
      <c r="OE299" s="24"/>
      <c r="OF299" s="24"/>
      <c r="OG299" s="24"/>
      <c r="OH299" s="24"/>
      <c r="OI299" s="24"/>
      <c r="OJ299" s="24"/>
      <c r="OK299" s="24"/>
      <c r="OL299" s="24"/>
      <c r="OM299" s="24"/>
      <c r="ON299" s="24"/>
      <c r="OO299" s="24"/>
      <c r="OP299" s="24"/>
      <c r="OQ299" s="24"/>
      <c r="OR299" s="24"/>
      <c r="OS299" s="24"/>
      <c r="OT299" s="24"/>
      <c r="OU299" s="24"/>
      <c r="OV299" s="24"/>
      <c r="OW299" s="24"/>
      <c r="OX299" s="24"/>
      <c r="OY299" s="24"/>
      <c r="OZ299" s="24"/>
      <c r="PA299" s="24"/>
      <c r="PB299" s="24"/>
      <c r="PC299" s="24"/>
      <c r="PD299" s="24"/>
      <c r="PE299" s="24"/>
      <c r="PF299" s="24"/>
      <c r="PG299" s="24"/>
      <c r="PH299" s="24"/>
      <c r="PI299" s="24"/>
      <c r="PJ299" s="24"/>
      <c r="PK299" s="24"/>
      <c r="PL299" s="24"/>
      <c r="PM299" s="24"/>
      <c r="PN299" s="24"/>
      <c r="PO299" s="24"/>
      <c r="PP299" s="24"/>
      <c r="PQ299" s="24"/>
      <c r="PR299" s="24"/>
      <c r="PS299" s="24"/>
      <c r="PT299" s="24"/>
      <c r="PU299" s="24"/>
      <c r="PV299" s="24"/>
      <c r="PW299" s="24"/>
      <c r="PX299" s="24"/>
      <c r="PY299" s="24"/>
      <c r="PZ299" s="24"/>
      <c r="QA299" s="24"/>
      <c r="QB299" s="24"/>
      <c r="QC299" s="24"/>
      <c r="QD299" s="24"/>
      <c r="QE299" s="24"/>
      <c r="QF299" s="24"/>
      <c r="QG299" s="24"/>
      <c r="QH299" s="24"/>
      <c r="QI299" s="24"/>
      <c r="QJ299" s="24"/>
      <c r="QK299" s="24"/>
      <c r="QL299" s="24"/>
      <c r="QM299" s="24"/>
      <c r="QN299" s="24"/>
      <c r="QO299" s="24"/>
      <c r="QP299" s="24"/>
      <c r="QQ299" s="24"/>
      <c r="QR299" s="24"/>
      <c r="QS299" s="24"/>
      <c r="QT299" s="24"/>
      <c r="QU299" s="24"/>
      <c r="QV299" s="24"/>
      <c r="QW299" s="24"/>
      <c r="QX299" s="24"/>
      <c r="QY299" s="24"/>
      <c r="QZ299" s="24"/>
      <c r="RA299" s="24"/>
      <c r="RB299" s="24"/>
      <c r="RC299" s="24"/>
      <c r="RD299" s="24"/>
      <c r="RE299" s="24"/>
      <c r="RF299" s="24"/>
      <c r="RG299" s="24"/>
      <c r="RH299" s="24"/>
      <c r="RI299" s="24"/>
      <c r="RJ299" s="24"/>
      <c r="RK299" s="24"/>
      <c r="RL299" s="24"/>
      <c r="RM299" s="24"/>
      <c r="RN299" s="24"/>
      <c r="RO299" s="24"/>
      <c r="RP299" s="24"/>
      <c r="RQ299" s="24"/>
      <c r="RR299" s="24"/>
      <c r="RS299" s="24"/>
      <c r="RT299" s="24"/>
      <c r="RU299" s="24"/>
      <c r="RV299" s="24"/>
      <c r="RW299" s="24"/>
      <c r="RX299" s="24"/>
      <c r="RY299" s="24"/>
      <c r="RZ299" s="24"/>
      <c r="SA299" s="24"/>
      <c r="SB299" s="24"/>
      <c r="SC299" s="24"/>
      <c r="SD299" s="24"/>
      <c r="SE299" s="24"/>
      <c r="SF299" s="24"/>
      <c r="SG299" s="24"/>
      <c r="SH299" s="24"/>
      <c r="SI299" s="24"/>
      <c r="SJ299" s="24"/>
      <c r="SK299" s="24"/>
      <c r="SL299" s="24"/>
      <c r="SM299" s="24"/>
      <c r="SN299" s="24"/>
      <c r="SO299" s="24"/>
      <c r="SP299" s="24"/>
      <c r="SQ299" s="24"/>
      <c r="SR299" s="24"/>
      <c r="SS299" s="24"/>
      <c r="ST299" s="24"/>
      <c r="SU299" s="24"/>
      <c r="SV299" s="24"/>
      <c r="SW299" s="24"/>
      <c r="SX299" s="24"/>
      <c r="SY299" s="24"/>
      <c r="SZ299" s="24"/>
      <c r="TA299" s="24"/>
      <c r="TB299" s="24"/>
      <c r="TC299" s="24"/>
      <c r="TD299" s="24"/>
      <c r="TE299" s="24"/>
      <c r="TF299" s="24"/>
      <c r="TG299" s="24"/>
      <c r="TH299" s="24"/>
      <c r="TI299" s="24"/>
      <c r="TJ299" s="24"/>
      <c r="TK299" s="24"/>
      <c r="TL299" s="24"/>
      <c r="TM299" s="24"/>
      <c r="TN299" s="24"/>
      <c r="TO299" s="24"/>
      <c r="TP299" s="24"/>
      <c r="TQ299" s="24"/>
      <c r="TR299" s="24"/>
      <c r="TS299" s="24"/>
      <c r="TT299" s="24"/>
      <c r="TU299" s="24"/>
      <c r="TV299" s="24"/>
      <c r="TW299" s="24"/>
      <c r="TX299" s="24"/>
      <c r="TY299" s="24"/>
      <c r="TZ299" s="24"/>
      <c r="UA299" s="24"/>
      <c r="UB299" s="24"/>
      <c r="UC299" s="24"/>
      <c r="UD299" s="24"/>
      <c r="UE299" s="24"/>
      <c r="UF299" s="24"/>
      <c r="UG299" s="24"/>
      <c r="UH299" s="24"/>
      <c r="UI299" s="24"/>
      <c r="UJ299" s="24"/>
      <c r="UK299" s="24"/>
      <c r="UL299" s="24"/>
      <c r="UM299" s="24"/>
      <c r="UN299" s="24"/>
      <c r="UO299" s="24"/>
      <c r="UP299" s="24"/>
      <c r="UQ299" s="24"/>
      <c r="UR299" s="24"/>
      <c r="US299" s="24"/>
      <c r="UT299" s="24"/>
      <c r="UU299" s="24"/>
      <c r="UV299" s="24"/>
      <c r="UW299" s="24"/>
      <c r="UX299" s="24"/>
      <c r="UY299" s="24"/>
      <c r="UZ299" s="24"/>
      <c r="VA299" s="24"/>
      <c r="VB299" s="24"/>
      <c r="VC299" s="24"/>
      <c r="VD299" s="24"/>
    </row>
    <row r="300" spans="1:576" s="23" customFormat="1" ht="15" customHeight="1" x14ac:dyDescent="0.2">
      <c r="A300" s="18">
        <v>90</v>
      </c>
      <c r="B300" s="89" t="s">
        <v>325</v>
      </c>
      <c r="C300" s="89" t="s">
        <v>326</v>
      </c>
      <c r="D300" s="20">
        <v>14</v>
      </c>
      <c r="E300" s="89" t="s">
        <v>245</v>
      </c>
      <c r="F300" s="89" t="s">
        <v>327</v>
      </c>
      <c r="G300" s="134" t="s">
        <v>354</v>
      </c>
      <c r="H300" s="22">
        <v>40</v>
      </c>
      <c r="I300" s="22" t="s">
        <v>107</v>
      </c>
      <c r="J300" s="21" t="s">
        <v>180</v>
      </c>
      <c r="K300" s="21" t="s">
        <v>261</v>
      </c>
      <c r="L300" s="21" t="s">
        <v>188</v>
      </c>
      <c r="M300" s="22">
        <v>1</v>
      </c>
      <c r="N300" s="101">
        <v>14024</v>
      </c>
      <c r="O300" s="62"/>
      <c r="P300" s="62"/>
      <c r="Q300" s="62">
        <f t="shared" si="165"/>
        <v>14024</v>
      </c>
      <c r="R300" s="62"/>
      <c r="S300" s="62">
        <f t="shared" si="168"/>
        <v>2582</v>
      </c>
      <c r="T300" s="62">
        <f t="shared" si="169"/>
        <v>25820</v>
      </c>
      <c r="U300" s="62">
        <f t="shared" si="170"/>
        <v>2454.1999999999998</v>
      </c>
      <c r="V300" s="62">
        <f t="shared" si="171"/>
        <v>420.71999999999997</v>
      </c>
      <c r="W300" s="62">
        <f t="shared" si="172"/>
        <v>701.2</v>
      </c>
      <c r="X300" s="62">
        <f t="shared" si="173"/>
        <v>280.48</v>
      </c>
      <c r="Y300" s="62">
        <v>869</v>
      </c>
      <c r="Z300" s="62">
        <v>599</v>
      </c>
      <c r="AA300" s="64">
        <f t="shared" si="154"/>
        <v>7746</v>
      </c>
      <c r="AB300" s="64">
        <f t="shared" si="166"/>
        <v>22360.933333333334</v>
      </c>
      <c r="AC300" s="64">
        <f t="shared" si="167"/>
        <v>268331.2</v>
      </c>
      <c r="AD300" s="64"/>
      <c r="AE300" s="64"/>
      <c r="AF300" s="64"/>
      <c r="AG300" s="64"/>
      <c r="AH300" s="64"/>
      <c r="AI300" s="64"/>
      <c r="AJ300" s="64"/>
      <c r="AK300" s="64"/>
      <c r="AL300" s="6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  <c r="CO300" s="24"/>
      <c r="CP300" s="24"/>
      <c r="CQ300" s="24"/>
      <c r="CR300" s="24"/>
      <c r="CS300" s="24"/>
      <c r="CT300" s="24"/>
      <c r="CU300" s="24"/>
      <c r="CV300" s="24"/>
      <c r="CW300" s="24"/>
      <c r="CX300" s="24"/>
      <c r="CY300" s="24"/>
      <c r="CZ300" s="24"/>
      <c r="DA300" s="24"/>
      <c r="DB300" s="24"/>
      <c r="DC300" s="24"/>
      <c r="DD300" s="24"/>
      <c r="DE300" s="24"/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4"/>
      <c r="HA300" s="24"/>
      <c r="HB300" s="24"/>
      <c r="HC300" s="24"/>
      <c r="HD300" s="24"/>
      <c r="HE300" s="24"/>
      <c r="HF300" s="24"/>
      <c r="HG300" s="24"/>
      <c r="HH300" s="24"/>
      <c r="HI300" s="24"/>
      <c r="HJ300" s="24"/>
      <c r="HK300" s="24"/>
      <c r="HL300" s="24"/>
      <c r="HM300" s="24"/>
      <c r="HN300" s="24"/>
      <c r="HO300" s="24"/>
      <c r="HP300" s="24"/>
      <c r="HQ300" s="24"/>
      <c r="HR300" s="24"/>
      <c r="HS300" s="24"/>
      <c r="HT300" s="24"/>
      <c r="HU300" s="24"/>
      <c r="HV300" s="24"/>
      <c r="HW300" s="24"/>
      <c r="HX300" s="24"/>
      <c r="HY300" s="24"/>
      <c r="HZ300" s="24"/>
      <c r="IA300" s="24"/>
      <c r="IB300" s="24"/>
      <c r="IC300" s="24"/>
      <c r="ID300" s="24"/>
      <c r="IE300" s="24"/>
      <c r="IF300" s="24"/>
      <c r="IG300" s="24"/>
      <c r="IH300" s="24"/>
      <c r="II300" s="24"/>
      <c r="IJ300" s="24"/>
      <c r="IK300" s="24"/>
      <c r="IL300" s="24"/>
      <c r="IM300" s="24"/>
      <c r="IN300" s="24"/>
      <c r="IO300" s="24"/>
      <c r="IP300" s="24"/>
      <c r="IQ300" s="24"/>
      <c r="IR300" s="24"/>
      <c r="IS300" s="24"/>
      <c r="IT300" s="24"/>
      <c r="IU300" s="24"/>
      <c r="IV300" s="24"/>
      <c r="IW300" s="24"/>
      <c r="IX300" s="24"/>
      <c r="IY300" s="24"/>
      <c r="IZ300" s="24"/>
      <c r="JA300" s="24"/>
      <c r="JB300" s="24"/>
      <c r="JC300" s="24"/>
      <c r="JD300" s="24"/>
      <c r="JE300" s="24"/>
      <c r="JF300" s="24"/>
      <c r="JG300" s="24"/>
      <c r="JH300" s="24"/>
      <c r="JI300" s="24"/>
      <c r="JJ300" s="24"/>
      <c r="JK300" s="24"/>
      <c r="JL300" s="24"/>
      <c r="JM300" s="24"/>
      <c r="JN300" s="24"/>
      <c r="JO300" s="24"/>
      <c r="JP300" s="24"/>
      <c r="JQ300" s="24"/>
      <c r="JR300" s="24"/>
      <c r="JS300" s="24"/>
      <c r="JT300" s="24"/>
      <c r="JU300" s="24"/>
      <c r="JV300" s="24"/>
      <c r="JW300" s="24"/>
      <c r="JX300" s="24"/>
      <c r="JY300" s="24"/>
      <c r="JZ300" s="24"/>
      <c r="KA300" s="24"/>
      <c r="KB300" s="24"/>
      <c r="KC300" s="24"/>
      <c r="KD300" s="24"/>
      <c r="KE300" s="24"/>
      <c r="KF300" s="24"/>
      <c r="KG300" s="24"/>
      <c r="KH300" s="24"/>
      <c r="KI300" s="24"/>
      <c r="KJ300" s="24"/>
      <c r="KK300" s="24"/>
      <c r="KL300" s="24"/>
      <c r="KM300" s="24"/>
      <c r="KN300" s="24"/>
      <c r="KO300" s="24"/>
      <c r="KP300" s="24"/>
      <c r="KQ300" s="24"/>
      <c r="KR300" s="24"/>
      <c r="KS300" s="24"/>
      <c r="KT300" s="24"/>
      <c r="KU300" s="24"/>
      <c r="KV300" s="24"/>
      <c r="KW300" s="24"/>
      <c r="KX300" s="24"/>
      <c r="KY300" s="24"/>
      <c r="KZ300" s="24"/>
      <c r="LA300" s="24"/>
      <c r="LB300" s="24"/>
      <c r="LC300" s="24"/>
      <c r="LD300" s="24"/>
      <c r="LE300" s="24"/>
      <c r="LF300" s="24"/>
      <c r="LG300" s="24"/>
      <c r="LH300" s="24"/>
      <c r="LI300" s="24"/>
      <c r="LJ300" s="24"/>
      <c r="LK300" s="24"/>
      <c r="LL300" s="24"/>
      <c r="LM300" s="24"/>
      <c r="LN300" s="24"/>
      <c r="LO300" s="24"/>
      <c r="LP300" s="24"/>
      <c r="LQ300" s="24"/>
      <c r="LR300" s="24"/>
      <c r="LS300" s="24"/>
      <c r="LT300" s="24"/>
      <c r="LU300" s="24"/>
      <c r="LV300" s="24"/>
      <c r="LW300" s="24"/>
      <c r="LX300" s="24"/>
      <c r="LY300" s="24"/>
      <c r="LZ300" s="24"/>
      <c r="MA300" s="24"/>
      <c r="MB300" s="24"/>
      <c r="MC300" s="24"/>
      <c r="MD300" s="24"/>
      <c r="ME300" s="24"/>
      <c r="MF300" s="24"/>
      <c r="MG300" s="24"/>
      <c r="MH300" s="24"/>
      <c r="MI300" s="24"/>
      <c r="MJ300" s="24"/>
      <c r="MK300" s="24"/>
      <c r="ML300" s="24"/>
      <c r="MM300" s="24"/>
      <c r="MN300" s="24"/>
      <c r="MO300" s="24"/>
      <c r="MP300" s="24"/>
      <c r="MQ300" s="24"/>
      <c r="MR300" s="24"/>
      <c r="MS300" s="24"/>
      <c r="MT300" s="24"/>
      <c r="MU300" s="24"/>
      <c r="MV300" s="24"/>
      <c r="MW300" s="24"/>
      <c r="MX300" s="24"/>
      <c r="MY300" s="24"/>
      <c r="MZ300" s="24"/>
      <c r="NA300" s="24"/>
      <c r="NB300" s="24"/>
      <c r="NC300" s="24"/>
      <c r="ND300" s="24"/>
      <c r="NE300" s="24"/>
      <c r="NF300" s="24"/>
      <c r="NG300" s="24"/>
      <c r="NH300" s="24"/>
      <c r="NI300" s="24"/>
      <c r="NJ300" s="24"/>
      <c r="NK300" s="24"/>
      <c r="NL300" s="24"/>
      <c r="NM300" s="24"/>
      <c r="NN300" s="24"/>
      <c r="NO300" s="24"/>
      <c r="NP300" s="24"/>
      <c r="NQ300" s="24"/>
      <c r="NR300" s="24"/>
      <c r="NS300" s="24"/>
      <c r="NT300" s="24"/>
      <c r="NU300" s="24"/>
      <c r="NV300" s="24"/>
      <c r="NW300" s="24"/>
      <c r="NX300" s="24"/>
      <c r="NY300" s="24"/>
      <c r="NZ300" s="24"/>
      <c r="OA300" s="24"/>
      <c r="OB300" s="24"/>
      <c r="OC300" s="24"/>
      <c r="OD300" s="24"/>
      <c r="OE300" s="24"/>
      <c r="OF300" s="24"/>
      <c r="OG300" s="24"/>
      <c r="OH300" s="24"/>
      <c r="OI300" s="24"/>
      <c r="OJ300" s="24"/>
      <c r="OK300" s="24"/>
      <c r="OL300" s="24"/>
      <c r="OM300" s="24"/>
      <c r="ON300" s="24"/>
      <c r="OO300" s="24"/>
      <c r="OP300" s="24"/>
      <c r="OQ300" s="24"/>
      <c r="OR300" s="24"/>
      <c r="OS300" s="24"/>
      <c r="OT300" s="24"/>
      <c r="OU300" s="24"/>
      <c r="OV300" s="24"/>
      <c r="OW300" s="24"/>
      <c r="OX300" s="24"/>
      <c r="OY300" s="24"/>
      <c r="OZ300" s="24"/>
      <c r="PA300" s="24"/>
      <c r="PB300" s="24"/>
      <c r="PC300" s="24"/>
      <c r="PD300" s="24"/>
      <c r="PE300" s="24"/>
      <c r="PF300" s="24"/>
      <c r="PG300" s="24"/>
      <c r="PH300" s="24"/>
      <c r="PI300" s="24"/>
      <c r="PJ300" s="24"/>
      <c r="PK300" s="24"/>
      <c r="PL300" s="24"/>
      <c r="PM300" s="24"/>
      <c r="PN300" s="24"/>
      <c r="PO300" s="24"/>
      <c r="PP300" s="24"/>
      <c r="PQ300" s="24"/>
      <c r="PR300" s="24"/>
      <c r="PS300" s="24"/>
      <c r="PT300" s="24"/>
      <c r="PU300" s="24"/>
      <c r="PV300" s="24"/>
      <c r="PW300" s="24"/>
      <c r="PX300" s="24"/>
      <c r="PY300" s="24"/>
      <c r="PZ300" s="24"/>
      <c r="QA300" s="24"/>
      <c r="QB300" s="24"/>
      <c r="QC300" s="24"/>
      <c r="QD300" s="24"/>
      <c r="QE300" s="24"/>
      <c r="QF300" s="24"/>
      <c r="QG300" s="24"/>
      <c r="QH300" s="24"/>
      <c r="QI300" s="24"/>
      <c r="QJ300" s="24"/>
      <c r="QK300" s="24"/>
      <c r="QL300" s="24"/>
      <c r="QM300" s="24"/>
      <c r="QN300" s="24"/>
      <c r="QO300" s="24"/>
      <c r="QP300" s="24"/>
      <c r="QQ300" s="24"/>
      <c r="QR300" s="24"/>
      <c r="QS300" s="24"/>
      <c r="QT300" s="24"/>
      <c r="QU300" s="24"/>
      <c r="QV300" s="24"/>
      <c r="QW300" s="24"/>
      <c r="QX300" s="24"/>
      <c r="QY300" s="24"/>
      <c r="QZ300" s="24"/>
      <c r="RA300" s="24"/>
      <c r="RB300" s="24"/>
      <c r="RC300" s="24"/>
      <c r="RD300" s="24"/>
      <c r="RE300" s="24"/>
      <c r="RF300" s="24"/>
      <c r="RG300" s="24"/>
      <c r="RH300" s="24"/>
      <c r="RI300" s="24"/>
      <c r="RJ300" s="24"/>
      <c r="RK300" s="24"/>
      <c r="RL300" s="24"/>
      <c r="RM300" s="24"/>
      <c r="RN300" s="24"/>
      <c r="RO300" s="24"/>
      <c r="RP300" s="24"/>
      <c r="RQ300" s="24"/>
      <c r="RR300" s="24"/>
      <c r="RS300" s="24"/>
      <c r="RT300" s="24"/>
      <c r="RU300" s="24"/>
      <c r="RV300" s="24"/>
      <c r="RW300" s="24"/>
      <c r="RX300" s="24"/>
      <c r="RY300" s="24"/>
      <c r="RZ300" s="24"/>
      <c r="SA300" s="24"/>
      <c r="SB300" s="24"/>
      <c r="SC300" s="24"/>
      <c r="SD300" s="24"/>
      <c r="SE300" s="24"/>
      <c r="SF300" s="24"/>
      <c r="SG300" s="24"/>
      <c r="SH300" s="24"/>
      <c r="SI300" s="24"/>
      <c r="SJ300" s="24"/>
      <c r="SK300" s="24"/>
      <c r="SL300" s="24"/>
      <c r="SM300" s="24"/>
      <c r="SN300" s="24"/>
      <c r="SO300" s="24"/>
      <c r="SP300" s="24"/>
      <c r="SQ300" s="24"/>
      <c r="SR300" s="24"/>
      <c r="SS300" s="24"/>
      <c r="ST300" s="24"/>
      <c r="SU300" s="24"/>
      <c r="SV300" s="24"/>
      <c r="SW300" s="24"/>
      <c r="SX300" s="24"/>
      <c r="SY300" s="24"/>
      <c r="SZ300" s="24"/>
      <c r="TA300" s="24"/>
      <c r="TB300" s="24"/>
      <c r="TC300" s="24"/>
      <c r="TD300" s="24"/>
      <c r="TE300" s="24"/>
      <c r="TF300" s="24"/>
      <c r="TG300" s="24"/>
      <c r="TH300" s="24"/>
      <c r="TI300" s="24"/>
      <c r="TJ300" s="24"/>
      <c r="TK300" s="24"/>
      <c r="TL300" s="24"/>
      <c r="TM300" s="24"/>
      <c r="TN300" s="24"/>
      <c r="TO300" s="24"/>
      <c r="TP300" s="24"/>
      <c r="TQ300" s="24"/>
      <c r="TR300" s="24"/>
      <c r="TS300" s="24"/>
      <c r="TT300" s="24"/>
      <c r="TU300" s="24"/>
      <c r="TV300" s="24"/>
      <c r="TW300" s="24"/>
      <c r="TX300" s="24"/>
      <c r="TY300" s="24"/>
      <c r="TZ300" s="24"/>
      <c r="UA300" s="24"/>
      <c r="UB300" s="24"/>
      <c r="UC300" s="24"/>
      <c r="UD300" s="24"/>
      <c r="UE300" s="24"/>
      <c r="UF300" s="24"/>
      <c r="UG300" s="24"/>
      <c r="UH300" s="24"/>
      <c r="UI300" s="24"/>
      <c r="UJ300" s="24"/>
      <c r="UK300" s="24"/>
      <c r="UL300" s="24"/>
      <c r="UM300" s="24"/>
      <c r="UN300" s="24"/>
      <c r="UO300" s="24"/>
      <c r="UP300" s="24"/>
      <c r="UQ300" s="24"/>
      <c r="UR300" s="24"/>
      <c r="US300" s="24"/>
      <c r="UT300" s="24"/>
      <c r="UU300" s="24"/>
      <c r="UV300" s="24"/>
      <c r="UW300" s="24"/>
      <c r="UX300" s="24"/>
      <c r="UY300" s="24"/>
      <c r="UZ300" s="24"/>
      <c r="VA300" s="24"/>
      <c r="VB300" s="24"/>
      <c r="VC300" s="24"/>
      <c r="VD300" s="24"/>
    </row>
    <row r="301" spans="1:576" s="23" customFormat="1" ht="15" customHeight="1" x14ac:dyDescent="0.2">
      <c r="A301" s="18">
        <v>91</v>
      </c>
      <c r="B301" s="89" t="s">
        <v>325</v>
      </c>
      <c r="C301" s="89" t="s">
        <v>326</v>
      </c>
      <c r="D301" s="20">
        <v>14</v>
      </c>
      <c r="E301" s="89" t="s">
        <v>245</v>
      </c>
      <c r="F301" s="89" t="s">
        <v>327</v>
      </c>
      <c r="G301" s="134" t="s">
        <v>354</v>
      </c>
      <c r="H301" s="22">
        <v>40</v>
      </c>
      <c r="I301" s="22" t="s">
        <v>107</v>
      </c>
      <c r="J301" s="21" t="s">
        <v>75</v>
      </c>
      <c r="K301" s="21" t="s">
        <v>261</v>
      </c>
      <c r="L301" s="21" t="s">
        <v>188</v>
      </c>
      <c r="M301" s="22">
        <v>1</v>
      </c>
      <c r="N301" s="101">
        <v>14024</v>
      </c>
      <c r="O301" s="62"/>
      <c r="P301" s="62"/>
      <c r="Q301" s="62">
        <f t="shared" si="165"/>
        <v>14024</v>
      </c>
      <c r="R301" s="62"/>
      <c r="S301" s="62">
        <f t="shared" si="168"/>
        <v>2582</v>
      </c>
      <c r="T301" s="62">
        <f t="shared" si="169"/>
        <v>25820</v>
      </c>
      <c r="U301" s="62">
        <f t="shared" si="170"/>
        <v>2454.1999999999998</v>
      </c>
      <c r="V301" s="62">
        <f t="shared" si="171"/>
        <v>420.71999999999997</v>
      </c>
      <c r="W301" s="62">
        <f t="shared" si="172"/>
        <v>701.2</v>
      </c>
      <c r="X301" s="62">
        <f t="shared" si="173"/>
        <v>280.48</v>
      </c>
      <c r="Y301" s="62">
        <v>869</v>
      </c>
      <c r="Z301" s="62">
        <v>599</v>
      </c>
      <c r="AA301" s="64">
        <f t="shared" si="154"/>
        <v>7746</v>
      </c>
      <c r="AB301" s="64">
        <f t="shared" si="166"/>
        <v>22360.933333333334</v>
      </c>
      <c r="AC301" s="64">
        <f t="shared" si="167"/>
        <v>268331.2</v>
      </c>
      <c r="AD301" s="64"/>
      <c r="AE301" s="64"/>
      <c r="AF301" s="64"/>
      <c r="AG301" s="64"/>
      <c r="AH301" s="64"/>
      <c r="AI301" s="64"/>
      <c r="AJ301" s="64"/>
      <c r="AK301" s="64"/>
      <c r="AL301" s="6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  <c r="CR301" s="24"/>
      <c r="CS301" s="24"/>
      <c r="CT301" s="24"/>
      <c r="CU301" s="24"/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24"/>
      <c r="GF301" s="24"/>
      <c r="GG301" s="24"/>
      <c r="GH301" s="24"/>
      <c r="GI301" s="24"/>
      <c r="GJ301" s="24"/>
      <c r="GK301" s="24"/>
      <c r="GL301" s="24"/>
      <c r="GM301" s="24"/>
      <c r="GN301" s="24"/>
      <c r="GO301" s="24"/>
      <c r="GP301" s="24"/>
      <c r="GQ301" s="24"/>
      <c r="GR301" s="24"/>
      <c r="GS301" s="24"/>
      <c r="GT301" s="24"/>
      <c r="GU301" s="24"/>
      <c r="GV301" s="24"/>
      <c r="GW301" s="24"/>
      <c r="GX301" s="24"/>
      <c r="GY301" s="24"/>
      <c r="GZ301" s="24"/>
      <c r="HA301" s="24"/>
      <c r="HB301" s="24"/>
      <c r="HC301" s="24"/>
      <c r="HD301" s="24"/>
      <c r="HE301" s="24"/>
      <c r="HF301" s="24"/>
      <c r="HG301" s="24"/>
      <c r="HH301" s="24"/>
      <c r="HI301" s="24"/>
      <c r="HJ301" s="24"/>
      <c r="HK301" s="24"/>
      <c r="HL301" s="24"/>
      <c r="HM301" s="24"/>
      <c r="HN301" s="24"/>
      <c r="HO301" s="24"/>
      <c r="HP301" s="24"/>
      <c r="HQ301" s="24"/>
      <c r="HR301" s="24"/>
      <c r="HS301" s="24"/>
      <c r="HT301" s="24"/>
      <c r="HU301" s="24"/>
      <c r="HV301" s="24"/>
      <c r="HW301" s="24"/>
      <c r="HX301" s="24"/>
      <c r="HY301" s="24"/>
      <c r="HZ301" s="24"/>
      <c r="IA301" s="24"/>
      <c r="IB301" s="24"/>
      <c r="IC301" s="24"/>
      <c r="ID301" s="24"/>
      <c r="IE301" s="24"/>
      <c r="IF301" s="24"/>
      <c r="IG301" s="24"/>
      <c r="IH301" s="24"/>
      <c r="II301" s="24"/>
      <c r="IJ301" s="24"/>
      <c r="IK301" s="24"/>
      <c r="IL301" s="24"/>
      <c r="IM301" s="24"/>
      <c r="IN301" s="24"/>
      <c r="IO301" s="24"/>
      <c r="IP301" s="24"/>
      <c r="IQ301" s="24"/>
      <c r="IR301" s="24"/>
      <c r="IS301" s="24"/>
      <c r="IT301" s="24"/>
      <c r="IU301" s="24"/>
      <c r="IV301" s="24"/>
      <c r="IW301" s="24"/>
      <c r="IX301" s="24"/>
      <c r="IY301" s="24"/>
      <c r="IZ301" s="24"/>
      <c r="JA301" s="24"/>
      <c r="JB301" s="24"/>
      <c r="JC301" s="24"/>
      <c r="JD301" s="24"/>
      <c r="JE301" s="24"/>
      <c r="JF301" s="24"/>
      <c r="JG301" s="24"/>
      <c r="JH301" s="24"/>
      <c r="JI301" s="24"/>
      <c r="JJ301" s="24"/>
      <c r="JK301" s="24"/>
      <c r="JL301" s="24"/>
      <c r="JM301" s="24"/>
      <c r="JN301" s="24"/>
      <c r="JO301" s="24"/>
      <c r="JP301" s="24"/>
      <c r="JQ301" s="24"/>
      <c r="JR301" s="24"/>
      <c r="JS301" s="24"/>
      <c r="JT301" s="24"/>
      <c r="JU301" s="24"/>
      <c r="JV301" s="24"/>
      <c r="JW301" s="24"/>
      <c r="JX301" s="24"/>
      <c r="JY301" s="24"/>
      <c r="JZ301" s="24"/>
      <c r="KA301" s="24"/>
      <c r="KB301" s="24"/>
      <c r="KC301" s="24"/>
      <c r="KD301" s="24"/>
      <c r="KE301" s="24"/>
      <c r="KF301" s="24"/>
      <c r="KG301" s="24"/>
      <c r="KH301" s="24"/>
      <c r="KI301" s="24"/>
      <c r="KJ301" s="24"/>
      <c r="KK301" s="24"/>
      <c r="KL301" s="24"/>
      <c r="KM301" s="24"/>
      <c r="KN301" s="24"/>
      <c r="KO301" s="24"/>
      <c r="KP301" s="24"/>
      <c r="KQ301" s="24"/>
      <c r="KR301" s="24"/>
      <c r="KS301" s="24"/>
      <c r="KT301" s="24"/>
      <c r="KU301" s="24"/>
      <c r="KV301" s="24"/>
      <c r="KW301" s="24"/>
      <c r="KX301" s="24"/>
      <c r="KY301" s="24"/>
      <c r="KZ301" s="24"/>
      <c r="LA301" s="24"/>
      <c r="LB301" s="24"/>
      <c r="LC301" s="24"/>
      <c r="LD301" s="24"/>
      <c r="LE301" s="24"/>
      <c r="LF301" s="24"/>
      <c r="LG301" s="24"/>
      <c r="LH301" s="24"/>
      <c r="LI301" s="24"/>
      <c r="LJ301" s="24"/>
      <c r="LK301" s="24"/>
      <c r="LL301" s="24"/>
      <c r="LM301" s="24"/>
      <c r="LN301" s="24"/>
      <c r="LO301" s="24"/>
      <c r="LP301" s="24"/>
      <c r="LQ301" s="24"/>
      <c r="LR301" s="24"/>
      <c r="LS301" s="24"/>
      <c r="LT301" s="24"/>
      <c r="LU301" s="24"/>
      <c r="LV301" s="24"/>
      <c r="LW301" s="24"/>
      <c r="LX301" s="24"/>
      <c r="LY301" s="24"/>
      <c r="LZ301" s="24"/>
      <c r="MA301" s="24"/>
      <c r="MB301" s="24"/>
      <c r="MC301" s="24"/>
      <c r="MD301" s="24"/>
      <c r="ME301" s="24"/>
      <c r="MF301" s="24"/>
      <c r="MG301" s="24"/>
      <c r="MH301" s="24"/>
      <c r="MI301" s="24"/>
      <c r="MJ301" s="24"/>
      <c r="MK301" s="24"/>
      <c r="ML301" s="24"/>
      <c r="MM301" s="24"/>
      <c r="MN301" s="24"/>
      <c r="MO301" s="24"/>
      <c r="MP301" s="24"/>
      <c r="MQ301" s="24"/>
      <c r="MR301" s="24"/>
      <c r="MS301" s="24"/>
      <c r="MT301" s="24"/>
      <c r="MU301" s="24"/>
      <c r="MV301" s="24"/>
      <c r="MW301" s="24"/>
      <c r="MX301" s="24"/>
      <c r="MY301" s="24"/>
      <c r="MZ301" s="24"/>
      <c r="NA301" s="24"/>
      <c r="NB301" s="24"/>
      <c r="NC301" s="24"/>
      <c r="ND301" s="24"/>
      <c r="NE301" s="24"/>
      <c r="NF301" s="24"/>
      <c r="NG301" s="24"/>
      <c r="NH301" s="24"/>
      <c r="NI301" s="24"/>
      <c r="NJ301" s="24"/>
      <c r="NK301" s="24"/>
      <c r="NL301" s="24"/>
      <c r="NM301" s="24"/>
      <c r="NN301" s="24"/>
      <c r="NO301" s="24"/>
      <c r="NP301" s="24"/>
      <c r="NQ301" s="24"/>
      <c r="NR301" s="24"/>
      <c r="NS301" s="24"/>
      <c r="NT301" s="24"/>
      <c r="NU301" s="24"/>
      <c r="NV301" s="24"/>
      <c r="NW301" s="24"/>
      <c r="NX301" s="24"/>
      <c r="NY301" s="24"/>
      <c r="NZ301" s="24"/>
      <c r="OA301" s="24"/>
      <c r="OB301" s="24"/>
      <c r="OC301" s="24"/>
      <c r="OD301" s="24"/>
      <c r="OE301" s="24"/>
      <c r="OF301" s="24"/>
      <c r="OG301" s="24"/>
      <c r="OH301" s="24"/>
      <c r="OI301" s="24"/>
      <c r="OJ301" s="24"/>
      <c r="OK301" s="24"/>
      <c r="OL301" s="24"/>
      <c r="OM301" s="24"/>
      <c r="ON301" s="24"/>
      <c r="OO301" s="24"/>
      <c r="OP301" s="24"/>
      <c r="OQ301" s="24"/>
      <c r="OR301" s="24"/>
      <c r="OS301" s="24"/>
      <c r="OT301" s="24"/>
      <c r="OU301" s="24"/>
      <c r="OV301" s="24"/>
      <c r="OW301" s="24"/>
      <c r="OX301" s="24"/>
      <c r="OY301" s="24"/>
      <c r="OZ301" s="24"/>
      <c r="PA301" s="24"/>
      <c r="PB301" s="24"/>
      <c r="PC301" s="24"/>
      <c r="PD301" s="24"/>
      <c r="PE301" s="24"/>
      <c r="PF301" s="24"/>
      <c r="PG301" s="24"/>
      <c r="PH301" s="24"/>
      <c r="PI301" s="24"/>
      <c r="PJ301" s="24"/>
      <c r="PK301" s="24"/>
      <c r="PL301" s="24"/>
      <c r="PM301" s="24"/>
      <c r="PN301" s="24"/>
      <c r="PO301" s="24"/>
      <c r="PP301" s="24"/>
      <c r="PQ301" s="24"/>
      <c r="PR301" s="24"/>
      <c r="PS301" s="24"/>
      <c r="PT301" s="24"/>
      <c r="PU301" s="24"/>
      <c r="PV301" s="24"/>
      <c r="PW301" s="24"/>
      <c r="PX301" s="24"/>
      <c r="PY301" s="24"/>
      <c r="PZ301" s="24"/>
      <c r="QA301" s="24"/>
      <c r="QB301" s="24"/>
      <c r="QC301" s="24"/>
      <c r="QD301" s="24"/>
      <c r="QE301" s="24"/>
      <c r="QF301" s="24"/>
      <c r="QG301" s="24"/>
      <c r="QH301" s="24"/>
      <c r="QI301" s="24"/>
      <c r="QJ301" s="24"/>
      <c r="QK301" s="24"/>
      <c r="QL301" s="24"/>
      <c r="QM301" s="24"/>
      <c r="QN301" s="24"/>
      <c r="QO301" s="24"/>
      <c r="QP301" s="24"/>
      <c r="QQ301" s="24"/>
      <c r="QR301" s="24"/>
      <c r="QS301" s="24"/>
      <c r="QT301" s="24"/>
      <c r="QU301" s="24"/>
      <c r="QV301" s="24"/>
      <c r="QW301" s="24"/>
      <c r="QX301" s="24"/>
      <c r="QY301" s="24"/>
      <c r="QZ301" s="24"/>
      <c r="RA301" s="24"/>
      <c r="RB301" s="24"/>
      <c r="RC301" s="24"/>
      <c r="RD301" s="24"/>
      <c r="RE301" s="24"/>
      <c r="RF301" s="24"/>
      <c r="RG301" s="24"/>
      <c r="RH301" s="24"/>
      <c r="RI301" s="24"/>
      <c r="RJ301" s="24"/>
      <c r="RK301" s="24"/>
      <c r="RL301" s="24"/>
      <c r="RM301" s="24"/>
      <c r="RN301" s="24"/>
      <c r="RO301" s="24"/>
      <c r="RP301" s="24"/>
      <c r="RQ301" s="24"/>
      <c r="RR301" s="24"/>
      <c r="RS301" s="24"/>
      <c r="RT301" s="24"/>
      <c r="RU301" s="24"/>
      <c r="RV301" s="24"/>
      <c r="RW301" s="24"/>
      <c r="RX301" s="24"/>
      <c r="RY301" s="24"/>
      <c r="RZ301" s="24"/>
      <c r="SA301" s="24"/>
      <c r="SB301" s="24"/>
      <c r="SC301" s="24"/>
      <c r="SD301" s="24"/>
      <c r="SE301" s="24"/>
      <c r="SF301" s="24"/>
      <c r="SG301" s="24"/>
      <c r="SH301" s="24"/>
      <c r="SI301" s="24"/>
      <c r="SJ301" s="24"/>
      <c r="SK301" s="24"/>
      <c r="SL301" s="24"/>
      <c r="SM301" s="24"/>
      <c r="SN301" s="24"/>
      <c r="SO301" s="24"/>
      <c r="SP301" s="24"/>
      <c r="SQ301" s="24"/>
      <c r="SR301" s="24"/>
      <c r="SS301" s="24"/>
      <c r="ST301" s="24"/>
      <c r="SU301" s="24"/>
      <c r="SV301" s="24"/>
      <c r="SW301" s="24"/>
      <c r="SX301" s="24"/>
      <c r="SY301" s="24"/>
      <c r="SZ301" s="24"/>
      <c r="TA301" s="24"/>
      <c r="TB301" s="24"/>
      <c r="TC301" s="24"/>
      <c r="TD301" s="24"/>
      <c r="TE301" s="24"/>
      <c r="TF301" s="24"/>
      <c r="TG301" s="24"/>
      <c r="TH301" s="24"/>
      <c r="TI301" s="24"/>
      <c r="TJ301" s="24"/>
      <c r="TK301" s="24"/>
      <c r="TL301" s="24"/>
      <c r="TM301" s="24"/>
      <c r="TN301" s="24"/>
      <c r="TO301" s="24"/>
      <c r="TP301" s="24"/>
      <c r="TQ301" s="24"/>
      <c r="TR301" s="24"/>
      <c r="TS301" s="24"/>
      <c r="TT301" s="24"/>
      <c r="TU301" s="24"/>
      <c r="TV301" s="24"/>
      <c r="TW301" s="24"/>
      <c r="TX301" s="24"/>
      <c r="TY301" s="24"/>
      <c r="TZ301" s="24"/>
      <c r="UA301" s="24"/>
      <c r="UB301" s="24"/>
      <c r="UC301" s="24"/>
      <c r="UD301" s="24"/>
      <c r="UE301" s="24"/>
      <c r="UF301" s="24"/>
      <c r="UG301" s="24"/>
      <c r="UH301" s="24"/>
      <c r="UI301" s="24"/>
      <c r="UJ301" s="24"/>
      <c r="UK301" s="24"/>
      <c r="UL301" s="24"/>
      <c r="UM301" s="24"/>
      <c r="UN301" s="24"/>
      <c r="UO301" s="24"/>
      <c r="UP301" s="24"/>
      <c r="UQ301" s="24"/>
      <c r="UR301" s="24"/>
      <c r="US301" s="24"/>
      <c r="UT301" s="24"/>
      <c r="UU301" s="24"/>
      <c r="UV301" s="24"/>
      <c r="UW301" s="24"/>
      <c r="UX301" s="24"/>
      <c r="UY301" s="24"/>
      <c r="UZ301" s="24"/>
      <c r="VA301" s="24"/>
      <c r="VB301" s="24"/>
      <c r="VC301" s="24"/>
      <c r="VD301" s="24"/>
    </row>
    <row r="302" spans="1:576" s="23" customFormat="1" ht="15" customHeight="1" x14ac:dyDescent="0.2">
      <c r="A302" s="99">
        <v>92</v>
      </c>
      <c r="B302" s="89" t="s">
        <v>325</v>
      </c>
      <c r="C302" s="89" t="s">
        <v>326</v>
      </c>
      <c r="D302" s="20">
        <v>14</v>
      </c>
      <c r="E302" s="89" t="s">
        <v>245</v>
      </c>
      <c r="F302" s="89" t="s">
        <v>327</v>
      </c>
      <c r="G302" s="130">
        <v>10</v>
      </c>
      <c r="H302" s="22">
        <v>40</v>
      </c>
      <c r="I302" s="22" t="s">
        <v>107</v>
      </c>
      <c r="J302" s="21" t="s">
        <v>74</v>
      </c>
      <c r="K302" s="21" t="s">
        <v>261</v>
      </c>
      <c r="L302" s="21" t="s">
        <v>188</v>
      </c>
      <c r="M302" s="22">
        <v>1</v>
      </c>
      <c r="N302" s="62">
        <f>15856+300</f>
        <v>16156</v>
      </c>
      <c r="O302" s="62"/>
      <c r="P302" s="62"/>
      <c r="Q302" s="62">
        <f t="shared" si="165"/>
        <v>16156</v>
      </c>
      <c r="R302" s="62">
        <f>70.1*5</f>
        <v>350.5</v>
      </c>
      <c r="S302" s="62">
        <f t="shared" si="168"/>
        <v>2943</v>
      </c>
      <c r="T302" s="62">
        <f t="shared" si="169"/>
        <v>29430</v>
      </c>
      <c r="U302" s="62">
        <f t="shared" si="170"/>
        <v>2827.2999999999997</v>
      </c>
      <c r="V302" s="62">
        <f t="shared" si="171"/>
        <v>484.68</v>
      </c>
      <c r="W302" s="62">
        <f t="shared" si="172"/>
        <v>807.80000000000007</v>
      </c>
      <c r="X302" s="62">
        <f t="shared" si="173"/>
        <v>323.12</v>
      </c>
      <c r="Y302" s="62">
        <v>931</v>
      </c>
      <c r="Z302" s="62">
        <v>571</v>
      </c>
      <c r="AA302" s="64">
        <f t="shared" si="154"/>
        <v>8829</v>
      </c>
      <c r="AB302" s="64">
        <f t="shared" si="166"/>
        <v>25884.899999999998</v>
      </c>
      <c r="AC302" s="64">
        <f t="shared" si="167"/>
        <v>310618.8</v>
      </c>
      <c r="AD302" s="64"/>
      <c r="AE302" s="64"/>
      <c r="AF302" s="64"/>
      <c r="AG302" s="64"/>
      <c r="AH302" s="64"/>
      <c r="AI302" s="64"/>
      <c r="AJ302" s="64"/>
      <c r="AK302" s="64"/>
      <c r="AL302" s="6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  <c r="CR302" s="24"/>
      <c r="CS302" s="24"/>
      <c r="CT302" s="24"/>
      <c r="CU302" s="24"/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24"/>
      <c r="GF302" s="24"/>
      <c r="GG302" s="24"/>
      <c r="GH302" s="24"/>
      <c r="GI302" s="24"/>
      <c r="GJ302" s="24"/>
      <c r="GK302" s="24"/>
      <c r="GL302" s="24"/>
      <c r="GM302" s="24"/>
      <c r="GN302" s="24"/>
      <c r="GO302" s="24"/>
      <c r="GP302" s="24"/>
      <c r="GQ302" s="24"/>
      <c r="GR302" s="24"/>
      <c r="GS302" s="24"/>
      <c r="GT302" s="24"/>
      <c r="GU302" s="24"/>
      <c r="GV302" s="24"/>
      <c r="GW302" s="24"/>
      <c r="GX302" s="24"/>
      <c r="GY302" s="24"/>
      <c r="GZ302" s="24"/>
      <c r="HA302" s="24"/>
      <c r="HB302" s="24"/>
      <c r="HC302" s="24"/>
      <c r="HD302" s="24"/>
      <c r="HE302" s="24"/>
      <c r="HF302" s="24"/>
      <c r="HG302" s="24"/>
      <c r="HH302" s="24"/>
      <c r="HI302" s="24"/>
      <c r="HJ302" s="24"/>
      <c r="HK302" s="24"/>
      <c r="HL302" s="24"/>
      <c r="HM302" s="24"/>
      <c r="HN302" s="24"/>
      <c r="HO302" s="24"/>
      <c r="HP302" s="24"/>
      <c r="HQ302" s="24"/>
      <c r="HR302" s="24"/>
      <c r="HS302" s="24"/>
      <c r="HT302" s="24"/>
      <c r="HU302" s="24"/>
      <c r="HV302" s="24"/>
      <c r="HW302" s="24"/>
      <c r="HX302" s="24"/>
      <c r="HY302" s="24"/>
      <c r="HZ302" s="24"/>
      <c r="IA302" s="24"/>
      <c r="IB302" s="24"/>
      <c r="IC302" s="24"/>
      <c r="ID302" s="24"/>
      <c r="IE302" s="24"/>
      <c r="IF302" s="24"/>
      <c r="IG302" s="24"/>
      <c r="IH302" s="24"/>
      <c r="II302" s="24"/>
      <c r="IJ302" s="24"/>
      <c r="IK302" s="24"/>
      <c r="IL302" s="24"/>
      <c r="IM302" s="24"/>
      <c r="IN302" s="24"/>
      <c r="IO302" s="24"/>
      <c r="IP302" s="24"/>
      <c r="IQ302" s="24"/>
      <c r="IR302" s="24"/>
      <c r="IS302" s="24"/>
      <c r="IT302" s="24"/>
      <c r="IU302" s="24"/>
      <c r="IV302" s="24"/>
      <c r="IW302" s="24"/>
      <c r="IX302" s="24"/>
      <c r="IY302" s="24"/>
      <c r="IZ302" s="24"/>
      <c r="JA302" s="24"/>
      <c r="JB302" s="24"/>
      <c r="JC302" s="24"/>
      <c r="JD302" s="24"/>
      <c r="JE302" s="24"/>
      <c r="JF302" s="24"/>
      <c r="JG302" s="24"/>
      <c r="JH302" s="24"/>
      <c r="JI302" s="24"/>
      <c r="JJ302" s="24"/>
      <c r="JK302" s="24"/>
      <c r="JL302" s="24"/>
      <c r="JM302" s="24"/>
      <c r="JN302" s="24"/>
      <c r="JO302" s="24"/>
      <c r="JP302" s="24"/>
      <c r="JQ302" s="24"/>
      <c r="JR302" s="24"/>
      <c r="JS302" s="24"/>
      <c r="JT302" s="24"/>
      <c r="JU302" s="24"/>
      <c r="JV302" s="24"/>
      <c r="JW302" s="24"/>
      <c r="JX302" s="24"/>
      <c r="JY302" s="24"/>
      <c r="JZ302" s="24"/>
      <c r="KA302" s="24"/>
      <c r="KB302" s="24"/>
      <c r="KC302" s="24"/>
      <c r="KD302" s="24"/>
      <c r="KE302" s="24"/>
      <c r="KF302" s="24"/>
      <c r="KG302" s="24"/>
      <c r="KH302" s="24"/>
      <c r="KI302" s="24"/>
      <c r="KJ302" s="24"/>
      <c r="KK302" s="24"/>
      <c r="KL302" s="24"/>
      <c r="KM302" s="24"/>
      <c r="KN302" s="24"/>
      <c r="KO302" s="24"/>
      <c r="KP302" s="24"/>
      <c r="KQ302" s="24"/>
      <c r="KR302" s="24"/>
      <c r="KS302" s="24"/>
      <c r="KT302" s="24"/>
      <c r="KU302" s="24"/>
      <c r="KV302" s="24"/>
      <c r="KW302" s="24"/>
      <c r="KX302" s="24"/>
      <c r="KY302" s="24"/>
      <c r="KZ302" s="24"/>
      <c r="LA302" s="24"/>
      <c r="LB302" s="24"/>
      <c r="LC302" s="24"/>
      <c r="LD302" s="24"/>
      <c r="LE302" s="24"/>
      <c r="LF302" s="24"/>
      <c r="LG302" s="24"/>
      <c r="LH302" s="24"/>
      <c r="LI302" s="24"/>
      <c r="LJ302" s="24"/>
      <c r="LK302" s="24"/>
      <c r="LL302" s="24"/>
      <c r="LM302" s="24"/>
      <c r="LN302" s="24"/>
      <c r="LO302" s="24"/>
      <c r="LP302" s="24"/>
      <c r="LQ302" s="24"/>
      <c r="LR302" s="24"/>
      <c r="LS302" s="24"/>
      <c r="LT302" s="24"/>
      <c r="LU302" s="24"/>
      <c r="LV302" s="24"/>
      <c r="LW302" s="24"/>
      <c r="LX302" s="24"/>
      <c r="LY302" s="24"/>
      <c r="LZ302" s="24"/>
      <c r="MA302" s="24"/>
      <c r="MB302" s="24"/>
      <c r="MC302" s="24"/>
      <c r="MD302" s="24"/>
      <c r="ME302" s="24"/>
      <c r="MF302" s="24"/>
      <c r="MG302" s="24"/>
      <c r="MH302" s="24"/>
      <c r="MI302" s="24"/>
      <c r="MJ302" s="24"/>
      <c r="MK302" s="24"/>
      <c r="ML302" s="24"/>
      <c r="MM302" s="24"/>
      <c r="MN302" s="24"/>
      <c r="MO302" s="24"/>
      <c r="MP302" s="24"/>
      <c r="MQ302" s="24"/>
      <c r="MR302" s="24"/>
      <c r="MS302" s="24"/>
      <c r="MT302" s="24"/>
      <c r="MU302" s="24"/>
      <c r="MV302" s="24"/>
      <c r="MW302" s="24"/>
      <c r="MX302" s="24"/>
      <c r="MY302" s="24"/>
      <c r="MZ302" s="24"/>
      <c r="NA302" s="24"/>
      <c r="NB302" s="24"/>
      <c r="NC302" s="24"/>
      <c r="ND302" s="24"/>
      <c r="NE302" s="24"/>
      <c r="NF302" s="24"/>
      <c r="NG302" s="24"/>
      <c r="NH302" s="24"/>
      <c r="NI302" s="24"/>
      <c r="NJ302" s="24"/>
      <c r="NK302" s="24"/>
      <c r="NL302" s="24"/>
      <c r="NM302" s="24"/>
      <c r="NN302" s="24"/>
      <c r="NO302" s="24"/>
      <c r="NP302" s="24"/>
      <c r="NQ302" s="24"/>
      <c r="NR302" s="24"/>
      <c r="NS302" s="24"/>
      <c r="NT302" s="24"/>
      <c r="NU302" s="24"/>
      <c r="NV302" s="24"/>
      <c r="NW302" s="24"/>
      <c r="NX302" s="24"/>
      <c r="NY302" s="24"/>
      <c r="NZ302" s="24"/>
      <c r="OA302" s="24"/>
      <c r="OB302" s="24"/>
      <c r="OC302" s="24"/>
      <c r="OD302" s="24"/>
      <c r="OE302" s="24"/>
      <c r="OF302" s="24"/>
      <c r="OG302" s="24"/>
      <c r="OH302" s="24"/>
      <c r="OI302" s="24"/>
      <c r="OJ302" s="24"/>
      <c r="OK302" s="24"/>
      <c r="OL302" s="24"/>
      <c r="OM302" s="24"/>
      <c r="ON302" s="24"/>
      <c r="OO302" s="24"/>
      <c r="OP302" s="24"/>
      <c r="OQ302" s="24"/>
      <c r="OR302" s="24"/>
      <c r="OS302" s="24"/>
      <c r="OT302" s="24"/>
      <c r="OU302" s="24"/>
      <c r="OV302" s="24"/>
      <c r="OW302" s="24"/>
      <c r="OX302" s="24"/>
      <c r="OY302" s="24"/>
      <c r="OZ302" s="24"/>
      <c r="PA302" s="24"/>
      <c r="PB302" s="24"/>
      <c r="PC302" s="24"/>
      <c r="PD302" s="24"/>
      <c r="PE302" s="24"/>
      <c r="PF302" s="24"/>
      <c r="PG302" s="24"/>
      <c r="PH302" s="24"/>
      <c r="PI302" s="24"/>
      <c r="PJ302" s="24"/>
      <c r="PK302" s="24"/>
      <c r="PL302" s="24"/>
      <c r="PM302" s="24"/>
      <c r="PN302" s="24"/>
      <c r="PO302" s="24"/>
      <c r="PP302" s="24"/>
      <c r="PQ302" s="24"/>
      <c r="PR302" s="24"/>
      <c r="PS302" s="24"/>
      <c r="PT302" s="24"/>
      <c r="PU302" s="24"/>
      <c r="PV302" s="24"/>
      <c r="PW302" s="24"/>
      <c r="PX302" s="24"/>
      <c r="PY302" s="24"/>
      <c r="PZ302" s="24"/>
      <c r="QA302" s="24"/>
      <c r="QB302" s="24"/>
      <c r="QC302" s="24"/>
      <c r="QD302" s="24"/>
      <c r="QE302" s="24"/>
      <c r="QF302" s="24"/>
      <c r="QG302" s="24"/>
      <c r="QH302" s="24"/>
      <c r="QI302" s="24"/>
      <c r="QJ302" s="24"/>
      <c r="QK302" s="24"/>
      <c r="QL302" s="24"/>
      <c r="QM302" s="24"/>
      <c r="QN302" s="24"/>
      <c r="QO302" s="24"/>
      <c r="QP302" s="24"/>
      <c r="QQ302" s="24"/>
      <c r="QR302" s="24"/>
      <c r="QS302" s="24"/>
      <c r="QT302" s="24"/>
      <c r="QU302" s="24"/>
      <c r="QV302" s="24"/>
      <c r="QW302" s="24"/>
      <c r="QX302" s="24"/>
      <c r="QY302" s="24"/>
      <c r="QZ302" s="24"/>
      <c r="RA302" s="24"/>
      <c r="RB302" s="24"/>
      <c r="RC302" s="24"/>
      <c r="RD302" s="24"/>
      <c r="RE302" s="24"/>
      <c r="RF302" s="24"/>
      <c r="RG302" s="24"/>
      <c r="RH302" s="24"/>
      <c r="RI302" s="24"/>
      <c r="RJ302" s="24"/>
      <c r="RK302" s="24"/>
      <c r="RL302" s="24"/>
      <c r="RM302" s="24"/>
      <c r="RN302" s="24"/>
      <c r="RO302" s="24"/>
      <c r="RP302" s="24"/>
      <c r="RQ302" s="24"/>
      <c r="RR302" s="24"/>
      <c r="RS302" s="24"/>
      <c r="RT302" s="24"/>
      <c r="RU302" s="24"/>
      <c r="RV302" s="24"/>
      <c r="RW302" s="24"/>
      <c r="RX302" s="24"/>
      <c r="RY302" s="24"/>
      <c r="RZ302" s="24"/>
      <c r="SA302" s="24"/>
      <c r="SB302" s="24"/>
      <c r="SC302" s="24"/>
      <c r="SD302" s="24"/>
      <c r="SE302" s="24"/>
      <c r="SF302" s="24"/>
      <c r="SG302" s="24"/>
      <c r="SH302" s="24"/>
      <c r="SI302" s="24"/>
      <c r="SJ302" s="24"/>
      <c r="SK302" s="24"/>
      <c r="SL302" s="24"/>
      <c r="SM302" s="24"/>
      <c r="SN302" s="24"/>
      <c r="SO302" s="24"/>
      <c r="SP302" s="24"/>
      <c r="SQ302" s="24"/>
      <c r="SR302" s="24"/>
      <c r="SS302" s="24"/>
      <c r="ST302" s="24"/>
      <c r="SU302" s="24"/>
      <c r="SV302" s="24"/>
      <c r="SW302" s="24"/>
      <c r="SX302" s="24"/>
      <c r="SY302" s="24"/>
      <c r="SZ302" s="24"/>
      <c r="TA302" s="24"/>
      <c r="TB302" s="24"/>
      <c r="TC302" s="24"/>
      <c r="TD302" s="24"/>
      <c r="TE302" s="24"/>
      <c r="TF302" s="24"/>
      <c r="TG302" s="24"/>
      <c r="TH302" s="24"/>
      <c r="TI302" s="24"/>
      <c r="TJ302" s="24"/>
      <c r="TK302" s="24"/>
      <c r="TL302" s="24"/>
      <c r="TM302" s="24"/>
      <c r="TN302" s="24"/>
      <c r="TO302" s="24"/>
      <c r="TP302" s="24"/>
      <c r="TQ302" s="24"/>
      <c r="TR302" s="24"/>
      <c r="TS302" s="24"/>
      <c r="TT302" s="24"/>
      <c r="TU302" s="24"/>
      <c r="TV302" s="24"/>
      <c r="TW302" s="24"/>
      <c r="TX302" s="24"/>
      <c r="TY302" s="24"/>
      <c r="TZ302" s="24"/>
      <c r="UA302" s="24"/>
      <c r="UB302" s="24"/>
      <c r="UC302" s="24"/>
      <c r="UD302" s="24"/>
      <c r="UE302" s="24"/>
      <c r="UF302" s="24"/>
      <c r="UG302" s="24"/>
      <c r="UH302" s="24"/>
      <c r="UI302" s="24"/>
      <c r="UJ302" s="24"/>
      <c r="UK302" s="24"/>
      <c r="UL302" s="24"/>
      <c r="UM302" s="24"/>
      <c r="UN302" s="24"/>
      <c r="UO302" s="24"/>
      <c r="UP302" s="24"/>
      <c r="UQ302" s="24"/>
      <c r="UR302" s="24"/>
      <c r="US302" s="24"/>
      <c r="UT302" s="24"/>
      <c r="UU302" s="24"/>
      <c r="UV302" s="24"/>
      <c r="UW302" s="24"/>
      <c r="UX302" s="24"/>
      <c r="UY302" s="24"/>
      <c r="UZ302" s="24"/>
      <c r="VA302" s="24"/>
      <c r="VB302" s="24"/>
      <c r="VC302" s="24"/>
      <c r="VD302" s="24"/>
    </row>
    <row r="303" spans="1:576" s="23" customFormat="1" ht="15" customHeight="1" x14ac:dyDescent="0.2">
      <c r="A303" s="99">
        <v>93</v>
      </c>
      <c r="B303" s="89" t="s">
        <v>325</v>
      </c>
      <c r="C303" s="89" t="s">
        <v>326</v>
      </c>
      <c r="D303" s="20">
        <v>14</v>
      </c>
      <c r="E303" s="89" t="s">
        <v>245</v>
      </c>
      <c r="F303" s="89" t="s">
        <v>327</v>
      </c>
      <c r="G303" s="130">
        <v>11</v>
      </c>
      <c r="H303" s="22">
        <v>40</v>
      </c>
      <c r="I303" s="22" t="s">
        <v>107</v>
      </c>
      <c r="J303" s="21" t="s">
        <v>63</v>
      </c>
      <c r="K303" s="21" t="s">
        <v>261</v>
      </c>
      <c r="L303" s="21" t="s">
        <v>188</v>
      </c>
      <c r="M303" s="22">
        <v>1</v>
      </c>
      <c r="N303" s="62">
        <v>19633</v>
      </c>
      <c r="O303" s="62"/>
      <c r="P303" s="62"/>
      <c r="Q303" s="62">
        <f t="shared" si="165"/>
        <v>19633</v>
      </c>
      <c r="R303" s="62"/>
      <c r="S303" s="62">
        <f t="shared" si="168"/>
        <v>3608.333333333333</v>
      </c>
      <c r="T303" s="62">
        <f t="shared" si="169"/>
        <v>36083.333333333328</v>
      </c>
      <c r="U303" s="62">
        <f t="shared" si="170"/>
        <v>3435.7749999999996</v>
      </c>
      <c r="V303" s="62">
        <f t="shared" si="171"/>
        <v>588.99</v>
      </c>
      <c r="W303" s="62">
        <f t="shared" si="172"/>
        <v>981.65000000000009</v>
      </c>
      <c r="X303" s="62">
        <f t="shared" si="173"/>
        <v>392.66</v>
      </c>
      <c r="Y303" s="62">
        <v>1261</v>
      </c>
      <c r="Z303" s="62">
        <v>756</v>
      </c>
      <c r="AA303" s="64">
        <f t="shared" si="154"/>
        <v>10825</v>
      </c>
      <c r="AB303" s="64">
        <f t="shared" si="166"/>
        <v>31258.797222222227</v>
      </c>
      <c r="AC303" s="64">
        <f t="shared" si="167"/>
        <v>375105.56666666671</v>
      </c>
      <c r="AD303" s="64"/>
      <c r="AE303" s="64"/>
      <c r="AF303" s="64"/>
      <c r="AG303" s="64"/>
      <c r="AH303" s="64"/>
      <c r="AI303" s="64"/>
      <c r="AJ303" s="64"/>
      <c r="AK303" s="64"/>
      <c r="AL303" s="6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  <c r="CR303" s="24"/>
      <c r="CS303" s="24"/>
      <c r="CT303" s="24"/>
      <c r="CU303" s="24"/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24"/>
      <c r="GF303" s="24"/>
      <c r="GG303" s="24"/>
      <c r="GH303" s="24"/>
      <c r="GI303" s="24"/>
      <c r="GJ303" s="24"/>
      <c r="GK303" s="24"/>
      <c r="GL303" s="24"/>
      <c r="GM303" s="24"/>
      <c r="GN303" s="24"/>
      <c r="GO303" s="24"/>
      <c r="GP303" s="24"/>
      <c r="GQ303" s="24"/>
      <c r="GR303" s="24"/>
      <c r="GS303" s="24"/>
      <c r="GT303" s="24"/>
      <c r="GU303" s="24"/>
      <c r="GV303" s="24"/>
      <c r="GW303" s="24"/>
      <c r="GX303" s="24"/>
      <c r="GY303" s="24"/>
      <c r="GZ303" s="24"/>
      <c r="HA303" s="24"/>
      <c r="HB303" s="24"/>
      <c r="HC303" s="24"/>
      <c r="HD303" s="24"/>
      <c r="HE303" s="24"/>
      <c r="HF303" s="24"/>
      <c r="HG303" s="24"/>
      <c r="HH303" s="24"/>
      <c r="HI303" s="24"/>
      <c r="HJ303" s="24"/>
      <c r="HK303" s="24"/>
      <c r="HL303" s="24"/>
      <c r="HM303" s="24"/>
      <c r="HN303" s="24"/>
      <c r="HO303" s="24"/>
      <c r="HP303" s="24"/>
      <c r="HQ303" s="24"/>
      <c r="HR303" s="24"/>
      <c r="HS303" s="24"/>
      <c r="HT303" s="24"/>
      <c r="HU303" s="24"/>
      <c r="HV303" s="24"/>
      <c r="HW303" s="24"/>
      <c r="HX303" s="24"/>
      <c r="HY303" s="24"/>
      <c r="HZ303" s="24"/>
      <c r="IA303" s="24"/>
      <c r="IB303" s="24"/>
      <c r="IC303" s="24"/>
      <c r="ID303" s="24"/>
      <c r="IE303" s="24"/>
      <c r="IF303" s="24"/>
      <c r="IG303" s="24"/>
      <c r="IH303" s="24"/>
      <c r="II303" s="24"/>
      <c r="IJ303" s="24"/>
      <c r="IK303" s="24"/>
      <c r="IL303" s="24"/>
      <c r="IM303" s="24"/>
      <c r="IN303" s="24"/>
      <c r="IO303" s="24"/>
      <c r="IP303" s="24"/>
      <c r="IQ303" s="24"/>
      <c r="IR303" s="24"/>
      <c r="IS303" s="24"/>
      <c r="IT303" s="24"/>
      <c r="IU303" s="24"/>
      <c r="IV303" s="24"/>
      <c r="IW303" s="24"/>
      <c r="IX303" s="24"/>
      <c r="IY303" s="24"/>
      <c r="IZ303" s="24"/>
      <c r="JA303" s="24"/>
      <c r="JB303" s="24"/>
      <c r="JC303" s="24"/>
      <c r="JD303" s="24"/>
      <c r="JE303" s="24"/>
      <c r="JF303" s="24"/>
      <c r="JG303" s="24"/>
      <c r="JH303" s="24"/>
      <c r="JI303" s="24"/>
      <c r="JJ303" s="24"/>
      <c r="JK303" s="24"/>
      <c r="JL303" s="24"/>
      <c r="JM303" s="24"/>
      <c r="JN303" s="24"/>
      <c r="JO303" s="24"/>
      <c r="JP303" s="24"/>
      <c r="JQ303" s="24"/>
      <c r="JR303" s="24"/>
      <c r="JS303" s="24"/>
      <c r="JT303" s="24"/>
      <c r="JU303" s="24"/>
      <c r="JV303" s="24"/>
      <c r="JW303" s="24"/>
      <c r="JX303" s="24"/>
      <c r="JY303" s="24"/>
      <c r="JZ303" s="24"/>
      <c r="KA303" s="24"/>
      <c r="KB303" s="24"/>
      <c r="KC303" s="24"/>
      <c r="KD303" s="24"/>
      <c r="KE303" s="24"/>
      <c r="KF303" s="24"/>
      <c r="KG303" s="24"/>
      <c r="KH303" s="24"/>
      <c r="KI303" s="24"/>
      <c r="KJ303" s="24"/>
      <c r="KK303" s="24"/>
      <c r="KL303" s="24"/>
      <c r="KM303" s="24"/>
      <c r="KN303" s="24"/>
      <c r="KO303" s="24"/>
      <c r="KP303" s="24"/>
      <c r="KQ303" s="24"/>
      <c r="KR303" s="24"/>
      <c r="KS303" s="24"/>
      <c r="KT303" s="24"/>
      <c r="KU303" s="24"/>
      <c r="KV303" s="24"/>
      <c r="KW303" s="24"/>
      <c r="KX303" s="24"/>
      <c r="KY303" s="24"/>
      <c r="KZ303" s="24"/>
      <c r="LA303" s="24"/>
      <c r="LB303" s="24"/>
      <c r="LC303" s="24"/>
      <c r="LD303" s="24"/>
      <c r="LE303" s="24"/>
      <c r="LF303" s="24"/>
      <c r="LG303" s="24"/>
      <c r="LH303" s="24"/>
      <c r="LI303" s="24"/>
      <c r="LJ303" s="24"/>
      <c r="LK303" s="24"/>
      <c r="LL303" s="24"/>
      <c r="LM303" s="24"/>
      <c r="LN303" s="24"/>
      <c r="LO303" s="24"/>
      <c r="LP303" s="24"/>
      <c r="LQ303" s="24"/>
      <c r="LR303" s="24"/>
      <c r="LS303" s="24"/>
      <c r="LT303" s="24"/>
      <c r="LU303" s="24"/>
      <c r="LV303" s="24"/>
      <c r="LW303" s="24"/>
      <c r="LX303" s="24"/>
      <c r="LY303" s="24"/>
      <c r="LZ303" s="24"/>
      <c r="MA303" s="24"/>
      <c r="MB303" s="24"/>
      <c r="MC303" s="24"/>
      <c r="MD303" s="24"/>
      <c r="ME303" s="24"/>
      <c r="MF303" s="24"/>
      <c r="MG303" s="24"/>
      <c r="MH303" s="24"/>
      <c r="MI303" s="24"/>
      <c r="MJ303" s="24"/>
      <c r="MK303" s="24"/>
      <c r="ML303" s="24"/>
      <c r="MM303" s="24"/>
      <c r="MN303" s="24"/>
      <c r="MO303" s="24"/>
      <c r="MP303" s="24"/>
      <c r="MQ303" s="24"/>
      <c r="MR303" s="24"/>
      <c r="MS303" s="24"/>
      <c r="MT303" s="24"/>
      <c r="MU303" s="24"/>
      <c r="MV303" s="24"/>
      <c r="MW303" s="24"/>
      <c r="MX303" s="24"/>
      <c r="MY303" s="24"/>
      <c r="MZ303" s="24"/>
      <c r="NA303" s="24"/>
      <c r="NB303" s="24"/>
      <c r="NC303" s="24"/>
      <c r="ND303" s="24"/>
      <c r="NE303" s="24"/>
      <c r="NF303" s="24"/>
      <c r="NG303" s="24"/>
      <c r="NH303" s="24"/>
      <c r="NI303" s="24"/>
      <c r="NJ303" s="24"/>
      <c r="NK303" s="24"/>
      <c r="NL303" s="24"/>
      <c r="NM303" s="24"/>
      <c r="NN303" s="24"/>
      <c r="NO303" s="24"/>
      <c r="NP303" s="24"/>
      <c r="NQ303" s="24"/>
      <c r="NR303" s="24"/>
      <c r="NS303" s="24"/>
      <c r="NT303" s="24"/>
      <c r="NU303" s="24"/>
      <c r="NV303" s="24"/>
      <c r="NW303" s="24"/>
      <c r="NX303" s="24"/>
      <c r="NY303" s="24"/>
      <c r="NZ303" s="24"/>
      <c r="OA303" s="24"/>
      <c r="OB303" s="24"/>
      <c r="OC303" s="24"/>
      <c r="OD303" s="24"/>
      <c r="OE303" s="24"/>
      <c r="OF303" s="24"/>
      <c r="OG303" s="24"/>
      <c r="OH303" s="24"/>
      <c r="OI303" s="24"/>
      <c r="OJ303" s="24"/>
      <c r="OK303" s="24"/>
      <c r="OL303" s="24"/>
      <c r="OM303" s="24"/>
      <c r="ON303" s="24"/>
      <c r="OO303" s="24"/>
      <c r="OP303" s="24"/>
      <c r="OQ303" s="24"/>
      <c r="OR303" s="24"/>
      <c r="OS303" s="24"/>
      <c r="OT303" s="24"/>
      <c r="OU303" s="24"/>
      <c r="OV303" s="24"/>
      <c r="OW303" s="24"/>
      <c r="OX303" s="24"/>
      <c r="OY303" s="24"/>
      <c r="OZ303" s="24"/>
      <c r="PA303" s="24"/>
      <c r="PB303" s="24"/>
      <c r="PC303" s="24"/>
      <c r="PD303" s="24"/>
      <c r="PE303" s="24"/>
      <c r="PF303" s="24"/>
      <c r="PG303" s="24"/>
      <c r="PH303" s="24"/>
      <c r="PI303" s="24"/>
      <c r="PJ303" s="24"/>
      <c r="PK303" s="24"/>
      <c r="PL303" s="24"/>
      <c r="PM303" s="24"/>
      <c r="PN303" s="24"/>
      <c r="PO303" s="24"/>
      <c r="PP303" s="24"/>
      <c r="PQ303" s="24"/>
      <c r="PR303" s="24"/>
      <c r="PS303" s="24"/>
      <c r="PT303" s="24"/>
      <c r="PU303" s="24"/>
      <c r="PV303" s="24"/>
      <c r="PW303" s="24"/>
      <c r="PX303" s="24"/>
      <c r="PY303" s="24"/>
      <c r="PZ303" s="24"/>
      <c r="QA303" s="24"/>
      <c r="QB303" s="24"/>
      <c r="QC303" s="24"/>
      <c r="QD303" s="24"/>
      <c r="QE303" s="24"/>
      <c r="QF303" s="24"/>
      <c r="QG303" s="24"/>
      <c r="QH303" s="24"/>
      <c r="QI303" s="24"/>
      <c r="QJ303" s="24"/>
      <c r="QK303" s="24"/>
      <c r="QL303" s="24"/>
      <c r="QM303" s="24"/>
      <c r="QN303" s="24"/>
      <c r="QO303" s="24"/>
      <c r="QP303" s="24"/>
      <c r="QQ303" s="24"/>
      <c r="QR303" s="24"/>
      <c r="QS303" s="24"/>
      <c r="QT303" s="24"/>
      <c r="QU303" s="24"/>
      <c r="QV303" s="24"/>
      <c r="QW303" s="24"/>
      <c r="QX303" s="24"/>
      <c r="QY303" s="24"/>
      <c r="QZ303" s="24"/>
      <c r="RA303" s="24"/>
      <c r="RB303" s="24"/>
      <c r="RC303" s="24"/>
      <c r="RD303" s="24"/>
      <c r="RE303" s="24"/>
      <c r="RF303" s="24"/>
      <c r="RG303" s="24"/>
      <c r="RH303" s="24"/>
      <c r="RI303" s="24"/>
      <c r="RJ303" s="24"/>
      <c r="RK303" s="24"/>
      <c r="RL303" s="24"/>
      <c r="RM303" s="24"/>
      <c r="RN303" s="24"/>
      <c r="RO303" s="24"/>
      <c r="RP303" s="24"/>
      <c r="RQ303" s="24"/>
      <c r="RR303" s="24"/>
      <c r="RS303" s="24"/>
      <c r="RT303" s="24"/>
      <c r="RU303" s="24"/>
      <c r="RV303" s="24"/>
      <c r="RW303" s="24"/>
      <c r="RX303" s="24"/>
      <c r="RY303" s="24"/>
      <c r="RZ303" s="24"/>
      <c r="SA303" s="24"/>
      <c r="SB303" s="24"/>
      <c r="SC303" s="24"/>
      <c r="SD303" s="24"/>
      <c r="SE303" s="24"/>
      <c r="SF303" s="24"/>
      <c r="SG303" s="24"/>
      <c r="SH303" s="24"/>
      <c r="SI303" s="24"/>
      <c r="SJ303" s="24"/>
      <c r="SK303" s="24"/>
      <c r="SL303" s="24"/>
      <c r="SM303" s="24"/>
      <c r="SN303" s="24"/>
      <c r="SO303" s="24"/>
      <c r="SP303" s="24"/>
      <c r="SQ303" s="24"/>
      <c r="SR303" s="24"/>
      <c r="SS303" s="24"/>
      <c r="ST303" s="24"/>
      <c r="SU303" s="24"/>
      <c r="SV303" s="24"/>
      <c r="SW303" s="24"/>
      <c r="SX303" s="24"/>
      <c r="SY303" s="24"/>
      <c r="SZ303" s="24"/>
      <c r="TA303" s="24"/>
      <c r="TB303" s="24"/>
      <c r="TC303" s="24"/>
      <c r="TD303" s="24"/>
      <c r="TE303" s="24"/>
      <c r="TF303" s="24"/>
      <c r="TG303" s="24"/>
      <c r="TH303" s="24"/>
      <c r="TI303" s="24"/>
      <c r="TJ303" s="24"/>
      <c r="TK303" s="24"/>
      <c r="TL303" s="24"/>
      <c r="TM303" s="24"/>
      <c r="TN303" s="24"/>
      <c r="TO303" s="24"/>
      <c r="TP303" s="24"/>
      <c r="TQ303" s="24"/>
      <c r="TR303" s="24"/>
      <c r="TS303" s="24"/>
      <c r="TT303" s="24"/>
      <c r="TU303" s="24"/>
      <c r="TV303" s="24"/>
      <c r="TW303" s="24"/>
      <c r="TX303" s="24"/>
      <c r="TY303" s="24"/>
      <c r="TZ303" s="24"/>
      <c r="UA303" s="24"/>
      <c r="UB303" s="24"/>
      <c r="UC303" s="24"/>
      <c r="UD303" s="24"/>
      <c r="UE303" s="24"/>
      <c r="UF303" s="24"/>
      <c r="UG303" s="24"/>
      <c r="UH303" s="24"/>
      <c r="UI303" s="24"/>
      <c r="UJ303" s="24"/>
      <c r="UK303" s="24"/>
      <c r="UL303" s="24"/>
      <c r="UM303" s="24"/>
      <c r="UN303" s="24"/>
      <c r="UO303" s="24"/>
      <c r="UP303" s="24"/>
      <c r="UQ303" s="24"/>
      <c r="UR303" s="24"/>
      <c r="US303" s="24"/>
      <c r="UT303" s="24"/>
      <c r="UU303" s="24"/>
      <c r="UV303" s="24"/>
      <c r="UW303" s="24"/>
      <c r="UX303" s="24"/>
      <c r="UY303" s="24"/>
      <c r="UZ303" s="24"/>
      <c r="VA303" s="24"/>
      <c r="VB303" s="24"/>
      <c r="VC303" s="24"/>
      <c r="VD303" s="24"/>
    </row>
    <row r="304" spans="1:576" s="23" customFormat="1" ht="15" customHeight="1" x14ac:dyDescent="0.2">
      <c r="A304" s="94">
        <v>94</v>
      </c>
      <c r="B304" s="89" t="s">
        <v>325</v>
      </c>
      <c r="C304" s="89" t="s">
        <v>326</v>
      </c>
      <c r="D304" s="20">
        <v>14</v>
      </c>
      <c r="E304" s="89" t="s">
        <v>245</v>
      </c>
      <c r="F304" s="89" t="s">
        <v>327</v>
      </c>
      <c r="G304" s="130">
        <v>12</v>
      </c>
      <c r="H304" s="22">
        <v>40</v>
      </c>
      <c r="I304" s="22" t="s">
        <v>107</v>
      </c>
      <c r="J304" s="21" t="s">
        <v>69</v>
      </c>
      <c r="K304" s="21" t="s">
        <v>261</v>
      </c>
      <c r="L304" s="21" t="s">
        <v>188</v>
      </c>
      <c r="M304" s="22">
        <v>1</v>
      </c>
      <c r="N304" s="62">
        <v>24345</v>
      </c>
      <c r="O304" s="62"/>
      <c r="P304" s="62"/>
      <c r="Q304" s="62">
        <f t="shared" si="165"/>
        <v>24345</v>
      </c>
      <c r="R304" s="62"/>
      <c r="S304" s="62">
        <f t="shared" si="168"/>
        <v>4393.666666666667</v>
      </c>
      <c r="T304" s="62">
        <f t="shared" si="169"/>
        <v>43936.666666666664</v>
      </c>
      <c r="U304" s="62">
        <f t="shared" si="170"/>
        <v>4260.375</v>
      </c>
      <c r="V304" s="62">
        <f t="shared" si="171"/>
        <v>730.35</v>
      </c>
      <c r="W304" s="62">
        <f t="shared" si="172"/>
        <v>1217.25</v>
      </c>
      <c r="X304" s="62">
        <f t="shared" si="173"/>
        <v>486.90000000000003</v>
      </c>
      <c r="Y304" s="62">
        <v>1261</v>
      </c>
      <c r="Z304" s="62">
        <v>756</v>
      </c>
      <c r="AA304" s="64">
        <f t="shared" si="154"/>
        <v>13181</v>
      </c>
      <c r="AB304" s="64">
        <f t="shared" si="166"/>
        <v>38182.819444444445</v>
      </c>
      <c r="AC304" s="64">
        <f t="shared" si="167"/>
        <v>458193.83333333337</v>
      </c>
      <c r="AD304" s="64"/>
      <c r="AE304" s="64"/>
      <c r="AF304" s="64"/>
      <c r="AG304" s="64"/>
      <c r="AH304" s="64"/>
      <c r="AI304" s="64"/>
      <c r="AJ304" s="64"/>
      <c r="AK304" s="64"/>
      <c r="AL304" s="6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CR304" s="24"/>
      <c r="CS304" s="24"/>
      <c r="CT304" s="24"/>
      <c r="CU304" s="24"/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4"/>
      <c r="HA304" s="24"/>
      <c r="HB304" s="24"/>
      <c r="HC304" s="24"/>
      <c r="HD304" s="24"/>
      <c r="HE304" s="24"/>
      <c r="HF304" s="24"/>
      <c r="HG304" s="24"/>
      <c r="HH304" s="24"/>
      <c r="HI304" s="24"/>
      <c r="HJ304" s="24"/>
      <c r="HK304" s="24"/>
      <c r="HL304" s="24"/>
      <c r="HM304" s="24"/>
      <c r="HN304" s="24"/>
      <c r="HO304" s="24"/>
      <c r="HP304" s="24"/>
      <c r="HQ304" s="24"/>
      <c r="HR304" s="24"/>
      <c r="HS304" s="24"/>
      <c r="HT304" s="24"/>
      <c r="HU304" s="24"/>
      <c r="HV304" s="24"/>
      <c r="HW304" s="24"/>
      <c r="HX304" s="24"/>
      <c r="HY304" s="24"/>
      <c r="HZ304" s="24"/>
      <c r="IA304" s="24"/>
      <c r="IB304" s="24"/>
      <c r="IC304" s="24"/>
      <c r="ID304" s="24"/>
      <c r="IE304" s="24"/>
      <c r="IF304" s="24"/>
      <c r="IG304" s="24"/>
      <c r="IH304" s="24"/>
      <c r="II304" s="24"/>
      <c r="IJ304" s="24"/>
      <c r="IK304" s="24"/>
      <c r="IL304" s="24"/>
      <c r="IM304" s="24"/>
      <c r="IN304" s="24"/>
      <c r="IO304" s="24"/>
      <c r="IP304" s="24"/>
      <c r="IQ304" s="24"/>
      <c r="IR304" s="24"/>
      <c r="IS304" s="24"/>
      <c r="IT304" s="24"/>
      <c r="IU304" s="24"/>
      <c r="IV304" s="24"/>
      <c r="IW304" s="24"/>
      <c r="IX304" s="24"/>
      <c r="IY304" s="24"/>
      <c r="IZ304" s="24"/>
      <c r="JA304" s="24"/>
      <c r="JB304" s="24"/>
      <c r="JC304" s="24"/>
      <c r="JD304" s="24"/>
      <c r="JE304" s="24"/>
      <c r="JF304" s="24"/>
      <c r="JG304" s="24"/>
      <c r="JH304" s="24"/>
      <c r="JI304" s="24"/>
      <c r="JJ304" s="24"/>
      <c r="JK304" s="24"/>
      <c r="JL304" s="24"/>
      <c r="JM304" s="24"/>
      <c r="JN304" s="24"/>
      <c r="JO304" s="24"/>
      <c r="JP304" s="24"/>
      <c r="JQ304" s="24"/>
      <c r="JR304" s="24"/>
      <c r="JS304" s="24"/>
      <c r="JT304" s="24"/>
      <c r="JU304" s="24"/>
      <c r="JV304" s="24"/>
      <c r="JW304" s="24"/>
      <c r="JX304" s="24"/>
      <c r="JY304" s="24"/>
      <c r="JZ304" s="24"/>
      <c r="KA304" s="24"/>
      <c r="KB304" s="24"/>
      <c r="KC304" s="24"/>
      <c r="KD304" s="24"/>
      <c r="KE304" s="24"/>
      <c r="KF304" s="24"/>
      <c r="KG304" s="24"/>
      <c r="KH304" s="24"/>
      <c r="KI304" s="24"/>
      <c r="KJ304" s="24"/>
      <c r="KK304" s="24"/>
      <c r="KL304" s="24"/>
      <c r="KM304" s="24"/>
      <c r="KN304" s="24"/>
      <c r="KO304" s="24"/>
      <c r="KP304" s="24"/>
      <c r="KQ304" s="24"/>
      <c r="KR304" s="24"/>
      <c r="KS304" s="24"/>
      <c r="KT304" s="24"/>
      <c r="KU304" s="24"/>
      <c r="KV304" s="24"/>
      <c r="KW304" s="24"/>
      <c r="KX304" s="24"/>
      <c r="KY304" s="24"/>
      <c r="KZ304" s="24"/>
      <c r="LA304" s="24"/>
      <c r="LB304" s="24"/>
      <c r="LC304" s="24"/>
      <c r="LD304" s="24"/>
      <c r="LE304" s="24"/>
      <c r="LF304" s="24"/>
      <c r="LG304" s="24"/>
      <c r="LH304" s="24"/>
      <c r="LI304" s="24"/>
      <c r="LJ304" s="24"/>
      <c r="LK304" s="24"/>
      <c r="LL304" s="24"/>
      <c r="LM304" s="24"/>
      <c r="LN304" s="24"/>
      <c r="LO304" s="24"/>
      <c r="LP304" s="24"/>
      <c r="LQ304" s="24"/>
      <c r="LR304" s="24"/>
      <c r="LS304" s="24"/>
      <c r="LT304" s="24"/>
      <c r="LU304" s="24"/>
      <c r="LV304" s="24"/>
      <c r="LW304" s="24"/>
      <c r="LX304" s="24"/>
      <c r="LY304" s="24"/>
      <c r="LZ304" s="24"/>
      <c r="MA304" s="24"/>
      <c r="MB304" s="24"/>
      <c r="MC304" s="24"/>
      <c r="MD304" s="24"/>
      <c r="ME304" s="24"/>
      <c r="MF304" s="24"/>
      <c r="MG304" s="24"/>
      <c r="MH304" s="24"/>
      <c r="MI304" s="24"/>
      <c r="MJ304" s="24"/>
      <c r="MK304" s="24"/>
      <c r="ML304" s="24"/>
      <c r="MM304" s="24"/>
      <c r="MN304" s="24"/>
      <c r="MO304" s="24"/>
      <c r="MP304" s="24"/>
      <c r="MQ304" s="24"/>
      <c r="MR304" s="24"/>
      <c r="MS304" s="24"/>
      <c r="MT304" s="24"/>
      <c r="MU304" s="24"/>
      <c r="MV304" s="24"/>
      <c r="MW304" s="24"/>
      <c r="MX304" s="24"/>
      <c r="MY304" s="24"/>
      <c r="MZ304" s="24"/>
      <c r="NA304" s="24"/>
      <c r="NB304" s="24"/>
      <c r="NC304" s="24"/>
      <c r="ND304" s="24"/>
      <c r="NE304" s="24"/>
      <c r="NF304" s="24"/>
      <c r="NG304" s="24"/>
      <c r="NH304" s="24"/>
      <c r="NI304" s="24"/>
      <c r="NJ304" s="24"/>
      <c r="NK304" s="24"/>
      <c r="NL304" s="24"/>
      <c r="NM304" s="24"/>
      <c r="NN304" s="24"/>
      <c r="NO304" s="24"/>
      <c r="NP304" s="24"/>
      <c r="NQ304" s="24"/>
      <c r="NR304" s="24"/>
      <c r="NS304" s="24"/>
      <c r="NT304" s="24"/>
      <c r="NU304" s="24"/>
      <c r="NV304" s="24"/>
      <c r="NW304" s="24"/>
      <c r="NX304" s="24"/>
      <c r="NY304" s="24"/>
      <c r="NZ304" s="24"/>
      <c r="OA304" s="24"/>
      <c r="OB304" s="24"/>
      <c r="OC304" s="24"/>
      <c r="OD304" s="24"/>
      <c r="OE304" s="24"/>
      <c r="OF304" s="24"/>
      <c r="OG304" s="24"/>
      <c r="OH304" s="24"/>
      <c r="OI304" s="24"/>
      <c r="OJ304" s="24"/>
      <c r="OK304" s="24"/>
      <c r="OL304" s="24"/>
      <c r="OM304" s="24"/>
      <c r="ON304" s="24"/>
      <c r="OO304" s="24"/>
      <c r="OP304" s="24"/>
      <c r="OQ304" s="24"/>
      <c r="OR304" s="24"/>
      <c r="OS304" s="24"/>
      <c r="OT304" s="24"/>
      <c r="OU304" s="24"/>
      <c r="OV304" s="24"/>
      <c r="OW304" s="24"/>
      <c r="OX304" s="24"/>
      <c r="OY304" s="24"/>
      <c r="OZ304" s="24"/>
      <c r="PA304" s="24"/>
      <c r="PB304" s="24"/>
      <c r="PC304" s="24"/>
      <c r="PD304" s="24"/>
      <c r="PE304" s="24"/>
      <c r="PF304" s="24"/>
      <c r="PG304" s="24"/>
      <c r="PH304" s="24"/>
      <c r="PI304" s="24"/>
      <c r="PJ304" s="24"/>
      <c r="PK304" s="24"/>
      <c r="PL304" s="24"/>
      <c r="PM304" s="24"/>
      <c r="PN304" s="24"/>
      <c r="PO304" s="24"/>
      <c r="PP304" s="24"/>
      <c r="PQ304" s="24"/>
      <c r="PR304" s="24"/>
      <c r="PS304" s="24"/>
      <c r="PT304" s="24"/>
      <c r="PU304" s="24"/>
      <c r="PV304" s="24"/>
      <c r="PW304" s="24"/>
      <c r="PX304" s="24"/>
      <c r="PY304" s="24"/>
      <c r="PZ304" s="24"/>
      <c r="QA304" s="24"/>
      <c r="QB304" s="24"/>
      <c r="QC304" s="24"/>
      <c r="QD304" s="24"/>
      <c r="QE304" s="24"/>
      <c r="QF304" s="24"/>
      <c r="QG304" s="24"/>
      <c r="QH304" s="24"/>
      <c r="QI304" s="24"/>
      <c r="QJ304" s="24"/>
      <c r="QK304" s="24"/>
      <c r="QL304" s="24"/>
      <c r="QM304" s="24"/>
      <c r="QN304" s="24"/>
      <c r="QO304" s="24"/>
      <c r="QP304" s="24"/>
      <c r="QQ304" s="24"/>
      <c r="QR304" s="24"/>
      <c r="QS304" s="24"/>
      <c r="QT304" s="24"/>
      <c r="QU304" s="24"/>
      <c r="QV304" s="24"/>
      <c r="QW304" s="24"/>
      <c r="QX304" s="24"/>
      <c r="QY304" s="24"/>
      <c r="QZ304" s="24"/>
      <c r="RA304" s="24"/>
      <c r="RB304" s="24"/>
      <c r="RC304" s="24"/>
      <c r="RD304" s="24"/>
      <c r="RE304" s="24"/>
      <c r="RF304" s="24"/>
      <c r="RG304" s="24"/>
      <c r="RH304" s="24"/>
      <c r="RI304" s="24"/>
      <c r="RJ304" s="24"/>
      <c r="RK304" s="24"/>
      <c r="RL304" s="24"/>
      <c r="RM304" s="24"/>
      <c r="RN304" s="24"/>
      <c r="RO304" s="24"/>
      <c r="RP304" s="24"/>
      <c r="RQ304" s="24"/>
      <c r="RR304" s="24"/>
      <c r="RS304" s="24"/>
      <c r="RT304" s="24"/>
      <c r="RU304" s="24"/>
      <c r="RV304" s="24"/>
      <c r="RW304" s="24"/>
      <c r="RX304" s="24"/>
      <c r="RY304" s="24"/>
      <c r="RZ304" s="24"/>
      <c r="SA304" s="24"/>
      <c r="SB304" s="24"/>
      <c r="SC304" s="24"/>
      <c r="SD304" s="24"/>
      <c r="SE304" s="24"/>
      <c r="SF304" s="24"/>
      <c r="SG304" s="24"/>
      <c r="SH304" s="24"/>
      <c r="SI304" s="24"/>
      <c r="SJ304" s="24"/>
      <c r="SK304" s="24"/>
      <c r="SL304" s="24"/>
      <c r="SM304" s="24"/>
      <c r="SN304" s="24"/>
      <c r="SO304" s="24"/>
      <c r="SP304" s="24"/>
      <c r="SQ304" s="24"/>
      <c r="SR304" s="24"/>
      <c r="SS304" s="24"/>
      <c r="ST304" s="24"/>
      <c r="SU304" s="24"/>
      <c r="SV304" s="24"/>
      <c r="SW304" s="24"/>
      <c r="SX304" s="24"/>
      <c r="SY304" s="24"/>
      <c r="SZ304" s="24"/>
      <c r="TA304" s="24"/>
      <c r="TB304" s="24"/>
      <c r="TC304" s="24"/>
      <c r="TD304" s="24"/>
      <c r="TE304" s="24"/>
      <c r="TF304" s="24"/>
      <c r="TG304" s="24"/>
      <c r="TH304" s="24"/>
      <c r="TI304" s="24"/>
      <c r="TJ304" s="24"/>
      <c r="TK304" s="24"/>
      <c r="TL304" s="24"/>
      <c r="TM304" s="24"/>
      <c r="TN304" s="24"/>
      <c r="TO304" s="24"/>
      <c r="TP304" s="24"/>
      <c r="TQ304" s="24"/>
      <c r="TR304" s="24"/>
      <c r="TS304" s="24"/>
      <c r="TT304" s="24"/>
      <c r="TU304" s="24"/>
      <c r="TV304" s="24"/>
      <c r="TW304" s="24"/>
      <c r="TX304" s="24"/>
      <c r="TY304" s="24"/>
      <c r="TZ304" s="24"/>
      <c r="UA304" s="24"/>
      <c r="UB304" s="24"/>
      <c r="UC304" s="24"/>
      <c r="UD304" s="24"/>
      <c r="UE304" s="24"/>
      <c r="UF304" s="24"/>
      <c r="UG304" s="24"/>
      <c r="UH304" s="24"/>
      <c r="UI304" s="24"/>
      <c r="UJ304" s="24"/>
      <c r="UK304" s="24"/>
      <c r="UL304" s="24"/>
      <c r="UM304" s="24"/>
      <c r="UN304" s="24"/>
      <c r="UO304" s="24"/>
      <c r="UP304" s="24"/>
      <c r="UQ304" s="24"/>
      <c r="UR304" s="24"/>
      <c r="US304" s="24"/>
      <c r="UT304" s="24"/>
      <c r="UU304" s="24"/>
      <c r="UV304" s="24"/>
      <c r="UW304" s="24"/>
      <c r="UX304" s="24"/>
      <c r="UY304" s="24"/>
      <c r="UZ304" s="24"/>
      <c r="VA304" s="24"/>
      <c r="VB304" s="24"/>
      <c r="VC304" s="24"/>
      <c r="VD304" s="24"/>
    </row>
    <row r="305" spans="1:576" s="23" customFormat="1" ht="15" customHeight="1" x14ac:dyDescent="0.2">
      <c r="A305" s="18">
        <v>95</v>
      </c>
      <c r="B305" s="89" t="s">
        <v>325</v>
      </c>
      <c r="C305" s="89" t="s">
        <v>326</v>
      </c>
      <c r="D305" s="20">
        <v>14</v>
      </c>
      <c r="E305" s="89" t="s">
        <v>245</v>
      </c>
      <c r="F305" s="89" t="s">
        <v>327</v>
      </c>
      <c r="G305" s="130">
        <v>12</v>
      </c>
      <c r="H305" s="22">
        <v>40</v>
      </c>
      <c r="I305" s="22" t="s">
        <v>107</v>
      </c>
      <c r="J305" s="21" t="s">
        <v>67</v>
      </c>
      <c r="K305" s="21" t="s">
        <v>261</v>
      </c>
      <c r="L305" s="21" t="s">
        <v>188</v>
      </c>
      <c r="M305" s="22">
        <v>1</v>
      </c>
      <c r="N305" s="62">
        <v>24345</v>
      </c>
      <c r="O305" s="62"/>
      <c r="P305" s="62"/>
      <c r="Q305" s="62">
        <f t="shared" si="165"/>
        <v>24345</v>
      </c>
      <c r="R305" s="62"/>
      <c r="S305" s="62">
        <f t="shared" si="168"/>
        <v>4451.333333333333</v>
      </c>
      <c r="T305" s="62">
        <f t="shared" si="169"/>
        <v>44513.333333333336</v>
      </c>
      <c r="U305" s="62">
        <f t="shared" si="170"/>
        <v>4260.375</v>
      </c>
      <c r="V305" s="62">
        <f t="shared" si="171"/>
        <v>730.35</v>
      </c>
      <c r="W305" s="62">
        <f t="shared" si="172"/>
        <v>1217.25</v>
      </c>
      <c r="X305" s="62">
        <f t="shared" si="173"/>
        <v>486.90000000000003</v>
      </c>
      <c r="Y305" s="62">
        <v>1455</v>
      </c>
      <c r="Z305" s="62">
        <v>908</v>
      </c>
      <c r="AA305" s="64">
        <f t="shared" si="154"/>
        <v>13354</v>
      </c>
      <c r="AB305" s="64">
        <f t="shared" si="166"/>
        <v>38596.097222222219</v>
      </c>
      <c r="AC305" s="64">
        <f t="shared" si="167"/>
        <v>463153.16666666663</v>
      </c>
      <c r="AD305" s="64"/>
      <c r="AE305" s="64"/>
      <c r="AF305" s="64"/>
      <c r="AG305" s="64"/>
      <c r="AH305" s="64"/>
      <c r="AI305" s="64"/>
      <c r="AJ305" s="64"/>
      <c r="AK305" s="64"/>
      <c r="AL305" s="6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  <c r="CH305" s="24"/>
      <c r="CI305" s="24"/>
      <c r="CJ305" s="24"/>
      <c r="CK305" s="24"/>
      <c r="CL305" s="24"/>
      <c r="CM305" s="24"/>
      <c r="CN305" s="24"/>
      <c r="CO305" s="24"/>
      <c r="CP305" s="24"/>
      <c r="CQ305" s="24"/>
      <c r="CR305" s="24"/>
      <c r="CS305" s="24"/>
      <c r="CT305" s="24"/>
      <c r="CU305" s="24"/>
      <c r="CV305" s="24"/>
      <c r="CW305" s="24"/>
      <c r="CX305" s="24"/>
      <c r="CY305" s="24"/>
      <c r="CZ305" s="24"/>
      <c r="DA305" s="24"/>
      <c r="DB305" s="24"/>
      <c r="DC305" s="24"/>
      <c r="DD305" s="24"/>
      <c r="DE305" s="24"/>
      <c r="DF305" s="24"/>
      <c r="DG305" s="24"/>
      <c r="DH305" s="24"/>
      <c r="DI305" s="24"/>
      <c r="DJ305" s="24"/>
      <c r="DK305" s="24"/>
      <c r="DL305" s="24"/>
      <c r="DM305" s="24"/>
      <c r="DN305" s="24"/>
      <c r="DO305" s="24"/>
      <c r="DP305" s="24"/>
      <c r="DQ305" s="24"/>
      <c r="DR305" s="24"/>
      <c r="DS305" s="24"/>
      <c r="DT305" s="24"/>
      <c r="DU305" s="24"/>
      <c r="DV305" s="24"/>
      <c r="DW305" s="24"/>
      <c r="DX305" s="24"/>
      <c r="DY305" s="24"/>
      <c r="DZ305" s="24"/>
      <c r="EA305" s="24"/>
      <c r="EB305" s="24"/>
      <c r="EC305" s="24"/>
      <c r="ED305" s="24"/>
      <c r="EE305" s="24"/>
      <c r="EF305" s="24"/>
      <c r="EG305" s="24"/>
      <c r="EH305" s="24"/>
      <c r="EI305" s="24"/>
      <c r="EJ305" s="24"/>
      <c r="EK305" s="24"/>
      <c r="EL305" s="24"/>
      <c r="EM305" s="24"/>
      <c r="EN305" s="24"/>
      <c r="EO305" s="24"/>
      <c r="EP305" s="24"/>
      <c r="EQ305" s="24"/>
      <c r="ER305" s="24"/>
      <c r="ES305" s="24"/>
      <c r="ET305" s="24"/>
      <c r="EU305" s="24"/>
      <c r="EV305" s="24"/>
      <c r="EW305" s="24"/>
      <c r="EX305" s="24"/>
      <c r="EY305" s="24"/>
      <c r="EZ305" s="24"/>
      <c r="FA305" s="24"/>
      <c r="FB305" s="24"/>
      <c r="FC305" s="24"/>
      <c r="FD305" s="24"/>
      <c r="FE305" s="24"/>
      <c r="FF305" s="24"/>
      <c r="FG305" s="24"/>
      <c r="FH305" s="24"/>
      <c r="FI305" s="24"/>
      <c r="FJ305" s="24"/>
      <c r="FK305" s="24"/>
      <c r="FL305" s="24"/>
      <c r="FM305" s="24"/>
      <c r="FN305" s="24"/>
      <c r="FO305" s="24"/>
      <c r="FP305" s="24"/>
      <c r="FQ305" s="24"/>
      <c r="FR305" s="24"/>
      <c r="FS305" s="24"/>
      <c r="FT305" s="24"/>
      <c r="FU305" s="24"/>
      <c r="FV305" s="24"/>
      <c r="FW305" s="24"/>
      <c r="FX305" s="24"/>
      <c r="FY305" s="24"/>
      <c r="FZ305" s="24"/>
      <c r="GA305" s="24"/>
      <c r="GB305" s="24"/>
      <c r="GC305" s="24"/>
      <c r="GD305" s="24"/>
      <c r="GE305" s="24"/>
      <c r="GF305" s="24"/>
      <c r="GG305" s="24"/>
      <c r="GH305" s="24"/>
      <c r="GI305" s="24"/>
      <c r="GJ305" s="24"/>
      <c r="GK305" s="24"/>
      <c r="GL305" s="24"/>
      <c r="GM305" s="24"/>
      <c r="GN305" s="24"/>
      <c r="GO305" s="24"/>
      <c r="GP305" s="24"/>
      <c r="GQ305" s="24"/>
      <c r="GR305" s="24"/>
      <c r="GS305" s="24"/>
      <c r="GT305" s="24"/>
      <c r="GU305" s="24"/>
      <c r="GV305" s="24"/>
      <c r="GW305" s="24"/>
      <c r="GX305" s="24"/>
      <c r="GY305" s="24"/>
      <c r="GZ305" s="24"/>
      <c r="HA305" s="24"/>
      <c r="HB305" s="24"/>
      <c r="HC305" s="24"/>
      <c r="HD305" s="24"/>
      <c r="HE305" s="24"/>
      <c r="HF305" s="24"/>
      <c r="HG305" s="24"/>
      <c r="HH305" s="24"/>
      <c r="HI305" s="24"/>
      <c r="HJ305" s="24"/>
      <c r="HK305" s="24"/>
      <c r="HL305" s="24"/>
      <c r="HM305" s="24"/>
      <c r="HN305" s="24"/>
      <c r="HO305" s="24"/>
      <c r="HP305" s="24"/>
      <c r="HQ305" s="24"/>
      <c r="HR305" s="24"/>
      <c r="HS305" s="24"/>
      <c r="HT305" s="24"/>
      <c r="HU305" s="24"/>
      <c r="HV305" s="24"/>
      <c r="HW305" s="24"/>
      <c r="HX305" s="24"/>
      <c r="HY305" s="24"/>
      <c r="HZ305" s="24"/>
      <c r="IA305" s="24"/>
      <c r="IB305" s="24"/>
      <c r="IC305" s="24"/>
      <c r="ID305" s="24"/>
      <c r="IE305" s="24"/>
      <c r="IF305" s="24"/>
      <c r="IG305" s="24"/>
      <c r="IH305" s="24"/>
      <c r="II305" s="24"/>
      <c r="IJ305" s="24"/>
      <c r="IK305" s="24"/>
      <c r="IL305" s="24"/>
      <c r="IM305" s="24"/>
      <c r="IN305" s="24"/>
      <c r="IO305" s="24"/>
      <c r="IP305" s="24"/>
      <c r="IQ305" s="24"/>
      <c r="IR305" s="24"/>
      <c r="IS305" s="24"/>
      <c r="IT305" s="24"/>
      <c r="IU305" s="24"/>
      <c r="IV305" s="24"/>
      <c r="IW305" s="24"/>
      <c r="IX305" s="24"/>
      <c r="IY305" s="24"/>
      <c r="IZ305" s="24"/>
      <c r="JA305" s="24"/>
      <c r="JB305" s="24"/>
      <c r="JC305" s="24"/>
      <c r="JD305" s="24"/>
      <c r="JE305" s="24"/>
      <c r="JF305" s="24"/>
      <c r="JG305" s="24"/>
      <c r="JH305" s="24"/>
      <c r="JI305" s="24"/>
      <c r="JJ305" s="24"/>
      <c r="JK305" s="24"/>
      <c r="JL305" s="24"/>
      <c r="JM305" s="24"/>
      <c r="JN305" s="24"/>
      <c r="JO305" s="24"/>
      <c r="JP305" s="24"/>
      <c r="JQ305" s="24"/>
      <c r="JR305" s="24"/>
      <c r="JS305" s="24"/>
      <c r="JT305" s="24"/>
      <c r="JU305" s="24"/>
      <c r="JV305" s="24"/>
      <c r="JW305" s="24"/>
      <c r="JX305" s="24"/>
      <c r="JY305" s="24"/>
      <c r="JZ305" s="24"/>
      <c r="KA305" s="24"/>
      <c r="KB305" s="24"/>
      <c r="KC305" s="24"/>
      <c r="KD305" s="24"/>
      <c r="KE305" s="24"/>
      <c r="KF305" s="24"/>
      <c r="KG305" s="24"/>
      <c r="KH305" s="24"/>
      <c r="KI305" s="24"/>
      <c r="KJ305" s="24"/>
      <c r="KK305" s="24"/>
      <c r="KL305" s="24"/>
      <c r="KM305" s="24"/>
      <c r="KN305" s="24"/>
      <c r="KO305" s="24"/>
      <c r="KP305" s="24"/>
      <c r="KQ305" s="24"/>
      <c r="KR305" s="24"/>
      <c r="KS305" s="24"/>
      <c r="KT305" s="24"/>
      <c r="KU305" s="24"/>
      <c r="KV305" s="24"/>
      <c r="KW305" s="24"/>
      <c r="KX305" s="24"/>
      <c r="KY305" s="24"/>
      <c r="KZ305" s="24"/>
      <c r="LA305" s="24"/>
      <c r="LB305" s="24"/>
      <c r="LC305" s="24"/>
      <c r="LD305" s="24"/>
      <c r="LE305" s="24"/>
      <c r="LF305" s="24"/>
      <c r="LG305" s="24"/>
      <c r="LH305" s="24"/>
      <c r="LI305" s="24"/>
      <c r="LJ305" s="24"/>
      <c r="LK305" s="24"/>
      <c r="LL305" s="24"/>
      <c r="LM305" s="24"/>
      <c r="LN305" s="24"/>
      <c r="LO305" s="24"/>
      <c r="LP305" s="24"/>
      <c r="LQ305" s="24"/>
      <c r="LR305" s="24"/>
      <c r="LS305" s="24"/>
      <c r="LT305" s="24"/>
      <c r="LU305" s="24"/>
      <c r="LV305" s="24"/>
      <c r="LW305" s="24"/>
      <c r="LX305" s="24"/>
      <c r="LY305" s="24"/>
      <c r="LZ305" s="24"/>
      <c r="MA305" s="24"/>
      <c r="MB305" s="24"/>
      <c r="MC305" s="24"/>
      <c r="MD305" s="24"/>
      <c r="ME305" s="24"/>
      <c r="MF305" s="24"/>
      <c r="MG305" s="24"/>
      <c r="MH305" s="24"/>
      <c r="MI305" s="24"/>
      <c r="MJ305" s="24"/>
      <c r="MK305" s="24"/>
      <c r="ML305" s="24"/>
      <c r="MM305" s="24"/>
      <c r="MN305" s="24"/>
      <c r="MO305" s="24"/>
      <c r="MP305" s="24"/>
      <c r="MQ305" s="24"/>
      <c r="MR305" s="24"/>
      <c r="MS305" s="24"/>
      <c r="MT305" s="24"/>
      <c r="MU305" s="24"/>
      <c r="MV305" s="24"/>
      <c r="MW305" s="24"/>
      <c r="MX305" s="24"/>
      <c r="MY305" s="24"/>
      <c r="MZ305" s="24"/>
      <c r="NA305" s="24"/>
      <c r="NB305" s="24"/>
      <c r="NC305" s="24"/>
      <c r="ND305" s="24"/>
      <c r="NE305" s="24"/>
      <c r="NF305" s="24"/>
      <c r="NG305" s="24"/>
      <c r="NH305" s="24"/>
      <c r="NI305" s="24"/>
      <c r="NJ305" s="24"/>
      <c r="NK305" s="24"/>
      <c r="NL305" s="24"/>
      <c r="NM305" s="24"/>
      <c r="NN305" s="24"/>
      <c r="NO305" s="24"/>
      <c r="NP305" s="24"/>
      <c r="NQ305" s="24"/>
      <c r="NR305" s="24"/>
      <c r="NS305" s="24"/>
      <c r="NT305" s="24"/>
      <c r="NU305" s="24"/>
      <c r="NV305" s="24"/>
      <c r="NW305" s="24"/>
      <c r="NX305" s="24"/>
      <c r="NY305" s="24"/>
      <c r="NZ305" s="24"/>
      <c r="OA305" s="24"/>
      <c r="OB305" s="24"/>
      <c r="OC305" s="24"/>
      <c r="OD305" s="24"/>
      <c r="OE305" s="24"/>
      <c r="OF305" s="24"/>
      <c r="OG305" s="24"/>
      <c r="OH305" s="24"/>
      <c r="OI305" s="24"/>
      <c r="OJ305" s="24"/>
      <c r="OK305" s="24"/>
      <c r="OL305" s="24"/>
      <c r="OM305" s="24"/>
      <c r="ON305" s="24"/>
      <c r="OO305" s="24"/>
      <c r="OP305" s="24"/>
      <c r="OQ305" s="24"/>
      <c r="OR305" s="24"/>
      <c r="OS305" s="24"/>
      <c r="OT305" s="24"/>
      <c r="OU305" s="24"/>
      <c r="OV305" s="24"/>
      <c r="OW305" s="24"/>
      <c r="OX305" s="24"/>
      <c r="OY305" s="24"/>
      <c r="OZ305" s="24"/>
      <c r="PA305" s="24"/>
      <c r="PB305" s="24"/>
      <c r="PC305" s="24"/>
      <c r="PD305" s="24"/>
      <c r="PE305" s="24"/>
      <c r="PF305" s="24"/>
      <c r="PG305" s="24"/>
      <c r="PH305" s="24"/>
      <c r="PI305" s="24"/>
      <c r="PJ305" s="24"/>
      <c r="PK305" s="24"/>
      <c r="PL305" s="24"/>
      <c r="PM305" s="24"/>
      <c r="PN305" s="24"/>
      <c r="PO305" s="24"/>
      <c r="PP305" s="24"/>
      <c r="PQ305" s="24"/>
      <c r="PR305" s="24"/>
      <c r="PS305" s="24"/>
      <c r="PT305" s="24"/>
      <c r="PU305" s="24"/>
      <c r="PV305" s="24"/>
      <c r="PW305" s="24"/>
      <c r="PX305" s="24"/>
      <c r="PY305" s="24"/>
      <c r="PZ305" s="24"/>
      <c r="QA305" s="24"/>
      <c r="QB305" s="24"/>
      <c r="QC305" s="24"/>
      <c r="QD305" s="24"/>
      <c r="QE305" s="24"/>
      <c r="QF305" s="24"/>
      <c r="QG305" s="24"/>
      <c r="QH305" s="24"/>
      <c r="QI305" s="24"/>
      <c r="QJ305" s="24"/>
      <c r="QK305" s="24"/>
      <c r="QL305" s="24"/>
      <c r="QM305" s="24"/>
      <c r="QN305" s="24"/>
      <c r="QO305" s="24"/>
      <c r="QP305" s="24"/>
      <c r="QQ305" s="24"/>
      <c r="QR305" s="24"/>
      <c r="QS305" s="24"/>
      <c r="QT305" s="24"/>
      <c r="QU305" s="24"/>
      <c r="QV305" s="24"/>
      <c r="QW305" s="24"/>
      <c r="QX305" s="24"/>
      <c r="QY305" s="24"/>
      <c r="QZ305" s="24"/>
      <c r="RA305" s="24"/>
      <c r="RB305" s="24"/>
      <c r="RC305" s="24"/>
      <c r="RD305" s="24"/>
      <c r="RE305" s="24"/>
      <c r="RF305" s="24"/>
      <c r="RG305" s="24"/>
      <c r="RH305" s="24"/>
      <c r="RI305" s="24"/>
      <c r="RJ305" s="24"/>
      <c r="RK305" s="24"/>
      <c r="RL305" s="24"/>
      <c r="RM305" s="24"/>
      <c r="RN305" s="24"/>
      <c r="RO305" s="24"/>
      <c r="RP305" s="24"/>
      <c r="RQ305" s="24"/>
      <c r="RR305" s="24"/>
      <c r="RS305" s="24"/>
      <c r="RT305" s="24"/>
      <c r="RU305" s="24"/>
      <c r="RV305" s="24"/>
      <c r="RW305" s="24"/>
      <c r="RX305" s="24"/>
      <c r="RY305" s="24"/>
      <c r="RZ305" s="24"/>
      <c r="SA305" s="24"/>
      <c r="SB305" s="24"/>
      <c r="SC305" s="24"/>
      <c r="SD305" s="24"/>
      <c r="SE305" s="24"/>
      <c r="SF305" s="24"/>
      <c r="SG305" s="24"/>
      <c r="SH305" s="24"/>
      <c r="SI305" s="24"/>
      <c r="SJ305" s="24"/>
      <c r="SK305" s="24"/>
      <c r="SL305" s="24"/>
      <c r="SM305" s="24"/>
      <c r="SN305" s="24"/>
      <c r="SO305" s="24"/>
      <c r="SP305" s="24"/>
      <c r="SQ305" s="24"/>
      <c r="SR305" s="24"/>
      <c r="SS305" s="24"/>
      <c r="ST305" s="24"/>
      <c r="SU305" s="24"/>
      <c r="SV305" s="24"/>
      <c r="SW305" s="24"/>
      <c r="SX305" s="24"/>
      <c r="SY305" s="24"/>
      <c r="SZ305" s="24"/>
      <c r="TA305" s="24"/>
      <c r="TB305" s="24"/>
      <c r="TC305" s="24"/>
      <c r="TD305" s="24"/>
      <c r="TE305" s="24"/>
      <c r="TF305" s="24"/>
      <c r="TG305" s="24"/>
      <c r="TH305" s="24"/>
      <c r="TI305" s="24"/>
      <c r="TJ305" s="24"/>
      <c r="TK305" s="24"/>
      <c r="TL305" s="24"/>
      <c r="TM305" s="24"/>
      <c r="TN305" s="24"/>
      <c r="TO305" s="24"/>
      <c r="TP305" s="24"/>
      <c r="TQ305" s="24"/>
      <c r="TR305" s="24"/>
      <c r="TS305" s="24"/>
      <c r="TT305" s="24"/>
      <c r="TU305" s="24"/>
      <c r="TV305" s="24"/>
      <c r="TW305" s="24"/>
      <c r="TX305" s="24"/>
      <c r="TY305" s="24"/>
      <c r="TZ305" s="24"/>
      <c r="UA305" s="24"/>
      <c r="UB305" s="24"/>
      <c r="UC305" s="24"/>
      <c r="UD305" s="24"/>
      <c r="UE305" s="24"/>
      <c r="UF305" s="24"/>
      <c r="UG305" s="24"/>
      <c r="UH305" s="24"/>
      <c r="UI305" s="24"/>
      <c r="UJ305" s="24"/>
      <c r="UK305" s="24"/>
      <c r="UL305" s="24"/>
      <c r="UM305" s="24"/>
      <c r="UN305" s="24"/>
      <c r="UO305" s="24"/>
      <c r="UP305" s="24"/>
      <c r="UQ305" s="24"/>
      <c r="UR305" s="24"/>
      <c r="US305" s="24"/>
      <c r="UT305" s="24"/>
      <c r="UU305" s="24"/>
      <c r="UV305" s="24"/>
      <c r="UW305" s="24"/>
      <c r="UX305" s="24"/>
      <c r="UY305" s="24"/>
      <c r="UZ305" s="24"/>
      <c r="VA305" s="24"/>
      <c r="VB305" s="24"/>
      <c r="VC305" s="24"/>
      <c r="VD305" s="24"/>
    </row>
    <row r="306" spans="1:576" s="23" customFormat="1" ht="15" customHeight="1" x14ac:dyDescent="0.2">
      <c r="A306" s="18">
        <v>96</v>
      </c>
      <c r="B306" s="89" t="s">
        <v>325</v>
      </c>
      <c r="C306" s="89" t="s">
        <v>326</v>
      </c>
      <c r="D306" s="20">
        <v>14</v>
      </c>
      <c r="E306" s="89" t="s">
        <v>245</v>
      </c>
      <c r="F306" s="89" t="s">
        <v>327</v>
      </c>
      <c r="G306" s="130">
        <v>15</v>
      </c>
      <c r="H306" s="22">
        <v>40</v>
      </c>
      <c r="I306" s="22" t="s">
        <v>107</v>
      </c>
      <c r="J306" s="21" t="s">
        <v>61</v>
      </c>
      <c r="K306" s="21" t="s">
        <v>261</v>
      </c>
      <c r="L306" s="21" t="s">
        <v>188</v>
      </c>
      <c r="M306" s="22">
        <v>1</v>
      </c>
      <c r="N306" s="62">
        <v>48963</v>
      </c>
      <c r="O306" s="62"/>
      <c r="P306" s="62"/>
      <c r="Q306" s="62">
        <f t="shared" si="165"/>
        <v>48963</v>
      </c>
      <c r="R306" s="62"/>
      <c r="S306" s="62">
        <f t="shared" si="168"/>
        <v>8728.1666666666679</v>
      </c>
      <c r="T306" s="62">
        <f t="shared" si="169"/>
        <v>87281.666666666672</v>
      </c>
      <c r="U306" s="62">
        <f t="shared" si="170"/>
        <v>8568.5249999999996</v>
      </c>
      <c r="V306" s="62">
        <f t="shared" si="171"/>
        <v>1468.8899999999999</v>
      </c>
      <c r="W306" s="62">
        <f t="shared" si="172"/>
        <v>2448.15</v>
      </c>
      <c r="X306" s="62">
        <f t="shared" si="173"/>
        <v>979.26</v>
      </c>
      <c r="Y306" s="62">
        <v>1989</v>
      </c>
      <c r="Z306" s="62">
        <v>1417</v>
      </c>
      <c r="AA306" s="64"/>
      <c r="AB306" s="64">
        <f t="shared" si="166"/>
        <v>73834.64444444445</v>
      </c>
      <c r="AC306" s="64">
        <f t="shared" si="167"/>
        <v>886015.7333333334</v>
      </c>
      <c r="AD306" s="64"/>
      <c r="AE306" s="64"/>
      <c r="AF306" s="64"/>
      <c r="AG306" s="64"/>
      <c r="AH306" s="64"/>
      <c r="AI306" s="64"/>
      <c r="AJ306" s="64"/>
      <c r="AK306" s="64"/>
      <c r="AL306" s="6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CR306" s="24"/>
      <c r="CS306" s="24"/>
      <c r="CT306" s="24"/>
      <c r="CU306" s="24"/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4"/>
      <c r="HA306" s="24"/>
      <c r="HB306" s="24"/>
      <c r="HC306" s="24"/>
      <c r="HD306" s="24"/>
      <c r="HE306" s="24"/>
      <c r="HF306" s="24"/>
      <c r="HG306" s="24"/>
      <c r="HH306" s="24"/>
      <c r="HI306" s="24"/>
      <c r="HJ306" s="24"/>
      <c r="HK306" s="24"/>
      <c r="HL306" s="24"/>
      <c r="HM306" s="24"/>
      <c r="HN306" s="24"/>
      <c r="HO306" s="24"/>
      <c r="HP306" s="24"/>
      <c r="HQ306" s="24"/>
      <c r="HR306" s="24"/>
      <c r="HS306" s="24"/>
      <c r="HT306" s="24"/>
      <c r="HU306" s="24"/>
      <c r="HV306" s="24"/>
      <c r="HW306" s="24"/>
      <c r="HX306" s="24"/>
      <c r="HY306" s="24"/>
      <c r="HZ306" s="24"/>
      <c r="IA306" s="24"/>
      <c r="IB306" s="24"/>
      <c r="IC306" s="24"/>
      <c r="ID306" s="24"/>
      <c r="IE306" s="24"/>
      <c r="IF306" s="24"/>
      <c r="IG306" s="24"/>
      <c r="IH306" s="24"/>
      <c r="II306" s="24"/>
      <c r="IJ306" s="24"/>
      <c r="IK306" s="24"/>
      <c r="IL306" s="24"/>
      <c r="IM306" s="24"/>
      <c r="IN306" s="24"/>
      <c r="IO306" s="24"/>
      <c r="IP306" s="24"/>
      <c r="IQ306" s="24"/>
      <c r="IR306" s="24"/>
      <c r="IS306" s="24"/>
      <c r="IT306" s="24"/>
      <c r="IU306" s="24"/>
      <c r="IV306" s="24"/>
      <c r="IW306" s="24"/>
      <c r="IX306" s="24"/>
      <c r="IY306" s="24"/>
      <c r="IZ306" s="24"/>
      <c r="JA306" s="24"/>
      <c r="JB306" s="24"/>
      <c r="JC306" s="24"/>
      <c r="JD306" s="24"/>
      <c r="JE306" s="24"/>
      <c r="JF306" s="24"/>
      <c r="JG306" s="24"/>
      <c r="JH306" s="24"/>
      <c r="JI306" s="24"/>
      <c r="JJ306" s="24"/>
      <c r="JK306" s="24"/>
      <c r="JL306" s="24"/>
      <c r="JM306" s="24"/>
      <c r="JN306" s="24"/>
      <c r="JO306" s="24"/>
      <c r="JP306" s="24"/>
      <c r="JQ306" s="24"/>
      <c r="JR306" s="24"/>
      <c r="JS306" s="24"/>
      <c r="JT306" s="24"/>
      <c r="JU306" s="24"/>
      <c r="JV306" s="24"/>
      <c r="JW306" s="24"/>
      <c r="JX306" s="24"/>
      <c r="JY306" s="24"/>
      <c r="JZ306" s="24"/>
      <c r="KA306" s="24"/>
      <c r="KB306" s="24"/>
      <c r="KC306" s="24"/>
      <c r="KD306" s="24"/>
      <c r="KE306" s="24"/>
      <c r="KF306" s="24"/>
      <c r="KG306" s="24"/>
      <c r="KH306" s="24"/>
      <c r="KI306" s="24"/>
      <c r="KJ306" s="24"/>
      <c r="KK306" s="24"/>
      <c r="KL306" s="24"/>
      <c r="KM306" s="24"/>
      <c r="KN306" s="24"/>
      <c r="KO306" s="24"/>
      <c r="KP306" s="24"/>
      <c r="KQ306" s="24"/>
      <c r="KR306" s="24"/>
      <c r="KS306" s="24"/>
      <c r="KT306" s="24"/>
      <c r="KU306" s="24"/>
      <c r="KV306" s="24"/>
      <c r="KW306" s="24"/>
      <c r="KX306" s="24"/>
      <c r="KY306" s="24"/>
      <c r="KZ306" s="24"/>
      <c r="LA306" s="24"/>
      <c r="LB306" s="24"/>
      <c r="LC306" s="24"/>
      <c r="LD306" s="24"/>
      <c r="LE306" s="24"/>
      <c r="LF306" s="24"/>
      <c r="LG306" s="24"/>
      <c r="LH306" s="24"/>
      <c r="LI306" s="24"/>
      <c r="LJ306" s="24"/>
      <c r="LK306" s="24"/>
      <c r="LL306" s="24"/>
      <c r="LM306" s="24"/>
      <c r="LN306" s="24"/>
      <c r="LO306" s="24"/>
      <c r="LP306" s="24"/>
      <c r="LQ306" s="24"/>
      <c r="LR306" s="24"/>
      <c r="LS306" s="24"/>
      <c r="LT306" s="24"/>
      <c r="LU306" s="24"/>
      <c r="LV306" s="24"/>
      <c r="LW306" s="24"/>
      <c r="LX306" s="24"/>
      <c r="LY306" s="24"/>
      <c r="LZ306" s="24"/>
      <c r="MA306" s="24"/>
      <c r="MB306" s="24"/>
      <c r="MC306" s="24"/>
      <c r="MD306" s="24"/>
      <c r="ME306" s="24"/>
      <c r="MF306" s="24"/>
      <c r="MG306" s="24"/>
      <c r="MH306" s="24"/>
      <c r="MI306" s="24"/>
      <c r="MJ306" s="24"/>
      <c r="MK306" s="24"/>
      <c r="ML306" s="24"/>
      <c r="MM306" s="24"/>
      <c r="MN306" s="24"/>
      <c r="MO306" s="24"/>
      <c r="MP306" s="24"/>
      <c r="MQ306" s="24"/>
      <c r="MR306" s="24"/>
      <c r="MS306" s="24"/>
      <c r="MT306" s="24"/>
      <c r="MU306" s="24"/>
      <c r="MV306" s="24"/>
      <c r="MW306" s="24"/>
      <c r="MX306" s="24"/>
      <c r="MY306" s="24"/>
      <c r="MZ306" s="24"/>
      <c r="NA306" s="24"/>
      <c r="NB306" s="24"/>
      <c r="NC306" s="24"/>
      <c r="ND306" s="24"/>
      <c r="NE306" s="24"/>
      <c r="NF306" s="24"/>
      <c r="NG306" s="24"/>
      <c r="NH306" s="24"/>
      <c r="NI306" s="24"/>
      <c r="NJ306" s="24"/>
      <c r="NK306" s="24"/>
      <c r="NL306" s="24"/>
      <c r="NM306" s="24"/>
      <c r="NN306" s="24"/>
      <c r="NO306" s="24"/>
      <c r="NP306" s="24"/>
      <c r="NQ306" s="24"/>
      <c r="NR306" s="24"/>
      <c r="NS306" s="24"/>
      <c r="NT306" s="24"/>
      <c r="NU306" s="24"/>
      <c r="NV306" s="24"/>
      <c r="NW306" s="24"/>
      <c r="NX306" s="24"/>
      <c r="NY306" s="24"/>
      <c r="NZ306" s="24"/>
      <c r="OA306" s="24"/>
      <c r="OB306" s="24"/>
      <c r="OC306" s="24"/>
      <c r="OD306" s="24"/>
      <c r="OE306" s="24"/>
      <c r="OF306" s="24"/>
      <c r="OG306" s="24"/>
      <c r="OH306" s="24"/>
      <c r="OI306" s="24"/>
      <c r="OJ306" s="24"/>
      <c r="OK306" s="24"/>
      <c r="OL306" s="24"/>
      <c r="OM306" s="24"/>
      <c r="ON306" s="24"/>
      <c r="OO306" s="24"/>
      <c r="OP306" s="24"/>
      <c r="OQ306" s="24"/>
      <c r="OR306" s="24"/>
      <c r="OS306" s="24"/>
      <c r="OT306" s="24"/>
      <c r="OU306" s="24"/>
      <c r="OV306" s="24"/>
      <c r="OW306" s="24"/>
      <c r="OX306" s="24"/>
      <c r="OY306" s="24"/>
      <c r="OZ306" s="24"/>
      <c r="PA306" s="24"/>
      <c r="PB306" s="24"/>
      <c r="PC306" s="24"/>
      <c r="PD306" s="24"/>
      <c r="PE306" s="24"/>
      <c r="PF306" s="24"/>
      <c r="PG306" s="24"/>
      <c r="PH306" s="24"/>
      <c r="PI306" s="24"/>
      <c r="PJ306" s="24"/>
      <c r="PK306" s="24"/>
      <c r="PL306" s="24"/>
      <c r="PM306" s="24"/>
      <c r="PN306" s="24"/>
      <c r="PO306" s="24"/>
      <c r="PP306" s="24"/>
      <c r="PQ306" s="24"/>
      <c r="PR306" s="24"/>
      <c r="PS306" s="24"/>
      <c r="PT306" s="24"/>
      <c r="PU306" s="24"/>
      <c r="PV306" s="24"/>
      <c r="PW306" s="24"/>
      <c r="PX306" s="24"/>
      <c r="PY306" s="24"/>
      <c r="PZ306" s="24"/>
      <c r="QA306" s="24"/>
      <c r="QB306" s="24"/>
      <c r="QC306" s="24"/>
      <c r="QD306" s="24"/>
      <c r="QE306" s="24"/>
      <c r="QF306" s="24"/>
      <c r="QG306" s="24"/>
      <c r="QH306" s="24"/>
      <c r="QI306" s="24"/>
      <c r="QJ306" s="24"/>
      <c r="QK306" s="24"/>
      <c r="QL306" s="24"/>
      <c r="QM306" s="24"/>
      <c r="QN306" s="24"/>
      <c r="QO306" s="24"/>
      <c r="QP306" s="24"/>
      <c r="QQ306" s="24"/>
      <c r="QR306" s="24"/>
      <c r="QS306" s="24"/>
      <c r="QT306" s="24"/>
      <c r="QU306" s="24"/>
      <c r="QV306" s="24"/>
      <c r="QW306" s="24"/>
      <c r="QX306" s="24"/>
      <c r="QY306" s="24"/>
      <c r="QZ306" s="24"/>
      <c r="RA306" s="24"/>
      <c r="RB306" s="24"/>
      <c r="RC306" s="24"/>
      <c r="RD306" s="24"/>
      <c r="RE306" s="24"/>
      <c r="RF306" s="24"/>
      <c r="RG306" s="24"/>
      <c r="RH306" s="24"/>
      <c r="RI306" s="24"/>
      <c r="RJ306" s="24"/>
      <c r="RK306" s="24"/>
      <c r="RL306" s="24"/>
      <c r="RM306" s="24"/>
      <c r="RN306" s="24"/>
      <c r="RO306" s="24"/>
      <c r="RP306" s="24"/>
      <c r="RQ306" s="24"/>
      <c r="RR306" s="24"/>
      <c r="RS306" s="24"/>
      <c r="RT306" s="24"/>
      <c r="RU306" s="24"/>
      <c r="RV306" s="24"/>
      <c r="RW306" s="24"/>
      <c r="RX306" s="24"/>
      <c r="RY306" s="24"/>
      <c r="RZ306" s="24"/>
      <c r="SA306" s="24"/>
      <c r="SB306" s="24"/>
      <c r="SC306" s="24"/>
      <c r="SD306" s="24"/>
      <c r="SE306" s="24"/>
      <c r="SF306" s="24"/>
      <c r="SG306" s="24"/>
      <c r="SH306" s="24"/>
      <c r="SI306" s="24"/>
      <c r="SJ306" s="24"/>
      <c r="SK306" s="24"/>
      <c r="SL306" s="24"/>
      <c r="SM306" s="24"/>
      <c r="SN306" s="24"/>
      <c r="SO306" s="24"/>
      <c r="SP306" s="24"/>
      <c r="SQ306" s="24"/>
      <c r="SR306" s="24"/>
      <c r="SS306" s="24"/>
      <c r="ST306" s="24"/>
      <c r="SU306" s="24"/>
      <c r="SV306" s="24"/>
      <c r="SW306" s="24"/>
      <c r="SX306" s="24"/>
      <c r="SY306" s="24"/>
      <c r="SZ306" s="24"/>
      <c r="TA306" s="24"/>
      <c r="TB306" s="24"/>
      <c r="TC306" s="24"/>
      <c r="TD306" s="24"/>
      <c r="TE306" s="24"/>
      <c r="TF306" s="24"/>
      <c r="TG306" s="24"/>
      <c r="TH306" s="24"/>
      <c r="TI306" s="24"/>
      <c r="TJ306" s="24"/>
      <c r="TK306" s="24"/>
      <c r="TL306" s="24"/>
      <c r="TM306" s="24"/>
      <c r="TN306" s="24"/>
      <c r="TO306" s="24"/>
      <c r="TP306" s="24"/>
      <c r="TQ306" s="24"/>
      <c r="TR306" s="24"/>
      <c r="TS306" s="24"/>
      <c r="TT306" s="24"/>
      <c r="TU306" s="24"/>
      <c r="TV306" s="24"/>
      <c r="TW306" s="24"/>
      <c r="TX306" s="24"/>
      <c r="TY306" s="24"/>
      <c r="TZ306" s="24"/>
      <c r="UA306" s="24"/>
      <c r="UB306" s="24"/>
      <c r="UC306" s="24"/>
      <c r="UD306" s="24"/>
      <c r="UE306" s="24"/>
      <c r="UF306" s="24"/>
      <c r="UG306" s="24"/>
      <c r="UH306" s="24"/>
      <c r="UI306" s="24"/>
      <c r="UJ306" s="24"/>
      <c r="UK306" s="24"/>
      <c r="UL306" s="24"/>
      <c r="UM306" s="24"/>
      <c r="UN306" s="24"/>
      <c r="UO306" s="24"/>
      <c r="UP306" s="24"/>
      <c r="UQ306" s="24"/>
      <c r="UR306" s="24"/>
      <c r="US306" s="24"/>
      <c r="UT306" s="24"/>
      <c r="UU306" s="24"/>
      <c r="UV306" s="24"/>
      <c r="UW306" s="24"/>
      <c r="UX306" s="24"/>
      <c r="UY306" s="24"/>
      <c r="UZ306" s="24"/>
      <c r="VA306" s="24"/>
      <c r="VB306" s="24"/>
      <c r="VC306" s="24"/>
      <c r="VD306" s="24"/>
    </row>
    <row r="307" spans="1:576" s="23" customFormat="1" ht="15" customHeight="1" x14ac:dyDescent="0.2">
      <c r="A307" s="99">
        <v>97</v>
      </c>
      <c r="B307" s="89" t="s">
        <v>325</v>
      </c>
      <c r="C307" s="89" t="s">
        <v>326</v>
      </c>
      <c r="D307" s="20">
        <v>14</v>
      </c>
      <c r="E307" s="89" t="s">
        <v>245</v>
      </c>
      <c r="F307" s="89" t="s">
        <v>327</v>
      </c>
      <c r="G307" s="130" t="s">
        <v>125</v>
      </c>
      <c r="H307" s="22">
        <v>40</v>
      </c>
      <c r="I307" s="22" t="s">
        <v>121</v>
      </c>
      <c r="J307" s="21" t="s">
        <v>126</v>
      </c>
      <c r="K307" s="156" t="s">
        <v>362</v>
      </c>
      <c r="L307" s="21" t="s">
        <v>188</v>
      </c>
      <c r="M307" s="22">
        <v>1</v>
      </c>
      <c r="N307" s="218">
        <v>12087</v>
      </c>
      <c r="O307" s="62"/>
      <c r="P307" s="62"/>
      <c r="Q307" s="62">
        <f t="shared" si="165"/>
        <v>12087</v>
      </c>
      <c r="R307" s="62"/>
      <c r="S307" s="62">
        <f t="shared" si="168"/>
        <v>2284.1666666666665</v>
      </c>
      <c r="T307" s="62">
        <f t="shared" si="169"/>
        <v>22841.666666666664</v>
      </c>
      <c r="U307" s="62">
        <f t="shared" si="170"/>
        <v>2115.2249999999999</v>
      </c>
      <c r="V307" s="62">
        <f t="shared" si="171"/>
        <v>362.61</v>
      </c>
      <c r="W307" s="62">
        <f t="shared" si="172"/>
        <v>604.35</v>
      </c>
      <c r="X307" s="62">
        <f t="shared" si="173"/>
        <v>241.74</v>
      </c>
      <c r="Y307" s="62">
        <f>887+70</f>
        <v>957</v>
      </c>
      <c r="Z307" s="62">
        <f>631+30</f>
        <v>661</v>
      </c>
      <c r="AA307" s="64">
        <f>(Q307+Y307+Z307)/2</f>
        <v>6852.5</v>
      </c>
      <c r="AB307" s="64">
        <f t="shared" si="166"/>
        <v>19693.786111111112</v>
      </c>
      <c r="AC307" s="64">
        <f t="shared" si="167"/>
        <v>236325.43333333335</v>
      </c>
      <c r="AD307" s="64"/>
      <c r="AE307" s="64"/>
      <c r="AF307" s="64"/>
      <c r="AG307" s="64"/>
      <c r="AH307" s="64"/>
      <c r="AI307" s="64"/>
      <c r="AJ307" s="64"/>
      <c r="AK307" s="64"/>
      <c r="AL307" s="6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  <c r="CO307" s="24"/>
      <c r="CP307" s="24"/>
      <c r="CQ307" s="24"/>
      <c r="CR307" s="24"/>
      <c r="CS307" s="24"/>
      <c r="CT307" s="24"/>
      <c r="CU307" s="24"/>
      <c r="CV307" s="24"/>
      <c r="CW307" s="24"/>
      <c r="CX307" s="24"/>
      <c r="CY307" s="24"/>
      <c r="CZ307" s="24"/>
      <c r="DA307" s="24"/>
      <c r="DB307" s="24"/>
      <c r="DC307" s="24"/>
      <c r="DD307" s="24"/>
      <c r="DE307" s="24"/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24"/>
      <c r="GF307" s="24"/>
      <c r="GG307" s="24"/>
      <c r="GH307" s="24"/>
      <c r="GI307" s="24"/>
      <c r="GJ307" s="24"/>
      <c r="GK307" s="24"/>
      <c r="GL307" s="24"/>
      <c r="GM307" s="24"/>
      <c r="GN307" s="24"/>
      <c r="GO307" s="24"/>
      <c r="GP307" s="24"/>
      <c r="GQ307" s="24"/>
      <c r="GR307" s="24"/>
      <c r="GS307" s="24"/>
      <c r="GT307" s="24"/>
      <c r="GU307" s="24"/>
      <c r="GV307" s="24"/>
      <c r="GW307" s="24"/>
      <c r="GX307" s="24"/>
      <c r="GY307" s="24"/>
      <c r="GZ307" s="24"/>
      <c r="HA307" s="24"/>
      <c r="HB307" s="24"/>
      <c r="HC307" s="24"/>
      <c r="HD307" s="24"/>
      <c r="HE307" s="24"/>
      <c r="HF307" s="24"/>
      <c r="HG307" s="24"/>
      <c r="HH307" s="24"/>
      <c r="HI307" s="24"/>
      <c r="HJ307" s="24"/>
      <c r="HK307" s="24"/>
      <c r="HL307" s="24"/>
      <c r="HM307" s="24"/>
      <c r="HN307" s="24"/>
      <c r="HO307" s="24"/>
      <c r="HP307" s="24"/>
      <c r="HQ307" s="24"/>
      <c r="HR307" s="24"/>
      <c r="HS307" s="24"/>
      <c r="HT307" s="24"/>
      <c r="HU307" s="24"/>
      <c r="HV307" s="24"/>
      <c r="HW307" s="24"/>
      <c r="HX307" s="24"/>
      <c r="HY307" s="24"/>
      <c r="HZ307" s="24"/>
      <c r="IA307" s="24"/>
      <c r="IB307" s="24"/>
      <c r="IC307" s="24"/>
      <c r="ID307" s="24"/>
      <c r="IE307" s="24"/>
      <c r="IF307" s="24"/>
      <c r="IG307" s="24"/>
      <c r="IH307" s="24"/>
      <c r="II307" s="24"/>
      <c r="IJ307" s="24"/>
      <c r="IK307" s="24"/>
      <c r="IL307" s="24"/>
      <c r="IM307" s="24"/>
      <c r="IN307" s="24"/>
      <c r="IO307" s="24"/>
      <c r="IP307" s="24"/>
      <c r="IQ307" s="24"/>
      <c r="IR307" s="24"/>
      <c r="IS307" s="24"/>
      <c r="IT307" s="24"/>
      <c r="IU307" s="24"/>
      <c r="IV307" s="24"/>
      <c r="IW307" s="24"/>
      <c r="IX307" s="24"/>
      <c r="IY307" s="24"/>
      <c r="IZ307" s="24"/>
      <c r="JA307" s="24"/>
      <c r="JB307" s="24"/>
      <c r="JC307" s="24"/>
      <c r="JD307" s="24"/>
      <c r="JE307" s="24"/>
      <c r="JF307" s="24"/>
      <c r="JG307" s="24"/>
      <c r="JH307" s="24"/>
      <c r="JI307" s="24"/>
      <c r="JJ307" s="24"/>
      <c r="JK307" s="24"/>
      <c r="JL307" s="24"/>
      <c r="JM307" s="24"/>
      <c r="JN307" s="24"/>
      <c r="JO307" s="24"/>
      <c r="JP307" s="24"/>
      <c r="JQ307" s="24"/>
      <c r="JR307" s="24"/>
      <c r="JS307" s="24"/>
      <c r="JT307" s="24"/>
      <c r="JU307" s="24"/>
      <c r="JV307" s="24"/>
      <c r="JW307" s="24"/>
      <c r="JX307" s="24"/>
      <c r="JY307" s="24"/>
      <c r="JZ307" s="24"/>
      <c r="KA307" s="24"/>
      <c r="KB307" s="24"/>
      <c r="KC307" s="24"/>
      <c r="KD307" s="24"/>
      <c r="KE307" s="24"/>
      <c r="KF307" s="24"/>
      <c r="KG307" s="24"/>
      <c r="KH307" s="24"/>
      <c r="KI307" s="24"/>
      <c r="KJ307" s="24"/>
      <c r="KK307" s="24"/>
      <c r="KL307" s="24"/>
      <c r="KM307" s="24"/>
      <c r="KN307" s="24"/>
      <c r="KO307" s="24"/>
      <c r="KP307" s="24"/>
      <c r="KQ307" s="24"/>
      <c r="KR307" s="24"/>
      <c r="KS307" s="24"/>
      <c r="KT307" s="24"/>
      <c r="KU307" s="24"/>
      <c r="KV307" s="24"/>
      <c r="KW307" s="24"/>
      <c r="KX307" s="24"/>
      <c r="KY307" s="24"/>
      <c r="KZ307" s="24"/>
      <c r="LA307" s="24"/>
      <c r="LB307" s="24"/>
      <c r="LC307" s="24"/>
      <c r="LD307" s="24"/>
      <c r="LE307" s="24"/>
      <c r="LF307" s="24"/>
      <c r="LG307" s="24"/>
      <c r="LH307" s="24"/>
      <c r="LI307" s="24"/>
      <c r="LJ307" s="24"/>
      <c r="LK307" s="24"/>
      <c r="LL307" s="24"/>
      <c r="LM307" s="24"/>
      <c r="LN307" s="24"/>
      <c r="LO307" s="24"/>
      <c r="LP307" s="24"/>
      <c r="LQ307" s="24"/>
      <c r="LR307" s="24"/>
      <c r="LS307" s="24"/>
      <c r="LT307" s="24"/>
      <c r="LU307" s="24"/>
      <c r="LV307" s="24"/>
      <c r="LW307" s="24"/>
      <c r="LX307" s="24"/>
      <c r="LY307" s="24"/>
      <c r="LZ307" s="24"/>
      <c r="MA307" s="24"/>
      <c r="MB307" s="24"/>
      <c r="MC307" s="24"/>
      <c r="MD307" s="24"/>
      <c r="ME307" s="24"/>
      <c r="MF307" s="24"/>
      <c r="MG307" s="24"/>
      <c r="MH307" s="24"/>
      <c r="MI307" s="24"/>
      <c r="MJ307" s="24"/>
      <c r="MK307" s="24"/>
      <c r="ML307" s="24"/>
      <c r="MM307" s="24"/>
      <c r="MN307" s="24"/>
      <c r="MO307" s="24"/>
      <c r="MP307" s="24"/>
      <c r="MQ307" s="24"/>
      <c r="MR307" s="24"/>
      <c r="MS307" s="24"/>
      <c r="MT307" s="24"/>
      <c r="MU307" s="24"/>
      <c r="MV307" s="24"/>
      <c r="MW307" s="24"/>
      <c r="MX307" s="24"/>
      <c r="MY307" s="24"/>
      <c r="MZ307" s="24"/>
      <c r="NA307" s="24"/>
      <c r="NB307" s="24"/>
      <c r="NC307" s="24"/>
      <c r="ND307" s="24"/>
      <c r="NE307" s="24"/>
      <c r="NF307" s="24"/>
      <c r="NG307" s="24"/>
      <c r="NH307" s="24"/>
      <c r="NI307" s="24"/>
      <c r="NJ307" s="24"/>
      <c r="NK307" s="24"/>
      <c r="NL307" s="24"/>
      <c r="NM307" s="24"/>
      <c r="NN307" s="24"/>
      <c r="NO307" s="24"/>
      <c r="NP307" s="24"/>
      <c r="NQ307" s="24"/>
      <c r="NR307" s="24"/>
      <c r="NS307" s="24"/>
      <c r="NT307" s="24"/>
      <c r="NU307" s="24"/>
      <c r="NV307" s="24"/>
      <c r="NW307" s="24"/>
      <c r="NX307" s="24"/>
      <c r="NY307" s="24"/>
      <c r="NZ307" s="24"/>
      <c r="OA307" s="24"/>
      <c r="OB307" s="24"/>
      <c r="OC307" s="24"/>
      <c r="OD307" s="24"/>
      <c r="OE307" s="24"/>
      <c r="OF307" s="24"/>
      <c r="OG307" s="24"/>
      <c r="OH307" s="24"/>
      <c r="OI307" s="24"/>
      <c r="OJ307" s="24"/>
      <c r="OK307" s="24"/>
      <c r="OL307" s="24"/>
      <c r="OM307" s="24"/>
      <c r="ON307" s="24"/>
      <c r="OO307" s="24"/>
      <c r="OP307" s="24"/>
      <c r="OQ307" s="24"/>
      <c r="OR307" s="24"/>
      <c r="OS307" s="24"/>
      <c r="OT307" s="24"/>
      <c r="OU307" s="24"/>
      <c r="OV307" s="24"/>
      <c r="OW307" s="24"/>
      <c r="OX307" s="24"/>
      <c r="OY307" s="24"/>
      <c r="OZ307" s="24"/>
      <c r="PA307" s="24"/>
      <c r="PB307" s="24"/>
      <c r="PC307" s="24"/>
      <c r="PD307" s="24"/>
      <c r="PE307" s="24"/>
      <c r="PF307" s="24"/>
      <c r="PG307" s="24"/>
      <c r="PH307" s="24"/>
      <c r="PI307" s="24"/>
      <c r="PJ307" s="24"/>
      <c r="PK307" s="24"/>
      <c r="PL307" s="24"/>
      <c r="PM307" s="24"/>
      <c r="PN307" s="24"/>
      <c r="PO307" s="24"/>
      <c r="PP307" s="24"/>
      <c r="PQ307" s="24"/>
      <c r="PR307" s="24"/>
      <c r="PS307" s="24"/>
      <c r="PT307" s="24"/>
      <c r="PU307" s="24"/>
      <c r="PV307" s="24"/>
      <c r="PW307" s="24"/>
      <c r="PX307" s="24"/>
      <c r="PY307" s="24"/>
      <c r="PZ307" s="24"/>
      <c r="QA307" s="24"/>
      <c r="QB307" s="24"/>
      <c r="QC307" s="24"/>
      <c r="QD307" s="24"/>
      <c r="QE307" s="24"/>
      <c r="QF307" s="24"/>
      <c r="QG307" s="24"/>
      <c r="QH307" s="24"/>
      <c r="QI307" s="24"/>
      <c r="QJ307" s="24"/>
      <c r="QK307" s="24"/>
      <c r="QL307" s="24"/>
      <c r="QM307" s="24"/>
      <c r="QN307" s="24"/>
      <c r="QO307" s="24"/>
      <c r="QP307" s="24"/>
      <c r="QQ307" s="24"/>
      <c r="QR307" s="24"/>
      <c r="QS307" s="24"/>
      <c r="QT307" s="24"/>
      <c r="QU307" s="24"/>
      <c r="QV307" s="24"/>
      <c r="QW307" s="24"/>
      <c r="QX307" s="24"/>
      <c r="QY307" s="24"/>
      <c r="QZ307" s="24"/>
      <c r="RA307" s="24"/>
      <c r="RB307" s="24"/>
      <c r="RC307" s="24"/>
      <c r="RD307" s="24"/>
      <c r="RE307" s="24"/>
      <c r="RF307" s="24"/>
      <c r="RG307" s="24"/>
      <c r="RH307" s="24"/>
      <c r="RI307" s="24"/>
      <c r="RJ307" s="24"/>
      <c r="RK307" s="24"/>
      <c r="RL307" s="24"/>
      <c r="RM307" s="24"/>
      <c r="RN307" s="24"/>
      <c r="RO307" s="24"/>
      <c r="RP307" s="24"/>
      <c r="RQ307" s="24"/>
      <c r="RR307" s="24"/>
      <c r="RS307" s="24"/>
      <c r="RT307" s="24"/>
      <c r="RU307" s="24"/>
      <c r="RV307" s="24"/>
      <c r="RW307" s="24"/>
      <c r="RX307" s="24"/>
      <c r="RY307" s="24"/>
      <c r="RZ307" s="24"/>
      <c r="SA307" s="24"/>
      <c r="SB307" s="24"/>
      <c r="SC307" s="24"/>
      <c r="SD307" s="24"/>
      <c r="SE307" s="24"/>
      <c r="SF307" s="24"/>
      <c r="SG307" s="24"/>
      <c r="SH307" s="24"/>
      <c r="SI307" s="24"/>
      <c r="SJ307" s="24"/>
      <c r="SK307" s="24"/>
      <c r="SL307" s="24"/>
      <c r="SM307" s="24"/>
      <c r="SN307" s="24"/>
      <c r="SO307" s="24"/>
      <c r="SP307" s="24"/>
      <c r="SQ307" s="24"/>
      <c r="SR307" s="24"/>
      <c r="SS307" s="24"/>
      <c r="ST307" s="24"/>
      <c r="SU307" s="24"/>
      <c r="SV307" s="24"/>
      <c r="SW307" s="24"/>
      <c r="SX307" s="24"/>
      <c r="SY307" s="24"/>
      <c r="SZ307" s="24"/>
      <c r="TA307" s="24"/>
      <c r="TB307" s="24"/>
      <c r="TC307" s="24"/>
      <c r="TD307" s="24"/>
      <c r="TE307" s="24"/>
      <c r="TF307" s="24"/>
      <c r="TG307" s="24"/>
      <c r="TH307" s="24"/>
      <c r="TI307" s="24"/>
      <c r="TJ307" s="24"/>
      <c r="TK307" s="24"/>
      <c r="TL307" s="24"/>
      <c r="TM307" s="24"/>
      <c r="TN307" s="24"/>
      <c r="TO307" s="24"/>
      <c r="TP307" s="24"/>
      <c r="TQ307" s="24"/>
      <c r="TR307" s="24"/>
      <c r="TS307" s="24"/>
      <c r="TT307" s="24"/>
      <c r="TU307" s="24"/>
      <c r="TV307" s="24"/>
      <c r="TW307" s="24"/>
      <c r="TX307" s="24"/>
      <c r="TY307" s="24"/>
      <c r="TZ307" s="24"/>
      <c r="UA307" s="24"/>
      <c r="UB307" s="24"/>
      <c r="UC307" s="24"/>
      <c r="UD307" s="24"/>
      <c r="UE307" s="24"/>
      <c r="UF307" s="24"/>
      <c r="UG307" s="24"/>
      <c r="UH307" s="24"/>
      <c r="UI307" s="24"/>
      <c r="UJ307" s="24"/>
      <c r="UK307" s="24"/>
      <c r="UL307" s="24"/>
      <c r="UM307" s="24"/>
      <c r="UN307" s="24"/>
      <c r="UO307" s="24"/>
      <c r="UP307" s="24"/>
      <c r="UQ307" s="24"/>
      <c r="UR307" s="24"/>
      <c r="US307" s="24"/>
      <c r="UT307" s="24"/>
      <c r="UU307" s="24"/>
      <c r="UV307" s="24"/>
      <c r="UW307" s="24"/>
      <c r="UX307" s="24"/>
      <c r="UY307" s="24"/>
      <c r="UZ307" s="24"/>
      <c r="VA307" s="24"/>
      <c r="VB307" s="24"/>
      <c r="VC307" s="24"/>
      <c r="VD307" s="24"/>
    </row>
    <row r="308" spans="1:576" s="23" customFormat="1" ht="15" customHeight="1" x14ac:dyDescent="0.2">
      <c r="A308" s="99">
        <v>98</v>
      </c>
      <c r="B308" s="89" t="s">
        <v>325</v>
      </c>
      <c r="C308" s="89" t="s">
        <v>326</v>
      </c>
      <c r="D308" s="20">
        <v>14</v>
      </c>
      <c r="E308" s="89" t="s">
        <v>245</v>
      </c>
      <c r="F308" s="89" t="s">
        <v>327</v>
      </c>
      <c r="G308" s="134" t="s">
        <v>120</v>
      </c>
      <c r="H308" s="22">
        <v>40</v>
      </c>
      <c r="I308" s="22" t="s">
        <v>121</v>
      </c>
      <c r="J308" s="51" t="s">
        <v>356</v>
      </c>
      <c r="K308" s="156" t="s">
        <v>362</v>
      </c>
      <c r="L308" s="21" t="s">
        <v>188</v>
      </c>
      <c r="M308" s="22">
        <v>1</v>
      </c>
      <c r="N308" s="62">
        <v>12605</v>
      </c>
      <c r="O308" s="62"/>
      <c r="P308" s="62"/>
      <c r="Q308" s="62">
        <f t="shared" si="165"/>
        <v>12605</v>
      </c>
      <c r="R308" s="62">
        <f>70.1*5</f>
        <v>350.5</v>
      </c>
      <c r="S308" s="62">
        <f t="shared" si="168"/>
        <v>2319.3333333333335</v>
      </c>
      <c r="T308" s="62">
        <f t="shared" si="169"/>
        <v>23193.333333333332</v>
      </c>
      <c r="U308" s="62">
        <f t="shared" si="170"/>
        <v>2205.875</v>
      </c>
      <c r="V308" s="62">
        <f t="shared" si="171"/>
        <v>378.15</v>
      </c>
      <c r="W308" s="62">
        <f t="shared" si="172"/>
        <v>630.25</v>
      </c>
      <c r="X308" s="62">
        <f t="shared" si="173"/>
        <v>252.1</v>
      </c>
      <c r="Y308" s="62">
        <f>745+70</f>
        <v>815</v>
      </c>
      <c r="Z308" s="62">
        <f>466+30</f>
        <v>496</v>
      </c>
      <c r="AA308" s="64">
        <f>(Q308+Y308+Z308)/2</f>
        <v>6958</v>
      </c>
      <c r="AB308" s="64">
        <f t="shared" si="166"/>
        <v>20438.763888888891</v>
      </c>
      <c r="AC308" s="64">
        <f t="shared" si="167"/>
        <v>245265.16666666669</v>
      </c>
      <c r="AD308" s="64"/>
      <c r="AE308" s="64"/>
      <c r="AF308" s="64"/>
      <c r="AG308" s="64"/>
      <c r="AH308" s="64"/>
      <c r="AI308" s="64"/>
      <c r="AJ308" s="64"/>
      <c r="AK308" s="64"/>
      <c r="AL308" s="6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  <c r="CO308" s="24"/>
      <c r="CP308" s="24"/>
      <c r="CQ308" s="24"/>
      <c r="CR308" s="24"/>
      <c r="CS308" s="24"/>
      <c r="CT308" s="24"/>
      <c r="CU308" s="24"/>
      <c r="CV308" s="24"/>
      <c r="CW308" s="24"/>
      <c r="CX308" s="24"/>
      <c r="CY308" s="24"/>
      <c r="CZ308" s="24"/>
      <c r="DA308" s="24"/>
      <c r="DB308" s="24"/>
      <c r="DC308" s="24"/>
      <c r="DD308" s="24"/>
      <c r="DE308" s="24"/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24"/>
      <c r="GF308" s="24"/>
      <c r="GG308" s="24"/>
      <c r="GH308" s="24"/>
      <c r="GI308" s="24"/>
      <c r="GJ308" s="24"/>
      <c r="GK308" s="24"/>
      <c r="GL308" s="24"/>
      <c r="GM308" s="24"/>
      <c r="GN308" s="24"/>
      <c r="GO308" s="24"/>
      <c r="GP308" s="24"/>
      <c r="GQ308" s="24"/>
      <c r="GR308" s="24"/>
      <c r="GS308" s="24"/>
      <c r="GT308" s="24"/>
      <c r="GU308" s="24"/>
      <c r="GV308" s="24"/>
      <c r="GW308" s="24"/>
      <c r="GX308" s="24"/>
      <c r="GY308" s="24"/>
      <c r="GZ308" s="24"/>
      <c r="HA308" s="24"/>
      <c r="HB308" s="24"/>
      <c r="HC308" s="24"/>
      <c r="HD308" s="24"/>
      <c r="HE308" s="24"/>
      <c r="HF308" s="24"/>
      <c r="HG308" s="24"/>
      <c r="HH308" s="24"/>
      <c r="HI308" s="24"/>
      <c r="HJ308" s="24"/>
      <c r="HK308" s="24"/>
      <c r="HL308" s="24"/>
      <c r="HM308" s="24"/>
      <c r="HN308" s="24"/>
      <c r="HO308" s="24"/>
      <c r="HP308" s="24"/>
      <c r="HQ308" s="24"/>
      <c r="HR308" s="24"/>
      <c r="HS308" s="24"/>
      <c r="HT308" s="24"/>
      <c r="HU308" s="24"/>
      <c r="HV308" s="24"/>
      <c r="HW308" s="24"/>
      <c r="HX308" s="24"/>
      <c r="HY308" s="24"/>
      <c r="HZ308" s="24"/>
      <c r="IA308" s="24"/>
      <c r="IB308" s="24"/>
      <c r="IC308" s="24"/>
      <c r="ID308" s="24"/>
      <c r="IE308" s="24"/>
      <c r="IF308" s="24"/>
      <c r="IG308" s="24"/>
      <c r="IH308" s="24"/>
      <c r="II308" s="24"/>
      <c r="IJ308" s="24"/>
      <c r="IK308" s="24"/>
      <c r="IL308" s="24"/>
      <c r="IM308" s="24"/>
      <c r="IN308" s="24"/>
      <c r="IO308" s="24"/>
      <c r="IP308" s="24"/>
      <c r="IQ308" s="24"/>
      <c r="IR308" s="24"/>
      <c r="IS308" s="24"/>
      <c r="IT308" s="24"/>
      <c r="IU308" s="24"/>
      <c r="IV308" s="24"/>
      <c r="IW308" s="24"/>
      <c r="IX308" s="24"/>
      <c r="IY308" s="24"/>
      <c r="IZ308" s="24"/>
      <c r="JA308" s="24"/>
      <c r="JB308" s="24"/>
      <c r="JC308" s="24"/>
      <c r="JD308" s="24"/>
      <c r="JE308" s="24"/>
      <c r="JF308" s="24"/>
      <c r="JG308" s="24"/>
      <c r="JH308" s="24"/>
      <c r="JI308" s="24"/>
      <c r="JJ308" s="24"/>
      <c r="JK308" s="24"/>
      <c r="JL308" s="24"/>
      <c r="JM308" s="24"/>
      <c r="JN308" s="24"/>
      <c r="JO308" s="24"/>
      <c r="JP308" s="24"/>
      <c r="JQ308" s="24"/>
      <c r="JR308" s="24"/>
      <c r="JS308" s="24"/>
      <c r="JT308" s="24"/>
      <c r="JU308" s="24"/>
      <c r="JV308" s="24"/>
      <c r="JW308" s="24"/>
      <c r="JX308" s="24"/>
      <c r="JY308" s="24"/>
      <c r="JZ308" s="24"/>
      <c r="KA308" s="24"/>
      <c r="KB308" s="24"/>
      <c r="KC308" s="24"/>
      <c r="KD308" s="24"/>
      <c r="KE308" s="24"/>
      <c r="KF308" s="24"/>
      <c r="KG308" s="24"/>
      <c r="KH308" s="24"/>
      <c r="KI308" s="24"/>
      <c r="KJ308" s="24"/>
      <c r="KK308" s="24"/>
      <c r="KL308" s="24"/>
      <c r="KM308" s="24"/>
      <c r="KN308" s="24"/>
      <c r="KO308" s="24"/>
      <c r="KP308" s="24"/>
      <c r="KQ308" s="24"/>
      <c r="KR308" s="24"/>
      <c r="KS308" s="24"/>
      <c r="KT308" s="24"/>
      <c r="KU308" s="24"/>
      <c r="KV308" s="24"/>
      <c r="KW308" s="24"/>
      <c r="KX308" s="24"/>
      <c r="KY308" s="24"/>
      <c r="KZ308" s="24"/>
      <c r="LA308" s="24"/>
      <c r="LB308" s="24"/>
      <c r="LC308" s="24"/>
      <c r="LD308" s="24"/>
      <c r="LE308" s="24"/>
      <c r="LF308" s="24"/>
      <c r="LG308" s="24"/>
      <c r="LH308" s="24"/>
      <c r="LI308" s="24"/>
      <c r="LJ308" s="24"/>
      <c r="LK308" s="24"/>
      <c r="LL308" s="24"/>
      <c r="LM308" s="24"/>
      <c r="LN308" s="24"/>
      <c r="LO308" s="24"/>
      <c r="LP308" s="24"/>
      <c r="LQ308" s="24"/>
      <c r="LR308" s="24"/>
      <c r="LS308" s="24"/>
      <c r="LT308" s="24"/>
      <c r="LU308" s="24"/>
      <c r="LV308" s="24"/>
      <c r="LW308" s="24"/>
      <c r="LX308" s="24"/>
      <c r="LY308" s="24"/>
      <c r="LZ308" s="24"/>
      <c r="MA308" s="24"/>
      <c r="MB308" s="24"/>
      <c r="MC308" s="24"/>
      <c r="MD308" s="24"/>
      <c r="ME308" s="24"/>
      <c r="MF308" s="24"/>
      <c r="MG308" s="24"/>
      <c r="MH308" s="24"/>
      <c r="MI308" s="24"/>
      <c r="MJ308" s="24"/>
      <c r="MK308" s="24"/>
      <c r="ML308" s="24"/>
      <c r="MM308" s="24"/>
      <c r="MN308" s="24"/>
      <c r="MO308" s="24"/>
      <c r="MP308" s="24"/>
      <c r="MQ308" s="24"/>
      <c r="MR308" s="24"/>
      <c r="MS308" s="24"/>
      <c r="MT308" s="24"/>
      <c r="MU308" s="24"/>
      <c r="MV308" s="24"/>
      <c r="MW308" s="24"/>
      <c r="MX308" s="24"/>
      <c r="MY308" s="24"/>
      <c r="MZ308" s="24"/>
      <c r="NA308" s="24"/>
      <c r="NB308" s="24"/>
      <c r="NC308" s="24"/>
      <c r="ND308" s="24"/>
      <c r="NE308" s="24"/>
      <c r="NF308" s="24"/>
      <c r="NG308" s="24"/>
      <c r="NH308" s="24"/>
      <c r="NI308" s="24"/>
      <c r="NJ308" s="24"/>
      <c r="NK308" s="24"/>
      <c r="NL308" s="24"/>
      <c r="NM308" s="24"/>
      <c r="NN308" s="24"/>
      <c r="NO308" s="24"/>
      <c r="NP308" s="24"/>
      <c r="NQ308" s="24"/>
      <c r="NR308" s="24"/>
      <c r="NS308" s="24"/>
      <c r="NT308" s="24"/>
      <c r="NU308" s="24"/>
      <c r="NV308" s="24"/>
      <c r="NW308" s="24"/>
      <c r="NX308" s="24"/>
      <c r="NY308" s="24"/>
      <c r="NZ308" s="24"/>
      <c r="OA308" s="24"/>
      <c r="OB308" s="24"/>
      <c r="OC308" s="24"/>
      <c r="OD308" s="24"/>
      <c r="OE308" s="24"/>
      <c r="OF308" s="24"/>
      <c r="OG308" s="24"/>
      <c r="OH308" s="24"/>
      <c r="OI308" s="24"/>
      <c r="OJ308" s="24"/>
      <c r="OK308" s="24"/>
      <c r="OL308" s="24"/>
      <c r="OM308" s="24"/>
      <c r="ON308" s="24"/>
      <c r="OO308" s="24"/>
      <c r="OP308" s="24"/>
      <c r="OQ308" s="24"/>
      <c r="OR308" s="24"/>
      <c r="OS308" s="24"/>
      <c r="OT308" s="24"/>
      <c r="OU308" s="24"/>
      <c r="OV308" s="24"/>
      <c r="OW308" s="24"/>
      <c r="OX308" s="24"/>
      <c r="OY308" s="24"/>
      <c r="OZ308" s="24"/>
      <c r="PA308" s="24"/>
      <c r="PB308" s="24"/>
      <c r="PC308" s="24"/>
      <c r="PD308" s="24"/>
      <c r="PE308" s="24"/>
      <c r="PF308" s="24"/>
      <c r="PG308" s="24"/>
      <c r="PH308" s="24"/>
      <c r="PI308" s="24"/>
      <c r="PJ308" s="24"/>
      <c r="PK308" s="24"/>
      <c r="PL308" s="24"/>
      <c r="PM308" s="24"/>
      <c r="PN308" s="24"/>
      <c r="PO308" s="24"/>
      <c r="PP308" s="24"/>
      <c r="PQ308" s="24"/>
      <c r="PR308" s="24"/>
      <c r="PS308" s="24"/>
      <c r="PT308" s="24"/>
      <c r="PU308" s="24"/>
      <c r="PV308" s="24"/>
      <c r="PW308" s="24"/>
      <c r="PX308" s="24"/>
      <c r="PY308" s="24"/>
      <c r="PZ308" s="24"/>
      <c r="QA308" s="24"/>
      <c r="QB308" s="24"/>
      <c r="QC308" s="24"/>
      <c r="QD308" s="24"/>
      <c r="QE308" s="24"/>
      <c r="QF308" s="24"/>
      <c r="QG308" s="24"/>
      <c r="QH308" s="24"/>
      <c r="QI308" s="24"/>
      <c r="QJ308" s="24"/>
      <c r="QK308" s="24"/>
      <c r="QL308" s="24"/>
      <c r="QM308" s="24"/>
      <c r="QN308" s="24"/>
      <c r="QO308" s="24"/>
      <c r="QP308" s="24"/>
      <c r="QQ308" s="24"/>
      <c r="QR308" s="24"/>
      <c r="QS308" s="24"/>
      <c r="QT308" s="24"/>
      <c r="QU308" s="24"/>
      <c r="QV308" s="24"/>
      <c r="QW308" s="24"/>
      <c r="QX308" s="24"/>
      <c r="QY308" s="24"/>
      <c r="QZ308" s="24"/>
      <c r="RA308" s="24"/>
      <c r="RB308" s="24"/>
      <c r="RC308" s="24"/>
      <c r="RD308" s="24"/>
      <c r="RE308" s="24"/>
      <c r="RF308" s="24"/>
      <c r="RG308" s="24"/>
      <c r="RH308" s="24"/>
      <c r="RI308" s="24"/>
      <c r="RJ308" s="24"/>
      <c r="RK308" s="24"/>
      <c r="RL308" s="24"/>
      <c r="RM308" s="24"/>
      <c r="RN308" s="24"/>
      <c r="RO308" s="24"/>
      <c r="RP308" s="24"/>
      <c r="RQ308" s="24"/>
      <c r="RR308" s="24"/>
      <c r="RS308" s="24"/>
      <c r="RT308" s="24"/>
      <c r="RU308" s="24"/>
      <c r="RV308" s="24"/>
      <c r="RW308" s="24"/>
      <c r="RX308" s="24"/>
      <c r="RY308" s="24"/>
      <c r="RZ308" s="24"/>
      <c r="SA308" s="24"/>
      <c r="SB308" s="24"/>
      <c r="SC308" s="24"/>
      <c r="SD308" s="24"/>
      <c r="SE308" s="24"/>
      <c r="SF308" s="24"/>
      <c r="SG308" s="24"/>
      <c r="SH308" s="24"/>
      <c r="SI308" s="24"/>
      <c r="SJ308" s="24"/>
      <c r="SK308" s="24"/>
      <c r="SL308" s="24"/>
      <c r="SM308" s="24"/>
      <c r="SN308" s="24"/>
      <c r="SO308" s="24"/>
      <c r="SP308" s="24"/>
      <c r="SQ308" s="24"/>
      <c r="SR308" s="24"/>
      <c r="SS308" s="24"/>
      <c r="ST308" s="24"/>
      <c r="SU308" s="24"/>
      <c r="SV308" s="24"/>
      <c r="SW308" s="24"/>
      <c r="SX308" s="24"/>
      <c r="SY308" s="24"/>
      <c r="SZ308" s="24"/>
      <c r="TA308" s="24"/>
      <c r="TB308" s="24"/>
      <c r="TC308" s="24"/>
      <c r="TD308" s="24"/>
      <c r="TE308" s="24"/>
      <c r="TF308" s="24"/>
      <c r="TG308" s="24"/>
      <c r="TH308" s="24"/>
      <c r="TI308" s="24"/>
      <c r="TJ308" s="24"/>
      <c r="TK308" s="24"/>
      <c r="TL308" s="24"/>
      <c r="TM308" s="24"/>
      <c r="TN308" s="24"/>
      <c r="TO308" s="24"/>
      <c r="TP308" s="24"/>
      <c r="TQ308" s="24"/>
      <c r="TR308" s="24"/>
      <c r="TS308" s="24"/>
      <c r="TT308" s="24"/>
      <c r="TU308" s="24"/>
      <c r="TV308" s="24"/>
      <c r="TW308" s="24"/>
      <c r="TX308" s="24"/>
      <c r="TY308" s="24"/>
      <c r="TZ308" s="24"/>
      <c r="UA308" s="24"/>
      <c r="UB308" s="24"/>
      <c r="UC308" s="24"/>
      <c r="UD308" s="24"/>
      <c r="UE308" s="24"/>
      <c r="UF308" s="24"/>
      <c r="UG308" s="24"/>
      <c r="UH308" s="24"/>
      <c r="UI308" s="24"/>
      <c r="UJ308" s="24"/>
      <c r="UK308" s="24"/>
      <c r="UL308" s="24"/>
      <c r="UM308" s="24"/>
      <c r="UN308" s="24"/>
      <c r="UO308" s="24"/>
      <c r="UP308" s="24"/>
      <c r="UQ308" s="24"/>
      <c r="UR308" s="24"/>
      <c r="US308" s="24"/>
      <c r="UT308" s="24"/>
      <c r="UU308" s="24"/>
      <c r="UV308" s="24"/>
      <c r="UW308" s="24"/>
      <c r="UX308" s="24"/>
      <c r="UY308" s="24"/>
      <c r="UZ308" s="24"/>
      <c r="VA308" s="24"/>
      <c r="VB308" s="24"/>
      <c r="VC308" s="24"/>
      <c r="VD308" s="24"/>
    </row>
    <row r="309" spans="1:576" s="23" customFormat="1" ht="15" customHeight="1" x14ac:dyDescent="0.2">
      <c r="A309" s="94">
        <v>99</v>
      </c>
      <c r="B309" s="89" t="s">
        <v>325</v>
      </c>
      <c r="C309" s="89" t="s">
        <v>326</v>
      </c>
      <c r="D309" s="20">
        <v>14</v>
      </c>
      <c r="E309" s="89" t="s">
        <v>245</v>
      </c>
      <c r="F309" s="89" t="s">
        <v>327</v>
      </c>
      <c r="G309" s="134" t="s">
        <v>120</v>
      </c>
      <c r="H309" s="22">
        <v>40</v>
      </c>
      <c r="I309" s="22" t="s">
        <v>121</v>
      </c>
      <c r="J309" s="21" t="s">
        <v>322</v>
      </c>
      <c r="K309" s="156" t="s">
        <v>362</v>
      </c>
      <c r="L309" s="21" t="s">
        <v>188</v>
      </c>
      <c r="M309" s="22">
        <v>1</v>
      </c>
      <c r="N309" s="62">
        <v>12605</v>
      </c>
      <c r="O309" s="62"/>
      <c r="P309" s="62"/>
      <c r="Q309" s="62">
        <f t="shared" ref="Q309:Q311" si="175">N309+O309+P309</f>
        <v>12605</v>
      </c>
      <c r="R309" s="62">
        <f>70.1*4</f>
        <v>280.39999999999998</v>
      </c>
      <c r="S309" s="62">
        <f t="shared" si="168"/>
        <v>2360.166666666667</v>
      </c>
      <c r="T309" s="62">
        <f t="shared" si="169"/>
        <v>23601.666666666668</v>
      </c>
      <c r="U309" s="62">
        <f t="shared" si="170"/>
        <v>2205.875</v>
      </c>
      <c r="V309" s="62">
        <f t="shared" si="171"/>
        <v>378.15</v>
      </c>
      <c r="W309" s="62">
        <f t="shared" si="172"/>
        <v>630.25</v>
      </c>
      <c r="X309" s="62">
        <f t="shared" si="173"/>
        <v>252.1</v>
      </c>
      <c r="Y309" s="62">
        <f>856+70</f>
        <v>926</v>
      </c>
      <c r="Z309" s="62">
        <f>600+30</f>
        <v>630</v>
      </c>
      <c r="AA309" s="64">
        <f>(Q309+Y309+Z309)/2</f>
        <v>7080.5</v>
      </c>
      <c r="AB309" s="64">
        <f t="shared" ref="AB309:AB312" si="176">Q309+R309+U309+V309+W309+X309+Y309+Z309+(S309/12+T309/12+AA309/12)</f>
        <v>20661.302777777779</v>
      </c>
      <c r="AC309" s="64">
        <f t="shared" ref="AC309:AC311" si="177">+AB309*12</f>
        <v>247935.63333333336</v>
      </c>
      <c r="AD309" s="64"/>
      <c r="AE309" s="64"/>
      <c r="AF309" s="64"/>
      <c r="AG309" s="64"/>
      <c r="AH309" s="64"/>
      <c r="AI309" s="64"/>
      <c r="AJ309" s="64"/>
      <c r="AK309" s="64"/>
      <c r="AL309" s="6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  <c r="CH309" s="24"/>
      <c r="CI309" s="24"/>
      <c r="CJ309" s="24"/>
      <c r="CK309" s="24"/>
      <c r="CL309" s="24"/>
      <c r="CM309" s="24"/>
      <c r="CN309" s="24"/>
      <c r="CO309" s="24"/>
      <c r="CP309" s="24"/>
      <c r="CQ309" s="24"/>
      <c r="CR309" s="24"/>
      <c r="CS309" s="24"/>
      <c r="CT309" s="24"/>
      <c r="CU309" s="24"/>
      <c r="CV309" s="24"/>
      <c r="CW309" s="24"/>
      <c r="CX309" s="24"/>
      <c r="CY309" s="24"/>
      <c r="CZ309" s="24"/>
      <c r="DA309" s="24"/>
      <c r="DB309" s="24"/>
      <c r="DC309" s="24"/>
      <c r="DD309" s="24"/>
      <c r="DE309" s="24"/>
      <c r="DF309" s="24"/>
      <c r="DG309" s="24"/>
      <c r="DH309" s="24"/>
      <c r="DI309" s="24"/>
      <c r="DJ309" s="24"/>
      <c r="DK309" s="24"/>
      <c r="DL309" s="24"/>
      <c r="DM309" s="24"/>
      <c r="DN309" s="24"/>
      <c r="DO309" s="24"/>
      <c r="DP309" s="24"/>
      <c r="DQ309" s="24"/>
      <c r="DR309" s="24"/>
      <c r="DS309" s="24"/>
      <c r="DT309" s="24"/>
      <c r="DU309" s="24"/>
      <c r="DV309" s="24"/>
      <c r="DW309" s="24"/>
      <c r="DX309" s="24"/>
      <c r="DY309" s="24"/>
      <c r="DZ309" s="24"/>
      <c r="EA309" s="24"/>
      <c r="EB309" s="24"/>
      <c r="EC309" s="24"/>
      <c r="ED309" s="24"/>
      <c r="EE309" s="24"/>
      <c r="EF309" s="24"/>
      <c r="EG309" s="24"/>
      <c r="EH309" s="24"/>
      <c r="EI309" s="24"/>
      <c r="EJ309" s="24"/>
      <c r="EK309" s="24"/>
      <c r="EL309" s="24"/>
      <c r="EM309" s="24"/>
      <c r="EN309" s="24"/>
      <c r="EO309" s="24"/>
      <c r="EP309" s="24"/>
      <c r="EQ309" s="24"/>
      <c r="ER309" s="24"/>
      <c r="ES309" s="24"/>
      <c r="ET309" s="24"/>
      <c r="EU309" s="24"/>
      <c r="EV309" s="24"/>
      <c r="EW309" s="24"/>
      <c r="EX309" s="24"/>
      <c r="EY309" s="24"/>
      <c r="EZ309" s="24"/>
      <c r="FA309" s="24"/>
      <c r="FB309" s="24"/>
      <c r="FC309" s="24"/>
      <c r="FD309" s="24"/>
      <c r="FE309" s="24"/>
      <c r="FF309" s="24"/>
      <c r="FG309" s="24"/>
      <c r="FH309" s="24"/>
      <c r="FI309" s="24"/>
      <c r="FJ309" s="24"/>
      <c r="FK309" s="24"/>
      <c r="FL309" s="24"/>
      <c r="FM309" s="24"/>
      <c r="FN309" s="24"/>
      <c r="FO309" s="24"/>
      <c r="FP309" s="24"/>
      <c r="FQ309" s="24"/>
      <c r="FR309" s="24"/>
      <c r="FS309" s="24"/>
      <c r="FT309" s="24"/>
      <c r="FU309" s="24"/>
      <c r="FV309" s="24"/>
      <c r="FW309" s="24"/>
      <c r="FX309" s="24"/>
      <c r="FY309" s="24"/>
      <c r="FZ309" s="24"/>
      <c r="GA309" s="24"/>
      <c r="GB309" s="24"/>
      <c r="GC309" s="24"/>
      <c r="GD309" s="24"/>
      <c r="GE309" s="24"/>
      <c r="GF309" s="24"/>
      <c r="GG309" s="24"/>
      <c r="GH309" s="24"/>
      <c r="GI309" s="24"/>
      <c r="GJ309" s="24"/>
      <c r="GK309" s="24"/>
      <c r="GL309" s="24"/>
      <c r="GM309" s="24"/>
      <c r="GN309" s="24"/>
      <c r="GO309" s="24"/>
      <c r="GP309" s="24"/>
      <c r="GQ309" s="24"/>
      <c r="GR309" s="24"/>
      <c r="GS309" s="24"/>
      <c r="GT309" s="24"/>
      <c r="GU309" s="24"/>
      <c r="GV309" s="24"/>
      <c r="GW309" s="24"/>
      <c r="GX309" s="24"/>
      <c r="GY309" s="24"/>
      <c r="GZ309" s="24"/>
      <c r="HA309" s="24"/>
      <c r="HB309" s="24"/>
      <c r="HC309" s="24"/>
      <c r="HD309" s="24"/>
      <c r="HE309" s="24"/>
      <c r="HF309" s="24"/>
      <c r="HG309" s="24"/>
      <c r="HH309" s="24"/>
      <c r="HI309" s="24"/>
      <c r="HJ309" s="24"/>
      <c r="HK309" s="24"/>
      <c r="HL309" s="24"/>
      <c r="HM309" s="24"/>
      <c r="HN309" s="24"/>
      <c r="HO309" s="24"/>
      <c r="HP309" s="24"/>
      <c r="HQ309" s="24"/>
      <c r="HR309" s="24"/>
      <c r="HS309" s="24"/>
      <c r="HT309" s="24"/>
      <c r="HU309" s="24"/>
      <c r="HV309" s="24"/>
      <c r="HW309" s="24"/>
      <c r="HX309" s="24"/>
      <c r="HY309" s="24"/>
      <c r="HZ309" s="24"/>
      <c r="IA309" s="24"/>
      <c r="IB309" s="24"/>
      <c r="IC309" s="24"/>
      <c r="ID309" s="24"/>
      <c r="IE309" s="24"/>
      <c r="IF309" s="24"/>
      <c r="IG309" s="24"/>
      <c r="IH309" s="24"/>
      <c r="II309" s="24"/>
      <c r="IJ309" s="24"/>
      <c r="IK309" s="24"/>
      <c r="IL309" s="24"/>
      <c r="IM309" s="24"/>
      <c r="IN309" s="24"/>
      <c r="IO309" s="24"/>
      <c r="IP309" s="24"/>
      <c r="IQ309" s="24"/>
      <c r="IR309" s="24"/>
      <c r="IS309" s="24"/>
      <c r="IT309" s="24"/>
      <c r="IU309" s="24"/>
      <c r="IV309" s="24"/>
      <c r="IW309" s="24"/>
      <c r="IX309" s="24"/>
      <c r="IY309" s="24"/>
      <c r="IZ309" s="24"/>
      <c r="JA309" s="24"/>
      <c r="JB309" s="24"/>
      <c r="JC309" s="24"/>
      <c r="JD309" s="24"/>
      <c r="JE309" s="24"/>
      <c r="JF309" s="24"/>
      <c r="JG309" s="24"/>
      <c r="JH309" s="24"/>
      <c r="JI309" s="24"/>
      <c r="JJ309" s="24"/>
      <c r="JK309" s="24"/>
      <c r="JL309" s="24"/>
      <c r="JM309" s="24"/>
      <c r="JN309" s="24"/>
      <c r="JO309" s="24"/>
      <c r="JP309" s="24"/>
      <c r="JQ309" s="24"/>
      <c r="JR309" s="24"/>
      <c r="JS309" s="24"/>
      <c r="JT309" s="24"/>
      <c r="JU309" s="24"/>
      <c r="JV309" s="24"/>
      <c r="JW309" s="24"/>
      <c r="JX309" s="24"/>
      <c r="JY309" s="24"/>
      <c r="JZ309" s="24"/>
      <c r="KA309" s="24"/>
      <c r="KB309" s="24"/>
      <c r="KC309" s="24"/>
      <c r="KD309" s="24"/>
      <c r="KE309" s="24"/>
      <c r="KF309" s="24"/>
      <c r="KG309" s="24"/>
      <c r="KH309" s="24"/>
      <c r="KI309" s="24"/>
      <c r="KJ309" s="24"/>
      <c r="KK309" s="24"/>
      <c r="KL309" s="24"/>
      <c r="KM309" s="24"/>
      <c r="KN309" s="24"/>
      <c r="KO309" s="24"/>
      <c r="KP309" s="24"/>
      <c r="KQ309" s="24"/>
      <c r="KR309" s="24"/>
      <c r="KS309" s="24"/>
      <c r="KT309" s="24"/>
      <c r="KU309" s="24"/>
      <c r="KV309" s="24"/>
      <c r="KW309" s="24"/>
      <c r="KX309" s="24"/>
      <c r="KY309" s="24"/>
      <c r="KZ309" s="24"/>
      <c r="LA309" s="24"/>
      <c r="LB309" s="24"/>
      <c r="LC309" s="24"/>
      <c r="LD309" s="24"/>
      <c r="LE309" s="24"/>
      <c r="LF309" s="24"/>
      <c r="LG309" s="24"/>
      <c r="LH309" s="24"/>
      <c r="LI309" s="24"/>
      <c r="LJ309" s="24"/>
      <c r="LK309" s="24"/>
      <c r="LL309" s="24"/>
      <c r="LM309" s="24"/>
      <c r="LN309" s="24"/>
      <c r="LO309" s="24"/>
      <c r="LP309" s="24"/>
      <c r="LQ309" s="24"/>
      <c r="LR309" s="24"/>
      <c r="LS309" s="24"/>
      <c r="LT309" s="24"/>
      <c r="LU309" s="24"/>
      <c r="LV309" s="24"/>
      <c r="LW309" s="24"/>
      <c r="LX309" s="24"/>
      <c r="LY309" s="24"/>
      <c r="LZ309" s="24"/>
      <c r="MA309" s="24"/>
      <c r="MB309" s="24"/>
      <c r="MC309" s="24"/>
      <c r="MD309" s="24"/>
      <c r="ME309" s="24"/>
      <c r="MF309" s="24"/>
      <c r="MG309" s="24"/>
      <c r="MH309" s="24"/>
      <c r="MI309" s="24"/>
      <c r="MJ309" s="24"/>
      <c r="MK309" s="24"/>
      <c r="ML309" s="24"/>
      <c r="MM309" s="24"/>
      <c r="MN309" s="24"/>
      <c r="MO309" s="24"/>
      <c r="MP309" s="24"/>
      <c r="MQ309" s="24"/>
      <c r="MR309" s="24"/>
      <c r="MS309" s="24"/>
      <c r="MT309" s="24"/>
      <c r="MU309" s="24"/>
      <c r="MV309" s="24"/>
      <c r="MW309" s="24"/>
      <c r="MX309" s="24"/>
      <c r="MY309" s="24"/>
      <c r="MZ309" s="24"/>
      <c r="NA309" s="24"/>
      <c r="NB309" s="24"/>
      <c r="NC309" s="24"/>
      <c r="ND309" s="24"/>
      <c r="NE309" s="24"/>
      <c r="NF309" s="24"/>
      <c r="NG309" s="24"/>
      <c r="NH309" s="24"/>
      <c r="NI309" s="24"/>
      <c r="NJ309" s="24"/>
      <c r="NK309" s="24"/>
      <c r="NL309" s="24"/>
      <c r="NM309" s="24"/>
      <c r="NN309" s="24"/>
      <c r="NO309" s="24"/>
      <c r="NP309" s="24"/>
      <c r="NQ309" s="24"/>
      <c r="NR309" s="24"/>
      <c r="NS309" s="24"/>
      <c r="NT309" s="24"/>
      <c r="NU309" s="24"/>
      <c r="NV309" s="24"/>
      <c r="NW309" s="24"/>
      <c r="NX309" s="24"/>
      <c r="NY309" s="24"/>
      <c r="NZ309" s="24"/>
      <c r="OA309" s="24"/>
      <c r="OB309" s="24"/>
      <c r="OC309" s="24"/>
      <c r="OD309" s="24"/>
      <c r="OE309" s="24"/>
      <c r="OF309" s="24"/>
      <c r="OG309" s="24"/>
      <c r="OH309" s="24"/>
      <c r="OI309" s="24"/>
      <c r="OJ309" s="24"/>
      <c r="OK309" s="24"/>
      <c r="OL309" s="24"/>
      <c r="OM309" s="24"/>
      <c r="ON309" s="24"/>
      <c r="OO309" s="24"/>
      <c r="OP309" s="24"/>
      <c r="OQ309" s="24"/>
      <c r="OR309" s="24"/>
      <c r="OS309" s="24"/>
      <c r="OT309" s="24"/>
      <c r="OU309" s="24"/>
      <c r="OV309" s="24"/>
      <c r="OW309" s="24"/>
      <c r="OX309" s="24"/>
      <c r="OY309" s="24"/>
      <c r="OZ309" s="24"/>
      <c r="PA309" s="24"/>
      <c r="PB309" s="24"/>
      <c r="PC309" s="24"/>
      <c r="PD309" s="24"/>
      <c r="PE309" s="24"/>
      <c r="PF309" s="24"/>
      <c r="PG309" s="24"/>
      <c r="PH309" s="24"/>
      <c r="PI309" s="24"/>
      <c r="PJ309" s="24"/>
      <c r="PK309" s="24"/>
      <c r="PL309" s="24"/>
      <c r="PM309" s="24"/>
      <c r="PN309" s="24"/>
      <c r="PO309" s="24"/>
      <c r="PP309" s="24"/>
      <c r="PQ309" s="24"/>
      <c r="PR309" s="24"/>
      <c r="PS309" s="24"/>
      <c r="PT309" s="24"/>
      <c r="PU309" s="24"/>
      <c r="PV309" s="24"/>
      <c r="PW309" s="24"/>
      <c r="PX309" s="24"/>
      <c r="PY309" s="24"/>
      <c r="PZ309" s="24"/>
      <c r="QA309" s="24"/>
      <c r="QB309" s="24"/>
      <c r="QC309" s="24"/>
      <c r="QD309" s="24"/>
      <c r="QE309" s="24"/>
      <c r="QF309" s="24"/>
      <c r="QG309" s="24"/>
      <c r="QH309" s="24"/>
      <c r="QI309" s="24"/>
      <c r="QJ309" s="24"/>
      <c r="QK309" s="24"/>
      <c r="QL309" s="24"/>
      <c r="QM309" s="24"/>
      <c r="QN309" s="24"/>
      <c r="QO309" s="24"/>
      <c r="QP309" s="24"/>
      <c r="QQ309" s="24"/>
      <c r="QR309" s="24"/>
      <c r="QS309" s="24"/>
      <c r="QT309" s="24"/>
      <c r="QU309" s="24"/>
      <c r="QV309" s="24"/>
      <c r="QW309" s="24"/>
      <c r="QX309" s="24"/>
      <c r="QY309" s="24"/>
      <c r="QZ309" s="24"/>
      <c r="RA309" s="24"/>
      <c r="RB309" s="24"/>
      <c r="RC309" s="24"/>
      <c r="RD309" s="24"/>
      <c r="RE309" s="24"/>
      <c r="RF309" s="24"/>
      <c r="RG309" s="24"/>
      <c r="RH309" s="24"/>
      <c r="RI309" s="24"/>
      <c r="RJ309" s="24"/>
      <c r="RK309" s="24"/>
      <c r="RL309" s="24"/>
      <c r="RM309" s="24"/>
      <c r="RN309" s="24"/>
      <c r="RO309" s="24"/>
      <c r="RP309" s="24"/>
      <c r="RQ309" s="24"/>
      <c r="RR309" s="24"/>
      <c r="RS309" s="24"/>
      <c r="RT309" s="24"/>
      <c r="RU309" s="24"/>
      <c r="RV309" s="24"/>
      <c r="RW309" s="24"/>
      <c r="RX309" s="24"/>
      <c r="RY309" s="24"/>
      <c r="RZ309" s="24"/>
      <c r="SA309" s="24"/>
      <c r="SB309" s="24"/>
      <c r="SC309" s="24"/>
      <c r="SD309" s="24"/>
      <c r="SE309" s="24"/>
      <c r="SF309" s="24"/>
      <c r="SG309" s="24"/>
      <c r="SH309" s="24"/>
      <c r="SI309" s="24"/>
      <c r="SJ309" s="24"/>
      <c r="SK309" s="24"/>
      <c r="SL309" s="24"/>
      <c r="SM309" s="24"/>
      <c r="SN309" s="24"/>
      <c r="SO309" s="24"/>
      <c r="SP309" s="24"/>
      <c r="SQ309" s="24"/>
      <c r="SR309" s="24"/>
      <c r="SS309" s="24"/>
      <c r="ST309" s="24"/>
      <c r="SU309" s="24"/>
      <c r="SV309" s="24"/>
      <c r="SW309" s="24"/>
      <c r="SX309" s="24"/>
      <c r="SY309" s="24"/>
      <c r="SZ309" s="24"/>
      <c r="TA309" s="24"/>
      <c r="TB309" s="24"/>
      <c r="TC309" s="24"/>
      <c r="TD309" s="24"/>
      <c r="TE309" s="24"/>
      <c r="TF309" s="24"/>
      <c r="TG309" s="24"/>
      <c r="TH309" s="24"/>
      <c r="TI309" s="24"/>
      <c r="TJ309" s="24"/>
      <c r="TK309" s="24"/>
      <c r="TL309" s="24"/>
      <c r="TM309" s="24"/>
      <c r="TN309" s="24"/>
      <c r="TO309" s="24"/>
      <c r="TP309" s="24"/>
      <c r="TQ309" s="24"/>
      <c r="TR309" s="24"/>
      <c r="TS309" s="24"/>
      <c r="TT309" s="24"/>
      <c r="TU309" s="24"/>
      <c r="TV309" s="24"/>
      <c r="TW309" s="24"/>
      <c r="TX309" s="24"/>
      <c r="TY309" s="24"/>
      <c r="TZ309" s="24"/>
      <c r="UA309" s="24"/>
      <c r="UB309" s="24"/>
      <c r="UC309" s="24"/>
      <c r="UD309" s="24"/>
      <c r="UE309" s="24"/>
      <c r="UF309" s="24"/>
      <c r="UG309" s="24"/>
      <c r="UH309" s="24"/>
      <c r="UI309" s="24"/>
      <c r="UJ309" s="24"/>
      <c r="UK309" s="24"/>
      <c r="UL309" s="24"/>
      <c r="UM309" s="24"/>
      <c r="UN309" s="24"/>
      <c r="UO309" s="24"/>
      <c r="UP309" s="24"/>
      <c r="UQ309" s="24"/>
      <c r="UR309" s="24"/>
      <c r="US309" s="24"/>
      <c r="UT309" s="24"/>
      <c r="UU309" s="24"/>
      <c r="UV309" s="24"/>
      <c r="UW309" s="24"/>
      <c r="UX309" s="24"/>
      <c r="UY309" s="24"/>
      <c r="UZ309" s="24"/>
      <c r="VA309" s="24"/>
      <c r="VB309" s="24"/>
      <c r="VC309" s="24"/>
      <c r="VD309" s="24"/>
    </row>
    <row r="310" spans="1:576" s="23" customFormat="1" ht="15" customHeight="1" x14ac:dyDescent="0.2">
      <c r="A310" s="18">
        <v>100</v>
      </c>
      <c r="B310" s="89" t="s">
        <v>325</v>
      </c>
      <c r="C310" s="89" t="s">
        <v>326</v>
      </c>
      <c r="D310" s="20">
        <v>14</v>
      </c>
      <c r="E310" s="89" t="s">
        <v>245</v>
      </c>
      <c r="F310" s="89" t="s">
        <v>327</v>
      </c>
      <c r="G310" s="134" t="s">
        <v>377</v>
      </c>
      <c r="H310" s="22">
        <v>40</v>
      </c>
      <c r="I310" s="22" t="s">
        <v>121</v>
      </c>
      <c r="J310" s="156" t="s">
        <v>379</v>
      </c>
      <c r="K310" s="156" t="s">
        <v>362</v>
      </c>
      <c r="L310" s="21" t="s">
        <v>188</v>
      </c>
      <c r="M310" s="22">
        <v>1</v>
      </c>
      <c r="N310" s="62">
        <v>16756</v>
      </c>
      <c r="O310" s="62"/>
      <c r="P310" s="62">
        <f>+N310*0.15</f>
        <v>2513.4</v>
      </c>
      <c r="Q310" s="62">
        <f t="shared" si="175"/>
        <v>19269.400000000001</v>
      </c>
      <c r="R310" s="62">
        <f>70.1*5</f>
        <v>350.5</v>
      </c>
      <c r="S310" s="62">
        <f t="shared" si="168"/>
        <v>3510.4</v>
      </c>
      <c r="T310" s="62">
        <f t="shared" si="169"/>
        <v>35104</v>
      </c>
      <c r="U310" s="62">
        <f t="shared" si="170"/>
        <v>3372.145</v>
      </c>
      <c r="V310" s="62">
        <f t="shared" si="171"/>
        <v>578.08199999999999</v>
      </c>
      <c r="W310" s="62">
        <f t="shared" si="172"/>
        <v>963.47000000000014</v>
      </c>
      <c r="X310" s="62">
        <f t="shared" si="173"/>
        <v>385.38800000000003</v>
      </c>
      <c r="Y310" s="62">
        <v>1114</v>
      </c>
      <c r="Z310" s="62">
        <v>679</v>
      </c>
      <c r="AA310" s="64">
        <f>(Q310+Y310+Z310)/2</f>
        <v>10531.2</v>
      </c>
      <c r="AB310" s="64">
        <f t="shared" si="176"/>
        <v>30807.451666666668</v>
      </c>
      <c r="AC310" s="64">
        <f t="shared" si="177"/>
        <v>369689.42000000004</v>
      </c>
      <c r="AD310" s="64"/>
      <c r="AE310" s="64"/>
      <c r="AF310" s="64"/>
      <c r="AG310" s="64"/>
      <c r="AH310" s="64"/>
      <c r="AI310" s="64"/>
      <c r="AJ310" s="64"/>
      <c r="AK310" s="64"/>
      <c r="AL310" s="6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  <c r="CO310" s="24"/>
      <c r="CP310" s="24"/>
      <c r="CQ310" s="24"/>
      <c r="CR310" s="24"/>
      <c r="CS310" s="24"/>
      <c r="CT310" s="24"/>
      <c r="CU310" s="24"/>
      <c r="CV310" s="24"/>
      <c r="CW310" s="24"/>
      <c r="CX310" s="24"/>
      <c r="CY310" s="24"/>
      <c r="CZ310" s="24"/>
      <c r="DA310" s="24"/>
      <c r="DB310" s="24"/>
      <c r="DC310" s="24"/>
      <c r="DD310" s="24"/>
      <c r="DE310" s="24"/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24"/>
      <c r="GF310" s="24"/>
      <c r="GG310" s="24"/>
      <c r="GH310" s="24"/>
      <c r="GI310" s="24"/>
      <c r="GJ310" s="24"/>
      <c r="GK310" s="24"/>
      <c r="GL310" s="24"/>
      <c r="GM310" s="24"/>
      <c r="GN310" s="24"/>
      <c r="GO310" s="24"/>
      <c r="GP310" s="24"/>
      <c r="GQ310" s="24"/>
      <c r="GR310" s="24"/>
      <c r="GS310" s="24"/>
      <c r="GT310" s="24"/>
      <c r="GU310" s="24"/>
      <c r="GV310" s="24"/>
      <c r="GW310" s="24"/>
      <c r="GX310" s="24"/>
      <c r="GY310" s="24"/>
      <c r="GZ310" s="24"/>
      <c r="HA310" s="24"/>
      <c r="HB310" s="24"/>
      <c r="HC310" s="24"/>
      <c r="HD310" s="24"/>
      <c r="HE310" s="24"/>
      <c r="HF310" s="24"/>
      <c r="HG310" s="24"/>
      <c r="HH310" s="24"/>
      <c r="HI310" s="24"/>
      <c r="HJ310" s="24"/>
      <c r="HK310" s="24"/>
      <c r="HL310" s="24"/>
      <c r="HM310" s="24"/>
      <c r="HN310" s="24"/>
      <c r="HO310" s="24"/>
      <c r="HP310" s="24"/>
      <c r="HQ310" s="24"/>
      <c r="HR310" s="24"/>
      <c r="HS310" s="24"/>
      <c r="HT310" s="24"/>
      <c r="HU310" s="24"/>
      <c r="HV310" s="24"/>
      <c r="HW310" s="24"/>
      <c r="HX310" s="24"/>
      <c r="HY310" s="24"/>
      <c r="HZ310" s="24"/>
      <c r="IA310" s="24"/>
      <c r="IB310" s="24"/>
      <c r="IC310" s="24"/>
      <c r="ID310" s="24"/>
      <c r="IE310" s="24"/>
      <c r="IF310" s="24"/>
      <c r="IG310" s="24"/>
      <c r="IH310" s="24"/>
      <c r="II310" s="24"/>
      <c r="IJ310" s="24"/>
      <c r="IK310" s="24"/>
      <c r="IL310" s="24"/>
      <c r="IM310" s="24"/>
      <c r="IN310" s="24"/>
      <c r="IO310" s="24"/>
      <c r="IP310" s="24"/>
      <c r="IQ310" s="24"/>
      <c r="IR310" s="24"/>
      <c r="IS310" s="24"/>
      <c r="IT310" s="24"/>
      <c r="IU310" s="24"/>
      <c r="IV310" s="24"/>
      <c r="IW310" s="24"/>
      <c r="IX310" s="24"/>
      <c r="IY310" s="24"/>
      <c r="IZ310" s="24"/>
      <c r="JA310" s="24"/>
      <c r="JB310" s="24"/>
      <c r="JC310" s="24"/>
      <c r="JD310" s="24"/>
      <c r="JE310" s="24"/>
      <c r="JF310" s="24"/>
      <c r="JG310" s="24"/>
      <c r="JH310" s="24"/>
      <c r="JI310" s="24"/>
      <c r="JJ310" s="24"/>
      <c r="JK310" s="24"/>
      <c r="JL310" s="24"/>
      <c r="JM310" s="24"/>
      <c r="JN310" s="24"/>
      <c r="JO310" s="24"/>
      <c r="JP310" s="24"/>
      <c r="JQ310" s="24"/>
      <c r="JR310" s="24"/>
      <c r="JS310" s="24"/>
      <c r="JT310" s="24"/>
      <c r="JU310" s="24"/>
      <c r="JV310" s="24"/>
      <c r="JW310" s="24"/>
      <c r="JX310" s="24"/>
      <c r="JY310" s="24"/>
      <c r="JZ310" s="24"/>
      <c r="KA310" s="24"/>
      <c r="KB310" s="24"/>
      <c r="KC310" s="24"/>
      <c r="KD310" s="24"/>
      <c r="KE310" s="24"/>
      <c r="KF310" s="24"/>
      <c r="KG310" s="24"/>
      <c r="KH310" s="24"/>
      <c r="KI310" s="24"/>
      <c r="KJ310" s="24"/>
      <c r="KK310" s="24"/>
      <c r="KL310" s="24"/>
      <c r="KM310" s="24"/>
      <c r="KN310" s="24"/>
      <c r="KO310" s="24"/>
      <c r="KP310" s="24"/>
      <c r="KQ310" s="24"/>
      <c r="KR310" s="24"/>
      <c r="KS310" s="24"/>
      <c r="KT310" s="24"/>
      <c r="KU310" s="24"/>
      <c r="KV310" s="24"/>
      <c r="KW310" s="24"/>
      <c r="KX310" s="24"/>
      <c r="KY310" s="24"/>
      <c r="KZ310" s="24"/>
      <c r="LA310" s="24"/>
      <c r="LB310" s="24"/>
      <c r="LC310" s="24"/>
      <c r="LD310" s="24"/>
      <c r="LE310" s="24"/>
      <c r="LF310" s="24"/>
      <c r="LG310" s="24"/>
      <c r="LH310" s="24"/>
      <c r="LI310" s="24"/>
      <c r="LJ310" s="24"/>
      <c r="LK310" s="24"/>
      <c r="LL310" s="24"/>
      <c r="LM310" s="24"/>
      <c r="LN310" s="24"/>
      <c r="LO310" s="24"/>
      <c r="LP310" s="24"/>
      <c r="LQ310" s="24"/>
      <c r="LR310" s="24"/>
      <c r="LS310" s="24"/>
      <c r="LT310" s="24"/>
      <c r="LU310" s="24"/>
      <c r="LV310" s="24"/>
      <c r="LW310" s="24"/>
      <c r="LX310" s="24"/>
      <c r="LY310" s="24"/>
      <c r="LZ310" s="24"/>
      <c r="MA310" s="24"/>
      <c r="MB310" s="24"/>
      <c r="MC310" s="24"/>
      <c r="MD310" s="24"/>
      <c r="ME310" s="24"/>
      <c r="MF310" s="24"/>
      <c r="MG310" s="24"/>
      <c r="MH310" s="24"/>
      <c r="MI310" s="24"/>
      <c r="MJ310" s="24"/>
      <c r="MK310" s="24"/>
      <c r="ML310" s="24"/>
      <c r="MM310" s="24"/>
      <c r="MN310" s="24"/>
      <c r="MO310" s="24"/>
      <c r="MP310" s="24"/>
      <c r="MQ310" s="24"/>
      <c r="MR310" s="24"/>
      <c r="MS310" s="24"/>
      <c r="MT310" s="24"/>
      <c r="MU310" s="24"/>
      <c r="MV310" s="24"/>
      <c r="MW310" s="24"/>
      <c r="MX310" s="24"/>
      <c r="MY310" s="24"/>
      <c r="MZ310" s="24"/>
      <c r="NA310" s="24"/>
      <c r="NB310" s="24"/>
      <c r="NC310" s="24"/>
      <c r="ND310" s="24"/>
      <c r="NE310" s="24"/>
      <c r="NF310" s="24"/>
      <c r="NG310" s="24"/>
      <c r="NH310" s="24"/>
      <c r="NI310" s="24"/>
      <c r="NJ310" s="24"/>
      <c r="NK310" s="24"/>
      <c r="NL310" s="24"/>
      <c r="NM310" s="24"/>
      <c r="NN310" s="24"/>
      <c r="NO310" s="24"/>
      <c r="NP310" s="24"/>
      <c r="NQ310" s="24"/>
      <c r="NR310" s="24"/>
      <c r="NS310" s="24"/>
      <c r="NT310" s="24"/>
      <c r="NU310" s="24"/>
      <c r="NV310" s="24"/>
      <c r="NW310" s="24"/>
      <c r="NX310" s="24"/>
      <c r="NY310" s="24"/>
      <c r="NZ310" s="24"/>
      <c r="OA310" s="24"/>
      <c r="OB310" s="24"/>
      <c r="OC310" s="24"/>
      <c r="OD310" s="24"/>
      <c r="OE310" s="24"/>
      <c r="OF310" s="24"/>
      <c r="OG310" s="24"/>
      <c r="OH310" s="24"/>
      <c r="OI310" s="24"/>
      <c r="OJ310" s="24"/>
      <c r="OK310" s="24"/>
      <c r="OL310" s="24"/>
      <c r="OM310" s="24"/>
      <c r="ON310" s="24"/>
      <c r="OO310" s="24"/>
      <c r="OP310" s="24"/>
      <c r="OQ310" s="24"/>
      <c r="OR310" s="24"/>
      <c r="OS310" s="24"/>
      <c r="OT310" s="24"/>
      <c r="OU310" s="24"/>
      <c r="OV310" s="24"/>
      <c r="OW310" s="24"/>
      <c r="OX310" s="24"/>
      <c r="OY310" s="24"/>
      <c r="OZ310" s="24"/>
      <c r="PA310" s="24"/>
      <c r="PB310" s="24"/>
      <c r="PC310" s="24"/>
      <c r="PD310" s="24"/>
      <c r="PE310" s="24"/>
      <c r="PF310" s="24"/>
      <c r="PG310" s="24"/>
      <c r="PH310" s="24"/>
      <c r="PI310" s="24"/>
      <c r="PJ310" s="24"/>
      <c r="PK310" s="24"/>
      <c r="PL310" s="24"/>
      <c r="PM310" s="24"/>
      <c r="PN310" s="24"/>
      <c r="PO310" s="24"/>
      <c r="PP310" s="24"/>
      <c r="PQ310" s="24"/>
      <c r="PR310" s="24"/>
      <c r="PS310" s="24"/>
      <c r="PT310" s="24"/>
      <c r="PU310" s="24"/>
      <c r="PV310" s="24"/>
      <c r="PW310" s="24"/>
      <c r="PX310" s="24"/>
      <c r="PY310" s="24"/>
      <c r="PZ310" s="24"/>
      <c r="QA310" s="24"/>
      <c r="QB310" s="24"/>
      <c r="QC310" s="24"/>
      <c r="QD310" s="24"/>
      <c r="QE310" s="24"/>
      <c r="QF310" s="24"/>
      <c r="QG310" s="24"/>
      <c r="QH310" s="24"/>
      <c r="QI310" s="24"/>
      <c r="QJ310" s="24"/>
      <c r="QK310" s="24"/>
      <c r="QL310" s="24"/>
      <c r="QM310" s="24"/>
      <c r="QN310" s="24"/>
      <c r="QO310" s="24"/>
      <c r="QP310" s="24"/>
      <c r="QQ310" s="24"/>
      <c r="QR310" s="24"/>
      <c r="QS310" s="24"/>
      <c r="QT310" s="24"/>
      <c r="QU310" s="24"/>
      <c r="QV310" s="24"/>
      <c r="QW310" s="24"/>
      <c r="QX310" s="24"/>
      <c r="QY310" s="24"/>
      <c r="QZ310" s="24"/>
      <c r="RA310" s="24"/>
      <c r="RB310" s="24"/>
      <c r="RC310" s="24"/>
      <c r="RD310" s="24"/>
      <c r="RE310" s="24"/>
      <c r="RF310" s="24"/>
      <c r="RG310" s="24"/>
      <c r="RH310" s="24"/>
      <c r="RI310" s="24"/>
      <c r="RJ310" s="24"/>
      <c r="RK310" s="24"/>
      <c r="RL310" s="24"/>
      <c r="RM310" s="24"/>
      <c r="RN310" s="24"/>
      <c r="RO310" s="24"/>
      <c r="RP310" s="24"/>
      <c r="RQ310" s="24"/>
      <c r="RR310" s="24"/>
      <c r="RS310" s="24"/>
      <c r="RT310" s="24"/>
      <c r="RU310" s="24"/>
      <c r="RV310" s="24"/>
      <c r="RW310" s="24"/>
      <c r="RX310" s="24"/>
      <c r="RY310" s="24"/>
      <c r="RZ310" s="24"/>
      <c r="SA310" s="24"/>
      <c r="SB310" s="24"/>
      <c r="SC310" s="24"/>
      <c r="SD310" s="24"/>
      <c r="SE310" s="24"/>
      <c r="SF310" s="24"/>
      <c r="SG310" s="24"/>
      <c r="SH310" s="24"/>
      <c r="SI310" s="24"/>
      <c r="SJ310" s="24"/>
      <c r="SK310" s="24"/>
      <c r="SL310" s="24"/>
      <c r="SM310" s="24"/>
      <c r="SN310" s="24"/>
      <c r="SO310" s="24"/>
      <c r="SP310" s="24"/>
      <c r="SQ310" s="24"/>
      <c r="SR310" s="24"/>
      <c r="SS310" s="24"/>
      <c r="ST310" s="24"/>
      <c r="SU310" s="24"/>
      <c r="SV310" s="24"/>
      <c r="SW310" s="24"/>
      <c r="SX310" s="24"/>
      <c r="SY310" s="24"/>
      <c r="SZ310" s="24"/>
      <c r="TA310" s="24"/>
      <c r="TB310" s="24"/>
      <c r="TC310" s="24"/>
      <c r="TD310" s="24"/>
      <c r="TE310" s="24"/>
      <c r="TF310" s="24"/>
      <c r="TG310" s="24"/>
      <c r="TH310" s="24"/>
      <c r="TI310" s="24"/>
      <c r="TJ310" s="24"/>
      <c r="TK310" s="24"/>
      <c r="TL310" s="24"/>
      <c r="TM310" s="24"/>
      <c r="TN310" s="24"/>
      <c r="TO310" s="24"/>
      <c r="TP310" s="24"/>
      <c r="TQ310" s="24"/>
      <c r="TR310" s="24"/>
      <c r="TS310" s="24"/>
      <c r="TT310" s="24"/>
      <c r="TU310" s="24"/>
      <c r="TV310" s="24"/>
      <c r="TW310" s="24"/>
      <c r="TX310" s="24"/>
      <c r="TY310" s="24"/>
      <c r="TZ310" s="24"/>
      <c r="UA310" s="24"/>
      <c r="UB310" s="24"/>
      <c r="UC310" s="24"/>
      <c r="UD310" s="24"/>
      <c r="UE310" s="24"/>
      <c r="UF310" s="24"/>
      <c r="UG310" s="24"/>
      <c r="UH310" s="24"/>
      <c r="UI310" s="24"/>
      <c r="UJ310" s="24"/>
      <c r="UK310" s="24"/>
      <c r="UL310" s="24"/>
      <c r="UM310" s="24"/>
      <c r="UN310" s="24"/>
      <c r="UO310" s="24"/>
      <c r="UP310" s="24"/>
      <c r="UQ310" s="24"/>
      <c r="UR310" s="24"/>
      <c r="US310" s="24"/>
      <c r="UT310" s="24"/>
      <c r="UU310" s="24"/>
      <c r="UV310" s="24"/>
      <c r="UW310" s="24"/>
      <c r="UX310" s="24"/>
      <c r="UY310" s="24"/>
      <c r="UZ310" s="24"/>
      <c r="VA310" s="24"/>
      <c r="VB310" s="24"/>
      <c r="VC310" s="24"/>
      <c r="VD310" s="24"/>
    </row>
    <row r="311" spans="1:576" s="23" customFormat="1" ht="15" customHeight="1" x14ac:dyDescent="0.2">
      <c r="A311" s="18">
        <v>101</v>
      </c>
      <c r="B311" s="89" t="s">
        <v>325</v>
      </c>
      <c r="C311" s="89" t="s">
        <v>326</v>
      </c>
      <c r="D311" s="20">
        <v>14</v>
      </c>
      <c r="E311" s="89" t="s">
        <v>244</v>
      </c>
      <c r="F311" s="89" t="s">
        <v>327</v>
      </c>
      <c r="G311" s="130" t="s">
        <v>114</v>
      </c>
      <c r="H311" s="22">
        <v>40</v>
      </c>
      <c r="I311" s="22" t="s">
        <v>121</v>
      </c>
      <c r="J311" s="21" t="s">
        <v>7</v>
      </c>
      <c r="K311" s="156" t="s">
        <v>362</v>
      </c>
      <c r="L311" s="21" t="s">
        <v>188</v>
      </c>
      <c r="M311" s="22">
        <v>1</v>
      </c>
      <c r="N311" s="62">
        <v>24345</v>
      </c>
      <c r="O311" s="62">
        <f>+N311*20%</f>
        <v>4869</v>
      </c>
      <c r="P311" s="62"/>
      <c r="Q311" s="62">
        <f t="shared" si="175"/>
        <v>29214</v>
      </c>
      <c r="R311" s="62">
        <f>70.1*7</f>
        <v>490.69999999999993</v>
      </c>
      <c r="S311" s="62">
        <f t="shared" si="168"/>
        <v>5167.833333333333</v>
      </c>
      <c r="T311" s="62">
        <f t="shared" si="169"/>
        <v>51678.333333333328</v>
      </c>
      <c r="U311" s="62">
        <f t="shared" si="170"/>
        <v>5112.45</v>
      </c>
      <c r="V311" s="62">
        <f t="shared" si="171"/>
        <v>876.42</v>
      </c>
      <c r="W311" s="62">
        <f t="shared" si="172"/>
        <v>1460.7</v>
      </c>
      <c r="X311" s="62">
        <f t="shared" si="173"/>
        <v>584.28</v>
      </c>
      <c r="Y311" s="62">
        <v>1114</v>
      </c>
      <c r="Z311" s="62">
        <v>679</v>
      </c>
      <c r="AA311" s="64">
        <f>(Q311+Y311+Z311)/2</f>
        <v>15503.5</v>
      </c>
      <c r="AB311" s="64">
        <f t="shared" si="176"/>
        <v>45560.688888888886</v>
      </c>
      <c r="AC311" s="64">
        <f t="shared" si="177"/>
        <v>546728.2666666666</v>
      </c>
      <c r="AD311" s="64"/>
      <c r="AE311" s="64"/>
      <c r="AF311" s="64"/>
      <c r="AG311" s="64"/>
      <c r="AH311" s="64"/>
      <c r="AI311" s="64"/>
      <c r="AJ311" s="64"/>
      <c r="AK311" s="64"/>
      <c r="AL311" s="6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  <c r="CH311" s="24"/>
      <c r="CI311" s="24"/>
      <c r="CJ311" s="24"/>
      <c r="CK311" s="24"/>
      <c r="CL311" s="24"/>
      <c r="CM311" s="24"/>
      <c r="CN311" s="24"/>
      <c r="CO311" s="24"/>
      <c r="CP311" s="24"/>
      <c r="CQ311" s="24"/>
      <c r="CR311" s="24"/>
      <c r="CS311" s="24"/>
      <c r="CT311" s="24"/>
      <c r="CU311" s="24"/>
      <c r="CV311" s="24"/>
      <c r="CW311" s="24"/>
      <c r="CX311" s="24"/>
      <c r="CY311" s="24"/>
      <c r="CZ311" s="24"/>
      <c r="DA311" s="24"/>
      <c r="DB311" s="24"/>
      <c r="DC311" s="24"/>
      <c r="DD311" s="24"/>
      <c r="DE311" s="24"/>
      <c r="DF311" s="24"/>
      <c r="DG311" s="24"/>
      <c r="DH311" s="24"/>
      <c r="DI311" s="24"/>
      <c r="DJ311" s="24"/>
      <c r="DK311" s="24"/>
      <c r="DL311" s="24"/>
      <c r="DM311" s="24"/>
      <c r="DN311" s="24"/>
      <c r="DO311" s="24"/>
      <c r="DP311" s="24"/>
      <c r="DQ311" s="24"/>
      <c r="DR311" s="24"/>
      <c r="DS311" s="24"/>
      <c r="DT311" s="24"/>
      <c r="DU311" s="24"/>
      <c r="DV311" s="24"/>
      <c r="DW311" s="24"/>
      <c r="DX311" s="24"/>
      <c r="DY311" s="24"/>
      <c r="DZ311" s="24"/>
      <c r="EA311" s="24"/>
      <c r="EB311" s="24"/>
      <c r="EC311" s="24"/>
      <c r="ED311" s="24"/>
      <c r="EE311" s="24"/>
      <c r="EF311" s="24"/>
      <c r="EG311" s="24"/>
      <c r="EH311" s="24"/>
      <c r="EI311" s="24"/>
      <c r="EJ311" s="24"/>
      <c r="EK311" s="24"/>
      <c r="EL311" s="24"/>
      <c r="EM311" s="24"/>
      <c r="EN311" s="24"/>
      <c r="EO311" s="24"/>
      <c r="EP311" s="24"/>
      <c r="EQ311" s="24"/>
      <c r="ER311" s="24"/>
      <c r="ES311" s="24"/>
      <c r="ET311" s="24"/>
      <c r="EU311" s="24"/>
      <c r="EV311" s="24"/>
      <c r="EW311" s="24"/>
      <c r="EX311" s="24"/>
      <c r="EY311" s="24"/>
      <c r="EZ311" s="24"/>
      <c r="FA311" s="24"/>
      <c r="FB311" s="24"/>
      <c r="FC311" s="24"/>
      <c r="FD311" s="24"/>
      <c r="FE311" s="24"/>
      <c r="FF311" s="24"/>
      <c r="FG311" s="24"/>
      <c r="FH311" s="24"/>
      <c r="FI311" s="24"/>
      <c r="FJ311" s="24"/>
      <c r="FK311" s="24"/>
      <c r="FL311" s="24"/>
      <c r="FM311" s="24"/>
      <c r="FN311" s="24"/>
      <c r="FO311" s="24"/>
      <c r="FP311" s="24"/>
      <c r="FQ311" s="24"/>
      <c r="FR311" s="24"/>
      <c r="FS311" s="24"/>
      <c r="FT311" s="24"/>
      <c r="FU311" s="24"/>
      <c r="FV311" s="24"/>
      <c r="FW311" s="24"/>
      <c r="FX311" s="24"/>
      <c r="FY311" s="24"/>
      <c r="FZ311" s="24"/>
      <c r="GA311" s="24"/>
      <c r="GB311" s="24"/>
      <c r="GC311" s="24"/>
      <c r="GD311" s="24"/>
      <c r="GE311" s="24"/>
      <c r="GF311" s="24"/>
      <c r="GG311" s="24"/>
      <c r="GH311" s="24"/>
      <c r="GI311" s="24"/>
      <c r="GJ311" s="24"/>
      <c r="GK311" s="24"/>
      <c r="GL311" s="24"/>
      <c r="GM311" s="24"/>
      <c r="GN311" s="24"/>
      <c r="GO311" s="24"/>
      <c r="GP311" s="24"/>
      <c r="GQ311" s="24"/>
      <c r="GR311" s="24"/>
      <c r="GS311" s="24"/>
      <c r="GT311" s="24"/>
      <c r="GU311" s="24"/>
      <c r="GV311" s="24"/>
      <c r="GW311" s="24"/>
      <c r="GX311" s="24"/>
      <c r="GY311" s="24"/>
      <c r="GZ311" s="24"/>
      <c r="HA311" s="24"/>
      <c r="HB311" s="24"/>
      <c r="HC311" s="24"/>
      <c r="HD311" s="24"/>
      <c r="HE311" s="24"/>
      <c r="HF311" s="24"/>
      <c r="HG311" s="24"/>
      <c r="HH311" s="24"/>
      <c r="HI311" s="24"/>
      <c r="HJ311" s="24"/>
      <c r="HK311" s="24"/>
      <c r="HL311" s="24"/>
      <c r="HM311" s="24"/>
      <c r="HN311" s="24"/>
      <c r="HO311" s="24"/>
      <c r="HP311" s="24"/>
      <c r="HQ311" s="24"/>
      <c r="HR311" s="24"/>
      <c r="HS311" s="24"/>
      <c r="HT311" s="24"/>
      <c r="HU311" s="24"/>
      <c r="HV311" s="24"/>
      <c r="HW311" s="24"/>
      <c r="HX311" s="24"/>
      <c r="HY311" s="24"/>
      <c r="HZ311" s="24"/>
      <c r="IA311" s="24"/>
      <c r="IB311" s="24"/>
      <c r="IC311" s="24"/>
      <c r="ID311" s="24"/>
      <c r="IE311" s="24"/>
      <c r="IF311" s="24"/>
      <c r="IG311" s="24"/>
      <c r="IH311" s="24"/>
      <c r="II311" s="24"/>
      <c r="IJ311" s="24"/>
      <c r="IK311" s="24"/>
      <c r="IL311" s="24"/>
      <c r="IM311" s="24"/>
      <c r="IN311" s="24"/>
      <c r="IO311" s="24"/>
      <c r="IP311" s="24"/>
      <c r="IQ311" s="24"/>
      <c r="IR311" s="24"/>
      <c r="IS311" s="24"/>
      <c r="IT311" s="24"/>
      <c r="IU311" s="24"/>
      <c r="IV311" s="24"/>
      <c r="IW311" s="24"/>
      <c r="IX311" s="24"/>
      <c r="IY311" s="24"/>
      <c r="IZ311" s="24"/>
      <c r="JA311" s="24"/>
      <c r="JB311" s="24"/>
      <c r="JC311" s="24"/>
      <c r="JD311" s="24"/>
      <c r="JE311" s="24"/>
      <c r="JF311" s="24"/>
      <c r="JG311" s="24"/>
      <c r="JH311" s="24"/>
      <c r="JI311" s="24"/>
      <c r="JJ311" s="24"/>
      <c r="JK311" s="24"/>
      <c r="JL311" s="24"/>
      <c r="JM311" s="24"/>
      <c r="JN311" s="24"/>
      <c r="JO311" s="24"/>
      <c r="JP311" s="24"/>
      <c r="JQ311" s="24"/>
      <c r="JR311" s="24"/>
      <c r="JS311" s="24"/>
      <c r="JT311" s="24"/>
      <c r="JU311" s="24"/>
      <c r="JV311" s="24"/>
      <c r="JW311" s="24"/>
      <c r="JX311" s="24"/>
      <c r="JY311" s="24"/>
      <c r="JZ311" s="24"/>
      <c r="KA311" s="24"/>
      <c r="KB311" s="24"/>
      <c r="KC311" s="24"/>
      <c r="KD311" s="24"/>
      <c r="KE311" s="24"/>
      <c r="KF311" s="24"/>
      <c r="KG311" s="24"/>
      <c r="KH311" s="24"/>
      <c r="KI311" s="24"/>
      <c r="KJ311" s="24"/>
      <c r="KK311" s="24"/>
      <c r="KL311" s="24"/>
      <c r="KM311" s="24"/>
      <c r="KN311" s="24"/>
      <c r="KO311" s="24"/>
      <c r="KP311" s="24"/>
      <c r="KQ311" s="24"/>
      <c r="KR311" s="24"/>
      <c r="KS311" s="24"/>
      <c r="KT311" s="24"/>
      <c r="KU311" s="24"/>
      <c r="KV311" s="24"/>
      <c r="KW311" s="24"/>
      <c r="KX311" s="24"/>
      <c r="KY311" s="24"/>
      <c r="KZ311" s="24"/>
      <c r="LA311" s="24"/>
      <c r="LB311" s="24"/>
      <c r="LC311" s="24"/>
      <c r="LD311" s="24"/>
      <c r="LE311" s="24"/>
      <c r="LF311" s="24"/>
      <c r="LG311" s="24"/>
      <c r="LH311" s="24"/>
      <c r="LI311" s="24"/>
      <c r="LJ311" s="24"/>
      <c r="LK311" s="24"/>
      <c r="LL311" s="24"/>
      <c r="LM311" s="24"/>
      <c r="LN311" s="24"/>
      <c r="LO311" s="24"/>
      <c r="LP311" s="24"/>
      <c r="LQ311" s="24"/>
      <c r="LR311" s="24"/>
      <c r="LS311" s="24"/>
      <c r="LT311" s="24"/>
      <c r="LU311" s="24"/>
      <c r="LV311" s="24"/>
      <c r="LW311" s="24"/>
      <c r="LX311" s="24"/>
      <c r="LY311" s="24"/>
      <c r="LZ311" s="24"/>
      <c r="MA311" s="24"/>
      <c r="MB311" s="24"/>
      <c r="MC311" s="24"/>
      <c r="MD311" s="24"/>
      <c r="ME311" s="24"/>
      <c r="MF311" s="24"/>
      <c r="MG311" s="24"/>
      <c r="MH311" s="24"/>
      <c r="MI311" s="24"/>
      <c r="MJ311" s="24"/>
      <c r="MK311" s="24"/>
      <c r="ML311" s="24"/>
      <c r="MM311" s="24"/>
      <c r="MN311" s="24"/>
      <c r="MO311" s="24"/>
      <c r="MP311" s="24"/>
      <c r="MQ311" s="24"/>
      <c r="MR311" s="24"/>
      <c r="MS311" s="24"/>
      <c r="MT311" s="24"/>
      <c r="MU311" s="24"/>
      <c r="MV311" s="24"/>
      <c r="MW311" s="24"/>
      <c r="MX311" s="24"/>
      <c r="MY311" s="24"/>
      <c r="MZ311" s="24"/>
      <c r="NA311" s="24"/>
      <c r="NB311" s="24"/>
      <c r="NC311" s="24"/>
      <c r="ND311" s="24"/>
      <c r="NE311" s="24"/>
      <c r="NF311" s="24"/>
      <c r="NG311" s="24"/>
      <c r="NH311" s="24"/>
      <c r="NI311" s="24"/>
      <c r="NJ311" s="24"/>
      <c r="NK311" s="24"/>
      <c r="NL311" s="24"/>
      <c r="NM311" s="24"/>
      <c r="NN311" s="24"/>
      <c r="NO311" s="24"/>
      <c r="NP311" s="24"/>
      <c r="NQ311" s="24"/>
      <c r="NR311" s="24"/>
      <c r="NS311" s="24"/>
      <c r="NT311" s="24"/>
      <c r="NU311" s="24"/>
      <c r="NV311" s="24"/>
      <c r="NW311" s="24"/>
      <c r="NX311" s="24"/>
      <c r="NY311" s="24"/>
      <c r="NZ311" s="24"/>
      <c r="OA311" s="24"/>
      <c r="OB311" s="24"/>
      <c r="OC311" s="24"/>
      <c r="OD311" s="24"/>
      <c r="OE311" s="24"/>
      <c r="OF311" s="24"/>
      <c r="OG311" s="24"/>
      <c r="OH311" s="24"/>
      <c r="OI311" s="24"/>
      <c r="OJ311" s="24"/>
      <c r="OK311" s="24"/>
      <c r="OL311" s="24"/>
      <c r="OM311" s="24"/>
      <c r="ON311" s="24"/>
      <c r="OO311" s="24"/>
      <c r="OP311" s="24"/>
      <c r="OQ311" s="24"/>
      <c r="OR311" s="24"/>
      <c r="OS311" s="24"/>
      <c r="OT311" s="24"/>
      <c r="OU311" s="24"/>
      <c r="OV311" s="24"/>
      <c r="OW311" s="24"/>
      <c r="OX311" s="24"/>
      <c r="OY311" s="24"/>
      <c r="OZ311" s="24"/>
      <c r="PA311" s="24"/>
      <c r="PB311" s="24"/>
      <c r="PC311" s="24"/>
      <c r="PD311" s="24"/>
      <c r="PE311" s="24"/>
      <c r="PF311" s="24"/>
      <c r="PG311" s="24"/>
      <c r="PH311" s="24"/>
      <c r="PI311" s="24"/>
      <c r="PJ311" s="24"/>
      <c r="PK311" s="24"/>
      <c r="PL311" s="24"/>
      <c r="PM311" s="24"/>
      <c r="PN311" s="24"/>
      <c r="PO311" s="24"/>
      <c r="PP311" s="24"/>
      <c r="PQ311" s="24"/>
      <c r="PR311" s="24"/>
      <c r="PS311" s="24"/>
      <c r="PT311" s="24"/>
      <c r="PU311" s="24"/>
      <c r="PV311" s="24"/>
      <c r="PW311" s="24"/>
      <c r="PX311" s="24"/>
      <c r="PY311" s="24"/>
      <c r="PZ311" s="24"/>
      <c r="QA311" s="24"/>
      <c r="QB311" s="24"/>
      <c r="QC311" s="24"/>
      <c r="QD311" s="24"/>
      <c r="QE311" s="24"/>
      <c r="QF311" s="24"/>
      <c r="QG311" s="24"/>
      <c r="QH311" s="24"/>
      <c r="QI311" s="24"/>
      <c r="QJ311" s="24"/>
      <c r="QK311" s="24"/>
      <c r="QL311" s="24"/>
      <c r="QM311" s="24"/>
      <c r="QN311" s="24"/>
      <c r="QO311" s="24"/>
      <c r="QP311" s="24"/>
      <c r="QQ311" s="24"/>
      <c r="QR311" s="24"/>
      <c r="QS311" s="24"/>
      <c r="QT311" s="24"/>
      <c r="QU311" s="24"/>
      <c r="QV311" s="24"/>
      <c r="QW311" s="24"/>
      <c r="QX311" s="24"/>
      <c r="QY311" s="24"/>
      <c r="QZ311" s="24"/>
      <c r="RA311" s="24"/>
      <c r="RB311" s="24"/>
      <c r="RC311" s="24"/>
      <c r="RD311" s="24"/>
      <c r="RE311" s="24"/>
      <c r="RF311" s="24"/>
      <c r="RG311" s="24"/>
      <c r="RH311" s="24"/>
      <c r="RI311" s="24"/>
      <c r="RJ311" s="24"/>
      <c r="RK311" s="24"/>
      <c r="RL311" s="24"/>
      <c r="RM311" s="24"/>
      <c r="RN311" s="24"/>
      <c r="RO311" s="24"/>
      <c r="RP311" s="24"/>
      <c r="RQ311" s="24"/>
      <c r="RR311" s="24"/>
      <c r="RS311" s="24"/>
      <c r="RT311" s="24"/>
      <c r="RU311" s="24"/>
      <c r="RV311" s="24"/>
      <c r="RW311" s="24"/>
      <c r="RX311" s="24"/>
      <c r="RY311" s="24"/>
      <c r="RZ311" s="24"/>
      <c r="SA311" s="24"/>
      <c r="SB311" s="24"/>
      <c r="SC311" s="24"/>
      <c r="SD311" s="24"/>
      <c r="SE311" s="24"/>
      <c r="SF311" s="24"/>
      <c r="SG311" s="24"/>
      <c r="SH311" s="24"/>
      <c r="SI311" s="24"/>
      <c r="SJ311" s="24"/>
      <c r="SK311" s="24"/>
      <c r="SL311" s="24"/>
      <c r="SM311" s="24"/>
      <c r="SN311" s="24"/>
      <c r="SO311" s="24"/>
      <c r="SP311" s="24"/>
      <c r="SQ311" s="24"/>
      <c r="SR311" s="24"/>
      <c r="SS311" s="24"/>
      <c r="ST311" s="24"/>
      <c r="SU311" s="24"/>
      <c r="SV311" s="24"/>
      <c r="SW311" s="24"/>
      <c r="SX311" s="24"/>
      <c r="SY311" s="24"/>
      <c r="SZ311" s="24"/>
      <c r="TA311" s="24"/>
      <c r="TB311" s="24"/>
      <c r="TC311" s="24"/>
      <c r="TD311" s="24"/>
      <c r="TE311" s="24"/>
      <c r="TF311" s="24"/>
      <c r="TG311" s="24"/>
      <c r="TH311" s="24"/>
      <c r="TI311" s="24"/>
      <c r="TJ311" s="24"/>
      <c r="TK311" s="24"/>
      <c r="TL311" s="24"/>
      <c r="TM311" s="24"/>
      <c r="TN311" s="24"/>
      <c r="TO311" s="24"/>
      <c r="TP311" s="24"/>
      <c r="TQ311" s="24"/>
      <c r="TR311" s="24"/>
      <c r="TS311" s="24"/>
      <c r="TT311" s="24"/>
      <c r="TU311" s="24"/>
      <c r="TV311" s="24"/>
      <c r="TW311" s="24"/>
      <c r="TX311" s="24"/>
      <c r="TY311" s="24"/>
      <c r="TZ311" s="24"/>
      <c r="UA311" s="24"/>
      <c r="UB311" s="24"/>
      <c r="UC311" s="24"/>
      <c r="UD311" s="24"/>
      <c r="UE311" s="24"/>
      <c r="UF311" s="24"/>
      <c r="UG311" s="24"/>
      <c r="UH311" s="24"/>
      <c r="UI311" s="24"/>
      <c r="UJ311" s="24"/>
      <c r="UK311" s="24"/>
      <c r="UL311" s="24"/>
      <c r="UM311" s="24"/>
      <c r="UN311" s="24"/>
      <c r="UO311" s="24"/>
      <c r="UP311" s="24"/>
      <c r="UQ311" s="24"/>
      <c r="UR311" s="24"/>
      <c r="US311" s="24"/>
      <c r="UT311" s="24"/>
      <c r="UU311" s="24"/>
      <c r="UV311" s="24"/>
      <c r="UW311" s="24"/>
      <c r="UX311" s="24"/>
      <c r="UY311" s="24"/>
      <c r="UZ311" s="24"/>
      <c r="VA311" s="24"/>
      <c r="VB311" s="24"/>
      <c r="VC311" s="24"/>
      <c r="VD311" s="24"/>
    </row>
    <row r="312" spans="1:576" s="23" customFormat="1" ht="15" customHeight="1" x14ac:dyDescent="0.2">
      <c r="A312" s="159"/>
      <c r="B312" s="160"/>
      <c r="C312" s="89"/>
      <c r="D312" s="20"/>
      <c r="E312" s="160"/>
      <c r="F312" s="89"/>
      <c r="G312" s="162"/>
      <c r="H312" s="90"/>
      <c r="I312" s="90"/>
      <c r="J312" s="21"/>
      <c r="K312" s="21"/>
      <c r="L312" s="91" t="s">
        <v>118</v>
      </c>
      <c r="M312" s="90"/>
      <c r="N312" s="71">
        <f t="shared" ref="N312:AA312" si="178">SUM(N211:N311)</f>
        <v>1632839.7</v>
      </c>
      <c r="O312" s="71">
        <f t="shared" si="178"/>
        <v>4869</v>
      </c>
      <c r="P312" s="71">
        <f t="shared" si="178"/>
        <v>2513.4</v>
      </c>
      <c r="Q312" s="71">
        <f t="shared" si="178"/>
        <v>1640222.0999999999</v>
      </c>
      <c r="R312" s="71">
        <f t="shared" si="178"/>
        <v>17481.5</v>
      </c>
      <c r="S312" s="71">
        <f t="shared" si="178"/>
        <v>302934.34999999998</v>
      </c>
      <c r="T312" s="71">
        <f t="shared" si="178"/>
        <v>3029343.4999999963</v>
      </c>
      <c r="U312" s="71">
        <f t="shared" si="178"/>
        <v>286658.26750000007</v>
      </c>
      <c r="V312" s="71">
        <f t="shared" si="178"/>
        <v>49200.663000000015</v>
      </c>
      <c r="W312" s="71">
        <f t="shared" si="178"/>
        <v>82001.10500000001</v>
      </c>
      <c r="X312" s="71">
        <f t="shared" si="178"/>
        <v>32800.442000000003</v>
      </c>
      <c r="Y312" s="71">
        <f t="shared" si="178"/>
        <v>108558</v>
      </c>
      <c r="Z312" s="71">
        <f t="shared" si="178"/>
        <v>69026</v>
      </c>
      <c r="AA312" s="71">
        <f t="shared" si="178"/>
        <v>747944.54999999993</v>
      </c>
      <c r="AB312" s="214">
        <f t="shared" si="176"/>
        <v>2625966.6108333329</v>
      </c>
      <c r="AC312" s="71">
        <f>SUM(AC211:AC311)</f>
        <v>31511599.330000002</v>
      </c>
      <c r="AD312" s="71"/>
      <c r="AE312" s="71">
        <v>0</v>
      </c>
      <c r="AF312" s="71">
        <v>300000</v>
      </c>
      <c r="AG312" s="71">
        <v>20000</v>
      </c>
      <c r="AH312" s="71">
        <v>302046.49</v>
      </c>
      <c r="AI312" s="71">
        <v>0</v>
      </c>
      <c r="AJ312" s="71">
        <v>0</v>
      </c>
      <c r="AK312" s="71">
        <v>0</v>
      </c>
      <c r="AL312" s="71">
        <v>399570.01</v>
      </c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  <c r="HF312" s="24"/>
      <c r="HG312" s="24"/>
      <c r="HH312" s="24"/>
      <c r="HI312" s="24"/>
      <c r="HJ312" s="24"/>
      <c r="HK312" s="24"/>
      <c r="HL312" s="24"/>
      <c r="HM312" s="24"/>
      <c r="HN312" s="24"/>
      <c r="HO312" s="24"/>
      <c r="HP312" s="24"/>
      <c r="HQ312" s="24"/>
      <c r="HR312" s="24"/>
      <c r="HS312" s="24"/>
      <c r="HT312" s="24"/>
      <c r="HU312" s="24"/>
      <c r="HV312" s="24"/>
      <c r="HW312" s="24"/>
      <c r="HX312" s="24"/>
      <c r="HY312" s="24"/>
      <c r="HZ312" s="24"/>
      <c r="IA312" s="24"/>
      <c r="IB312" s="24"/>
      <c r="IC312" s="24"/>
      <c r="ID312" s="24"/>
      <c r="IE312" s="24"/>
      <c r="IF312" s="24"/>
      <c r="IG312" s="24"/>
      <c r="IH312" s="24"/>
      <c r="II312" s="24"/>
      <c r="IJ312" s="24"/>
      <c r="IK312" s="24"/>
      <c r="IL312" s="24"/>
      <c r="IM312" s="24"/>
      <c r="IN312" s="24"/>
      <c r="IO312" s="24"/>
      <c r="IP312" s="24"/>
      <c r="IQ312" s="24"/>
      <c r="IR312" s="24"/>
      <c r="IS312" s="24"/>
      <c r="IT312" s="24"/>
      <c r="IU312" s="24"/>
      <c r="IV312" s="24"/>
      <c r="IW312" s="24"/>
      <c r="IX312" s="24"/>
      <c r="IY312" s="24"/>
      <c r="IZ312" s="24"/>
      <c r="JA312" s="24"/>
      <c r="JB312" s="24"/>
      <c r="JC312" s="24"/>
      <c r="JD312" s="24"/>
      <c r="JE312" s="24"/>
      <c r="JF312" s="24"/>
      <c r="JG312" s="24"/>
      <c r="JH312" s="24"/>
      <c r="JI312" s="24"/>
      <c r="JJ312" s="24"/>
      <c r="JK312" s="24"/>
      <c r="JL312" s="24"/>
      <c r="JM312" s="24"/>
      <c r="JN312" s="24"/>
      <c r="JO312" s="24"/>
      <c r="JP312" s="24"/>
      <c r="JQ312" s="24"/>
      <c r="JR312" s="24"/>
      <c r="JS312" s="24"/>
      <c r="JT312" s="24"/>
      <c r="JU312" s="24"/>
      <c r="JV312" s="24"/>
      <c r="JW312" s="24"/>
      <c r="JX312" s="24"/>
      <c r="JY312" s="24"/>
      <c r="JZ312" s="24"/>
      <c r="KA312" s="24"/>
      <c r="KB312" s="24"/>
      <c r="KC312" s="24"/>
      <c r="KD312" s="24"/>
      <c r="KE312" s="24"/>
      <c r="KF312" s="24"/>
      <c r="KG312" s="24"/>
      <c r="KH312" s="24"/>
      <c r="KI312" s="24"/>
      <c r="KJ312" s="24"/>
      <c r="KK312" s="24"/>
      <c r="KL312" s="24"/>
      <c r="KM312" s="24"/>
      <c r="KN312" s="24"/>
      <c r="KO312" s="24"/>
      <c r="KP312" s="24"/>
      <c r="KQ312" s="24"/>
      <c r="KR312" s="24"/>
      <c r="KS312" s="24"/>
      <c r="KT312" s="24"/>
      <c r="KU312" s="24"/>
      <c r="KV312" s="24"/>
      <c r="KW312" s="24"/>
      <c r="KX312" s="24"/>
      <c r="KY312" s="24"/>
      <c r="KZ312" s="24"/>
      <c r="LA312" s="24"/>
      <c r="LB312" s="24"/>
      <c r="LC312" s="24"/>
      <c r="LD312" s="24"/>
      <c r="LE312" s="24"/>
      <c r="LF312" s="24"/>
      <c r="LG312" s="24"/>
      <c r="LH312" s="24"/>
      <c r="LI312" s="24"/>
      <c r="LJ312" s="24"/>
      <c r="LK312" s="24"/>
      <c r="LL312" s="24"/>
      <c r="LM312" s="24"/>
      <c r="LN312" s="24"/>
      <c r="LO312" s="24"/>
      <c r="LP312" s="24"/>
      <c r="LQ312" s="24"/>
      <c r="LR312" s="24"/>
      <c r="LS312" s="24"/>
      <c r="LT312" s="24"/>
      <c r="LU312" s="24"/>
      <c r="LV312" s="24"/>
      <c r="LW312" s="24"/>
      <c r="LX312" s="24"/>
      <c r="LY312" s="24"/>
      <c r="LZ312" s="24"/>
      <c r="MA312" s="24"/>
      <c r="MB312" s="24"/>
      <c r="MC312" s="24"/>
      <c r="MD312" s="24"/>
      <c r="ME312" s="24"/>
      <c r="MF312" s="24"/>
      <c r="MG312" s="24"/>
      <c r="MH312" s="24"/>
      <c r="MI312" s="24"/>
      <c r="MJ312" s="24"/>
      <c r="MK312" s="24"/>
      <c r="ML312" s="24"/>
      <c r="MM312" s="24"/>
      <c r="MN312" s="24"/>
      <c r="MO312" s="24"/>
      <c r="MP312" s="24"/>
      <c r="MQ312" s="24"/>
      <c r="MR312" s="24"/>
      <c r="MS312" s="24"/>
      <c r="MT312" s="24"/>
      <c r="MU312" s="24"/>
      <c r="MV312" s="24"/>
      <c r="MW312" s="24"/>
      <c r="MX312" s="24"/>
      <c r="MY312" s="24"/>
      <c r="MZ312" s="24"/>
      <c r="NA312" s="24"/>
      <c r="NB312" s="24"/>
      <c r="NC312" s="24"/>
      <c r="ND312" s="24"/>
      <c r="NE312" s="24"/>
      <c r="NF312" s="24"/>
      <c r="NG312" s="24"/>
      <c r="NH312" s="24"/>
      <c r="NI312" s="24"/>
      <c r="NJ312" s="24"/>
      <c r="NK312" s="24"/>
      <c r="NL312" s="24"/>
      <c r="NM312" s="24"/>
      <c r="NN312" s="24"/>
      <c r="NO312" s="24"/>
      <c r="NP312" s="24"/>
      <c r="NQ312" s="24"/>
      <c r="NR312" s="24"/>
      <c r="NS312" s="24"/>
      <c r="NT312" s="24"/>
      <c r="NU312" s="24"/>
      <c r="NV312" s="24"/>
      <c r="NW312" s="24"/>
      <c r="NX312" s="24"/>
      <c r="NY312" s="24"/>
      <c r="NZ312" s="24"/>
      <c r="OA312" s="24"/>
      <c r="OB312" s="24"/>
      <c r="OC312" s="24"/>
      <c r="OD312" s="24"/>
      <c r="OE312" s="24"/>
      <c r="OF312" s="24"/>
      <c r="OG312" s="24"/>
      <c r="OH312" s="24"/>
      <c r="OI312" s="24"/>
      <c r="OJ312" s="24"/>
      <c r="OK312" s="24"/>
      <c r="OL312" s="24"/>
      <c r="OM312" s="24"/>
      <c r="ON312" s="24"/>
      <c r="OO312" s="24"/>
      <c r="OP312" s="24"/>
      <c r="OQ312" s="24"/>
      <c r="OR312" s="24"/>
      <c r="OS312" s="24"/>
      <c r="OT312" s="24"/>
      <c r="OU312" s="24"/>
      <c r="OV312" s="24"/>
      <c r="OW312" s="24"/>
      <c r="OX312" s="24"/>
      <c r="OY312" s="24"/>
      <c r="OZ312" s="24"/>
      <c r="PA312" s="24"/>
      <c r="PB312" s="24"/>
      <c r="PC312" s="24"/>
      <c r="PD312" s="24"/>
      <c r="PE312" s="24"/>
      <c r="PF312" s="24"/>
      <c r="PG312" s="24"/>
      <c r="PH312" s="24"/>
      <c r="PI312" s="24"/>
      <c r="PJ312" s="24"/>
      <c r="PK312" s="24"/>
      <c r="PL312" s="24"/>
      <c r="PM312" s="24"/>
      <c r="PN312" s="24"/>
      <c r="PO312" s="24"/>
      <c r="PP312" s="24"/>
      <c r="PQ312" s="24"/>
      <c r="PR312" s="24"/>
      <c r="PS312" s="24"/>
      <c r="PT312" s="24"/>
      <c r="PU312" s="24"/>
      <c r="PV312" s="24"/>
      <c r="PW312" s="24"/>
      <c r="PX312" s="24"/>
      <c r="PY312" s="24"/>
      <c r="PZ312" s="24"/>
      <c r="QA312" s="24"/>
      <c r="QB312" s="24"/>
      <c r="QC312" s="24"/>
      <c r="QD312" s="24"/>
      <c r="QE312" s="24"/>
      <c r="QF312" s="24"/>
      <c r="QG312" s="24"/>
      <c r="QH312" s="24"/>
      <c r="QI312" s="24"/>
      <c r="QJ312" s="24"/>
      <c r="QK312" s="24"/>
      <c r="QL312" s="24"/>
      <c r="QM312" s="24"/>
      <c r="QN312" s="24"/>
      <c r="QO312" s="24"/>
      <c r="QP312" s="24"/>
      <c r="QQ312" s="24"/>
      <c r="QR312" s="24"/>
      <c r="QS312" s="24"/>
      <c r="QT312" s="24"/>
      <c r="QU312" s="24"/>
      <c r="QV312" s="24"/>
      <c r="QW312" s="24"/>
      <c r="QX312" s="24"/>
      <c r="QY312" s="24"/>
      <c r="QZ312" s="24"/>
      <c r="RA312" s="24"/>
      <c r="RB312" s="24"/>
      <c r="RC312" s="24"/>
      <c r="RD312" s="24"/>
      <c r="RE312" s="24"/>
      <c r="RF312" s="24"/>
      <c r="RG312" s="24"/>
      <c r="RH312" s="24"/>
      <c r="RI312" s="24"/>
      <c r="RJ312" s="24"/>
      <c r="RK312" s="24"/>
      <c r="RL312" s="24"/>
      <c r="RM312" s="24"/>
      <c r="RN312" s="24"/>
      <c r="RO312" s="24"/>
      <c r="RP312" s="24"/>
      <c r="RQ312" s="24"/>
      <c r="RR312" s="24"/>
      <c r="RS312" s="24"/>
      <c r="RT312" s="24"/>
      <c r="RU312" s="24"/>
      <c r="RV312" s="24"/>
      <c r="RW312" s="24"/>
      <c r="RX312" s="24"/>
      <c r="RY312" s="24"/>
      <c r="RZ312" s="24"/>
      <c r="SA312" s="24"/>
      <c r="SB312" s="24"/>
      <c r="SC312" s="24"/>
      <c r="SD312" s="24"/>
      <c r="SE312" s="24"/>
      <c r="SF312" s="24"/>
      <c r="SG312" s="24"/>
      <c r="SH312" s="24"/>
      <c r="SI312" s="24"/>
      <c r="SJ312" s="24"/>
      <c r="SK312" s="24"/>
      <c r="SL312" s="24"/>
      <c r="SM312" s="24"/>
      <c r="SN312" s="24"/>
      <c r="SO312" s="24"/>
      <c r="SP312" s="24"/>
      <c r="SQ312" s="24"/>
      <c r="SR312" s="24"/>
      <c r="SS312" s="24"/>
      <c r="ST312" s="24"/>
      <c r="SU312" s="24"/>
      <c r="SV312" s="24"/>
      <c r="SW312" s="24"/>
      <c r="SX312" s="24"/>
      <c r="SY312" s="24"/>
      <c r="SZ312" s="24"/>
      <c r="TA312" s="24"/>
      <c r="TB312" s="24"/>
      <c r="TC312" s="24"/>
      <c r="TD312" s="24"/>
      <c r="TE312" s="24"/>
      <c r="TF312" s="24"/>
      <c r="TG312" s="24"/>
      <c r="TH312" s="24"/>
      <c r="TI312" s="24"/>
      <c r="TJ312" s="24"/>
      <c r="TK312" s="24"/>
      <c r="TL312" s="24"/>
      <c r="TM312" s="24"/>
      <c r="TN312" s="24"/>
      <c r="TO312" s="24"/>
      <c r="TP312" s="24"/>
      <c r="TQ312" s="24"/>
      <c r="TR312" s="24"/>
      <c r="TS312" s="24"/>
      <c r="TT312" s="24"/>
      <c r="TU312" s="24"/>
      <c r="TV312" s="24"/>
      <c r="TW312" s="24"/>
      <c r="TX312" s="24"/>
      <c r="TY312" s="24"/>
      <c r="TZ312" s="24"/>
      <c r="UA312" s="24"/>
      <c r="UB312" s="24"/>
      <c r="UC312" s="24"/>
      <c r="UD312" s="24"/>
      <c r="UE312" s="24"/>
      <c r="UF312" s="24"/>
      <c r="UG312" s="24"/>
      <c r="UH312" s="24"/>
      <c r="UI312" s="24"/>
      <c r="UJ312" s="24"/>
      <c r="UK312" s="24"/>
      <c r="UL312" s="24"/>
      <c r="UM312" s="24"/>
      <c r="UN312" s="24"/>
      <c r="UO312" s="24"/>
      <c r="UP312" s="24"/>
      <c r="UQ312" s="24"/>
      <c r="UR312" s="24"/>
      <c r="US312" s="24"/>
      <c r="UT312" s="24"/>
      <c r="UU312" s="24"/>
      <c r="UV312" s="24"/>
      <c r="UW312" s="24"/>
      <c r="UX312" s="24"/>
      <c r="UY312" s="24"/>
      <c r="UZ312" s="24"/>
      <c r="VA312" s="24"/>
      <c r="VB312" s="24"/>
      <c r="VC312" s="24"/>
      <c r="VD312" s="24"/>
    </row>
    <row r="313" spans="1:576" s="163" customFormat="1" ht="17.25" customHeight="1" x14ac:dyDescent="0.25">
      <c r="A313" s="31"/>
      <c r="B313" s="32" t="s">
        <v>285</v>
      </c>
      <c r="C313" s="93"/>
      <c r="D313" s="98"/>
      <c r="E313" s="32"/>
      <c r="F313" s="93"/>
      <c r="G313" s="135"/>
      <c r="H313" s="33"/>
      <c r="I313" s="33"/>
      <c r="J313" s="35"/>
      <c r="K313" s="35"/>
      <c r="L313" s="30"/>
      <c r="M313" s="33"/>
      <c r="N313" s="72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>
        <f>AB312*12</f>
        <v>31511599.329999994</v>
      </c>
      <c r="AD313" s="66"/>
      <c r="AE313" s="68"/>
      <c r="AF313" s="68"/>
      <c r="AG313" s="68"/>
      <c r="AH313" s="68"/>
      <c r="AI313" s="68"/>
      <c r="AJ313" s="68"/>
      <c r="AK313" s="68"/>
      <c r="AL313" s="261"/>
      <c r="AM313" s="253"/>
      <c r="AN313" s="253"/>
      <c r="AO313" s="253"/>
      <c r="AP313" s="253"/>
      <c r="AQ313" s="253"/>
      <c r="AR313" s="253"/>
      <c r="AS313" s="253"/>
      <c r="AT313" s="253"/>
      <c r="AU313" s="253"/>
      <c r="AV313" s="253"/>
      <c r="AW313" s="253"/>
      <c r="AX313" s="253"/>
      <c r="AY313" s="253"/>
      <c r="AZ313" s="253"/>
      <c r="BA313" s="253"/>
      <c r="BB313" s="253"/>
      <c r="BC313" s="253"/>
      <c r="BD313" s="253"/>
      <c r="BE313" s="253"/>
      <c r="BF313" s="253"/>
      <c r="BG313" s="253"/>
      <c r="BH313" s="253"/>
      <c r="BI313" s="253"/>
      <c r="BJ313" s="253"/>
      <c r="BK313" s="253"/>
      <c r="BL313" s="253"/>
      <c r="BM313" s="253"/>
      <c r="BN313" s="253"/>
      <c r="BO313" s="253"/>
      <c r="BP313" s="253"/>
      <c r="BQ313" s="253"/>
      <c r="BR313" s="253"/>
      <c r="BS313" s="253"/>
      <c r="BT313" s="253"/>
      <c r="BU313" s="253"/>
      <c r="BV313" s="253"/>
      <c r="BW313" s="253"/>
      <c r="BX313" s="253"/>
      <c r="BY313" s="253"/>
      <c r="BZ313" s="253"/>
      <c r="CA313" s="253"/>
      <c r="CB313" s="253"/>
      <c r="CC313" s="253"/>
      <c r="CD313" s="253"/>
      <c r="CE313" s="253"/>
      <c r="CF313" s="253"/>
      <c r="CG313" s="253"/>
      <c r="CH313" s="253"/>
      <c r="CI313" s="253"/>
      <c r="CJ313" s="253"/>
      <c r="CK313" s="253"/>
      <c r="CL313" s="253"/>
      <c r="CM313" s="253"/>
      <c r="CN313" s="253"/>
      <c r="CO313" s="253"/>
      <c r="CP313" s="253"/>
      <c r="CQ313" s="253"/>
      <c r="CR313" s="253"/>
      <c r="CS313" s="253"/>
      <c r="CT313" s="253"/>
      <c r="CU313" s="253"/>
      <c r="CV313" s="253"/>
      <c r="CW313" s="253"/>
      <c r="CX313" s="253"/>
      <c r="CY313" s="253"/>
      <c r="CZ313" s="253"/>
      <c r="DA313" s="253"/>
      <c r="DB313" s="253"/>
      <c r="DC313" s="253"/>
      <c r="DD313" s="253"/>
      <c r="DE313" s="253"/>
      <c r="DF313" s="253"/>
      <c r="DG313" s="253"/>
      <c r="DH313" s="253"/>
      <c r="DI313" s="253"/>
      <c r="DJ313" s="253"/>
      <c r="DK313" s="253"/>
      <c r="DL313" s="253"/>
      <c r="DM313" s="253"/>
      <c r="DN313" s="253"/>
      <c r="DO313" s="253"/>
      <c r="DP313" s="253"/>
      <c r="DQ313" s="253"/>
      <c r="DR313" s="253"/>
      <c r="DS313" s="253"/>
      <c r="DT313" s="253"/>
      <c r="DU313" s="253"/>
      <c r="DV313" s="253"/>
      <c r="DW313" s="253"/>
      <c r="DX313" s="253"/>
      <c r="DY313" s="253"/>
      <c r="DZ313" s="253"/>
      <c r="EA313" s="253"/>
      <c r="EB313" s="253"/>
      <c r="EC313" s="253"/>
      <c r="ED313" s="253"/>
      <c r="EE313" s="253"/>
      <c r="EF313" s="253"/>
      <c r="EG313" s="253"/>
      <c r="EH313" s="253"/>
      <c r="EI313" s="253"/>
      <c r="EJ313" s="253"/>
      <c r="EK313" s="253"/>
      <c r="EL313" s="253"/>
      <c r="EM313" s="253"/>
      <c r="EN313" s="253"/>
      <c r="EO313" s="253"/>
      <c r="EP313" s="253"/>
      <c r="EQ313" s="253"/>
      <c r="ER313" s="253"/>
      <c r="ES313" s="253"/>
      <c r="ET313" s="253"/>
      <c r="EU313" s="253"/>
      <c r="EV313" s="253"/>
      <c r="EW313" s="253"/>
      <c r="EX313" s="253"/>
      <c r="EY313" s="253"/>
      <c r="EZ313" s="253"/>
      <c r="FA313" s="253"/>
      <c r="FB313" s="253"/>
      <c r="FC313" s="253"/>
      <c r="FD313" s="253"/>
      <c r="FE313" s="253"/>
      <c r="FF313" s="253"/>
      <c r="FG313" s="253"/>
      <c r="FH313" s="253"/>
      <c r="FI313" s="253"/>
      <c r="FJ313" s="253"/>
      <c r="FK313" s="253"/>
      <c r="FL313" s="253"/>
      <c r="FM313" s="253"/>
      <c r="FN313" s="253"/>
      <c r="FO313" s="253"/>
      <c r="FP313" s="253"/>
      <c r="FQ313" s="253"/>
      <c r="FR313" s="253"/>
      <c r="FS313" s="253"/>
      <c r="FT313" s="253"/>
      <c r="FU313" s="253"/>
      <c r="FV313" s="253"/>
      <c r="FW313" s="253"/>
      <c r="FX313" s="253"/>
      <c r="FY313" s="253"/>
      <c r="FZ313" s="253"/>
      <c r="GA313" s="253"/>
      <c r="GB313" s="253"/>
      <c r="GC313" s="253"/>
      <c r="GD313" s="253"/>
      <c r="GE313" s="253"/>
      <c r="GF313" s="253"/>
      <c r="GG313" s="253"/>
      <c r="GH313" s="253"/>
      <c r="GI313" s="253"/>
      <c r="GJ313" s="253"/>
      <c r="GK313" s="253"/>
      <c r="GL313" s="253"/>
      <c r="GM313" s="253"/>
      <c r="GN313" s="253"/>
      <c r="GO313" s="253"/>
      <c r="GP313" s="253"/>
      <c r="GQ313" s="253"/>
      <c r="GR313" s="253"/>
      <c r="GS313" s="253"/>
      <c r="GT313" s="253"/>
      <c r="GU313" s="253"/>
      <c r="GV313" s="253"/>
      <c r="GW313" s="253"/>
      <c r="GX313" s="253"/>
      <c r="GY313" s="253"/>
      <c r="GZ313" s="253"/>
      <c r="HA313" s="253"/>
      <c r="HB313" s="253"/>
      <c r="HC313" s="253"/>
      <c r="HD313" s="253"/>
      <c r="HE313" s="253"/>
      <c r="HF313" s="253"/>
      <c r="HG313" s="253"/>
      <c r="HH313" s="253"/>
      <c r="HI313" s="253"/>
      <c r="HJ313" s="253"/>
      <c r="HK313" s="253"/>
      <c r="HL313" s="253"/>
      <c r="HM313" s="253"/>
      <c r="HN313" s="253"/>
      <c r="HO313" s="253"/>
      <c r="HP313" s="253"/>
      <c r="HQ313" s="253"/>
      <c r="HR313" s="253"/>
      <c r="HS313" s="253"/>
      <c r="HT313" s="253"/>
      <c r="HU313" s="253"/>
      <c r="HV313" s="253"/>
      <c r="HW313" s="253"/>
      <c r="HX313" s="253"/>
      <c r="HY313" s="253"/>
      <c r="HZ313" s="253"/>
      <c r="IA313" s="253"/>
      <c r="IB313" s="253"/>
      <c r="IC313" s="253"/>
      <c r="ID313" s="253"/>
      <c r="IE313" s="253"/>
      <c r="IF313" s="253"/>
      <c r="IG313" s="253"/>
      <c r="IH313" s="253"/>
      <c r="II313" s="253"/>
      <c r="IJ313" s="253"/>
      <c r="IK313" s="253"/>
      <c r="IL313" s="253"/>
      <c r="IM313" s="253"/>
      <c r="IN313" s="253"/>
      <c r="IO313" s="253"/>
      <c r="IP313" s="253"/>
      <c r="IQ313" s="253"/>
      <c r="IR313" s="253"/>
      <c r="IS313" s="253"/>
      <c r="IT313" s="253"/>
      <c r="IU313" s="253"/>
      <c r="IV313" s="253"/>
      <c r="IW313" s="253"/>
      <c r="IX313" s="253"/>
      <c r="IY313" s="253"/>
      <c r="IZ313" s="253"/>
      <c r="JA313" s="253"/>
      <c r="JB313" s="253"/>
      <c r="JC313" s="253"/>
      <c r="JD313" s="253"/>
      <c r="JE313" s="253"/>
      <c r="JF313" s="253"/>
      <c r="JG313" s="253"/>
      <c r="JH313" s="253"/>
      <c r="JI313" s="253"/>
      <c r="JJ313" s="253"/>
      <c r="JK313" s="253"/>
      <c r="JL313" s="253"/>
      <c r="JM313" s="253"/>
      <c r="JN313" s="253"/>
      <c r="JO313" s="253"/>
      <c r="JP313" s="253"/>
      <c r="JQ313" s="253"/>
      <c r="JR313" s="253"/>
      <c r="JS313" s="253"/>
      <c r="JT313" s="253"/>
      <c r="JU313" s="253"/>
      <c r="JV313" s="253"/>
      <c r="JW313" s="253"/>
      <c r="JX313" s="253"/>
      <c r="JY313" s="253"/>
      <c r="JZ313" s="253"/>
      <c r="KA313" s="253"/>
      <c r="KB313" s="253"/>
      <c r="KC313" s="253"/>
      <c r="KD313" s="253"/>
      <c r="KE313" s="253"/>
      <c r="KF313" s="253"/>
      <c r="KG313" s="253"/>
      <c r="KH313" s="253"/>
      <c r="KI313" s="253"/>
      <c r="KJ313" s="253"/>
      <c r="KK313" s="253"/>
      <c r="KL313" s="253"/>
      <c r="KM313" s="253"/>
      <c r="KN313" s="253"/>
      <c r="KO313" s="253"/>
      <c r="KP313" s="253"/>
      <c r="KQ313" s="253"/>
      <c r="KR313" s="253"/>
      <c r="KS313" s="253"/>
      <c r="KT313" s="253"/>
      <c r="KU313" s="253"/>
      <c r="KV313" s="253"/>
      <c r="KW313" s="253"/>
      <c r="KX313" s="253"/>
      <c r="KY313" s="253"/>
      <c r="KZ313" s="253"/>
      <c r="LA313" s="253"/>
      <c r="LB313" s="253"/>
      <c r="LC313" s="253"/>
      <c r="LD313" s="253"/>
      <c r="LE313" s="253"/>
      <c r="LF313" s="253"/>
      <c r="LG313" s="253"/>
      <c r="LH313" s="253"/>
      <c r="LI313" s="253"/>
      <c r="LJ313" s="253"/>
      <c r="LK313" s="253"/>
      <c r="LL313" s="253"/>
      <c r="LM313" s="253"/>
      <c r="LN313" s="253"/>
      <c r="LO313" s="253"/>
      <c r="LP313" s="253"/>
      <c r="LQ313" s="253"/>
      <c r="LR313" s="253"/>
      <c r="LS313" s="253"/>
      <c r="LT313" s="253"/>
      <c r="LU313" s="253"/>
      <c r="LV313" s="253"/>
      <c r="LW313" s="253"/>
      <c r="LX313" s="253"/>
      <c r="LY313" s="253"/>
      <c r="LZ313" s="253"/>
      <c r="MA313" s="253"/>
      <c r="MB313" s="253"/>
      <c r="MC313" s="253"/>
      <c r="MD313" s="253"/>
      <c r="ME313" s="253"/>
      <c r="MF313" s="253"/>
      <c r="MG313" s="253"/>
      <c r="MH313" s="253"/>
      <c r="MI313" s="253"/>
      <c r="MJ313" s="253"/>
      <c r="MK313" s="253"/>
      <c r="ML313" s="253"/>
      <c r="MM313" s="253"/>
      <c r="MN313" s="253"/>
      <c r="MO313" s="253"/>
      <c r="MP313" s="253"/>
      <c r="MQ313" s="253"/>
      <c r="MR313" s="253"/>
      <c r="MS313" s="253"/>
      <c r="MT313" s="253"/>
      <c r="MU313" s="253"/>
      <c r="MV313" s="253"/>
      <c r="MW313" s="253"/>
      <c r="MX313" s="253"/>
      <c r="MY313" s="253"/>
      <c r="MZ313" s="253"/>
      <c r="NA313" s="253"/>
      <c r="NB313" s="253"/>
      <c r="NC313" s="253"/>
      <c r="ND313" s="253"/>
      <c r="NE313" s="253"/>
      <c r="NF313" s="253"/>
      <c r="NG313" s="253"/>
      <c r="NH313" s="253"/>
      <c r="NI313" s="253"/>
      <c r="NJ313" s="253"/>
      <c r="NK313" s="253"/>
      <c r="NL313" s="253"/>
      <c r="NM313" s="253"/>
      <c r="NN313" s="253"/>
      <c r="NO313" s="253"/>
      <c r="NP313" s="253"/>
      <c r="NQ313" s="253"/>
      <c r="NR313" s="253"/>
      <c r="NS313" s="253"/>
      <c r="NT313" s="253"/>
      <c r="NU313" s="253"/>
      <c r="NV313" s="253"/>
      <c r="NW313" s="253"/>
      <c r="NX313" s="253"/>
      <c r="NY313" s="253"/>
      <c r="NZ313" s="253"/>
      <c r="OA313" s="253"/>
      <c r="OB313" s="253"/>
      <c r="OC313" s="253"/>
      <c r="OD313" s="253"/>
      <c r="OE313" s="253"/>
      <c r="OF313" s="253"/>
      <c r="OG313" s="253"/>
      <c r="OH313" s="253"/>
      <c r="OI313" s="253"/>
      <c r="OJ313" s="253"/>
      <c r="OK313" s="253"/>
      <c r="OL313" s="253"/>
      <c r="OM313" s="253"/>
      <c r="ON313" s="253"/>
      <c r="OO313" s="253"/>
      <c r="OP313" s="253"/>
      <c r="OQ313" s="253"/>
      <c r="OR313" s="253"/>
      <c r="OS313" s="253"/>
      <c r="OT313" s="253"/>
      <c r="OU313" s="253"/>
      <c r="OV313" s="253"/>
      <c r="OW313" s="253"/>
      <c r="OX313" s="240"/>
      <c r="OY313" s="240"/>
      <c r="OZ313" s="240"/>
      <c r="PA313" s="240"/>
      <c r="PB313" s="240"/>
      <c r="PC313" s="240"/>
      <c r="PD313" s="240"/>
      <c r="PE313" s="240"/>
      <c r="PF313" s="240"/>
      <c r="PG313" s="240"/>
      <c r="PH313" s="240"/>
      <c r="PI313" s="240"/>
      <c r="PJ313" s="240"/>
      <c r="PK313" s="240"/>
      <c r="PL313" s="240"/>
      <c r="PM313" s="240"/>
      <c r="PN313" s="240"/>
      <c r="PO313" s="240"/>
      <c r="PP313" s="240"/>
      <c r="PQ313" s="240"/>
      <c r="PR313" s="240"/>
      <c r="PS313" s="240"/>
      <c r="PT313" s="240"/>
      <c r="PU313" s="240"/>
      <c r="PV313" s="240"/>
      <c r="PW313" s="240"/>
      <c r="PX313" s="240"/>
      <c r="PY313" s="240"/>
      <c r="PZ313" s="240"/>
      <c r="QA313" s="240"/>
      <c r="QB313" s="240"/>
      <c r="QC313" s="240"/>
      <c r="QD313" s="240"/>
      <c r="QE313" s="240"/>
      <c r="QF313" s="240"/>
      <c r="QG313" s="240"/>
      <c r="QH313" s="240"/>
      <c r="QI313" s="240"/>
      <c r="QJ313" s="240"/>
      <c r="QK313" s="240"/>
      <c r="QL313" s="240"/>
      <c r="QM313" s="240"/>
      <c r="QN313" s="240"/>
      <c r="QO313" s="240"/>
      <c r="QP313" s="240"/>
      <c r="QQ313" s="240"/>
      <c r="QR313" s="240"/>
      <c r="QS313" s="240"/>
      <c r="QT313" s="240"/>
      <c r="QU313" s="240"/>
      <c r="QV313" s="240"/>
      <c r="QW313" s="240"/>
      <c r="QX313" s="240"/>
      <c r="QY313" s="240"/>
      <c r="QZ313" s="240"/>
      <c r="RA313" s="240"/>
      <c r="RB313" s="240"/>
      <c r="RC313" s="240"/>
      <c r="RD313" s="240"/>
      <c r="RE313" s="240"/>
      <c r="RF313" s="240"/>
      <c r="RG313" s="240"/>
      <c r="RH313" s="240"/>
      <c r="RI313" s="240"/>
      <c r="RJ313" s="240"/>
      <c r="RK313" s="240"/>
      <c r="RL313" s="240"/>
      <c r="RM313" s="240"/>
      <c r="RN313" s="240"/>
      <c r="RO313" s="240"/>
      <c r="RP313" s="240"/>
      <c r="RQ313" s="240"/>
      <c r="RR313" s="240"/>
      <c r="RS313" s="240"/>
      <c r="RT313" s="240"/>
      <c r="RU313" s="240"/>
      <c r="RV313" s="240"/>
      <c r="RW313" s="240"/>
      <c r="RX313" s="240"/>
      <c r="RY313" s="240"/>
      <c r="RZ313" s="240"/>
      <c r="SA313" s="240"/>
      <c r="SB313" s="240"/>
      <c r="SC313" s="240"/>
      <c r="SD313" s="240"/>
      <c r="SE313" s="240"/>
      <c r="SF313" s="240"/>
      <c r="SG313" s="240"/>
      <c r="SH313" s="240"/>
      <c r="SI313" s="240"/>
      <c r="SJ313" s="240"/>
      <c r="SK313" s="240"/>
      <c r="SL313" s="240"/>
      <c r="SM313" s="240"/>
      <c r="SN313" s="240"/>
      <c r="SO313" s="240"/>
      <c r="SP313" s="240"/>
      <c r="SQ313" s="240"/>
      <c r="SR313" s="240"/>
      <c r="SS313" s="240"/>
      <c r="ST313" s="240"/>
      <c r="SU313" s="240"/>
      <c r="SV313" s="240"/>
      <c r="SW313" s="240"/>
      <c r="SX313" s="240"/>
      <c r="SY313" s="240"/>
      <c r="SZ313" s="240"/>
      <c r="TA313" s="240"/>
      <c r="TB313" s="240"/>
      <c r="TC313" s="240"/>
      <c r="TD313" s="240"/>
      <c r="TE313" s="240"/>
      <c r="TF313" s="240"/>
      <c r="TG313" s="240"/>
      <c r="TH313" s="240"/>
      <c r="TI313" s="240"/>
      <c r="TJ313" s="240"/>
      <c r="TK313" s="240"/>
      <c r="TL313" s="240"/>
      <c r="TM313" s="240"/>
      <c r="TN313" s="240"/>
      <c r="TO313" s="240"/>
      <c r="TP313" s="240"/>
      <c r="TQ313" s="240"/>
      <c r="TR313" s="240"/>
      <c r="TS313" s="240"/>
      <c r="TT313" s="240"/>
      <c r="TU313" s="240"/>
      <c r="TV313" s="240"/>
      <c r="TW313" s="240"/>
      <c r="TX313" s="240"/>
      <c r="TY313" s="240"/>
      <c r="TZ313" s="240"/>
      <c r="UA313" s="240"/>
      <c r="UB313" s="240"/>
      <c r="UC313" s="240"/>
      <c r="UD313" s="240"/>
      <c r="UE313" s="240"/>
      <c r="UF313" s="240"/>
      <c r="UG313" s="240"/>
      <c r="UH313" s="240"/>
      <c r="UI313" s="240"/>
      <c r="UJ313" s="240"/>
      <c r="UK313" s="240"/>
      <c r="UL313" s="240"/>
      <c r="UM313" s="240"/>
      <c r="UN313" s="240"/>
      <c r="UO313" s="240"/>
      <c r="UP313" s="240"/>
      <c r="UQ313" s="240"/>
      <c r="UR313" s="240"/>
      <c r="US313" s="240"/>
      <c r="UT313" s="240"/>
      <c r="UU313" s="240"/>
      <c r="UV313" s="240"/>
      <c r="UW313" s="240"/>
      <c r="UX313" s="240"/>
      <c r="UY313" s="240"/>
      <c r="UZ313" s="240"/>
      <c r="VA313" s="240"/>
      <c r="VB313" s="240"/>
      <c r="VC313" s="240"/>
      <c r="VD313" s="240"/>
    </row>
    <row r="314" spans="1:576" ht="20.100000000000001" customHeight="1" x14ac:dyDescent="0.25">
      <c r="A314" s="111" t="s">
        <v>331</v>
      </c>
      <c r="C314" s="92"/>
      <c r="D314" s="97"/>
      <c r="F314" s="92"/>
      <c r="L314" s="29"/>
      <c r="N314" s="67"/>
      <c r="O314" s="67"/>
      <c r="P314" s="67"/>
      <c r="Q314" s="68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8"/>
      <c r="AC314" s="67"/>
      <c r="AD314" s="67"/>
      <c r="AE314" s="73"/>
      <c r="AF314" s="73"/>
      <c r="AG314" s="73"/>
      <c r="AH314" s="73"/>
      <c r="AI314" s="73"/>
      <c r="AJ314" s="73"/>
      <c r="AK314" s="73"/>
      <c r="AL314" s="267"/>
    </row>
    <row r="315" spans="1:576" ht="12.75" x14ac:dyDescent="0.2">
      <c r="A315" s="18">
        <v>1</v>
      </c>
      <c r="B315" s="89" t="s">
        <v>325</v>
      </c>
      <c r="C315" s="89" t="s">
        <v>326</v>
      </c>
      <c r="D315" s="20">
        <v>14</v>
      </c>
      <c r="E315" s="89" t="s">
        <v>247</v>
      </c>
      <c r="F315" s="89" t="s">
        <v>327</v>
      </c>
      <c r="G315" s="130">
        <v>4</v>
      </c>
      <c r="H315" s="22">
        <v>40</v>
      </c>
      <c r="I315" s="22" t="s">
        <v>121</v>
      </c>
      <c r="J315" s="21" t="s">
        <v>236</v>
      </c>
      <c r="K315" s="21" t="s">
        <v>273</v>
      </c>
      <c r="L315" s="21" t="s">
        <v>287</v>
      </c>
      <c r="M315" s="22">
        <v>1</v>
      </c>
      <c r="N315" s="126">
        <v>9269</v>
      </c>
      <c r="O315" s="62">
        <f t="shared" ref="O315:O346" si="179">+N315*20%</f>
        <v>1853.8000000000002</v>
      </c>
      <c r="P315" s="62"/>
      <c r="Q315" s="62">
        <f t="shared" ref="Q315:Q346" si="180">N315+O315+P315</f>
        <v>11122.8</v>
      </c>
      <c r="R315" s="62"/>
      <c r="S315" s="62">
        <f t="shared" ref="S315:S346" si="181">(Q315+Y315+Z315)/30*5</f>
        <v>2047.8</v>
      </c>
      <c r="T315" s="62">
        <f t="shared" ref="T315:T346" si="182">(Q315+Y315+Z315)/30*50</f>
        <v>20478</v>
      </c>
      <c r="U315" s="62">
        <f t="shared" ref="U315:U346" si="183">Q315*17.5%</f>
        <v>1946.4899999999998</v>
      </c>
      <c r="V315" s="62">
        <f t="shared" ref="V315:V346" si="184">Q315*3%</f>
        <v>333.68399999999997</v>
      </c>
      <c r="W315" s="62">
        <f t="shared" ref="W315:W346" si="185">Q315*5%</f>
        <v>556.14</v>
      </c>
      <c r="X315" s="62">
        <f t="shared" ref="X315:X346" si="186">Q315*2%</f>
        <v>222.45599999999999</v>
      </c>
      <c r="Y315" s="62">
        <f t="shared" ref="Y315:Y331" si="187">647+70</f>
        <v>717</v>
      </c>
      <c r="Z315" s="62">
        <f t="shared" ref="Z315:Z331" si="188">417+30</f>
        <v>447</v>
      </c>
      <c r="AA315" s="64">
        <f t="shared" ref="AA315:AA346" si="189">(Q315+Y315+Z315)/2</f>
        <v>6143.4</v>
      </c>
      <c r="AB315" s="64">
        <f t="shared" ref="AB315:AB346" si="190">Q315+R315+U315+V315+W315+X315+Y315+Z315+(S315/12+T315/12+AA315/12)</f>
        <v>17734.669999999998</v>
      </c>
      <c r="AC315" s="64">
        <f t="shared" ref="AC315:AC346" si="191">+AB315*12</f>
        <v>212816.03999999998</v>
      </c>
      <c r="AD315" s="64"/>
      <c r="AE315" s="64"/>
      <c r="AF315" s="64"/>
      <c r="AG315" s="64"/>
      <c r="AH315" s="64"/>
      <c r="AI315" s="64"/>
      <c r="AJ315" s="64"/>
      <c r="AK315" s="64"/>
      <c r="AL315" s="64"/>
    </row>
    <row r="316" spans="1:576" s="23" customFormat="1" ht="15" customHeight="1" x14ac:dyDescent="0.2">
      <c r="A316" s="18">
        <v>2</v>
      </c>
      <c r="B316" s="89" t="s">
        <v>325</v>
      </c>
      <c r="C316" s="89" t="s">
        <v>326</v>
      </c>
      <c r="D316" s="20">
        <v>14</v>
      </c>
      <c r="E316" s="89" t="s">
        <v>247</v>
      </c>
      <c r="F316" s="89" t="s">
        <v>327</v>
      </c>
      <c r="G316" s="130">
        <v>4</v>
      </c>
      <c r="H316" s="22">
        <v>40</v>
      </c>
      <c r="I316" s="22" t="s">
        <v>121</v>
      </c>
      <c r="J316" s="21" t="s">
        <v>236</v>
      </c>
      <c r="K316" s="21" t="s">
        <v>273</v>
      </c>
      <c r="L316" s="21" t="s">
        <v>287</v>
      </c>
      <c r="M316" s="22">
        <v>1</v>
      </c>
      <c r="N316" s="126">
        <v>9269</v>
      </c>
      <c r="O316" s="62">
        <f t="shared" si="179"/>
        <v>1853.8000000000002</v>
      </c>
      <c r="P316" s="62"/>
      <c r="Q316" s="62">
        <f t="shared" si="180"/>
        <v>11122.8</v>
      </c>
      <c r="R316" s="62"/>
      <c r="S316" s="62">
        <f t="shared" si="181"/>
        <v>2047.8</v>
      </c>
      <c r="T316" s="62">
        <f t="shared" si="182"/>
        <v>20478</v>
      </c>
      <c r="U316" s="62">
        <f t="shared" si="183"/>
        <v>1946.4899999999998</v>
      </c>
      <c r="V316" s="62">
        <f t="shared" si="184"/>
        <v>333.68399999999997</v>
      </c>
      <c r="W316" s="62">
        <f t="shared" si="185"/>
        <v>556.14</v>
      </c>
      <c r="X316" s="62">
        <f t="shared" si="186"/>
        <v>222.45599999999999</v>
      </c>
      <c r="Y316" s="62">
        <f t="shared" si="187"/>
        <v>717</v>
      </c>
      <c r="Z316" s="62">
        <f t="shared" si="188"/>
        <v>447</v>
      </c>
      <c r="AA316" s="64">
        <f t="shared" si="189"/>
        <v>6143.4</v>
      </c>
      <c r="AB316" s="64">
        <f t="shared" si="190"/>
        <v>17734.669999999998</v>
      </c>
      <c r="AC316" s="64">
        <f t="shared" si="191"/>
        <v>212816.03999999998</v>
      </c>
      <c r="AD316" s="64"/>
      <c r="AE316" s="64"/>
      <c r="AF316" s="64"/>
      <c r="AG316" s="64"/>
      <c r="AH316" s="64"/>
      <c r="AI316" s="64"/>
      <c r="AJ316" s="64"/>
      <c r="AK316" s="64"/>
      <c r="AL316" s="6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4"/>
      <c r="HA316" s="24"/>
      <c r="HB316" s="24"/>
      <c r="HC316" s="24"/>
      <c r="HD316" s="24"/>
      <c r="HE316" s="24"/>
      <c r="HF316" s="24"/>
      <c r="HG316" s="24"/>
      <c r="HH316" s="24"/>
      <c r="HI316" s="24"/>
      <c r="HJ316" s="24"/>
      <c r="HK316" s="24"/>
      <c r="HL316" s="24"/>
      <c r="HM316" s="24"/>
      <c r="HN316" s="24"/>
      <c r="HO316" s="24"/>
      <c r="HP316" s="24"/>
      <c r="HQ316" s="24"/>
      <c r="HR316" s="24"/>
      <c r="HS316" s="24"/>
      <c r="HT316" s="24"/>
      <c r="HU316" s="24"/>
      <c r="HV316" s="24"/>
      <c r="HW316" s="24"/>
      <c r="HX316" s="24"/>
      <c r="HY316" s="24"/>
      <c r="HZ316" s="24"/>
      <c r="IA316" s="24"/>
      <c r="IB316" s="24"/>
      <c r="IC316" s="24"/>
      <c r="ID316" s="24"/>
      <c r="IE316" s="24"/>
      <c r="IF316" s="24"/>
      <c r="IG316" s="24"/>
      <c r="IH316" s="24"/>
      <c r="II316" s="24"/>
      <c r="IJ316" s="24"/>
      <c r="IK316" s="24"/>
      <c r="IL316" s="24"/>
      <c r="IM316" s="24"/>
      <c r="IN316" s="24"/>
      <c r="IO316" s="24"/>
      <c r="IP316" s="24"/>
      <c r="IQ316" s="24"/>
      <c r="IR316" s="24"/>
      <c r="IS316" s="24"/>
      <c r="IT316" s="24"/>
      <c r="IU316" s="24"/>
      <c r="IV316" s="24"/>
      <c r="IW316" s="24"/>
      <c r="IX316" s="24"/>
      <c r="IY316" s="24"/>
      <c r="IZ316" s="24"/>
      <c r="JA316" s="24"/>
      <c r="JB316" s="24"/>
      <c r="JC316" s="24"/>
      <c r="JD316" s="24"/>
      <c r="JE316" s="24"/>
      <c r="JF316" s="24"/>
      <c r="JG316" s="24"/>
      <c r="JH316" s="24"/>
      <c r="JI316" s="24"/>
      <c r="JJ316" s="24"/>
      <c r="JK316" s="24"/>
      <c r="JL316" s="24"/>
      <c r="JM316" s="24"/>
      <c r="JN316" s="24"/>
      <c r="JO316" s="24"/>
      <c r="JP316" s="24"/>
      <c r="JQ316" s="24"/>
      <c r="JR316" s="24"/>
      <c r="JS316" s="24"/>
      <c r="JT316" s="24"/>
      <c r="JU316" s="24"/>
      <c r="JV316" s="24"/>
      <c r="JW316" s="24"/>
      <c r="JX316" s="24"/>
      <c r="JY316" s="24"/>
      <c r="JZ316" s="24"/>
      <c r="KA316" s="24"/>
      <c r="KB316" s="24"/>
      <c r="KC316" s="24"/>
      <c r="KD316" s="24"/>
      <c r="KE316" s="24"/>
      <c r="KF316" s="24"/>
      <c r="KG316" s="24"/>
      <c r="KH316" s="24"/>
      <c r="KI316" s="24"/>
      <c r="KJ316" s="24"/>
      <c r="KK316" s="24"/>
      <c r="KL316" s="24"/>
      <c r="KM316" s="24"/>
      <c r="KN316" s="24"/>
      <c r="KO316" s="24"/>
      <c r="KP316" s="24"/>
      <c r="KQ316" s="24"/>
      <c r="KR316" s="24"/>
      <c r="KS316" s="24"/>
      <c r="KT316" s="24"/>
      <c r="KU316" s="24"/>
      <c r="KV316" s="24"/>
      <c r="KW316" s="24"/>
      <c r="KX316" s="24"/>
      <c r="KY316" s="24"/>
      <c r="KZ316" s="24"/>
      <c r="LA316" s="24"/>
      <c r="LB316" s="24"/>
      <c r="LC316" s="24"/>
      <c r="LD316" s="24"/>
      <c r="LE316" s="24"/>
      <c r="LF316" s="24"/>
      <c r="LG316" s="24"/>
      <c r="LH316" s="24"/>
      <c r="LI316" s="24"/>
      <c r="LJ316" s="24"/>
      <c r="LK316" s="24"/>
      <c r="LL316" s="24"/>
      <c r="LM316" s="24"/>
      <c r="LN316" s="24"/>
      <c r="LO316" s="24"/>
      <c r="LP316" s="24"/>
      <c r="LQ316" s="24"/>
      <c r="LR316" s="24"/>
      <c r="LS316" s="24"/>
      <c r="LT316" s="24"/>
      <c r="LU316" s="24"/>
      <c r="LV316" s="24"/>
      <c r="LW316" s="24"/>
      <c r="LX316" s="24"/>
      <c r="LY316" s="24"/>
      <c r="LZ316" s="24"/>
      <c r="MA316" s="24"/>
      <c r="MB316" s="24"/>
      <c r="MC316" s="24"/>
      <c r="MD316" s="24"/>
      <c r="ME316" s="24"/>
      <c r="MF316" s="24"/>
      <c r="MG316" s="24"/>
      <c r="MH316" s="24"/>
      <c r="MI316" s="24"/>
      <c r="MJ316" s="24"/>
      <c r="MK316" s="24"/>
      <c r="ML316" s="24"/>
      <c r="MM316" s="24"/>
      <c r="MN316" s="24"/>
      <c r="MO316" s="24"/>
      <c r="MP316" s="24"/>
      <c r="MQ316" s="24"/>
      <c r="MR316" s="24"/>
      <c r="MS316" s="24"/>
      <c r="MT316" s="24"/>
      <c r="MU316" s="24"/>
      <c r="MV316" s="24"/>
      <c r="MW316" s="24"/>
      <c r="MX316" s="24"/>
      <c r="MY316" s="24"/>
      <c r="MZ316" s="24"/>
      <c r="NA316" s="24"/>
      <c r="NB316" s="24"/>
      <c r="NC316" s="24"/>
      <c r="ND316" s="24"/>
      <c r="NE316" s="24"/>
      <c r="NF316" s="24"/>
      <c r="NG316" s="24"/>
      <c r="NH316" s="24"/>
      <c r="NI316" s="24"/>
      <c r="NJ316" s="24"/>
      <c r="NK316" s="24"/>
      <c r="NL316" s="24"/>
      <c r="NM316" s="24"/>
      <c r="NN316" s="24"/>
      <c r="NO316" s="24"/>
      <c r="NP316" s="24"/>
      <c r="NQ316" s="24"/>
      <c r="NR316" s="24"/>
      <c r="NS316" s="24"/>
      <c r="NT316" s="24"/>
      <c r="NU316" s="24"/>
      <c r="NV316" s="24"/>
      <c r="NW316" s="24"/>
      <c r="NX316" s="24"/>
      <c r="NY316" s="24"/>
      <c r="NZ316" s="24"/>
      <c r="OA316" s="24"/>
      <c r="OB316" s="24"/>
      <c r="OC316" s="24"/>
      <c r="OD316" s="24"/>
      <c r="OE316" s="24"/>
      <c r="OF316" s="24"/>
      <c r="OG316" s="24"/>
      <c r="OH316" s="24"/>
      <c r="OI316" s="24"/>
      <c r="OJ316" s="24"/>
      <c r="OK316" s="24"/>
      <c r="OL316" s="24"/>
      <c r="OM316" s="24"/>
      <c r="ON316" s="24"/>
      <c r="OO316" s="24"/>
      <c r="OP316" s="24"/>
      <c r="OQ316" s="24"/>
      <c r="OR316" s="24"/>
      <c r="OS316" s="24"/>
      <c r="OT316" s="24"/>
      <c r="OU316" s="24"/>
      <c r="OV316" s="24"/>
      <c r="OW316" s="24"/>
      <c r="OX316" s="24"/>
      <c r="OY316" s="24"/>
      <c r="OZ316" s="24"/>
      <c r="PA316" s="24"/>
      <c r="PB316" s="24"/>
      <c r="PC316" s="24"/>
      <c r="PD316" s="24"/>
      <c r="PE316" s="24"/>
      <c r="PF316" s="24"/>
      <c r="PG316" s="24"/>
      <c r="PH316" s="24"/>
      <c r="PI316" s="24"/>
      <c r="PJ316" s="24"/>
      <c r="PK316" s="24"/>
      <c r="PL316" s="24"/>
      <c r="PM316" s="24"/>
      <c r="PN316" s="24"/>
      <c r="PO316" s="24"/>
      <c r="PP316" s="24"/>
      <c r="PQ316" s="24"/>
      <c r="PR316" s="24"/>
      <c r="PS316" s="24"/>
      <c r="PT316" s="24"/>
      <c r="PU316" s="24"/>
      <c r="PV316" s="24"/>
      <c r="PW316" s="24"/>
      <c r="PX316" s="24"/>
      <c r="PY316" s="24"/>
      <c r="PZ316" s="24"/>
      <c r="QA316" s="24"/>
      <c r="QB316" s="24"/>
      <c r="QC316" s="24"/>
      <c r="QD316" s="24"/>
      <c r="QE316" s="24"/>
      <c r="QF316" s="24"/>
      <c r="QG316" s="24"/>
      <c r="QH316" s="24"/>
      <c r="QI316" s="24"/>
      <c r="QJ316" s="24"/>
      <c r="QK316" s="24"/>
      <c r="QL316" s="24"/>
      <c r="QM316" s="24"/>
      <c r="QN316" s="24"/>
      <c r="QO316" s="24"/>
      <c r="QP316" s="24"/>
      <c r="QQ316" s="24"/>
      <c r="QR316" s="24"/>
      <c r="QS316" s="24"/>
      <c r="QT316" s="24"/>
      <c r="QU316" s="24"/>
      <c r="QV316" s="24"/>
      <c r="QW316" s="24"/>
      <c r="QX316" s="24"/>
      <c r="QY316" s="24"/>
      <c r="QZ316" s="24"/>
      <c r="RA316" s="24"/>
      <c r="RB316" s="24"/>
      <c r="RC316" s="24"/>
      <c r="RD316" s="24"/>
      <c r="RE316" s="24"/>
      <c r="RF316" s="24"/>
      <c r="RG316" s="24"/>
      <c r="RH316" s="24"/>
      <c r="RI316" s="24"/>
      <c r="RJ316" s="24"/>
      <c r="RK316" s="24"/>
      <c r="RL316" s="24"/>
      <c r="RM316" s="24"/>
      <c r="RN316" s="24"/>
      <c r="RO316" s="24"/>
      <c r="RP316" s="24"/>
      <c r="RQ316" s="24"/>
      <c r="RR316" s="24"/>
      <c r="RS316" s="24"/>
      <c r="RT316" s="24"/>
      <c r="RU316" s="24"/>
      <c r="RV316" s="24"/>
      <c r="RW316" s="24"/>
      <c r="RX316" s="24"/>
      <c r="RY316" s="24"/>
      <c r="RZ316" s="24"/>
      <c r="SA316" s="24"/>
      <c r="SB316" s="24"/>
      <c r="SC316" s="24"/>
      <c r="SD316" s="24"/>
      <c r="SE316" s="24"/>
      <c r="SF316" s="24"/>
      <c r="SG316" s="24"/>
      <c r="SH316" s="24"/>
      <c r="SI316" s="24"/>
      <c r="SJ316" s="24"/>
      <c r="SK316" s="24"/>
      <c r="SL316" s="24"/>
      <c r="SM316" s="24"/>
      <c r="SN316" s="24"/>
      <c r="SO316" s="24"/>
      <c r="SP316" s="24"/>
      <c r="SQ316" s="24"/>
      <c r="SR316" s="24"/>
      <c r="SS316" s="24"/>
      <c r="ST316" s="24"/>
      <c r="SU316" s="24"/>
      <c r="SV316" s="24"/>
      <c r="SW316" s="24"/>
      <c r="SX316" s="24"/>
      <c r="SY316" s="24"/>
      <c r="SZ316" s="24"/>
      <c r="TA316" s="24"/>
      <c r="TB316" s="24"/>
      <c r="TC316" s="24"/>
      <c r="TD316" s="24"/>
      <c r="TE316" s="24"/>
      <c r="TF316" s="24"/>
      <c r="TG316" s="24"/>
      <c r="TH316" s="24"/>
      <c r="TI316" s="24"/>
      <c r="TJ316" s="24"/>
      <c r="TK316" s="24"/>
      <c r="TL316" s="24"/>
      <c r="TM316" s="24"/>
      <c r="TN316" s="24"/>
      <c r="TO316" s="24"/>
      <c r="TP316" s="24"/>
      <c r="TQ316" s="24"/>
      <c r="TR316" s="24"/>
      <c r="TS316" s="24"/>
      <c r="TT316" s="24"/>
      <c r="TU316" s="24"/>
      <c r="TV316" s="24"/>
      <c r="TW316" s="24"/>
      <c r="TX316" s="24"/>
      <c r="TY316" s="24"/>
      <c r="TZ316" s="24"/>
      <c r="UA316" s="24"/>
      <c r="UB316" s="24"/>
      <c r="UC316" s="24"/>
      <c r="UD316" s="24"/>
      <c r="UE316" s="24"/>
      <c r="UF316" s="24"/>
      <c r="UG316" s="24"/>
      <c r="UH316" s="24"/>
      <c r="UI316" s="24"/>
      <c r="UJ316" s="24"/>
      <c r="UK316" s="24"/>
      <c r="UL316" s="24"/>
      <c r="UM316" s="24"/>
      <c r="UN316" s="24"/>
      <c r="UO316" s="24"/>
      <c r="UP316" s="24"/>
      <c r="UQ316" s="24"/>
      <c r="UR316" s="24"/>
      <c r="US316" s="24"/>
      <c r="UT316" s="24"/>
      <c r="UU316" s="24"/>
      <c r="UV316" s="24"/>
      <c r="UW316" s="24"/>
      <c r="UX316" s="24"/>
      <c r="UY316" s="24"/>
      <c r="UZ316" s="24"/>
      <c r="VA316" s="24"/>
      <c r="VB316" s="24"/>
      <c r="VC316" s="24"/>
      <c r="VD316" s="24"/>
    </row>
    <row r="317" spans="1:576" s="23" customFormat="1" ht="15" customHeight="1" x14ac:dyDescent="0.2">
      <c r="A317" s="18">
        <v>3</v>
      </c>
      <c r="B317" s="89" t="s">
        <v>325</v>
      </c>
      <c r="C317" s="89" t="s">
        <v>326</v>
      </c>
      <c r="D317" s="20">
        <v>14</v>
      </c>
      <c r="E317" s="89" t="s">
        <v>247</v>
      </c>
      <c r="F317" s="89" t="s">
        <v>327</v>
      </c>
      <c r="G317" s="130">
        <v>4</v>
      </c>
      <c r="H317" s="22">
        <v>40</v>
      </c>
      <c r="I317" s="22" t="s">
        <v>121</v>
      </c>
      <c r="J317" s="21" t="s">
        <v>236</v>
      </c>
      <c r="K317" s="21" t="s">
        <v>273</v>
      </c>
      <c r="L317" s="21" t="s">
        <v>287</v>
      </c>
      <c r="M317" s="22">
        <v>1</v>
      </c>
      <c r="N317" s="126">
        <v>9269</v>
      </c>
      <c r="O317" s="62">
        <f t="shared" si="179"/>
        <v>1853.8000000000002</v>
      </c>
      <c r="P317" s="62"/>
      <c r="Q317" s="62">
        <f t="shared" si="180"/>
        <v>11122.8</v>
      </c>
      <c r="R317" s="62"/>
      <c r="S317" s="62">
        <f t="shared" si="181"/>
        <v>2047.8</v>
      </c>
      <c r="T317" s="62">
        <f t="shared" si="182"/>
        <v>20478</v>
      </c>
      <c r="U317" s="62">
        <f t="shared" si="183"/>
        <v>1946.4899999999998</v>
      </c>
      <c r="V317" s="62">
        <f t="shared" si="184"/>
        <v>333.68399999999997</v>
      </c>
      <c r="W317" s="62">
        <f t="shared" si="185"/>
        <v>556.14</v>
      </c>
      <c r="X317" s="62">
        <f t="shared" si="186"/>
        <v>222.45599999999999</v>
      </c>
      <c r="Y317" s="62">
        <f t="shared" si="187"/>
        <v>717</v>
      </c>
      <c r="Z317" s="62">
        <f t="shared" si="188"/>
        <v>447</v>
      </c>
      <c r="AA317" s="64">
        <f t="shared" si="189"/>
        <v>6143.4</v>
      </c>
      <c r="AB317" s="64">
        <f t="shared" si="190"/>
        <v>17734.669999999998</v>
      </c>
      <c r="AC317" s="64">
        <f t="shared" si="191"/>
        <v>212816.03999999998</v>
      </c>
      <c r="AD317" s="64"/>
      <c r="AE317" s="64"/>
      <c r="AF317" s="64"/>
      <c r="AG317" s="64"/>
      <c r="AH317" s="64"/>
      <c r="AI317" s="64"/>
      <c r="AJ317" s="64"/>
      <c r="AK317" s="64"/>
      <c r="AL317" s="6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  <c r="CO317" s="24"/>
      <c r="CP317" s="24"/>
      <c r="CQ317" s="24"/>
      <c r="CR317" s="24"/>
      <c r="CS317" s="24"/>
      <c r="CT317" s="24"/>
      <c r="CU317" s="24"/>
      <c r="CV317" s="24"/>
      <c r="CW317" s="24"/>
      <c r="CX317" s="24"/>
      <c r="CY317" s="24"/>
      <c r="CZ317" s="24"/>
      <c r="DA317" s="24"/>
      <c r="DB317" s="24"/>
      <c r="DC317" s="24"/>
      <c r="DD317" s="24"/>
      <c r="DE317" s="24"/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4"/>
      <c r="HA317" s="24"/>
      <c r="HB317" s="24"/>
      <c r="HC317" s="24"/>
      <c r="HD317" s="24"/>
      <c r="HE317" s="24"/>
      <c r="HF317" s="24"/>
      <c r="HG317" s="24"/>
      <c r="HH317" s="24"/>
      <c r="HI317" s="24"/>
      <c r="HJ317" s="24"/>
      <c r="HK317" s="24"/>
      <c r="HL317" s="24"/>
      <c r="HM317" s="24"/>
      <c r="HN317" s="24"/>
      <c r="HO317" s="24"/>
      <c r="HP317" s="24"/>
      <c r="HQ317" s="24"/>
      <c r="HR317" s="24"/>
      <c r="HS317" s="24"/>
      <c r="HT317" s="24"/>
      <c r="HU317" s="24"/>
      <c r="HV317" s="24"/>
      <c r="HW317" s="24"/>
      <c r="HX317" s="24"/>
      <c r="HY317" s="24"/>
      <c r="HZ317" s="24"/>
      <c r="IA317" s="24"/>
      <c r="IB317" s="24"/>
      <c r="IC317" s="24"/>
      <c r="ID317" s="24"/>
      <c r="IE317" s="24"/>
      <c r="IF317" s="24"/>
      <c r="IG317" s="24"/>
      <c r="IH317" s="24"/>
      <c r="II317" s="24"/>
      <c r="IJ317" s="24"/>
      <c r="IK317" s="24"/>
      <c r="IL317" s="24"/>
      <c r="IM317" s="24"/>
      <c r="IN317" s="24"/>
      <c r="IO317" s="24"/>
      <c r="IP317" s="24"/>
      <c r="IQ317" s="24"/>
      <c r="IR317" s="24"/>
      <c r="IS317" s="24"/>
      <c r="IT317" s="24"/>
      <c r="IU317" s="24"/>
      <c r="IV317" s="24"/>
      <c r="IW317" s="24"/>
      <c r="IX317" s="24"/>
      <c r="IY317" s="24"/>
      <c r="IZ317" s="24"/>
      <c r="JA317" s="24"/>
      <c r="JB317" s="24"/>
      <c r="JC317" s="24"/>
      <c r="JD317" s="24"/>
      <c r="JE317" s="24"/>
      <c r="JF317" s="24"/>
      <c r="JG317" s="24"/>
      <c r="JH317" s="24"/>
      <c r="JI317" s="24"/>
      <c r="JJ317" s="24"/>
      <c r="JK317" s="24"/>
      <c r="JL317" s="24"/>
      <c r="JM317" s="24"/>
      <c r="JN317" s="24"/>
      <c r="JO317" s="24"/>
      <c r="JP317" s="24"/>
      <c r="JQ317" s="24"/>
      <c r="JR317" s="24"/>
      <c r="JS317" s="24"/>
      <c r="JT317" s="24"/>
      <c r="JU317" s="24"/>
      <c r="JV317" s="24"/>
      <c r="JW317" s="24"/>
      <c r="JX317" s="24"/>
      <c r="JY317" s="24"/>
      <c r="JZ317" s="24"/>
      <c r="KA317" s="24"/>
      <c r="KB317" s="24"/>
      <c r="KC317" s="24"/>
      <c r="KD317" s="24"/>
      <c r="KE317" s="24"/>
      <c r="KF317" s="24"/>
      <c r="KG317" s="24"/>
      <c r="KH317" s="24"/>
      <c r="KI317" s="24"/>
      <c r="KJ317" s="24"/>
      <c r="KK317" s="24"/>
      <c r="KL317" s="24"/>
      <c r="KM317" s="24"/>
      <c r="KN317" s="24"/>
      <c r="KO317" s="24"/>
      <c r="KP317" s="24"/>
      <c r="KQ317" s="24"/>
      <c r="KR317" s="24"/>
      <c r="KS317" s="24"/>
      <c r="KT317" s="24"/>
      <c r="KU317" s="24"/>
      <c r="KV317" s="24"/>
      <c r="KW317" s="24"/>
      <c r="KX317" s="24"/>
      <c r="KY317" s="24"/>
      <c r="KZ317" s="24"/>
      <c r="LA317" s="24"/>
      <c r="LB317" s="24"/>
      <c r="LC317" s="24"/>
      <c r="LD317" s="24"/>
      <c r="LE317" s="24"/>
      <c r="LF317" s="24"/>
      <c r="LG317" s="24"/>
      <c r="LH317" s="24"/>
      <c r="LI317" s="24"/>
      <c r="LJ317" s="24"/>
      <c r="LK317" s="24"/>
      <c r="LL317" s="24"/>
      <c r="LM317" s="24"/>
      <c r="LN317" s="24"/>
      <c r="LO317" s="24"/>
      <c r="LP317" s="24"/>
      <c r="LQ317" s="24"/>
      <c r="LR317" s="24"/>
      <c r="LS317" s="24"/>
      <c r="LT317" s="24"/>
      <c r="LU317" s="24"/>
      <c r="LV317" s="24"/>
      <c r="LW317" s="24"/>
      <c r="LX317" s="24"/>
      <c r="LY317" s="24"/>
      <c r="LZ317" s="24"/>
      <c r="MA317" s="24"/>
      <c r="MB317" s="24"/>
      <c r="MC317" s="24"/>
      <c r="MD317" s="24"/>
      <c r="ME317" s="24"/>
      <c r="MF317" s="24"/>
      <c r="MG317" s="24"/>
      <c r="MH317" s="24"/>
      <c r="MI317" s="24"/>
      <c r="MJ317" s="24"/>
      <c r="MK317" s="24"/>
      <c r="ML317" s="24"/>
      <c r="MM317" s="24"/>
      <c r="MN317" s="24"/>
      <c r="MO317" s="24"/>
      <c r="MP317" s="24"/>
      <c r="MQ317" s="24"/>
      <c r="MR317" s="24"/>
      <c r="MS317" s="24"/>
      <c r="MT317" s="24"/>
      <c r="MU317" s="24"/>
      <c r="MV317" s="24"/>
      <c r="MW317" s="24"/>
      <c r="MX317" s="24"/>
      <c r="MY317" s="24"/>
      <c r="MZ317" s="24"/>
      <c r="NA317" s="24"/>
      <c r="NB317" s="24"/>
      <c r="NC317" s="24"/>
      <c r="ND317" s="24"/>
      <c r="NE317" s="24"/>
      <c r="NF317" s="24"/>
      <c r="NG317" s="24"/>
      <c r="NH317" s="24"/>
      <c r="NI317" s="24"/>
      <c r="NJ317" s="24"/>
      <c r="NK317" s="24"/>
      <c r="NL317" s="24"/>
      <c r="NM317" s="24"/>
      <c r="NN317" s="24"/>
      <c r="NO317" s="24"/>
      <c r="NP317" s="24"/>
      <c r="NQ317" s="24"/>
      <c r="NR317" s="24"/>
      <c r="NS317" s="24"/>
      <c r="NT317" s="24"/>
      <c r="NU317" s="24"/>
      <c r="NV317" s="24"/>
      <c r="NW317" s="24"/>
      <c r="NX317" s="24"/>
      <c r="NY317" s="24"/>
      <c r="NZ317" s="24"/>
      <c r="OA317" s="24"/>
      <c r="OB317" s="24"/>
      <c r="OC317" s="24"/>
      <c r="OD317" s="24"/>
      <c r="OE317" s="24"/>
      <c r="OF317" s="24"/>
      <c r="OG317" s="24"/>
      <c r="OH317" s="24"/>
      <c r="OI317" s="24"/>
      <c r="OJ317" s="24"/>
      <c r="OK317" s="24"/>
      <c r="OL317" s="24"/>
      <c r="OM317" s="24"/>
      <c r="ON317" s="24"/>
      <c r="OO317" s="24"/>
      <c r="OP317" s="24"/>
      <c r="OQ317" s="24"/>
      <c r="OR317" s="24"/>
      <c r="OS317" s="24"/>
      <c r="OT317" s="24"/>
      <c r="OU317" s="24"/>
      <c r="OV317" s="24"/>
      <c r="OW317" s="24"/>
      <c r="OX317" s="24"/>
      <c r="OY317" s="24"/>
      <c r="OZ317" s="24"/>
      <c r="PA317" s="24"/>
      <c r="PB317" s="24"/>
      <c r="PC317" s="24"/>
      <c r="PD317" s="24"/>
      <c r="PE317" s="24"/>
      <c r="PF317" s="24"/>
      <c r="PG317" s="24"/>
      <c r="PH317" s="24"/>
      <c r="PI317" s="24"/>
      <c r="PJ317" s="24"/>
      <c r="PK317" s="24"/>
      <c r="PL317" s="24"/>
      <c r="PM317" s="24"/>
      <c r="PN317" s="24"/>
      <c r="PO317" s="24"/>
      <c r="PP317" s="24"/>
      <c r="PQ317" s="24"/>
      <c r="PR317" s="24"/>
      <c r="PS317" s="24"/>
      <c r="PT317" s="24"/>
      <c r="PU317" s="24"/>
      <c r="PV317" s="24"/>
      <c r="PW317" s="24"/>
      <c r="PX317" s="24"/>
      <c r="PY317" s="24"/>
      <c r="PZ317" s="24"/>
      <c r="QA317" s="24"/>
      <c r="QB317" s="24"/>
      <c r="QC317" s="24"/>
      <c r="QD317" s="24"/>
      <c r="QE317" s="24"/>
      <c r="QF317" s="24"/>
      <c r="QG317" s="24"/>
      <c r="QH317" s="24"/>
      <c r="QI317" s="24"/>
      <c r="QJ317" s="24"/>
      <c r="QK317" s="24"/>
      <c r="QL317" s="24"/>
      <c r="QM317" s="24"/>
      <c r="QN317" s="24"/>
      <c r="QO317" s="24"/>
      <c r="QP317" s="24"/>
      <c r="QQ317" s="24"/>
      <c r="QR317" s="24"/>
      <c r="QS317" s="24"/>
      <c r="QT317" s="24"/>
      <c r="QU317" s="24"/>
      <c r="QV317" s="24"/>
      <c r="QW317" s="24"/>
      <c r="QX317" s="24"/>
      <c r="QY317" s="24"/>
      <c r="QZ317" s="24"/>
      <c r="RA317" s="24"/>
      <c r="RB317" s="24"/>
      <c r="RC317" s="24"/>
      <c r="RD317" s="24"/>
      <c r="RE317" s="24"/>
      <c r="RF317" s="24"/>
      <c r="RG317" s="24"/>
      <c r="RH317" s="24"/>
      <c r="RI317" s="24"/>
      <c r="RJ317" s="24"/>
      <c r="RK317" s="24"/>
      <c r="RL317" s="24"/>
      <c r="RM317" s="24"/>
      <c r="RN317" s="24"/>
      <c r="RO317" s="24"/>
      <c r="RP317" s="24"/>
      <c r="RQ317" s="24"/>
      <c r="RR317" s="24"/>
      <c r="RS317" s="24"/>
      <c r="RT317" s="24"/>
      <c r="RU317" s="24"/>
      <c r="RV317" s="24"/>
      <c r="RW317" s="24"/>
      <c r="RX317" s="24"/>
      <c r="RY317" s="24"/>
      <c r="RZ317" s="24"/>
      <c r="SA317" s="24"/>
      <c r="SB317" s="24"/>
      <c r="SC317" s="24"/>
      <c r="SD317" s="24"/>
      <c r="SE317" s="24"/>
      <c r="SF317" s="24"/>
      <c r="SG317" s="24"/>
      <c r="SH317" s="24"/>
      <c r="SI317" s="24"/>
      <c r="SJ317" s="24"/>
      <c r="SK317" s="24"/>
      <c r="SL317" s="24"/>
      <c r="SM317" s="24"/>
      <c r="SN317" s="24"/>
      <c r="SO317" s="24"/>
      <c r="SP317" s="24"/>
      <c r="SQ317" s="24"/>
      <c r="SR317" s="24"/>
      <c r="SS317" s="24"/>
      <c r="ST317" s="24"/>
      <c r="SU317" s="24"/>
      <c r="SV317" s="24"/>
      <c r="SW317" s="24"/>
      <c r="SX317" s="24"/>
      <c r="SY317" s="24"/>
      <c r="SZ317" s="24"/>
      <c r="TA317" s="24"/>
      <c r="TB317" s="24"/>
      <c r="TC317" s="24"/>
      <c r="TD317" s="24"/>
      <c r="TE317" s="24"/>
      <c r="TF317" s="24"/>
      <c r="TG317" s="24"/>
      <c r="TH317" s="24"/>
      <c r="TI317" s="24"/>
      <c r="TJ317" s="24"/>
      <c r="TK317" s="24"/>
      <c r="TL317" s="24"/>
      <c r="TM317" s="24"/>
      <c r="TN317" s="24"/>
      <c r="TO317" s="24"/>
      <c r="TP317" s="24"/>
      <c r="TQ317" s="24"/>
      <c r="TR317" s="24"/>
      <c r="TS317" s="24"/>
      <c r="TT317" s="24"/>
      <c r="TU317" s="24"/>
      <c r="TV317" s="24"/>
      <c r="TW317" s="24"/>
      <c r="TX317" s="24"/>
      <c r="TY317" s="24"/>
      <c r="TZ317" s="24"/>
      <c r="UA317" s="24"/>
      <c r="UB317" s="24"/>
      <c r="UC317" s="24"/>
      <c r="UD317" s="24"/>
      <c r="UE317" s="24"/>
      <c r="UF317" s="24"/>
      <c r="UG317" s="24"/>
      <c r="UH317" s="24"/>
      <c r="UI317" s="24"/>
      <c r="UJ317" s="24"/>
      <c r="UK317" s="24"/>
      <c r="UL317" s="24"/>
      <c r="UM317" s="24"/>
      <c r="UN317" s="24"/>
      <c r="UO317" s="24"/>
      <c r="UP317" s="24"/>
      <c r="UQ317" s="24"/>
      <c r="UR317" s="24"/>
      <c r="US317" s="24"/>
      <c r="UT317" s="24"/>
      <c r="UU317" s="24"/>
      <c r="UV317" s="24"/>
      <c r="UW317" s="24"/>
      <c r="UX317" s="24"/>
      <c r="UY317" s="24"/>
      <c r="UZ317" s="24"/>
      <c r="VA317" s="24"/>
      <c r="VB317" s="24"/>
      <c r="VC317" s="24"/>
      <c r="VD317" s="24"/>
    </row>
    <row r="318" spans="1:576" s="23" customFormat="1" ht="15" customHeight="1" x14ac:dyDescent="0.2">
      <c r="A318" s="18">
        <v>4</v>
      </c>
      <c r="B318" s="89" t="s">
        <v>325</v>
      </c>
      <c r="C318" s="89" t="s">
        <v>326</v>
      </c>
      <c r="D318" s="20">
        <v>14</v>
      </c>
      <c r="E318" s="89" t="s">
        <v>247</v>
      </c>
      <c r="F318" s="89" t="s">
        <v>327</v>
      </c>
      <c r="G318" s="130">
        <v>4</v>
      </c>
      <c r="H318" s="22">
        <v>40</v>
      </c>
      <c r="I318" s="22" t="s">
        <v>121</v>
      </c>
      <c r="J318" s="21" t="s">
        <v>236</v>
      </c>
      <c r="K318" s="21" t="s">
        <v>273</v>
      </c>
      <c r="L318" s="21" t="s">
        <v>287</v>
      </c>
      <c r="M318" s="22">
        <v>1</v>
      </c>
      <c r="N318" s="126">
        <v>9269</v>
      </c>
      <c r="O318" s="62">
        <f t="shared" si="179"/>
        <v>1853.8000000000002</v>
      </c>
      <c r="P318" s="62"/>
      <c r="Q318" s="62">
        <f t="shared" si="180"/>
        <v>11122.8</v>
      </c>
      <c r="R318" s="62"/>
      <c r="S318" s="62">
        <f t="shared" si="181"/>
        <v>2047.8</v>
      </c>
      <c r="T318" s="62">
        <f t="shared" si="182"/>
        <v>20478</v>
      </c>
      <c r="U318" s="62">
        <f t="shared" si="183"/>
        <v>1946.4899999999998</v>
      </c>
      <c r="V318" s="62">
        <f t="shared" si="184"/>
        <v>333.68399999999997</v>
      </c>
      <c r="W318" s="62">
        <f t="shared" si="185"/>
        <v>556.14</v>
      </c>
      <c r="X318" s="62">
        <f t="shared" si="186"/>
        <v>222.45599999999999</v>
      </c>
      <c r="Y318" s="62">
        <f t="shared" si="187"/>
        <v>717</v>
      </c>
      <c r="Z318" s="62">
        <f t="shared" si="188"/>
        <v>447</v>
      </c>
      <c r="AA318" s="64">
        <f t="shared" si="189"/>
        <v>6143.4</v>
      </c>
      <c r="AB318" s="64">
        <f t="shared" si="190"/>
        <v>17734.669999999998</v>
      </c>
      <c r="AC318" s="64">
        <f t="shared" si="191"/>
        <v>212816.03999999998</v>
      </c>
      <c r="AD318" s="64"/>
      <c r="AE318" s="64"/>
      <c r="AF318" s="64"/>
      <c r="AG318" s="64"/>
      <c r="AH318" s="64"/>
      <c r="AI318" s="64"/>
      <c r="AJ318" s="64"/>
      <c r="AK318" s="64"/>
      <c r="AL318" s="6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CR318" s="24"/>
      <c r="CS318" s="24"/>
      <c r="CT318" s="24"/>
      <c r="CU318" s="24"/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4"/>
      <c r="HA318" s="24"/>
      <c r="HB318" s="24"/>
      <c r="HC318" s="24"/>
      <c r="HD318" s="24"/>
      <c r="HE318" s="24"/>
      <c r="HF318" s="24"/>
      <c r="HG318" s="24"/>
      <c r="HH318" s="24"/>
      <c r="HI318" s="24"/>
      <c r="HJ318" s="24"/>
      <c r="HK318" s="24"/>
      <c r="HL318" s="24"/>
      <c r="HM318" s="24"/>
      <c r="HN318" s="24"/>
      <c r="HO318" s="24"/>
      <c r="HP318" s="24"/>
      <c r="HQ318" s="24"/>
      <c r="HR318" s="24"/>
      <c r="HS318" s="24"/>
      <c r="HT318" s="24"/>
      <c r="HU318" s="24"/>
      <c r="HV318" s="24"/>
      <c r="HW318" s="24"/>
      <c r="HX318" s="24"/>
      <c r="HY318" s="24"/>
      <c r="HZ318" s="24"/>
      <c r="IA318" s="24"/>
      <c r="IB318" s="24"/>
      <c r="IC318" s="24"/>
      <c r="ID318" s="24"/>
      <c r="IE318" s="24"/>
      <c r="IF318" s="24"/>
      <c r="IG318" s="24"/>
      <c r="IH318" s="24"/>
      <c r="II318" s="24"/>
      <c r="IJ318" s="24"/>
      <c r="IK318" s="24"/>
      <c r="IL318" s="24"/>
      <c r="IM318" s="24"/>
      <c r="IN318" s="24"/>
      <c r="IO318" s="24"/>
      <c r="IP318" s="24"/>
      <c r="IQ318" s="24"/>
      <c r="IR318" s="24"/>
      <c r="IS318" s="24"/>
      <c r="IT318" s="24"/>
      <c r="IU318" s="24"/>
      <c r="IV318" s="24"/>
      <c r="IW318" s="24"/>
      <c r="IX318" s="24"/>
      <c r="IY318" s="24"/>
      <c r="IZ318" s="24"/>
      <c r="JA318" s="24"/>
      <c r="JB318" s="24"/>
      <c r="JC318" s="24"/>
      <c r="JD318" s="24"/>
      <c r="JE318" s="24"/>
      <c r="JF318" s="24"/>
      <c r="JG318" s="24"/>
      <c r="JH318" s="24"/>
      <c r="JI318" s="24"/>
      <c r="JJ318" s="24"/>
      <c r="JK318" s="24"/>
      <c r="JL318" s="24"/>
      <c r="JM318" s="24"/>
      <c r="JN318" s="24"/>
      <c r="JO318" s="24"/>
      <c r="JP318" s="24"/>
      <c r="JQ318" s="24"/>
      <c r="JR318" s="24"/>
      <c r="JS318" s="24"/>
      <c r="JT318" s="24"/>
      <c r="JU318" s="24"/>
      <c r="JV318" s="24"/>
      <c r="JW318" s="24"/>
      <c r="JX318" s="24"/>
      <c r="JY318" s="24"/>
      <c r="JZ318" s="24"/>
      <c r="KA318" s="24"/>
      <c r="KB318" s="24"/>
      <c r="KC318" s="24"/>
      <c r="KD318" s="24"/>
      <c r="KE318" s="24"/>
      <c r="KF318" s="24"/>
      <c r="KG318" s="24"/>
      <c r="KH318" s="24"/>
      <c r="KI318" s="24"/>
      <c r="KJ318" s="24"/>
      <c r="KK318" s="24"/>
      <c r="KL318" s="24"/>
      <c r="KM318" s="24"/>
      <c r="KN318" s="24"/>
      <c r="KO318" s="24"/>
      <c r="KP318" s="24"/>
      <c r="KQ318" s="24"/>
      <c r="KR318" s="24"/>
      <c r="KS318" s="24"/>
      <c r="KT318" s="24"/>
      <c r="KU318" s="24"/>
      <c r="KV318" s="24"/>
      <c r="KW318" s="24"/>
      <c r="KX318" s="24"/>
      <c r="KY318" s="24"/>
      <c r="KZ318" s="24"/>
      <c r="LA318" s="24"/>
      <c r="LB318" s="24"/>
      <c r="LC318" s="24"/>
      <c r="LD318" s="24"/>
      <c r="LE318" s="24"/>
      <c r="LF318" s="24"/>
      <c r="LG318" s="24"/>
      <c r="LH318" s="24"/>
      <c r="LI318" s="24"/>
      <c r="LJ318" s="24"/>
      <c r="LK318" s="24"/>
      <c r="LL318" s="24"/>
      <c r="LM318" s="24"/>
      <c r="LN318" s="24"/>
      <c r="LO318" s="24"/>
      <c r="LP318" s="24"/>
      <c r="LQ318" s="24"/>
      <c r="LR318" s="24"/>
      <c r="LS318" s="24"/>
      <c r="LT318" s="24"/>
      <c r="LU318" s="24"/>
      <c r="LV318" s="24"/>
      <c r="LW318" s="24"/>
      <c r="LX318" s="24"/>
      <c r="LY318" s="24"/>
      <c r="LZ318" s="24"/>
      <c r="MA318" s="24"/>
      <c r="MB318" s="24"/>
      <c r="MC318" s="24"/>
      <c r="MD318" s="24"/>
      <c r="ME318" s="24"/>
      <c r="MF318" s="24"/>
      <c r="MG318" s="24"/>
      <c r="MH318" s="24"/>
      <c r="MI318" s="24"/>
      <c r="MJ318" s="24"/>
      <c r="MK318" s="24"/>
      <c r="ML318" s="24"/>
      <c r="MM318" s="24"/>
      <c r="MN318" s="24"/>
      <c r="MO318" s="24"/>
      <c r="MP318" s="24"/>
      <c r="MQ318" s="24"/>
      <c r="MR318" s="24"/>
      <c r="MS318" s="24"/>
      <c r="MT318" s="24"/>
      <c r="MU318" s="24"/>
      <c r="MV318" s="24"/>
      <c r="MW318" s="24"/>
      <c r="MX318" s="24"/>
      <c r="MY318" s="24"/>
      <c r="MZ318" s="24"/>
      <c r="NA318" s="24"/>
      <c r="NB318" s="24"/>
      <c r="NC318" s="24"/>
      <c r="ND318" s="24"/>
      <c r="NE318" s="24"/>
      <c r="NF318" s="24"/>
      <c r="NG318" s="24"/>
      <c r="NH318" s="24"/>
      <c r="NI318" s="24"/>
      <c r="NJ318" s="24"/>
      <c r="NK318" s="24"/>
      <c r="NL318" s="24"/>
      <c r="NM318" s="24"/>
      <c r="NN318" s="24"/>
      <c r="NO318" s="24"/>
      <c r="NP318" s="24"/>
      <c r="NQ318" s="24"/>
      <c r="NR318" s="24"/>
      <c r="NS318" s="24"/>
      <c r="NT318" s="24"/>
      <c r="NU318" s="24"/>
      <c r="NV318" s="24"/>
      <c r="NW318" s="24"/>
      <c r="NX318" s="24"/>
      <c r="NY318" s="24"/>
      <c r="NZ318" s="24"/>
      <c r="OA318" s="24"/>
      <c r="OB318" s="24"/>
      <c r="OC318" s="24"/>
      <c r="OD318" s="24"/>
      <c r="OE318" s="24"/>
      <c r="OF318" s="24"/>
      <c r="OG318" s="24"/>
      <c r="OH318" s="24"/>
      <c r="OI318" s="24"/>
      <c r="OJ318" s="24"/>
      <c r="OK318" s="24"/>
      <c r="OL318" s="24"/>
      <c r="OM318" s="24"/>
      <c r="ON318" s="24"/>
      <c r="OO318" s="24"/>
      <c r="OP318" s="24"/>
      <c r="OQ318" s="24"/>
      <c r="OR318" s="24"/>
      <c r="OS318" s="24"/>
      <c r="OT318" s="24"/>
      <c r="OU318" s="24"/>
      <c r="OV318" s="24"/>
      <c r="OW318" s="24"/>
      <c r="OX318" s="24"/>
      <c r="OY318" s="24"/>
      <c r="OZ318" s="24"/>
      <c r="PA318" s="24"/>
      <c r="PB318" s="24"/>
      <c r="PC318" s="24"/>
      <c r="PD318" s="24"/>
      <c r="PE318" s="24"/>
      <c r="PF318" s="24"/>
      <c r="PG318" s="24"/>
      <c r="PH318" s="24"/>
      <c r="PI318" s="24"/>
      <c r="PJ318" s="24"/>
      <c r="PK318" s="24"/>
      <c r="PL318" s="24"/>
      <c r="PM318" s="24"/>
      <c r="PN318" s="24"/>
      <c r="PO318" s="24"/>
      <c r="PP318" s="24"/>
      <c r="PQ318" s="24"/>
      <c r="PR318" s="24"/>
      <c r="PS318" s="24"/>
      <c r="PT318" s="24"/>
      <c r="PU318" s="24"/>
      <c r="PV318" s="24"/>
      <c r="PW318" s="24"/>
      <c r="PX318" s="24"/>
      <c r="PY318" s="24"/>
      <c r="PZ318" s="24"/>
      <c r="QA318" s="24"/>
      <c r="QB318" s="24"/>
      <c r="QC318" s="24"/>
      <c r="QD318" s="24"/>
      <c r="QE318" s="24"/>
      <c r="QF318" s="24"/>
      <c r="QG318" s="24"/>
      <c r="QH318" s="24"/>
      <c r="QI318" s="24"/>
      <c r="QJ318" s="24"/>
      <c r="QK318" s="24"/>
      <c r="QL318" s="24"/>
      <c r="QM318" s="24"/>
      <c r="QN318" s="24"/>
      <c r="QO318" s="24"/>
      <c r="QP318" s="24"/>
      <c r="QQ318" s="24"/>
      <c r="QR318" s="24"/>
      <c r="QS318" s="24"/>
      <c r="QT318" s="24"/>
      <c r="QU318" s="24"/>
      <c r="QV318" s="24"/>
      <c r="QW318" s="24"/>
      <c r="QX318" s="24"/>
      <c r="QY318" s="24"/>
      <c r="QZ318" s="24"/>
      <c r="RA318" s="24"/>
      <c r="RB318" s="24"/>
      <c r="RC318" s="24"/>
      <c r="RD318" s="24"/>
      <c r="RE318" s="24"/>
      <c r="RF318" s="24"/>
      <c r="RG318" s="24"/>
      <c r="RH318" s="24"/>
      <c r="RI318" s="24"/>
      <c r="RJ318" s="24"/>
      <c r="RK318" s="24"/>
      <c r="RL318" s="24"/>
      <c r="RM318" s="24"/>
      <c r="RN318" s="24"/>
      <c r="RO318" s="24"/>
      <c r="RP318" s="24"/>
      <c r="RQ318" s="24"/>
      <c r="RR318" s="24"/>
      <c r="RS318" s="24"/>
      <c r="RT318" s="24"/>
      <c r="RU318" s="24"/>
      <c r="RV318" s="24"/>
      <c r="RW318" s="24"/>
      <c r="RX318" s="24"/>
      <c r="RY318" s="24"/>
      <c r="RZ318" s="24"/>
      <c r="SA318" s="24"/>
      <c r="SB318" s="24"/>
      <c r="SC318" s="24"/>
      <c r="SD318" s="24"/>
      <c r="SE318" s="24"/>
      <c r="SF318" s="24"/>
      <c r="SG318" s="24"/>
      <c r="SH318" s="24"/>
      <c r="SI318" s="24"/>
      <c r="SJ318" s="24"/>
      <c r="SK318" s="24"/>
      <c r="SL318" s="24"/>
      <c r="SM318" s="24"/>
      <c r="SN318" s="24"/>
      <c r="SO318" s="24"/>
      <c r="SP318" s="24"/>
      <c r="SQ318" s="24"/>
      <c r="SR318" s="24"/>
      <c r="SS318" s="24"/>
      <c r="ST318" s="24"/>
      <c r="SU318" s="24"/>
      <c r="SV318" s="24"/>
      <c r="SW318" s="24"/>
      <c r="SX318" s="24"/>
      <c r="SY318" s="24"/>
      <c r="SZ318" s="24"/>
      <c r="TA318" s="24"/>
      <c r="TB318" s="24"/>
      <c r="TC318" s="24"/>
      <c r="TD318" s="24"/>
      <c r="TE318" s="24"/>
      <c r="TF318" s="24"/>
      <c r="TG318" s="24"/>
      <c r="TH318" s="24"/>
      <c r="TI318" s="24"/>
      <c r="TJ318" s="24"/>
      <c r="TK318" s="24"/>
      <c r="TL318" s="24"/>
      <c r="TM318" s="24"/>
      <c r="TN318" s="24"/>
      <c r="TO318" s="24"/>
      <c r="TP318" s="24"/>
      <c r="TQ318" s="24"/>
      <c r="TR318" s="24"/>
      <c r="TS318" s="24"/>
      <c r="TT318" s="24"/>
      <c r="TU318" s="24"/>
      <c r="TV318" s="24"/>
      <c r="TW318" s="24"/>
      <c r="TX318" s="24"/>
      <c r="TY318" s="24"/>
      <c r="TZ318" s="24"/>
      <c r="UA318" s="24"/>
      <c r="UB318" s="24"/>
      <c r="UC318" s="24"/>
      <c r="UD318" s="24"/>
      <c r="UE318" s="24"/>
      <c r="UF318" s="24"/>
      <c r="UG318" s="24"/>
      <c r="UH318" s="24"/>
      <c r="UI318" s="24"/>
      <c r="UJ318" s="24"/>
      <c r="UK318" s="24"/>
      <c r="UL318" s="24"/>
      <c r="UM318" s="24"/>
      <c r="UN318" s="24"/>
      <c r="UO318" s="24"/>
      <c r="UP318" s="24"/>
      <c r="UQ318" s="24"/>
      <c r="UR318" s="24"/>
      <c r="US318" s="24"/>
      <c r="UT318" s="24"/>
      <c r="UU318" s="24"/>
      <c r="UV318" s="24"/>
      <c r="UW318" s="24"/>
      <c r="UX318" s="24"/>
      <c r="UY318" s="24"/>
      <c r="UZ318" s="24"/>
      <c r="VA318" s="24"/>
      <c r="VB318" s="24"/>
      <c r="VC318" s="24"/>
      <c r="VD318" s="24"/>
    </row>
    <row r="319" spans="1:576" s="23" customFormat="1" ht="15" customHeight="1" x14ac:dyDescent="0.2">
      <c r="A319" s="18">
        <v>5</v>
      </c>
      <c r="B319" s="89" t="s">
        <v>325</v>
      </c>
      <c r="C319" s="89" t="s">
        <v>326</v>
      </c>
      <c r="D319" s="20">
        <v>14</v>
      </c>
      <c r="E319" s="89" t="s">
        <v>247</v>
      </c>
      <c r="F319" s="89" t="s">
        <v>327</v>
      </c>
      <c r="G319" s="130">
        <v>4</v>
      </c>
      <c r="H319" s="22">
        <v>40</v>
      </c>
      <c r="I319" s="22" t="s">
        <v>121</v>
      </c>
      <c r="J319" s="21" t="s">
        <v>236</v>
      </c>
      <c r="K319" s="21" t="s">
        <v>273</v>
      </c>
      <c r="L319" s="21" t="s">
        <v>287</v>
      </c>
      <c r="M319" s="22">
        <v>1</v>
      </c>
      <c r="N319" s="126">
        <v>9269</v>
      </c>
      <c r="O319" s="62">
        <f t="shared" si="179"/>
        <v>1853.8000000000002</v>
      </c>
      <c r="P319" s="62"/>
      <c r="Q319" s="62">
        <f t="shared" si="180"/>
        <v>11122.8</v>
      </c>
      <c r="R319" s="62"/>
      <c r="S319" s="62">
        <f t="shared" si="181"/>
        <v>2047.8</v>
      </c>
      <c r="T319" s="62">
        <f t="shared" si="182"/>
        <v>20478</v>
      </c>
      <c r="U319" s="62">
        <f t="shared" si="183"/>
        <v>1946.4899999999998</v>
      </c>
      <c r="V319" s="62">
        <f t="shared" si="184"/>
        <v>333.68399999999997</v>
      </c>
      <c r="W319" s="62">
        <f t="shared" si="185"/>
        <v>556.14</v>
      </c>
      <c r="X319" s="62">
        <f t="shared" si="186"/>
        <v>222.45599999999999</v>
      </c>
      <c r="Y319" s="62">
        <f t="shared" si="187"/>
        <v>717</v>
      </c>
      <c r="Z319" s="62">
        <f t="shared" si="188"/>
        <v>447</v>
      </c>
      <c r="AA319" s="64">
        <f t="shared" si="189"/>
        <v>6143.4</v>
      </c>
      <c r="AB319" s="64">
        <f t="shared" si="190"/>
        <v>17734.669999999998</v>
      </c>
      <c r="AC319" s="64">
        <f t="shared" si="191"/>
        <v>212816.03999999998</v>
      </c>
      <c r="AD319" s="64"/>
      <c r="AE319" s="64"/>
      <c r="AF319" s="64"/>
      <c r="AG319" s="64"/>
      <c r="AH319" s="64"/>
      <c r="AI319" s="64"/>
      <c r="AJ319" s="64"/>
      <c r="AK319" s="64"/>
      <c r="AL319" s="6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  <c r="CO319" s="24"/>
      <c r="CP319" s="24"/>
      <c r="CQ319" s="24"/>
      <c r="CR319" s="24"/>
      <c r="CS319" s="24"/>
      <c r="CT319" s="24"/>
      <c r="CU319" s="24"/>
      <c r="CV319" s="24"/>
      <c r="CW319" s="24"/>
      <c r="CX319" s="24"/>
      <c r="CY319" s="24"/>
      <c r="CZ319" s="24"/>
      <c r="DA319" s="24"/>
      <c r="DB319" s="24"/>
      <c r="DC319" s="24"/>
      <c r="DD319" s="24"/>
      <c r="DE319" s="24"/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24"/>
      <c r="GF319" s="24"/>
      <c r="GG319" s="24"/>
      <c r="GH319" s="24"/>
      <c r="GI319" s="24"/>
      <c r="GJ319" s="24"/>
      <c r="GK319" s="24"/>
      <c r="GL319" s="24"/>
      <c r="GM319" s="24"/>
      <c r="GN319" s="24"/>
      <c r="GO319" s="24"/>
      <c r="GP319" s="24"/>
      <c r="GQ319" s="24"/>
      <c r="GR319" s="24"/>
      <c r="GS319" s="24"/>
      <c r="GT319" s="24"/>
      <c r="GU319" s="24"/>
      <c r="GV319" s="24"/>
      <c r="GW319" s="24"/>
      <c r="GX319" s="24"/>
      <c r="GY319" s="24"/>
      <c r="GZ319" s="24"/>
      <c r="HA319" s="24"/>
      <c r="HB319" s="24"/>
      <c r="HC319" s="24"/>
      <c r="HD319" s="24"/>
      <c r="HE319" s="24"/>
      <c r="HF319" s="24"/>
      <c r="HG319" s="24"/>
      <c r="HH319" s="24"/>
      <c r="HI319" s="24"/>
      <c r="HJ319" s="24"/>
      <c r="HK319" s="24"/>
      <c r="HL319" s="24"/>
      <c r="HM319" s="24"/>
      <c r="HN319" s="24"/>
      <c r="HO319" s="24"/>
      <c r="HP319" s="24"/>
      <c r="HQ319" s="24"/>
      <c r="HR319" s="24"/>
      <c r="HS319" s="24"/>
      <c r="HT319" s="24"/>
      <c r="HU319" s="24"/>
      <c r="HV319" s="24"/>
      <c r="HW319" s="24"/>
      <c r="HX319" s="24"/>
      <c r="HY319" s="24"/>
      <c r="HZ319" s="24"/>
      <c r="IA319" s="24"/>
      <c r="IB319" s="24"/>
      <c r="IC319" s="24"/>
      <c r="ID319" s="24"/>
      <c r="IE319" s="24"/>
      <c r="IF319" s="24"/>
      <c r="IG319" s="24"/>
      <c r="IH319" s="24"/>
      <c r="II319" s="24"/>
      <c r="IJ319" s="24"/>
      <c r="IK319" s="24"/>
      <c r="IL319" s="24"/>
      <c r="IM319" s="24"/>
      <c r="IN319" s="24"/>
      <c r="IO319" s="24"/>
      <c r="IP319" s="24"/>
      <c r="IQ319" s="24"/>
      <c r="IR319" s="24"/>
      <c r="IS319" s="24"/>
      <c r="IT319" s="24"/>
      <c r="IU319" s="24"/>
      <c r="IV319" s="24"/>
      <c r="IW319" s="24"/>
      <c r="IX319" s="24"/>
      <c r="IY319" s="24"/>
      <c r="IZ319" s="24"/>
      <c r="JA319" s="24"/>
      <c r="JB319" s="24"/>
      <c r="JC319" s="24"/>
      <c r="JD319" s="24"/>
      <c r="JE319" s="24"/>
      <c r="JF319" s="24"/>
      <c r="JG319" s="24"/>
      <c r="JH319" s="24"/>
      <c r="JI319" s="24"/>
      <c r="JJ319" s="24"/>
      <c r="JK319" s="24"/>
      <c r="JL319" s="24"/>
      <c r="JM319" s="24"/>
      <c r="JN319" s="24"/>
      <c r="JO319" s="24"/>
      <c r="JP319" s="24"/>
      <c r="JQ319" s="24"/>
      <c r="JR319" s="24"/>
      <c r="JS319" s="24"/>
      <c r="JT319" s="24"/>
      <c r="JU319" s="24"/>
      <c r="JV319" s="24"/>
      <c r="JW319" s="24"/>
      <c r="JX319" s="24"/>
      <c r="JY319" s="24"/>
      <c r="JZ319" s="24"/>
      <c r="KA319" s="24"/>
      <c r="KB319" s="24"/>
      <c r="KC319" s="24"/>
      <c r="KD319" s="24"/>
      <c r="KE319" s="24"/>
      <c r="KF319" s="24"/>
      <c r="KG319" s="24"/>
      <c r="KH319" s="24"/>
      <c r="KI319" s="24"/>
      <c r="KJ319" s="24"/>
      <c r="KK319" s="24"/>
      <c r="KL319" s="24"/>
      <c r="KM319" s="24"/>
      <c r="KN319" s="24"/>
      <c r="KO319" s="24"/>
      <c r="KP319" s="24"/>
      <c r="KQ319" s="24"/>
      <c r="KR319" s="24"/>
      <c r="KS319" s="24"/>
      <c r="KT319" s="24"/>
      <c r="KU319" s="24"/>
      <c r="KV319" s="24"/>
      <c r="KW319" s="24"/>
      <c r="KX319" s="24"/>
      <c r="KY319" s="24"/>
      <c r="KZ319" s="24"/>
      <c r="LA319" s="24"/>
      <c r="LB319" s="24"/>
      <c r="LC319" s="24"/>
      <c r="LD319" s="24"/>
      <c r="LE319" s="24"/>
      <c r="LF319" s="24"/>
      <c r="LG319" s="24"/>
      <c r="LH319" s="24"/>
      <c r="LI319" s="24"/>
      <c r="LJ319" s="24"/>
      <c r="LK319" s="24"/>
      <c r="LL319" s="24"/>
      <c r="LM319" s="24"/>
      <c r="LN319" s="24"/>
      <c r="LO319" s="24"/>
      <c r="LP319" s="24"/>
      <c r="LQ319" s="24"/>
      <c r="LR319" s="24"/>
      <c r="LS319" s="24"/>
      <c r="LT319" s="24"/>
      <c r="LU319" s="24"/>
      <c r="LV319" s="24"/>
      <c r="LW319" s="24"/>
      <c r="LX319" s="24"/>
      <c r="LY319" s="24"/>
      <c r="LZ319" s="24"/>
      <c r="MA319" s="24"/>
      <c r="MB319" s="24"/>
      <c r="MC319" s="24"/>
      <c r="MD319" s="24"/>
      <c r="ME319" s="24"/>
      <c r="MF319" s="24"/>
      <c r="MG319" s="24"/>
      <c r="MH319" s="24"/>
      <c r="MI319" s="24"/>
      <c r="MJ319" s="24"/>
      <c r="MK319" s="24"/>
      <c r="ML319" s="24"/>
      <c r="MM319" s="24"/>
      <c r="MN319" s="24"/>
      <c r="MO319" s="24"/>
      <c r="MP319" s="24"/>
      <c r="MQ319" s="24"/>
      <c r="MR319" s="24"/>
      <c r="MS319" s="24"/>
      <c r="MT319" s="24"/>
      <c r="MU319" s="24"/>
      <c r="MV319" s="24"/>
      <c r="MW319" s="24"/>
      <c r="MX319" s="24"/>
      <c r="MY319" s="24"/>
      <c r="MZ319" s="24"/>
      <c r="NA319" s="24"/>
      <c r="NB319" s="24"/>
      <c r="NC319" s="24"/>
      <c r="ND319" s="24"/>
      <c r="NE319" s="24"/>
      <c r="NF319" s="24"/>
      <c r="NG319" s="24"/>
      <c r="NH319" s="24"/>
      <c r="NI319" s="24"/>
      <c r="NJ319" s="24"/>
      <c r="NK319" s="24"/>
      <c r="NL319" s="24"/>
      <c r="NM319" s="24"/>
      <c r="NN319" s="24"/>
      <c r="NO319" s="24"/>
      <c r="NP319" s="24"/>
      <c r="NQ319" s="24"/>
      <c r="NR319" s="24"/>
      <c r="NS319" s="24"/>
      <c r="NT319" s="24"/>
      <c r="NU319" s="24"/>
      <c r="NV319" s="24"/>
      <c r="NW319" s="24"/>
      <c r="NX319" s="24"/>
      <c r="NY319" s="24"/>
      <c r="NZ319" s="24"/>
      <c r="OA319" s="24"/>
      <c r="OB319" s="24"/>
      <c r="OC319" s="24"/>
      <c r="OD319" s="24"/>
      <c r="OE319" s="24"/>
      <c r="OF319" s="24"/>
      <c r="OG319" s="24"/>
      <c r="OH319" s="24"/>
      <c r="OI319" s="24"/>
      <c r="OJ319" s="24"/>
      <c r="OK319" s="24"/>
      <c r="OL319" s="24"/>
      <c r="OM319" s="24"/>
      <c r="ON319" s="24"/>
      <c r="OO319" s="24"/>
      <c r="OP319" s="24"/>
      <c r="OQ319" s="24"/>
      <c r="OR319" s="24"/>
      <c r="OS319" s="24"/>
      <c r="OT319" s="24"/>
      <c r="OU319" s="24"/>
      <c r="OV319" s="24"/>
      <c r="OW319" s="24"/>
      <c r="OX319" s="24"/>
      <c r="OY319" s="24"/>
      <c r="OZ319" s="24"/>
      <c r="PA319" s="24"/>
      <c r="PB319" s="24"/>
      <c r="PC319" s="24"/>
      <c r="PD319" s="24"/>
      <c r="PE319" s="24"/>
      <c r="PF319" s="24"/>
      <c r="PG319" s="24"/>
      <c r="PH319" s="24"/>
      <c r="PI319" s="24"/>
      <c r="PJ319" s="24"/>
      <c r="PK319" s="24"/>
      <c r="PL319" s="24"/>
      <c r="PM319" s="24"/>
      <c r="PN319" s="24"/>
      <c r="PO319" s="24"/>
      <c r="PP319" s="24"/>
      <c r="PQ319" s="24"/>
      <c r="PR319" s="24"/>
      <c r="PS319" s="24"/>
      <c r="PT319" s="24"/>
      <c r="PU319" s="24"/>
      <c r="PV319" s="24"/>
      <c r="PW319" s="24"/>
      <c r="PX319" s="24"/>
      <c r="PY319" s="24"/>
      <c r="PZ319" s="24"/>
      <c r="QA319" s="24"/>
      <c r="QB319" s="24"/>
      <c r="QC319" s="24"/>
      <c r="QD319" s="24"/>
      <c r="QE319" s="24"/>
      <c r="QF319" s="24"/>
      <c r="QG319" s="24"/>
      <c r="QH319" s="24"/>
      <c r="QI319" s="24"/>
      <c r="QJ319" s="24"/>
      <c r="QK319" s="24"/>
      <c r="QL319" s="24"/>
      <c r="QM319" s="24"/>
      <c r="QN319" s="24"/>
      <c r="QO319" s="24"/>
      <c r="QP319" s="24"/>
      <c r="QQ319" s="24"/>
      <c r="QR319" s="24"/>
      <c r="QS319" s="24"/>
      <c r="QT319" s="24"/>
      <c r="QU319" s="24"/>
      <c r="QV319" s="24"/>
      <c r="QW319" s="24"/>
      <c r="QX319" s="24"/>
      <c r="QY319" s="24"/>
      <c r="QZ319" s="24"/>
      <c r="RA319" s="24"/>
      <c r="RB319" s="24"/>
      <c r="RC319" s="24"/>
      <c r="RD319" s="24"/>
      <c r="RE319" s="24"/>
      <c r="RF319" s="24"/>
      <c r="RG319" s="24"/>
      <c r="RH319" s="24"/>
      <c r="RI319" s="24"/>
      <c r="RJ319" s="24"/>
      <c r="RK319" s="24"/>
      <c r="RL319" s="24"/>
      <c r="RM319" s="24"/>
      <c r="RN319" s="24"/>
      <c r="RO319" s="24"/>
      <c r="RP319" s="24"/>
      <c r="RQ319" s="24"/>
      <c r="RR319" s="24"/>
      <c r="RS319" s="24"/>
      <c r="RT319" s="24"/>
      <c r="RU319" s="24"/>
      <c r="RV319" s="24"/>
      <c r="RW319" s="24"/>
      <c r="RX319" s="24"/>
      <c r="RY319" s="24"/>
      <c r="RZ319" s="24"/>
      <c r="SA319" s="24"/>
      <c r="SB319" s="24"/>
      <c r="SC319" s="24"/>
      <c r="SD319" s="24"/>
      <c r="SE319" s="24"/>
      <c r="SF319" s="24"/>
      <c r="SG319" s="24"/>
      <c r="SH319" s="24"/>
      <c r="SI319" s="24"/>
      <c r="SJ319" s="24"/>
      <c r="SK319" s="24"/>
      <c r="SL319" s="24"/>
      <c r="SM319" s="24"/>
      <c r="SN319" s="24"/>
      <c r="SO319" s="24"/>
      <c r="SP319" s="24"/>
      <c r="SQ319" s="24"/>
      <c r="SR319" s="24"/>
      <c r="SS319" s="24"/>
      <c r="ST319" s="24"/>
      <c r="SU319" s="24"/>
      <c r="SV319" s="24"/>
      <c r="SW319" s="24"/>
      <c r="SX319" s="24"/>
      <c r="SY319" s="24"/>
      <c r="SZ319" s="24"/>
      <c r="TA319" s="24"/>
      <c r="TB319" s="24"/>
      <c r="TC319" s="24"/>
      <c r="TD319" s="24"/>
      <c r="TE319" s="24"/>
      <c r="TF319" s="24"/>
      <c r="TG319" s="24"/>
      <c r="TH319" s="24"/>
      <c r="TI319" s="24"/>
      <c r="TJ319" s="24"/>
      <c r="TK319" s="24"/>
      <c r="TL319" s="24"/>
      <c r="TM319" s="24"/>
      <c r="TN319" s="24"/>
      <c r="TO319" s="24"/>
      <c r="TP319" s="24"/>
      <c r="TQ319" s="24"/>
      <c r="TR319" s="24"/>
      <c r="TS319" s="24"/>
      <c r="TT319" s="24"/>
      <c r="TU319" s="24"/>
      <c r="TV319" s="24"/>
      <c r="TW319" s="24"/>
      <c r="TX319" s="24"/>
      <c r="TY319" s="24"/>
      <c r="TZ319" s="24"/>
      <c r="UA319" s="24"/>
      <c r="UB319" s="24"/>
      <c r="UC319" s="24"/>
      <c r="UD319" s="24"/>
      <c r="UE319" s="24"/>
      <c r="UF319" s="24"/>
      <c r="UG319" s="24"/>
      <c r="UH319" s="24"/>
      <c r="UI319" s="24"/>
      <c r="UJ319" s="24"/>
      <c r="UK319" s="24"/>
      <c r="UL319" s="24"/>
      <c r="UM319" s="24"/>
      <c r="UN319" s="24"/>
      <c r="UO319" s="24"/>
      <c r="UP319" s="24"/>
      <c r="UQ319" s="24"/>
      <c r="UR319" s="24"/>
      <c r="US319" s="24"/>
      <c r="UT319" s="24"/>
      <c r="UU319" s="24"/>
      <c r="UV319" s="24"/>
      <c r="UW319" s="24"/>
      <c r="UX319" s="24"/>
      <c r="UY319" s="24"/>
      <c r="UZ319" s="24"/>
      <c r="VA319" s="24"/>
      <c r="VB319" s="24"/>
      <c r="VC319" s="24"/>
      <c r="VD319" s="24"/>
    </row>
    <row r="320" spans="1:576" s="23" customFormat="1" ht="15" customHeight="1" x14ac:dyDescent="0.2">
      <c r="A320" s="18">
        <v>6</v>
      </c>
      <c r="B320" s="89" t="s">
        <v>325</v>
      </c>
      <c r="C320" s="89" t="s">
        <v>326</v>
      </c>
      <c r="D320" s="20">
        <v>14</v>
      </c>
      <c r="E320" s="89" t="s">
        <v>247</v>
      </c>
      <c r="F320" s="89" t="s">
        <v>327</v>
      </c>
      <c r="G320" s="130">
        <v>4</v>
      </c>
      <c r="H320" s="22">
        <v>40</v>
      </c>
      <c r="I320" s="22" t="s">
        <v>121</v>
      </c>
      <c r="J320" s="21" t="s">
        <v>236</v>
      </c>
      <c r="K320" s="21" t="s">
        <v>273</v>
      </c>
      <c r="L320" s="21" t="s">
        <v>287</v>
      </c>
      <c r="M320" s="22">
        <v>1</v>
      </c>
      <c r="N320" s="126">
        <v>9269</v>
      </c>
      <c r="O320" s="62">
        <f t="shared" si="179"/>
        <v>1853.8000000000002</v>
      </c>
      <c r="P320" s="62"/>
      <c r="Q320" s="62">
        <f t="shared" si="180"/>
        <v>11122.8</v>
      </c>
      <c r="R320" s="62"/>
      <c r="S320" s="62">
        <f t="shared" si="181"/>
        <v>2047.8</v>
      </c>
      <c r="T320" s="62">
        <f t="shared" si="182"/>
        <v>20478</v>
      </c>
      <c r="U320" s="62">
        <f t="shared" si="183"/>
        <v>1946.4899999999998</v>
      </c>
      <c r="V320" s="62">
        <f t="shared" si="184"/>
        <v>333.68399999999997</v>
      </c>
      <c r="W320" s="62">
        <f t="shared" si="185"/>
        <v>556.14</v>
      </c>
      <c r="X320" s="62">
        <f t="shared" si="186"/>
        <v>222.45599999999999</v>
      </c>
      <c r="Y320" s="62">
        <f t="shared" si="187"/>
        <v>717</v>
      </c>
      <c r="Z320" s="62">
        <f t="shared" si="188"/>
        <v>447</v>
      </c>
      <c r="AA320" s="64">
        <f t="shared" si="189"/>
        <v>6143.4</v>
      </c>
      <c r="AB320" s="64">
        <f t="shared" si="190"/>
        <v>17734.669999999998</v>
      </c>
      <c r="AC320" s="64">
        <f t="shared" si="191"/>
        <v>212816.03999999998</v>
      </c>
      <c r="AD320" s="64"/>
      <c r="AE320" s="64"/>
      <c r="AF320" s="64"/>
      <c r="AG320" s="64"/>
      <c r="AH320" s="64"/>
      <c r="AI320" s="64"/>
      <c r="AJ320" s="64"/>
      <c r="AK320" s="64"/>
      <c r="AL320" s="6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  <c r="HF320" s="24"/>
      <c r="HG320" s="24"/>
      <c r="HH320" s="24"/>
      <c r="HI320" s="24"/>
      <c r="HJ320" s="24"/>
      <c r="HK320" s="24"/>
      <c r="HL320" s="24"/>
      <c r="HM320" s="24"/>
      <c r="HN320" s="24"/>
      <c r="HO320" s="24"/>
      <c r="HP320" s="24"/>
      <c r="HQ320" s="24"/>
      <c r="HR320" s="24"/>
      <c r="HS320" s="24"/>
      <c r="HT320" s="24"/>
      <c r="HU320" s="24"/>
      <c r="HV320" s="24"/>
      <c r="HW320" s="24"/>
      <c r="HX320" s="24"/>
      <c r="HY320" s="24"/>
      <c r="HZ320" s="24"/>
      <c r="IA320" s="24"/>
      <c r="IB320" s="24"/>
      <c r="IC320" s="24"/>
      <c r="ID320" s="24"/>
      <c r="IE320" s="24"/>
      <c r="IF320" s="24"/>
      <c r="IG320" s="24"/>
      <c r="IH320" s="24"/>
      <c r="II320" s="24"/>
      <c r="IJ320" s="24"/>
      <c r="IK320" s="24"/>
      <c r="IL320" s="24"/>
      <c r="IM320" s="24"/>
      <c r="IN320" s="24"/>
      <c r="IO320" s="24"/>
      <c r="IP320" s="24"/>
      <c r="IQ320" s="24"/>
      <c r="IR320" s="24"/>
      <c r="IS320" s="24"/>
      <c r="IT320" s="24"/>
      <c r="IU320" s="24"/>
      <c r="IV320" s="24"/>
      <c r="IW320" s="24"/>
      <c r="IX320" s="24"/>
      <c r="IY320" s="24"/>
      <c r="IZ320" s="24"/>
      <c r="JA320" s="24"/>
      <c r="JB320" s="24"/>
      <c r="JC320" s="24"/>
      <c r="JD320" s="24"/>
      <c r="JE320" s="24"/>
      <c r="JF320" s="24"/>
      <c r="JG320" s="24"/>
      <c r="JH320" s="24"/>
      <c r="JI320" s="24"/>
      <c r="JJ320" s="24"/>
      <c r="JK320" s="24"/>
      <c r="JL320" s="24"/>
      <c r="JM320" s="24"/>
      <c r="JN320" s="24"/>
      <c r="JO320" s="24"/>
      <c r="JP320" s="24"/>
      <c r="JQ320" s="24"/>
      <c r="JR320" s="24"/>
      <c r="JS320" s="24"/>
      <c r="JT320" s="24"/>
      <c r="JU320" s="24"/>
      <c r="JV320" s="24"/>
      <c r="JW320" s="24"/>
      <c r="JX320" s="24"/>
      <c r="JY320" s="24"/>
      <c r="JZ320" s="24"/>
      <c r="KA320" s="24"/>
      <c r="KB320" s="24"/>
      <c r="KC320" s="24"/>
      <c r="KD320" s="24"/>
      <c r="KE320" s="24"/>
      <c r="KF320" s="24"/>
      <c r="KG320" s="24"/>
      <c r="KH320" s="24"/>
      <c r="KI320" s="24"/>
      <c r="KJ320" s="24"/>
      <c r="KK320" s="24"/>
      <c r="KL320" s="24"/>
      <c r="KM320" s="24"/>
      <c r="KN320" s="24"/>
      <c r="KO320" s="24"/>
      <c r="KP320" s="24"/>
      <c r="KQ320" s="24"/>
      <c r="KR320" s="24"/>
      <c r="KS320" s="24"/>
      <c r="KT320" s="24"/>
      <c r="KU320" s="24"/>
      <c r="KV320" s="24"/>
      <c r="KW320" s="24"/>
      <c r="KX320" s="24"/>
      <c r="KY320" s="24"/>
      <c r="KZ320" s="24"/>
      <c r="LA320" s="24"/>
      <c r="LB320" s="24"/>
      <c r="LC320" s="24"/>
      <c r="LD320" s="24"/>
      <c r="LE320" s="24"/>
      <c r="LF320" s="24"/>
      <c r="LG320" s="24"/>
      <c r="LH320" s="24"/>
      <c r="LI320" s="24"/>
      <c r="LJ320" s="24"/>
      <c r="LK320" s="24"/>
      <c r="LL320" s="24"/>
      <c r="LM320" s="24"/>
      <c r="LN320" s="24"/>
      <c r="LO320" s="24"/>
      <c r="LP320" s="24"/>
      <c r="LQ320" s="24"/>
      <c r="LR320" s="24"/>
      <c r="LS320" s="24"/>
      <c r="LT320" s="24"/>
      <c r="LU320" s="24"/>
      <c r="LV320" s="24"/>
      <c r="LW320" s="24"/>
      <c r="LX320" s="24"/>
      <c r="LY320" s="24"/>
      <c r="LZ320" s="24"/>
      <c r="MA320" s="24"/>
      <c r="MB320" s="24"/>
      <c r="MC320" s="24"/>
      <c r="MD320" s="24"/>
      <c r="ME320" s="24"/>
      <c r="MF320" s="24"/>
      <c r="MG320" s="24"/>
      <c r="MH320" s="24"/>
      <c r="MI320" s="24"/>
      <c r="MJ320" s="24"/>
      <c r="MK320" s="24"/>
      <c r="ML320" s="24"/>
      <c r="MM320" s="24"/>
      <c r="MN320" s="24"/>
      <c r="MO320" s="24"/>
      <c r="MP320" s="24"/>
      <c r="MQ320" s="24"/>
      <c r="MR320" s="24"/>
      <c r="MS320" s="24"/>
      <c r="MT320" s="24"/>
      <c r="MU320" s="24"/>
      <c r="MV320" s="24"/>
      <c r="MW320" s="24"/>
      <c r="MX320" s="24"/>
      <c r="MY320" s="24"/>
      <c r="MZ320" s="24"/>
      <c r="NA320" s="24"/>
      <c r="NB320" s="24"/>
      <c r="NC320" s="24"/>
      <c r="ND320" s="24"/>
      <c r="NE320" s="24"/>
      <c r="NF320" s="24"/>
      <c r="NG320" s="24"/>
      <c r="NH320" s="24"/>
      <c r="NI320" s="24"/>
      <c r="NJ320" s="24"/>
      <c r="NK320" s="24"/>
      <c r="NL320" s="24"/>
      <c r="NM320" s="24"/>
      <c r="NN320" s="24"/>
      <c r="NO320" s="24"/>
      <c r="NP320" s="24"/>
      <c r="NQ320" s="24"/>
      <c r="NR320" s="24"/>
      <c r="NS320" s="24"/>
      <c r="NT320" s="24"/>
      <c r="NU320" s="24"/>
      <c r="NV320" s="24"/>
      <c r="NW320" s="24"/>
      <c r="NX320" s="24"/>
      <c r="NY320" s="24"/>
      <c r="NZ320" s="24"/>
      <c r="OA320" s="24"/>
      <c r="OB320" s="24"/>
      <c r="OC320" s="24"/>
      <c r="OD320" s="24"/>
      <c r="OE320" s="24"/>
      <c r="OF320" s="24"/>
      <c r="OG320" s="24"/>
      <c r="OH320" s="24"/>
      <c r="OI320" s="24"/>
      <c r="OJ320" s="24"/>
      <c r="OK320" s="24"/>
      <c r="OL320" s="24"/>
      <c r="OM320" s="24"/>
      <c r="ON320" s="24"/>
      <c r="OO320" s="24"/>
      <c r="OP320" s="24"/>
      <c r="OQ320" s="24"/>
      <c r="OR320" s="24"/>
      <c r="OS320" s="24"/>
      <c r="OT320" s="24"/>
      <c r="OU320" s="24"/>
      <c r="OV320" s="24"/>
      <c r="OW320" s="24"/>
      <c r="OX320" s="24"/>
      <c r="OY320" s="24"/>
      <c r="OZ320" s="24"/>
      <c r="PA320" s="24"/>
      <c r="PB320" s="24"/>
      <c r="PC320" s="24"/>
      <c r="PD320" s="24"/>
      <c r="PE320" s="24"/>
      <c r="PF320" s="24"/>
      <c r="PG320" s="24"/>
      <c r="PH320" s="24"/>
      <c r="PI320" s="24"/>
      <c r="PJ320" s="24"/>
      <c r="PK320" s="24"/>
      <c r="PL320" s="24"/>
      <c r="PM320" s="24"/>
      <c r="PN320" s="24"/>
      <c r="PO320" s="24"/>
      <c r="PP320" s="24"/>
      <c r="PQ320" s="24"/>
      <c r="PR320" s="24"/>
      <c r="PS320" s="24"/>
      <c r="PT320" s="24"/>
      <c r="PU320" s="24"/>
      <c r="PV320" s="24"/>
      <c r="PW320" s="24"/>
      <c r="PX320" s="24"/>
      <c r="PY320" s="24"/>
      <c r="PZ320" s="24"/>
      <c r="QA320" s="24"/>
      <c r="QB320" s="24"/>
      <c r="QC320" s="24"/>
      <c r="QD320" s="24"/>
      <c r="QE320" s="24"/>
      <c r="QF320" s="24"/>
      <c r="QG320" s="24"/>
      <c r="QH320" s="24"/>
      <c r="QI320" s="24"/>
      <c r="QJ320" s="24"/>
      <c r="QK320" s="24"/>
      <c r="QL320" s="24"/>
      <c r="QM320" s="24"/>
      <c r="QN320" s="24"/>
      <c r="QO320" s="24"/>
      <c r="QP320" s="24"/>
      <c r="QQ320" s="24"/>
      <c r="QR320" s="24"/>
      <c r="QS320" s="24"/>
      <c r="QT320" s="24"/>
      <c r="QU320" s="24"/>
      <c r="QV320" s="24"/>
      <c r="QW320" s="24"/>
      <c r="QX320" s="24"/>
      <c r="QY320" s="24"/>
      <c r="QZ320" s="24"/>
      <c r="RA320" s="24"/>
      <c r="RB320" s="24"/>
      <c r="RC320" s="24"/>
      <c r="RD320" s="24"/>
      <c r="RE320" s="24"/>
      <c r="RF320" s="24"/>
      <c r="RG320" s="24"/>
      <c r="RH320" s="24"/>
      <c r="RI320" s="24"/>
      <c r="RJ320" s="24"/>
      <c r="RK320" s="24"/>
      <c r="RL320" s="24"/>
      <c r="RM320" s="24"/>
      <c r="RN320" s="24"/>
      <c r="RO320" s="24"/>
      <c r="RP320" s="24"/>
      <c r="RQ320" s="24"/>
      <c r="RR320" s="24"/>
      <c r="RS320" s="24"/>
      <c r="RT320" s="24"/>
      <c r="RU320" s="24"/>
      <c r="RV320" s="24"/>
      <c r="RW320" s="24"/>
      <c r="RX320" s="24"/>
      <c r="RY320" s="24"/>
      <c r="RZ320" s="24"/>
      <c r="SA320" s="24"/>
      <c r="SB320" s="24"/>
      <c r="SC320" s="24"/>
      <c r="SD320" s="24"/>
      <c r="SE320" s="24"/>
      <c r="SF320" s="24"/>
      <c r="SG320" s="24"/>
      <c r="SH320" s="24"/>
      <c r="SI320" s="24"/>
      <c r="SJ320" s="24"/>
      <c r="SK320" s="24"/>
      <c r="SL320" s="24"/>
      <c r="SM320" s="24"/>
      <c r="SN320" s="24"/>
      <c r="SO320" s="24"/>
      <c r="SP320" s="24"/>
      <c r="SQ320" s="24"/>
      <c r="SR320" s="24"/>
      <c r="SS320" s="24"/>
      <c r="ST320" s="24"/>
      <c r="SU320" s="24"/>
      <c r="SV320" s="24"/>
      <c r="SW320" s="24"/>
      <c r="SX320" s="24"/>
      <c r="SY320" s="24"/>
      <c r="SZ320" s="24"/>
      <c r="TA320" s="24"/>
      <c r="TB320" s="24"/>
      <c r="TC320" s="24"/>
      <c r="TD320" s="24"/>
      <c r="TE320" s="24"/>
      <c r="TF320" s="24"/>
      <c r="TG320" s="24"/>
      <c r="TH320" s="24"/>
      <c r="TI320" s="24"/>
      <c r="TJ320" s="24"/>
      <c r="TK320" s="24"/>
      <c r="TL320" s="24"/>
      <c r="TM320" s="24"/>
      <c r="TN320" s="24"/>
      <c r="TO320" s="24"/>
      <c r="TP320" s="24"/>
      <c r="TQ320" s="24"/>
      <c r="TR320" s="24"/>
      <c r="TS320" s="24"/>
      <c r="TT320" s="24"/>
      <c r="TU320" s="24"/>
      <c r="TV320" s="24"/>
      <c r="TW320" s="24"/>
      <c r="TX320" s="24"/>
      <c r="TY320" s="24"/>
      <c r="TZ320" s="24"/>
      <c r="UA320" s="24"/>
      <c r="UB320" s="24"/>
      <c r="UC320" s="24"/>
      <c r="UD320" s="24"/>
      <c r="UE320" s="24"/>
      <c r="UF320" s="24"/>
      <c r="UG320" s="24"/>
      <c r="UH320" s="24"/>
      <c r="UI320" s="24"/>
      <c r="UJ320" s="24"/>
      <c r="UK320" s="24"/>
      <c r="UL320" s="24"/>
      <c r="UM320" s="24"/>
      <c r="UN320" s="24"/>
      <c r="UO320" s="24"/>
      <c r="UP320" s="24"/>
      <c r="UQ320" s="24"/>
      <c r="UR320" s="24"/>
      <c r="US320" s="24"/>
      <c r="UT320" s="24"/>
      <c r="UU320" s="24"/>
      <c r="UV320" s="24"/>
      <c r="UW320" s="24"/>
      <c r="UX320" s="24"/>
      <c r="UY320" s="24"/>
      <c r="UZ320" s="24"/>
      <c r="VA320" s="24"/>
      <c r="VB320" s="24"/>
      <c r="VC320" s="24"/>
      <c r="VD320" s="24"/>
    </row>
    <row r="321" spans="1:576" s="23" customFormat="1" ht="15" customHeight="1" x14ac:dyDescent="0.2">
      <c r="A321" s="18">
        <v>7</v>
      </c>
      <c r="B321" s="89" t="s">
        <v>325</v>
      </c>
      <c r="C321" s="89" t="s">
        <v>326</v>
      </c>
      <c r="D321" s="20">
        <v>14</v>
      </c>
      <c r="E321" s="89" t="s">
        <v>247</v>
      </c>
      <c r="F321" s="89" t="s">
        <v>327</v>
      </c>
      <c r="G321" s="130">
        <v>4</v>
      </c>
      <c r="H321" s="22">
        <v>40</v>
      </c>
      <c r="I321" s="22" t="s">
        <v>121</v>
      </c>
      <c r="J321" s="21" t="s">
        <v>236</v>
      </c>
      <c r="K321" s="21" t="s">
        <v>273</v>
      </c>
      <c r="L321" s="21" t="s">
        <v>287</v>
      </c>
      <c r="M321" s="22">
        <v>1</v>
      </c>
      <c r="N321" s="126">
        <v>9269</v>
      </c>
      <c r="O321" s="62">
        <f t="shared" si="179"/>
        <v>1853.8000000000002</v>
      </c>
      <c r="P321" s="62"/>
      <c r="Q321" s="62">
        <f t="shared" si="180"/>
        <v>11122.8</v>
      </c>
      <c r="R321" s="62"/>
      <c r="S321" s="62">
        <f t="shared" si="181"/>
        <v>2047.8</v>
      </c>
      <c r="T321" s="62">
        <f t="shared" si="182"/>
        <v>20478</v>
      </c>
      <c r="U321" s="62">
        <f t="shared" si="183"/>
        <v>1946.4899999999998</v>
      </c>
      <c r="V321" s="62">
        <f t="shared" si="184"/>
        <v>333.68399999999997</v>
      </c>
      <c r="W321" s="62">
        <f t="shared" si="185"/>
        <v>556.14</v>
      </c>
      <c r="X321" s="62">
        <f t="shared" si="186"/>
        <v>222.45599999999999</v>
      </c>
      <c r="Y321" s="62">
        <f t="shared" si="187"/>
        <v>717</v>
      </c>
      <c r="Z321" s="62">
        <f t="shared" si="188"/>
        <v>447</v>
      </c>
      <c r="AA321" s="64">
        <f t="shared" si="189"/>
        <v>6143.4</v>
      </c>
      <c r="AB321" s="64">
        <f t="shared" si="190"/>
        <v>17734.669999999998</v>
      </c>
      <c r="AC321" s="64">
        <f t="shared" si="191"/>
        <v>212816.03999999998</v>
      </c>
      <c r="AD321" s="64"/>
      <c r="AE321" s="64"/>
      <c r="AF321" s="64"/>
      <c r="AG321" s="64"/>
      <c r="AH321" s="64"/>
      <c r="AI321" s="64"/>
      <c r="AJ321" s="64"/>
      <c r="AK321" s="64"/>
      <c r="AL321" s="6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24"/>
      <c r="GF321" s="24"/>
      <c r="GG321" s="24"/>
      <c r="GH321" s="24"/>
      <c r="GI321" s="24"/>
      <c r="GJ321" s="24"/>
      <c r="GK321" s="24"/>
      <c r="GL321" s="24"/>
      <c r="GM321" s="24"/>
      <c r="GN321" s="24"/>
      <c r="GO321" s="24"/>
      <c r="GP321" s="24"/>
      <c r="GQ321" s="24"/>
      <c r="GR321" s="24"/>
      <c r="GS321" s="24"/>
      <c r="GT321" s="24"/>
      <c r="GU321" s="24"/>
      <c r="GV321" s="24"/>
      <c r="GW321" s="24"/>
      <c r="GX321" s="24"/>
      <c r="GY321" s="24"/>
      <c r="GZ321" s="24"/>
      <c r="HA321" s="24"/>
      <c r="HB321" s="24"/>
      <c r="HC321" s="24"/>
      <c r="HD321" s="24"/>
      <c r="HE321" s="24"/>
      <c r="HF321" s="24"/>
      <c r="HG321" s="24"/>
      <c r="HH321" s="24"/>
      <c r="HI321" s="24"/>
      <c r="HJ321" s="24"/>
      <c r="HK321" s="24"/>
      <c r="HL321" s="24"/>
      <c r="HM321" s="24"/>
      <c r="HN321" s="24"/>
      <c r="HO321" s="24"/>
      <c r="HP321" s="24"/>
      <c r="HQ321" s="24"/>
      <c r="HR321" s="24"/>
      <c r="HS321" s="24"/>
      <c r="HT321" s="24"/>
      <c r="HU321" s="24"/>
      <c r="HV321" s="24"/>
      <c r="HW321" s="24"/>
      <c r="HX321" s="24"/>
      <c r="HY321" s="24"/>
      <c r="HZ321" s="24"/>
      <c r="IA321" s="24"/>
      <c r="IB321" s="24"/>
      <c r="IC321" s="24"/>
      <c r="ID321" s="24"/>
      <c r="IE321" s="24"/>
      <c r="IF321" s="24"/>
      <c r="IG321" s="24"/>
      <c r="IH321" s="24"/>
      <c r="II321" s="24"/>
      <c r="IJ321" s="24"/>
      <c r="IK321" s="24"/>
      <c r="IL321" s="24"/>
      <c r="IM321" s="24"/>
      <c r="IN321" s="24"/>
      <c r="IO321" s="24"/>
      <c r="IP321" s="24"/>
      <c r="IQ321" s="24"/>
      <c r="IR321" s="24"/>
      <c r="IS321" s="24"/>
      <c r="IT321" s="24"/>
      <c r="IU321" s="24"/>
      <c r="IV321" s="24"/>
      <c r="IW321" s="24"/>
      <c r="IX321" s="24"/>
      <c r="IY321" s="24"/>
      <c r="IZ321" s="24"/>
      <c r="JA321" s="24"/>
      <c r="JB321" s="24"/>
      <c r="JC321" s="24"/>
      <c r="JD321" s="24"/>
      <c r="JE321" s="24"/>
      <c r="JF321" s="24"/>
      <c r="JG321" s="24"/>
      <c r="JH321" s="24"/>
      <c r="JI321" s="24"/>
      <c r="JJ321" s="24"/>
      <c r="JK321" s="24"/>
      <c r="JL321" s="24"/>
      <c r="JM321" s="24"/>
      <c r="JN321" s="24"/>
      <c r="JO321" s="24"/>
      <c r="JP321" s="24"/>
      <c r="JQ321" s="24"/>
      <c r="JR321" s="24"/>
      <c r="JS321" s="24"/>
      <c r="JT321" s="24"/>
      <c r="JU321" s="24"/>
      <c r="JV321" s="24"/>
      <c r="JW321" s="24"/>
      <c r="JX321" s="24"/>
      <c r="JY321" s="24"/>
      <c r="JZ321" s="24"/>
      <c r="KA321" s="24"/>
      <c r="KB321" s="24"/>
      <c r="KC321" s="24"/>
      <c r="KD321" s="24"/>
      <c r="KE321" s="24"/>
      <c r="KF321" s="24"/>
      <c r="KG321" s="24"/>
      <c r="KH321" s="24"/>
      <c r="KI321" s="24"/>
      <c r="KJ321" s="24"/>
      <c r="KK321" s="24"/>
      <c r="KL321" s="24"/>
      <c r="KM321" s="24"/>
      <c r="KN321" s="24"/>
      <c r="KO321" s="24"/>
      <c r="KP321" s="24"/>
      <c r="KQ321" s="24"/>
      <c r="KR321" s="24"/>
      <c r="KS321" s="24"/>
      <c r="KT321" s="24"/>
      <c r="KU321" s="24"/>
      <c r="KV321" s="24"/>
      <c r="KW321" s="24"/>
      <c r="KX321" s="24"/>
      <c r="KY321" s="24"/>
      <c r="KZ321" s="24"/>
      <c r="LA321" s="24"/>
      <c r="LB321" s="24"/>
      <c r="LC321" s="24"/>
      <c r="LD321" s="24"/>
      <c r="LE321" s="24"/>
      <c r="LF321" s="24"/>
      <c r="LG321" s="24"/>
      <c r="LH321" s="24"/>
      <c r="LI321" s="24"/>
      <c r="LJ321" s="24"/>
      <c r="LK321" s="24"/>
      <c r="LL321" s="24"/>
      <c r="LM321" s="24"/>
      <c r="LN321" s="24"/>
      <c r="LO321" s="24"/>
      <c r="LP321" s="24"/>
      <c r="LQ321" s="24"/>
      <c r="LR321" s="24"/>
      <c r="LS321" s="24"/>
      <c r="LT321" s="24"/>
      <c r="LU321" s="24"/>
      <c r="LV321" s="24"/>
      <c r="LW321" s="24"/>
      <c r="LX321" s="24"/>
      <c r="LY321" s="24"/>
      <c r="LZ321" s="24"/>
      <c r="MA321" s="24"/>
      <c r="MB321" s="24"/>
      <c r="MC321" s="24"/>
      <c r="MD321" s="24"/>
      <c r="ME321" s="24"/>
      <c r="MF321" s="24"/>
      <c r="MG321" s="24"/>
      <c r="MH321" s="24"/>
      <c r="MI321" s="24"/>
      <c r="MJ321" s="24"/>
      <c r="MK321" s="24"/>
      <c r="ML321" s="24"/>
      <c r="MM321" s="24"/>
      <c r="MN321" s="24"/>
      <c r="MO321" s="24"/>
      <c r="MP321" s="24"/>
      <c r="MQ321" s="24"/>
      <c r="MR321" s="24"/>
      <c r="MS321" s="24"/>
      <c r="MT321" s="24"/>
      <c r="MU321" s="24"/>
      <c r="MV321" s="24"/>
      <c r="MW321" s="24"/>
      <c r="MX321" s="24"/>
      <c r="MY321" s="24"/>
      <c r="MZ321" s="24"/>
      <c r="NA321" s="24"/>
      <c r="NB321" s="24"/>
      <c r="NC321" s="24"/>
      <c r="ND321" s="24"/>
      <c r="NE321" s="24"/>
      <c r="NF321" s="24"/>
      <c r="NG321" s="24"/>
      <c r="NH321" s="24"/>
      <c r="NI321" s="24"/>
      <c r="NJ321" s="24"/>
      <c r="NK321" s="24"/>
      <c r="NL321" s="24"/>
      <c r="NM321" s="24"/>
      <c r="NN321" s="24"/>
      <c r="NO321" s="24"/>
      <c r="NP321" s="24"/>
      <c r="NQ321" s="24"/>
      <c r="NR321" s="24"/>
      <c r="NS321" s="24"/>
      <c r="NT321" s="24"/>
      <c r="NU321" s="24"/>
      <c r="NV321" s="24"/>
      <c r="NW321" s="24"/>
      <c r="NX321" s="24"/>
      <c r="NY321" s="24"/>
      <c r="NZ321" s="24"/>
      <c r="OA321" s="24"/>
      <c r="OB321" s="24"/>
      <c r="OC321" s="24"/>
      <c r="OD321" s="24"/>
      <c r="OE321" s="24"/>
      <c r="OF321" s="24"/>
      <c r="OG321" s="24"/>
      <c r="OH321" s="24"/>
      <c r="OI321" s="24"/>
      <c r="OJ321" s="24"/>
      <c r="OK321" s="24"/>
      <c r="OL321" s="24"/>
      <c r="OM321" s="24"/>
      <c r="ON321" s="24"/>
      <c r="OO321" s="24"/>
      <c r="OP321" s="24"/>
      <c r="OQ321" s="24"/>
      <c r="OR321" s="24"/>
      <c r="OS321" s="24"/>
      <c r="OT321" s="24"/>
      <c r="OU321" s="24"/>
      <c r="OV321" s="24"/>
      <c r="OW321" s="24"/>
      <c r="OX321" s="24"/>
      <c r="OY321" s="24"/>
      <c r="OZ321" s="24"/>
      <c r="PA321" s="24"/>
      <c r="PB321" s="24"/>
      <c r="PC321" s="24"/>
      <c r="PD321" s="24"/>
      <c r="PE321" s="24"/>
      <c r="PF321" s="24"/>
      <c r="PG321" s="24"/>
      <c r="PH321" s="24"/>
      <c r="PI321" s="24"/>
      <c r="PJ321" s="24"/>
      <c r="PK321" s="24"/>
      <c r="PL321" s="24"/>
      <c r="PM321" s="24"/>
      <c r="PN321" s="24"/>
      <c r="PO321" s="24"/>
      <c r="PP321" s="24"/>
      <c r="PQ321" s="24"/>
      <c r="PR321" s="24"/>
      <c r="PS321" s="24"/>
      <c r="PT321" s="24"/>
      <c r="PU321" s="24"/>
      <c r="PV321" s="24"/>
      <c r="PW321" s="24"/>
      <c r="PX321" s="24"/>
      <c r="PY321" s="24"/>
      <c r="PZ321" s="24"/>
      <c r="QA321" s="24"/>
      <c r="QB321" s="24"/>
      <c r="QC321" s="24"/>
      <c r="QD321" s="24"/>
      <c r="QE321" s="24"/>
      <c r="QF321" s="24"/>
      <c r="QG321" s="24"/>
      <c r="QH321" s="24"/>
      <c r="QI321" s="24"/>
      <c r="QJ321" s="24"/>
      <c r="QK321" s="24"/>
      <c r="QL321" s="24"/>
      <c r="QM321" s="24"/>
      <c r="QN321" s="24"/>
      <c r="QO321" s="24"/>
      <c r="QP321" s="24"/>
      <c r="QQ321" s="24"/>
      <c r="QR321" s="24"/>
      <c r="QS321" s="24"/>
      <c r="QT321" s="24"/>
      <c r="QU321" s="24"/>
      <c r="QV321" s="24"/>
      <c r="QW321" s="24"/>
      <c r="QX321" s="24"/>
      <c r="QY321" s="24"/>
      <c r="QZ321" s="24"/>
      <c r="RA321" s="24"/>
      <c r="RB321" s="24"/>
      <c r="RC321" s="24"/>
      <c r="RD321" s="24"/>
      <c r="RE321" s="24"/>
      <c r="RF321" s="24"/>
      <c r="RG321" s="24"/>
      <c r="RH321" s="24"/>
      <c r="RI321" s="24"/>
      <c r="RJ321" s="24"/>
      <c r="RK321" s="24"/>
      <c r="RL321" s="24"/>
      <c r="RM321" s="24"/>
      <c r="RN321" s="24"/>
      <c r="RO321" s="24"/>
      <c r="RP321" s="24"/>
      <c r="RQ321" s="24"/>
      <c r="RR321" s="24"/>
      <c r="RS321" s="24"/>
      <c r="RT321" s="24"/>
      <c r="RU321" s="24"/>
      <c r="RV321" s="24"/>
      <c r="RW321" s="24"/>
      <c r="RX321" s="24"/>
      <c r="RY321" s="24"/>
      <c r="RZ321" s="24"/>
      <c r="SA321" s="24"/>
      <c r="SB321" s="24"/>
      <c r="SC321" s="24"/>
      <c r="SD321" s="24"/>
      <c r="SE321" s="24"/>
      <c r="SF321" s="24"/>
      <c r="SG321" s="24"/>
      <c r="SH321" s="24"/>
      <c r="SI321" s="24"/>
      <c r="SJ321" s="24"/>
      <c r="SK321" s="24"/>
      <c r="SL321" s="24"/>
      <c r="SM321" s="24"/>
      <c r="SN321" s="24"/>
      <c r="SO321" s="24"/>
      <c r="SP321" s="24"/>
      <c r="SQ321" s="24"/>
      <c r="SR321" s="24"/>
      <c r="SS321" s="24"/>
      <c r="ST321" s="24"/>
      <c r="SU321" s="24"/>
      <c r="SV321" s="24"/>
      <c r="SW321" s="24"/>
      <c r="SX321" s="24"/>
      <c r="SY321" s="24"/>
      <c r="SZ321" s="24"/>
      <c r="TA321" s="24"/>
      <c r="TB321" s="24"/>
      <c r="TC321" s="24"/>
      <c r="TD321" s="24"/>
      <c r="TE321" s="24"/>
      <c r="TF321" s="24"/>
      <c r="TG321" s="24"/>
      <c r="TH321" s="24"/>
      <c r="TI321" s="24"/>
      <c r="TJ321" s="24"/>
      <c r="TK321" s="24"/>
      <c r="TL321" s="24"/>
      <c r="TM321" s="24"/>
      <c r="TN321" s="24"/>
      <c r="TO321" s="24"/>
      <c r="TP321" s="24"/>
      <c r="TQ321" s="24"/>
      <c r="TR321" s="24"/>
      <c r="TS321" s="24"/>
      <c r="TT321" s="24"/>
      <c r="TU321" s="24"/>
      <c r="TV321" s="24"/>
      <c r="TW321" s="24"/>
      <c r="TX321" s="24"/>
      <c r="TY321" s="24"/>
      <c r="TZ321" s="24"/>
      <c r="UA321" s="24"/>
      <c r="UB321" s="24"/>
      <c r="UC321" s="24"/>
      <c r="UD321" s="24"/>
      <c r="UE321" s="24"/>
      <c r="UF321" s="24"/>
      <c r="UG321" s="24"/>
      <c r="UH321" s="24"/>
      <c r="UI321" s="24"/>
      <c r="UJ321" s="24"/>
      <c r="UK321" s="24"/>
      <c r="UL321" s="24"/>
      <c r="UM321" s="24"/>
      <c r="UN321" s="24"/>
      <c r="UO321" s="24"/>
      <c r="UP321" s="24"/>
      <c r="UQ321" s="24"/>
      <c r="UR321" s="24"/>
      <c r="US321" s="24"/>
      <c r="UT321" s="24"/>
      <c r="UU321" s="24"/>
      <c r="UV321" s="24"/>
      <c r="UW321" s="24"/>
      <c r="UX321" s="24"/>
      <c r="UY321" s="24"/>
      <c r="UZ321" s="24"/>
      <c r="VA321" s="24"/>
      <c r="VB321" s="24"/>
      <c r="VC321" s="24"/>
      <c r="VD321" s="24"/>
    </row>
    <row r="322" spans="1:576" s="23" customFormat="1" ht="15" customHeight="1" x14ac:dyDescent="0.2">
      <c r="A322" s="18">
        <v>8</v>
      </c>
      <c r="B322" s="89" t="s">
        <v>325</v>
      </c>
      <c r="C322" s="89" t="s">
        <v>326</v>
      </c>
      <c r="D322" s="20">
        <v>14</v>
      </c>
      <c r="E322" s="89" t="s">
        <v>247</v>
      </c>
      <c r="F322" s="89" t="s">
        <v>327</v>
      </c>
      <c r="G322" s="130">
        <v>4</v>
      </c>
      <c r="H322" s="22">
        <v>40</v>
      </c>
      <c r="I322" s="22" t="s">
        <v>121</v>
      </c>
      <c r="J322" s="21" t="s">
        <v>236</v>
      </c>
      <c r="K322" s="21" t="s">
        <v>273</v>
      </c>
      <c r="L322" s="21" t="s">
        <v>287</v>
      </c>
      <c r="M322" s="22">
        <v>1</v>
      </c>
      <c r="N322" s="126">
        <v>9269</v>
      </c>
      <c r="O322" s="62">
        <f t="shared" si="179"/>
        <v>1853.8000000000002</v>
      </c>
      <c r="P322" s="62"/>
      <c r="Q322" s="62">
        <f t="shared" si="180"/>
        <v>11122.8</v>
      </c>
      <c r="R322" s="62"/>
      <c r="S322" s="62">
        <f t="shared" si="181"/>
        <v>2047.8</v>
      </c>
      <c r="T322" s="62">
        <f t="shared" si="182"/>
        <v>20478</v>
      </c>
      <c r="U322" s="62">
        <f t="shared" si="183"/>
        <v>1946.4899999999998</v>
      </c>
      <c r="V322" s="62">
        <f t="shared" si="184"/>
        <v>333.68399999999997</v>
      </c>
      <c r="W322" s="62">
        <f t="shared" si="185"/>
        <v>556.14</v>
      </c>
      <c r="X322" s="62">
        <f t="shared" si="186"/>
        <v>222.45599999999999</v>
      </c>
      <c r="Y322" s="62">
        <f t="shared" si="187"/>
        <v>717</v>
      </c>
      <c r="Z322" s="62">
        <f t="shared" si="188"/>
        <v>447</v>
      </c>
      <c r="AA322" s="64">
        <f t="shared" si="189"/>
        <v>6143.4</v>
      </c>
      <c r="AB322" s="64">
        <f t="shared" si="190"/>
        <v>17734.669999999998</v>
      </c>
      <c r="AC322" s="64">
        <f t="shared" si="191"/>
        <v>212816.03999999998</v>
      </c>
      <c r="AD322" s="64"/>
      <c r="AE322" s="64"/>
      <c r="AF322" s="64"/>
      <c r="AG322" s="64"/>
      <c r="AH322" s="64"/>
      <c r="AI322" s="64"/>
      <c r="AJ322" s="64"/>
      <c r="AK322" s="64"/>
      <c r="AL322" s="6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  <c r="CO322" s="24"/>
      <c r="CP322" s="24"/>
      <c r="CQ322" s="24"/>
      <c r="CR322" s="24"/>
      <c r="CS322" s="24"/>
      <c r="CT322" s="24"/>
      <c r="CU322" s="24"/>
      <c r="CV322" s="24"/>
      <c r="CW322" s="24"/>
      <c r="CX322" s="24"/>
      <c r="CY322" s="24"/>
      <c r="CZ322" s="24"/>
      <c r="DA322" s="24"/>
      <c r="DB322" s="24"/>
      <c r="DC322" s="24"/>
      <c r="DD322" s="24"/>
      <c r="DE322" s="24"/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24"/>
      <c r="GF322" s="24"/>
      <c r="GG322" s="24"/>
      <c r="GH322" s="24"/>
      <c r="GI322" s="24"/>
      <c r="GJ322" s="24"/>
      <c r="GK322" s="24"/>
      <c r="GL322" s="24"/>
      <c r="GM322" s="24"/>
      <c r="GN322" s="24"/>
      <c r="GO322" s="24"/>
      <c r="GP322" s="24"/>
      <c r="GQ322" s="24"/>
      <c r="GR322" s="24"/>
      <c r="GS322" s="24"/>
      <c r="GT322" s="24"/>
      <c r="GU322" s="24"/>
      <c r="GV322" s="24"/>
      <c r="GW322" s="24"/>
      <c r="GX322" s="24"/>
      <c r="GY322" s="24"/>
      <c r="GZ322" s="24"/>
      <c r="HA322" s="24"/>
      <c r="HB322" s="24"/>
      <c r="HC322" s="24"/>
      <c r="HD322" s="24"/>
      <c r="HE322" s="24"/>
      <c r="HF322" s="24"/>
      <c r="HG322" s="24"/>
      <c r="HH322" s="24"/>
      <c r="HI322" s="24"/>
      <c r="HJ322" s="24"/>
      <c r="HK322" s="24"/>
      <c r="HL322" s="24"/>
      <c r="HM322" s="24"/>
      <c r="HN322" s="24"/>
      <c r="HO322" s="24"/>
      <c r="HP322" s="24"/>
      <c r="HQ322" s="24"/>
      <c r="HR322" s="24"/>
      <c r="HS322" s="24"/>
      <c r="HT322" s="24"/>
      <c r="HU322" s="24"/>
      <c r="HV322" s="24"/>
      <c r="HW322" s="24"/>
      <c r="HX322" s="24"/>
      <c r="HY322" s="24"/>
      <c r="HZ322" s="24"/>
      <c r="IA322" s="24"/>
      <c r="IB322" s="24"/>
      <c r="IC322" s="24"/>
      <c r="ID322" s="24"/>
      <c r="IE322" s="24"/>
      <c r="IF322" s="24"/>
      <c r="IG322" s="24"/>
      <c r="IH322" s="24"/>
      <c r="II322" s="24"/>
      <c r="IJ322" s="24"/>
      <c r="IK322" s="24"/>
      <c r="IL322" s="24"/>
      <c r="IM322" s="24"/>
      <c r="IN322" s="24"/>
      <c r="IO322" s="24"/>
      <c r="IP322" s="24"/>
      <c r="IQ322" s="24"/>
      <c r="IR322" s="24"/>
      <c r="IS322" s="24"/>
      <c r="IT322" s="24"/>
      <c r="IU322" s="24"/>
      <c r="IV322" s="24"/>
      <c r="IW322" s="24"/>
      <c r="IX322" s="24"/>
      <c r="IY322" s="24"/>
      <c r="IZ322" s="24"/>
      <c r="JA322" s="24"/>
      <c r="JB322" s="24"/>
      <c r="JC322" s="24"/>
      <c r="JD322" s="24"/>
      <c r="JE322" s="24"/>
      <c r="JF322" s="24"/>
      <c r="JG322" s="24"/>
      <c r="JH322" s="24"/>
      <c r="JI322" s="24"/>
      <c r="JJ322" s="24"/>
      <c r="JK322" s="24"/>
      <c r="JL322" s="24"/>
      <c r="JM322" s="24"/>
      <c r="JN322" s="24"/>
      <c r="JO322" s="24"/>
      <c r="JP322" s="24"/>
      <c r="JQ322" s="24"/>
      <c r="JR322" s="24"/>
      <c r="JS322" s="24"/>
      <c r="JT322" s="24"/>
      <c r="JU322" s="24"/>
      <c r="JV322" s="24"/>
      <c r="JW322" s="24"/>
      <c r="JX322" s="24"/>
      <c r="JY322" s="24"/>
      <c r="JZ322" s="24"/>
      <c r="KA322" s="24"/>
      <c r="KB322" s="24"/>
      <c r="KC322" s="24"/>
      <c r="KD322" s="24"/>
      <c r="KE322" s="24"/>
      <c r="KF322" s="24"/>
      <c r="KG322" s="24"/>
      <c r="KH322" s="24"/>
      <c r="KI322" s="24"/>
      <c r="KJ322" s="24"/>
      <c r="KK322" s="24"/>
      <c r="KL322" s="24"/>
      <c r="KM322" s="24"/>
      <c r="KN322" s="24"/>
      <c r="KO322" s="24"/>
      <c r="KP322" s="24"/>
      <c r="KQ322" s="24"/>
      <c r="KR322" s="24"/>
      <c r="KS322" s="24"/>
      <c r="KT322" s="24"/>
      <c r="KU322" s="24"/>
      <c r="KV322" s="24"/>
      <c r="KW322" s="24"/>
      <c r="KX322" s="24"/>
      <c r="KY322" s="24"/>
      <c r="KZ322" s="24"/>
      <c r="LA322" s="24"/>
      <c r="LB322" s="24"/>
      <c r="LC322" s="24"/>
      <c r="LD322" s="24"/>
      <c r="LE322" s="24"/>
      <c r="LF322" s="24"/>
      <c r="LG322" s="24"/>
      <c r="LH322" s="24"/>
      <c r="LI322" s="24"/>
      <c r="LJ322" s="24"/>
      <c r="LK322" s="24"/>
      <c r="LL322" s="24"/>
      <c r="LM322" s="24"/>
      <c r="LN322" s="24"/>
      <c r="LO322" s="24"/>
      <c r="LP322" s="24"/>
      <c r="LQ322" s="24"/>
      <c r="LR322" s="24"/>
      <c r="LS322" s="24"/>
      <c r="LT322" s="24"/>
      <c r="LU322" s="24"/>
      <c r="LV322" s="24"/>
      <c r="LW322" s="24"/>
      <c r="LX322" s="24"/>
      <c r="LY322" s="24"/>
      <c r="LZ322" s="24"/>
      <c r="MA322" s="24"/>
      <c r="MB322" s="24"/>
      <c r="MC322" s="24"/>
      <c r="MD322" s="24"/>
      <c r="ME322" s="24"/>
      <c r="MF322" s="24"/>
      <c r="MG322" s="24"/>
      <c r="MH322" s="24"/>
      <c r="MI322" s="24"/>
      <c r="MJ322" s="24"/>
      <c r="MK322" s="24"/>
      <c r="ML322" s="24"/>
      <c r="MM322" s="24"/>
      <c r="MN322" s="24"/>
      <c r="MO322" s="24"/>
      <c r="MP322" s="24"/>
      <c r="MQ322" s="24"/>
      <c r="MR322" s="24"/>
      <c r="MS322" s="24"/>
      <c r="MT322" s="24"/>
      <c r="MU322" s="24"/>
      <c r="MV322" s="24"/>
      <c r="MW322" s="24"/>
      <c r="MX322" s="24"/>
      <c r="MY322" s="24"/>
      <c r="MZ322" s="24"/>
      <c r="NA322" s="24"/>
      <c r="NB322" s="24"/>
      <c r="NC322" s="24"/>
      <c r="ND322" s="24"/>
      <c r="NE322" s="24"/>
      <c r="NF322" s="24"/>
      <c r="NG322" s="24"/>
      <c r="NH322" s="24"/>
      <c r="NI322" s="24"/>
      <c r="NJ322" s="24"/>
      <c r="NK322" s="24"/>
      <c r="NL322" s="24"/>
      <c r="NM322" s="24"/>
      <c r="NN322" s="24"/>
      <c r="NO322" s="24"/>
      <c r="NP322" s="24"/>
      <c r="NQ322" s="24"/>
      <c r="NR322" s="24"/>
      <c r="NS322" s="24"/>
      <c r="NT322" s="24"/>
      <c r="NU322" s="24"/>
      <c r="NV322" s="24"/>
      <c r="NW322" s="24"/>
      <c r="NX322" s="24"/>
      <c r="NY322" s="24"/>
      <c r="NZ322" s="24"/>
      <c r="OA322" s="24"/>
      <c r="OB322" s="24"/>
      <c r="OC322" s="24"/>
      <c r="OD322" s="24"/>
      <c r="OE322" s="24"/>
      <c r="OF322" s="24"/>
      <c r="OG322" s="24"/>
      <c r="OH322" s="24"/>
      <c r="OI322" s="24"/>
      <c r="OJ322" s="24"/>
      <c r="OK322" s="24"/>
      <c r="OL322" s="24"/>
      <c r="OM322" s="24"/>
      <c r="ON322" s="24"/>
      <c r="OO322" s="24"/>
      <c r="OP322" s="24"/>
      <c r="OQ322" s="24"/>
      <c r="OR322" s="24"/>
      <c r="OS322" s="24"/>
      <c r="OT322" s="24"/>
      <c r="OU322" s="24"/>
      <c r="OV322" s="24"/>
      <c r="OW322" s="24"/>
      <c r="OX322" s="24"/>
      <c r="OY322" s="24"/>
      <c r="OZ322" s="24"/>
      <c r="PA322" s="24"/>
      <c r="PB322" s="24"/>
      <c r="PC322" s="24"/>
      <c r="PD322" s="24"/>
      <c r="PE322" s="24"/>
      <c r="PF322" s="24"/>
      <c r="PG322" s="24"/>
      <c r="PH322" s="24"/>
      <c r="PI322" s="24"/>
      <c r="PJ322" s="24"/>
      <c r="PK322" s="24"/>
      <c r="PL322" s="24"/>
      <c r="PM322" s="24"/>
      <c r="PN322" s="24"/>
      <c r="PO322" s="24"/>
      <c r="PP322" s="24"/>
      <c r="PQ322" s="24"/>
      <c r="PR322" s="24"/>
      <c r="PS322" s="24"/>
      <c r="PT322" s="24"/>
      <c r="PU322" s="24"/>
      <c r="PV322" s="24"/>
      <c r="PW322" s="24"/>
      <c r="PX322" s="24"/>
      <c r="PY322" s="24"/>
      <c r="PZ322" s="24"/>
      <c r="QA322" s="24"/>
      <c r="QB322" s="24"/>
      <c r="QC322" s="24"/>
      <c r="QD322" s="24"/>
      <c r="QE322" s="24"/>
      <c r="QF322" s="24"/>
      <c r="QG322" s="24"/>
      <c r="QH322" s="24"/>
      <c r="QI322" s="24"/>
      <c r="QJ322" s="24"/>
      <c r="QK322" s="24"/>
      <c r="QL322" s="24"/>
      <c r="QM322" s="24"/>
      <c r="QN322" s="24"/>
      <c r="QO322" s="24"/>
      <c r="QP322" s="24"/>
      <c r="QQ322" s="24"/>
      <c r="QR322" s="24"/>
      <c r="QS322" s="24"/>
      <c r="QT322" s="24"/>
      <c r="QU322" s="24"/>
      <c r="QV322" s="24"/>
      <c r="QW322" s="24"/>
      <c r="QX322" s="24"/>
      <c r="QY322" s="24"/>
      <c r="QZ322" s="24"/>
      <c r="RA322" s="24"/>
      <c r="RB322" s="24"/>
      <c r="RC322" s="24"/>
      <c r="RD322" s="24"/>
      <c r="RE322" s="24"/>
      <c r="RF322" s="24"/>
      <c r="RG322" s="24"/>
      <c r="RH322" s="24"/>
      <c r="RI322" s="24"/>
      <c r="RJ322" s="24"/>
      <c r="RK322" s="24"/>
      <c r="RL322" s="24"/>
      <c r="RM322" s="24"/>
      <c r="RN322" s="24"/>
      <c r="RO322" s="24"/>
      <c r="RP322" s="24"/>
      <c r="RQ322" s="24"/>
      <c r="RR322" s="24"/>
      <c r="RS322" s="24"/>
      <c r="RT322" s="24"/>
      <c r="RU322" s="24"/>
      <c r="RV322" s="24"/>
      <c r="RW322" s="24"/>
      <c r="RX322" s="24"/>
      <c r="RY322" s="24"/>
      <c r="RZ322" s="24"/>
      <c r="SA322" s="24"/>
      <c r="SB322" s="24"/>
      <c r="SC322" s="24"/>
      <c r="SD322" s="24"/>
      <c r="SE322" s="24"/>
      <c r="SF322" s="24"/>
      <c r="SG322" s="24"/>
      <c r="SH322" s="24"/>
      <c r="SI322" s="24"/>
      <c r="SJ322" s="24"/>
      <c r="SK322" s="24"/>
      <c r="SL322" s="24"/>
      <c r="SM322" s="24"/>
      <c r="SN322" s="24"/>
      <c r="SO322" s="24"/>
      <c r="SP322" s="24"/>
      <c r="SQ322" s="24"/>
      <c r="SR322" s="24"/>
      <c r="SS322" s="24"/>
      <c r="ST322" s="24"/>
      <c r="SU322" s="24"/>
      <c r="SV322" s="24"/>
      <c r="SW322" s="24"/>
      <c r="SX322" s="24"/>
      <c r="SY322" s="24"/>
      <c r="SZ322" s="24"/>
      <c r="TA322" s="24"/>
      <c r="TB322" s="24"/>
      <c r="TC322" s="24"/>
      <c r="TD322" s="24"/>
      <c r="TE322" s="24"/>
      <c r="TF322" s="24"/>
      <c r="TG322" s="24"/>
      <c r="TH322" s="24"/>
      <c r="TI322" s="24"/>
      <c r="TJ322" s="24"/>
      <c r="TK322" s="24"/>
      <c r="TL322" s="24"/>
      <c r="TM322" s="24"/>
      <c r="TN322" s="24"/>
      <c r="TO322" s="24"/>
      <c r="TP322" s="24"/>
      <c r="TQ322" s="24"/>
      <c r="TR322" s="24"/>
      <c r="TS322" s="24"/>
      <c r="TT322" s="24"/>
      <c r="TU322" s="24"/>
      <c r="TV322" s="24"/>
      <c r="TW322" s="24"/>
      <c r="TX322" s="24"/>
      <c r="TY322" s="24"/>
      <c r="TZ322" s="24"/>
      <c r="UA322" s="24"/>
      <c r="UB322" s="24"/>
      <c r="UC322" s="24"/>
      <c r="UD322" s="24"/>
      <c r="UE322" s="24"/>
      <c r="UF322" s="24"/>
      <c r="UG322" s="24"/>
      <c r="UH322" s="24"/>
      <c r="UI322" s="24"/>
      <c r="UJ322" s="24"/>
      <c r="UK322" s="24"/>
      <c r="UL322" s="24"/>
      <c r="UM322" s="24"/>
      <c r="UN322" s="24"/>
      <c r="UO322" s="24"/>
      <c r="UP322" s="24"/>
      <c r="UQ322" s="24"/>
      <c r="UR322" s="24"/>
      <c r="US322" s="24"/>
      <c r="UT322" s="24"/>
      <c r="UU322" s="24"/>
      <c r="UV322" s="24"/>
      <c r="UW322" s="24"/>
      <c r="UX322" s="24"/>
      <c r="UY322" s="24"/>
      <c r="UZ322" s="24"/>
      <c r="VA322" s="24"/>
      <c r="VB322" s="24"/>
      <c r="VC322" s="24"/>
      <c r="VD322" s="24"/>
    </row>
    <row r="323" spans="1:576" s="23" customFormat="1" ht="15" customHeight="1" x14ac:dyDescent="0.2">
      <c r="A323" s="18">
        <v>9</v>
      </c>
      <c r="B323" s="89" t="s">
        <v>325</v>
      </c>
      <c r="C323" s="89" t="s">
        <v>326</v>
      </c>
      <c r="D323" s="20">
        <v>14</v>
      </c>
      <c r="E323" s="89" t="s">
        <v>247</v>
      </c>
      <c r="F323" s="89" t="s">
        <v>327</v>
      </c>
      <c r="G323" s="130">
        <v>4</v>
      </c>
      <c r="H323" s="22">
        <v>40</v>
      </c>
      <c r="I323" s="22" t="s">
        <v>121</v>
      </c>
      <c r="J323" s="21" t="s">
        <v>236</v>
      </c>
      <c r="K323" s="21" t="s">
        <v>273</v>
      </c>
      <c r="L323" s="21" t="s">
        <v>287</v>
      </c>
      <c r="M323" s="22">
        <v>1</v>
      </c>
      <c r="N323" s="126">
        <v>9269</v>
      </c>
      <c r="O323" s="62">
        <f t="shared" si="179"/>
        <v>1853.8000000000002</v>
      </c>
      <c r="P323" s="62"/>
      <c r="Q323" s="62">
        <f t="shared" si="180"/>
        <v>11122.8</v>
      </c>
      <c r="R323" s="62"/>
      <c r="S323" s="62">
        <f t="shared" si="181"/>
        <v>2047.8</v>
      </c>
      <c r="T323" s="62">
        <f t="shared" si="182"/>
        <v>20478</v>
      </c>
      <c r="U323" s="62">
        <f t="shared" si="183"/>
        <v>1946.4899999999998</v>
      </c>
      <c r="V323" s="62">
        <f t="shared" si="184"/>
        <v>333.68399999999997</v>
      </c>
      <c r="W323" s="62">
        <f t="shared" si="185"/>
        <v>556.14</v>
      </c>
      <c r="X323" s="62">
        <f t="shared" si="186"/>
        <v>222.45599999999999</v>
      </c>
      <c r="Y323" s="62">
        <f t="shared" si="187"/>
        <v>717</v>
      </c>
      <c r="Z323" s="62">
        <f t="shared" si="188"/>
        <v>447</v>
      </c>
      <c r="AA323" s="64">
        <f t="shared" si="189"/>
        <v>6143.4</v>
      </c>
      <c r="AB323" s="64">
        <f t="shared" si="190"/>
        <v>17734.669999999998</v>
      </c>
      <c r="AC323" s="64">
        <f t="shared" si="191"/>
        <v>212816.03999999998</v>
      </c>
      <c r="AD323" s="64"/>
      <c r="AE323" s="64"/>
      <c r="AF323" s="64"/>
      <c r="AG323" s="64"/>
      <c r="AH323" s="64"/>
      <c r="AI323" s="64"/>
      <c r="AJ323" s="64"/>
      <c r="AK323" s="64"/>
      <c r="AL323" s="6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  <c r="CO323" s="24"/>
      <c r="CP323" s="24"/>
      <c r="CQ323" s="24"/>
      <c r="CR323" s="24"/>
      <c r="CS323" s="24"/>
      <c r="CT323" s="24"/>
      <c r="CU323" s="24"/>
      <c r="CV323" s="24"/>
      <c r="CW323" s="24"/>
      <c r="CX323" s="24"/>
      <c r="CY323" s="24"/>
      <c r="CZ323" s="24"/>
      <c r="DA323" s="24"/>
      <c r="DB323" s="24"/>
      <c r="DC323" s="24"/>
      <c r="DD323" s="24"/>
      <c r="DE323" s="24"/>
      <c r="DF323" s="24"/>
      <c r="DG323" s="24"/>
      <c r="DH323" s="24"/>
      <c r="DI323" s="24"/>
      <c r="DJ323" s="24"/>
      <c r="DK323" s="24"/>
      <c r="DL323" s="24"/>
      <c r="DM323" s="24"/>
      <c r="DN323" s="24"/>
      <c r="DO323" s="24"/>
      <c r="DP323" s="24"/>
      <c r="DQ323" s="24"/>
      <c r="DR323" s="24"/>
      <c r="DS323" s="24"/>
      <c r="DT323" s="24"/>
      <c r="DU323" s="24"/>
      <c r="DV323" s="24"/>
      <c r="DW323" s="24"/>
      <c r="DX323" s="24"/>
      <c r="DY323" s="24"/>
      <c r="DZ323" s="24"/>
      <c r="EA323" s="24"/>
      <c r="EB323" s="24"/>
      <c r="EC323" s="24"/>
      <c r="ED323" s="24"/>
      <c r="EE323" s="24"/>
      <c r="EF323" s="24"/>
      <c r="EG323" s="24"/>
      <c r="EH323" s="24"/>
      <c r="EI323" s="24"/>
      <c r="EJ323" s="24"/>
      <c r="EK323" s="24"/>
      <c r="EL323" s="24"/>
      <c r="EM323" s="24"/>
      <c r="EN323" s="24"/>
      <c r="EO323" s="24"/>
      <c r="EP323" s="24"/>
      <c r="EQ323" s="24"/>
      <c r="ER323" s="24"/>
      <c r="ES323" s="24"/>
      <c r="ET323" s="24"/>
      <c r="EU323" s="24"/>
      <c r="EV323" s="24"/>
      <c r="EW323" s="24"/>
      <c r="EX323" s="24"/>
      <c r="EY323" s="24"/>
      <c r="EZ323" s="24"/>
      <c r="FA323" s="24"/>
      <c r="FB323" s="24"/>
      <c r="FC323" s="24"/>
      <c r="FD323" s="24"/>
      <c r="FE323" s="24"/>
      <c r="FF323" s="24"/>
      <c r="FG323" s="24"/>
      <c r="FH323" s="24"/>
      <c r="FI323" s="24"/>
      <c r="FJ323" s="24"/>
      <c r="FK323" s="24"/>
      <c r="FL323" s="24"/>
      <c r="FM323" s="24"/>
      <c r="FN323" s="24"/>
      <c r="FO323" s="24"/>
      <c r="FP323" s="24"/>
      <c r="FQ323" s="24"/>
      <c r="FR323" s="24"/>
      <c r="FS323" s="24"/>
      <c r="FT323" s="24"/>
      <c r="FU323" s="24"/>
      <c r="FV323" s="24"/>
      <c r="FW323" s="24"/>
      <c r="FX323" s="24"/>
      <c r="FY323" s="24"/>
      <c r="FZ323" s="24"/>
      <c r="GA323" s="24"/>
      <c r="GB323" s="24"/>
      <c r="GC323" s="24"/>
      <c r="GD323" s="24"/>
      <c r="GE323" s="24"/>
      <c r="GF323" s="24"/>
      <c r="GG323" s="24"/>
      <c r="GH323" s="24"/>
      <c r="GI323" s="24"/>
      <c r="GJ323" s="24"/>
      <c r="GK323" s="24"/>
      <c r="GL323" s="24"/>
      <c r="GM323" s="24"/>
      <c r="GN323" s="24"/>
      <c r="GO323" s="24"/>
      <c r="GP323" s="24"/>
      <c r="GQ323" s="24"/>
      <c r="GR323" s="24"/>
      <c r="GS323" s="24"/>
      <c r="GT323" s="24"/>
      <c r="GU323" s="24"/>
      <c r="GV323" s="24"/>
      <c r="GW323" s="24"/>
      <c r="GX323" s="24"/>
      <c r="GY323" s="24"/>
      <c r="GZ323" s="24"/>
      <c r="HA323" s="24"/>
      <c r="HB323" s="24"/>
      <c r="HC323" s="24"/>
      <c r="HD323" s="24"/>
      <c r="HE323" s="24"/>
      <c r="HF323" s="24"/>
      <c r="HG323" s="24"/>
      <c r="HH323" s="24"/>
      <c r="HI323" s="24"/>
      <c r="HJ323" s="24"/>
      <c r="HK323" s="24"/>
      <c r="HL323" s="24"/>
      <c r="HM323" s="24"/>
      <c r="HN323" s="24"/>
      <c r="HO323" s="24"/>
      <c r="HP323" s="24"/>
      <c r="HQ323" s="24"/>
      <c r="HR323" s="24"/>
      <c r="HS323" s="24"/>
      <c r="HT323" s="24"/>
      <c r="HU323" s="24"/>
      <c r="HV323" s="24"/>
      <c r="HW323" s="24"/>
      <c r="HX323" s="24"/>
      <c r="HY323" s="24"/>
      <c r="HZ323" s="24"/>
      <c r="IA323" s="24"/>
      <c r="IB323" s="24"/>
      <c r="IC323" s="24"/>
      <c r="ID323" s="24"/>
      <c r="IE323" s="24"/>
      <c r="IF323" s="24"/>
      <c r="IG323" s="24"/>
      <c r="IH323" s="24"/>
      <c r="II323" s="24"/>
      <c r="IJ323" s="24"/>
      <c r="IK323" s="24"/>
      <c r="IL323" s="24"/>
      <c r="IM323" s="24"/>
      <c r="IN323" s="24"/>
      <c r="IO323" s="24"/>
      <c r="IP323" s="24"/>
      <c r="IQ323" s="24"/>
      <c r="IR323" s="24"/>
      <c r="IS323" s="24"/>
      <c r="IT323" s="24"/>
      <c r="IU323" s="24"/>
      <c r="IV323" s="24"/>
      <c r="IW323" s="24"/>
      <c r="IX323" s="24"/>
      <c r="IY323" s="24"/>
      <c r="IZ323" s="24"/>
      <c r="JA323" s="24"/>
      <c r="JB323" s="24"/>
      <c r="JC323" s="24"/>
      <c r="JD323" s="24"/>
      <c r="JE323" s="24"/>
      <c r="JF323" s="24"/>
      <c r="JG323" s="24"/>
      <c r="JH323" s="24"/>
      <c r="JI323" s="24"/>
      <c r="JJ323" s="24"/>
      <c r="JK323" s="24"/>
      <c r="JL323" s="24"/>
      <c r="JM323" s="24"/>
      <c r="JN323" s="24"/>
      <c r="JO323" s="24"/>
      <c r="JP323" s="24"/>
      <c r="JQ323" s="24"/>
      <c r="JR323" s="24"/>
      <c r="JS323" s="24"/>
      <c r="JT323" s="24"/>
      <c r="JU323" s="24"/>
      <c r="JV323" s="24"/>
      <c r="JW323" s="24"/>
      <c r="JX323" s="24"/>
      <c r="JY323" s="24"/>
      <c r="JZ323" s="24"/>
      <c r="KA323" s="24"/>
      <c r="KB323" s="24"/>
      <c r="KC323" s="24"/>
      <c r="KD323" s="24"/>
      <c r="KE323" s="24"/>
      <c r="KF323" s="24"/>
      <c r="KG323" s="24"/>
      <c r="KH323" s="24"/>
      <c r="KI323" s="24"/>
      <c r="KJ323" s="24"/>
      <c r="KK323" s="24"/>
      <c r="KL323" s="24"/>
      <c r="KM323" s="24"/>
      <c r="KN323" s="24"/>
      <c r="KO323" s="24"/>
      <c r="KP323" s="24"/>
      <c r="KQ323" s="24"/>
      <c r="KR323" s="24"/>
      <c r="KS323" s="24"/>
      <c r="KT323" s="24"/>
      <c r="KU323" s="24"/>
      <c r="KV323" s="24"/>
      <c r="KW323" s="24"/>
      <c r="KX323" s="24"/>
      <c r="KY323" s="24"/>
      <c r="KZ323" s="24"/>
      <c r="LA323" s="24"/>
      <c r="LB323" s="24"/>
      <c r="LC323" s="24"/>
      <c r="LD323" s="24"/>
      <c r="LE323" s="24"/>
      <c r="LF323" s="24"/>
      <c r="LG323" s="24"/>
      <c r="LH323" s="24"/>
      <c r="LI323" s="24"/>
      <c r="LJ323" s="24"/>
      <c r="LK323" s="24"/>
      <c r="LL323" s="24"/>
      <c r="LM323" s="24"/>
      <c r="LN323" s="24"/>
      <c r="LO323" s="24"/>
      <c r="LP323" s="24"/>
      <c r="LQ323" s="24"/>
      <c r="LR323" s="24"/>
      <c r="LS323" s="24"/>
      <c r="LT323" s="24"/>
      <c r="LU323" s="24"/>
      <c r="LV323" s="24"/>
      <c r="LW323" s="24"/>
      <c r="LX323" s="24"/>
      <c r="LY323" s="24"/>
      <c r="LZ323" s="24"/>
      <c r="MA323" s="24"/>
      <c r="MB323" s="24"/>
      <c r="MC323" s="24"/>
      <c r="MD323" s="24"/>
      <c r="ME323" s="24"/>
      <c r="MF323" s="24"/>
      <c r="MG323" s="24"/>
      <c r="MH323" s="24"/>
      <c r="MI323" s="24"/>
      <c r="MJ323" s="24"/>
      <c r="MK323" s="24"/>
      <c r="ML323" s="24"/>
      <c r="MM323" s="24"/>
      <c r="MN323" s="24"/>
      <c r="MO323" s="24"/>
      <c r="MP323" s="24"/>
      <c r="MQ323" s="24"/>
      <c r="MR323" s="24"/>
      <c r="MS323" s="24"/>
      <c r="MT323" s="24"/>
      <c r="MU323" s="24"/>
      <c r="MV323" s="24"/>
      <c r="MW323" s="24"/>
      <c r="MX323" s="24"/>
      <c r="MY323" s="24"/>
      <c r="MZ323" s="24"/>
      <c r="NA323" s="24"/>
      <c r="NB323" s="24"/>
      <c r="NC323" s="24"/>
      <c r="ND323" s="24"/>
      <c r="NE323" s="24"/>
      <c r="NF323" s="24"/>
      <c r="NG323" s="24"/>
      <c r="NH323" s="24"/>
      <c r="NI323" s="24"/>
      <c r="NJ323" s="24"/>
      <c r="NK323" s="24"/>
      <c r="NL323" s="24"/>
      <c r="NM323" s="24"/>
      <c r="NN323" s="24"/>
      <c r="NO323" s="24"/>
      <c r="NP323" s="24"/>
      <c r="NQ323" s="24"/>
      <c r="NR323" s="24"/>
      <c r="NS323" s="24"/>
      <c r="NT323" s="24"/>
      <c r="NU323" s="24"/>
      <c r="NV323" s="24"/>
      <c r="NW323" s="24"/>
      <c r="NX323" s="24"/>
      <c r="NY323" s="24"/>
      <c r="NZ323" s="24"/>
      <c r="OA323" s="24"/>
      <c r="OB323" s="24"/>
      <c r="OC323" s="24"/>
      <c r="OD323" s="24"/>
      <c r="OE323" s="24"/>
      <c r="OF323" s="24"/>
      <c r="OG323" s="24"/>
      <c r="OH323" s="24"/>
      <c r="OI323" s="24"/>
      <c r="OJ323" s="24"/>
      <c r="OK323" s="24"/>
      <c r="OL323" s="24"/>
      <c r="OM323" s="24"/>
      <c r="ON323" s="24"/>
      <c r="OO323" s="24"/>
      <c r="OP323" s="24"/>
      <c r="OQ323" s="24"/>
      <c r="OR323" s="24"/>
      <c r="OS323" s="24"/>
      <c r="OT323" s="24"/>
      <c r="OU323" s="24"/>
      <c r="OV323" s="24"/>
      <c r="OW323" s="24"/>
      <c r="OX323" s="24"/>
      <c r="OY323" s="24"/>
      <c r="OZ323" s="24"/>
      <c r="PA323" s="24"/>
      <c r="PB323" s="24"/>
      <c r="PC323" s="24"/>
      <c r="PD323" s="24"/>
      <c r="PE323" s="24"/>
      <c r="PF323" s="24"/>
      <c r="PG323" s="24"/>
      <c r="PH323" s="24"/>
      <c r="PI323" s="24"/>
      <c r="PJ323" s="24"/>
      <c r="PK323" s="24"/>
      <c r="PL323" s="24"/>
      <c r="PM323" s="24"/>
      <c r="PN323" s="24"/>
      <c r="PO323" s="24"/>
      <c r="PP323" s="24"/>
      <c r="PQ323" s="24"/>
      <c r="PR323" s="24"/>
      <c r="PS323" s="24"/>
      <c r="PT323" s="24"/>
      <c r="PU323" s="24"/>
      <c r="PV323" s="24"/>
      <c r="PW323" s="24"/>
      <c r="PX323" s="24"/>
      <c r="PY323" s="24"/>
      <c r="PZ323" s="24"/>
      <c r="QA323" s="24"/>
      <c r="QB323" s="24"/>
      <c r="QC323" s="24"/>
      <c r="QD323" s="24"/>
      <c r="QE323" s="24"/>
      <c r="QF323" s="24"/>
      <c r="QG323" s="24"/>
      <c r="QH323" s="24"/>
      <c r="QI323" s="24"/>
      <c r="QJ323" s="24"/>
      <c r="QK323" s="24"/>
      <c r="QL323" s="24"/>
      <c r="QM323" s="24"/>
      <c r="QN323" s="24"/>
      <c r="QO323" s="24"/>
      <c r="QP323" s="24"/>
      <c r="QQ323" s="24"/>
      <c r="QR323" s="24"/>
      <c r="QS323" s="24"/>
      <c r="QT323" s="24"/>
      <c r="QU323" s="24"/>
      <c r="QV323" s="24"/>
      <c r="QW323" s="24"/>
      <c r="QX323" s="24"/>
      <c r="QY323" s="24"/>
      <c r="QZ323" s="24"/>
      <c r="RA323" s="24"/>
      <c r="RB323" s="24"/>
      <c r="RC323" s="24"/>
      <c r="RD323" s="24"/>
      <c r="RE323" s="24"/>
      <c r="RF323" s="24"/>
      <c r="RG323" s="24"/>
      <c r="RH323" s="24"/>
      <c r="RI323" s="24"/>
      <c r="RJ323" s="24"/>
      <c r="RK323" s="24"/>
      <c r="RL323" s="24"/>
      <c r="RM323" s="24"/>
      <c r="RN323" s="24"/>
      <c r="RO323" s="24"/>
      <c r="RP323" s="24"/>
      <c r="RQ323" s="24"/>
      <c r="RR323" s="24"/>
      <c r="RS323" s="24"/>
      <c r="RT323" s="24"/>
      <c r="RU323" s="24"/>
      <c r="RV323" s="24"/>
      <c r="RW323" s="24"/>
      <c r="RX323" s="24"/>
      <c r="RY323" s="24"/>
      <c r="RZ323" s="24"/>
      <c r="SA323" s="24"/>
      <c r="SB323" s="24"/>
      <c r="SC323" s="24"/>
      <c r="SD323" s="24"/>
      <c r="SE323" s="24"/>
      <c r="SF323" s="24"/>
      <c r="SG323" s="24"/>
      <c r="SH323" s="24"/>
      <c r="SI323" s="24"/>
      <c r="SJ323" s="24"/>
      <c r="SK323" s="24"/>
      <c r="SL323" s="24"/>
      <c r="SM323" s="24"/>
      <c r="SN323" s="24"/>
      <c r="SO323" s="24"/>
      <c r="SP323" s="24"/>
      <c r="SQ323" s="24"/>
      <c r="SR323" s="24"/>
      <c r="SS323" s="24"/>
      <c r="ST323" s="24"/>
      <c r="SU323" s="24"/>
      <c r="SV323" s="24"/>
      <c r="SW323" s="24"/>
      <c r="SX323" s="24"/>
      <c r="SY323" s="24"/>
      <c r="SZ323" s="24"/>
      <c r="TA323" s="24"/>
      <c r="TB323" s="24"/>
      <c r="TC323" s="24"/>
      <c r="TD323" s="24"/>
      <c r="TE323" s="24"/>
      <c r="TF323" s="24"/>
      <c r="TG323" s="24"/>
      <c r="TH323" s="24"/>
      <c r="TI323" s="24"/>
      <c r="TJ323" s="24"/>
      <c r="TK323" s="24"/>
      <c r="TL323" s="24"/>
      <c r="TM323" s="24"/>
      <c r="TN323" s="24"/>
      <c r="TO323" s="24"/>
      <c r="TP323" s="24"/>
      <c r="TQ323" s="24"/>
      <c r="TR323" s="24"/>
      <c r="TS323" s="24"/>
      <c r="TT323" s="24"/>
      <c r="TU323" s="24"/>
      <c r="TV323" s="24"/>
      <c r="TW323" s="24"/>
      <c r="TX323" s="24"/>
      <c r="TY323" s="24"/>
      <c r="TZ323" s="24"/>
      <c r="UA323" s="24"/>
      <c r="UB323" s="24"/>
      <c r="UC323" s="24"/>
      <c r="UD323" s="24"/>
      <c r="UE323" s="24"/>
      <c r="UF323" s="24"/>
      <c r="UG323" s="24"/>
      <c r="UH323" s="24"/>
      <c r="UI323" s="24"/>
      <c r="UJ323" s="24"/>
      <c r="UK323" s="24"/>
      <c r="UL323" s="24"/>
      <c r="UM323" s="24"/>
      <c r="UN323" s="24"/>
      <c r="UO323" s="24"/>
      <c r="UP323" s="24"/>
      <c r="UQ323" s="24"/>
      <c r="UR323" s="24"/>
      <c r="US323" s="24"/>
      <c r="UT323" s="24"/>
      <c r="UU323" s="24"/>
      <c r="UV323" s="24"/>
      <c r="UW323" s="24"/>
      <c r="UX323" s="24"/>
      <c r="UY323" s="24"/>
      <c r="UZ323" s="24"/>
      <c r="VA323" s="24"/>
      <c r="VB323" s="24"/>
      <c r="VC323" s="24"/>
      <c r="VD323" s="24"/>
    </row>
    <row r="324" spans="1:576" s="23" customFormat="1" ht="15" customHeight="1" x14ac:dyDescent="0.2">
      <c r="A324" s="18">
        <v>10</v>
      </c>
      <c r="B324" s="89" t="s">
        <v>325</v>
      </c>
      <c r="C324" s="89" t="s">
        <v>326</v>
      </c>
      <c r="D324" s="20">
        <v>14</v>
      </c>
      <c r="E324" s="89" t="s">
        <v>247</v>
      </c>
      <c r="F324" s="89" t="s">
        <v>327</v>
      </c>
      <c r="G324" s="130">
        <v>4</v>
      </c>
      <c r="H324" s="22">
        <v>40</v>
      </c>
      <c r="I324" s="22" t="s">
        <v>121</v>
      </c>
      <c r="J324" s="21" t="s">
        <v>236</v>
      </c>
      <c r="K324" s="21" t="s">
        <v>273</v>
      </c>
      <c r="L324" s="21" t="s">
        <v>287</v>
      </c>
      <c r="M324" s="22">
        <v>1</v>
      </c>
      <c r="N324" s="126">
        <v>9269</v>
      </c>
      <c r="O324" s="62">
        <f t="shared" si="179"/>
        <v>1853.8000000000002</v>
      </c>
      <c r="P324" s="62"/>
      <c r="Q324" s="62">
        <f t="shared" si="180"/>
        <v>11122.8</v>
      </c>
      <c r="R324" s="62"/>
      <c r="S324" s="62">
        <f t="shared" si="181"/>
        <v>2047.8</v>
      </c>
      <c r="T324" s="62">
        <f t="shared" si="182"/>
        <v>20478</v>
      </c>
      <c r="U324" s="62">
        <f t="shared" si="183"/>
        <v>1946.4899999999998</v>
      </c>
      <c r="V324" s="62">
        <f t="shared" si="184"/>
        <v>333.68399999999997</v>
      </c>
      <c r="W324" s="62">
        <f t="shared" si="185"/>
        <v>556.14</v>
      </c>
      <c r="X324" s="62">
        <f t="shared" si="186"/>
        <v>222.45599999999999</v>
      </c>
      <c r="Y324" s="62">
        <f t="shared" si="187"/>
        <v>717</v>
      </c>
      <c r="Z324" s="62">
        <f t="shared" si="188"/>
        <v>447</v>
      </c>
      <c r="AA324" s="64">
        <f t="shared" si="189"/>
        <v>6143.4</v>
      </c>
      <c r="AB324" s="64">
        <f t="shared" si="190"/>
        <v>17734.669999999998</v>
      </c>
      <c r="AC324" s="64">
        <f t="shared" si="191"/>
        <v>212816.03999999998</v>
      </c>
      <c r="AD324" s="64"/>
      <c r="AE324" s="64"/>
      <c r="AF324" s="64"/>
      <c r="AG324" s="64"/>
      <c r="AH324" s="64"/>
      <c r="AI324" s="64"/>
      <c r="AJ324" s="64"/>
      <c r="AK324" s="64"/>
      <c r="AL324" s="6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  <c r="CO324" s="24"/>
      <c r="CP324" s="24"/>
      <c r="CQ324" s="24"/>
      <c r="CR324" s="24"/>
      <c r="CS324" s="24"/>
      <c r="CT324" s="24"/>
      <c r="CU324" s="24"/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24"/>
      <c r="GF324" s="24"/>
      <c r="GG324" s="24"/>
      <c r="GH324" s="24"/>
      <c r="GI324" s="24"/>
      <c r="GJ324" s="24"/>
      <c r="GK324" s="24"/>
      <c r="GL324" s="24"/>
      <c r="GM324" s="24"/>
      <c r="GN324" s="24"/>
      <c r="GO324" s="24"/>
      <c r="GP324" s="24"/>
      <c r="GQ324" s="24"/>
      <c r="GR324" s="24"/>
      <c r="GS324" s="24"/>
      <c r="GT324" s="24"/>
      <c r="GU324" s="24"/>
      <c r="GV324" s="24"/>
      <c r="GW324" s="24"/>
      <c r="GX324" s="24"/>
      <c r="GY324" s="24"/>
      <c r="GZ324" s="24"/>
      <c r="HA324" s="24"/>
      <c r="HB324" s="24"/>
      <c r="HC324" s="24"/>
      <c r="HD324" s="24"/>
      <c r="HE324" s="24"/>
      <c r="HF324" s="24"/>
      <c r="HG324" s="24"/>
      <c r="HH324" s="24"/>
      <c r="HI324" s="24"/>
      <c r="HJ324" s="24"/>
      <c r="HK324" s="24"/>
      <c r="HL324" s="24"/>
      <c r="HM324" s="24"/>
      <c r="HN324" s="24"/>
      <c r="HO324" s="24"/>
      <c r="HP324" s="24"/>
      <c r="HQ324" s="24"/>
      <c r="HR324" s="24"/>
      <c r="HS324" s="24"/>
      <c r="HT324" s="24"/>
      <c r="HU324" s="24"/>
      <c r="HV324" s="24"/>
      <c r="HW324" s="24"/>
      <c r="HX324" s="24"/>
      <c r="HY324" s="24"/>
      <c r="HZ324" s="24"/>
      <c r="IA324" s="24"/>
      <c r="IB324" s="24"/>
      <c r="IC324" s="24"/>
      <c r="ID324" s="24"/>
      <c r="IE324" s="24"/>
      <c r="IF324" s="24"/>
      <c r="IG324" s="24"/>
      <c r="IH324" s="24"/>
      <c r="II324" s="24"/>
      <c r="IJ324" s="24"/>
      <c r="IK324" s="24"/>
      <c r="IL324" s="24"/>
      <c r="IM324" s="24"/>
      <c r="IN324" s="24"/>
      <c r="IO324" s="24"/>
      <c r="IP324" s="24"/>
      <c r="IQ324" s="24"/>
      <c r="IR324" s="24"/>
      <c r="IS324" s="24"/>
      <c r="IT324" s="24"/>
      <c r="IU324" s="24"/>
      <c r="IV324" s="24"/>
      <c r="IW324" s="24"/>
      <c r="IX324" s="24"/>
      <c r="IY324" s="24"/>
      <c r="IZ324" s="24"/>
      <c r="JA324" s="24"/>
      <c r="JB324" s="24"/>
      <c r="JC324" s="24"/>
      <c r="JD324" s="24"/>
      <c r="JE324" s="24"/>
      <c r="JF324" s="24"/>
      <c r="JG324" s="24"/>
      <c r="JH324" s="24"/>
      <c r="JI324" s="24"/>
      <c r="JJ324" s="24"/>
      <c r="JK324" s="24"/>
      <c r="JL324" s="24"/>
      <c r="JM324" s="24"/>
      <c r="JN324" s="24"/>
      <c r="JO324" s="24"/>
      <c r="JP324" s="24"/>
      <c r="JQ324" s="24"/>
      <c r="JR324" s="24"/>
      <c r="JS324" s="24"/>
      <c r="JT324" s="24"/>
      <c r="JU324" s="24"/>
      <c r="JV324" s="24"/>
      <c r="JW324" s="24"/>
      <c r="JX324" s="24"/>
      <c r="JY324" s="24"/>
      <c r="JZ324" s="24"/>
      <c r="KA324" s="24"/>
      <c r="KB324" s="24"/>
      <c r="KC324" s="24"/>
      <c r="KD324" s="24"/>
      <c r="KE324" s="24"/>
      <c r="KF324" s="24"/>
      <c r="KG324" s="24"/>
      <c r="KH324" s="24"/>
      <c r="KI324" s="24"/>
      <c r="KJ324" s="24"/>
      <c r="KK324" s="24"/>
      <c r="KL324" s="24"/>
      <c r="KM324" s="24"/>
      <c r="KN324" s="24"/>
      <c r="KO324" s="24"/>
      <c r="KP324" s="24"/>
      <c r="KQ324" s="24"/>
      <c r="KR324" s="24"/>
      <c r="KS324" s="24"/>
      <c r="KT324" s="24"/>
      <c r="KU324" s="24"/>
      <c r="KV324" s="24"/>
      <c r="KW324" s="24"/>
      <c r="KX324" s="24"/>
      <c r="KY324" s="24"/>
      <c r="KZ324" s="24"/>
      <c r="LA324" s="24"/>
      <c r="LB324" s="24"/>
      <c r="LC324" s="24"/>
      <c r="LD324" s="24"/>
      <c r="LE324" s="24"/>
      <c r="LF324" s="24"/>
      <c r="LG324" s="24"/>
      <c r="LH324" s="24"/>
      <c r="LI324" s="24"/>
      <c r="LJ324" s="24"/>
      <c r="LK324" s="24"/>
      <c r="LL324" s="24"/>
      <c r="LM324" s="24"/>
      <c r="LN324" s="24"/>
      <c r="LO324" s="24"/>
      <c r="LP324" s="24"/>
      <c r="LQ324" s="24"/>
      <c r="LR324" s="24"/>
      <c r="LS324" s="24"/>
      <c r="LT324" s="24"/>
      <c r="LU324" s="24"/>
      <c r="LV324" s="24"/>
      <c r="LW324" s="24"/>
      <c r="LX324" s="24"/>
      <c r="LY324" s="24"/>
      <c r="LZ324" s="24"/>
      <c r="MA324" s="24"/>
      <c r="MB324" s="24"/>
      <c r="MC324" s="24"/>
      <c r="MD324" s="24"/>
      <c r="ME324" s="24"/>
      <c r="MF324" s="24"/>
      <c r="MG324" s="24"/>
      <c r="MH324" s="24"/>
      <c r="MI324" s="24"/>
      <c r="MJ324" s="24"/>
      <c r="MK324" s="24"/>
      <c r="ML324" s="24"/>
      <c r="MM324" s="24"/>
      <c r="MN324" s="24"/>
      <c r="MO324" s="24"/>
      <c r="MP324" s="24"/>
      <c r="MQ324" s="24"/>
      <c r="MR324" s="24"/>
      <c r="MS324" s="24"/>
      <c r="MT324" s="24"/>
      <c r="MU324" s="24"/>
      <c r="MV324" s="24"/>
      <c r="MW324" s="24"/>
      <c r="MX324" s="24"/>
      <c r="MY324" s="24"/>
      <c r="MZ324" s="24"/>
      <c r="NA324" s="24"/>
      <c r="NB324" s="24"/>
      <c r="NC324" s="24"/>
      <c r="ND324" s="24"/>
      <c r="NE324" s="24"/>
      <c r="NF324" s="24"/>
      <c r="NG324" s="24"/>
      <c r="NH324" s="24"/>
      <c r="NI324" s="24"/>
      <c r="NJ324" s="24"/>
      <c r="NK324" s="24"/>
      <c r="NL324" s="24"/>
      <c r="NM324" s="24"/>
      <c r="NN324" s="24"/>
      <c r="NO324" s="24"/>
      <c r="NP324" s="24"/>
      <c r="NQ324" s="24"/>
      <c r="NR324" s="24"/>
      <c r="NS324" s="24"/>
      <c r="NT324" s="24"/>
      <c r="NU324" s="24"/>
      <c r="NV324" s="24"/>
      <c r="NW324" s="24"/>
      <c r="NX324" s="24"/>
      <c r="NY324" s="24"/>
      <c r="NZ324" s="24"/>
      <c r="OA324" s="24"/>
      <c r="OB324" s="24"/>
      <c r="OC324" s="24"/>
      <c r="OD324" s="24"/>
      <c r="OE324" s="24"/>
      <c r="OF324" s="24"/>
      <c r="OG324" s="24"/>
      <c r="OH324" s="24"/>
      <c r="OI324" s="24"/>
      <c r="OJ324" s="24"/>
      <c r="OK324" s="24"/>
      <c r="OL324" s="24"/>
      <c r="OM324" s="24"/>
      <c r="ON324" s="24"/>
      <c r="OO324" s="24"/>
      <c r="OP324" s="24"/>
      <c r="OQ324" s="24"/>
      <c r="OR324" s="24"/>
      <c r="OS324" s="24"/>
      <c r="OT324" s="24"/>
      <c r="OU324" s="24"/>
      <c r="OV324" s="24"/>
      <c r="OW324" s="24"/>
      <c r="OX324" s="24"/>
      <c r="OY324" s="24"/>
      <c r="OZ324" s="24"/>
      <c r="PA324" s="24"/>
      <c r="PB324" s="24"/>
      <c r="PC324" s="24"/>
      <c r="PD324" s="24"/>
      <c r="PE324" s="24"/>
      <c r="PF324" s="24"/>
      <c r="PG324" s="24"/>
      <c r="PH324" s="24"/>
      <c r="PI324" s="24"/>
      <c r="PJ324" s="24"/>
      <c r="PK324" s="24"/>
      <c r="PL324" s="24"/>
      <c r="PM324" s="24"/>
      <c r="PN324" s="24"/>
      <c r="PO324" s="24"/>
      <c r="PP324" s="24"/>
      <c r="PQ324" s="24"/>
      <c r="PR324" s="24"/>
      <c r="PS324" s="24"/>
      <c r="PT324" s="24"/>
      <c r="PU324" s="24"/>
      <c r="PV324" s="24"/>
      <c r="PW324" s="24"/>
      <c r="PX324" s="24"/>
      <c r="PY324" s="24"/>
      <c r="PZ324" s="24"/>
      <c r="QA324" s="24"/>
      <c r="QB324" s="24"/>
      <c r="QC324" s="24"/>
      <c r="QD324" s="24"/>
      <c r="QE324" s="24"/>
      <c r="QF324" s="24"/>
      <c r="QG324" s="24"/>
      <c r="QH324" s="24"/>
      <c r="QI324" s="24"/>
      <c r="QJ324" s="24"/>
      <c r="QK324" s="24"/>
      <c r="QL324" s="24"/>
      <c r="QM324" s="24"/>
      <c r="QN324" s="24"/>
      <c r="QO324" s="24"/>
      <c r="QP324" s="24"/>
      <c r="QQ324" s="24"/>
      <c r="QR324" s="24"/>
      <c r="QS324" s="24"/>
      <c r="QT324" s="24"/>
      <c r="QU324" s="24"/>
      <c r="QV324" s="24"/>
      <c r="QW324" s="24"/>
      <c r="QX324" s="24"/>
      <c r="QY324" s="24"/>
      <c r="QZ324" s="24"/>
      <c r="RA324" s="24"/>
      <c r="RB324" s="24"/>
      <c r="RC324" s="24"/>
      <c r="RD324" s="24"/>
      <c r="RE324" s="24"/>
      <c r="RF324" s="24"/>
      <c r="RG324" s="24"/>
      <c r="RH324" s="24"/>
      <c r="RI324" s="24"/>
      <c r="RJ324" s="24"/>
      <c r="RK324" s="24"/>
      <c r="RL324" s="24"/>
      <c r="RM324" s="24"/>
      <c r="RN324" s="24"/>
      <c r="RO324" s="24"/>
      <c r="RP324" s="24"/>
      <c r="RQ324" s="24"/>
      <c r="RR324" s="24"/>
      <c r="RS324" s="24"/>
      <c r="RT324" s="24"/>
      <c r="RU324" s="24"/>
      <c r="RV324" s="24"/>
      <c r="RW324" s="24"/>
      <c r="RX324" s="24"/>
      <c r="RY324" s="24"/>
      <c r="RZ324" s="24"/>
      <c r="SA324" s="24"/>
      <c r="SB324" s="24"/>
      <c r="SC324" s="24"/>
      <c r="SD324" s="24"/>
      <c r="SE324" s="24"/>
      <c r="SF324" s="24"/>
      <c r="SG324" s="24"/>
      <c r="SH324" s="24"/>
      <c r="SI324" s="24"/>
      <c r="SJ324" s="24"/>
      <c r="SK324" s="24"/>
      <c r="SL324" s="24"/>
      <c r="SM324" s="24"/>
      <c r="SN324" s="24"/>
      <c r="SO324" s="24"/>
      <c r="SP324" s="24"/>
      <c r="SQ324" s="24"/>
      <c r="SR324" s="24"/>
      <c r="SS324" s="24"/>
      <c r="ST324" s="24"/>
      <c r="SU324" s="24"/>
      <c r="SV324" s="24"/>
      <c r="SW324" s="24"/>
      <c r="SX324" s="24"/>
      <c r="SY324" s="24"/>
      <c r="SZ324" s="24"/>
      <c r="TA324" s="24"/>
      <c r="TB324" s="24"/>
      <c r="TC324" s="24"/>
      <c r="TD324" s="24"/>
      <c r="TE324" s="24"/>
      <c r="TF324" s="24"/>
      <c r="TG324" s="24"/>
      <c r="TH324" s="24"/>
      <c r="TI324" s="24"/>
      <c r="TJ324" s="24"/>
      <c r="TK324" s="24"/>
      <c r="TL324" s="24"/>
      <c r="TM324" s="24"/>
      <c r="TN324" s="24"/>
      <c r="TO324" s="24"/>
      <c r="TP324" s="24"/>
      <c r="TQ324" s="24"/>
      <c r="TR324" s="24"/>
      <c r="TS324" s="24"/>
      <c r="TT324" s="24"/>
      <c r="TU324" s="24"/>
      <c r="TV324" s="24"/>
      <c r="TW324" s="24"/>
      <c r="TX324" s="24"/>
      <c r="TY324" s="24"/>
      <c r="TZ324" s="24"/>
      <c r="UA324" s="24"/>
      <c r="UB324" s="24"/>
      <c r="UC324" s="24"/>
      <c r="UD324" s="24"/>
      <c r="UE324" s="24"/>
      <c r="UF324" s="24"/>
      <c r="UG324" s="24"/>
      <c r="UH324" s="24"/>
      <c r="UI324" s="24"/>
      <c r="UJ324" s="24"/>
      <c r="UK324" s="24"/>
      <c r="UL324" s="24"/>
      <c r="UM324" s="24"/>
      <c r="UN324" s="24"/>
      <c r="UO324" s="24"/>
      <c r="UP324" s="24"/>
      <c r="UQ324" s="24"/>
      <c r="UR324" s="24"/>
      <c r="US324" s="24"/>
      <c r="UT324" s="24"/>
      <c r="UU324" s="24"/>
      <c r="UV324" s="24"/>
      <c r="UW324" s="24"/>
      <c r="UX324" s="24"/>
      <c r="UY324" s="24"/>
      <c r="UZ324" s="24"/>
      <c r="VA324" s="24"/>
      <c r="VB324" s="24"/>
      <c r="VC324" s="24"/>
      <c r="VD324" s="24"/>
    </row>
    <row r="325" spans="1:576" s="23" customFormat="1" ht="15" customHeight="1" x14ac:dyDescent="0.2">
      <c r="A325" s="18">
        <v>11</v>
      </c>
      <c r="B325" s="89" t="s">
        <v>325</v>
      </c>
      <c r="C325" s="89" t="s">
        <v>326</v>
      </c>
      <c r="D325" s="20">
        <v>14</v>
      </c>
      <c r="E325" s="89" t="s">
        <v>247</v>
      </c>
      <c r="F325" s="89" t="s">
        <v>327</v>
      </c>
      <c r="G325" s="130">
        <v>4</v>
      </c>
      <c r="H325" s="22">
        <v>40</v>
      </c>
      <c r="I325" s="22" t="s">
        <v>121</v>
      </c>
      <c r="J325" s="21" t="s">
        <v>236</v>
      </c>
      <c r="K325" s="21" t="s">
        <v>273</v>
      </c>
      <c r="L325" s="21" t="s">
        <v>287</v>
      </c>
      <c r="M325" s="22">
        <v>1</v>
      </c>
      <c r="N325" s="126">
        <v>9269</v>
      </c>
      <c r="O325" s="62">
        <f t="shared" si="179"/>
        <v>1853.8000000000002</v>
      </c>
      <c r="P325" s="62"/>
      <c r="Q325" s="62">
        <f t="shared" si="180"/>
        <v>11122.8</v>
      </c>
      <c r="R325" s="62"/>
      <c r="S325" s="62">
        <f t="shared" si="181"/>
        <v>2047.8</v>
      </c>
      <c r="T325" s="62">
        <f t="shared" si="182"/>
        <v>20478</v>
      </c>
      <c r="U325" s="62">
        <f t="shared" si="183"/>
        <v>1946.4899999999998</v>
      </c>
      <c r="V325" s="62">
        <f t="shared" si="184"/>
        <v>333.68399999999997</v>
      </c>
      <c r="W325" s="62">
        <f t="shared" si="185"/>
        <v>556.14</v>
      </c>
      <c r="X325" s="62">
        <f t="shared" si="186"/>
        <v>222.45599999999999</v>
      </c>
      <c r="Y325" s="62">
        <f t="shared" si="187"/>
        <v>717</v>
      </c>
      <c r="Z325" s="62">
        <f t="shared" si="188"/>
        <v>447</v>
      </c>
      <c r="AA325" s="64">
        <f t="shared" si="189"/>
        <v>6143.4</v>
      </c>
      <c r="AB325" s="64">
        <f t="shared" si="190"/>
        <v>17734.669999999998</v>
      </c>
      <c r="AC325" s="64">
        <f t="shared" si="191"/>
        <v>212816.03999999998</v>
      </c>
      <c r="AD325" s="64"/>
      <c r="AE325" s="64"/>
      <c r="AF325" s="64"/>
      <c r="AG325" s="64"/>
      <c r="AH325" s="64"/>
      <c r="AI325" s="64"/>
      <c r="AJ325" s="64"/>
      <c r="AK325" s="64"/>
      <c r="AL325" s="6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  <c r="CO325" s="24"/>
      <c r="CP325" s="24"/>
      <c r="CQ325" s="24"/>
      <c r="CR325" s="24"/>
      <c r="CS325" s="24"/>
      <c r="CT325" s="24"/>
      <c r="CU325" s="24"/>
      <c r="CV325" s="24"/>
      <c r="CW325" s="24"/>
      <c r="CX325" s="24"/>
      <c r="CY325" s="24"/>
      <c r="CZ325" s="24"/>
      <c r="DA325" s="24"/>
      <c r="DB325" s="24"/>
      <c r="DC325" s="24"/>
      <c r="DD325" s="24"/>
      <c r="DE325" s="24"/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24"/>
      <c r="GF325" s="24"/>
      <c r="GG325" s="24"/>
      <c r="GH325" s="24"/>
      <c r="GI325" s="24"/>
      <c r="GJ325" s="24"/>
      <c r="GK325" s="24"/>
      <c r="GL325" s="24"/>
      <c r="GM325" s="24"/>
      <c r="GN325" s="24"/>
      <c r="GO325" s="24"/>
      <c r="GP325" s="24"/>
      <c r="GQ325" s="24"/>
      <c r="GR325" s="24"/>
      <c r="GS325" s="24"/>
      <c r="GT325" s="24"/>
      <c r="GU325" s="24"/>
      <c r="GV325" s="24"/>
      <c r="GW325" s="24"/>
      <c r="GX325" s="24"/>
      <c r="GY325" s="24"/>
      <c r="GZ325" s="24"/>
      <c r="HA325" s="24"/>
      <c r="HB325" s="24"/>
      <c r="HC325" s="24"/>
      <c r="HD325" s="24"/>
      <c r="HE325" s="24"/>
      <c r="HF325" s="24"/>
      <c r="HG325" s="24"/>
      <c r="HH325" s="24"/>
      <c r="HI325" s="24"/>
      <c r="HJ325" s="24"/>
      <c r="HK325" s="24"/>
      <c r="HL325" s="24"/>
      <c r="HM325" s="24"/>
      <c r="HN325" s="24"/>
      <c r="HO325" s="24"/>
      <c r="HP325" s="24"/>
      <c r="HQ325" s="24"/>
      <c r="HR325" s="24"/>
      <c r="HS325" s="24"/>
      <c r="HT325" s="24"/>
      <c r="HU325" s="24"/>
      <c r="HV325" s="24"/>
      <c r="HW325" s="24"/>
      <c r="HX325" s="24"/>
      <c r="HY325" s="24"/>
      <c r="HZ325" s="24"/>
      <c r="IA325" s="24"/>
      <c r="IB325" s="24"/>
      <c r="IC325" s="24"/>
      <c r="ID325" s="24"/>
      <c r="IE325" s="24"/>
      <c r="IF325" s="24"/>
      <c r="IG325" s="24"/>
      <c r="IH325" s="24"/>
      <c r="II325" s="24"/>
      <c r="IJ325" s="24"/>
      <c r="IK325" s="24"/>
      <c r="IL325" s="24"/>
      <c r="IM325" s="24"/>
      <c r="IN325" s="24"/>
      <c r="IO325" s="24"/>
      <c r="IP325" s="24"/>
      <c r="IQ325" s="24"/>
      <c r="IR325" s="24"/>
      <c r="IS325" s="24"/>
      <c r="IT325" s="24"/>
      <c r="IU325" s="24"/>
      <c r="IV325" s="24"/>
      <c r="IW325" s="24"/>
      <c r="IX325" s="24"/>
      <c r="IY325" s="24"/>
      <c r="IZ325" s="24"/>
      <c r="JA325" s="24"/>
      <c r="JB325" s="24"/>
      <c r="JC325" s="24"/>
      <c r="JD325" s="24"/>
      <c r="JE325" s="24"/>
      <c r="JF325" s="24"/>
      <c r="JG325" s="24"/>
      <c r="JH325" s="24"/>
      <c r="JI325" s="24"/>
      <c r="JJ325" s="24"/>
      <c r="JK325" s="24"/>
      <c r="JL325" s="24"/>
      <c r="JM325" s="24"/>
      <c r="JN325" s="24"/>
      <c r="JO325" s="24"/>
      <c r="JP325" s="24"/>
      <c r="JQ325" s="24"/>
      <c r="JR325" s="24"/>
      <c r="JS325" s="24"/>
      <c r="JT325" s="24"/>
      <c r="JU325" s="24"/>
      <c r="JV325" s="24"/>
      <c r="JW325" s="24"/>
      <c r="JX325" s="24"/>
      <c r="JY325" s="24"/>
      <c r="JZ325" s="24"/>
      <c r="KA325" s="24"/>
      <c r="KB325" s="24"/>
      <c r="KC325" s="24"/>
      <c r="KD325" s="24"/>
      <c r="KE325" s="24"/>
      <c r="KF325" s="24"/>
      <c r="KG325" s="24"/>
      <c r="KH325" s="24"/>
      <c r="KI325" s="24"/>
      <c r="KJ325" s="24"/>
      <c r="KK325" s="24"/>
      <c r="KL325" s="24"/>
      <c r="KM325" s="24"/>
      <c r="KN325" s="24"/>
      <c r="KO325" s="24"/>
      <c r="KP325" s="24"/>
      <c r="KQ325" s="24"/>
      <c r="KR325" s="24"/>
      <c r="KS325" s="24"/>
      <c r="KT325" s="24"/>
      <c r="KU325" s="24"/>
      <c r="KV325" s="24"/>
      <c r="KW325" s="24"/>
      <c r="KX325" s="24"/>
      <c r="KY325" s="24"/>
      <c r="KZ325" s="24"/>
      <c r="LA325" s="24"/>
      <c r="LB325" s="24"/>
      <c r="LC325" s="24"/>
      <c r="LD325" s="24"/>
      <c r="LE325" s="24"/>
      <c r="LF325" s="24"/>
      <c r="LG325" s="24"/>
      <c r="LH325" s="24"/>
      <c r="LI325" s="24"/>
      <c r="LJ325" s="24"/>
      <c r="LK325" s="24"/>
      <c r="LL325" s="24"/>
      <c r="LM325" s="24"/>
      <c r="LN325" s="24"/>
      <c r="LO325" s="24"/>
      <c r="LP325" s="24"/>
      <c r="LQ325" s="24"/>
      <c r="LR325" s="24"/>
      <c r="LS325" s="24"/>
      <c r="LT325" s="24"/>
      <c r="LU325" s="24"/>
      <c r="LV325" s="24"/>
      <c r="LW325" s="24"/>
      <c r="LX325" s="24"/>
      <c r="LY325" s="24"/>
      <c r="LZ325" s="24"/>
      <c r="MA325" s="24"/>
      <c r="MB325" s="24"/>
      <c r="MC325" s="24"/>
      <c r="MD325" s="24"/>
      <c r="ME325" s="24"/>
      <c r="MF325" s="24"/>
      <c r="MG325" s="24"/>
      <c r="MH325" s="24"/>
      <c r="MI325" s="24"/>
      <c r="MJ325" s="24"/>
      <c r="MK325" s="24"/>
      <c r="ML325" s="24"/>
      <c r="MM325" s="24"/>
      <c r="MN325" s="24"/>
      <c r="MO325" s="24"/>
      <c r="MP325" s="24"/>
      <c r="MQ325" s="24"/>
      <c r="MR325" s="24"/>
      <c r="MS325" s="24"/>
      <c r="MT325" s="24"/>
      <c r="MU325" s="24"/>
      <c r="MV325" s="24"/>
      <c r="MW325" s="24"/>
      <c r="MX325" s="24"/>
      <c r="MY325" s="24"/>
      <c r="MZ325" s="24"/>
      <c r="NA325" s="24"/>
      <c r="NB325" s="24"/>
      <c r="NC325" s="24"/>
      <c r="ND325" s="24"/>
      <c r="NE325" s="24"/>
      <c r="NF325" s="24"/>
      <c r="NG325" s="24"/>
      <c r="NH325" s="24"/>
      <c r="NI325" s="24"/>
      <c r="NJ325" s="24"/>
      <c r="NK325" s="24"/>
      <c r="NL325" s="24"/>
      <c r="NM325" s="24"/>
      <c r="NN325" s="24"/>
      <c r="NO325" s="24"/>
      <c r="NP325" s="24"/>
      <c r="NQ325" s="24"/>
      <c r="NR325" s="24"/>
      <c r="NS325" s="24"/>
      <c r="NT325" s="24"/>
      <c r="NU325" s="24"/>
      <c r="NV325" s="24"/>
      <c r="NW325" s="24"/>
      <c r="NX325" s="24"/>
      <c r="NY325" s="24"/>
      <c r="NZ325" s="24"/>
      <c r="OA325" s="24"/>
      <c r="OB325" s="24"/>
      <c r="OC325" s="24"/>
      <c r="OD325" s="24"/>
      <c r="OE325" s="24"/>
      <c r="OF325" s="24"/>
      <c r="OG325" s="24"/>
      <c r="OH325" s="24"/>
      <c r="OI325" s="24"/>
      <c r="OJ325" s="24"/>
      <c r="OK325" s="24"/>
      <c r="OL325" s="24"/>
      <c r="OM325" s="24"/>
      <c r="ON325" s="24"/>
      <c r="OO325" s="24"/>
      <c r="OP325" s="24"/>
      <c r="OQ325" s="24"/>
      <c r="OR325" s="24"/>
      <c r="OS325" s="24"/>
      <c r="OT325" s="24"/>
      <c r="OU325" s="24"/>
      <c r="OV325" s="24"/>
      <c r="OW325" s="24"/>
      <c r="OX325" s="24"/>
      <c r="OY325" s="24"/>
      <c r="OZ325" s="24"/>
      <c r="PA325" s="24"/>
      <c r="PB325" s="24"/>
      <c r="PC325" s="24"/>
      <c r="PD325" s="24"/>
      <c r="PE325" s="24"/>
      <c r="PF325" s="24"/>
      <c r="PG325" s="24"/>
      <c r="PH325" s="24"/>
      <c r="PI325" s="24"/>
      <c r="PJ325" s="24"/>
      <c r="PK325" s="24"/>
      <c r="PL325" s="24"/>
      <c r="PM325" s="24"/>
      <c r="PN325" s="24"/>
      <c r="PO325" s="24"/>
      <c r="PP325" s="24"/>
      <c r="PQ325" s="24"/>
      <c r="PR325" s="24"/>
      <c r="PS325" s="24"/>
      <c r="PT325" s="24"/>
      <c r="PU325" s="24"/>
      <c r="PV325" s="24"/>
      <c r="PW325" s="24"/>
      <c r="PX325" s="24"/>
      <c r="PY325" s="24"/>
      <c r="PZ325" s="24"/>
      <c r="QA325" s="24"/>
      <c r="QB325" s="24"/>
      <c r="QC325" s="24"/>
      <c r="QD325" s="24"/>
      <c r="QE325" s="24"/>
      <c r="QF325" s="24"/>
      <c r="QG325" s="24"/>
      <c r="QH325" s="24"/>
      <c r="QI325" s="24"/>
      <c r="QJ325" s="24"/>
      <c r="QK325" s="24"/>
      <c r="QL325" s="24"/>
      <c r="QM325" s="24"/>
      <c r="QN325" s="24"/>
      <c r="QO325" s="24"/>
      <c r="QP325" s="24"/>
      <c r="QQ325" s="24"/>
      <c r="QR325" s="24"/>
      <c r="QS325" s="24"/>
      <c r="QT325" s="24"/>
      <c r="QU325" s="24"/>
      <c r="QV325" s="24"/>
      <c r="QW325" s="24"/>
      <c r="QX325" s="24"/>
      <c r="QY325" s="24"/>
      <c r="QZ325" s="24"/>
      <c r="RA325" s="24"/>
      <c r="RB325" s="24"/>
      <c r="RC325" s="24"/>
      <c r="RD325" s="24"/>
      <c r="RE325" s="24"/>
      <c r="RF325" s="24"/>
      <c r="RG325" s="24"/>
      <c r="RH325" s="24"/>
      <c r="RI325" s="24"/>
      <c r="RJ325" s="24"/>
      <c r="RK325" s="24"/>
      <c r="RL325" s="24"/>
      <c r="RM325" s="24"/>
      <c r="RN325" s="24"/>
      <c r="RO325" s="24"/>
      <c r="RP325" s="24"/>
      <c r="RQ325" s="24"/>
      <c r="RR325" s="24"/>
      <c r="RS325" s="24"/>
      <c r="RT325" s="24"/>
      <c r="RU325" s="24"/>
      <c r="RV325" s="24"/>
      <c r="RW325" s="24"/>
      <c r="RX325" s="24"/>
      <c r="RY325" s="24"/>
      <c r="RZ325" s="24"/>
      <c r="SA325" s="24"/>
      <c r="SB325" s="24"/>
      <c r="SC325" s="24"/>
      <c r="SD325" s="24"/>
      <c r="SE325" s="24"/>
      <c r="SF325" s="24"/>
      <c r="SG325" s="24"/>
      <c r="SH325" s="24"/>
      <c r="SI325" s="24"/>
      <c r="SJ325" s="24"/>
      <c r="SK325" s="24"/>
      <c r="SL325" s="24"/>
      <c r="SM325" s="24"/>
      <c r="SN325" s="24"/>
      <c r="SO325" s="24"/>
      <c r="SP325" s="24"/>
      <c r="SQ325" s="24"/>
      <c r="SR325" s="24"/>
      <c r="SS325" s="24"/>
      <c r="ST325" s="24"/>
      <c r="SU325" s="24"/>
      <c r="SV325" s="24"/>
      <c r="SW325" s="24"/>
      <c r="SX325" s="24"/>
      <c r="SY325" s="24"/>
      <c r="SZ325" s="24"/>
      <c r="TA325" s="24"/>
      <c r="TB325" s="24"/>
      <c r="TC325" s="24"/>
      <c r="TD325" s="24"/>
      <c r="TE325" s="24"/>
      <c r="TF325" s="24"/>
      <c r="TG325" s="24"/>
      <c r="TH325" s="24"/>
      <c r="TI325" s="24"/>
      <c r="TJ325" s="24"/>
      <c r="TK325" s="24"/>
      <c r="TL325" s="24"/>
      <c r="TM325" s="24"/>
      <c r="TN325" s="24"/>
      <c r="TO325" s="24"/>
      <c r="TP325" s="24"/>
      <c r="TQ325" s="24"/>
      <c r="TR325" s="24"/>
      <c r="TS325" s="24"/>
      <c r="TT325" s="24"/>
      <c r="TU325" s="24"/>
      <c r="TV325" s="24"/>
      <c r="TW325" s="24"/>
      <c r="TX325" s="24"/>
      <c r="TY325" s="24"/>
      <c r="TZ325" s="24"/>
      <c r="UA325" s="24"/>
      <c r="UB325" s="24"/>
      <c r="UC325" s="24"/>
      <c r="UD325" s="24"/>
      <c r="UE325" s="24"/>
      <c r="UF325" s="24"/>
      <c r="UG325" s="24"/>
      <c r="UH325" s="24"/>
      <c r="UI325" s="24"/>
      <c r="UJ325" s="24"/>
      <c r="UK325" s="24"/>
      <c r="UL325" s="24"/>
      <c r="UM325" s="24"/>
      <c r="UN325" s="24"/>
      <c r="UO325" s="24"/>
      <c r="UP325" s="24"/>
      <c r="UQ325" s="24"/>
      <c r="UR325" s="24"/>
      <c r="US325" s="24"/>
      <c r="UT325" s="24"/>
      <c r="UU325" s="24"/>
      <c r="UV325" s="24"/>
      <c r="UW325" s="24"/>
      <c r="UX325" s="24"/>
      <c r="UY325" s="24"/>
      <c r="UZ325" s="24"/>
      <c r="VA325" s="24"/>
      <c r="VB325" s="24"/>
      <c r="VC325" s="24"/>
      <c r="VD325" s="24"/>
    </row>
    <row r="326" spans="1:576" s="23" customFormat="1" ht="15" customHeight="1" x14ac:dyDescent="0.2">
      <c r="A326" s="18">
        <v>12</v>
      </c>
      <c r="B326" s="89" t="s">
        <v>325</v>
      </c>
      <c r="C326" s="89" t="s">
        <v>326</v>
      </c>
      <c r="D326" s="20">
        <v>14</v>
      </c>
      <c r="E326" s="89" t="s">
        <v>247</v>
      </c>
      <c r="F326" s="89" t="s">
        <v>327</v>
      </c>
      <c r="G326" s="130">
        <v>4</v>
      </c>
      <c r="H326" s="22">
        <v>40</v>
      </c>
      <c r="I326" s="22" t="s">
        <v>121</v>
      </c>
      <c r="J326" s="21" t="s">
        <v>236</v>
      </c>
      <c r="K326" s="21" t="s">
        <v>273</v>
      </c>
      <c r="L326" s="21" t="s">
        <v>287</v>
      </c>
      <c r="M326" s="22">
        <v>1</v>
      </c>
      <c r="N326" s="126">
        <v>9269</v>
      </c>
      <c r="O326" s="62">
        <f t="shared" si="179"/>
        <v>1853.8000000000002</v>
      </c>
      <c r="P326" s="62"/>
      <c r="Q326" s="62">
        <f t="shared" si="180"/>
        <v>11122.8</v>
      </c>
      <c r="R326" s="62"/>
      <c r="S326" s="62">
        <f t="shared" si="181"/>
        <v>2047.8</v>
      </c>
      <c r="T326" s="62">
        <f t="shared" si="182"/>
        <v>20478</v>
      </c>
      <c r="U326" s="62">
        <f t="shared" si="183"/>
        <v>1946.4899999999998</v>
      </c>
      <c r="V326" s="62">
        <f t="shared" si="184"/>
        <v>333.68399999999997</v>
      </c>
      <c r="W326" s="62">
        <f t="shared" si="185"/>
        <v>556.14</v>
      </c>
      <c r="X326" s="62">
        <f t="shared" si="186"/>
        <v>222.45599999999999</v>
      </c>
      <c r="Y326" s="62">
        <f t="shared" si="187"/>
        <v>717</v>
      </c>
      <c r="Z326" s="62">
        <f t="shared" si="188"/>
        <v>447</v>
      </c>
      <c r="AA326" s="64">
        <f t="shared" si="189"/>
        <v>6143.4</v>
      </c>
      <c r="AB326" s="64">
        <f t="shared" si="190"/>
        <v>17734.669999999998</v>
      </c>
      <c r="AC326" s="64">
        <f t="shared" si="191"/>
        <v>212816.03999999998</v>
      </c>
      <c r="AD326" s="64"/>
      <c r="AE326" s="64"/>
      <c r="AF326" s="64"/>
      <c r="AG326" s="64"/>
      <c r="AH326" s="64"/>
      <c r="AI326" s="64"/>
      <c r="AJ326" s="64"/>
      <c r="AK326" s="64"/>
      <c r="AL326" s="6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  <c r="CO326" s="24"/>
      <c r="CP326" s="24"/>
      <c r="CQ326" s="24"/>
      <c r="CR326" s="24"/>
      <c r="CS326" s="24"/>
      <c r="CT326" s="24"/>
      <c r="CU326" s="24"/>
      <c r="CV326" s="24"/>
      <c r="CW326" s="24"/>
      <c r="CX326" s="24"/>
      <c r="CY326" s="24"/>
      <c r="CZ326" s="24"/>
      <c r="DA326" s="24"/>
      <c r="DB326" s="24"/>
      <c r="DC326" s="24"/>
      <c r="DD326" s="24"/>
      <c r="DE326" s="24"/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24"/>
      <c r="GF326" s="24"/>
      <c r="GG326" s="24"/>
      <c r="GH326" s="24"/>
      <c r="GI326" s="24"/>
      <c r="GJ326" s="24"/>
      <c r="GK326" s="24"/>
      <c r="GL326" s="24"/>
      <c r="GM326" s="24"/>
      <c r="GN326" s="24"/>
      <c r="GO326" s="24"/>
      <c r="GP326" s="24"/>
      <c r="GQ326" s="24"/>
      <c r="GR326" s="24"/>
      <c r="GS326" s="24"/>
      <c r="GT326" s="24"/>
      <c r="GU326" s="24"/>
      <c r="GV326" s="24"/>
      <c r="GW326" s="24"/>
      <c r="GX326" s="24"/>
      <c r="GY326" s="24"/>
      <c r="GZ326" s="24"/>
      <c r="HA326" s="24"/>
      <c r="HB326" s="24"/>
      <c r="HC326" s="24"/>
      <c r="HD326" s="24"/>
      <c r="HE326" s="24"/>
      <c r="HF326" s="24"/>
      <c r="HG326" s="24"/>
      <c r="HH326" s="24"/>
      <c r="HI326" s="24"/>
      <c r="HJ326" s="24"/>
      <c r="HK326" s="24"/>
      <c r="HL326" s="24"/>
      <c r="HM326" s="24"/>
      <c r="HN326" s="24"/>
      <c r="HO326" s="24"/>
      <c r="HP326" s="24"/>
      <c r="HQ326" s="24"/>
      <c r="HR326" s="24"/>
      <c r="HS326" s="24"/>
      <c r="HT326" s="24"/>
      <c r="HU326" s="24"/>
      <c r="HV326" s="24"/>
      <c r="HW326" s="24"/>
      <c r="HX326" s="24"/>
      <c r="HY326" s="24"/>
      <c r="HZ326" s="24"/>
      <c r="IA326" s="24"/>
      <c r="IB326" s="24"/>
      <c r="IC326" s="24"/>
      <c r="ID326" s="24"/>
      <c r="IE326" s="24"/>
      <c r="IF326" s="24"/>
      <c r="IG326" s="24"/>
      <c r="IH326" s="24"/>
      <c r="II326" s="24"/>
      <c r="IJ326" s="24"/>
      <c r="IK326" s="24"/>
      <c r="IL326" s="24"/>
      <c r="IM326" s="24"/>
      <c r="IN326" s="24"/>
      <c r="IO326" s="24"/>
      <c r="IP326" s="24"/>
      <c r="IQ326" s="24"/>
      <c r="IR326" s="24"/>
      <c r="IS326" s="24"/>
      <c r="IT326" s="24"/>
      <c r="IU326" s="24"/>
      <c r="IV326" s="24"/>
      <c r="IW326" s="24"/>
      <c r="IX326" s="24"/>
      <c r="IY326" s="24"/>
      <c r="IZ326" s="24"/>
      <c r="JA326" s="24"/>
      <c r="JB326" s="24"/>
      <c r="JC326" s="24"/>
      <c r="JD326" s="24"/>
      <c r="JE326" s="24"/>
      <c r="JF326" s="24"/>
      <c r="JG326" s="24"/>
      <c r="JH326" s="24"/>
      <c r="JI326" s="24"/>
      <c r="JJ326" s="24"/>
      <c r="JK326" s="24"/>
      <c r="JL326" s="24"/>
      <c r="JM326" s="24"/>
      <c r="JN326" s="24"/>
      <c r="JO326" s="24"/>
      <c r="JP326" s="24"/>
      <c r="JQ326" s="24"/>
      <c r="JR326" s="24"/>
      <c r="JS326" s="24"/>
      <c r="JT326" s="24"/>
      <c r="JU326" s="24"/>
      <c r="JV326" s="24"/>
      <c r="JW326" s="24"/>
      <c r="JX326" s="24"/>
      <c r="JY326" s="24"/>
      <c r="JZ326" s="24"/>
      <c r="KA326" s="24"/>
      <c r="KB326" s="24"/>
      <c r="KC326" s="24"/>
      <c r="KD326" s="24"/>
      <c r="KE326" s="24"/>
      <c r="KF326" s="24"/>
      <c r="KG326" s="24"/>
      <c r="KH326" s="24"/>
      <c r="KI326" s="24"/>
      <c r="KJ326" s="24"/>
      <c r="KK326" s="24"/>
      <c r="KL326" s="24"/>
      <c r="KM326" s="24"/>
      <c r="KN326" s="24"/>
      <c r="KO326" s="24"/>
      <c r="KP326" s="24"/>
      <c r="KQ326" s="24"/>
      <c r="KR326" s="24"/>
      <c r="KS326" s="24"/>
      <c r="KT326" s="24"/>
      <c r="KU326" s="24"/>
      <c r="KV326" s="24"/>
      <c r="KW326" s="24"/>
      <c r="KX326" s="24"/>
      <c r="KY326" s="24"/>
      <c r="KZ326" s="24"/>
      <c r="LA326" s="24"/>
      <c r="LB326" s="24"/>
      <c r="LC326" s="24"/>
      <c r="LD326" s="24"/>
      <c r="LE326" s="24"/>
      <c r="LF326" s="24"/>
      <c r="LG326" s="24"/>
      <c r="LH326" s="24"/>
      <c r="LI326" s="24"/>
      <c r="LJ326" s="24"/>
      <c r="LK326" s="24"/>
      <c r="LL326" s="24"/>
      <c r="LM326" s="24"/>
      <c r="LN326" s="24"/>
      <c r="LO326" s="24"/>
      <c r="LP326" s="24"/>
      <c r="LQ326" s="24"/>
      <c r="LR326" s="24"/>
      <c r="LS326" s="24"/>
      <c r="LT326" s="24"/>
      <c r="LU326" s="24"/>
      <c r="LV326" s="24"/>
      <c r="LW326" s="24"/>
      <c r="LX326" s="24"/>
      <c r="LY326" s="24"/>
      <c r="LZ326" s="24"/>
      <c r="MA326" s="24"/>
      <c r="MB326" s="24"/>
      <c r="MC326" s="24"/>
      <c r="MD326" s="24"/>
      <c r="ME326" s="24"/>
      <c r="MF326" s="24"/>
      <c r="MG326" s="24"/>
      <c r="MH326" s="24"/>
      <c r="MI326" s="24"/>
      <c r="MJ326" s="24"/>
      <c r="MK326" s="24"/>
      <c r="ML326" s="24"/>
      <c r="MM326" s="24"/>
      <c r="MN326" s="24"/>
      <c r="MO326" s="24"/>
      <c r="MP326" s="24"/>
      <c r="MQ326" s="24"/>
      <c r="MR326" s="24"/>
      <c r="MS326" s="24"/>
      <c r="MT326" s="24"/>
      <c r="MU326" s="24"/>
      <c r="MV326" s="24"/>
      <c r="MW326" s="24"/>
      <c r="MX326" s="24"/>
      <c r="MY326" s="24"/>
      <c r="MZ326" s="24"/>
      <c r="NA326" s="24"/>
      <c r="NB326" s="24"/>
      <c r="NC326" s="24"/>
      <c r="ND326" s="24"/>
      <c r="NE326" s="24"/>
      <c r="NF326" s="24"/>
      <c r="NG326" s="24"/>
      <c r="NH326" s="24"/>
      <c r="NI326" s="24"/>
      <c r="NJ326" s="24"/>
      <c r="NK326" s="24"/>
      <c r="NL326" s="24"/>
      <c r="NM326" s="24"/>
      <c r="NN326" s="24"/>
      <c r="NO326" s="24"/>
      <c r="NP326" s="24"/>
      <c r="NQ326" s="24"/>
      <c r="NR326" s="24"/>
      <c r="NS326" s="24"/>
      <c r="NT326" s="24"/>
      <c r="NU326" s="24"/>
      <c r="NV326" s="24"/>
      <c r="NW326" s="24"/>
      <c r="NX326" s="24"/>
      <c r="NY326" s="24"/>
      <c r="NZ326" s="24"/>
      <c r="OA326" s="24"/>
      <c r="OB326" s="24"/>
      <c r="OC326" s="24"/>
      <c r="OD326" s="24"/>
      <c r="OE326" s="24"/>
      <c r="OF326" s="24"/>
      <c r="OG326" s="24"/>
      <c r="OH326" s="24"/>
      <c r="OI326" s="24"/>
      <c r="OJ326" s="24"/>
      <c r="OK326" s="24"/>
      <c r="OL326" s="24"/>
      <c r="OM326" s="24"/>
      <c r="ON326" s="24"/>
      <c r="OO326" s="24"/>
      <c r="OP326" s="24"/>
      <c r="OQ326" s="24"/>
      <c r="OR326" s="24"/>
      <c r="OS326" s="24"/>
      <c r="OT326" s="24"/>
      <c r="OU326" s="24"/>
      <c r="OV326" s="24"/>
      <c r="OW326" s="24"/>
      <c r="OX326" s="24"/>
      <c r="OY326" s="24"/>
      <c r="OZ326" s="24"/>
      <c r="PA326" s="24"/>
      <c r="PB326" s="24"/>
      <c r="PC326" s="24"/>
      <c r="PD326" s="24"/>
      <c r="PE326" s="24"/>
      <c r="PF326" s="24"/>
      <c r="PG326" s="24"/>
      <c r="PH326" s="24"/>
      <c r="PI326" s="24"/>
      <c r="PJ326" s="24"/>
      <c r="PK326" s="24"/>
      <c r="PL326" s="24"/>
      <c r="PM326" s="24"/>
      <c r="PN326" s="24"/>
      <c r="PO326" s="24"/>
      <c r="PP326" s="24"/>
      <c r="PQ326" s="24"/>
      <c r="PR326" s="24"/>
      <c r="PS326" s="24"/>
      <c r="PT326" s="24"/>
      <c r="PU326" s="24"/>
      <c r="PV326" s="24"/>
      <c r="PW326" s="24"/>
      <c r="PX326" s="24"/>
      <c r="PY326" s="24"/>
      <c r="PZ326" s="24"/>
      <c r="QA326" s="24"/>
      <c r="QB326" s="24"/>
      <c r="QC326" s="24"/>
      <c r="QD326" s="24"/>
      <c r="QE326" s="24"/>
      <c r="QF326" s="24"/>
      <c r="QG326" s="24"/>
      <c r="QH326" s="24"/>
      <c r="QI326" s="24"/>
      <c r="QJ326" s="24"/>
      <c r="QK326" s="24"/>
      <c r="QL326" s="24"/>
      <c r="QM326" s="24"/>
      <c r="QN326" s="24"/>
      <c r="QO326" s="24"/>
      <c r="QP326" s="24"/>
      <c r="QQ326" s="24"/>
      <c r="QR326" s="24"/>
      <c r="QS326" s="24"/>
      <c r="QT326" s="24"/>
      <c r="QU326" s="24"/>
      <c r="QV326" s="24"/>
      <c r="QW326" s="24"/>
      <c r="QX326" s="24"/>
      <c r="QY326" s="24"/>
      <c r="QZ326" s="24"/>
      <c r="RA326" s="24"/>
      <c r="RB326" s="24"/>
      <c r="RC326" s="24"/>
      <c r="RD326" s="24"/>
      <c r="RE326" s="24"/>
      <c r="RF326" s="24"/>
      <c r="RG326" s="24"/>
      <c r="RH326" s="24"/>
      <c r="RI326" s="24"/>
      <c r="RJ326" s="24"/>
      <c r="RK326" s="24"/>
      <c r="RL326" s="24"/>
      <c r="RM326" s="24"/>
      <c r="RN326" s="24"/>
      <c r="RO326" s="24"/>
      <c r="RP326" s="24"/>
      <c r="RQ326" s="24"/>
      <c r="RR326" s="24"/>
      <c r="RS326" s="24"/>
      <c r="RT326" s="24"/>
      <c r="RU326" s="24"/>
      <c r="RV326" s="24"/>
      <c r="RW326" s="24"/>
      <c r="RX326" s="24"/>
      <c r="RY326" s="24"/>
      <c r="RZ326" s="24"/>
      <c r="SA326" s="24"/>
      <c r="SB326" s="24"/>
      <c r="SC326" s="24"/>
      <c r="SD326" s="24"/>
      <c r="SE326" s="24"/>
      <c r="SF326" s="24"/>
      <c r="SG326" s="24"/>
      <c r="SH326" s="24"/>
      <c r="SI326" s="24"/>
      <c r="SJ326" s="24"/>
      <c r="SK326" s="24"/>
      <c r="SL326" s="24"/>
      <c r="SM326" s="24"/>
      <c r="SN326" s="24"/>
      <c r="SO326" s="24"/>
      <c r="SP326" s="24"/>
      <c r="SQ326" s="24"/>
      <c r="SR326" s="24"/>
      <c r="SS326" s="24"/>
      <c r="ST326" s="24"/>
      <c r="SU326" s="24"/>
      <c r="SV326" s="24"/>
      <c r="SW326" s="24"/>
      <c r="SX326" s="24"/>
      <c r="SY326" s="24"/>
      <c r="SZ326" s="24"/>
      <c r="TA326" s="24"/>
      <c r="TB326" s="24"/>
      <c r="TC326" s="24"/>
      <c r="TD326" s="24"/>
      <c r="TE326" s="24"/>
      <c r="TF326" s="24"/>
      <c r="TG326" s="24"/>
      <c r="TH326" s="24"/>
      <c r="TI326" s="24"/>
      <c r="TJ326" s="24"/>
      <c r="TK326" s="24"/>
      <c r="TL326" s="24"/>
      <c r="TM326" s="24"/>
      <c r="TN326" s="24"/>
      <c r="TO326" s="24"/>
      <c r="TP326" s="24"/>
      <c r="TQ326" s="24"/>
      <c r="TR326" s="24"/>
      <c r="TS326" s="24"/>
      <c r="TT326" s="24"/>
      <c r="TU326" s="24"/>
      <c r="TV326" s="24"/>
      <c r="TW326" s="24"/>
      <c r="TX326" s="24"/>
      <c r="TY326" s="24"/>
      <c r="TZ326" s="24"/>
      <c r="UA326" s="24"/>
      <c r="UB326" s="24"/>
      <c r="UC326" s="24"/>
      <c r="UD326" s="24"/>
      <c r="UE326" s="24"/>
      <c r="UF326" s="24"/>
      <c r="UG326" s="24"/>
      <c r="UH326" s="24"/>
      <c r="UI326" s="24"/>
      <c r="UJ326" s="24"/>
      <c r="UK326" s="24"/>
      <c r="UL326" s="24"/>
      <c r="UM326" s="24"/>
      <c r="UN326" s="24"/>
      <c r="UO326" s="24"/>
      <c r="UP326" s="24"/>
      <c r="UQ326" s="24"/>
      <c r="UR326" s="24"/>
      <c r="US326" s="24"/>
      <c r="UT326" s="24"/>
      <c r="UU326" s="24"/>
      <c r="UV326" s="24"/>
      <c r="UW326" s="24"/>
      <c r="UX326" s="24"/>
      <c r="UY326" s="24"/>
      <c r="UZ326" s="24"/>
      <c r="VA326" s="24"/>
      <c r="VB326" s="24"/>
      <c r="VC326" s="24"/>
      <c r="VD326" s="24"/>
    </row>
    <row r="327" spans="1:576" s="23" customFormat="1" ht="15" customHeight="1" x14ac:dyDescent="0.2">
      <c r="A327" s="18">
        <v>13</v>
      </c>
      <c r="B327" s="89" t="s">
        <v>325</v>
      </c>
      <c r="C327" s="89" t="s">
        <v>326</v>
      </c>
      <c r="D327" s="20">
        <v>14</v>
      </c>
      <c r="E327" s="89" t="s">
        <v>247</v>
      </c>
      <c r="F327" s="89" t="s">
        <v>327</v>
      </c>
      <c r="G327" s="130">
        <v>4</v>
      </c>
      <c r="H327" s="22">
        <v>40</v>
      </c>
      <c r="I327" s="22" t="s">
        <v>121</v>
      </c>
      <c r="J327" s="21" t="s">
        <v>236</v>
      </c>
      <c r="K327" s="21" t="s">
        <v>273</v>
      </c>
      <c r="L327" s="21" t="s">
        <v>287</v>
      </c>
      <c r="M327" s="22">
        <v>1</v>
      </c>
      <c r="N327" s="126">
        <v>9269</v>
      </c>
      <c r="O327" s="62">
        <f t="shared" si="179"/>
        <v>1853.8000000000002</v>
      </c>
      <c r="P327" s="62"/>
      <c r="Q327" s="62">
        <f t="shared" si="180"/>
        <v>11122.8</v>
      </c>
      <c r="R327" s="62"/>
      <c r="S327" s="62">
        <f t="shared" si="181"/>
        <v>2047.8</v>
      </c>
      <c r="T327" s="62">
        <f t="shared" si="182"/>
        <v>20478</v>
      </c>
      <c r="U327" s="62">
        <f t="shared" si="183"/>
        <v>1946.4899999999998</v>
      </c>
      <c r="V327" s="62">
        <f t="shared" si="184"/>
        <v>333.68399999999997</v>
      </c>
      <c r="W327" s="62">
        <f t="shared" si="185"/>
        <v>556.14</v>
      </c>
      <c r="X327" s="62">
        <f t="shared" si="186"/>
        <v>222.45599999999999</v>
      </c>
      <c r="Y327" s="62">
        <f t="shared" si="187"/>
        <v>717</v>
      </c>
      <c r="Z327" s="62">
        <f t="shared" si="188"/>
        <v>447</v>
      </c>
      <c r="AA327" s="64">
        <f t="shared" si="189"/>
        <v>6143.4</v>
      </c>
      <c r="AB327" s="64">
        <f t="shared" si="190"/>
        <v>17734.669999999998</v>
      </c>
      <c r="AC327" s="64">
        <f t="shared" si="191"/>
        <v>212816.03999999998</v>
      </c>
      <c r="AD327" s="64"/>
      <c r="AE327" s="64"/>
      <c r="AF327" s="64"/>
      <c r="AG327" s="64"/>
      <c r="AH327" s="64"/>
      <c r="AI327" s="64"/>
      <c r="AJ327" s="64"/>
      <c r="AK327" s="64"/>
      <c r="AL327" s="6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  <c r="CR327" s="24"/>
      <c r="CS327" s="24"/>
      <c r="CT327" s="24"/>
      <c r="CU327" s="24"/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4"/>
      <c r="HA327" s="24"/>
      <c r="HB327" s="24"/>
      <c r="HC327" s="24"/>
      <c r="HD327" s="24"/>
      <c r="HE327" s="24"/>
      <c r="HF327" s="24"/>
      <c r="HG327" s="24"/>
      <c r="HH327" s="24"/>
      <c r="HI327" s="24"/>
      <c r="HJ327" s="24"/>
      <c r="HK327" s="24"/>
      <c r="HL327" s="24"/>
      <c r="HM327" s="24"/>
      <c r="HN327" s="24"/>
      <c r="HO327" s="24"/>
      <c r="HP327" s="24"/>
      <c r="HQ327" s="24"/>
      <c r="HR327" s="24"/>
      <c r="HS327" s="24"/>
      <c r="HT327" s="24"/>
      <c r="HU327" s="24"/>
      <c r="HV327" s="24"/>
      <c r="HW327" s="24"/>
      <c r="HX327" s="24"/>
      <c r="HY327" s="24"/>
      <c r="HZ327" s="24"/>
      <c r="IA327" s="24"/>
      <c r="IB327" s="24"/>
      <c r="IC327" s="24"/>
      <c r="ID327" s="24"/>
      <c r="IE327" s="24"/>
      <c r="IF327" s="24"/>
      <c r="IG327" s="24"/>
      <c r="IH327" s="24"/>
      <c r="II327" s="24"/>
      <c r="IJ327" s="24"/>
      <c r="IK327" s="24"/>
      <c r="IL327" s="24"/>
      <c r="IM327" s="24"/>
      <c r="IN327" s="24"/>
      <c r="IO327" s="24"/>
      <c r="IP327" s="24"/>
      <c r="IQ327" s="24"/>
      <c r="IR327" s="24"/>
      <c r="IS327" s="24"/>
      <c r="IT327" s="24"/>
      <c r="IU327" s="24"/>
      <c r="IV327" s="24"/>
      <c r="IW327" s="24"/>
      <c r="IX327" s="24"/>
      <c r="IY327" s="24"/>
      <c r="IZ327" s="24"/>
      <c r="JA327" s="24"/>
      <c r="JB327" s="24"/>
      <c r="JC327" s="24"/>
      <c r="JD327" s="24"/>
      <c r="JE327" s="24"/>
      <c r="JF327" s="24"/>
      <c r="JG327" s="24"/>
      <c r="JH327" s="24"/>
      <c r="JI327" s="24"/>
      <c r="JJ327" s="24"/>
      <c r="JK327" s="24"/>
      <c r="JL327" s="24"/>
      <c r="JM327" s="24"/>
      <c r="JN327" s="24"/>
      <c r="JO327" s="24"/>
      <c r="JP327" s="24"/>
      <c r="JQ327" s="24"/>
      <c r="JR327" s="24"/>
      <c r="JS327" s="24"/>
      <c r="JT327" s="24"/>
      <c r="JU327" s="24"/>
      <c r="JV327" s="24"/>
      <c r="JW327" s="24"/>
      <c r="JX327" s="24"/>
      <c r="JY327" s="24"/>
      <c r="JZ327" s="24"/>
      <c r="KA327" s="24"/>
      <c r="KB327" s="24"/>
      <c r="KC327" s="24"/>
      <c r="KD327" s="24"/>
      <c r="KE327" s="24"/>
      <c r="KF327" s="24"/>
      <c r="KG327" s="24"/>
      <c r="KH327" s="24"/>
      <c r="KI327" s="24"/>
      <c r="KJ327" s="24"/>
      <c r="KK327" s="24"/>
      <c r="KL327" s="24"/>
      <c r="KM327" s="24"/>
      <c r="KN327" s="24"/>
      <c r="KO327" s="24"/>
      <c r="KP327" s="24"/>
      <c r="KQ327" s="24"/>
      <c r="KR327" s="24"/>
      <c r="KS327" s="24"/>
      <c r="KT327" s="24"/>
      <c r="KU327" s="24"/>
      <c r="KV327" s="24"/>
      <c r="KW327" s="24"/>
      <c r="KX327" s="24"/>
      <c r="KY327" s="24"/>
      <c r="KZ327" s="24"/>
      <c r="LA327" s="24"/>
      <c r="LB327" s="24"/>
      <c r="LC327" s="24"/>
      <c r="LD327" s="24"/>
      <c r="LE327" s="24"/>
      <c r="LF327" s="24"/>
      <c r="LG327" s="24"/>
      <c r="LH327" s="24"/>
      <c r="LI327" s="24"/>
      <c r="LJ327" s="24"/>
      <c r="LK327" s="24"/>
      <c r="LL327" s="24"/>
      <c r="LM327" s="24"/>
      <c r="LN327" s="24"/>
      <c r="LO327" s="24"/>
      <c r="LP327" s="24"/>
      <c r="LQ327" s="24"/>
      <c r="LR327" s="24"/>
      <c r="LS327" s="24"/>
      <c r="LT327" s="24"/>
      <c r="LU327" s="24"/>
      <c r="LV327" s="24"/>
      <c r="LW327" s="24"/>
      <c r="LX327" s="24"/>
      <c r="LY327" s="24"/>
      <c r="LZ327" s="24"/>
      <c r="MA327" s="24"/>
      <c r="MB327" s="24"/>
      <c r="MC327" s="24"/>
      <c r="MD327" s="24"/>
      <c r="ME327" s="24"/>
      <c r="MF327" s="24"/>
      <c r="MG327" s="24"/>
      <c r="MH327" s="24"/>
      <c r="MI327" s="24"/>
      <c r="MJ327" s="24"/>
      <c r="MK327" s="24"/>
      <c r="ML327" s="24"/>
      <c r="MM327" s="24"/>
      <c r="MN327" s="24"/>
      <c r="MO327" s="24"/>
      <c r="MP327" s="24"/>
      <c r="MQ327" s="24"/>
      <c r="MR327" s="24"/>
      <c r="MS327" s="24"/>
      <c r="MT327" s="24"/>
      <c r="MU327" s="24"/>
      <c r="MV327" s="24"/>
      <c r="MW327" s="24"/>
      <c r="MX327" s="24"/>
      <c r="MY327" s="24"/>
      <c r="MZ327" s="24"/>
      <c r="NA327" s="24"/>
      <c r="NB327" s="24"/>
      <c r="NC327" s="24"/>
      <c r="ND327" s="24"/>
      <c r="NE327" s="24"/>
      <c r="NF327" s="24"/>
      <c r="NG327" s="24"/>
      <c r="NH327" s="24"/>
      <c r="NI327" s="24"/>
      <c r="NJ327" s="24"/>
      <c r="NK327" s="24"/>
      <c r="NL327" s="24"/>
      <c r="NM327" s="24"/>
      <c r="NN327" s="24"/>
      <c r="NO327" s="24"/>
      <c r="NP327" s="24"/>
      <c r="NQ327" s="24"/>
      <c r="NR327" s="24"/>
      <c r="NS327" s="24"/>
      <c r="NT327" s="24"/>
      <c r="NU327" s="24"/>
      <c r="NV327" s="24"/>
      <c r="NW327" s="24"/>
      <c r="NX327" s="24"/>
      <c r="NY327" s="24"/>
      <c r="NZ327" s="24"/>
      <c r="OA327" s="24"/>
      <c r="OB327" s="24"/>
      <c r="OC327" s="24"/>
      <c r="OD327" s="24"/>
      <c r="OE327" s="24"/>
      <c r="OF327" s="24"/>
      <c r="OG327" s="24"/>
      <c r="OH327" s="24"/>
      <c r="OI327" s="24"/>
      <c r="OJ327" s="24"/>
      <c r="OK327" s="24"/>
      <c r="OL327" s="24"/>
      <c r="OM327" s="24"/>
      <c r="ON327" s="24"/>
      <c r="OO327" s="24"/>
      <c r="OP327" s="24"/>
      <c r="OQ327" s="24"/>
      <c r="OR327" s="24"/>
      <c r="OS327" s="24"/>
      <c r="OT327" s="24"/>
      <c r="OU327" s="24"/>
      <c r="OV327" s="24"/>
      <c r="OW327" s="24"/>
      <c r="OX327" s="24"/>
      <c r="OY327" s="24"/>
      <c r="OZ327" s="24"/>
      <c r="PA327" s="24"/>
      <c r="PB327" s="24"/>
      <c r="PC327" s="24"/>
      <c r="PD327" s="24"/>
      <c r="PE327" s="24"/>
      <c r="PF327" s="24"/>
      <c r="PG327" s="24"/>
      <c r="PH327" s="24"/>
      <c r="PI327" s="24"/>
      <c r="PJ327" s="24"/>
      <c r="PK327" s="24"/>
      <c r="PL327" s="24"/>
      <c r="PM327" s="24"/>
      <c r="PN327" s="24"/>
      <c r="PO327" s="24"/>
      <c r="PP327" s="24"/>
      <c r="PQ327" s="24"/>
      <c r="PR327" s="24"/>
      <c r="PS327" s="24"/>
      <c r="PT327" s="24"/>
      <c r="PU327" s="24"/>
      <c r="PV327" s="24"/>
      <c r="PW327" s="24"/>
      <c r="PX327" s="24"/>
      <c r="PY327" s="24"/>
      <c r="PZ327" s="24"/>
      <c r="QA327" s="24"/>
      <c r="QB327" s="24"/>
      <c r="QC327" s="24"/>
      <c r="QD327" s="24"/>
      <c r="QE327" s="24"/>
      <c r="QF327" s="24"/>
      <c r="QG327" s="24"/>
      <c r="QH327" s="24"/>
      <c r="QI327" s="24"/>
      <c r="QJ327" s="24"/>
      <c r="QK327" s="24"/>
      <c r="QL327" s="24"/>
      <c r="QM327" s="24"/>
      <c r="QN327" s="24"/>
      <c r="QO327" s="24"/>
      <c r="QP327" s="24"/>
      <c r="QQ327" s="24"/>
      <c r="QR327" s="24"/>
      <c r="QS327" s="24"/>
      <c r="QT327" s="24"/>
      <c r="QU327" s="24"/>
      <c r="QV327" s="24"/>
      <c r="QW327" s="24"/>
      <c r="QX327" s="24"/>
      <c r="QY327" s="24"/>
      <c r="QZ327" s="24"/>
      <c r="RA327" s="24"/>
      <c r="RB327" s="24"/>
      <c r="RC327" s="24"/>
      <c r="RD327" s="24"/>
      <c r="RE327" s="24"/>
      <c r="RF327" s="24"/>
      <c r="RG327" s="24"/>
      <c r="RH327" s="24"/>
      <c r="RI327" s="24"/>
      <c r="RJ327" s="24"/>
      <c r="RK327" s="24"/>
      <c r="RL327" s="24"/>
      <c r="RM327" s="24"/>
      <c r="RN327" s="24"/>
      <c r="RO327" s="24"/>
      <c r="RP327" s="24"/>
      <c r="RQ327" s="24"/>
      <c r="RR327" s="24"/>
      <c r="RS327" s="24"/>
      <c r="RT327" s="24"/>
      <c r="RU327" s="24"/>
      <c r="RV327" s="24"/>
      <c r="RW327" s="24"/>
      <c r="RX327" s="24"/>
      <c r="RY327" s="24"/>
      <c r="RZ327" s="24"/>
      <c r="SA327" s="24"/>
      <c r="SB327" s="24"/>
      <c r="SC327" s="24"/>
      <c r="SD327" s="24"/>
      <c r="SE327" s="24"/>
      <c r="SF327" s="24"/>
      <c r="SG327" s="24"/>
      <c r="SH327" s="24"/>
      <c r="SI327" s="24"/>
      <c r="SJ327" s="24"/>
      <c r="SK327" s="24"/>
      <c r="SL327" s="24"/>
      <c r="SM327" s="24"/>
      <c r="SN327" s="24"/>
      <c r="SO327" s="24"/>
      <c r="SP327" s="24"/>
      <c r="SQ327" s="24"/>
      <c r="SR327" s="24"/>
      <c r="SS327" s="24"/>
      <c r="ST327" s="24"/>
      <c r="SU327" s="24"/>
      <c r="SV327" s="24"/>
      <c r="SW327" s="24"/>
      <c r="SX327" s="24"/>
      <c r="SY327" s="24"/>
      <c r="SZ327" s="24"/>
      <c r="TA327" s="24"/>
      <c r="TB327" s="24"/>
      <c r="TC327" s="24"/>
      <c r="TD327" s="24"/>
      <c r="TE327" s="24"/>
      <c r="TF327" s="24"/>
      <c r="TG327" s="24"/>
      <c r="TH327" s="24"/>
      <c r="TI327" s="24"/>
      <c r="TJ327" s="24"/>
      <c r="TK327" s="24"/>
      <c r="TL327" s="24"/>
      <c r="TM327" s="24"/>
      <c r="TN327" s="24"/>
      <c r="TO327" s="24"/>
      <c r="TP327" s="24"/>
      <c r="TQ327" s="24"/>
      <c r="TR327" s="24"/>
      <c r="TS327" s="24"/>
      <c r="TT327" s="24"/>
      <c r="TU327" s="24"/>
      <c r="TV327" s="24"/>
      <c r="TW327" s="24"/>
      <c r="TX327" s="24"/>
      <c r="TY327" s="24"/>
      <c r="TZ327" s="24"/>
      <c r="UA327" s="24"/>
      <c r="UB327" s="24"/>
      <c r="UC327" s="24"/>
      <c r="UD327" s="24"/>
      <c r="UE327" s="24"/>
      <c r="UF327" s="24"/>
      <c r="UG327" s="24"/>
      <c r="UH327" s="24"/>
      <c r="UI327" s="24"/>
      <c r="UJ327" s="24"/>
      <c r="UK327" s="24"/>
      <c r="UL327" s="24"/>
      <c r="UM327" s="24"/>
      <c r="UN327" s="24"/>
      <c r="UO327" s="24"/>
      <c r="UP327" s="24"/>
      <c r="UQ327" s="24"/>
      <c r="UR327" s="24"/>
      <c r="US327" s="24"/>
      <c r="UT327" s="24"/>
      <c r="UU327" s="24"/>
      <c r="UV327" s="24"/>
      <c r="UW327" s="24"/>
      <c r="UX327" s="24"/>
      <c r="UY327" s="24"/>
      <c r="UZ327" s="24"/>
      <c r="VA327" s="24"/>
      <c r="VB327" s="24"/>
      <c r="VC327" s="24"/>
      <c r="VD327" s="24"/>
    </row>
    <row r="328" spans="1:576" s="23" customFormat="1" ht="15" customHeight="1" x14ac:dyDescent="0.2">
      <c r="A328" s="18">
        <v>14</v>
      </c>
      <c r="B328" s="89" t="s">
        <v>325</v>
      </c>
      <c r="C328" s="89" t="s">
        <v>326</v>
      </c>
      <c r="D328" s="20">
        <v>14</v>
      </c>
      <c r="E328" s="89" t="s">
        <v>247</v>
      </c>
      <c r="F328" s="89" t="s">
        <v>327</v>
      </c>
      <c r="G328" s="130">
        <v>4</v>
      </c>
      <c r="H328" s="22">
        <v>40</v>
      </c>
      <c r="I328" s="22" t="s">
        <v>121</v>
      </c>
      <c r="J328" s="21" t="s">
        <v>236</v>
      </c>
      <c r="K328" s="21" t="s">
        <v>273</v>
      </c>
      <c r="L328" s="21" t="s">
        <v>287</v>
      </c>
      <c r="M328" s="22">
        <v>1</v>
      </c>
      <c r="N328" s="126">
        <v>9269</v>
      </c>
      <c r="O328" s="62">
        <f t="shared" si="179"/>
        <v>1853.8000000000002</v>
      </c>
      <c r="P328" s="62"/>
      <c r="Q328" s="62">
        <f t="shared" si="180"/>
        <v>11122.8</v>
      </c>
      <c r="R328" s="62"/>
      <c r="S328" s="62">
        <f t="shared" si="181"/>
        <v>2047.8</v>
      </c>
      <c r="T328" s="62">
        <f t="shared" si="182"/>
        <v>20478</v>
      </c>
      <c r="U328" s="62">
        <f t="shared" si="183"/>
        <v>1946.4899999999998</v>
      </c>
      <c r="V328" s="62">
        <f t="shared" si="184"/>
        <v>333.68399999999997</v>
      </c>
      <c r="W328" s="62">
        <f t="shared" si="185"/>
        <v>556.14</v>
      </c>
      <c r="X328" s="62">
        <f t="shared" si="186"/>
        <v>222.45599999999999</v>
      </c>
      <c r="Y328" s="62">
        <f t="shared" si="187"/>
        <v>717</v>
      </c>
      <c r="Z328" s="62">
        <f t="shared" si="188"/>
        <v>447</v>
      </c>
      <c r="AA328" s="64">
        <f t="shared" si="189"/>
        <v>6143.4</v>
      </c>
      <c r="AB328" s="64">
        <f t="shared" si="190"/>
        <v>17734.669999999998</v>
      </c>
      <c r="AC328" s="64">
        <f t="shared" si="191"/>
        <v>212816.03999999998</v>
      </c>
      <c r="AD328" s="64"/>
      <c r="AE328" s="64"/>
      <c r="AF328" s="64"/>
      <c r="AG328" s="64"/>
      <c r="AH328" s="64"/>
      <c r="AI328" s="64"/>
      <c r="AJ328" s="64"/>
      <c r="AK328" s="64"/>
      <c r="AL328" s="6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  <c r="CR328" s="24"/>
      <c r="CS328" s="24"/>
      <c r="CT328" s="24"/>
      <c r="CU328" s="24"/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4"/>
      <c r="HA328" s="24"/>
      <c r="HB328" s="24"/>
      <c r="HC328" s="24"/>
      <c r="HD328" s="24"/>
      <c r="HE328" s="24"/>
      <c r="HF328" s="24"/>
      <c r="HG328" s="24"/>
      <c r="HH328" s="24"/>
      <c r="HI328" s="24"/>
      <c r="HJ328" s="24"/>
      <c r="HK328" s="24"/>
      <c r="HL328" s="24"/>
      <c r="HM328" s="24"/>
      <c r="HN328" s="24"/>
      <c r="HO328" s="24"/>
      <c r="HP328" s="24"/>
      <c r="HQ328" s="24"/>
      <c r="HR328" s="24"/>
      <c r="HS328" s="24"/>
      <c r="HT328" s="24"/>
      <c r="HU328" s="24"/>
      <c r="HV328" s="24"/>
      <c r="HW328" s="24"/>
      <c r="HX328" s="24"/>
      <c r="HY328" s="24"/>
      <c r="HZ328" s="24"/>
      <c r="IA328" s="24"/>
      <c r="IB328" s="24"/>
      <c r="IC328" s="24"/>
      <c r="ID328" s="24"/>
      <c r="IE328" s="24"/>
      <c r="IF328" s="24"/>
      <c r="IG328" s="24"/>
      <c r="IH328" s="24"/>
      <c r="II328" s="24"/>
      <c r="IJ328" s="24"/>
      <c r="IK328" s="24"/>
      <c r="IL328" s="24"/>
      <c r="IM328" s="24"/>
      <c r="IN328" s="24"/>
      <c r="IO328" s="24"/>
      <c r="IP328" s="24"/>
      <c r="IQ328" s="24"/>
      <c r="IR328" s="24"/>
      <c r="IS328" s="24"/>
      <c r="IT328" s="24"/>
      <c r="IU328" s="24"/>
      <c r="IV328" s="24"/>
      <c r="IW328" s="24"/>
      <c r="IX328" s="24"/>
      <c r="IY328" s="24"/>
      <c r="IZ328" s="24"/>
      <c r="JA328" s="24"/>
      <c r="JB328" s="24"/>
      <c r="JC328" s="24"/>
      <c r="JD328" s="24"/>
      <c r="JE328" s="24"/>
      <c r="JF328" s="24"/>
      <c r="JG328" s="24"/>
      <c r="JH328" s="24"/>
      <c r="JI328" s="24"/>
      <c r="JJ328" s="24"/>
      <c r="JK328" s="24"/>
      <c r="JL328" s="24"/>
      <c r="JM328" s="24"/>
      <c r="JN328" s="24"/>
      <c r="JO328" s="24"/>
      <c r="JP328" s="24"/>
      <c r="JQ328" s="24"/>
      <c r="JR328" s="24"/>
      <c r="JS328" s="24"/>
      <c r="JT328" s="24"/>
      <c r="JU328" s="24"/>
      <c r="JV328" s="24"/>
      <c r="JW328" s="24"/>
      <c r="JX328" s="24"/>
      <c r="JY328" s="24"/>
      <c r="JZ328" s="24"/>
      <c r="KA328" s="24"/>
      <c r="KB328" s="24"/>
      <c r="KC328" s="24"/>
      <c r="KD328" s="24"/>
      <c r="KE328" s="24"/>
      <c r="KF328" s="24"/>
      <c r="KG328" s="24"/>
      <c r="KH328" s="24"/>
      <c r="KI328" s="24"/>
      <c r="KJ328" s="24"/>
      <c r="KK328" s="24"/>
      <c r="KL328" s="24"/>
      <c r="KM328" s="24"/>
      <c r="KN328" s="24"/>
      <c r="KO328" s="24"/>
      <c r="KP328" s="24"/>
      <c r="KQ328" s="24"/>
      <c r="KR328" s="24"/>
      <c r="KS328" s="24"/>
      <c r="KT328" s="24"/>
      <c r="KU328" s="24"/>
      <c r="KV328" s="24"/>
      <c r="KW328" s="24"/>
      <c r="KX328" s="24"/>
      <c r="KY328" s="24"/>
      <c r="KZ328" s="24"/>
      <c r="LA328" s="24"/>
      <c r="LB328" s="24"/>
      <c r="LC328" s="24"/>
      <c r="LD328" s="24"/>
      <c r="LE328" s="24"/>
      <c r="LF328" s="24"/>
      <c r="LG328" s="24"/>
      <c r="LH328" s="24"/>
      <c r="LI328" s="24"/>
      <c r="LJ328" s="24"/>
      <c r="LK328" s="24"/>
      <c r="LL328" s="24"/>
      <c r="LM328" s="24"/>
      <c r="LN328" s="24"/>
      <c r="LO328" s="24"/>
      <c r="LP328" s="24"/>
      <c r="LQ328" s="24"/>
      <c r="LR328" s="24"/>
      <c r="LS328" s="24"/>
      <c r="LT328" s="24"/>
      <c r="LU328" s="24"/>
      <c r="LV328" s="24"/>
      <c r="LW328" s="24"/>
      <c r="LX328" s="24"/>
      <c r="LY328" s="24"/>
      <c r="LZ328" s="24"/>
      <c r="MA328" s="24"/>
      <c r="MB328" s="24"/>
      <c r="MC328" s="24"/>
      <c r="MD328" s="24"/>
      <c r="ME328" s="24"/>
      <c r="MF328" s="24"/>
      <c r="MG328" s="24"/>
      <c r="MH328" s="24"/>
      <c r="MI328" s="24"/>
      <c r="MJ328" s="24"/>
      <c r="MK328" s="24"/>
      <c r="ML328" s="24"/>
      <c r="MM328" s="24"/>
      <c r="MN328" s="24"/>
      <c r="MO328" s="24"/>
      <c r="MP328" s="24"/>
      <c r="MQ328" s="24"/>
      <c r="MR328" s="24"/>
      <c r="MS328" s="24"/>
      <c r="MT328" s="24"/>
      <c r="MU328" s="24"/>
      <c r="MV328" s="24"/>
      <c r="MW328" s="24"/>
      <c r="MX328" s="24"/>
      <c r="MY328" s="24"/>
      <c r="MZ328" s="24"/>
      <c r="NA328" s="24"/>
      <c r="NB328" s="24"/>
      <c r="NC328" s="24"/>
      <c r="ND328" s="24"/>
      <c r="NE328" s="24"/>
      <c r="NF328" s="24"/>
      <c r="NG328" s="24"/>
      <c r="NH328" s="24"/>
      <c r="NI328" s="24"/>
      <c r="NJ328" s="24"/>
      <c r="NK328" s="24"/>
      <c r="NL328" s="24"/>
      <c r="NM328" s="24"/>
      <c r="NN328" s="24"/>
      <c r="NO328" s="24"/>
      <c r="NP328" s="24"/>
      <c r="NQ328" s="24"/>
      <c r="NR328" s="24"/>
      <c r="NS328" s="24"/>
      <c r="NT328" s="24"/>
      <c r="NU328" s="24"/>
      <c r="NV328" s="24"/>
      <c r="NW328" s="24"/>
      <c r="NX328" s="24"/>
      <c r="NY328" s="24"/>
      <c r="NZ328" s="24"/>
      <c r="OA328" s="24"/>
      <c r="OB328" s="24"/>
      <c r="OC328" s="24"/>
      <c r="OD328" s="24"/>
      <c r="OE328" s="24"/>
      <c r="OF328" s="24"/>
      <c r="OG328" s="24"/>
      <c r="OH328" s="24"/>
      <c r="OI328" s="24"/>
      <c r="OJ328" s="24"/>
      <c r="OK328" s="24"/>
      <c r="OL328" s="24"/>
      <c r="OM328" s="24"/>
      <c r="ON328" s="24"/>
      <c r="OO328" s="24"/>
      <c r="OP328" s="24"/>
      <c r="OQ328" s="24"/>
      <c r="OR328" s="24"/>
      <c r="OS328" s="24"/>
      <c r="OT328" s="24"/>
      <c r="OU328" s="24"/>
      <c r="OV328" s="24"/>
      <c r="OW328" s="24"/>
      <c r="OX328" s="24"/>
      <c r="OY328" s="24"/>
      <c r="OZ328" s="24"/>
      <c r="PA328" s="24"/>
      <c r="PB328" s="24"/>
      <c r="PC328" s="24"/>
      <c r="PD328" s="24"/>
      <c r="PE328" s="24"/>
      <c r="PF328" s="24"/>
      <c r="PG328" s="24"/>
      <c r="PH328" s="24"/>
      <c r="PI328" s="24"/>
      <c r="PJ328" s="24"/>
      <c r="PK328" s="24"/>
      <c r="PL328" s="24"/>
      <c r="PM328" s="24"/>
      <c r="PN328" s="24"/>
      <c r="PO328" s="24"/>
      <c r="PP328" s="24"/>
      <c r="PQ328" s="24"/>
      <c r="PR328" s="24"/>
      <c r="PS328" s="24"/>
      <c r="PT328" s="24"/>
      <c r="PU328" s="24"/>
      <c r="PV328" s="24"/>
      <c r="PW328" s="24"/>
      <c r="PX328" s="24"/>
      <c r="PY328" s="24"/>
      <c r="PZ328" s="24"/>
      <c r="QA328" s="24"/>
      <c r="QB328" s="24"/>
      <c r="QC328" s="24"/>
      <c r="QD328" s="24"/>
      <c r="QE328" s="24"/>
      <c r="QF328" s="24"/>
      <c r="QG328" s="24"/>
      <c r="QH328" s="24"/>
      <c r="QI328" s="24"/>
      <c r="QJ328" s="24"/>
      <c r="QK328" s="24"/>
      <c r="QL328" s="24"/>
      <c r="QM328" s="24"/>
      <c r="QN328" s="24"/>
      <c r="QO328" s="24"/>
      <c r="QP328" s="24"/>
      <c r="QQ328" s="24"/>
      <c r="QR328" s="24"/>
      <c r="QS328" s="24"/>
      <c r="QT328" s="24"/>
      <c r="QU328" s="24"/>
      <c r="QV328" s="24"/>
      <c r="QW328" s="24"/>
      <c r="QX328" s="24"/>
      <c r="QY328" s="24"/>
      <c r="QZ328" s="24"/>
      <c r="RA328" s="24"/>
      <c r="RB328" s="24"/>
      <c r="RC328" s="24"/>
      <c r="RD328" s="24"/>
      <c r="RE328" s="24"/>
      <c r="RF328" s="24"/>
      <c r="RG328" s="24"/>
      <c r="RH328" s="24"/>
      <c r="RI328" s="24"/>
      <c r="RJ328" s="24"/>
      <c r="RK328" s="24"/>
      <c r="RL328" s="24"/>
      <c r="RM328" s="24"/>
      <c r="RN328" s="24"/>
      <c r="RO328" s="24"/>
      <c r="RP328" s="24"/>
      <c r="RQ328" s="24"/>
      <c r="RR328" s="24"/>
      <c r="RS328" s="24"/>
      <c r="RT328" s="24"/>
      <c r="RU328" s="24"/>
      <c r="RV328" s="24"/>
      <c r="RW328" s="24"/>
      <c r="RX328" s="24"/>
      <c r="RY328" s="24"/>
      <c r="RZ328" s="24"/>
      <c r="SA328" s="24"/>
      <c r="SB328" s="24"/>
      <c r="SC328" s="24"/>
      <c r="SD328" s="24"/>
      <c r="SE328" s="24"/>
      <c r="SF328" s="24"/>
      <c r="SG328" s="24"/>
      <c r="SH328" s="24"/>
      <c r="SI328" s="24"/>
      <c r="SJ328" s="24"/>
      <c r="SK328" s="24"/>
      <c r="SL328" s="24"/>
      <c r="SM328" s="24"/>
      <c r="SN328" s="24"/>
      <c r="SO328" s="24"/>
      <c r="SP328" s="24"/>
      <c r="SQ328" s="24"/>
      <c r="SR328" s="24"/>
      <c r="SS328" s="24"/>
      <c r="ST328" s="24"/>
      <c r="SU328" s="24"/>
      <c r="SV328" s="24"/>
      <c r="SW328" s="24"/>
      <c r="SX328" s="24"/>
      <c r="SY328" s="24"/>
      <c r="SZ328" s="24"/>
      <c r="TA328" s="24"/>
      <c r="TB328" s="24"/>
      <c r="TC328" s="24"/>
      <c r="TD328" s="24"/>
      <c r="TE328" s="24"/>
      <c r="TF328" s="24"/>
      <c r="TG328" s="24"/>
      <c r="TH328" s="24"/>
      <c r="TI328" s="24"/>
      <c r="TJ328" s="24"/>
      <c r="TK328" s="24"/>
      <c r="TL328" s="24"/>
      <c r="TM328" s="24"/>
      <c r="TN328" s="24"/>
      <c r="TO328" s="24"/>
      <c r="TP328" s="24"/>
      <c r="TQ328" s="24"/>
      <c r="TR328" s="24"/>
      <c r="TS328" s="24"/>
      <c r="TT328" s="24"/>
      <c r="TU328" s="24"/>
      <c r="TV328" s="24"/>
      <c r="TW328" s="24"/>
      <c r="TX328" s="24"/>
      <c r="TY328" s="24"/>
      <c r="TZ328" s="24"/>
      <c r="UA328" s="24"/>
      <c r="UB328" s="24"/>
      <c r="UC328" s="24"/>
      <c r="UD328" s="24"/>
      <c r="UE328" s="24"/>
      <c r="UF328" s="24"/>
      <c r="UG328" s="24"/>
      <c r="UH328" s="24"/>
      <c r="UI328" s="24"/>
      <c r="UJ328" s="24"/>
      <c r="UK328" s="24"/>
      <c r="UL328" s="24"/>
      <c r="UM328" s="24"/>
      <c r="UN328" s="24"/>
      <c r="UO328" s="24"/>
      <c r="UP328" s="24"/>
      <c r="UQ328" s="24"/>
      <c r="UR328" s="24"/>
      <c r="US328" s="24"/>
      <c r="UT328" s="24"/>
      <c r="UU328" s="24"/>
      <c r="UV328" s="24"/>
      <c r="UW328" s="24"/>
      <c r="UX328" s="24"/>
      <c r="UY328" s="24"/>
      <c r="UZ328" s="24"/>
      <c r="VA328" s="24"/>
      <c r="VB328" s="24"/>
      <c r="VC328" s="24"/>
      <c r="VD328" s="24"/>
    </row>
    <row r="329" spans="1:576" s="23" customFormat="1" ht="15" customHeight="1" x14ac:dyDescent="0.2">
      <c r="A329" s="18">
        <v>15</v>
      </c>
      <c r="B329" s="89" t="s">
        <v>325</v>
      </c>
      <c r="C329" s="89" t="s">
        <v>326</v>
      </c>
      <c r="D329" s="20">
        <v>14</v>
      </c>
      <c r="E329" s="89" t="s">
        <v>247</v>
      </c>
      <c r="F329" s="89" t="s">
        <v>327</v>
      </c>
      <c r="G329" s="130">
        <v>4</v>
      </c>
      <c r="H329" s="22">
        <v>40</v>
      </c>
      <c r="I329" s="22" t="s">
        <v>121</v>
      </c>
      <c r="J329" s="21" t="s">
        <v>236</v>
      </c>
      <c r="K329" s="21" t="s">
        <v>273</v>
      </c>
      <c r="L329" s="21" t="s">
        <v>287</v>
      </c>
      <c r="M329" s="22">
        <v>1</v>
      </c>
      <c r="N329" s="126">
        <v>9269</v>
      </c>
      <c r="O329" s="62">
        <f t="shared" si="179"/>
        <v>1853.8000000000002</v>
      </c>
      <c r="P329" s="62"/>
      <c r="Q329" s="62">
        <f t="shared" si="180"/>
        <v>11122.8</v>
      </c>
      <c r="R329" s="62"/>
      <c r="S329" s="62">
        <f t="shared" si="181"/>
        <v>2047.8</v>
      </c>
      <c r="T329" s="62">
        <f t="shared" si="182"/>
        <v>20478</v>
      </c>
      <c r="U329" s="62">
        <f t="shared" si="183"/>
        <v>1946.4899999999998</v>
      </c>
      <c r="V329" s="62">
        <f t="shared" si="184"/>
        <v>333.68399999999997</v>
      </c>
      <c r="W329" s="62">
        <f t="shared" si="185"/>
        <v>556.14</v>
      </c>
      <c r="X329" s="62">
        <f t="shared" si="186"/>
        <v>222.45599999999999</v>
      </c>
      <c r="Y329" s="62">
        <f t="shared" si="187"/>
        <v>717</v>
      </c>
      <c r="Z329" s="62">
        <f t="shared" si="188"/>
        <v>447</v>
      </c>
      <c r="AA329" s="64">
        <f t="shared" si="189"/>
        <v>6143.4</v>
      </c>
      <c r="AB329" s="64">
        <f t="shared" si="190"/>
        <v>17734.669999999998</v>
      </c>
      <c r="AC329" s="64">
        <f t="shared" si="191"/>
        <v>212816.03999999998</v>
      </c>
      <c r="AD329" s="64"/>
      <c r="AE329" s="64"/>
      <c r="AF329" s="64"/>
      <c r="AG329" s="64"/>
      <c r="AH329" s="64"/>
      <c r="AI329" s="64"/>
      <c r="AJ329" s="64"/>
      <c r="AK329" s="64"/>
      <c r="AL329" s="6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  <c r="CD329" s="24"/>
      <c r="CE329" s="24"/>
      <c r="CF329" s="24"/>
      <c r="CG329" s="24"/>
      <c r="CH329" s="24"/>
      <c r="CI329" s="24"/>
      <c r="CJ329" s="24"/>
      <c r="CK329" s="24"/>
      <c r="CL329" s="24"/>
      <c r="CM329" s="24"/>
      <c r="CN329" s="24"/>
      <c r="CO329" s="24"/>
      <c r="CP329" s="24"/>
      <c r="CQ329" s="24"/>
      <c r="CR329" s="24"/>
      <c r="CS329" s="24"/>
      <c r="CT329" s="24"/>
      <c r="CU329" s="24"/>
      <c r="CV329" s="24"/>
      <c r="CW329" s="24"/>
      <c r="CX329" s="24"/>
      <c r="CY329" s="24"/>
      <c r="CZ329" s="24"/>
      <c r="DA329" s="24"/>
      <c r="DB329" s="24"/>
      <c r="DC329" s="24"/>
      <c r="DD329" s="24"/>
      <c r="DE329" s="24"/>
      <c r="DF329" s="24"/>
      <c r="DG329" s="24"/>
      <c r="DH329" s="24"/>
      <c r="DI329" s="24"/>
      <c r="DJ329" s="24"/>
      <c r="DK329" s="24"/>
      <c r="DL329" s="24"/>
      <c r="DM329" s="24"/>
      <c r="DN329" s="24"/>
      <c r="DO329" s="24"/>
      <c r="DP329" s="24"/>
      <c r="DQ329" s="24"/>
      <c r="DR329" s="24"/>
      <c r="DS329" s="24"/>
      <c r="DT329" s="24"/>
      <c r="DU329" s="24"/>
      <c r="DV329" s="24"/>
      <c r="DW329" s="24"/>
      <c r="DX329" s="24"/>
      <c r="DY329" s="24"/>
      <c r="DZ329" s="24"/>
      <c r="EA329" s="24"/>
      <c r="EB329" s="24"/>
      <c r="EC329" s="24"/>
      <c r="ED329" s="24"/>
      <c r="EE329" s="24"/>
      <c r="EF329" s="24"/>
      <c r="EG329" s="24"/>
      <c r="EH329" s="24"/>
      <c r="EI329" s="24"/>
      <c r="EJ329" s="24"/>
      <c r="EK329" s="24"/>
      <c r="EL329" s="24"/>
      <c r="EM329" s="24"/>
      <c r="EN329" s="24"/>
      <c r="EO329" s="24"/>
      <c r="EP329" s="24"/>
      <c r="EQ329" s="24"/>
      <c r="ER329" s="24"/>
      <c r="ES329" s="24"/>
      <c r="ET329" s="24"/>
      <c r="EU329" s="24"/>
      <c r="EV329" s="24"/>
      <c r="EW329" s="24"/>
      <c r="EX329" s="24"/>
      <c r="EY329" s="24"/>
      <c r="EZ329" s="24"/>
      <c r="FA329" s="24"/>
      <c r="FB329" s="24"/>
      <c r="FC329" s="24"/>
      <c r="FD329" s="24"/>
      <c r="FE329" s="24"/>
      <c r="FF329" s="24"/>
      <c r="FG329" s="24"/>
      <c r="FH329" s="24"/>
      <c r="FI329" s="24"/>
      <c r="FJ329" s="24"/>
      <c r="FK329" s="24"/>
      <c r="FL329" s="24"/>
      <c r="FM329" s="24"/>
      <c r="FN329" s="24"/>
      <c r="FO329" s="24"/>
      <c r="FP329" s="24"/>
      <c r="FQ329" s="24"/>
      <c r="FR329" s="24"/>
      <c r="FS329" s="24"/>
      <c r="FT329" s="24"/>
      <c r="FU329" s="24"/>
      <c r="FV329" s="24"/>
      <c r="FW329" s="24"/>
      <c r="FX329" s="24"/>
      <c r="FY329" s="24"/>
      <c r="FZ329" s="24"/>
      <c r="GA329" s="24"/>
      <c r="GB329" s="24"/>
      <c r="GC329" s="24"/>
      <c r="GD329" s="24"/>
      <c r="GE329" s="24"/>
      <c r="GF329" s="24"/>
      <c r="GG329" s="24"/>
      <c r="GH329" s="24"/>
      <c r="GI329" s="24"/>
      <c r="GJ329" s="24"/>
      <c r="GK329" s="24"/>
      <c r="GL329" s="24"/>
      <c r="GM329" s="24"/>
      <c r="GN329" s="24"/>
      <c r="GO329" s="24"/>
      <c r="GP329" s="24"/>
      <c r="GQ329" s="24"/>
      <c r="GR329" s="24"/>
      <c r="GS329" s="24"/>
      <c r="GT329" s="24"/>
      <c r="GU329" s="24"/>
      <c r="GV329" s="24"/>
      <c r="GW329" s="24"/>
      <c r="GX329" s="24"/>
      <c r="GY329" s="24"/>
      <c r="GZ329" s="24"/>
      <c r="HA329" s="24"/>
      <c r="HB329" s="24"/>
      <c r="HC329" s="24"/>
      <c r="HD329" s="24"/>
      <c r="HE329" s="24"/>
      <c r="HF329" s="24"/>
      <c r="HG329" s="24"/>
      <c r="HH329" s="24"/>
      <c r="HI329" s="24"/>
      <c r="HJ329" s="24"/>
      <c r="HK329" s="24"/>
      <c r="HL329" s="24"/>
      <c r="HM329" s="24"/>
      <c r="HN329" s="24"/>
      <c r="HO329" s="24"/>
      <c r="HP329" s="24"/>
      <c r="HQ329" s="24"/>
      <c r="HR329" s="24"/>
      <c r="HS329" s="24"/>
      <c r="HT329" s="24"/>
      <c r="HU329" s="24"/>
      <c r="HV329" s="24"/>
      <c r="HW329" s="24"/>
      <c r="HX329" s="24"/>
      <c r="HY329" s="24"/>
      <c r="HZ329" s="24"/>
      <c r="IA329" s="24"/>
      <c r="IB329" s="24"/>
      <c r="IC329" s="24"/>
      <c r="ID329" s="24"/>
      <c r="IE329" s="24"/>
      <c r="IF329" s="24"/>
      <c r="IG329" s="24"/>
      <c r="IH329" s="24"/>
      <c r="II329" s="24"/>
      <c r="IJ329" s="24"/>
      <c r="IK329" s="24"/>
      <c r="IL329" s="24"/>
      <c r="IM329" s="24"/>
      <c r="IN329" s="24"/>
      <c r="IO329" s="24"/>
      <c r="IP329" s="24"/>
      <c r="IQ329" s="24"/>
      <c r="IR329" s="24"/>
      <c r="IS329" s="24"/>
      <c r="IT329" s="24"/>
      <c r="IU329" s="24"/>
      <c r="IV329" s="24"/>
      <c r="IW329" s="24"/>
      <c r="IX329" s="24"/>
      <c r="IY329" s="24"/>
      <c r="IZ329" s="24"/>
      <c r="JA329" s="24"/>
      <c r="JB329" s="24"/>
      <c r="JC329" s="24"/>
      <c r="JD329" s="24"/>
      <c r="JE329" s="24"/>
      <c r="JF329" s="24"/>
      <c r="JG329" s="24"/>
      <c r="JH329" s="24"/>
      <c r="JI329" s="24"/>
      <c r="JJ329" s="24"/>
      <c r="JK329" s="24"/>
      <c r="JL329" s="24"/>
      <c r="JM329" s="24"/>
      <c r="JN329" s="24"/>
      <c r="JO329" s="24"/>
      <c r="JP329" s="24"/>
      <c r="JQ329" s="24"/>
      <c r="JR329" s="24"/>
      <c r="JS329" s="24"/>
      <c r="JT329" s="24"/>
      <c r="JU329" s="24"/>
      <c r="JV329" s="24"/>
      <c r="JW329" s="24"/>
      <c r="JX329" s="24"/>
      <c r="JY329" s="24"/>
      <c r="JZ329" s="24"/>
      <c r="KA329" s="24"/>
      <c r="KB329" s="24"/>
      <c r="KC329" s="24"/>
      <c r="KD329" s="24"/>
      <c r="KE329" s="24"/>
      <c r="KF329" s="24"/>
      <c r="KG329" s="24"/>
      <c r="KH329" s="24"/>
      <c r="KI329" s="24"/>
      <c r="KJ329" s="24"/>
      <c r="KK329" s="24"/>
      <c r="KL329" s="24"/>
      <c r="KM329" s="24"/>
      <c r="KN329" s="24"/>
      <c r="KO329" s="24"/>
      <c r="KP329" s="24"/>
      <c r="KQ329" s="24"/>
      <c r="KR329" s="24"/>
      <c r="KS329" s="24"/>
      <c r="KT329" s="24"/>
      <c r="KU329" s="24"/>
      <c r="KV329" s="24"/>
      <c r="KW329" s="24"/>
      <c r="KX329" s="24"/>
      <c r="KY329" s="24"/>
      <c r="KZ329" s="24"/>
      <c r="LA329" s="24"/>
      <c r="LB329" s="24"/>
      <c r="LC329" s="24"/>
      <c r="LD329" s="24"/>
      <c r="LE329" s="24"/>
      <c r="LF329" s="24"/>
      <c r="LG329" s="24"/>
      <c r="LH329" s="24"/>
      <c r="LI329" s="24"/>
      <c r="LJ329" s="24"/>
      <c r="LK329" s="24"/>
      <c r="LL329" s="24"/>
      <c r="LM329" s="24"/>
      <c r="LN329" s="24"/>
      <c r="LO329" s="24"/>
      <c r="LP329" s="24"/>
      <c r="LQ329" s="24"/>
      <c r="LR329" s="24"/>
      <c r="LS329" s="24"/>
      <c r="LT329" s="24"/>
      <c r="LU329" s="24"/>
      <c r="LV329" s="24"/>
      <c r="LW329" s="24"/>
      <c r="LX329" s="24"/>
      <c r="LY329" s="24"/>
      <c r="LZ329" s="24"/>
      <c r="MA329" s="24"/>
      <c r="MB329" s="24"/>
      <c r="MC329" s="24"/>
      <c r="MD329" s="24"/>
      <c r="ME329" s="24"/>
      <c r="MF329" s="24"/>
      <c r="MG329" s="24"/>
      <c r="MH329" s="24"/>
      <c r="MI329" s="24"/>
      <c r="MJ329" s="24"/>
      <c r="MK329" s="24"/>
      <c r="ML329" s="24"/>
      <c r="MM329" s="24"/>
      <c r="MN329" s="24"/>
      <c r="MO329" s="24"/>
      <c r="MP329" s="24"/>
      <c r="MQ329" s="24"/>
      <c r="MR329" s="24"/>
      <c r="MS329" s="24"/>
      <c r="MT329" s="24"/>
      <c r="MU329" s="24"/>
      <c r="MV329" s="24"/>
      <c r="MW329" s="24"/>
      <c r="MX329" s="24"/>
      <c r="MY329" s="24"/>
      <c r="MZ329" s="24"/>
      <c r="NA329" s="24"/>
      <c r="NB329" s="24"/>
      <c r="NC329" s="24"/>
      <c r="ND329" s="24"/>
      <c r="NE329" s="24"/>
      <c r="NF329" s="24"/>
      <c r="NG329" s="24"/>
      <c r="NH329" s="24"/>
      <c r="NI329" s="24"/>
      <c r="NJ329" s="24"/>
      <c r="NK329" s="24"/>
      <c r="NL329" s="24"/>
      <c r="NM329" s="24"/>
      <c r="NN329" s="24"/>
      <c r="NO329" s="24"/>
      <c r="NP329" s="24"/>
      <c r="NQ329" s="24"/>
      <c r="NR329" s="24"/>
      <c r="NS329" s="24"/>
      <c r="NT329" s="24"/>
      <c r="NU329" s="24"/>
      <c r="NV329" s="24"/>
      <c r="NW329" s="24"/>
      <c r="NX329" s="24"/>
      <c r="NY329" s="24"/>
      <c r="NZ329" s="24"/>
      <c r="OA329" s="24"/>
      <c r="OB329" s="24"/>
      <c r="OC329" s="24"/>
      <c r="OD329" s="24"/>
      <c r="OE329" s="24"/>
      <c r="OF329" s="24"/>
      <c r="OG329" s="24"/>
      <c r="OH329" s="24"/>
      <c r="OI329" s="24"/>
      <c r="OJ329" s="24"/>
      <c r="OK329" s="24"/>
      <c r="OL329" s="24"/>
      <c r="OM329" s="24"/>
      <c r="ON329" s="24"/>
      <c r="OO329" s="24"/>
      <c r="OP329" s="24"/>
      <c r="OQ329" s="24"/>
      <c r="OR329" s="24"/>
      <c r="OS329" s="24"/>
      <c r="OT329" s="24"/>
      <c r="OU329" s="24"/>
      <c r="OV329" s="24"/>
      <c r="OW329" s="24"/>
      <c r="OX329" s="24"/>
      <c r="OY329" s="24"/>
      <c r="OZ329" s="24"/>
      <c r="PA329" s="24"/>
      <c r="PB329" s="24"/>
      <c r="PC329" s="24"/>
      <c r="PD329" s="24"/>
      <c r="PE329" s="24"/>
      <c r="PF329" s="24"/>
      <c r="PG329" s="24"/>
      <c r="PH329" s="24"/>
      <c r="PI329" s="24"/>
      <c r="PJ329" s="24"/>
      <c r="PK329" s="24"/>
      <c r="PL329" s="24"/>
      <c r="PM329" s="24"/>
      <c r="PN329" s="24"/>
      <c r="PO329" s="24"/>
      <c r="PP329" s="24"/>
      <c r="PQ329" s="24"/>
      <c r="PR329" s="24"/>
      <c r="PS329" s="24"/>
      <c r="PT329" s="24"/>
      <c r="PU329" s="24"/>
      <c r="PV329" s="24"/>
      <c r="PW329" s="24"/>
      <c r="PX329" s="24"/>
      <c r="PY329" s="24"/>
      <c r="PZ329" s="24"/>
      <c r="QA329" s="24"/>
      <c r="QB329" s="24"/>
      <c r="QC329" s="24"/>
      <c r="QD329" s="24"/>
      <c r="QE329" s="24"/>
      <c r="QF329" s="24"/>
      <c r="QG329" s="24"/>
      <c r="QH329" s="24"/>
      <c r="QI329" s="24"/>
      <c r="QJ329" s="24"/>
      <c r="QK329" s="24"/>
      <c r="QL329" s="24"/>
      <c r="QM329" s="24"/>
      <c r="QN329" s="24"/>
      <c r="QO329" s="24"/>
      <c r="QP329" s="24"/>
      <c r="QQ329" s="24"/>
      <c r="QR329" s="24"/>
      <c r="QS329" s="24"/>
      <c r="QT329" s="24"/>
      <c r="QU329" s="24"/>
      <c r="QV329" s="24"/>
      <c r="QW329" s="24"/>
      <c r="QX329" s="24"/>
      <c r="QY329" s="24"/>
      <c r="QZ329" s="24"/>
      <c r="RA329" s="24"/>
      <c r="RB329" s="24"/>
      <c r="RC329" s="24"/>
      <c r="RD329" s="24"/>
      <c r="RE329" s="24"/>
      <c r="RF329" s="24"/>
      <c r="RG329" s="24"/>
      <c r="RH329" s="24"/>
      <c r="RI329" s="24"/>
      <c r="RJ329" s="24"/>
      <c r="RK329" s="24"/>
      <c r="RL329" s="24"/>
      <c r="RM329" s="24"/>
      <c r="RN329" s="24"/>
      <c r="RO329" s="24"/>
      <c r="RP329" s="24"/>
      <c r="RQ329" s="24"/>
      <c r="RR329" s="24"/>
      <c r="RS329" s="24"/>
      <c r="RT329" s="24"/>
      <c r="RU329" s="24"/>
      <c r="RV329" s="24"/>
      <c r="RW329" s="24"/>
      <c r="RX329" s="24"/>
      <c r="RY329" s="24"/>
      <c r="RZ329" s="24"/>
      <c r="SA329" s="24"/>
      <c r="SB329" s="24"/>
      <c r="SC329" s="24"/>
      <c r="SD329" s="24"/>
      <c r="SE329" s="24"/>
      <c r="SF329" s="24"/>
      <c r="SG329" s="24"/>
      <c r="SH329" s="24"/>
      <c r="SI329" s="24"/>
      <c r="SJ329" s="24"/>
      <c r="SK329" s="24"/>
      <c r="SL329" s="24"/>
      <c r="SM329" s="24"/>
      <c r="SN329" s="24"/>
      <c r="SO329" s="24"/>
      <c r="SP329" s="24"/>
      <c r="SQ329" s="24"/>
      <c r="SR329" s="24"/>
      <c r="SS329" s="24"/>
      <c r="ST329" s="24"/>
      <c r="SU329" s="24"/>
      <c r="SV329" s="24"/>
      <c r="SW329" s="24"/>
      <c r="SX329" s="24"/>
      <c r="SY329" s="24"/>
      <c r="SZ329" s="24"/>
      <c r="TA329" s="24"/>
      <c r="TB329" s="24"/>
      <c r="TC329" s="24"/>
      <c r="TD329" s="24"/>
      <c r="TE329" s="24"/>
      <c r="TF329" s="24"/>
      <c r="TG329" s="24"/>
      <c r="TH329" s="24"/>
      <c r="TI329" s="24"/>
      <c r="TJ329" s="24"/>
      <c r="TK329" s="24"/>
      <c r="TL329" s="24"/>
      <c r="TM329" s="24"/>
      <c r="TN329" s="24"/>
      <c r="TO329" s="24"/>
      <c r="TP329" s="24"/>
      <c r="TQ329" s="24"/>
      <c r="TR329" s="24"/>
      <c r="TS329" s="24"/>
      <c r="TT329" s="24"/>
      <c r="TU329" s="24"/>
      <c r="TV329" s="24"/>
      <c r="TW329" s="24"/>
      <c r="TX329" s="24"/>
      <c r="TY329" s="24"/>
      <c r="TZ329" s="24"/>
      <c r="UA329" s="24"/>
      <c r="UB329" s="24"/>
      <c r="UC329" s="24"/>
      <c r="UD329" s="24"/>
      <c r="UE329" s="24"/>
      <c r="UF329" s="24"/>
      <c r="UG329" s="24"/>
      <c r="UH329" s="24"/>
      <c r="UI329" s="24"/>
      <c r="UJ329" s="24"/>
      <c r="UK329" s="24"/>
      <c r="UL329" s="24"/>
      <c r="UM329" s="24"/>
      <c r="UN329" s="24"/>
      <c r="UO329" s="24"/>
      <c r="UP329" s="24"/>
      <c r="UQ329" s="24"/>
      <c r="UR329" s="24"/>
      <c r="US329" s="24"/>
      <c r="UT329" s="24"/>
      <c r="UU329" s="24"/>
      <c r="UV329" s="24"/>
      <c r="UW329" s="24"/>
      <c r="UX329" s="24"/>
      <c r="UY329" s="24"/>
      <c r="UZ329" s="24"/>
      <c r="VA329" s="24"/>
      <c r="VB329" s="24"/>
      <c r="VC329" s="24"/>
      <c r="VD329" s="24"/>
    </row>
    <row r="330" spans="1:576" s="23" customFormat="1" ht="15" customHeight="1" x14ac:dyDescent="0.2">
      <c r="A330" s="18">
        <v>16</v>
      </c>
      <c r="B330" s="89" t="s">
        <v>325</v>
      </c>
      <c r="C330" s="89" t="s">
        <v>326</v>
      </c>
      <c r="D330" s="20">
        <v>14</v>
      </c>
      <c r="E330" s="89" t="s">
        <v>247</v>
      </c>
      <c r="F330" s="89" t="s">
        <v>327</v>
      </c>
      <c r="G330" s="130">
        <v>4</v>
      </c>
      <c r="H330" s="22">
        <v>40</v>
      </c>
      <c r="I330" s="22" t="s">
        <v>121</v>
      </c>
      <c r="J330" s="21" t="s">
        <v>236</v>
      </c>
      <c r="K330" s="21" t="s">
        <v>273</v>
      </c>
      <c r="L330" s="21" t="s">
        <v>287</v>
      </c>
      <c r="M330" s="22">
        <v>1</v>
      </c>
      <c r="N330" s="126">
        <v>9269</v>
      </c>
      <c r="O330" s="62">
        <f t="shared" si="179"/>
        <v>1853.8000000000002</v>
      </c>
      <c r="P330" s="62"/>
      <c r="Q330" s="62">
        <f t="shared" si="180"/>
        <v>11122.8</v>
      </c>
      <c r="R330" s="62"/>
      <c r="S330" s="62">
        <f t="shared" si="181"/>
        <v>2047.8</v>
      </c>
      <c r="T330" s="62">
        <f t="shared" si="182"/>
        <v>20478</v>
      </c>
      <c r="U330" s="62">
        <f t="shared" si="183"/>
        <v>1946.4899999999998</v>
      </c>
      <c r="V330" s="62">
        <f t="shared" si="184"/>
        <v>333.68399999999997</v>
      </c>
      <c r="W330" s="62">
        <f t="shared" si="185"/>
        <v>556.14</v>
      </c>
      <c r="X330" s="62">
        <f t="shared" si="186"/>
        <v>222.45599999999999</v>
      </c>
      <c r="Y330" s="62">
        <f t="shared" si="187"/>
        <v>717</v>
      </c>
      <c r="Z330" s="62">
        <f t="shared" si="188"/>
        <v>447</v>
      </c>
      <c r="AA330" s="64">
        <f t="shared" si="189"/>
        <v>6143.4</v>
      </c>
      <c r="AB330" s="64">
        <f t="shared" si="190"/>
        <v>17734.669999999998</v>
      </c>
      <c r="AC330" s="64">
        <f t="shared" si="191"/>
        <v>212816.03999999998</v>
      </c>
      <c r="AD330" s="64"/>
      <c r="AE330" s="64"/>
      <c r="AF330" s="64"/>
      <c r="AG330" s="64"/>
      <c r="AH330" s="64"/>
      <c r="AI330" s="64"/>
      <c r="AJ330" s="64"/>
      <c r="AK330" s="64"/>
      <c r="AL330" s="6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  <c r="II330" s="24"/>
      <c r="IJ330" s="24"/>
      <c r="IK330" s="24"/>
      <c r="IL330" s="24"/>
      <c r="IM330" s="24"/>
      <c r="IN330" s="24"/>
      <c r="IO330" s="24"/>
      <c r="IP330" s="24"/>
      <c r="IQ330" s="24"/>
      <c r="IR330" s="24"/>
      <c r="IS330" s="24"/>
      <c r="IT330" s="24"/>
      <c r="IU330" s="24"/>
      <c r="IV330" s="24"/>
      <c r="IW330" s="24"/>
      <c r="IX330" s="24"/>
      <c r="IY330" s="24"/>
      <c r="IZ330" s="24"/>
      <c r="JA330" s="24"/>
      <c r="JB330" s="24"/>
      <c r="JC330" s="24"/>
      <c r="JD330" s="24"/>
      <c r="JE330" s="24"/>
      <c r="JF330" s="24"/>
      <c r="JG330" s="24"/>
      <c r="JH330" s="24"/>
      <c r="JI330" s="24"/>
      <c r="JJ330" s="24"/>
      <c r="JK330" s="24"/>
      <c r="JL330" s="24"/>
      <c r="JM330" s="24"/>
      <c r="JN330" s="24"/>
      <c r="JO330" s="24"/>
      <c r="JP330" s="24"/>
      <c r="JQ330" s="24"/>
      <c r="JR330" s="24"/>
      <c r="JS330" s="24"/>
      <c r="JT330" s="24"/>
      <c r="JU330" s="24"/>
      <c r="JV330" s="24"/>
      <c r="JW330" s="24"/>
      <c r="JX330" s="24"/>
      <c r="JY330" s="24"/>
      <c r="JZ330" s="24"/>
      <c r="KA330" s="24"/>
      <c r="KB330" s="24"/>
      <c r="KC330" s="24"/>
      <c r="KD330" s="24"/>
      <c r="KE330" s="24"/>
      <c r="KF330" s="24"/>
      <c r="KG330" s="24"/>
      <c r="KH330" s="24"/>
      <c r="KI330" s="24"/>
      <c r="KJ330" s="24"/>
      <c r="KK330" s="24"/>
      <c r="KL330" s="24"/>
      <c r="KM330" s="24"/>
      <c r="KN330" s="24"/>
      <c r="KO330" s="24"/>
      <c r="KP330" s="24"/>
      <c r="KQ330" s="24"/>
      <c r="KR330" s="24"/>
      <c r="KS330" s="24"/>
      <c r="KT330" s="24"/>
      <c r="KU330" s="24"/>
      <c r="KV330" s="24"/>
      <c r="KW330" s="24"/>
      <c r="KX330" s="24"/>
      <c r="KY330" s="24"/>
      <c r="KZ330" s="24"/>
      <c r="LA330" s="24"/>
      <c r="LB330" s="24"/>
      <c r="LC330" s="24"/>
      <c r="LD330" s="24"/>
      <c r="LE330" s="24"/>
      <c r="LF330" s="24"/>
      <c r="LG330" s="24"/>
      <c r="LH330" s="24"/>
      <c r="LI330" s="24"/>
      <c r="LJ330" s="24"/>
      <c r="LK330" s="24"/>
      <c r="LL330" s="24"/>
      <c r="LM330" s="24"/>
      <c r="LN330" s="24"/>
      <c r="LO330" s="24"/>
      <c r="LP330" s="24"/>
      <c r="LQ330" s="24"/>
      <c r="LR330" s="24"/>
      <c r="LS330" s="24"/>
      <c r="LT330" s="24"/>
      <c r="LU330" s="24"/>
      <c r="LV330" s="24"/>
      <c r="LW330" s="24"/>
      <c r="LX330" s="24"/>
      <c r="LY330" s="24"/>
      <c r="LZ330" s="24"/>
      <c r="MA330" s="24"/>
      <c r="MB330" s="24"/>
      <c r="MC330" s="24"/>
      <c r="MD330" s="24"/>
      <c r="ME330" s="24"/>
      <c r="MF330" s="24"/>
      <c r="MG330" s="24"/>
      <c r="MH330" s="24"/>
      <c r="MI330" s="24"/>
      <c r="MJ330" s="24"/>
      <c r="MK330" s="24"/>
      <c r="ML330" s="24"/>
      <c r="MM330" s="24"/>
      <c r="MN330" s="24"/>
      <c r="MO330" s="24"/>
      <c r="MP330" s="24"/>
      <c r="MQ330" s="24"/>
      <c r="MR330" s="24"/>
      <c r="MS330" s="24"/>
      <c r="MT330" s="24"/>
      <c r="MU330" s="24"/>
      <c r="MV330" s="24"/>
      <c r="MW330" s="24"/>
      <c r="MX330" s="24"/>
      <c r="MY330" s="24"/>
      <c r="MZ330" s="24"/>
      <c r="NA330" s="24"/>
      <c r="NB330" s="24"/>
      <c r="NC330" s="24"/>
      <c r="ND330" s="24"/>
      <c r="NE330" s="24"/>
      <c r="NF330" s="24"/>
      <c r="NG330" s="24"/>
      <c r="NH330" s="24"/>
      <c r="NI330" s="24"/>
      <c r="NJ330" s="24"/>
      <c r="NK330" s="24"/>
      <c r="NL330" s="24"/>
      <c r="NM330" s="24"/>
      <c r="NN330" s="24"/>
      <c r="NO330" s="24"/>
      <c r="NP330" s="24"/>
      <c r="NQ330" s="24"/>
      <c r="NR330" s="24"/>
      <c r="NS330" s="24"/>
      <c r="NT330" s="24"/>
      <c r="NU330" s="24"/>
      <c r="NV330" s="24"/>
      <c r="NW330" s="24"/>
      <c r="NX330" s="24"/>
      <c r="NY330" s="24"/>
      <c r="NZ330" s="24"/>
      <c r="OA330" s="24"/>
      <c r="OB330" s="24"/>
      <c r="OC330" s="24"/>
      <c r="OD330" s="24"/>
      <c r="OE330" s="24"/>
      <c r="OF330" s="24"/>
      <c r="OG330" s="24"/>
      <c r="OH330" s="24"/>
      <c r="OI330" s="24"/>
      <c r="OJ330" s="24"/>
      <c r="OK330" s="24"/>
      <c r="OL330" s="24"/>
      <c r="OM330" s="24"/>
      <c r="ON330" s="24"/>
      <c r="OO330" s="24"/>
      <c r="OP330" s="24"/>
      <c r="OQ330" s="24"/>
      <c r="OR330" s="24"/>
      <c r="OS330" s="24"/>
      <c r="OT330" s="24"/>
      <c r="OU330" s="24"/>
      <c r="OV330" s="24"/>
      <c r="OW330" s="24"/>
      <c r="OX330" s="24"/>
      <c r="OY330" s="24"/>
      <c r="OZ330" s="24"/>
      <c r="PA330" s="24"/>
      <c r="PB330" s="24"/>
      <c r="PC330" s="24"/>
      <c r="PD330" s="24"/>
      <c r="PE330" s="24"/>
      <c r="PF330" s="24"/>
      <c r="PG330" s="24"/>
      <c r="PH330" s="24"/>
      <c r="PI330" s="24"/>
      <c r="PJ330" s="24"/>
      <c r="PK330" s="24"/>
      <c r="PL330" s="24"/>
      <c r="PM330" s="24"/>
      <c r="PN330" s="24"/>
      <c r="PO330" s="24"/>
      <c r="PP330" s="24"/>
      <c r="PQ330" s="24"/>
      <c r="PR330" s="24"/>
      <c r="PS330" s="24"/>
      <c r="PT330" s="24"/>
      <c r="PU330" s="24"/>
      <c r="PV330" s="24"/>
      <c r="PW330" s="24"/>
      <c r="PX330" s="24"/>
      <c r="PY330" s="24"/>
      <c r="PZ330" s="24"/>
      <c r="QA330" s="24"/>
      <c r="QB330" s="24"/>
      <c r="QC330" s="24"/>
      <c r="QD330" s="24"/>
      <c r="QE330" s="24"/>
      <c r="QF330" s="24"/>
      <c r="QG330" s="24"/>
      <c r="QH330" s="24"/>
      <c r="QI330" s="24"/>
      <c r="QJ330" s="24"/>
      <c r="QK330" s="24"/>
      <c r="QL330" s="24"/>
      <c r="QM330" s="24"/>
      <c r="QN330" s="24"/>
      <c r="QO330" s="24"/>
      <c r="QP330" s="24"/>
      <c r="QQ330" s="24"/>
      <c r="QR330" s="24"/>
      <c r="QS330" s="24"/>
      <c r="QT330" s="24"/>
      <c r="QU330" s="24"/>
      <c r="QV330" s="24"/>
      <c r="QW330" s="24"/>
      <c r="QX330" s="24"/>
      <c r="QY330" s="24"/>
      <c r="QZ330" s="24"/>
      <c r="RA330" s="24"/>
      <c r="RB330" s="24"/>
      <c r="RC330" s="24"/>
      <c r="RD330" s="24"/>
      <c r="RE330" s="24"/>
      <c r="RF330" s="24"/>
      <c r="RG330" s="24"/>
      <c r="RH330" s="24"/>
      <c r="RI330" s="24"/>
      <c r="RJ330" s="24"/>
      <c r="RK330" s="24"/>
      <c r="RL330" s="24"/>
      <c r="RM330" s="24"/>
      <c r="RN330" s="24"/>
      <c r="RO330" s="24"/>
      <c r="RP330" s="24"/>
      <c r="RQ330" s="24"/>
      <c r="RR330" s="24"/>
      <c r="RS330" s="24"/>
      <c r="RT330" s="24"/>
      <c r="RU330" s="24"/>
      <c r="RV330" s="24"/>
      <c r="RW330" s="24"/>
      <c r="RX330" s="24"/>
      <c r="RY330" s="24"/>
      <c r="RZ330" s="24"/>
      <c r="SA330" s="24"/>
      <c r="SB330" s="24"/>
      <c r="SC330" s="24"/>
      <c r="SD330" s="24"/>
      <c r="SE330" s="24"/>
      <c r="SF330" s="24"/>
      <c r="SG330" s="24"/>
      <c r="SH330" s="24"/>
      <c r="SI330" s="24"/>
      <c r="SJ330" s="24"/>
      <c r="SK330" s="24"/>
      <c r="SL330" s="24"/>
      <c r="SM330" s="24"/>
      <c r="SN330" s="24"/>
      <c r="SO330" s="24"/>
      <c r="SP330" s="24"/>
      <c r="SQ330" s="24"/>
      <c r="SR330" s="24"/>
      <c r="SS330" s="24"/>
      <c r="ST330" s="24"/>
      <c r="SU330" s="24"/>
      <c r="SV330" s="24"/>
      <c r="SW330" s="24"/>
      <c r="SX330" s="24"/>
      <c r="SY330" s="24"/>
      <c r="SZ330" s="24"/>
      <c r="TA330" s="24"/>
      <c r="TB330" s="24"/>
      <c r="TC330" s="24"/>
      <c r="TD330" s="24"/>
      <c r="TE330" s="24"/>
      <c r="TF330" s="24"/>
      <c r="TG330" s="24"/>
      <c r="TH330" s="24"/>
      <c r="TI330" s="24"/>
      <c r="TJ330" s="24"/>
      <c r="TK330" s="24"/>
      <c r="TL330" s="24"/>
      <c r="TM330" s="24"/>
      <c r="TN330" s="24"/>
      <c r="TO330" s="24"/>
      <c r="TP330" s="24"/>
      <c r="TQ330" s="24"/>
      <c r="TR330" s="24"/>
      <c r="TS330" s="24"/>
      <c r="TT330" s="24"/>
      <c r="TU330" s="24"/>
      <c r="TV330" s="24"/>
      <c r="TW330" s="24"/>
      <c r="TX330" s="24"/>
      <c r="TY330" s="24"/>
      <c r="TZ330" s="24"/>
      <c r="UA330" s="24"/>
      <c r="UB330" s="24"/>
      <c r="UC330" s="24"/>
      <c r="UD330" s="24"/>
      <c r="UE330" s="24"/>
      <c r="UF330" s="24"/>
      <c r="UG330" s="24"/>
      <c r="UH330" s="24"/>
      <c r="UI330" s="24"/>
      <c r="UJ330" s="24"/>
      <c r="UK330" s="24"/>
      <c r="UL330" s="24"/>
      <c r="UM330" s="24"/>
      <c r="UN330" s="24"/>
      <c r="UO330" s="24"/>
      <c r="UP330" s="24"/>
      <c r="UQ330" s="24"/>
      <c r="UR330" s="24"/>
      <c r="US330" s="24"/>
      <c r="UT330" s="24"/>
      <c r="UU330" s="24"/>
      <c r="UV330" s="24"/>
      <c r="UW330" s="24"/>
      <c r="UX330" s="24"/>
      <c r="UY330" s="24"/>
      <c r="UZ330" s="24"/>
      <c r="VA330" s="24"/>
      <c r="VB330" s="24"/>
      <c r="VC330" s="24"/>
      <c r="VD330" s="24"/>
    </row>
    <row r="331" spans="1:576" s="23" customFormat="1" ht="15" customHeight="1" x14ac:dyDescent="0.2">
      <c r="A331" s="18">
        <v>17</v>
      </c>
      <c r="B331" s="89" t="s">
        <v>325</v>
      </c>
      <c r="C331" s="89" t="s">
        <v>326</v>
      </c>
      <c r="D331" s="20">
        <v>14</v>
      </c>
      <c r="E331" s="89" t="s">
        <v>247</v>
      </c>
      <c r="F331" s="89" t="s">
        <v>327</v>
      </c>
      <c r="G331" s="130">
        <v>4</v>
      </c>
      <c r="H331" s="22">
        <v>40</v>
      </c>
      <c r="I331" s="22" t="s">
        <v>121</v>
      </c>
      <c r="J331" s="21" t="s">
        <v>236</v>
      </c>
      <c r="K331" s="21" t="s">
        <v>273</v>
      </c>
      <c r="L331" s="21" t="s">
        <v>287</v>
      </c>
      <c r="M331" s="22">
        <v>1</v>
      </c>
      <c r="N331" s="126">
        <v>9269</v>
      </c>
      <c r="O331" s="62">
        <f t="shared" si="179"/>
        <v>1853.8000000000002</v>
      </c>
      <c r="P331" s="62"/>
      <c r="Q331" s="62">
        <f t="shared" si="180"/>
        <v>11122.8</v>
      </c>
      <c r="R331" s="62"/>
      <c r="S331" s="62">
        <f t="shared" si="181"/>
        <v>2047.8</v>
      </c>
      <c r="T331" s="62">
        <f t="shared" si="182"/>
        <v>20478</v>
      </c>
      <c r="U331" s="62">
        <f t="shared" si="183"/>
        <v>1946.4899999999998</v>
      </c>
      <c r="V331" s="62">
        <f t="shared" si="184"/>
        <v>333.68399999999997</v>
      </c>
      <c r="W331" s="62">
        <f t="shared" si="185"/>
        <v>556.14</v>
      </c>
      <c r="X331" s="62">
        <f t="shared" si="186"/>
        <v>222.45599999999999</v>
      </c>
      <c r="Y331" s="62">
        <f t="shared" si="187"/>
        <v>717</v>
      </c>
      <c r="Z331" s="62">
        <f t="shared" si="188"/>
        <v>447</v>
      </c>
      <c r="AA331" s="64">
        <f t="shared" si="189"/>
        <v>6143.4</v>
      </c>
      <c r="AB331" s="64">
        <f t="shared" si="190"/>
        <v>17734.669999999998</v>
      </c>
      <c r="AC331" s="64">
        <f t="shared" si="191"/>
        <v>212816.03999999998</v>
      </c>
      <c r="AD331" s="64"/>
      <c r="AE331" s="64"/>
      <c r="AF331" s="64"/>
      <c r="AG331" s="64"/>
      <c r="AH331" s="64"/>
      <c r="AI331" s="64"/>
      <c r="AJ331" s="64"/>
      <c r="AK331" s="64"/>
      <c r="AL331" s="6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  <c r="CO331" s="24"/>
      <c r="CP331" s="24"/>
      <c r="CQ331" s="24"/>
      <c r="CR331" s="24"/>
      <c r="CS331" s="24"/>
      <c r="CT331" s="24"/>
      <c r="CU331" s="24"/>
      <c r="CV331" s="24"/>
      <c r="CW331" s="24"/>
      <c r="CX331" s="24"/>
      <c r="CY331" s="24"/>
      <c r="CZ331" s="24"/>
      <c r="DA331" s="24"/>
      <c r="DB331" s="24"/>
      <c r="DC331" s="24"/>
      <c r="DD331" s="24"/>
      <c r="DE331" s="24"/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24"/>
      <c r="GF331" s="24"/>
      <c r="GG331" s="24"/>
      <c r="GH331" s="24"/>
      <c r="GI331" s="24"/>
      <c r="GJ331" s="24"/>
      <c r="GK331" s="24"/>
      <c r="GL331" s="24"/>
      <c r="GM331" s="24"/>
      <c r="GN331" s="24"/>
      <c r="GO331" s="24"/>
      <c r="GP331" s="24"/>
      <c r="GQ331" s="24"/>
      <c r="GR331" s="24"/>
      <c r="GS331" s="24"/>
      <c r="GT331" s="24"/>
      <c r="GU331" s="24"/>
      <c r="GV331" s="24"/>
      <c r="GW331" s="24"/>
      <c r="GX331" s="24"/>
      <c r="GY331" s="24"/>
      <c r="GZ331" s="24"/>
      <c r="HA331" s="24"/>
      <c r="HB331" s="24"/>
      <c r="HC331" s="24"/>
      <c r="HD331" s="24"/>
      <c r="HE331" s="24"/>
      <c r="HF331" s="24"/>
      <c r="HG331" s="24"/>
      <c r="HH331" s="24"/>
      <c r="HI331" s="24"/>
      <c r="HJ331" s="24"/>
      <c r="HK331" s="24"/>
      <c r="HL331" s="24"/>
      <c r="HM331" s="24"/>
      <c r="HN331" s="24"/>
      <c r="HO331" s="24"/>
      <c r="HP331" s="24"/>
      <c r="HQ331" s="24"/>
      <c r="HR331" s="24"/>
      <c r="HS331" s="24"/>
      <c r="HT331" s="24"/>
      <c r="HU331" s="24"/>
      <c r="HV331" s="24"/>
      <c r="HW331" s="24"/>
      <c r="HX331" s="24"/>
      <c r="HY331" s="24"/>
      <c r="HZ331" s="24"/>
      <c r="IA331" s="24"/>
      <c r="IB331" s="24"/>
      <c r="IC331" s="24"/>
      <c r="ID331" s="24"/>
      <c r="IE331" s="24"/>
      <c r="IF331" s="24"/>
      <c r="IG331" s="24"/>
      <c r="IH331" s="24"/>
      <c r="II331" s="24"/>
      <c r="IJ331" s="24"/>
      <c r="IK331" s="24"/>
      <c r="IL331" s="24"/>
      <c r="IM331" s="24"/>
      <c r="IN331" s="24"/>
      <c r="IO331" s="24"/>
      <c r="IP331" s="24"/>
      <c r="IQ331" s="24"/>
      <c r="IR331" s="24"/>
      <c r="IS331" s="24"/>
      <c r="IT331" s="24"/>
      <c r="IU331" s="24"/>
      <c r="IV331" s="24"/>
      <c r="IW331" s="24"/>
      <c r="IX331" s="24"/>
      <c r="IY331" s="24"/>
      <c r="IZ331" s="24"/>
      <c r="JA331" s="24"/>
      <c r="JB331" s="24"/>
      <c r="JC331" s="24"/>
      <c r="JD331" s="24"/>
      <c r="JE331" s="24"/>
      <c r="JF331" s="24"/>
      <c r="JG331" s="24"/>
      <c r="JH331" s="24"/>
      <c r="JI331" s="24"/>
      <c r="JJ331" s="24"/>
      <c r="JK331" s="24"/>
      <c r="JL331" s="24"/>
      <c r="JM331" s="24"/>
      <c r="JN331" s="24"/>
      <c r="JO331" s="24"/>
      <c r="JP331" s="24"/>
      <c r="JQ331" s="24"/>
      <c r="JR331" s="24"/>
      <c r="JS331" s="24"/>
      <c r="JT331" s="24"/>
      <c r="JU331" s="24"/>
      <c r="JV331" s="24"/>
      <c r="JW331" s="24"/>
      <c r="JX331" s="24"/>
      <c r="JY331" s="24"/>
      <c r="JZ331" s="24"/>
      <c r="KA331" s="24"/>
      <c r="KB331" s="24"/>
      <c r="KC331" s="24"/>
      <c r="KD331" s="24"/>
      <c r="KE331" s="24"/>
      <c r="KF331" s="24"/>
      <c r="KG331" s="24"/>
      <c r="KH331" s="24"/>
      <c r="KI331" s="24"/>
      <c r="KJ331" s="24"/>
      <c r="KK331" s="24"/>
      <c r="KL331" s="24"/>
      <c r="KM331" s="24"/>
      <c r="KN331" s="24"/>
      <c r="KO331" s="24"/>
      <c r="KP331" s="24"/>
      <c r="KQ331" s="24"/>
      <c r="KR331" s="24"/>
      <c r="KS331" s="24"/>
      <c r="KT331" s="24"/>
      <c r="KU331" s="24"/>
      <c r="KV331" s="24"/>
      <c r="KW331" s="24"/>
      <c r="KX331" s="24"/>
      <c r="KY331" s="24"/>
      <c r="KZ331" s="24"/>
      <c r="LA331" s="24"/>
      <c r="LB331" s="24"/>
      <c r="LC331" s="24"/>
      <c r="LD331" s="24"/>
      <c r="LE331" s="24"/>
      <c r="LF331" s="24"/>
      <c r="LG331" s="24"/>
      <c r="LH331" s="24"/>
      <c r="LI331" s="24"/>
      <c r="LJ331" s="24"/>
      <c r="LK331" s="24"/>
      <c r="LL331" s="24"/>
      <c r="LM331" s="24"/>
      <c r="LN331" s="24"/>
      <c r="LO331" s="24"/>
      <c r="LP331" s="24"/>
      <c r="LQ331" s="24"/>
      <c r="LR331" s="24"/>
      <c r="LS331" s="24"/>
      <c r="LT331" s="24"/>
      <c r="LU331" s="24"/>
      <c r="LV331" s="24"/>
      <c r="LW331" s="24"/>
      <c r="LX331" s="24"/>
      <c r="LY331" s="24"/>
      <c r="LZ331" s="24"/>
      <c r="MA331" s="24"/>
      <c r="MB331" s="24"/>
      <c r="MC331" s="24"/>
      <c r="MD331" s="24"/>
      <c r="ME331" s="24"/>
      <c r="MF331" s="24"/>
      <c r="MG331" s="24"/>
      <c r="MH331" s="24"/>
      <c r="MI331" s="24"/>
      <c r="MJ331" s="24"/>
      <c r="MK331" s="24"/>
      <c r="ML331" s="24"/>
      <c r="MM331" s="24"/>
      <c r="MN331" s="24"/>
      <c r="MO331" s="24"/>
      <c r="MP331" s="24"/>
      <c r="MQ331" s="24"/>
      <c r="MR331" s="24"/>
      <c r="MS331" s="24"/>
      <c r="MT331" s="24"/>
      <c r="MU331" s="24"/>
      <c r="MV331" s="24"/>
      <c r="MW331" s="24"/>
      <c r="MX331" s="24"/>
      <c r="MY331" s="24"/>
      <c r="MZ331" s="24"/>
      <c r="NA331" s="24"/>
      <c r="NB331" s="24"/>
      <c r="NC331" s="24"/>
      <c r="ND331" s="24"/>
      <c r="NE331" s="24"/>
      <c r="NF331" s="24"/>
      <c r="NG331" s="24"/>
      <c r="NH331" s="24"/>
      <c r="NI331" s="24"/>
      <c r="NJ331" s="24"/>
      <c r="NK331" s="24"/>
      <c r="NL331" s="24"/>
      <c r="NM331" s="24"/>
      <c r="NN331" s="24"/>
      <c r="NO331" s="24"/>
      <c r="NP331" s="24"/>
      <c r="NQ331" s="24"/>
      <c r="NR331" s="24"/>
      <c r="NS331" s="24"/>
      <c r="NT331" s="24"/>
      <c r="NU331" s="24"/>
      <c r="NV331" s="24"/>
      <c r="NW331" s="24"/>
      <c r="NX331" s="24"/>
      <c r="NY331" s="24"/>
      <c r="NZ331" s="24"/>
      <c r="OA331" s="24"/>
      <c r="OB331" s="24"/>
      <c r="OC331" s="24"/>
      <c r="OD331" s="24"/>
      <c r="OE331" s="24"/>
      <c r="OF331" s="24"/>
      <c r="OG331" s="24"/>
      <c r="OH331" s="24"/>
      <c r="OI331" s="24"/>
      <c r="OJ331" s="24"/>
      <c r="OK331" s="24"/>
      <c r="OL331" s="24"/>
      <c r="OM331" s="24"/>
      <c r="ON331" s="24"/>
      <c r="OO331" s="24"/>
      <c r="OP331" s="24"/>
      <c r="OQ331" s="24"/>
      <c r="OR331" s="24"/>
      <c r="OS331" s="24"/>
      <c r="OT331" s="24"/>
      <c r="OU331" s="24"/>
      <c r="OV331" s="24"/>
      <c r="OW331" s="24"/>
      <c r="OX331" s="24"/>
      <c r="OY331" s="24"/>
      <c r="OZ331" s="24"/>
      <c r="PA331" s="24"/>
      <c r="PB331" s="24"/>
      <c r="PC331" s="24"/>
      <c r="PD331" s="24"/>
      <c r="PE331" s="24"/>
      <c r="PF331" s="24"/>
      <c r="PG331" s="24"/>
      <c r="PH331" s="24"/>
      <c r="PI331" s="24"/>
      <c r="PJ331" s="24"/>
      <c r="PK331" s="24"/>
      <c r="PL331" s="24"/>
      <c r="PM331" s="24"/>
      <c r="PN331" s="24"/>
      <c r="PO331" s="24"/>
      <c r="PP331" s="24"/>
      <c r="PQ331" s="24"/>
      <c r="PR331" s="24"/>
      <c r="PS331" s="24"/>
      <c r="PT331" s="24"/>
      <c r="PU331" s="24"/>
      <c r="PV331" s="24"/>
      <c r="PW331" s="24"/>
      <c r="PX331" s="24"/>
      <c r="PY331" s="24"/>
      <c r="PZ331" s="24"/>
      <c r="QA331" s="24"/>
      <c r="QB331" s="24"/>
      <c r="QC331" s="24"/>
      <c r="QD331" s="24"/>
      <c r="QE331" s="24"/>
      <c r="QF331" s="24"/>
      <c r="QG331" s="24"/>
      <c r="QH331" s="24"/>
      <c r="QI331" s="24"/>
      <c r="QJ331" s="24"/>
      <c r="QK331" s="24"/>
      <c r="QL331" s="24"/>
      <c r="QM331" s="24"/>
      <c r="QN331" s="24"/>
      <c r="QO331" s="24"/>
      <c r="QP331" s="24"/>
      <c r="QQ331" s="24"/>
      <c r="QR331" s="24"/>
      <c r="QS331" s="24"/>
      <c r="QT331" s="24"/>
      <c r="QU331" s="24"/>
      <c r="QV331" s="24"/>
      <c r="QW331" s="24"/>
      <c r="QX331" s="24"/>
      <c r="QY331" s="24"/>
      <c r="QZ331" s="24"/>
      <c r="RA331" s="24"/>
      <c r="RB331" s="24"/>
      <c r="RC331" s="24"/>
      <c r="RD331" s="24"/>
      <c r="RE331" s="24"/>
      <c r="RF331" s="24"/>
      <c r="RG331" s="24"/>
      <c r="RH331" s="24"/>
      <c r="RI331" s="24"/>
      <c r="RJ331" s="24"/>
      <c r="RK331" s="24"/>
      <c r="RL331" s="24"/>
      <c r="RM331" s="24"/>
      <c r="RN331" s="24"/>
      <c r="RO331" s="24"/>
      <c r="RP331" s="24"/>
      <c r="RQ331" s="24"/>
      <c r="RR331" s="24"/>
      <c r="RS331" s="24"/>
      <c r="RT331" s="24"/>
      <c r="RU331" s="24"/>
      <c r="RV331" s="24"/>
      <c r="RW331" s="24"/>
      <c r="RX331" s="24"/>
      <c r="RY331" s="24"/>
      <c r="RZ331" s="24"/>
      <c r="SA331" s="24"/>
      <c r="SB331" s="24"/>
      <c r="SC331" s="24"/>
      <c r="SD331" s="24"/>
      <c r="SE331" s="24"/>
      <c r="SF331" s="24"/>
      <c r="SG331" s="24"/>
      <c r="SH331" s="24"/>
      <c r="SI331" s="24"/>
      <c r="SJ331" s="24"/>
      <c r="SK331" s="24"/>
      <c r="SL331" s="24"/>
      <c r="SM331" s="24"/>
      <c r="SN331" s="24"/>
      <c r="SO331" s="24"/>
      <c r="SP331" s="24"/>
      <c r="SQ331" s="24"/>
      <c r="SR331" s="24"/>
      <c r="SS331" s="24"/>
      <c r="ST331" s="24"/>
      <c r="SU331" s="24"/>
      <c r="SV331" s="24"/>
      <c r="SW331" s="24"/>
      <c r="SX331" s="24"/>
      <c r="SY331" s="24"/>
      <c r="SZ331" s="24"/>
      <c r="TA331" s="24"/>
      <c r="TB331" s="24"/>
      <c r="TC331" s="24"/>
      <c r="TD331" s="24"/>
      <c r="TE331" s="24"/>
      <c r="TF331" s="24"/>
      <c r="TG331" s="24"/>
      <c r="TH331" s="24"/>
      <c r="TI331" s="24"/>
      <c r="TJ331" s="24"/>
      <c r="TK331" s="24"/>
      <c r="TL331" s="24"/>
      <c r="TM331" s="24"/>
      <c r="TN331" s="24"/>
      <c r="TO331" s="24"/>
      <c r="TP331" s="24"/>
      <c r="TQ331" s="24"/>
      <c r="TR331" s="24"/>
      <c r="TS331" s="24"/>
      <c r="TT331" s="24"/>
      <c r="TU331" s="24"/>
      <c r="TV331" s="24"/>
      <c r="TW331" s="24"/>
      <c r="TX331" s="24"/>
      <c r="TY331" s="24"/>
      <c r="TZ331" s="24"/>
      <c r="UA331" s="24"/>
      <c r="UB331" s="24"/>
      <c r="UC331" s="24"/>
      <c r="UD331" s="24"/>
      <c r="UE331" s="24"/>
      <c r="UF331" s="24"/>
      <c r="UG331" s="24"/>
      <c r="UH331" s="24"/>
      <c r="UI331" s="24"/>
      <c r="UJ331" s="24"/>
      <c r="UK331" s="24"/>
      <c r="UL331" s="24"/>
      <c r="UM331" s="24"/>
      <c r="UN331" s="24"/>
      <c r="UO331" s="24"/>
      <c r="UP331" s="24"/>
      <c r="UQ331" s="24"/>
      <c r="UR331" s="24"/>
      <c r="US331" s="24"/>
      <c r="UT331" s="24"/>
      <c r="UU331" s="24"/>
      <c r="UV331" s="24"/>
      <c r="UW331" s="24"/>
      <c r="UX331" s="24"/>
      <c r="UY331" s="24"/>
      <c r="UZ331" s="24"/>
      <c r="VA331" s="24"/>
      <c r="VB331" s="24"/>
      <c r="VC331" s="24"/>
      <c r="VD331" s="24"/>
    </row>
    <row r="332" spans="1:576" s="23" customFormat="1" ht="15" customHeight="1" x14ac:dyDescent="0.2">
      <c r="A332" s="18">
        <v>18</v>
      </c>
      <c r="B332" s="89" t="s">
        <v>325</v>
      </c>
      <c r="C332" s="89" t="s">
        <v>326</v>
      </c>
      <c r="D332" s="20">
        <v>14</v>
      </c>
      <c r="E332" s="89" t="s">
        <v>247</v>
      </c>
      <c r="F332" s="89" t="s">
        <v>327</v>
      </c>
      <c r="G332" s="130" t="s">
        <v>34</v>
      </c>
      <c r="H332" s="22">
        <v>40</v>
      </c>
      <c r="I332" s="22" t="s">
        <v>121</v>
      </c>
      <c r="J332" s="21" t="s">
        <v>52</v>
      </c>
      <c r="K332" s="21" t="s">
        <v>273</v>
      </c>
      <c r="L332" s="21" t="s">
        <v>287</v>
      </c>
      <c r="M332" s="22">
        <v>1</v>
      </c>
      <c r="N332" s="126">
        <v>9269</v>
      </c>
      <c r="O332" s="62">
        <f t="shared" si="179"/>
        <v>1853.8000000000002</v>
      </c>
      <c r="P332" s="62"/>
      <c r="Q332" s="62">
        <f t="shared" si="180"/>
        <v>11122.8</v>
      </c>
      <c r="R332" s="62"/>
      <c r="S332" s="62">
        <f t="shared" si="181"/>
        <v>2063.1333333333332</v>
      </c>
      <c r="T332" s="62">
        <f t="shared" si="182"/>
        <v>20631.333333333332</v>
      </c>
      <c r="U332" s="62">
        <f t="shared" si="183"/>
        <v>1946.4899999999998</v>
      </c>
      <c r="V332" s="62">
        <f t="shared" si="184"/>
        <v>333.68399999999997</v>
      </c>
      <c r="W332" s="62">
        <f t="shared" si="185"/>
        <v>556.14</v>
      </c>
      <c r="X332" s="62">
        <f t="shared" si="186"/>
        <v>222.45599999999999</v>
      </c>
      <c r="Y332" s="62">
        <f>718+70</f>
        <v>788</v>
      </c>
      <c r="Z332" s="62">
        <f>438+30</f>
        <v>468</v>
      </c>
      <c r="AA332" s="64">
        <f t="shared" si="189"/>
        <v>6189.4</v>
      </c>
      <c r="AB332" s="64">
        <f t="shared" si="190"/>
        <v>17844.558888888885</v>
      </c>
      <c r="AC332" s="64">
        <f t="shared" si="191"/>
        <v>214134.70666666661</v>
      </c>
      <c r="AD332" s="64"/>
      <c r="AE332" s="64"/>
      <c r="AF332" s="64"/>
      <c r="AG332" s="64"/>
      <c r="AH332" s="64"/>
      <c r="AI332" s="64"/>
      <c r="AJ332" s="64"/>
      <c r="AK332" s="64"/>
      <c r="AL332" s="6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  <c r="CH332" s="24"/>
      <c r="CI332" s="24"/>
      <c r="CJ332" s="24"/>
      <c r="CK332" s="24"/>
      <c r="CL332" s="24"/>
      <c r="CM332" s="24"/>
      <c r="CN332" s="24"/>
      <c r="CO332" s="24"/>
      <c r="CP332" s="24"/>
      <c r="CQ332" s="24"/>
      <c r="CR332" s="24"/>
      <c r="CS332" s="24"/>
      <c r="CT332" s="24"/>
      <c r="CU332" s="24"/>
      <c r="CV332" s="24"/>
      <c r="CW332" s="24"/>
      <c r="CX332" s="24"/>
      <c r="CY332" s="24"/>
      <c r="CZ332" s="24"/>
      <c r="DA332" s="24"/>
      <c r="DB332" s="24"/>
      <c r="DC332" s="24"/>
      <c r="DD332" s="24"/>
      <c r="DE332" s="24"/>
      <c r="DF332" s="24"/>
      <c r="DG332" s="24"/>
      <c r="DH332" s="24"/>
      <c r="DI332" s="24"/>
      <c r="DJ332" s="24"/>
      <c r="DK332" s="24"/>
      <c r="DL332" s="24"/>
      <c r="DM332" s="24"/>
      <c r="DN332" s="24"/>
      <c r="DO332" s="24"/>
      <c r="DP332" s="24"/>
      <c r="DQ332" s="24"/>
      <c r="DR332" s="24"/>
      <c r="DS332" s="24"/>
      <c r="DT332" s="24"/>
      <c r="DU332" s="24"/>
      <c r="DV332" s="24"/>
      <c r="DW332" s="24"/>
      <c r="DX332" s="24"/>
      <c r="DY332" s="24"/>
      <c r="DZ332" s="24"/>
      <c r="EA332" s="24"/>
      <c r="EB332" s="24"/>
      <c r="EC332" s="24"/>
      <c r="ED332" s="24"/>
      <c r="EE332" s="24"/>
      <c r="EF332" s="24"/>
      <c r="EG332" s="24"/>
      <c r="EH332" s="24"/>
      <c r="EI332" s="24"/>
      <c r="EJ332" s="24"/>
      <c r="EK332" s="24"/>
      <c r="EL332" s="24"/>
      <c r="EM332" s="24"/>
      <c r="EN332" s="24"/>
      <c r="EO332" s="24"/>
      <c r="EP332" s="24"/>
      <c r="EQ332" s="24"/>
      <c r="ER332" s="24"/>
      <c r="ES332" s="24"/>
      <c r="ET332" s="24"/>
      <c r="EU332" s="24"/>
      <c r="EV332" s="24"/>
      <c r="EW332" s="24"/>
      <c r="EX332" s="24"/>
      <c r="EY332" s="24"/>
      <c r="EZ332" s="24"/>
      <c r="FA332" s="24"/>
      <c r="FB332" s="24"/>
      <c r="FC332" s="24"/>
      <c r="FD332" s="24"/>
      <c r="FE332" s="24"/>
      <c r="FF332" s="24"/>
      <c r="FG332" s="24"/>
      <c r="FH332" s="24"/>
      <c r="FI332" s="24"/>
      <c r="FJ332" s="24"/>
      <c r="FK332" s="24"/>
      <c r="FL332" s="24"/>
      <c r="FM332" s="24"/>
      <c r="FN332" s="24"/>
      <c r="FO332" s="24"/>
      <c r="FP332" s="24"/>
      <c r="FQ332" s="24"/>
      <c r="FR332" s="24"/>
      <c r="FS332" s="24"/>
      <c r="FT332" s="24"/>
      <c r="FU332" s="24"/>
      <c r="FV332" s="24"/>
      <c r="FW332" s="24"/>
      <c r="FX332" s="24"/>
      <c r="FY332" s="24"/>
      <c r="FZ332" s="24"/>
      <c r="GA332" s="24"/>
      <c r="GB332" s="24"/>
      <c r="GC332" s="24"/>
      <c r="GD332" s="24"/>
      <c r="GE332" s="24"/>
      <c r="GF332" s="24"/>
      <c r="GG332" s="24"/>
      <c r="GH332" s="24"/>
      <c r="GI332" s="24"/>
      <c r="GJ332" s="24"/>
      <c r="GK332" s="24"/>
      <c r="GL332" s="24"/>
      <c r="GM332" s="24"/>
      <c r="GN332" s="24"/>
      <c r="GO332" s="24"/>
      <c r="GP332" s="24"/>
      <c r="GQ332" s="24"/>
      <c r="GR332" s="24"/>
      <c r="GS332" s="24"/>
      <c r="GT332" s="24"/>
      <c r="GU332" s="24"/>
      <c r="GV332" s="24"/>
      <c r="GW332" s="24"/>
      <c r="GX332" s="24"/>
      <c r="GY332" s="24"/>
      <c r="GZ332" s="24"/>
      <c r="HA332" s="24"/>
      <c r="HB332" s="24"/>
      <c r="HC332" s="24"/>
      <c r="HD332" s="24"/>
      <c r="HE332" s="24"/>
      <c r="HF332" s="24"/>
      <c r="HG332" s="24"/>
      <c r="HH332" s="24"/>
      <c r="HI332" s="24"/>
      <c r="HJ332" s="24"/>
      <c r="HK332" s="24"/>
      <c r="HL332" s="24"/>
      <c r="HM332" s="24"/>
      <c r="HN332" s="24"/>
      <c r="HO332" s="24"/>
      <c r="HP332" s="24"/>
      <c r="HQ332" s="24"/>
      <c r="HR332" s="24"/>
      <c r="HS332" s="24"/>
      <c r="HT332" s="24"/>
      <c r="HU332" s="24"/>
      <c r="HV332" s="24"/>
      <c r="HW332" s="24"/>
      <c r="HX332" s="24"/>
      <c r="HY332" s="24"/>
      <c r="HZ332" s="24"/>
      <c r="IA332" s="24"/>
      <c r="IB332" s="24"/>
      <c r="IC332" s="24"/>
      <c r="ID332" s="24"/>
      <c r="IE332" s="24"/>
      <c r="IF332" s="24"/>
      <c r="IG332" s="24"/>
      <c r="IH332" s="24"/>
      <c r="II332" s="24"/>
      <c r="IJ332" s="24"/>
      <c r="IK332" s="24"/>
      <c r="IL332" s="24"/>
      <c r="IM332" s="24"/>
      <c r="IN332" s="24"/>
      <c r="IO332" s="24"/>
      <c r="IP332" s="24"/>
      <c r="IQ332" s="24"/>
      <c r="IR332" s="24"/>
      <c r="IS332" s="24"/>
      <c r="IT332" s="24"/>
      <c r="IU332" s="24"/>
      <c r="IV332" s="24"/>
      <c r="IW332" s="24"/>
      <c r="IX332" s="24"/>
      <c r="IY332" s="24"/>
      <c r="IZ332" s="24"/>
      <c r="JA332" s="24"/>
      <c r="JB332" s="24"/>
      <c r="JC332" s="24"/>
      <c r="JD332" s="24"/>
      <c r="JE332" s="24"/>
      <c r="JF332" s="24"/>
      <c r="JG332" s="24"/>
      <c r="JH332" s="24"/>
      <c r="JI332" s="24"/>
      <c r="JJ332" s="24"/>
      <c r="JK332" s="24"/>
      <c r="JL332" s="24"/>
      <c r="JM332" s="24"/>
      <c r="JN332" s="24"/>
      <c r="JO332" s="24"/>
      <c r="JP332" s="24"/>
      <c r="JQ332" s="24"/>
      <c r="JR332" s="24"/>
      <c r="JS332" s="24"/>
      <c r="JT332" s="24"/>
      <c r="JU332" s="24"/>
      <c r="JV332" s="24"/>
      <c r="JW332" s="24"/>
      <c r="JX332" s="24"/>
      <c r="JY332" s="24"/>
      <c r="JZ332" s="24"/>
      <c r="KA332" s="24"/>
      <c r="KB332" s="24"/>
      <c r="KC332" s="24"/>
      <c r="KD332" s="24"/>
      <c r="KE332" s="24"/>
      <c r="KF332" s="24"/>
      <c r="KG332" s="24"/>
      <c r="KH332" s="24"/>
      <c r="KI332" s="24"/>
      <c r="KJ332" s="24"/>
      <c r="KK332" s="24"/>
      <c r="KL332" s="24"/>
      <c r="KM332" s="24"/>
      <c r="KN332" s="24"/>
      <c r="KO332" s="24"/>
      <c r="KP332" s="24"/>
      <c r="KQ332" s="24"/>
      <c r="KR332" s="24"/>
      <c r="KS332" s="24"/>
      <c r="KT332" s="24"/>
      <c r="KU332" s="24"/>
      <c r="KV332" s="24"/>
      <c r="KW332" s="24"/>
      <c r="KX332" s="24"/>
      <c r="KY332" s="24"/>
      <c r="KZ332" s="24"/>
      <c r="LA332" s="24"/>
      <c r="LB332" s="24"/>
      <c r="LC332" s="24"/>
      <c r="LD332" s="24"/>
      <c r="LE332" s="24"/>
      <c r="LF332" s="24"/>
      <c r="LG332" s="24"/>
      <c r="LH332" s="24"/>
      <c r="LI332" s="24"/>
      <c r="LJ332" s="24"/>
      <c r="LK332" s="24"/>
      <c r="LL332" s="24"/>
      <c r="LM332" s="24"/>
      <c r="LN332" s="24"/>
      <c r="LO332" s="24"/>
      <c r="LP332" s="24"/>
      <c r="LQ332" s="24"/>
      <c r="LR332" s="24"/>
      <c r="LS332" s="24"/>
      <c r="LT332" s="24"/>
      <c r="LU332" s="24"/>
      <c r="LV332" s="24"/>
      <c r="LW332" s="24"/>
      <c r="LX332" s="24"/>
      <c r="LY332" s="24"/>
      <c r="LZ332" s="24"/>
      <c r="MA332" s="24"/>
      <c r="MB332" s="24"/>
      <c r="MC332" s="24"/>
      <c r="MD332" s="24"/>
      <c r="ME332" s="24"/>
      <c r="MF332" s="24"/>
      <c r="MG332" s="24"/>
      <c r="MH332" s="24"/>
      <c r="MI332" s="24"/>
      <c r="MJ332" s="24"/>
      <c r="MK332" s="24"/>
      <c r="ML332" s="24"/>
      <c r="MM332" s="24"/>
      <c r="MN332" s="24"/>
      <c r="MO332" s="24"/>
      <c r="MP332" s="24"/>
      <c r="MQ332" s="24"/>
      <c r="MR332" s="24"/>
      <c r="MS332" s="24"/>
      <c r="MT332" s="24"/>
      <c r="MU332" s="24"/>
      <c r="MV332" s="24"/>
      <c r="MW332" s="24"/>
      <c r="MX332" s="24"/>
      <c r="MY332" s="24"/>
      <c r="MZ332" s="24"/>
      <c r="NA332" s="24"/>
      <c r="NB332" s="24"/>
      <c r="NC332" s="24"/>
      <c r="ND332" s="24"/>
      <c r="NE332" s="24"/>
      <c r="NF332" s="24"/>
      <c r="NG332" s="24"/>
      <c r="NH332" s="24"/>
      <c r="NI332" s="24"/>
      <c r="NJ332" s="24"/>
      <c r="NK332" s="24"/>
      <c r="NL332" s="24"/>
      <c r="NM332" s="24"/>
      <c r="NN332" s="24"/>
      <c r="NO332" s="24"/>
      <c r="NP332" s="24"/>
      <c r="NQ332" s="24"/>
      <c r="NR332" s="24"/>
      <c r="NS332" s="24"/>
      <c r="NT332" s="24"/>
      <c r="NU332" s="24"/>
      <c r="NV332" s="24"/>
      <c r="NW332" s="24"/>
      <c r="NX332" s="24"/>
      <c r="NY332" s="24"/>
      <c r="NZ332" s="24"/>
      <c r="OA332" s="24"/>
      <c r="OB332" s="24"/>
      <c r="OC332" s="24"/>
      <c r="OD332" s="24"/>
      <c r="OE332" s="24"/>
      <c r="OF332" s="24"/>
      <c r="OG332" s="24"/>
      <c r="OH332" s="24"/>
      <c r="OI332" s="24"/>
      <c r="OJ332" s="24"/>
      <c r="OK332" s="24"/>
      <c r="OL332" s="24"/>
      <c r="OM332" s="24"/>
      <c r="ON332" s="24"/>
      <c r="OO332" s="24"/>
      <c r="OP332" s="24"/>
      <c r="OQ332" s="24"/>
      <c r="OR332" s="24"/>
      <c r="OS332" s="24"/>
      <c r="OT332" s="24"/>
      <c r="OU332" s="24"/>
      <c r="OV332" s="24"/>
      <c r="OW332" s="24"/>
      <c r="OX332" s="24"/>
      <c r="OY332" s="24"/>
      <c r="OZ332" s="24"/>
      <c r="PA332" s="24"/>
      <c r="PB332" s="24"/>
      <c r="PC332" s="24"/>
      <c r="PD332" s="24"/>
      <c r="PE332" s="24"/>
      <c r="PF332" s="24"/>
      <c r="PG332" s="24"/>
      <c r="PH332" s="24"/>
      <c r="PI332" s="24"/>
      <c r="PJ332" s="24"/>
      <c r="PK332" s="24"/>
      <c r="PL332" s="24"/>
      <c r="PM332" s="24"/>
      <c r="PN332" s="24"/>
      <c r="PO332" s="24"/>
      <c r="PP332" s="24"/>
      <c r="PQ332" s="24"/>
      <c r="PR332" s="24"/>
      <c r="PS332" s="24"/>
      <c r="PT332" s="24"/>
      <c r="PU332" s="24"/>
      <c r="PV332" s="24"/>
      <c r="PW332" s="24"/>
      <c r="PX332" s="24"/>
      <c r="PY332" s="24"/>
      <c r="PZ332" s="24"/>
      <c r="QA332" s="24"/>
      <c r="QB332" s="24"/>
      <c r="QC332" s="24"/>
      <c r="QD332" s="24"/>
      <c r="QE332" s="24"/>
      <c r="QF332" s="24"/>
      <c r="QG332" s="24"/>
      <c r="QH332" s="24"/>
      <c r="QI332" s="24"/>
      <c r="QJ332" s="24"/>
      <c r="QK332" s="24"/>
      <c r="QL332" s="24"/>
      <c r="QM332" s="24"/>
      <c r="QN332" s="24"/>
      <c r="QO332" s="24"/>
      <c r="QP332" s="24"/>
      <c r="QQ332" s="24"/>
      <c r="QR332" s="24"/>
      <c r="QS332" s="24"/>
      <c r="QT332" s="24"/>
      <c r="QU332" s="24"/>
      <c r="QV332" s="24"/>
      <c r="QW332" s="24"/>
      <c r="QX332" s="24"/>
      <c r="QY332" s="24"/>
      <c r="QZ332" s="24"/>
      <c r="RA332" s="24"/>
      <c r="RB332" s="24"/>
      <c r="RC332" s="24"/>
      <c r="RD332" s="24"/>
      <c r="RE332" s="24"/>
      <c r="RF332" s="24"/>
      <c r="RG332" s="24"/>
      <c r="RH332" s="24"/>
      <c r="RI332" s="24"/>
      <c r="RJ332" s="24"/>
      <c r="RK332" s="24"/>
      <c r="RL332" s="24"/>
      <c r="RM332" s="24"/>
      <c r="RN332" s="24"/>
      <c r="RO332" s="24"/>
      <c r="RP332" s="24"/>
      <c r="RQ332" s="24"/>
      <c r="RR332" s="24"/>
      <c r="RS332" s="24"/>
      <c r="RT332" s="24"/>
      <c r="RU332" s="24"/>
      <c r="RV332" s="24"/>
      <c r="RW332" s="24"/>
      <c r="RX332" s="24"/>
      <c r="RY332" s="24"/>
      <c r="RZ332" s="24"/>
      <c r="SA332" s="24"/>
      <c r="SB332" s="24"/>
      <c r="SC332" s="24"/>
      <c r="SD332" s="24"/>
      <c r="SE332" s="24"/>
      <c r="SF332" s="24"/>
      <c r="SG332" s="24"/>
      <c r="SH332" s="24"/>
      <c r="SI332" s="24"/>
      <c r="SJ332" s="24"/>
      <c r="SK332" s="24"/>
      <c r="SL332" s="24"/>
      <c r="SM332" s="24"/>
      <c r="SN332" s="24"/>
      <c r="SO332" s="24"/>
      <c r="SP332" s="24"/>
      <c r="SQ332" s="24"/>
      <c r="SR332" s="24"/>
      <c r="SS332" s="24"/>
      <c r="ST332" s="24"/>
      <c r="SU332" s="24"/>
      <c r="SV332" s="24"/>
      <c r="SW332" s="24"/>
      <c r="SX332" s="24"/>
      <c r="SY332" s="24"/>
      <c r="SZ332" s="24"/>
      <c r="TA332" s="24"/>
      <c r="TB332" s="24"/>
      <c r="TC332" s="24"/>
      <c r="TD332" s="24"/>
      <c r="TE332" s="24"/>
      <c r="TF332" s="24"/>
      <c r="TG332" s="24"/>
      <c r="TH332" s="24"/>
      <c r="TI332" s="24"/>
      <c r="TJ332" s="24"/>
      <c r="TK332" s="24"/>
      <c r="TL332" s="24"/>
      <c r="TM332" s="24"/>
      <c r="TN332" s="24"/>
      <c r="TO332" s="24"/>
      <c r="TP332" s="24"/>
      <c r="TQ332" s="24"/>
      <c r="TR332" s="24"/>
      <c r="TS332" s="24"/>
      <c r="TT332" s="24"/>
      <c r="TU332" s="24"/>
      <c r="TV332" s="24"/>
      <c r="TW332" s="24"/>
      <c r="TX332" s="24"/>
      <c r="TY332" s="24"/>
      <c r="TZ332" s="24"/>
      <c r="UA332" s="24"/>
      <c r="UB332" s="24"/>
      <c r="UC332" s="24"/>
      <c r="UD332" s="24"/>
      <c r="UE332" s="24"/>
      <c r="UF332" s="24"/>
      <c r="UG332" s="24"/>
      <c r="UH332" s="24"/>
      <c r="UI332" s="24"/>
      <c r="UJ332" s="24"/>
      <c r="UK332" s="24"/>
      <c r="UL332" s="24"/>
      <c r="UM332" s="24"/>
      <c r="UN332" s="24"/>
      <c r="UO332" s="24"/>
      <c r="UP332" s="24"/>
      <c r="UQ332" s="24"/>
      <c r="UR332" s="24"/>
      <c r="US332" s="24"/>
      <c r="UT332" s="24"/>
      <c r="UU332" s="24"/>
      <c r="UV332" s="24"/>
      <c r="UW332" s="24"/>
      <c r="UX332" s="24"/>
      <c r="UY332" s="24"/>
      <c r="UZ332" s="24"/>
      <c r="VA332" s="24"/>
      <c r="VB332" s="24"/>
      <c r="VC332" s="24"/>
      <c r="VD332" s="24"/>
    </row>
    <row r="333" spans="1:576" s="23" customFormat="1" ht="15" customHeight="1" x14ac:dyDescent="0.2">
      <c r="A333" s="18">
        <v>19</v>
      </c>
      <c r="B333" s="164" t="s">
        <v>325</v>
      </c>
      <c r="C333" s="164" t="s">
        <v>326</v>
      </c>
      <c r="D333" s="167">
        <v>14</v>
      </c>
      <c r="E333" s="164" t="s">
        <v>247</v>
      </c>
      <c r="F333" s="164" t="s">
        <v>327</v>
      </c>
      <c r="G333" s="169" t="s">
        <v>19</v>
      </c>
      <c r="H333" s="166">
        <v>40</v>
      </c>
      <c r="I333" s="166" t="s">
        <v>121</v>
      </c>
      <c r="J333" s="165" t="s">
        <v>32</v>
      </c>
      <c r="K333" s="165" t="s">
        <v>273</v>
      </c>
      <c r="L333" s="165" t="s">
        <v>287</v>
      </c>
      <c r="M333" s="166">
        <v>1</v>
      </c>
      <c r="N333" s="62">
        <v>9638</v>
      </c>
      <c r="O333" s="170">
        <f t="shared" si="179"/>
        <v>1927.6000000000001</v>
      </c>
      <c r="P333" s="170"/>
      <c r="Q333" s="170">
        <f t="shared" si="180"/>
        <v>11565.6</v>
      </c>
      <c r="R333" s="170"/>
      <c r="S333" s="170">
        <f t="shared" si="181"/>
        <v>2141.6</v>
      </c>
      <c r="T333" s="170">
        <f t="shared" si="182"/>
        <v>21416</v>
      </c>
      <c r="U333" s="170">
        <f t="shared" si="183"/>
        <v>2023.98</v>
      </c>
      <c r="V333" s="170">
        <f t="shared" si="184"/>
        <v>346.96800000000002</v>
      </c>
      <c r="W333" s="170">
        <f t="shared" si="185"/>
        <v>578.28000000000009</v>
      </c>
      <c r="X333" s="170">
        <f t="shared" si="186"/>
        <v>231.31200000000001</v>
      </c>
      <c r="Y333" s="62">
        <f>732+70</f>
        <v>802</v>
      </c>
      <c r="Z333" s="62">
        <f>452+30</f>
        <v>482</v>
      </c>
      <c r="AA333" s="171">
        <f t="shared" si="189"/>
        <v>6424.8</v>
      </c>
      <c r="AB333" s="64">
        <f t="shared" si="190"/>
        <v>18528.673333333336</v>
      </c>
      <c r="AC333" s="171">
        <f t="shared" si="191"/>
        <v>222344.08000000002</v>
      </c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  <c r="CH333" s="24"/>
      <c r="CI333" s="24"/>
      <c r="CJ333" s="24"/>
      <c r="CK333" s="24"/>
      <c r="CL333" s="24"/>
      <c r="CM333" s="24"/>
      <c r="CN333" s="24"/>
      <c r="CO333" s="24"/>
      <c r="CP333" s="24"/>
      <c r="CQ333" s="24"/>
      <c r="CR333" s="24"/>
      <c r="CS333" s="24"/>
      <c r="CT333" s="24"/>
      <c r="CU333" s="24"/>
      <c r="CV333" s="24"/>
      <c r="CW333" s="24"/>
      <c r="CX333" s="24"/>
      <c r="CY333" s="24"/>
      <c r="CZ333" s="24"/>
      <c r="DA333" s="24"/>
      <c r="DB333" s="24"/>
      <c r="DC333" s="24"/>
      <c r="DD333" s="24"/>
      <c r="DE333" s="24"/>
      <c r="DF333" s="24"/>
      <c r="DG333" s="24"/>
      <c r="DH333" s="24"/>
      <c r="DI333" s="24"/>
      <c r="DJ333" s="24"/>
      <c r="DK333" s="24"/>
      <c r="DL333" s="24"/>
      <c r="DM333" s="24"/>
      <c r="DN333" s="24"/>
      <c r="DO333" s="24"/>
      <c r="DP333" s="24"/>
      <c r="DQ333" s="24"/>
      <c r="DR333" s="24"/>
      <c r="DS333" s="24"/>
      <c r="DT333" s="24"/>
      <c r="DU333" s="24"/>
      <c r="DV333" s="24"/>
      <c r="DW333" s="24"/>
      <c r="DX333" s="24"/>
      <c r="DY333" s="24"/>
      <c r="DZ333" s="24"/>
      <c r="EA333" s="24"/>
      <c r="EB333" s="24"/>
      <c r="EC333" s="24"/>
      <c r="ED333" s="24"/>
      <c r="EE333" s="24"/>
      <c r="EF333" s="24"/>
      <c r="EG333" s="24"/>
      <c r="EH333" s="24"/>
      <c r="EI333" s="24"/>
      <c r="EJ333" s="24"/>
      <c r="EK333" s="24"/>
      <c r="EL333" s="24"/>
      <c r="EM333" s="24"/>
      <c r="EN333" s="24"/>
      <c r="EO333" s="24"/>
      <c r="EP333" s="24"/>
      <c r="EQ333" s="24"/>
      <c r="ER333" s="24"/>
      <c r="ES333" s="24"/>
      <c r="ET333" s="24"/>
      <c r="EU333" s="24"/>
      <c r="EV333" s="24"/>
      <c r="EW333" s="24"/>
      <c r="EX333" s="24"/>
      <c r="EY333" s="24"/>
      <c r="EZ333" s="24"/>
      <c r="FA333" s="24"/>
      <c r="FB333" s="24"/>
      <c r="FC333" s="24"/>
      <c r="FD333" s="24"/>
      <c r="FE333" s="24"/>
      <c r="FF333" s="24"/>
      <c r="FG333" s="24"/>
      <c r="FH333" s="24"/>
      <c r="FI333" s="24"/>
      <c r="FJ333" s="24"/>
      <c r="FK333" s="24"/>
      <c r="FL333" s="24"/>
      <c r="FM333" s="24"/>
      <c r="FN333" s="24"/>
      <c r="FO333" s="24"/>
      <c r="FP333" s="24"/>
      <c r="FQ333" s="24"/>
      <c r="FR333" s="24"/>
      <c r="FS333" s="24"/>
      <c r="FT333" s="24"/>
      <c r="FU333" s="24"/>
      <c r="FV333" s="24"/>
      <c r="FW333" s="24"/>
      <c r="FX333" s="24"/>
      <c r="FY333" s="24"/>
      <c r="FZ333" s="24"/>
      <c r="GA333" s="24"/>
      <c r="GB333" s="24"/>
      <c r="GC333" s="24"/>
      <c r="GD333" s="24"/>
      <c r="GE333" s="24"/>
      <c r="GF333" s="24"/>
      <c r="GG333" s="24"/>
      <c r="GH333" s="24"/>
      <c r="GI333" s="24"/>
      <c r="GJ333" s="24"/>
      <c r="GK333" s="24"/>
      <c r="GL333" s="24"/>
      <c r="GM333" s="24"/>
      <c r="GN333" s="24"/>
      <c r="GO333" s="24"/>
      <c r="GP333" s="24"/>
      <c r="GQ333" s="24"/>
      <c r="GR333" s="24"/>
      <c r="GS333" s="24"/>
      <c r="GT333" s="24"/>
      <c r="GU333" s="24"/>
      <c r="GV333" s="24"/>
      <c r="GW333" s="24"/>
      <c r="GX333" s="24"/>
      <c r="GY333" s="24"/>
      <c r="GZ333" s="24"/>
      <c r="HA333" s="24"/>
      <c r="HB333" s="24"/>
      <c r="HC333" s="24"/>
      <c r="HD333" s="24"/>
      <c r="HE333" s="24"/>
      <c r="HF333" s="24"/>
      <c r="HG333" s="24"/>
      <c r="HH333" s="24"/>
      <c r="HI333" s="24"/>
      <c r="HJ333" s="24"/>
      <c r="HK333" s="24"/>
      <c r="HL333" s="24"/>
      <c r="HM333" s="24"/>
      <c r="HN333" s="24"/>
      <c r="HO333" s="24"/>
      <c r="HP333" s="24"/>
      <c r="HQ333" s="24"/>
      <c r="HR333" s="24"/>
      <c r="HS333" s="24"/>
      <c r="HT333" s="24"/>
      <c r="HU333" s="24"/>
      <c r="HV333" s="24"/>
      <c r="HW333" s="24"/>
      <c r="HX333" s="24"/>
      <c r="HY333" s="24"/>
      <c r="HZ333" s="24"/>
      <c r="IA333" s="24"/>
      <c r="IB333" s="24"/>
      <c r="IC333" s="24"/>
      <c r="ID333" s="24"/>
      <c r="IE333" s="24"/>
      <c r="IF333" s="24"/>
      <c r="IG333" s="24"/>
      <c r="IH333" s="24"/>
      <c r="II333" s="24"/>
      <c r="IJ333" s="24"/>
      <c r="IK333" s="24"/>
      <c r="IL333" s="24"/>
      <c r="IM333" s="24"/>
      <c r="IN333" s="24"/>
      <c r="IO333" s="24"/>
      <c r="IP333" s="24"/>
      <c r="IQ333" s="24"/>
      <c r="IR333" s="24"/>
      <c r="IS333" s="24"/>
      <c r="IT333" s="24"/>
      <c r="IU333" s="24"/>
      <c r="IV333" s="24"/>
      <c r="IW333" s="24"/>
      <c r="IX333" s="24"/>
      <c r="IY333" s="24"/>
      <c r="IZ333" s="24"/>
      <c r="JA333" s="24"/>
      <c r="JB333" s="24"/>
      <c r="JC333" s="24"/>
      <c r="JD333" s="24"/>
      <c r="JE333" s="24"/>
      <c r="JF333" s="24"/>
      <c r="JG333" s="24"/>
      <c r="JH333" s="24"/>
      <c r="JI333" s="24"/>
      <c r="JJ333" s="24"/>
      <c r="JK333" s="24"/>
      <c r="JL333" s="24"/>
      <c r="JM333" s="24"/>
      <c r="JN333" s="24"/>
      <c r="JO333" s="24"/>
      <c r="JP333" s="24"/>
      <c r="JQ333" s="24"/>
      <c r="JR333" s="24"/>
      <c r="JS333" s="24"/>
      <c r="JT333" s="24"/>
      <c r="JU333" s="24"/>
      <c r="JV333" s="24"/>
      <c r="JW333" s="24"/>
      <c r="JX333" s="24"/>
      <c r="JY333" s="24"/>
      <c r="JZ333" s="24"/>
      <c r="KA333" s="24"/>
      <c r="KB333" s="24"/>
      <c r="KC333" s="24"/>
      <c r="KD333" s="24"/>
      <c r="KE333" s="24"/>
      <c r="KF333" s="24"/>
      <c r="KG333" s="24"/>
      <c r="KH333" s="24"/>
      <c r="KI333" s="24"/>
      <c r="KJ333" s="24"/>
      <c r="KK333" s="24"/>
      <c r="KL333" s="24"/>
      <c r="KM333" s="24"/>
      <c r="KN333" s="24"/>
      <c r="KO333" s="24"/>
      <c r="KP333" s="24"/>
      <c r="KQ333" s="24"/>
      <c r="KR333" s="24"/>
      <c r="KS333" s="24"/>
      <c r="KT333" s="24"/>
      <c r="KU333" s="24"/>
      <c r="KV333" s="24"/>
      <c r="KW333" s="24"/>
      <c r="KX333" s="24"/>
      <c r="KY333" s="24"/>
      <c r="KZ333" s="24"/>
      <c r="LA333" s="24"/>
      <c r="LB333" s="24"/>
      <c r="LC333" s="24"/>
      <c r="LD333" s="24"/>
      <c r="LE333" s="24"/>
      <c r="LF333" s="24"/>
      <c r="LG333" s="24"/>
      <c r="LH333" s="24"/>
      <c r="LI333" s="24"/>
      <c r="LJ333" s="24"/>
      <c r="LK333" s="24"/>
      <c r="LL333" s="24"/>
      <c r="LM333" s="24"/>
      <c r="LN333" s="24"/>
      <c r="LO333" s="24"/>
      <c r="LP333" s="24"/>
      <c r="LQ333" s="24"/>
      <c r="LR333" s="24"/>
      <c r="LS333" s="24"/>
      <c r="LT333" s="24"/>
      <c r="LU333" s="24"/>
      <c r="LV333" s="24"/>
      <c r="LW333" s="24"/>
      <c r="LX333" s="24"/>
      <c r="LY333" s="24"/>
      <c r="LZ333" s="24"/>
      <c r="MA333" s="24"/>
      <c r="MB333" s="24"/>
      <c r="MC333" s="24"/>
      <c r="MD333" s="24"/>
      <c r="ME333" s="24"/>
      <c r="MF333" s="24"/>
      <c r="MG333" s="24"/>
      <c r="MH333" s="24"/>
      <c r="MI333" s="24"/>
      <c r="MJ333" s="24"/>
      <c r="MK333" s="24"/>
      <c r="ML333" s="24"/>
      <c r="MM333" s="24"/>
      <c r="MN333" s="24"/>
      <c r="MO333" s="24"/>
      <c r="MP333" s="24"/>
      <c r="MQ333" s="24"/>
      <c r="MR333" s="24"/>
      <c r="MS333" s="24"/>
      <c r="MT333" s="24"/>
      <c r="MU333" s="24"/>
      <c r="MV333" s="24"/>
      <c r="MW333" s="24"/>
      <c r="MX333" s="24"/>
      <c r="MY333" s="24"/>
      <c r="MZ333" s="24"/>
      <c r="NA333" s="24"/>
      <c r="NB333" s="24"/>
      <c r="NC333" s="24"/>
      <c r="ND333" s="24"/>
      <c r="NE333" s="24"/>
      <c r="NF333" s="24"/>
      <c r="NG333" s="24"/>
      <c r="NH333" s="24"/>
      <c r="NI333" s="24"/>
      <c r="NJ333" s="24"/>
      <c r="NK333" s="24"/>
      <c r="NL333" s="24"/>
      <c r="NM333" s="24"/>
      <c r="NN333" s="24"/>
      <c r="NO333" s="24"/>
      <c r="NP333" s="24"/>
      <c r="NQ333" s="24"/>
      <c r="NR333" s="24"/>
      <c r="NS333" s="24"/>
      <c r="NT333" s="24"/>
      <c r="NU333" s="24"/>
      <c r="NV333" s="24"/>
      <c r="NW333" s="24"/>
      <c r="NX333" s="24"/>
      <c r="NY333" s="24"/>
      <c r="NZ333" s="24"/>
      <c r="OA333" s="24"/>
      <c r="OB333" s="24"/>
      <c r="OC333" s="24"/>
      <c r="OD333" s="24"/>
      <c r="OE333" s="24"/>
      <c r="OF333" s="24"/>
      <c r="OG333" s="24"/>
      <c r="OH333" s="24"/>
      <c r="OI333" s="24"/>
      <c r="OJ333" s="24"/>
      <c r="OK333" s="24"/>
      <c r="OL333" s="24"/>
      <c r="OM333" s="24"/>
      <c r="ON333" s="24"/>
      <c r="OO333" s="24"/>
      <c r="OP333" s="24"/>
      <c r="OQ333" s="24"/>
      <c r="OR333" s="24"/>
      <c r="OS333" s="24"/>
      <c r="OT333" s="24"/>
      <c r="OU333" s="24"/>
      <c r="OV333" s="24"/>
      <c r="OW333" s="24"/>
      <c r="OX333" s="24"/>
      <c r="OY333" s="24"/>
      <c r="OZ333" s="24"/>
      <c r="PA333" s="24"/>
      <c r="PB333" s="24"/>
      <c r="PC333" s="24"/>
      <c r="PD333" s="24"/>
      <c r="PE333" s="24"/>
      <c r="PF333" s="24"/>
      <c r="PG333" s="24"/>
      <c r="PH333" s="24"/>
      <c r="PI333" s="24"/>
      <c r="PJ333" s="24"/>
      <c r="PK333" s="24"/>
      <c r="PL333" s="24"/>
      <c r="PM333" s="24"/>
      <c r="PN333" s="24"/>
      <c r="PO333" s="24"/>
      <c r="PP333" s="24"/>
      <c r="PQ333" s="24"/>
      <c r="PR333" s="24"/>
      <c r="PS333" s="24"/>
      <c r="PT333" s="24"/>
      <c r="PU333" s="24"/>
      <c r="PV333" s="24"/>
      <c r="PW333" s="24"/>
      <c r="PX333" s="24"/>
      <c r="PY333" s="24"/>
      <c r="PZ333" s="24"/>
      <c r="QA333" s="24"/>
      <c r="QB333" s="24"/>
      <c r="QC333" s="24"/>
      <c r="QD333" s="24"/>
      <c r="QE333" s="24"/>
      <c r="QF333" s="24"/>
      <c r="QG333" s="24"/>
      <c r="QH333" s="24"/>
      <c r="QI333" s="24"/>
      <c r="QJ333" s="24"/>
      <c r="QK333" s="24"/>
      <c r="QL333" s="24"/>
      <c r="QM333" s="24"/>
      <c r="QN333" s="24"/>
      <c r="QO333" s="24"/>
      <c r="QP333" s="24"/>
      <c r="QQ333" s="24"/>
      <c r="QR333" s="24"/>
      <c r="QS333" s="24"/>
      <c r="QT333" s="24"/>
      <c r="QU333" s="24"/>
      <c r="QV333" s="24"/>
      <c r="QW333" s="24"/>
      <c r="QX333" s="24"/>
      <c r="QY333" s="24"/>
      <c r="QZ333" s="24"/>
      <c r="RA333" s="24"/>
      <c r="RB333" s="24"/>
      <c r="RC333" s="24"/>
      <c r="RD333" s="24"/>
      <c r="RE333" s="24"/>
      <c r="RF333" s="24"/>
      <c r="RG333" s="24"/>
      <c r="RH333" s="24"/>
      <c r="RI333" s="24"/>
      <c r="RJ333" s="24"/>
      <c r="RK333" s="24"/>
      <c r="RL333" s="24"/>
      <c r="RM333" s="24"/>
      <c r="RN333" s="24"/>
      <c r="RO333" s="24"/>
      <c r="RP333" s="24"/>
      <c r="RQ333" s="24"/>
      <c r="RR333" s="24"/>
      <c r="RS333" s="24"/>
      <c r="RT333" s="24"/>
      <c r="RU333" s="24"/>
      <c r="RV333" s="24"/>
      <c r="RW333" s="24"/>
      <c r="RX333" s="24"/>
      <c r="RY333" s="24"/>
      <c r="RZ333" s="24"/>
      <c r="SA333" s="24"/>
      <c r="SB333" s="24"/>
      <c r="SC333" s="24"/>
      <c r="SD333" s="24"/>
      <c r="SE333" s="24"/>
      <c r="SF333" s="24"/>
      <c r="SG333" s="24"/>
      <c r="SH333" s="24"/>
      <c r="SI333" s="24"/>
      <c r="SJ333" s="24"/>
      <c r="SK333" s="24"/>
      <c r="SL333" s="24"/>
      <c r="SM333" s="24"/>
      <c r="SN333" s="24"/>
      <c r="SO333" s="24"/>
      <c r="SP333" s="24"/>
      <c r="SQ333" s="24"/>
      <c r="SR333" s="24"/>
      <c r="SS333" s="24"/>
      <c r="ST333" s="24"/>
      <c r="SU333" s="24"/>
      <c r="SV333" s="24"/>
      <c r="SW333" s="24"/>
      <c r="SX333" s="24"/>
      <c r="SY333" s="24"/>
      <c r="SZ333" s="24"/>
      <c r="TA333" s="24"/>
      <c r="TB333" s="24"/>
      <c r="TC333" s="24"/>
      <c r="TD333" s="24"/>
      <c r="TE333" s="24"/>
      <c r="TF333" s="24"/>
      <c r="TG333" s="24"/>
      <c r="TH333" s="24"/>
      <c r="TI333" s="24"/>
      <c r="TJ333" s="24"/>
      <c r="TK333" s="24"/>
      <c r="TL333" s="24"/>
      <c r="TM333" s="24"/>
      <c r="TN333" s="24"/>
      <c r="TO333" s="24"/>
      <c r="TP333" s="24"/>
      <c r="TQ333" s="24"/>
      <c r="TR333" s="24"/>
      <c r="TS333" s="24"/>
      <c r="TT333" s="24"/>
      <c r="TU333" s="24"/>
      <c r="TV333" s="24"/>
      <c r="TW333" s="24"/>
      <c r="TX333" s="24"/>
      <c r="TY333" s="24"/>
      <c r="TZ333" s="24"/>
      <c r="UA333" s="24"/>
      <c r="UB333" s="24"/>
      <c r="UC333" s="24"/>
      <c r="UD333" s="24"/>
      <c r="UE333" s="24"/>
      <c r="UF333" s="24"/>
      <c r="UG333" s="24"/>
      <c r="UH333" s="24"/>
      <c r="UI333" s="24"/>
      <c r="UJ333" s="24"/>
      <c r="UK333" s="24"/>
      <c r="UL333" s="24"/>
      <c r="UM333" s="24"/>
      <c r="UN333" s="24"/>
      <c r="UO333" s="24"/>
      <c r="UP333" s="24"/>
      <c r="UQ333" s="24"/>
      <c r="UR333" s="24"/>
      <c r="US333" s="24"/>
      <c r="UT333" s="24"/>
      <c r="UU333" s="24"/>
      <c r="UV333" s="24"/>
      <c r="UW333" s="24"/>
      <c r="UX333" s="24"/>
      <c r="UY333" s="24"/>
      <c r="UZ333" s="24"/>
      <c r="VA333" s="24"/>
      <c r="VB333" s="24"/>
      <c r="VC333" s="24"/>
      <c r="VD333" s="24"/>
    </row>
    <row r="334" spans="1:576" s="168" customFormat="1" ht="15" customHeight="1" x14ac:dyDescent="0.2">
      <c r="A334" s="18">
        <v>20</v>
      </c>
      <c r="B334" s="89" t="s">
        <v>325</v>
      </c>
      <c r="C334" s="89" t="s">
        <v>326</v>
      </c>
      <c r="D334" s="20">
        <v>14</v>
      </c>
      <c r="E334" s="89" t="s">
        <v>247</v>
      </c>
      <c r="F334" s="89" t="s">
        <v>327</v>
      </c>
      <c r="G334" s="130">
        <v>6</v>
      </c>
      <c r="H334" s="22">
        <v>40</v>
      </c>
      <c r="I334" s="22" t="s">
        <v>121</v>
      </c>
      <c r="J334" s="21" t="s">
        <v>237</v>
      </c>
      <c r="K334" s="21" t="s">
        <v>273</v>
      </c>
      <c r="L334" s="21" t="s">
        <v>287</v>
      </c>
      <c r="M334" s="22">
        <v>1</v>
      </c>
      <c r="N334" s="101">
        <v>10433</v>
      </c>
      <c r="O334" s="62">
        <f t="shared" si="179"/>
        <v>2086.6</v>
      </c>
      <c r="P334" s="62"/>
      <c r="Q334" s="62">
        <f t="shared" si="180"/>
        <v>12519.6</v>
      </c>
      <c r="R334" s="62">
        <f>70.1*7</f>
        <v>490.69999999999993</v>
      </c>
      <c r="S334" s="62">
        <f t="shared" si="181"/>
        <v>2341.7666666666669</v>
      </c>
      <c r="T334" s="62">
        <f t="shared" si="182"/>
        <v>23417.666666666668</v>
      </c>
      <c r="U334" s="62">
        <f t="shared" si="183"/>
        <v>2190.9299999999998</v>
      </c>
      <c r="V334" s="62">
        <f t="shared" si="184"/>
        <v>375.58800000000002</v>
      </c>
      <c r="W334" s="62">
        <f t="shared" si="185"/>
        <v>625.98</v>
      </c>
      <c r="X334" s="62">
        <f t="shared" si="186"/>
        <v>250.39200000000002</v>
      </c>
      <c r="Y334" s="62">
        <f t="shared" ref="Y334:Y367" si="192">845+70</f>
        <v>915</v>
      </c>
      <c r="Z334" s="62">
        <f t="shared" ref="Z334:Z367" si="193">586+30</f>
        <v>616</v>
      </c>
      <c r="AA334" s="64">
        <f t="shared" si="189"/>
        <v>7025.3</v>
      </c>
      <c r="AB334" s="64">
        <f t="shared" si="190"/>
        <v>20716.251111111113</v>
      </c>
      <c r="AC334" s="64">
        <f t="shared" si="191"/>
        <v>248595.01333333337</v>
      </c>
      <c r="AD334" s="64"/>
      <c r="AE334" s="64"/>
      <c r="AF334" s="64"/>
      <c r="AG334" s="64"/>
      <c r="AH334" s="64"/>
      <c r="AI334" s="64"/>
      <c r="AJ334" s="64"/>
      <c r="AK334" s="64"/>
      <c r="AL334" s="64"/>
      <c r="AM334" s="173"/>
      <c r="AN334" s="173"/>
      <c r="AO334" s="173"/>
      <c r="AP334" s="173"/>
      <c r="AQ334" s="173"/>
      <c r="AR334" s="173"/>
      <c r="AS334" s="173"/>
      <c r="AT334" s="173"/>
      <c r="AU334" s="173"/>
      <c r="AV334" s="173"/>
      <c r="AW334" s="173"/>
      <c r="AX334" s="173"/>
      <c r="AY334" s="173"/>
      <c r="AZ334" s="173"/>
      <c r="BA334" s="173"/>
      <c r="BB334" s="173"/>
      <c r="BC334" s="173"/>
      <c r="BD334" s="173"/>
      <c r="BE334" s="173"/>
      <c r="BF334" s="173"/>
      <c r="BG334" s="173"/>
      <c r="BH334" s="173"/>
      <c r="BI334" s="173"/>
      <c r="BJ334" s="173"/>
      <c r="BK334" s="173"/>
      <c r="BL334" s="173"/>
      <c r="BM334" s="173"/>
      <c r="BN334" s="173"/>
      <c r="BO334" s="173"/>
      <c r="BP334" s="173"/>
      <c r="BQ334" s="173"/>
      <c r="BR334" s="173"/>
      <c r="BS334" s="173"/>
      <c r="BT334" s="173"/>
      <c r="BU334" s="173"/>
      <c r="BV334" s="173"/>
      <c r="BW334" s="173"/>
      <c r="BX334" s="173"/>
      <c r="BY334" s="173"/>
      <c r="BZ334" s="173"/>
      <c r="CA334" s="173"/>
      <c r="CB334" s="173"/>
      <c r="CC334" s="173"/>
      <c r="CD334" s="173"/>
      <c r="CE334" s="173"/>
      <c r="CF334" s="173"/>
      <c r="CG334" s="173"/>
      <c r="CH334" s="173"/>
      <c r="CI334" s="173"/>
      <c r="CJ334" s="173"/>
      <c r="CK334" s="173"/>
      <c r="CL334" s="173"/>
      <c r="CM334" s="173"/>
      <c r="CN334" s="173"/>
      <c r="CO334" s="173"/>
      <c r="CP334" s="173"/>
      <c r="CQ334" s="173"/>
      <c r="CR334" s="173"/>
      <c r="CS334" s="173"/>
      <c r="CT334" s="173"/>
      <c r="CU334" s="173"/>
      <c r="CV334" s="173"/>
      <c r="CW334" s="173"/>
      <c r="CX334" s="173"/>
      <c r="CY334" s="173"/>
      <c r="CZ334" s="173"/>
      <c r="DA334" s="173"/>
      <c r="DB334" s="173"/>
      <c r="DC334" s="173"/>
      <c r="DD334" s="173"/>
      <c r="DE334" s="173"/>
      <c r="DF334" s="173"/>
      <c r="DG334" s="173"/>
      <c r="DH334" s="173"/>
      <c r="DI334" s="173"/>
      <c r="DJ334" s="173"/>
      <c r="DK334" s="173"/>
      <c r="DL334" s="173"/>
      <c r="DM334" s="173"/>
      <c r="DN334" s="173"/>
      <c r="DO334" s="173"/>
      <c r="DP334" s="173"/>
      <c r="DQ334" s="173"/>
      <c r="DR334" s="173"/>
      <c r="DS334" s="173"/>
      <c r="DT334" s="173"/>
      <c r="DU334" s="173"/>
      <c r="DV334" s="173"/>
      <c r="DW334" s="173"/>
      <c r="DX334" s="173"/>
      <c r="DY334" s="173"/>
      <c r="DZ334" s="173"/>
      <c r="EA334" s="173"/>
      <c r="EB334" s="173"/>
      <c r="EC334" s="173"/>
      <c r="ED334" s="173"/>
      <c r="EE334" s="173"/>
      <c r="EF334" s="173"/>
      <c r="EG334" s="173"/>
      <c r="EH334" s="173"/>
      <c r="EI334" s="173"/>
      <c r="EJ334" s="173"/>
      <c r="EK334" s="173"/>
      <c r="EL334" s="173"/>
      <c r="EM334" s="173"/>
      <c r="EN334" s="173"/>
      <c r="EO334" s="173"/>
      <c r="EP334" s="173"/>
      <c r="EQ334" s="173"/>
      <c r="ER334" s="173"/>
      <c r="ES334" s="173"/>
      <c r="ET334" s="173"/>
      <c r="EU334" s="173"/>
      <c r="EV334" s="173"/>
      <c r="EW334" s="173"/>
      <c r="EX334" s="173"/>
      <c r="EY334" s="173"/>
      <c r="EZ334" s="173"/>
      <c r="FA334" s="173"/>
      <c r="FB334" s="173"/>
      <c r="FC334" s="173"/>
      <c r="FD334" s="173"/>
      <c r="FE334" s="173"/>
      <c r="FF334" s="173"/>
      <c r="FG334" s="173"/>
      <c r="FH334" s="173"/>
      <c r="FI334" s="173"/>
      <c r="FJ334" s="173"/>
      <c r="FK334" s="173"/>
      <c r="FL334" s="173"/>
      <c r="FM334" s="173"/>
      <c r="FN334" s="173"/>
      <c r="FO334" s="173"/>
      <c r="FP334" s="173"/>
      <c r="FQ334" s="173"/>
      <c r="FR334" s="173"/>
      <c r="FS334" s="173"/>
      <c r="FT334" s="173"/>
      <c r="FU334" s="173"/>
      <c r="FV334" s="173"/>
      <c r="FW334" s="173"/>
      <c r="FX334" s="173"/>
      <c r="FY334" s="173"/>
      <c r="FZ334" s="173"/>
      <c r="GA334" s="173"/>
      <c r="GB334" s="173"/>
      <c r="GC334" s="173"/>
      <c r="GD334" s="173"/>
      <c r="GE334" s="173"/>
      <c r="GF334" s="173"/>
      <c r="GG334" s="173"/>
      <c r="GH334" s="173"/>
      <c r="GI334" s="173"/>
      <c r="GJ334" s="173"/>
      <c r="GK334" s="173"/>
      <c r="GL334" s="173"/>
      <c r="GM334" s="173"/>
      <c r="GN334" s="173"/>
      <c r="GO334" s="173"/>
      <c r="GP334" s="173"/>
      <c r="GQ334" s="173"/>
      <c r="GR334" s="173"/>
      <c r="GS334" s="173"/>
      <c r="GT334" s="173"/>
      <c r="GU334" s="173"/>
      <c r="GV334" s="173"/>
      <c r="GW334" s="173"/>
      <c r="GX334" s="173"/>
      <c r="GY334" s="173"/>
      <c r="GZ334" s="173"/>
      <c r="HA334" s="173"/>
      <c r="HB334" s="173"/>
      <c r="HC334" s="173"/>
      <c r="HD334" s="173"/>
      <c r="HE334" s="173"/>
      <c r="HF334" s="173"/>
      <c r="HG334" s="173"/>
      <c r="HH334" s="173"/>
      <c r="HI334" s="173"/>
      <c r="HJ334" s="173"/>
      <c r="HK334" s="173"/>
      <c r="HL334" s="173"/>
      <c r="HM334" s="173"/>
      <c r="HN334" s="173"/>
      <c r="HO334" s="173"/>
      <c r="HP334" s="173"/>
      <c r="HQ334" s="173"/>
      <c r="HR334" s="173"/>
      <c r="HS334" s="173"/>
      <c r="HT334" s="173"/>
      <c r="HU334" s="173"/>
      <c r="HV334" s="173"/>
      <c r="HW334" s="173"/>
      <c r="HX334" s="173"/>
      <c r="HY334" s="173"/>
      <c r="HZ334" s="173"/>
      <c r="IA334" s="173"/>
      <c r="IB334" s="173"/>
      <c r="IC334" s="173"/>
      <c r="ID334" s="173"/>
      <c r="IE334" s="173"/>
      <c r="IF334" s="173"/>
      <c r="IG334" s="173"/>
      <c r="IH334" s="173"/>
      <c r="II334" s="173"/>
      <c r="IJ334" s="173"/>
      <c r="IK334" s="173"/>
      <c r="IL334" s="173"/>
      <c r="IM334" s="173"/>
      <c r="IN334" s="173"/>
      <c r="IO334" s="173"/>
      <c r="IP334" s="173"/>
      <c r="IQ334" s="173"/>
      <c r="IR334" s="173"/>
      <c r="IS334" s="173"/>
      <c r="IT334" s="173"/>
      <c r="IU334" s="173"/>
      <c r="IV334" s="173"/>
      <c r="IW334" s="173"/>
      <c r="IX334" s="173"/>
      <c r="IY334" s="173"/>
      <c r="IZ334" s="173"/>
      <c r="JA334" s="173"/>
      <c r="JB334" s="173"/>
      <c r="JC334" s="173"/>
      <c r="JD334" s="173"/>
      <c r="JE334" s="173"/>
      <c r="JF334" s="173"/>
      <c r="JG334" s="173"/>
      <c r="JH334" s="173"/>
      <c r="JI334" s="173"/>
      <c r="JJ334" s="173"/>
      <c r="JK334" s="173"/>
      <c r="JL334" s="173"/>
      <c r="JM334" s="173"/>
      <c r="JN334" s="173"/>
      <c r="JO334" s="173"/>
      <c r="JP334" s="173"/>
      <c r="JQ334" s="173"/>
      <c r="JR334" s="173"/>
      <c r="JS334" s="173"/>
      <c r="JT334" s="173"/>
      <c r="JU334" s="173"/>
      <c r="JV334" s="173"/>
      <c r="JW334" s="173"/>
      <c r="JX334" s="173"/>
      <c r="JY334" s="173"/>
      <c r="JZ334" s="173"/>
      <c r="KA334" s="173"/>
      <c r="KB334" s="173"/>
      <c r="KC334" s="173"/>
      <c r="KD334" s="173"/>
      <c r="KE334" s="173"/>
      <c r="KF334" s="173"/>
      <c r="KG334" s="173"/>
      <c r="KH334" s="173"/>
      <c r="KI334" s="173"/>
      <c r="KJ334" s="173"/>
      <c r="KK334" s="173"/>
      <c r="KL334" s="173"/>
      <c r="KM334" s="173"/>
      <c r="KN334" s="173"/>
      <c r="KO334" s="173"/>
      <c r="KP334" s="173"/>
      <c r="KQ334" s="173"/>
      <c r="KR334" s="173"/>
      <c r="KS334" s="173"/>
      <c r="KT334" s="173"/>
      <c r="KU334" s="173"/>
      <c r="KV334" s="173"/>
      <c r="KW334" s="173"/>
      <c r="KX334" s="173"/>
      <c r="KY334" s="173"/>
      <c r="KZ334" s="173"/>
      <c r="LA334" s="173"/>
      <c r="LB334" s="173"/>
      <c r="LC334" s="173"/>
      <c r="LD334" s="173"/>
      <c r="LE334" s="173"/>
      <c r="LF334" s="173"/>
      <c r="LG334" s="173"/>
      <c r="LH334" s="173"/>
      <c r="LI334" s="173"/>
      <c r="LJ334" s="173"/>
      <c r="LK334" s="173"/>
      <c r="LL334" s="173"/>
      <c r="LM334" s="173"/>
      <c r="LN334" s="173"/>
      <c r="LO334" s="173"/>
      <c r="LP334" s="173"/>
      <c r="LQ334" s="173"/>
      <c r="LR334" s="173"/>
      <c r="LS334" s="173"/>
      <c r="LT334" s="173"/>
      <c r="LU334" s="173"/>
      <c r="LV334" s="173"/>
      <c r="LW334" s="173"/>
      <c r="LX334" s="173"/>
      <c r="LY334" s="173"/>
      <c r="LZ334" s="173"/>
      <c r="MA334" s="173"/>
      <c r="MB334" s="173"/>
      <c r="MC334" s="173"/>
      <c r="MD334" s="173"/>
      <c r="ME334" s="173"/>
      <c r="MF334" s="173"/>
      <c r="MG334" s="173"/>
      <c r="MH334" s="173"/>
      <c r="MI334" s="173"/>
      <c r="MJ334" s="173"/>
      <c r="MK334" s="173"/>
      <c r="ML334" s="173"/>
      <c r="MM334" s="173"/>
      <c r="MN334" s="173"/>
      <c r="MO334" s="173"/>
      <c r="MP334" s="173"/>
      <c r="MQ334" s="173"/>
      <c r="MR334" s="173"/>
      <c r="MS334" s="173"/>
      <c r="MT334" s="173"/>
      <c r="MU334" s="173"/>
      <c r="MV334" s="173"/>
      <c r="MW334" s="173"/>
      <c r="MX334" s="173"/>
      <c r="MY334" s="173"/>
      <c r="MZ334" s="173"/>
      <c r="NA334" s="173"/>
      <c r="NB334" s="173"/>
      <c r="NC334" s="173"/>
      <c r="ND334" s="173"/>
      <c r="NE334" s="173"/>
      <c r="NF334" s="173"/>
      <c r="NG334" s="173"/>
      <c r="NH334" s="173"/>
      <c r="NI334" s="173"/>
      <c r="NJ334" s="173"/>
      <c r="NK334" s="173"/>
      <c r="NL334" s="173"/>
      <c r="NM334" s="173"/>
      <c r="NN334" s="173"/>
      <c r="NO334" s="173"/>
      <c r="NP334" s="173"/>
      <c r="NQ334" s="173"/>
      <c r="NR334" s="173"/>
      <c r="NS334" s="173"/>
      <c r="NT334" s="173"/>
      <c r="NU334" s="173"/>
      <c r="NV334" s="173"/>
      <c r="NW334" s="173"/>
      <c r="NX334" s="173"/>
      <c r="NY334" s="173"/>
      <c r="NZ334" s="173"/>
      <c r="OA334" s="173"/>
      <c r="OB334" s="173"/>
      <c r="OC334" s="173"/>
      <c r="OD334" s="173"/>
      <c r="OE334" s="173"/>
      <c r="OF334" s="173"/>
      <c r="OG334" s="173"/>
      <c r="OH334" s="173"/>
      <c r="OI334" s="173"/>
      <c r="OJ334" s="173"/>
      <c r="OK334" s="173"/>
      <c r="OL334" s="173"/>
      <c r="OM334" s="173"/>
      <c r="ON334" s="173"/>
      <c r="OO334" s="173"/>
      <c r="OP334" s="173"/>
      <c r="OQ334" s="173"/>
      <c r="OR334" s="173"/>
      <c r="OS334" s="173"/>
      <c r="OT334" s="173"/>
      <c r="OU334" s="173"/>
      <c r="OV334" s="173"/>
      <c r="OW334" s="173"/>
      <c r="OX334" s="173"/>
      <c r="OY334" s="173"/>
      <c r="OZ334" s="173"/>
      <c r="PA334" s="173"/>
      <c r="PB334" s="173"/>
      <c r="PC334" s="173"/>
      <c r="PD334" s="173"/>
      <c r="PE334" s="173"/>
      <c r="PF334" s="173"/>
      <c r="PG334" s="173"/>
      <c r="PH334" s="173"/>
      <c r="PI334" s="173"/>
      <c r="PJ334" s="173"/>
      <c r="PK334" s="173"/>
      <c r="PL334" s="173"/>
      <c r="PM334" s="173"/>
      <c r="PN334" s="173"/>
      <c r="PO334" s="173"/>
      <c r="PP334" s="173"/>
      <c r="PQ334" s="173"/>
      <c r="PR334" s="173"/>
      <c r="PS334" s="173"/>
      <c r="PT334" s="173"/>
      <c r="PU334" s="173"/>
      <c r="PV334" s="173"/>
      <c r="PW334" s="173"/>
      <c r="PX334" s="173"/>
      <c r="PY334" s="173"/>
      <c r="PZ334" s="173"/>
      <c r="QA334" s="173"/>
      <c r="QB334" s="173"/>
      <c r="QC334" s="173"/>
      <c r="QD334" s="173"/>
      <c r="QE334" s="173"/>
      <c r="QF334" s="173"/>
      <c r="QG334" s="173"/>
      <c r="QH334" s="173"/>
      <c r="QI334" s="173"/>
      <c r="QJ334" s="173"/>
      <c r="QK334" s="173"/>
      <c r="QL334" s="173"/>
      <c r="QM334" s="173"/>
      <c r="QN334" s="173"/>
      <c r="QO334" s="173"/>
      <c r="QP334" s="173"/>
      <c r="QQ334" s="173"/>
      <c r="QR334" s="173"/>
      <c r="QS334" s="173"/>
      <c r="QT334" s="173"/>
      <c r="QU334" s="173"/>
      <c r="QV334" s="173"/>
      <c r="QW334" s="173"/>
      <c r="QX334" s="173"/>
      <c r="QY334" s="173"/>
      <c r="QZ334" s="173"/>
      <c r="RA334" s="173"/>
      <c r="RB334" s="173"/>
      <c r="RC334" s="173"/>
      <c r="RD334" s="173"/>
      <c r="RE334" s="173"/>
      <c r="RF334" s="173"/>
      <c r="RG334" s="173"/>
      <c r="RH334" s="173"/>
      <c r="RI334" s="173"/>
      <c r="RJ334" s="173"/>
      <c r="RK334" s="173"/>
      <c r="RL334" s="173"/>
      <c r="RM334" s="173"/>
      <c r="RN334" s="173"/>
      <c r="RO334" s="173"/>
      <c r="RP334" s="173"/>
      <c r="RQ334" s="173"/>
      <c r="RR334" s="173"/>
      <c r="RS334" s="173"/>
      <c r="RT334" s="173"/>
      <c r="RU334" s="173"/>
      <c r="RV334" s="173"/>
      <c r="RW334" s="173"/>
      <c r="RX334" s="173"/>
      <c r="RY334" s="173"/>
      <c r="RZ334" s="173"/>
      <c r="SA334" s="173"/>
      <c r="SB334" s="173"/>
      <c r="SC334" s="173"/>
      <c r="SD334" s="173"/>
      <c r="SE334" s="173"/>
      <c r="SF334" s="173"/>
      <c r="SG334" s="173"/>
      <c r="SH334" s="173"/>
      <c r="SI334" s="173"/>
      <c r="SJ334" s="173"/>
      <c r="SK334" s="173"/>
      <c r="SL334" s="173"/>
      <c r="SM334" s="173"/>
      <c r="SN334" s="173"/>
      <c r="SO334" s="173"/>
      <c r="SP334" s="173"/>
      <c r="SQ334" s="173"/>
      <c r="SR334" s="173"/>
      <c r="SS334" s="173"/>
      <c r="ST334" s="173"/>
      <c r="SU334" s="173"/>
      <c r="SV334" s="173"/>
      <c r="SW334" s="173"/>
      <c r="SX334" s="173"/>
      <c r="SY334" s="173"/>
      <c r="SZ334" s="173"/>
      <c r="TA334" s="173"/>
      <c r="TB334" s="173"/>
      <c r="TC334" s="173"/>
      <c r="TD334" s="173"/>
      <c r="TE334" s="173"/>
      <c r="TF334" s="173"/>
      <c r="TG334" s="173"/>
      <c r="TH334" s="173"/>
      <c r="TI334" s="173"/>
      <c r="TJ334" s="173"/>
      <c r="TK334" s="173"/>
      <c r="TL334" s="173"/>
      <c r="TM334" s="173"/>
      <c r="TN334" s="173"/>
      <c r="TO334" s="173"/>
      <c r="TP334" s="173"/>
      <c r="TQ334" s="173"/>
      <c r="TR334" s="173"/>
      <c r="TS334" s="173"/>
      <c r="TT334" s="173"/>
      <c r="TU334" s="173"/>
      <c r="TV334" s="173"/>
      <c r="TW334" s="173"/>
      <c r="TX334" s="173"/>
      <c r="TY334" s="173"/>
      <c r="TZ334" s="173"/>
      <c r="UA334" s="173"/>
      <c r="UB334" s="173"/>
      <c r="UC334" s="173"/>
      <c r="UD334" s="173"/>
      <c r="UE334" s="173"/>
      <c r="UF334" s="173"/>
      <c r="UG334" s="173"/>
      <c r="UH334" s="173"/>
      <c r="UI334" s="173"/>
      <c r="UJ334" s="173"/>
      <c r="UK334" s="173"/>
      <c r="UL334" s="173"/>
      <c r="UM334" s="173"/>
      <c r="UN334" s="173"/>
      <c r="UO334" s="173"/>
      <c r="UP334" s="173"/>
      <c r="UQ334" s="173"/>
      <c r="UR334" s="173"/>
      <c r="US334" s="173"/>
      <c r="UT334" s="173"/>
      <c r="UU334" s="173"/>
      <c r="UV334" s="173"/>
      <c r="UW334" s="173"/>
      <c r="UX334" s="173"/>
      <c r="UY334" s="173"/>
      <c r="UZ334" s="173"/>
      <c r="VA334" s="173"/>
      <c r="VB334" s="173"/>
      <c r="VC334" s="173"/>
      <c r="VD334" s="173"/>
    </row>
    <row r="335" spans="1:576" s="23" customFormat="1" ht="15" customHeight="1" x14ac:dyDescent="0.2">
      <c r="A335" s="18">
        <v>21</v>
      </c>
      <c r="B335" s="89" t="s">
        <v>325</v>
      </c>
      <c r="C335" s="89" t="s">
        <v>326</v>
      </c>
      <c r="D335" s="20">
        <v>14</v>
      </c>
      <c r="E335" s="89" t="s">
        <v>247</v>
      </c>
      <c r="F335" s="89" t="s">
        <v>327</v>
      </c>
      <c r="G335" s="130">
        <v>6</v>
      </c>
      <c r="H335" s="22">
        <v>40</v>
      </c>
      <c r="I335" s="22" t="s">
        <v>121</v>
      </c>
      <c r="J335" s="21" t="s">
        <v>237</v>
      </c>
      <c r="K335" s="21" t="s">
        <v>273</v>
      </c>
      <c r="L335" s="21" t="s">
        <v>287</v>
      </c>
      <c r="M335" s="22">
        <v>1</v>
      </c>
      <c r="N335" s="101">
        <v>10433</v>
      </c>
      <c r="O335" s="62">
        <f t="shared" si="179"/>
        <v>2086.6</v>
      </c>
      <c r="P335" s="62"/>
      <c r="Q335" s="62">
        <f t="shared" si="180"/>
        <v>12519.6</v>
      </c>
      <c r="R335" s="62">
        <f>70.1*7</f>
        <v>490.69999999999993</v>
      </c>
      <c r="S335" s="62">
        <f t="shared" si="181"/>
        <v>2341.7666666666669</v>
      </c>
      <c r="T335" s="62">
        <f t="shared" si="182"/>
        <v>23417.666666666668</v>
      </c>
      <c r="U335" s="62">
        <f t="shared" si="183"/>
        <v>2190.9299999999998</v>
      </c>
      <c r="V335" s="62">
        <f t="shared" si="184"/>
        <v>375.58800000000002</v>
      </c>
      <c r="W335" s="62">
        <f t="shared" si="185"/>
        <v>625.98</v>
      </c>
      <c r="X335" s="62">
        <f t="shared" si="186"/>
        <v>250.39200000000002</v>
      </c>
      <c r="Y335" s="62">
        <f t="shared" si="192"/>
        <v>915</v>
      </c>
      <c r="Z335" s="62">
        <f t="shared" si="193"/>
        <v>616</v>
      </c>
      <c r="AA335" s="64">
        <f t="shared" si="189"/>
        <v>7025.3</v>
      </c>
      <c r="AB335" s="64">
        <f t="shared" si="190"/>
        <v>20716.251111111113</v>
      </c>
      <c r="AC335" s="64">
        <f t="shared" si="191"/>
        <v>248595.01333333337</v>
      </c>
      <c r="AD335" s="64"/>
      <c r="AE335" s="64"/>
      <c r="AF335" s="64"/>
      <c r="AG335" s="64"/>
      <c r="AH335" s="64"/>
      <c r="AI335" s="64"/>
      <c r="AJ335" s="64"/>
      <c r="AK335" s="64"/>
      <c r="AL335" s="6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  <c r="CO335" s="24"/>
      <c r="CP335" s="24"/>
      <c r="CQ335" s="24"/>
      <c r="CR335" s="24"/>
      <c r="CS335" s="24"/>
      <c r="CT335" s="24"/>
      <c r="CU335" s="24"/>
      <c r="CV335" s="24"/>
      <c r="CW335" s="24"/>
      <c r="CX335" s="24"/>
      <c r="CY335" s="24"/>
      <c r="CZ335" s="24"/>
      <c r="DA335" s="24"/>
      <c r="DB335" s="24"/>
      <c r="DC335" s="24"/>
      <c r="DD335" s="24"/>
      <c r="DE335" s="24"/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24"/>
      <c r="GF335" s="24"/>
      <c r="GG335" s="24"/>
      <c r="GH335" s="24"/>
      <c r="GI335" s="24"/>
      <c r="GJ335" s="24"/>
      <c r="GK335" s="24"/>
      <c r="GL335" s="24"/>
      <c r="GM335" s="24"/>
      <c r="GN335" s="24"/>
      <c r="GO335" s="24"/>
      <c r="GP335" s="24"/>
      <c r="GQ335" s="24"/>
      <c r="GR335" s="24"/>
      <c r="GS335" s="24"/>
      <c r="GT335" s="24"/>
      <c r="GU335" s="24"/>
      <c r="GV335" s="24"/>
      <c r="GW335" s="24"/>
      <c r="GX335" s="24"/>
      <c r="GY335" s="24"/>
      <c r="GZ335" s="24"/>
      <c r="HA335" s="24"/>
      <c r="HB335" s="24"/>
      <c r="HC335" s="24"/>
      <c r="HD335" s="24"/>
      <c r="HE335" s="24"/>
      <c r="HF335" s="24"/>
      <c r="HG335" s="24"/>
      <c r="HH335" s="24"/>
      <c r="HI335" s="24"/>
      <c r="HJ335" s="24"/>
      <c r="HK335" s="24"/>
      <c r="HL335" s="24"/>
      <c r="HM335" s="24"/>
      <c r="HN335" s="24"/>
      <c r="HO335" s="24"/>
      <c r="HP335" s="24"/>
      <c r="HQ335" s="24"/>
      <c r="HR335" s="24"/>
      <c r="HS335" s="24"/>
      <c r="HT335" s="24"/>
      <c r="HU335" s="24"/>
      <c r="HV335" s="24"/>
      <c r="HW335" s="24"/>
      <c r="HX335" s="24"/>
      <c r="HY335" s="24"/>
      <c r="HZ335" s="24"/>
      <c r="IA335" s="24"/>
      <c r="IB335" s="24"/>
      <c r="IC335" s="24"/>
      <c r="ID335" s="24"/>
      <c r="IE335" s="24"/>
      <c r="IF335" s="24"/>
      <c r="IG335" s="24"/>
      <c r="IH335" s="24"/>
      <c r="II335" s="24"/>
      <c r="IJ335" s="24"/>
      <c r="IK335" s="24"/>
      <c r="IL335" s="24"/>
      <c r="IM335" s="24"/>
      <c r="IN335" s="24"/>
      <c r="IO335" s="24"/>
      <c r="IP335" s="24"/>
      <c r="IQ335" s="24"/>
      <c r="IR335" s="24"/>
      <c r="IS335" s="24"/>
      <c r="IT335" s="24"/>
      <c r="IU335" s="24"/>
      <c r="IV335" s="24"/>
      <c r="IW335" s="24"/>
      <c r="IX335" s="24"/>
      <c r="IY335" s="24"/>
      <c r="IZ335" s="24"/>
      <c r="JA335" s="24"/>
      <c r="JB335" s="24"/>
      <c r="JC335" s="24"/>
      <c r="JD335" s="24"/>
      <c r="JE335" s="24"/>
      <c r="JF335" s="24"/>
      <c r="JG335" s="24"/>
      <c r="JH335" s="24"/>
      <c r="JI335" s="24"/>
      <c r="JJ335" s="24"/>
      <c r="JK335" s="24"/>
      <c r="JL335" s="24"/>
      <c r="JM335" s="24"/>
      <c r="JN335" s="24"/>
      <c r="JO335" s="24"/>
      <c r="JP335" s="24"/>
      <c r="JQ335" s="24"/>
      <c r="JR335" s="24"/>
      <c r="JS335" s="24"/>
      <c r="JT335" s="24"/>
      <c r="JU335" s="24"/>
      <c r="JV335" s="24"/>
      <c r="JW335" s="24"/>
      <c r="JX335" s="24"/>
      <c r="JY335" s="24"/>
      <c r="JZ335" s="24"/>
      <c r="KA335" s="24"/>
      <c r="KB335" s="24"/>
      <c r="KC335" s="24"/>
      <c r="KD335" s="24"/>
      <c r="KE335" s="24"/>
      <c r="KF335" s="24"/>
      <c r="KG335" s="24"/>
      <c r="KH335" s="24"/>
      <c r="KI335" s="24"/>
      <c r="KJ335" s="24"/>
      <c r="KK335" s="24"/>
      <c r="KL335" s="24"/>
      <c r="KM335" s="24"/>
      <c r="KN335" s="24"/>
      <c r="KO335" s="24"/>
      <c r="KP335" s="24"/>
      <c r="KQ335" s="24"/>
      <c r="KR335" s="24"/>
      <c r="KS335" s="24"/>
      <c r="KT335" s="24"/>
      <c r="KU335" s="24"/>
      <c r="KV335" s="24"/>
      <c r="KW335" s="24"/>
      <c r="KX335" s="24"/>
      <c r="KY335" s="24"/>
      <c r="KZ335" s="24"/>
      <c r="LA335" s="24"/>
      <c r="LB335" s="24"/>
      <c r="LC335" s="24"/>
      <c r="LD335" s="24"/>
      <c r="LE335" s="24"/>
      <c r="LF335" s="24"/>
      <c r="LG335" s="24"/>
      <c r="LH335" s="24"/>
      <c r="LI335" s="24"/>
      <c r="LJ335" s="24"/>
      <c r="LK335" s="24"/>
      <c r="LL335" s="24"/>
      <c r="LM335" s="24"/>
      <c r="LN335" s="24"/>
      <c r="LO335" s="24"/>
      <c r="LP335" s="24"/>
      <c r="LQ335" s="24"/>
      <c r="LR335" s="24"/>
      <c r="LS335" s="24"/>
      <c r="LT335" s="24"/>
      <c r="LU335" s="24"/>
      <c r="LV335" s="24"/>
      <c r="LW335" s="24"/>
      <c r="LX335" s="24"/>
      <c r="LY335" s="24"/>
      <c r="LZ335" s="24"/>
      <c r="MA335" s="24"/>
      <c r="MB335" s="24"/>
      <c r="MC335" s="24"/>
      <c r="MD335" s="24"/>
      <c r="ME335" s="24"/>
      <c r="MF335" s="24"/>
      <c r="MG335" s="24"/>
      <c r="MH335" s="24"/>
      <c r="MI335" s="24"/>
      <c r="MJ335" s="24"/>
      <c r="MK335" s="24"/>
      <c r="ML335" s="24"/>
      <c r="MM335" s="24"/>
      <c r="MN335" s="24"/>
      <c r="MO335" s="24"/>
      <c r="MP335" s="24"/>
      <c r="MQ335" s="24"/>
      <c r="MR335" s="24"/>
      <c r="MS335" s="24"/>
      <c r="MT335" s="24"/>
      <c r="MU335" s="24"/>
      <c r="MV335" s="24"/>
      <c r="MW335" s="24"/>
      <c r="MX335" s="24"/>
      <c r="MY335" s="24"/>
      <c r="MZ335" s="24"/>
      <c r="NA335" s="24"/>
      <c r="NB335" s="24"/>
      <c r="NC335" s="24"/>
      <c r="ND335" s="24"/>
      <c r="NE335" s="24"/>
      <c r="NF335" s="24"/>
      <c r="NG335" s="24"/>
      <c r="NH335" s="24"/>
      <c r="NI335" s="24"/>
      <c r="NJ335" s="24"/>
      <c r="NK335" s="24"/>
      <c r="NL335" s="24"/>
      <c r="NM335" s="24"/>
      <c r="NN335" s="24"/>
      <c r="NO335" s="24"/>
      <c r="NP335" s="24"/>
      <c r="NQ335" s="24"/>
      <c r="NR335" s="24"/>
      <c r="NS335" s="24"/>
      <c r="NT335" s="24"/>
      <c r="NU335" s="24"/>
      <c r="NV335" s="24"/>
      <c r="NW335" s="24"/>
      <c r="NX335" s="24"/>
      <c r="NY335" s="24"/>
      <c r="NZ335" s="24"/>
      <c r="OA335" s="24"/>
      <c r="OB335" s="24"/>
      <c r="OC335" s="24"/>
      <c r="OD335" s="24"/>
      <c r="OE335" s="24"/>
      <c r="OF335" s="24"/>
      <c r="OG335" s="24"/>
      <c r="OH335" s="24"/>
      <c r="OI335" s="24"/>
      <c r="OJ335" s="24"/>
      <c r="OK335" s="24"/>
      <c r="OL335" s="24"/>
      <c r="OM335" s="24"/>
      <c r="ON335" s="24"/>
      <c r="OO335" s="24"/>
      <c r="OP335" s="24"/>
      <c r="OQ335" s="24"/>
      <c r="OR335" s="24"/>
      <c r="OS335" s="24"/>
      <c r="OT335" s="24"/>
      <c r="OU335" s="24"/>
      <c r="OV335" s="24"/>
      <c r="OW335" s="24"/>
      <c r="OX335" s="24"/>
      <c r="OY335" s="24"/>
      <c r="OZ335" s="24"/>
      <c r="PA335" s="24"/>
      <c r="PB335" s="24"/>
      <c r="PC335" s="24"/>
      <c r="PD335" s="24"/>
      <c r="PE335" s="24"/>
      <c r="PF335" s="24"/>
      <c r="PG335" s="24"/>
      <c r="PH335" s="24"/>
      <c r="PI335" s="24"/>
      <c r="PJ335" s="24"/>
      <c r="PK335" s="24"/>
      <c r="PL335" s="24"/>
      <c r="PM335" s="24"/>
      <c r="PN335" s="24"/>
      <c r="PO335" s="24"/>
      <c r="PP335" s="24"/>
      <c r="PQ335" s="24"/>
      <c r="PR335" s="24"/>
      <c r="PS335" s="24"/>
      <c r="PT335" s="24"/>
      <c r="PU335" s="24"/>
      <c r="PV335" s="24"/>
      <c r="PW335" s="24"/>
      <c r="PX335" s="24"/>
      <c r="PY335" s="24"/>
      <c r="PZ335" s="24"/>
      <c r="QA335" s="24"/>
      <c r="QB335" s="24"/>
      <c r="QC335" s="24"/>
      <c r="QD335" s="24"/>
      <c r="QE335" s="24"/>
      <c r="QF335" s="24"/>
      <c r="QG335" s="24"/>
      <c r="QH335" s="24"/>
      <c r="QI335" s="24"/>
      <c r="QJ335" s="24"/>
      <c r="QK335" s="24"/>
      <c r="QL335" s="24"/>
      <c r="QM335" s="24"/>
      <c r="QN335" s="24"/>
      <c r="QO335" s="24"/>
      <c r="QP335" s="24"/>
      <c r="QQ335" s="24"/>
      <c r="QR335" s="24"/>
      <c r="QS335" s="24"/>
      <c r="QT335" s="24"/>
      <c r="QU335" s="24"/>
      <c r="QV335" s="24"/>
      <c r="QW335" s="24"/>
      <c r="QX335" s="24"/>
      <c r="QY335" s="24"/>
      <c r="QZ335" s="24"/>
      <c r="RA335" s="24"/>
      <c r="RB335" s="24"/>
      <c r="RC335" s="24"/>
      <c r="RD335" s="24"/>
      <c r="RE335" s="24"/>
      <c r="RF335" s="24"/>
      <c r="RG335" s="24"/>
      <c r="RH335" s="24"/>
      <c r="RI335" s="24"/>
      <c r="RJ335" s="24"/>
      <c r="RK335" s="24"/>
      <c r="RL335" s="24"/>
      <c r="RM335" s="24"/>
      <c r="RN335" s="24"/>
      <c r="RO335" s="24"/>
      <c r="RP335" s="24"/>
      <c r="RQ335" s="24"/>
      <c r="RR335" s="24"/>
      <c r="RS335" s="24"/>
      <c r="RT335" s="24"/>
      <c r="RU335" s="24"/>
      <c r="RV335" s="24"/>
      <c r="RW335" s="24"/>
      <c r="RX335" s="24"/>
      <c r="RY335" s="24"/>
      <c r="RZ335" s="24"/>
      <c r="SA335" s="24"/>
      <c r="SB335" s="24"/>
      <c r="SC335" s="24"/>
      <c r="SD335" s="24"/>
      <c r="SE335" s="24"/>
      <c r="SF335" s="24"/>
      <c r="SG335" s="24"/>
      <c r="SH335" s="24"/>
      <c r="SI335" s="24"/>
      <c r="SJ335" s="24"/>
      <c r="SK335" s="24"/>
      <c r="SL335" s="24"/>
      <c r="SM335" s="24"/>
      <c r="SN335" s="24"/>
      <c r="SO335" s="24"/>
      <c r="SP335" s="24"/>
      <c r="SQ335" s="24"/>
      <c r="SR335" s="24"/>
      <c r="SS335" s="24"/>
      <c r="ST335" s="24"/>
      <c r="SU335" s="24"/>
      <c r="SV335" s="24"/>
      <c r="SW335" s="24"/>
      <c r="SX335" s="24"/>
      <c r="SY335" s="24"/>
      <c r="SZ335" s="24"/>
      <c r="TA335" s="24"/>
      <c r="TB335" s="24"/>
      <c r="TC335" s="24"/>
      <c r="TD335" s="24"/>
      <c r="TE335" s="24"/>
      <c r="TF335" s="24"/>
      <c r="TG335" s="24"/>
      <c r="TH335" s="24"/>
      <c r="TI335" s="24"/>
      <c r="TJ335" s="24"/>
      <c r="TK335" s="24"/>
      <c r="TL335" s="24"/>
      <c r="TM335" s="24"/>
      <c r="TN335" s="24"/>
      <c r="TO335" s="24"/>
      <c r="TP335" s="24"/>
      <c r="TQ335" s="24"/>
      <c r="TR335" s="24"/>
      <c r="TS335" s="24"/>
      <c r="TT335" s="24"/>
      <c r="TU335" s="24"/>
      <c r="TV335" s="24"/>
      <c r="TW335" s="24"/>
      <c r="TX335" s="24"/>
      <c r="TY335" s="24"/>
      <c r="TZ335" s="24"/>
      <c r="UA335" s="24"/>
      <c r="UB335" s="24"/>
      <c r="UC335" s="24"/>
      <c r="UD335" s="24"/>
      <c r="UE335" s="24"/>
      <c r="UF335" s="24"/>
      <c r="UG335" s="24"/>
      <c r="UH335" s="24"/>
      <c r="UI335" s="24"/>
      <c r="UJ335" s="24"/>
      <c r="UK335" s="24"/>
      <c r="UL335" s="24"/>
      <c r="UM335" s="24"/>
      <c r="UN335" s="24"/>
      <c r="UO335" s="24"/>
      <c r="UP335" s="24"/>
      <c r="UQ335" s="24"/>
      <c r="UR335" s="24"/>
      <c r="US335" s="24"/>
      <c r="UT335" s="24"/>
      <c r="UU335" s="24"/>
      <c r="UV335" s="24"/>
      <c r="UW335" s="24"/>
      <c r="UX335" s="24"/>
      <c r="UY335" s="24"/>
      <c r="UZ335" s="24"/>
      <c r="VA335" s="24"/>
      <c r="VB335" s="24"/>
      <c r="VC335" s="24"/>
      <c r="VD335" s="24"/>
    </row>
    <row r="336" spans="1:576" s="23" customFormat="1" ht="15" customHeight="1" x14ac:dyDescent="0.2">
      <c r="A336" s="18">
        <v>22</v>
      </c>
      <c r="B336" s="89" t="s">
        <v>325</v>
      </c>
      <c r="C336" s="89" t="s">
        <v>326</v>
      </c>
      <c r="D336" s="20">
        <v>14</v>
      </c>
      <c r="E336" s="89" t="s">
        <v>247</v>
      </c>
      <c r="F336" s="89" t="s">
        <v>327</v>
      </c>
      <c r="G336" s="130">
        <v>6</v>
      </c>
      <c r="H336" s="22">
        <v>40</v>
      </c>
      <c r="I336" s="22" t="s">
        <v>121</v>
      </c>
      <c r="J336" s="21" t="s">
        <v>237</v>
      </c>
      <c r="K336" s="21" t="s">
        <v>273</v>
      </c>
      <c r="L336" s="21" t="s">
        <v>287</v>
      </c>
      <c r="M336" s="22">
        <v>1</v>
      </c>
      <c r="N336" s="101">
        <v>10433</v>
      </c>
      <c r="O336" s="62">
        <f t="shared" si="179"/>
        <v>2086.6</v>
      </c>
      <c r="P336" s="62"/>
      <c r="Q336" s="62">
        <f t="shared" si="180"/>
        <v>12519.6</v>
      </c>
      <c r="R336" s="62">
        <f>70.1*6</f>
        <v>420.59999999999997</v>
      </c>
      <c r="S336" s="62">
        <f t="shared" si="181"/>
        <v>2341.7666666666669</v>
      </c>
      <c r="T336" s="62">
        <f t="shared" si="182"/>
        <v>23417.666666666668</v>
      </c>
      <c r="U336" s="62">
        <f t="shared" si="183"/>
        <v>2190.9299999999998</v>
      </c>
      <c r="V336" s="62">
        <f t="shared" si="184"/>
        <v>375.58800000000002</v>
      </c>
      <c r="W336" s="62">
        <f t="shared" si="185"/>
        <v>625.98</v>
      </c>
      <c r="X336" s="62">
        <f t="shared" si="186"/>
        <v>250.39200000000002</v>
      </c>
      <c r="Y336" s="62">
        <f t="shared" si="192"/>
        <v>915</v>
      </c>
      <c r="Z336" s="62">
        <f t="shared" si="193"/>
        <v>616</v>
      </c>
      <c r="AA336" s="64">
        <f t="shared" si="189"/>
        <v>7025.3</v>
      </c>
      <c r="AB336" s="64">
        <f t="shared" si="190"/>
        <v>20646.15111111111</v>
      </c>
      <c r="AC336" s="64">
        <f t="shared" si="191"/>
        <v>247753.81333333332</v>
      </c>
      <c r="AD336" s="64"/>
      <c r="AE336" s="64"/>
      <c r="AF336" s="64"/>
      <c r="AG336" s="64"/>
      <c r="AH336" s="64"/>
      <c r="AI336" s="64"/>
      <c r="AJ336" s="64"/>
      <c r="AK336" s="64"/>
      <c r="AL336" s="6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  <c r="CR336" s="24"/>
      <c r="CS336" s="24"/>
      <c r="CT336" s="24"/>
      <c r="CU336" s="24"/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4"/>
      <c r="HA336" s="24"/>
      <c r="HB336" s="24"/>
      <c r="HC336" s="24"/>
      <c r="HD336" s="24"/>
      <c r="HE336" s="24"/>
      <c r="HF336" s="24"/>
      <c r="HG336" s="24"/>
      <c r="HH336" s="24"/>
      <c r="HI336" s="24"/>
      <c r="HJ336" s="24"/>
      <c r="HK336" s="24"/>
      <c r="HL336" s="24"/>
      <c r="HM336" s="24"/>
      <c r="HN336" s="24"/>
      <c r="HO336" s="24"/>
      <c r="HP336" s="24"/>
      <c r="HQ336" s="24"/>
      <c r="HR336" s="24"/>
      <c r="HS336" s="24"/>
      <c r="HT336" s="24"/>
      <c r="HU336" s="24"/>
      <c r="HV336" s="24"/>
      <c r="HW336" s="24"/>
      <c r="HX336" s="24"/>
      <c r="HY336" s="24"/>
      <c r="HZ336" s="24"/>
      <c r="IA336" s="24"/>
      <c r="IB336" s="24"/>
      <c r="IC336" s="24"/>
      <c r="ID336" s="24"/>
      <c r="IE336" s="24"/>
      <c r="IF336" s="24"/>
      <c r="IG336" s="24"/>
      <c r="IH336" s="24"/>
      <c r="II336" s="24"/>
      <c r="IJ336" s="24"/>
      <c r="IK336" s="24"/>
      <c r="IL336" s="24"/>
      <c r="IM336" s="24"/>
      <c r="IN336" s="24"/>
      <c r="IO336" s="24"/>
      <c r="IP336" s="24"/>
      <c r="IQ336" s="24"/>
      <c r="IR336" s="24"/>
      <c r="IS336" s="24"/>
      <c r="IT336" s="24"/>
      <c r="IU336" s="24"/>
      <c r="IV336" s="24"/>
      <c r="IW336" s="24"/>
      <c r="IX336" s="24"/>
      <c r="IY336" s="24"/>
      <c r="IZ336" s="24"/>
      <c r="JA336" s="24"/>
      <c r="JB336" s="24"/>
      <c r="JC336" s="24"/>
      <c r="JD336" s="24"/>
      <c r="JE336" s="24"/>
      <c r="JF336" s="24"/>
      <c r="JG336" s="24"/>
      <c r="JH336" s="24"/>
      <c r="JI336" s="24"/>
      <c r="JJ336" s="24"/>
      <c r="JK336" s="24"/>
      <c r="JL336" s="24"/>
      <c r="JM336" s="24"/>
      <c r="JN336" s="24"/>
      <c r="JO336" s="24"/>
      <c r="JP336" s="24"/>
      <c r="JQ336" s="24"/>
      <c r="JR336" s="24"/>
      <c r="JS336" s="24"/>
      <c r="JT336" s="24"/>
      <c r="JU336" s="24"/>
      <c r="JV336" s="24"/>
      <c r="JW336" s="24"/>
      <c r="JX336" s="24"/>
      <c r="JY336" s="24"/>
      <c r="JZ336" s="24"/>
      <c r="KA336" s="24"/>
      <c r="KB336" s="24"/>
      <c r="KC336" s="24"/>
      <c r="KD336" s="24"/>
      <c r="KE336" s="24"/>
      <c r="KF336" s="24"/>
      <c r="KG336" s="24"/>
      <c r="KH336" s="24"/>
      <c r="KI336" s="24"/>
      <c r="KJ336" s="24"/>
      <c r="KK336" s="24"/>
      <c r="KL336" s="24"/>
      <c r="KM336" s="24"/>
      <c r="KN336" s="24"/>
      <c r="KO336" s="24"/>
      <c r="KP336" s="24"/>
      <c r="KQ336" s="24"/>
      <c r="KR336" s="24"/>
      <c r="KS336" s="24"/>
      <c r="KT336" s="24"/>
      <c r="KU336" s="24"/>
      <c r="KV336" s="24"/>
      <c r="KW336" s="24"/>
      <c r="KX336" s="24"/>
      <c r="KY336" s="24"/>
      <c r="KZ336" s="24"/>
      <c r="LA336" s="24"/>
      <c r="LB336" s="24"/>
      <c r="LC336" s="24"/>
      <c r="LD336" s="24"/>
      <c r="LE336" s="24"/>
      <c r="LF336" s="24"/>
      <c r="LG336" s="24"/>
      <c r="LH336" s="24"/>
      <c r="LI336" s="24"/>
      <c r="LJ336" s="24"/>
      <c r="LK336" s="24"/>
      <c r="LL336" s="24"/>
      <c r="LM336" s="24"/>
      <c r="LN336" s="24"/>
      <c r="LO336" s="24"/>
      <c r="LP336" s="24"/>
      <c r="LQ336" s="24"/>
      <c r="LR336" s="24"/>
      <c r="LS336" s="24"/>
      <c r="LT336" s="24"/>
      <c r="LU336" s="24"/>
      <c r="LV336" s="24"/>
      <c r="LW336" s="24"/>
      <c r="LX336" s="24"/>
      <c r="LY336" s="24"/>
      <c r="LZ336" s="24"/>
      <c r="MA336" s="24"/>
      <c r="MB336" s="24"/>
      <c r="MC336" s="24"/>
      <c r="MD336" s="24"/>
      <c r="ME336" s="24"/>
      <c r="MF336" s="24"/>
      <c r="MG336" s="24"/>
      <c r="MH336" s="24"/>
      <c r="MI336" s="24"/>
      <c r="MJ336" s="24"/>
      <c r="MK336" s="24"/>
      <c r="ML336" s="24"/>
      <c r="MM336" s="24"/>
      <c r="MN336" s="24"/>
      <c r="MO336" s="24"/>
      <c r="MP336" s="24"/>
      <c r="MQ336" s="24"/>
      <c r="MR336" s="24"/>
      <c r="MS336" s="24"/>
      <c r="MT336" s="24"/>
      <c r="MU336" s="24"/>
      <c r="MV336" s="24"/>
      <c r="MW336" s="24"/>
      <c r="MX336" s="24"/>
      <c r="MY336" s="24"/>
      <c r="MZ336" s="24"/>
      <c r="NA336" s="24"/>
      <c r="NB336" s="24"/>
      <c r="NC336" s="24"/>
      <c r="ND336" s="24"/>
      <c r="NE336" s="24"/>
      <c r="NF336" s="24"/>
      <c r="NG336" s="24"/>
      <c r="NH336" s="24"/>
      <c r="NI336" s="24"/>
      <c r="NJ336" s="24"/>
      <c r="NK336" s="24"/>
      <c r="NL336" s="24"/>
      <c r="NM336" s="24"/>
      <c r="NN336" s="24"/>
      <c r="NO336" s="24"/>
      <c r="NP336" s="24"/>
      <c r="NQ336" s="24"/>
      <c r="NR336" s="24"/>
      <c r="NS336" s="24"/>
      <c r="NT336" s="24"/>
      <c r="NU336" s="24"/>
      <c r="NV336" s="24"/>
      <c r="NW336" s="24"/>
      <c r="NX336" s="24"/>
      <c r="NY336" s="24"/>
      <c r="NZ336" s="24"/>
      <c r="OA336" s="24"/>
      <c r="OB336" s="24"/>
      <c r="OC336" s="24"/>
      <c r="OD336" s="24"/>
      <c r="OE336" s="24"/>
      <c r="OF336" s="24"/>
      <c r="OG336" s="24"/>
      <c r="OH336" s="24"/>
      <c r="OI336" s="24"/>
      <c r="OJ336" s="24"/>
      <c r="OK336" s="24"/>
      <c r="OL336" s="24"/>
      <c r="OM336" s="24"/>
      <c r="ON336" s="24"/>
      <c r="OO336" s="24"/>
      <c r="OP336" s="24"/>
      <c r="OQ336" s="24"/>
      <c r="OR336" s="24"/>
      <c r="OS336" s="24"/>
      <c r="OT336" s="24"/>
      <c r="OU336" s="24"/>
      <c r="OV336" s="24"/>
      <c r="OW336" s="24"/>
      <c r="OX336" s="24"/>
      <c r="OY336" s="24"/>
      <c r="OZ336" s="24"/>
      <c r="PA336" s="24"/>
      <c r="PB336" s="24"/>
      <c r="PC336" s="24"/>
      <c r="PD336" s="24"/>
      <c r="PE336" s="24"/>
      <c r="PF336" s="24"/>
      <c r="PG336" s="24"/>
      <c r="PH336" s="24"/>
      <c r="PI336" s="24"/>
      <c r="PJ336" s="24"/>
      <c r="PK336" s="24"/>
      <c r="PL336" s="24"/>
      <c r="PM336" s="24"/>
      <c r="PN336" s="24"/>
      <c r="PO336" s="24"/>
      <c r="PP336" s="24"/>
      <c r="PQ336" s="24"/>
      <c r="PR336" s="24"/>
      <c r="PS336" s="24"/>
      <c r="PT336" s="24"/>
      <c r="PU336" s="24"/>
      <c r="PV336" s="24"/>
      <c r="PW336" s="24"/>
      <c r="PX336" s="24"/>
      <c r="PY336" s="24"/>
      <c r="PZ336" s="24"/>
      <c r="QA336" s="24"/>
      <c r="QB336" s="24"/>
      <c r="QC336" s="24"/>
      <c r="QD336" s="24"/>
      <c r="QE336" s="24"/>
      <c r="QF336" s="24"/>
      <c r="QG336" s="24"/>
      <c r="QH336" s="24"/>
      <c r="QI336" s="24"/>
      <c r="QJ336" s="24"/>
      <c r="QK336" s="24"/>
      <c r="QL336" s="24"/>
      <c r="QM336" s="24"/>
      <c r="QN336" s="24"/>
      <c r="QO336" s="24"/>
      <c r="QP336" s="24"/>
      <c r="QQ336" s="24"/>
      <c r="QR336" s="24"/>
      <c r="QS336" s="24"/>
      <c r="QT336" s="24"/>
      <c r="QU336" s="24"/>
      <c r="QV336" s="24"/>
      <c r="QW336" s="24"/>
      <c r="QX336" s="24"/>
      <c r="QY336" s="24"/>
      <c r="QZ336" s="24"/>
      <c r="RA336" s="24"/>
      <c r="RB336" s="24"/>
      <c r="RC336" s="24"/>
      <c r="RD336" s="24"/>
      <c r="RE336" s="24"/>
      <c r="RF336" s="24"/>
      <c r="RG336" s="24"/>
      <c r="RH336" s="24"/>
      <c r="RI336" s="24"/>
      <c r="RJ336" s="24"/>
      <c r="RK336" s="24"/>
      <c r="RL336" s="24"/>
      <c r="RM336" s="24"/>
      <c r="RN336" s="24"/>
      <c r="RO336" s="24"/>
      <c r="RP336" s="24"/>
      <c r="RQ336" s="24"/>
      <c r="RR336" s="24"/>
      <c r="RS336" s="24"/>
      <c r="RT336" s="24"/>
      <c r="RU336" s="24"/>
      <c r="RV336" s="24"/>
      <c r="RW336" s="24"/>
      <c r="RX336" s="24"/>
      <c r="RY336" s="24"/>
      <c r="RZ336" s="24"/>
      <c r="SA336" s="24"/>
      <c r="SB336" s="24"/>
      <c r="SC336" s="24"/>
      <c r="SD336" s="24"/>
      <c r="SE336" s="24"/>
      <c r="SF336" s="24"/>
      <c r="SG336" s="24"/>
      <c r="SH336" s="24"/>
      <c r="SI336" s="24"/>
      <c r="SJ336" s="24"/>
      <c r="SK336" s="24"/>
      <c r="SL336" s="24"/>
      <c r="SM336" s="24"/>
      <c r="SN336" s="24"/>
      <c r="SO336" s="24"/>
      <c r="SP336" s="24"/>
      <c r="SQ336" s="24"/>
      <c r="SR336" s="24"/>
      <c r="SS336" s="24"/>
      <c r="ST336" s="24"/>
      <c r="SU336" s="24"/>
      <c r="SV336" s="24"/>
      <c r="SW336" s="24"/>
      <c r="SX336" s="24"/>
      <c r="SY336" s="24"/>
      <c r="SZ336" s="24"/>
      <c r="TA336" s="24"/>
      <c r="TB336" s="24"/>
      <c r="TC336" s="24"/>
      <c r="TD336" s="24"/>
      <c r="TE336" s="24"/>
      <c r="TF336" s="24"/>
      <c r="TG336" s="24"/>
      <c r="TH336" s="24"/>
      <c r="TI336" s="24"/>
      <c r="TJ336" s="24"/>
      <c r="TK336" s="24"/>
      <c r="TL336" s="24"/>
      <c r="TM336" s="24"/>
      <c r="TN336" s="24"/>
      <c r="TO336" s="24"/>
      <c r="TP336" s="24"/>
      <c r="TQ336" s="24"/>
      <c r="TR336" s="24"/>
      <c r="TS336" s="24"/>
      <c r="TT336" s="24"/>
      <c r="TU336" s="24"/>
      <c r="TV336" s="24"/>
      <c r="TW336" s="24"/>
      <c r="TX336" s="24"/>
      <c r="TY336" s="24"/>
      <c r="TZ336" s="24"/>
      <c r="UA336" s="24"/>
      <c r="UB336" s="24"/>
      <c r="UC336" s="24"/>
      <c r="UD336" s="24"/>
      <c r="UE336" s="24"/>
      <c r="UF336" s="24"/>
      <c r="UG336" s="24"/>
      <c r="UH336" s="24"/>
      <c r="UI336" s="24"/>
      <c r="UJ336" s="24"/>
      <c r="UK336" s="24"/>
      <c r="UL336" s="24"/>
      <c r="UM336" s="24"/>
      <c r="UN336" s="24"/>
      <c r="UO336" s="24"/>
      <c r="UP336" s="24"/>
      <c r="UQ336" s="24"/>
      <c r="UR336" s="24"/>
      <c r="US336" s="24"/>
      <c r="UT336" s="24"/>
      <c r="UU336" s="24"/>
      <c r="UV336" s="24"/>
      <c r="UW336" s="24"/>
      <c r="UX336" s="24"/>
      <c r="UY336" s="24"/>
      <c r="UZ336" s="24"/>
      <c r="VA336" s="24"/>
      <c r="VB336" s="24"/>
      <c r="VC336" s="24"/>
      <c r="VD336" s="24"/>
    </row>
    <row r="337" spans="1:576" s="23" customFormat="1" ht="15" customHeight="1" x14ac:dyDescent="0.2">
      <c r="A337" s="18">
        <v>23</v>
      </c>
      <c r="B337" s="89" t="s">
        <v>325</v>
      </c>
      <c r="C337" s="89" t="s">
        <v>326</v>
      </c>
      <c r="D337" s="20">
        <v>14</v>
      </c>
      <c r="E337" s="89" t="s">
        <v>247</v>
      </c>
      <c r="F337" s="89" t="s">
        <v>327</v>
      </c>
      <c r="G337" s="130">
        <v>6</v>
      </c>
      <c r="H337" s="22">
        <v>40</v>
      </c>
      <c r="I337" s="22" t="s">
        <v>121</v>
      </c>
      <c r="J337" s="21" t="s">
        <v>237</v>
      </c>
      <c r="K337" s="21" t="s">
        <v>273</v>
      </c>
      <c r="L337" s="21" t="s">
        <v>287</v>
      </c>
      <c r="M337" s="22">
        <v>1</v>
      </c>
      <c r="N337" s="101">
        <v>10433</v>
      </c>
      <c r="O337" s="62">
        <f t="shared" si="179"/>
        <v>2086.6</v>
      </c>
      <c r="P337" s="62"/>
      <c r="Q337" s="62">
        <f t="shared" si="180"/>
        <v>12519.6</v>
      </c>
      <c r="R337" s="62">
        <f>70.1*7</f>
        <v>490.69999999999993</v>
      </c>
      <c r="S337" s="62">
        <f t="shared" si="181"/>
        <v>2341.7666666666669</v>
      </c>
      <c r="T337" s="62">
        <f t="shared" si="182"/>
        <v>23417.666666666668</v>
      </c>
      <c r="U337" s="62">
        <f t="shared" si="183"/>
        <v>2190.9299999999998</v>
      </c>
      <c r="V337" s="62">
        <f t="shared" si="184"/>
        <v>375.58800000000002</v>
      </c>
      <c r="W337" s="62">
        <f t="shared" si="185"/>
        <v>625.98</v>
      </c>
      <c r="X337" s="62">
        <f t="shared" si="186"/>
        <v>250.39200000000002</v>
      </c>
      <c r="Y337" s="62">
        <f t="shared" si="192"/>
        <v>915</v>
      </c>
      <c r="Z337" s="62">
        <f t="shared" si="193"/>
        <v>616</v>
      </c>
      <c r="AA337" s="64">
        <f t="shared" si="189"/>
        <v>7025.3</v>
      </c>
      <c r="AB337" s="64">
        <f t="shared" si="190"/>
        <v>20716.251111111113</v>
      </c>
      <c r="AC337" s="64">
        <f t="shared" si="191"/>
        <v>248595.01333333337</v>
      </c>
      <c r="AD337" s="64"/>
      <c r="AE337" s="64"/>
      <c r="AF337" s="64"/>
      <c r="AG337" s="64"/>
      <c r="AH337" s="64"/>
      <c r="AI337" s="64"/>
      <c r="AJ337" s="64"/>
      <c r="AK337" s="64"/>
      <c r="AL337" s="6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  <c r="CO337" s="24"/>
      <c r="CP337" s="24"/>
      <c r="CQ337" s="24"/>
      <c r="CR337" s="24"/>
      <c r="CS337" s="24"/>
      <c r="CT337" s="24"/>
      <c r="CU337" s="24"/>
      <c r="CV337" s="24"/>
      <c r="CW337" s="24"/>
      <c r="CX337" s="24"/>
      <c r="CY337" s="24"/>
      <c r="CZ337" s="24"/>
      <c r="DA337" s="24"/>
      <c r="DB337" s="24"/>
      <c r="DC337" s="24"/>
      <c r="DD337" s="24"/>
      <c r="DE337" s="24"/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24"/>
      <c r="GF337" s="24"/>
      <c r="GG337" s="24"/>
      <c r="GH337" s="24"/>
      <c r="GI337" s="24"/>
      <c r="GJ337" s="24"/>
      <c r="GK337" s="24"/>
      <c r="GL337" s="24"/>
      <c r="GM337" s="24"/>
      <c r="GN337" s="24"/>
      <c r="GO337" s="24"/>
      <c r="GP337" s="24"/>
      <c r="GQ337" s="24"/>
      <c r="GR337" s="24"/>
      <c r="GS337" s="24"/>
      <c r="GT337" s="24"/>
      <c r="GU337" s="24"/>
      <c r="GV337" s="24"/>
      <c r="GW337" s="24"/>
      <c r="GX337" s="24"/>
      <c r="GY337" s="24"/>
      <c r="GZ337" s="24"/>
      <c r="HA337" s="24"/>
      <c r="HB337" s="24"/>
      <c r="HC337" s="24"/>
      <c r="HD337" s="24"/>
      <c r="HE337" s="24"/>
      <c r="HF337" s="24"/>
      <c r="HG337" s="24"/>
      <c r="HH337" s="24"/>
      <c r="HI337" s="24"/>
      <c r="HJ337" s="24"/>
      <c r="HK337" s="24"/>
      <c r="HL337" s="24"/>
      <c r="HM337" s="24"/>
      <c r="HN337" s="24"/>
      <c r="HO337" s="24"/>
      <c r="HP337" s="24"/>
      <c r="HQ337" s="24"/>
      <c r="HR337" s="24"/>
      <c r="HS337" s="24"/>
      <c r="HT337" s="24"/>
      <c r="HU337" s="24"/>
      <c r="HV337" s="24"/>
      <c r="HW337" s="24"/>
      <c r="HX337" s="24"/>
      <c r="HY337" s="24"/>
      <c r="HZ337" s="24"/>
      <c r="IA337" s="24"/>
      <c r="IB337" s="24"/>
      <c r="IC337" s="24"/>
      <c r="ID337" s="24"/>
      <c r="IE337" s="24"/>
      <c r="IF337" s="24"/>
      <c r="IG337" s="24"/>
      <c r="IH337" s="24"/>
      <c r="II337" s="24"/>
      <c r="IJ337" s="24"/>
      <c r="IK337" s="24"/>
      <c r="IL337" s="24"/>
      <c r="IM337" s="24"/>
      <c r="IN337" s="24"/>
      <c r="IO337" s="24"/>
      <c r="IP337" s="24"/>
      <c r="IQ337" s="24"/>
      <c r="IR337" s="24"/>
      <c r="IS337" s="24"/>
      <c r="IT337" s="24"/>
      <c r="IU337" s="24"/>
      <c r="IV337" s="24"/>
      <c r="IW337" s="24"/>
      <c r="IX337" s="24"/>
      <c r="IY337" s="24"/>
      <c r="IZ337" s="24"/>
      <c r="JA337" s="24"/>
      <c r="JB337" s="24"/>
      <c r="JC337" s="24"/>
      <c r="JD337" s="24"/>
      <c r="JE337" s="24"/>
      <c r="JF337" s="24"/>
      <c r="JG337" s="24"/>
      <c r="JH337" s="24"/>
      <c r="JI337" s="24"/>
      <c r="JJ337" s="24"/>
      <c r="JK337" s="24"/>
      <c r="JL337" s="24"/>
      <c r="JM337" s="24"/>
      <c r="JN337" s="24"/>
      <c r="JO337" s="24"/>
      <c r="JP337" s="24"/>
      <c r="JQ337" s="24"/>
      <c r="JR337" s="24"/>
      <c r="JS337" s="24"/>
      <c r="JT337" s="24"/>
      <c r="JU337" s="24"/>
      <c r="JV337" s="24"/>
      <c r="JW337" s="24"/>
      <c r="JX337" s="24"/>
      <c r="JY337" s="24"/>
      <c r="JZ337" s="24"/>
      <c r="KA337" s="24"/>
      <c r="KB337" s="24"/>
      <c r="KC337" s="24"/>
      <c r="KD337" s="24"/>
      <c r="KE337" s="24"/>
      <c r="KF337" s="24"/>
      <c r="KG337" s="24"/>
      <c r="KH337" s="24"/>
      <c r="KI337" s="24"/>
      <c r="KJ337" s="24"/>
      <c r="KK337" s="24"/>
      <c r="KL337" s="24"/>
      <c r="KM337" s="24"/>
      <c r="KN337" s="24"/>
      <c r="KO337" s="24"/>
      <c r="KP337" s="24"/>
      <c r="KQ337" s="24"/>
      <c r="KR337" s="24"/>
      <c r="KS337" s="24"/>
      <c r="KT337" s="24"/>
      <c r="KU337" s="24"/>
      <c r="KV337" s="24"/>
      <c r="KW337" s="24"/>
      <c r="KX337" s="24"/>
      <c r="KY337" s="24"/>
      <c r="KZ337" s="24"/>
      <c r="LA337" s="24"/>
      <c r="LB337" s="24"/>
      <c r="LC337" s="24"/>
      <c r="LD337" s="24"/>
      <c r="LE337" s="24"/>
      <c r="LF337" s="24"/>
      <c r="LG337" s="24"/>
      <c r="LH337" s="24"/>
      <c r="LI337" s="24"/>
      <c r="LJ337" s="24"/>
      <c r="LK337" s="24"/>
      <c r="LL337" s="24"/>
      <c r="LM337" s="24"/>
      <c r="LN337" s="24"/>
      <c r="LO337" s="24"/>
      <c r="LP337" s="24"/>
      <c r="LQ337" s="24"/>
      <c r="LR337" s="24"/>
      <c r="LS337" s="24"/>
      <c r="LT337" s="24"/>
      <c r="LU337" s="24"/>
      <c r="LV337" s="24"/>
      <c r="LW337" s="24"/>
      <c r="LX337" s="24"/>
      <c r="LY337" s="24"/>
      <c r="LZ337" s="24"/>
      <c r="MA337" s="24"/>
      <c r="MB337" s="24"/>
      <c r="MC337" s="24"/>
      <c r="MD337" s="24"/>
      <c r="ME337" s="24"/>
      <c r="MF337" s="24"/>
      <c r="MG337" s="24"/>
      <c r="MH337" s="24"/>
      <c r="MI337" s="24"/>
      <c r="MJ337" s="24"/>
      <c r="MK337" s="24"/>
      <c r="ML337" s="24"/>
      <c r="MM337" s="24"/>
      <c r="MN337" s="24"/>
      <c r="MO337" s="24"/>
      <c r="MP337" s="24"/>
      <c r="MQ337" s="24"/>
      <c r="MR337" s="24"/>
      <c r="MS337" s="24"/>
      <c r="MT337" s="24"/>
      <c r="MU337" s="24"/>
      <c r="MV337" s="24"/>
      <c r="MW337" s="24"/>
      <c r="MX337" s="24"/>
      <c r="MY337" s="24"/>
      <c r="MZ337" s="24"/>
      <c r="NA337" s="24"/>
      <c r="NB337" s="24"/>
      <c r="NC337" s="24"/>
      <c r="ND337" s="24"/>
      <c r="NE337" s="24"/>
      <c r="NF337" s="24"/>
      <c r="NG337" s="24"/>
      <c r="NH337" s="24"/>
      <c r="NI337" s="24"/>
      <c r="NJ337" s="24"/>
      <c r="NK337" s="24"/>
      <c r="NL337" s="24"/>
      <c r="NM337" s="24"/>
      <c r="NN337" s="24"/>
      <c r="NO337" s="24"/>
      <c r="NP337" s="24"/>
      <c r="NQ337" s="24"/>
      <c r="NR337" s="24"/>
      <c r="NS337" s="24"/>
      <c r="NT337" s="24"/>
      <c r="NU337" s="24"/>
      <c r="NV337" s="24"/>
      <c r="NW337" s="24"/>
      <c r="NX337" s="24"/>
      <c r="NY337" s="24"/>
      <c r="NZ337" s="24"/>
      <c r="OA337" s="24"/>
      <c r="OB337" s="24"/>
      <c r="OC337" s="24"/>
      <c r="OD337" s="24"/>
      <c r="OE337" s="24"/>
      <c r="OF337" s="24"/>
      <c r="OG337" s="24"/>
      <c r="OH337" s="24"/>
      <c r="OI337" s="24"/>
      <c r="OJ337" s="24"/>
      <c r="OK337" s="24"/>
      <c r="OL337" s="24"/>
      <c r="OM337" s="24"/>
      <c r="ON337" s="24"/>
      <c r="OO337" s="24"/>
      <c r="OP337" s="24"/>
      <c r="OQ337" s="24"/>
      <c r="OR337" s="24"/>
      <c r="OS337" s="24"/>
      <c r="OT337" s="24"/>
      <c r="OU337" s="24"/>
      <c r="OV337" s="24"/>
      <c r="OW337" s="24"/>
      <c r="OX337" s="24"/>
      <c r="OY337" s="24"/>
      <c r="OZ337" s="24"/>
      <c r="PA337" s="24"/>
      <c r="PB337" s="24"/>
      <c r="PC337" s="24"/>
      <c r="PD337" s="24"/>
      <c r="PE337" s="24"/>
      <c r="PF337" s="24"/>
      <c r="PG337" s="24"/>
      <c r="PH337" s="24"/>
      <c r="PI337" s="24"/>
      <c r="PJ337" s="24"/>
      <c r="PK337" s="24"/>
      <c r="PL337" s="24"/>
      <c r="PM337" s="24"/>
      <c r="PN337" s="24"/>
      <c r="PO337" s="24"/>
      <c r="PP337" s="24"/>
      <c r="PQ337" s="24"/>
      <c r="PR337" s="24"/>
      <c r="PS337" s="24"/>
      <c r="PT337" s="24"/>
      <c r="PU337" s="24"/>
      <c r="PV337" s="24"/>
      <c r="PW337" s="24"/>
      <c r="PX337" s="24"/>
      <c r="PY337" s="24"/>
      <c r="PZ337" s="24"/>
      <c r="QA337" s="24"/>
      <c r="QB337" s="24"/>
      <c r="QC337" s="24"/>
      <c r="QD337" s="24"/>
      <c r="QE337" s="24"/>
      <c r="QF337" s="24"/>
      <c r="QG337" s="24"/>
      <c r="QH337" s="24"/>
      <c r="QI337" s="24"/>
      <c r="QJ337" s="24"/>
      <c r="QK337" s="24"/>
      <c r="QL337" s="24"/>
      <c r="QM337" s="24"/>
      <c r="QN337" s="24"/>
      <c r="QO337" s="24"/>
      <c r="QP337" s="24"/>
      <c r="QQ337" s="24"/>
      <c r="QR337" s="24"/>
      <c r="QS337" s="24"/>
      <c r="QT337" s="24"/>
      <c r="QU337" s="24"/>
      <c r="QV337" s="24"/>
      <c r="QW337" s="24"/>
      <c r="QX337" s="24"/>
      <c r="QY337" s="24"/>
      <c r="QZ337" s="24"/>
      <c r="RA337" s="24"/>
      <c r="RB337" s="24"/>
      <c r="RC337" s="24"/>
      <c r="RD337" s="24"/>
      <c r="RE337" s="24"/>
      <c r="RF337" s="24"/>
      <c r="RG337" s="24"/>
      <c r="RH337" s="24"/>
      <c r="RI337" s="24"/>
      <c r="RJ337" s="24"/>
      <c r="RK337" s="24"/>
      <c r="RL337" s="24"/>
      <c r="RM337" s="24"/>
      <c r="RN337" s="24"/>
      <c r="RO337" s="24"/>
      <c r="RP337" s="24"/>
      <c r="RQ337" s="24"/>
      <c r="RR337" s="24"/>
      <c r="RS337" s="24"/>
      <c r="RT337" s="24"/>
      <c r="RU337" s="24"/>
      <c r="RV337" s="24"/>
      <c r="RW337" s="24"/>
      <c r="RX337" s="24"/>
      <c r="RY337" s="24"/>
      <c r="RZ337" s="24"/>
      <c r="SA337" s="24"/>
      <c r="SB337" s="24"/>
      <c r="SC337" s="24"/>
      <c r="SD337" s="24"/>
      <c r="SE337" s="24"/>
      <c r="SF337" s="24"/>
      <c r="SG337" s="24"/>
      <c r="SH337" s="24"/>
      <c r="SI337" s="24"/>
      <c r="SJ337" s="24"/>
      <c r="SK337" s="24"/>
      <c r="SL337" s="24"/>
      <c r="SM337" s="24"/>
      <c r="SN337" s="24"/>
      <c r="SO337" s="24"/>
      <c r="SP337" s="24"/>
      <c r="SQ337" s="24"/>
      <c r="SR337" s="24"/>
      <c r="SS337" s="24"/>
      <c r="ST337" s="24"/>
      <c r="SU337" s="24"/>
      <c r="SV337" s="24"/>
      <c r="SW337" s="24"/>
      <c r="SX337" s="24"/>
      <c r="SY337" s="24"/>
      <c r="SZ337" s="24"/>
      <c r="TA337" s="24"/>
      <c r="TB337" s="24"/>
      <c r="TC337" s="24"/>
      <c r="TD337" s="24"/>
      <c r="TE337" s="24"/>
      <c r="TF337" s="24"/>
      <c r="TG337" s="24"/>
      <c r="TH337" s="24"/>
      <c r="TI337" s="24"/>
      <c r="TJ337" s="24"/>
      <c r="TK337" s="24"/>
      <c r="TL337" s="24"/>
      <c r="TM337" s="24"/>
      <c r="TN337" s="24"/>
      <c r="TO337" s="24"/>
      <c r="TP337" s="24"/>
      <c r="TQ337" s="24"/>
      <c r="TR337" s="24"/>
      <c r="TS337" s="24"/>
      <c r="TT337" s="24"/>
      <c r="TU337" s="24"/>
      <c r="TV337" s="24"/>
      <c r="TW337" s="24"/>
      <c r="TX337" s="24"/>
      <c r="TY337" s="24"/>
      <c r="TZ337" s="24"/>
      <c r="UA337" s="24"/>
      <c r="UB337" s="24"/>
      <c r="UC337" s="24"/>
      <c r="UD337" s="24"/>
      <c r="UE337" s="24"/>
      <c r="UF337" s="24"/>
      <c r="UG337" s="24"/>
      <c r="UH337" s="24"/>
      <c r="UI337" s="24"/>
      <c r="UJ337" s="24"/>
      <c r="UK337" s="24"/>
      <c r="UL337" s="24"/>
      <c r="UM337" s="24"/>
      <c r="UN337" s="24"/>
      <c r="UO337" s="24"/>
      <c r="UP337" s="24"/>
      <c r="UQ337" s="24"/>
      <c r="UR337" s="24"/>
      <c r="US337" s="24"/>
      <c r="UT337" s="24"/>
      <c r="UU337" s="24"/>
      <c r="UV337" s="24"/>
      <c r="UW337" s="24"/>
      <c r="UX337" s="24"/>
      <c r="UY337" s="24"/>
      <c r="UZ337" s="24"/>
      <c r="VA337" s="24"/>
      <c r="VB337" s="24"/>
      <c r="VC337" s="24"/>
      <c r="VD337" s="24"/>
    </row>
    <row r="338" spans="1:576" s="23" customFormat="1" ht="15" customHeight="1" x14ac:dyDescent="0.2">
      <c r="A338" s="18">
        <v>24</v>
      </c>
      <c r="B338" s="89" t="s">
        <v>325</v>
      </c>
      <c r="C338" s="89" t="s">
        <v>326</v>
      </c>
      <c r="D338" s="20">
        <v>14</v>
      </c>
      <c r="E338" s="89" t="s">
        <v>247</v>
      </c>
      <c r="F338" s="89" t="s">
        <v>327</v>
      </c>
      <c r="G338" s="130">
        <v>6</v>
      </c>
      <c r="H338" s="22">
        <v>40</v>
      </c>
      <c r="I338" s="22" t="s">
        <v>121</v>
      </c>
      <c r="J338" s="21" t="s">
        <v>237</v>
      </c>
      <c r="K338" s="21" t="s">
        <v>273</v>
      </c>
      <c r="L338" s="21" t="s">
        <v>287</v>
      </c>
      <c r="M338" s="22">
        <v>1</v>
      </c>
      <c r="N338" s="101">
        <v>10433</v>
      </c>
      <c r="O338" s="62">
        <f t="shared" si="179"/>
        <v>2086.6</v>
      </c>
      <c r="P338" s="62"/>
      <c r="Q338" s="62">
        <f t="shared" si="180"/>
        <v>12519.6</v>
      </c>
      <c r="R338" s="62">
        <f>60.57*2</f>
        <v>121.14</v>
      </c>
      <c r="S338" s="62">
        <f t="shared" si="181"/>
        <v>2341.7666666666669</v>
      </c>
      <c r="T338" s="62">
        <f t="shared" si="182"/>
        <v>23417.666666666668</v>
      </c>
      <c r="U338" s="62">
        <f t="shared" si="183"/>
        <v>2190.9299999999998</v>
      </c>
      <c r="V338" s="62">
        <f t="shared" si="184"/>
        <v>375.58800000000002</v>
      </c>
      <c r="W338" s="62">
        <f t="shared" si="185"/>
        <v>625.98</v>
      </c>
      <c r="X338" s="62">
        <f t="shared" si="186"/>
        <v>250.39200000000002</v>
      </c>
      <c r="Y338" s="62">
        <f t="shared" si="192"/>
        <v>915</v>
      </c>
      <c r="Z338" s="62">
        <f t="shared" si="193"/>
        <v>616</v>
      </c>
      <c r="AA338" s="64">
        <f t="shared" si="189"/>
        <v>7025.3</v>
      </c>
      <c r="AB338" s="64">
        <f t="shared" si="190"/>
        <v>20346.691111111108</v>
      </c>
      <c r="AC338" s="64">
        <f t="shared" si="191"/>
        <v>244160.29333333328</v>
      </c>
      <c r="AD338" s="64"/>
      <c r="AE338" s="64"/>
      <c r="AF338" s="64"/>
      <c r="AG338" s="64"/>
      <c r="AH338" s="64"/>
      <c r="AI338" s="64"/>
      <c r="AJ338" s="64"/>
      <c r="AK338" s="64"/>
      <c r="AL338" s="6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  <c r="CR338" s="24"/>
      <c r="CS338" s="24"/>
      <c r="CT338" s="24"/>
      <c r="CU338" s="24"/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4"/>
      <c r="HA338" s="24"/>
      <c r="HB338" s="24"/>
      <c r="HC338" s="24"/>
      <c r="HD338" s="24"/>
      <c r="HE338" s="24"/>
      <c r="HF338" s="24"/>
      <c r="HG338" s="24"/>
      <c r="HH338" s="24"/>
      <c r="HI338" s="24"/>
      <c r="HJ338" s="24"/>
      <c r="HK338" s="24"/>
      <c r="HL338" s="24"/>
      <c r="HM338" s="24"/>
      <c r="HN338" s="24"/>
      <c r="HO338" s="24"/>
      <c r="HP338" s="24"/>
      <c r="HQ338" s="24"/>
      <c r="HR338" s="24"/>
      <c r="HS338" s="24"/>
      <c r="HT338" s="24"/>
      <c r="HU338" s="24"/>
      <c r="HV338" s="24"/>
      <c r="HW338" s="24"/>
      <c r="HX338" s="24"/>
      <c r="HY338" s="24"/>
      <c r="HZ338" s="24"/>
      <c r="IA338" s="24"/>
      <c r="IB338" s="24"/>
      <c r="IC338" s="24"/>
      <c r="ID338" s="24"/>
      <c r="IE338" s="24"/>
      <c r="IF338" s="24"/>
      <c r="IG338" s="24"/>
      <c r="IH338" s="24"/>
      <c r="II338" s="24"/>
      <c r="IJ338" s="24"/>
      <c r="IK338" s="24"/>
      <c r="IL338" s="24"/>
      <c r="IM338" s="24"/>
      <c r="IN338" s="24"/>
      <c r="IO338" s="24"/>
      <c r="IP338" s="24"/>
      <c r="IQ338" s="24"/>
      <c r="IR338" s="24"/>
      <c r="IS338" s="24"/>
      <c r="IT338" s="24"/>
      <c r="IU338" s="24"/>
      <c r="IV338" s="24"/>
      <c r="IW338" s="24"/>
      <c r="IX338" s="24"/>
      <c r="IY338" s="24"/>
      <c r="IZ338" s="24"/>
      <c r="JA338" s="24"/>
      <c r="JB338" s="24"/>
      <c r="JC338" s="24"/>
      <c r="JD338" s="24"/>
      <c r="JE338" s="24"/>
      <c r="JF338" s="24"/>
      <c r="JG338" s="24"/>
      <c r="JH338" s="24"/>
      <c r="JI338" s="24"/>
      <c r="JJ338" s="24"/>
      <c r="JK338" s="24"/>
      <c r="JL338" s="24"/>
      <c r="JM338" s="24"/>
      <c r="JN338" s="24"/>
      <c r="JO338" s="24"/>
      <c r="JP338" s="24"/>
      <c r="JQ338" s="24"/>
      <c r="JR338" s="24"/>
      <c r="JS338" s="24"/>
      <c r="JT338" s="24"/>
      <c r="JU338" s="24"/>
      <c r="JV338" s="24"/>
      <c r="JW338" s="24"/>
      <c r="JX338" s="24"/>
      <c r="JY338" s="24"/>
      <c r="JZ338" s="24"/>
      <c r="KA338" s="24"/>
      <c r="KB338" s="24"/>
      <c r="KC338" s="24"/>
      <c r="KD338" s="24"/>
      <c r="KE338" s="24"/>
      <c r="KF338" s="24"/>
      <c r="KG338" s="24"/>
      <c r="KH338" s="24"/>
      <c r="KI338" s="24"/>
      <c r="KJ338" s="24"/>
      <c r="KK338" s="24"/>
      <c r="KL338" s="24"/>
      <c r="KM338" s="24"/>
      <c r="KN338" s="24"/>
      <c r="KO338" s="24"/>
      <c r="KP338" s="24"/>
      <c r="KQ338" s="24"/>
      <c r="KR338" s="24"/>
      <c r="KS338" s="24"/>
      <c r="KT338" s="24"/>
      <c r="KU338" s="24"/>
      <c r="KV338" s="24"/>
      <c r="KW338" s="24"/>
      <c r="KX338" s="24"/>
      <c r="KY338" s="24"/>
      <c r="KZ338" s="24"/>
      <c r="LA338" s="24"/>
      <c r="LB338" s="24"/>
      <c r="LC338" s="24"/>
      <c r="LD338" s="24"/>
      <c r="LE338" s="24"/>
      <c r="LF338" s="24"/>
      <c r="LG338" s="24"/>
      <c r="LH338" s="24"/>
      <c r="LI338" s="24"/>
      <c r="LJ338" s="24"/>
      <c r="LK338" s="24"/>
      <c r="LL338" s="24"/>
      <c r="LM338" s="24"/>
      <c r="LN338" s="24"/>
      <c r="LO338" s="24"/>
      <c r="LP338" s="24"/>
      <c r="LQ338" s="24"/>
      <c r="LR338" s="24"/>
      <c r="LS338" s="24"/>
      <c r="LT338" s="24"/>
      <c r="LU338" s="24"/>
      <c r="LV338" s="24"/>
      <c r="LW338" s="24"/>
      <c r="LX338" s="24"/>
      <c r="LY338" s="24"/>
      <c r="LZ338" s="24"/>
      <c r="MA338" s="24"/>
      <c r="MB338" s="24"/>
      <c r="MC338" s="24"/>
      <c r="MD338" s="24"/>
      <c r="ME338" s="24"/>
      <c r="MF338" s="24"/>
      <c r="MG338" s="24"/>
      <c r="MH338" s="24"/>
      <c r="MI338" s="24"/>
      <c r="MJ338" s="24"/>
      <c r="MK338" s="24"/>
      <c r="ML338" s="24"/>
      <c r="MM338" s="24"/>
      <c r="MN338" s="24"/>
      <c r="MO338" s="24"/>
      <c r="MP338" s="24"/>
      <c r="MQ338" s="24"/>
      <c r="MR338" s="24"/>
      <c r="MS338" s="24"/>
      <c r="MT338" s="24"/>
      <c r="MU338" s="24"/>
      <c r="MV338" s="24"/>
      <c r="MW338" s="24"/>
      <c r="MX338" s="24"/>
      <c r="MY338" s="24"/>
      <c r="MZ338" s="24"/>
      <c r="NA338" s="24"/>
      <c r="NB338" s="24"/>
      <c r="NC338" s="24"/>
      <c r="ND338" s="24"/>
      <c r="NE338" s="24"/>
      <c r="NF338" s="24"/>
      <c r="NG338" s="24"/>
      <c r="NH338" s="24"/>
      <c r="NI338" s="24"/>
      <c r="NJ338" s="24"/>
      <c r="NK338" s="24"/>
      <c r="NL338" s="24"/>
      <c r="NM338" s="24"/>
      <c r="NN338" s="24"/>
      <c r="NO338" s="24"/>
      <c r="NP338" s="24"/>
      <c r="NQ338" s="24"/>
      <c r="NR338" s="24"/>
      <c r="NS338" s="24"/>
      <c r="NT338" s="24"/>
      <c r="NU338" s="24"/>
      <c r="NV338" s="24"/>
      <c r="NW338" s="24"/>
      <c r="NX338" s="24"/>
      <c r="NY338" s="24"/>
      <c r="NZ338" s="24"/>
      <c r="OA338" s="24"/>
      <c r="OB338" s="24"/>
      <c r="OC338" s="24"/>
      <c r="OD338" s="24"/>
      <c r="OE338" s="24"/>
      <c r="OF338" s="24"/>
      <c r="OG338" s="24"/>
      <c r="OH338" s="24"/>
      <c r="OI338" s="24"/>
      <c r="OJ338" s="24"/>
      <c r="OK338" s="24"/>
      <c r="OL338" s="24"/>
      <c r="OM338" s="24"/>
      <c r="ON338" s="24"/>
      <c r="OO338" s="24"/>
      <c r="OP338" s="24"/>
      <c r="OQ338" s="24"/>
      <c r="OR338" s="24"/>
      <c r="OS338" s="24"/>
      <c r="OT338" s="24"/>
      <c r="OU338" s="24"/>
      <c r="OV338" s="24"/>
      <c r="OW338" s="24"/>
      <c r="OX338" s="24"/>
      <c r="OY338" s="24"/>
      <c r="OZ338" s="24"/>
      <c r="PA338" s="24"/>
      <c r="PB338" s="24"/>
      <c r="PC338" s="24"/>
      <c r="PD338" s="24"/>
      <c r="PE338" s="24"/>
      <c r="PF338" s="24"/>
      <c r="PG338" s="24"/>
      <c r="PH338" s="24"/>
      <c r="PI338" s="24"/>
      <c r="PJ338" s="24"/>
      <c r="PK338" s="24"/>
      <c r="PL338" s="24"/>
      <c r="PM338" s="24"/>
      <c r="PN338" s="24"/>
      <c r="PO338" s="24"/>
      <c r="PP338" s="24"/>
      <c r="PQ338" s="24"/>
      <c r="PR338" s="24"/>
      <c r="PS338" s="24"/>
      <c r="PT338" s="24"/>
      <c r="PU338" s="24"/>
      <c r="PV338" s="24"/>
      <c r="PW338" s="24"/>
      <c r="PX338" s="24"/>
      <c r="PY338" s="24"/>
      <c r="PZ338" s="24"/>
      <c r="QA338" s="24"/>
      <c r="QB338" s="24"/>
      <c r="QC338" s="24"/>
      <c r="QD338" s="24"/>
      <c r="QE338" s="24"/>
      <c r="QF338" s="24"/>
      <c r="QG338" s="24"/>
      <c r="QH338" s="24"/>
      <c r="QI338" s="24"/>
      <c r="QJ338" s="24"/>
      <c r="QK338" s="24"/>
      <c r="QL338" s="24"/>
      <c r="QM338" s="24"/>
      <c r="QN338" s="24"/>
      <c r="QO338" s="24"/>
      <c r="QP338" s="24"/>
      <c r="QQ338" s="24"/>
      <c r="QR338" s="24"/>
      <c r="QS338" s="24"/>
      <c r="QT338" s="24"/>
      <c r="QU338" s="24"/>
      <c r="QV338" s="24"/>
      <c r="QW338" s="24"/>
      <c r="QX338" s="24"/>
      <c r="QY338" s="24"/>
      <c r="QZ338" s="24"/>
      <c r="RA338" s="24"/>
      <c r="RB338" s="24"/>
      <c r="RC338" s="24"/>
      <c r="RD338" s="24"/>
      <c r="RE338" s="24"/>
      <c r="RF338" s="24"/>
      <c r="RG338" s="24"/>
      <c r="RH338" s="24"/>
      <c r="RI338" s="24"/>
      <c r="RJ338" s="24"/>
      <c r="RK338" s="24"/>
      <c r="RL338" s="24"/>
      <c r="RM338" s="24"/>
      <c r="RN338" s="24"/>
      <c r="RO338" s="24"/>
      <c r="RP338" s="24"/>
      <c r="RQ338" s="24"/>
      <c r="RR338" s="24"/>
      <c r="RS338" s="24"/>
      <c r="RT338" s="24"/>
      <c r="RU338" s="24"/>
      <c r="RV338" s="24"/>
      <c r="RW338" s="24"/>
      <c r="RX338" s="24"/>
      <c r="RY338" s="24"/>
      <c r="RZ338" s="24"/>
      <c r="SA338" s="24"/>
      <c r="SB338" s="24"/>
      <c r="SC338" s="24"/>
      <c r="SD338" s="24"/>
      <c r="SE338" s="24"/>
      <c r="SF338" s="24"/>
      <c r="SG338" s="24"/>
      <c r="SH338" s="24"/>
      <c r="SI338" s="24"/>
      <c r="SJ338" s="24"/>
      <c r="SK338" s="24"/>
      <c r="SL338" s="24"/>
      <c r="SM338" s="24"/>
      <c r="SN338" s="24"/>
      <c r="SO338" s="24"/>
      <c r="SP338" s="24"/>
      <c r="SQ338" s="24"/>
      <c r="SR338" s="24"/>
      <c r="SS338" s="24"/>
      <c r="ST338" s="24"/>
      <c r="SU338" s="24"/>
      <c r="SV338" s="24"/>
      <c r="SW338" s="24"/>
      <c r="SX338" s="24"/>
      <c r="SY338" s="24"/>
      <c r="SZ338" s="24"/>
      <c r="TA338" s="24"/>
      <c r="TB338" s="24"/>
      <c r="TC338" s="24"/>
      <c r="TD338" s="24"/>
      <c r="TE338" s="24"/>
      <c r="TF338" s="24"/>
      <c r="TG338" s="24"/>
      <c r="TH338" s="24"/>
      <c r="TI338" s="24"/>
      <c r="TJ338" s="24"/>
      <c r="TK338" s="24"/>
      <c r="TL338" s="24"/>
      <c r="TM338" s="24"/>
      <c r="TN338" s="24"/>
      <c r="TO338" s="24"/>
      <c r="TP338" s="24"/>
      <c r="TQ338" s="24"/>
      <c r="TR338" s="24"/>
      <c r="TS338" s="24"/>
      <c r="TT338" s="24"/>
      <c r="TU338" s="24"/>
      <c r="TV338" s="24"/>
      <c r="TW338" s="24"/>
      <c r="TX338" s="24"/>
      <c r="TY338" s="24"/>
      <c r="TZ338" s="24"/>
      <c r="UA338" s="24"/>
      <c r="UB338" s="24"/>
      <c r="UC338" s="24"/>
      <c r="UD338" s="24"/>
      <c r="UE338" s="24"/>
      <c r="UF338" s="24"/>
      <c r="UG338" s="24"/>
      <c r="UH338" s="24"/>
      <c r="UI338" s="24"/>
      <c r="UJ338" s="24"/>
      <c r="UK338" s="24"/>
      <c r="UL338" s="24"/>
      <c r="UM338" s="24"/>
      <c r="UN338" s="24"/>
      <c r="UO338" s="24"/>
      <c r="UP338" s="24"/>
      <c r="UQ338" s="24"/>
      <c r="UR338" s="24"/>
      <c r="US338" s="24"/>
      <c r="UT338" s="24"/>
      <c r="UU338" s="24"/>
      <c r="UV338" s="24"/>
      <c r="UW338" s="24"/>
      <c r="UX338" s="24"/>
      <c r="UY338" s="24"/>
      <c r="UZ338" s="24"/>
      <c r="VA338" s="24"/>
      <c r="VB338" s="24"/>
      <c r="VC338" s="24"/>
      <c r="VD338" s="24"/>
    </row>
    <row r="339" spans="1:576" s="23" customFormat="1" ht="15" customHeight="1" x14ac:dyDescent="0.2">
      <c r="A339" s="18">
        <v>25</v>
      </c>
      <c r="B339" s="89" t="s">
        <v>325</v>
      </c>
      <c r="C339" s="89" t="s">
        <v>326</v>
      </c>
      <c r="D339" s="20">
        <v>14</v>
      </c>
      <c r="E339" s="89" t="s">
        <v>247</v>
      </c>
      <c r="F339" s="89" t="s">
        <v>327</v>
      </c>
      <c r="G339" s="130">
        <v>6</v>
      </c>
      <c r="H339" s="22">
        <v>40</v>
      </c>
      <c r="I339" s="22" t="s">
        <v>121</v>
      </c>
      <c r="J339" s="21" t="s">
        <v>237</v>
      </c>
      <c r="K339" s="21" t="s">
        <v>273</v>
      </c>
      <c r="L339" s="21" t="s">
        <v>287</v>
      </c>
      <c r="M339" s="22">
        <v>1</v>
      </c>
      <c r="N339" s="101">
        <v>10433</v>
      </c>
      <c r="O339" s="62">
        <f t="shared" si="179"/>
        <v>2086.6</v>
      </c>
      <c r="P339" s="62"/>
      <c r="Q339" s="62">
        <f t="shared" si="180"/>
        <v>12519.6</v>
      </c>
      <c r="R339" s="62">
        <f>70.1*7</f>
        <v>490.69999999999993</v>
      </c>
      <c r="S339" s="62">
        <f t="shared" si="181"/>
        <v>2341.7666666666669</v>
      </c>
      <c r="T339" s="62">
        <f t="shared" si="182"/>
        <v>23417.666666666668</v>
      </c>
      <c r="U339" s="62">
        <f t="shared" si="183"/>
        <v>2190.9299999999998</v>
      </c>
      <c r="V339" s="62">
        <f t="shared" si="184"/>
        <v>375.58800000000002</v>
      </c>
      <c r="W339" s="62">
        <f t="shared" si="185"/>
        <v>625.98</v>
      </c>
      <c r="X339" s="62">
        <f t="shared" si="186"/>
        <v>250.39200000000002</v>
      </c>
      <c r="Y339" s="62">
        <f t="shared" si="192"/>
        <v>915</v>
      </c>
      <c r="Z339" s="62">
        <f t="shared" si="193"/>
        <v>616</v>
      </c>
      <c r="AA339" s="64">
        <f t="shared" si="189"/>
        <v>7025.3</v>
      </c>
      <c r="AB339" s="64">
        <f t="shared" si="190"/>
        <v>20716.251111111113</v>
      </c>
      <c r="AC339" s="64">
        <f t="shared" si="191"/>
        <v>248595.01333333337</v>
      </c>
      <c r="AD339" s="64"/>
      <c r="AE339" s="64"/>
      <c r="AF339" s="64"/>
      <c r="AG339" s="64"/>
      <c r="AH339" s="64"/>
      <c r="AI339" s="64"/>
      <c r="AJ339" s="64"/>
      <c r="AK339" s="64"/>
      <c r="AL339" s="6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  <c r="CH339" s="24"/>
      <c r="CI339" s="24"/>
      <c r="CJ339" s="24"/>
      <c r="CK339" s="24"/>
      <c r="CL339" s="24"/>
      <c r="CM339" s="24"/>
      <c r="CN339" s="24"/>
      <c r="CO339" s="24"/>
      <c r="CP339" s="24"/>
      <c r="CQ339" s="24"/>
      <c r="CR339" s="24"/>
      <c r="CS339" s="24"/>
      <c r="CT339" s="24"/>
      <c r="CU339" s="24"/>
      <c r="CV339" s="24"/>
      <c r="CW339" s="24"/>
      <c r="CX339" s="24"/>
      <c r="CY339" s="24"/>
      <c r="CZ339" s="24"/>
      <c r="DA339" s="24"/>
      <c r="DB339" s="24"/>
      <c r="DC339" s="24"/>
      <c r="DD339" s="24"/>
      <c r="DE339" s="24"/>
      <c r="DF339" s="24"/>
      <c r="DG339" s="24"/>
      <c r="DH339" s="24"/>
      <c r="DI339" s="24"/>
      <c r="DJ339" s="24"/>
      <c r="DK339" s="24"/>
      <c r="DL339" s="24"/>
      <c r="DM339" s="24"/>
      <c r="DN339" s="24"/>
      <c r="DO339" s="24"/>
      <c r="DP339" s="24"/>
      <c r="DQ339" s="24"/>
      <c r="DR339" s="24"/>
      <c r="DS339" s="24"/>
      <c r="DT339" s="24"/>
      <c r="DU339" s="24"/>
      <c r="DV339" s="24"/>
      <c r="DW339" s="24"/>
      <c r="DX339" s="24"/>
      <c r="DY339" s="24"/>
      <c r="DZ339" s="24"/>
      <c r="EA339" s="24"/>
      <c r="EB339" s="24"/>
      <c r="EC339" s="24"/>
      <c r="ED339" s="24"/>
      <c r="EE339" s="24"/>
      <c r="EF339" s="24"/>
      <c r="EG339" s="24"/>
      <c r="EH339" s="24"/>
      <c r="EI339" s="24"/>
      <c r="EJ339" s="24"/>
      <c r="EK339" s="24"/>
      <c r="EL339" s="24"/>
      <c r="EM339" s="24"/>
      <c r="EN339" s="24"/>
      <c r="EO339" s="24"/>
      <c r="EP339" s="24"/>
      <c r="EQ339" s="24"/>
      <c r="ER339" s="24"/>
      <c r="ES339" s="24"/>
      <c r="ET339" s="24"/>
      <c r="EU339" s="24"/>
      <c r="EV339" s="24"/>
      <c r="EW339" s="24"/>
      <c r="EX339" s="24"/>
      <c r="EY339" s="24"/>
      <c r="EZ339" s="24"/>
      <c r="FA339" s="24"/>
      <c r="FB339" s="24"/>
      <c r="FC339" s="24"/>
      <c r="FD339" s="24"/>
      <c r="FE339" s="24"/>
      <c r="FF339" s="24"/>
      <c r="FG339" s="24"/>
      <c r="FH339" s="24"/>
      <c r="FI339" s="24"/>
      <c r="FJ339" s="24"/>
      <c r="FK339" s="24"/>
      <c r="FL339" s="24"/>
      <c r="FM339" s="24"/>
      <c r="FN339" s="24"/>
      <c r="FO339" s="24"/>
      <c r="FP339" s="24"/>
      <c r="FQ339" s="24"/>
      <c r="FR339" s="24"/>
      <c r="FS339" s="24"/>
      <c r="FT339" s="24"/>
      <c r="FU339" s="24"/>
      <c r="FV339" s="24"/>
      <c r="FW339" s="24"/>
      <c r="FX339" s="24"/>
      <c r="FY339" s="24"/>
      <c r="FZ339" s="24"/>
      <c r="GA339" s="24"/>
      <c r="GB339" s="24"/>
      <c r="GC339" s="24"/>
      <c r="GD339" s="24"/>
      <c r="GE339" s="24"/>
      <c r="GF339" s="24"/>
      <c r="GG339" s="24"/>
      <c r="GH339" s="24"/>
      <c r="GI339" s="24"/>
      <c r="GJ339" s="24"/>
      <c r="GK339" s="24"/>
      <c r="GL339" s="24"/>
      <c r="GM339" s="24"/>
      <c r="GN339" s="24"/>
      <c r="GO339" s="24"/>
      <c r="GP339" s="24"/>
      <c r="GQ339" s="24"/>
      <c r="GR339" s="24"/>
      <c r="GS339" s="24"/>
      <c r="GT339" s="24"/>
      <c r="GU339" s="24"/>
      <c r="GV339" s="24"/>
      <c r="GW339" s="24"/>
      <c r="GX339" s="24"/>
      <c r="GY339" s="24"/>
      <c r="GZ339" s="24"/>
      <c r="HA339" s="24"/>
      <c r="HB339" s="24"/>
      <c r="HC339" s="24"/>
      <c r="HD339" s="24"/>
      <c r="HE339" s="24"/>
      <c r="HF339" s="24"/>
      <c r="HG339" s="24"/>
      <c r="HH339" s="24"/>
      <c r="HI339" s="24"/>
      <c r="HJ339" s="24"/>
      <c r="HK339" s="24"/>
      <c r="HL339" s="24"/>
      <c r="HM339" s="24"/>
      <c r="HN339" s="24"/>
      <c r="HO339" s="24"/>
      <c r="HP339" s="24"/>
      <c r="HQ339" s="24"/>
      <c r="HR339" s="24"/>
      <c r="HS339" s="24"/>
      <c r="HT339" s="24"/>
      <c r="HU339" s="24"/>
      <c r="HV339" s="24"/>
      <c r="HW339" s="24"/>
      <c r="HX339" s="24"/>
      <c r="HY339" s="24"/>
      <c r="HZ339" s="24"/>
      <c r="IA339" s="24"/>
      <c r="IB339" s="24"/>
      <c r="IC339" s="24"/>
      <c r="ID339" s="24"/>
      <c r="IE339" s="24"/>
      <c r="IF339" s="24"/>
      <c r="IG339" s="24"/>
      <c r="IH339" s="24"/>
      <c r="II339" s="24"/>
      <c r="IJ339" s="24"/>
      <c r="IK339" s="24"/>
      <c r="IL339" s="24"/>
      <c r="IM339" s="24"/>
      <c r="IN339" s="24"/>
      <c r="IO339" s="24"/>
      <c r="IP339" s="24"/>
      <c r="IQ339" s="24"/>
      <c r="IR339" s="24"/>
      <c r="IS339" s="24"/>
      <c r="IT339" s="24"/>
      <c r="IU339" s="24"/>
      <c r="IV339" s="24"/>
      <c r="IW339" s="24"/>
      <c r="IX339" s="24"/>
      <c r="IY339" s="24"/>
      <c r="IZ339" s="24"/>
      <c r="JA339" s="24"/>
      <c r="JB339" s="24"/>
      <c r="JC339" s="24"/>
      <c r="JD339" s="24"/>
      <c r="JE339" s="24"/>
      <c r="JF339" s="24"/>
      <c r="JG339" s="24"/>
      <c r="JH339" s="24"/>
      <c r="JI339" s="24"/>
      <c r="JJ339" s="24"/>
      <c r="JK339" s="24"/>
      <c r="JL339" s="24"/>
      <c r="JM339" s="24"/>
      <c r="JN339" s="24"/>
      <c r="JO339" s="24"/>
      <c r="JP339" s="24"/>
      <c r="JQ339" s="24"/>
      <c r="JR339" s="24"/>
      <c r="JS339" s="24"/>
      <c r="JT339" s="24"/>
      <c r="JU339" s="24"/>
      <c r="JV339" s="24"/>
      <c r="JW339" s="24"/>
      <c r="JX339" s="24"/>
      <c r="JY339" s="24"/>
      <c r="JZ339" s="24"/>
      <c r="KA339" s="24"/>
      <c r="KB339" s="24"/>
      <c r="KC339" s="24"/>
      <c r="KD339" s="24"/>
      <c r="KE339" s="24"/>
      <c r="KF339" s="24"/>
      <c r="KG339" s="24"/>
      <c r="KH339" s="24"/>
      <c r="KI339" s="24"/>
      <c r="KJ339" s="24"/>
      <c r="KK339" s="24"/>
      <c r="KL339" s="24"/>
      <c r="KM339" s="24"/>
      <c r="KN339" s="24"/>
      <c r="KO339" s="24"/>
      <c r="KP339" s="24"/>
      <c r="KQ339" s="24"/>
      <c r="KR339" s="24"/>
      <c r="KS339" s="24"/>
      <c r="KT339" s="24"/>
      <c r="KU339" s="24"/>
      <c r="KV339" s="24"/>
      <c r="KW339" s="24"/>
      <c r="KX339" s="24"/>
      <c r="KY339" s="24"/>
      <c r="KZ339" s="24"/>
      <c r="LA339" s="24"/>
      <c r="LB339" s="24"/>
      <c r="LC339" s="24"/>
      <c r="LD339" s="24"/>
      <c r="LE339" s="24"/>
      <c r="LF339" s="24"/>
      <c r="LG339" s="24"/>
      <c r="LH339" s="24"/>
      <c r="LI339" s="24"/>
      <c r="LJ339" s="24"/>
      <c r="LK339" s="24"/>
      <c r="LL339" s="24"/>
      <c r="LM339" s="24"/>
      <c r="LN339" s="24"/>
      <c r="LO339" s="24"/>
      <c r="LP339" s="24"/>
      <c r="LQ339" s="24"/>
      <c r="LR339" s="24"/>
      <c r="LS339" s="24"/>
      <c r="LT339" s="24"/>
      <c r="LU339" s="24"/>
      <c r="LV339" s="24"/>
      <c r="LW339" s="24"/>
      <c r="LX339" s="24"/>
      <c r="LY339" s="24"/>
      <c r="LZ339" s="24"/>
      <c r="MA339" s="24"/>
      <c r="MB339" s="24"/>
      <c r="MC339" s="24"/>
      <c r="MD339" s="24"/>
      <c r="ME339" s="24"/>
      <c r="MF339" s="24"/>
      <c r="MG339" s="24"/>
      <c r="MH339" s="24"/>
      <c r="MI339" s="24"/>
      <c r="MJ339" s="24"/>
      <c r="MK339" s="24"/>
      <c r="ML339" s="24"/>
      <c r="MM339" s="24"/>
      <c r="MN339" s="24"/>
      <c r="MO339" s="24"/>
      <c r="MP339" s="24"/>
      <c r="MQ339" s="24"/>
      <c r="MR339" s="24"/>
      <c r="MS339" s="24"/>
      <c r="MT339" s="24"/>
      <c r="MU339" s="24"/>
      <c r="MV339" s="24"/>
      <c r="MW339" s="24"/>
      <c r="MX339" s="24"/>
      <c r="MY339" s="24"/>
      <c r="MZ339" s="24"/>
      <c r="NA339" s="24"/>
      <c r="NB339" s="24"/>
      <c r="NC339" s="24"/>
      <c r="ND339" s="24"/>
      <c r="NE339" s="24"/>
      <c r="NF339" s="24"/>
      <c r="NG339" s="24"/>
      <c r="NH339" s="24"/>
      <c r="NI339" s="24"/>
      <c r="NJ339" s="24"/>
      <c r="NK339" s="24"/>
      <c r="NL339" s="24"/>
      <c r="NM339" s="24"/>
      <c r="NN339" s="24"/>
      <c r="NO339" s="24"/>
      <c r="NP339" s="24"/>
      <c r="NQ339" s="24"/>
      <c r="NR339" s="24"/>
      <c r="NS339" s="24"/>
      <c r="NT339" s="24"/>
      <c r="NU339" s="24"/>
      <c r="NV339" s="24"/>
      <c r="NW339" s="24"/>
      <c r="NX339" s="24"/>
      <c r="NY339" s="24"/>
      <c r="NZ339" s="24"/>
      <c r="OA339" s="24"/>
      <c r="OB339" s="24"/>
      <c r="OC339" s="24"/>
      <c r="OD339" s="24"/>
      <c r="OE339" s="24"/>
      <c r="OF339" s="24"/>
      <c r="OG339" s="24"/>
      <c r="OH339" s="24"/>
      <c r="OI339" s="24"/>
      <c r="OJ339" s="24"/>
      <c r="OK339" s="24"/>
      <c r="OL339" s="24"/>
      <c r="OM339" s="24"/>
      <c r="ON339" s="24"/>
      <c r="OO339" s="24"/>
      <c r="OP339" s="24"/>
      <c r="OQ339" s="24"/>
      <c r="OR339" s="24"/>
      <c r="OS339" s="24"/>
      <c r="OT339" s="24"/>
      <c r="OU339" s="24"/>
      <c r="OV339" s="24"/>
      <c r="OW339" s="24"/>
      <c r="OX339" s="24"/>
      <c r="OY339" s="24"/>
      <c r="OZ339" s="24"/>
      <c r="PA339" s="24"/>
      <c r="PB339" s="24"/>
      <c r="PC339" s="24"/>
      <c r="PD339" s="24"/>
      <c r="PE339" s="24"/>
      <c r="PF339" s="24"/>
      <c r="PG339" s="24"/>
      <c r="PH339" s="24"/>
      <c r="PI339" s="24"/>
      <c r="PJ339" s="24"/>
      <c r="PK339" s="24"/>
      <c r="PL339" s="24"/>
      <c r="PM339" s="24"/>
      <c r="PN339" s="24"/>
      <c r="PO339" s="24"/>
      <c r="PP339" s="24"/>
      <c r="PQ339" s="24"/>
      <c r="PR339" s="24"/>
      <c r="PS339" s="24"/>
      <c r="PT339" s="24"/>
      <c r="PU339" s="24"/>
      <c r="PV339" s="24"/>
      <c r="PW339" s="24"/>
      <c r="PX339" s="24"/>
      <c r="PY339" s="24"/>
      <c r="PZ339" s="24"/>
      <c r="QA339" s="24"/>
      <c r="QB339" s="24"/>
      <c r="QC339" s="24"/>
      <c r="QD339" s="24"/>
      <c r="QE339" s="24"/>
      <c r="QF339" s="24"/>
      <c r="QG339" s="24"/>
      <c r="QH339" s="24"/>
      <c r="QI339" s="24"/>
      <c r="QJ339" s="24"/>
      <c r="QK339" s="24"/>
      <c r="QL339" s="24"/>
      <c r="QM339" s="24"/>
      <c r="QN339" s="24"/>
      <c r="QO339" s="24"/>
      <c r="QP339" s="24"/>
      <c r="QQ339" s="24"/>
      <c r="QR339" s="24"/>
      <c r="QS339" s="24"/>
      <c r="QT339" s="24"/>
      <c r="QU339" s="24"/>
      <c r="QV339" s="24"/>
      <c r="QW339" s="24"/>
      <c r="QX339" s="24"/>
      <c r="QY339" s="24"/>
      <c r="QZ339" s="24"/>
      <c r="RA339" s="24"/>
      <c r="RB339" s="24"/>
      <c r="RC339" s="24"/>
      <c r="RD339" s="24"/>
      <c r="RE339" s="24"/>
      <c r="RF339" s="24"/>
      <c r="RG339" s="24"/>
      <c r="RH339" s="24"/>
      <c r="RI339" s="24"/>
      <c r="RJ339" s="24"/>
      <c r="RK339" s="24"/>
      <c r="RL339" s="24"/>
      <c r="RM339" s="24"/>
      <c r="RN339" s="24"/>
      <c r="RO339" s="24"/>
      <c r="RP339" s="24"/>
      <c r="RQ339" s="24"/>
      <c r="RR339" s="24"/>
      <c r="RS339" s="24"/>
      <c r="RT339" s="24"/>
      <c r="RU339" s="24"/>
      <c r="RV339" s="24"/>
      <c r="RW339" s="24"/>
      <c r="RX339" s="24"/>
      <c r="RY339" s="24"/>
      <c r="RZ339" s="24"/>
      <c r="SA339" s="24"/>
      <c r="SB339" s="24"/>
      <c r="SC339" s="24"/>
      <c r="SD339" s="24"/>
      <c r="SE339" s="24"/>
      <c r="SF339" s="24"/>
      <c r="SG339" s="24"/>
      <c r="SH339" s="24"/>
      <c r="SI339" s="24"/>
      <c r="SJ339" s="24"/>
      <c r="SK339" s="24"/>
      <c r="SL339" s="24"/>
      <c r="SM339" s="24"/>
      <c r="SN339" s="24"/>
      <c r="SO339" s="24"/>
      <c r="SP339" s="24"/>
      <c r="SQ339" s="24"/>
      <c r="SR339" s="24"/>
      <c r="SS339" s="24"/>
      <c r="ST339" s="24"/>
      <c r="SU339" s="24"/>
      <c r="SV339" s="24"/>
      <c r="SW339" s="24"/>
      <c r="SX339" s="24"/>
      <c r="SY339" s="24"/>
      <c r="SZ339" s="24"/>
      <c r="TA339" s="24"/>
      <c r="TB339" s="24"/>
      <c r="TC339" s="24"/>
      <c r="TD339" s="24"/>
      <c r="TE339" s="24"/>
      <c r="TF339" s="24"/>
      <c r="TG339" s="24"/>
      <c r="TH339" s="24"/>
      <c r="TI339" s="24"/>
      <c r="TJ339" s="24"/>
      <c r="TK339" s="24"/>
      <c r="TL339" s="24"/>
      <c r="TM339" s="24"/>
      <c r="TN339" s="24"/>
      <c r="TO339" s="24"/>
      <c r="TP339" s="24"/>
      <c r="TQ339" s="24"/>
      <c r="TR339" s="24"/>
      <c r="TS339" s="24"/>
      <c r="TT339" s="24"/>
      <c r="TU339" s="24"/>
      <c r="TV339" s="24"/>
      <c r="TW339" s="24"/>
      <c r="TX339" s="24"/>
      <c r="TY339" s="24"/>
      <c r="TZ339" s="24"/>
      <c r="UA339" s="24"/>
      <c r="UB339" s="24"/>
      <c r="UC339" s="24"/>
      <c r="UD339" s="24"/>
      <c r="UE339" s="24"/>
      <c r="UF339" s="24"/>
      <c r="UG339" s="24"/>
      <c r="UH339" s="24"/>
      <c r="UI339" s="24"/>
      <c r="UJ339" s="24"/>
      <c r="UK339" s="24"/>
      <c r="UL339" s="24"/>
      <c r="UM339" s="24"/>
      <c r="UN339" s="24"/>
      <c r="UO339" s="24"/>
      <c r="UP339" s="24"/>
      <c r="UQ339" s="24"/>
      <c r="UR339" s="24"/>
      <c r="US339" s="24"/>
      <c r="UT339" s="24"/>
      <c r="UU339" s="24"/>
      <c r="UV339" s="24"/>
      <c r="UW339" s="24"/>
      <c r="UX339" s="24"/>
      <c r="UY339" s="24"/>
      <c r="UZ339" s="24"/>
      <c r="VA339" s="24"/>
      <c r="VB339" s="24"/>
      <c r="VC339" s="24"/>
      <c r="VD339" s="24"/>
    </row>
    <row r="340" spans="1:576" s="23" customFormat="1" ht="15" customHeight="1" x14ac:dyDescent="0.2">
      <c r="A340" s="18">
        <v>26</v>
      </c>
      <c r="B340" s="89" t="s">
        <v>325</v>
      </c>
      <c r="C340" s="89" t="s">
        <v>326</v>
      </c>
      <c r="D340" s="20">
        <v>14</v>
      </c>
      <c r="E340" s="89" t="s">
        <v>247</v>
      </c>
      <c r="F340" s="89" t="s">
        <v>327</v>
      </c>
      <c r="G340" s="130">
        <v>6</v>
      </c>
      <c r="H340" s="22">
        <v>40</v>
      </c>
      <c r="I340" s="22" t="s">
        <v>121</v>
      </c>
      <c r="J340" s="21" t="s">
        <v>237</v>
      </c>
      <c r="K340" s="21" t="s">
        <v>273</v>
      </c>
      <c r="L340" s="21" t="s">
        <v>287</v>
      </c>
      <c r="M340" s="22">
        <v>1</v>
      </c>
      <c r="N340" s="101">
        <v>10433</v>
      </c>
      <c r="O340" s="62">
        <f t="shared" si="179"/>
        <v>2086.6</v>
      </c>
      <c r="P340" s="62"/>
      <c r="Q340" s="62">
        <f t="shared" si="180"/>
        <v>12519.6</v>
      </c>
      <c r="R340" s="62"/>
      <c r="S340" s="62">
        <f t="shared" si="181"/>
        <v>2341.7666666666669</v>
      </c>
      <c r="T340" s="62">
        <f t="shared" si="182"/>
        <v>23417.666666666668</v>
      </c>
      <c r="U340" s="62">
        <f t="shared" si="183"/>
        <v>2190.9299999999998</v>
      </c>
      <c r="V340" s="62">
        <f t="shared" si="184"/>
        <v>375.58800000000002</v>
      </c>
      <c r="W340" s="62">
        <f t="shared" si="185"/>
        <v>625.98</v>
      </c>
      <c r="X340" s="62">
        <f t="shared" si="186"/>
        <v>250.39200000000002</v>
      </c>
      <c r="Y340" s="62">
        <f t="shared" si="192"/>
        <v>915</v>
      </c>
      <c r="Z340" s="62">
        <f t="shared" si="193"/>
        <v>616</v>
      </c>
      <c r="AA340" s="64">
        <f t="shared" si="189"/>
        <v>7025.3</v>
      </c>
      <c r="AB340" s="64">
        <f t="shared" si="190"/>
        <v>20225.551111111108</v>
      </c>
      <c r="AC340" s="64">
        <f t="shared" si="191"/>
        <v>242706.61333333328</v>
      </c>
      <c r="AD340" s="64"/>
      <c r="AE340" s="64"/>
      <c r="AF340" s="64"/>
      <c r="AG340" s="64"/>
      <c r="AH340" s="64"/>
      <c r="AI340" s="64"/>
      <c r="AJ340" s="64"/>
      <c r="AK340" s="64"/>
      <c r="AL340" s="6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  <c r="CR340" s="24"/>
      <c r="CS340" s="24"/>
      <c r="CT340" s="24"/>
      <c r="CU340" s="24"/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4"/>
      <c r="HA340" s="24"/>
      <c r="HB340" s="24"/>
      <c r="HC340" s="24"/>
      <c r="HD340" s="24"/>
      <c r="HE340" s="24"/>
      <c r="HF340" s="24"/>
      <c r="HG340" s="24"/>
      <c r="HH340" s="24"/>
      <c r="HI340" s="24"/>
      <c r="HJ340" s="24"/>
      <c r="HK340" s="24"/>
      <c r="HL340" s="24"/>
      <c r="HM340" s="24"/>
      <c r="HN340" s="24"/>
      <c r="HO340" s="24"/>
      <c r="HP340" s="24"/>
      <c r="HQ340" s="24"/>
      <c r="HR340" s="24"/>
      <c r="HS340" s="24"/>
      <c r="HT340" s="24"/>
      <c r="HU340" s="24"/>
      <c r="HV340" s="24"/>
      <c r="HW340" s="24"/>
      <c r="HX340" s="24"/>
      <c r="HY340" s="24"/>
      <c r="HZ340" s="24"/>
      <c r="IA340" s="24"/>
      <c r="IB340" s="24"/>
      <c r="IC340" s="24"/>
      <c r="ID340" s="24"/>
      <c r="IE340" s="24"/>
      <c r="IF340" s="24"/>
      <c r="IG340" s="24"/>
      <c r="IH340" s="24"/>
      <c r="II340" s="24"/>
      <c r="IJ340" s="24"/>
      <c r="IK340" s="24"/>
      <c r="IL340" s="24"/>
      <c r="IM340" s="24"/>
      <c r="IN340" s="24"/>
      <c r="IO340" s="24"/>
      <c r="IP340" s="24"/>
      <c r="IQ340" s="24"/>
      <c r="IR340" s="24"/>
      <c r="IS340" s="24"/>
      <c r="IT340" s="24"/>
      <c r="IU340" s="24"/>
      <c r="IV340" s="24"/>
      <c r="IW340" s="24"/>
      <c r="IX340" s="24"/>
      <c r="IY340" s="24"/>
      <c r="IZ340" s="24"/>
      <c r="JA340" s="24"/>
      <c r="JB340" s="24"/>
      <c r="JC340" s="24"/>
      <c r="JD340" s="24"/>
      <c r="JE340" s="24"/>
      <c r="JF340" s="24"/>
      <c r="JG340" s="24"/>
      <c r="JH340" s="24"/>
      <c r="JI340" s="24"/>
      <c r="JJ340" s="24"/>
      <c r="JK340" s="24"/>
      <c r="JL340" s="24"/>
      <c r="JM340" s="24"/>
      <c r="JN340" s="24"/>
      <c r="JO340" s="24"/>
      <c r="JP340" s="24"/>
      <c r="JQ340" s="24"/>
      <c r="JR340" s="24"/>
      <c r="JS340" s="24"/>
      <c r="JT340" s="24"/>
      <c r="JU340" s="24"/>
      <c r="JV340" s="24"/>
      <c r="JW340" s="24"/>
      <c r="JX340" s="24"/>
      <c r="JY340" s="24"/>
      <c r="JZ340" s="24"/>
      <c r="KA340" s="24"/>
      <c r="KB340" s="24"/>
      <c r="KC340" s="24"/>
      <c r="KD340" s="24"/>
      <c r="KE340" s="24"/>
      <c r="KF340" s="24"/>
      <c r="KG340" s="24"/>
      <c r="KH340" s="24"/>
      <c r="KI340" s="24"/>
      <c r="KJ340" s="24"/>
      <c r="KK340" s="24"/>
      <c r="KL340" s="24"/>
      <c r="KM340" s="24"/>
      <c r="KN340" s="24"/>
      <c r="KO340" s="24"/>
      <c r="KP340" s="24"/>
      <c r="KQ340" s="24"/>
      <c r="KR340" s="24"/>
      <c r="KS340" s="24"/>
      <c r="KT340" s="24"/>
      <c r="KU340" s="24"/>
      <c r="KV340" s="24"/>
      <c r="KW340" s="24"/>
      <c r="KX340" s="24"/>
      <c r="KY340" s="24"/>
      <c r="KZ340" s="24"/>
      <c r="LA340" s="24"/>
      <c r="LB340" s="24"/>
      <c r="LC340" s="24"/>
      <c r="LD340" s="24"/>
      <c r="LE340" s="24"/>
      <c r="LF340" s="24"/>
      <c r="LG340" s="24"/>
      <c r="LH340" s="24"/>
      <c r="LI340" s="24"/>
      <c r="LJ340" s="24"/>
      <c r="LK340" s="24"/>
      <c r="LL340" s="24"/>
      <c r="LM340" s="24"/>
      <c r="LN340" s="24"/>
      <c r="LO340" s="24"/>
      <c r="LP340" s="24"/>
      <c r="LQ340" s="24"/>
      <c r="LR340" s="24"/>
      <c r="LS340" s="24"/>
      <c r="LT340" s="24"/>
      <c r="LU340" s="24"/>
      <c r="LV340" s="24"/>
      <c r="LW340" s="24"/>
      <c r="LX340" s="24"/>
      <c r="LY340" s="24"/>
      <c r="LZ340" s="24"/>
      <c r="MA340" s="24"/>
      <c r="MB340" s="24"/>
      <c r="MC340" s="24"/>
      <c r="MD340" s="24"/>
      <c r="ME340" s="24"/>
      <c r="MF340" s="24"/>
      <c r="MG340" s="24"/>
      <c r="MH340" s="24"/>
      <c r="MI340" s="24"/>
      <c r="MJ340" s="24"/>
      <c r="MK340" s="24"/>
      <c r="ML340" s="24"/>
      <c r="MM340" s="24"/>
      <c r="MN340" s="24"/>
      <c r="MO340" s="24"/>
      <c r="MP340" s="24"/>
      <c r="MQ340" s="24"/>
      <c r="MR340" s="24"/>
      <c r="MS340" s="24"/>
      <c r="MT340" s="24"/>
      <c r="MU340" s="24"/>
      <c r="MV340" s="24"/>
      <c r="MW340" s="24"/>
      <c r="MX340" s="24"/>
      <c r="MY340" s="24"/>
      <c r="MZ340" s="24"/>
      <c r="NA340" s="24"/>
      <c r="NB340" s="24"/>
      <c r="NC340" s="24"/>
      <c r="ND340" s="24"/>
      <c r="NE340" s="24"/>
      <c r="NF340" s="24"/>
      <c r="NG340" s="24"/>
      <c r="NH340" s="24"/>
      <c r="NI340" s="24"/>
      <c r="NJ340" s="24"/>
      <c r="NK340" s="24"/>
      <c r="NL340" s="24"/>
      <c r="NM340" s="24"/>
      <c r="NN340" s="24"/>
      <c r="NO340" s="24"/>
      <c r="NP340" s="24"/>
      <c r="NQ340" s="24"/>
      <c r="NR340" s="24"/>
      <c r="NS340" s="24"/>
      <c r="NT340" s="24"/>
      <c r="NU340" s="24"/>
      <c r="NV340" s="24"/>
      <c r="NW340" s="24"/>
      <c r="NX340" s="24"/>
      <c r="NY340" s="24"/>
      <c r="NZ340" s="24"/>
      <c r="OA340" s="24"/>
      <c r="OB340" s="24"/>
      <c r="OC340" s="24"/>
      <c r="OD340" s="24"/>
      <c r="OE340" s="24"/>
      <c r="OF340" s="24"/>
      <c r="OG340" s="24"/>
      <c r="OH340" s="24"/>
      <c r="OI340" s="24"/>
      <c r="OJ340" s="24"/>
      <c r="OK340" s="24"/>
      <c r="OL340" s="24"/>
      <c r="OM340" s="24"/>
      <c r="ON340" s="24"/>
      <c r="OO340" s="24"/>
      <c r="OP340" s="24"/>
      <c r="OQ340" s="24"/>
      <c r="OR340" s="24"/>
      <c r="OS340" s="24"/>
      <c r="OT340" s="24"/>
      <c r="OU340" s="24"/>
      <c r="OV340" s="24"/>
      <c r="OW340" s="24"/>
      <c r="OX340" s="24"/>
      <c r="OY340" s="24"/>
      <c r="OZ340" s="24"/>
      <c r="PA340" s="24"/>
      <c r="PB340" s="24"/>
      <c r="PC340" s="24"/>
      <c r="PD340" s="24"/>
      <c r="PE340" s="24"/>
      <c r="PF340" s="24"/>
      <c r="PG340" s="24"/>
      <c r="PH340" s="24"/>
      <c r="PI340" s="24"/>
      <c r="PJ340" s="24"/>
      <c r="PK340" s="24"/>
      <c r="PL340" s="24"/>
      <c r="PM340" s="24"/>
      <c r="PN340" s="24"/>
      <c r="PO340" s="24"/>
      <c r="PP340" s="24"/>
      <c r="PQ340" s="24"/>
      <c r="PR340" s="24"/>
      <c r="PS340" s="24"/>
      <c r="PT340" s="24"/>
      <c r="PU340" s="24"/>
      <c r="PV340" s="24"/>
      <c r="PW340" s="24"/>
      <c r="PX340" s="24"/>
      <c r="PY340" s="24"/>
      <c r="PZ340" s="24"/>
      <c r="QA340" s="24"/>
      <c r="QB340" s="24"/>
      <c r="QC340" s="24"/>
      <c r="QD340" s="24"/>
      <c r="QE340" s="24"/>
      <c r="QF340" s="24"/>
      <c r="QG340" s="24"/>
      <c r="QH340" s="24"/>
      <c r="QI340" s="24"/>
      <c r="QJ340" s="24"/>
      <c r="QK340" s="24"/>
      <c r="QL340" s="24"/>
      <c r="QM340" s="24"/>
      <c r="QN340" s="24"/>
      <c r="QO340" s="24"/>
      <c r="QP340" s="24"/>
      <c r="QQ340" s="24"/>
      <c r="QR340" s="24"/>
      <c r="QS340" s="24"/>
      <c r="QT340" s="24"/>
      <c r="QU340" s="24"/>
      <c r="QV340" s="24"/>
      <c r="QW340" s="24"/>
      <c r="QX340" s="24"/>
      <c r="QY340" s="24"/>
      <c r="QZ340" s="24"/>
      <c r="RA340" s="24"/>
      <c r="RB340" s="24"/>
      <c r="RC340" s="24"/>
      <c r="RD340" s="24"/>
      <c r="RE340" s="24"/>
      <c r="RF340" s="24"/>
      <c r="RG340" s="24"/>
      <c r="RH340" s="24"/>
      <c r="RI340" s="24"/>
      <c r="RJ340" s="24"/>
      <c r="RK340" s="24"/>
      <c r="RL340" s="24"/>
      <c r="RM340" s="24"/>
      <c r="RN340" s="24"/>
      <c r="RO340" s="24"/>
      <c r="RP340" s="24"/>
      <c r="RQ340" s="24"/>
      <c r="RR340" s="24"/>
      <c r="RS340" s="24"/>
      <c r="RT340" s="24"/>
      <c r="RU340" s="24"/>
      <c r="RV340" s="24"/>
      <c r="RW340" s="24"/>
      <c r="RX340" s="24"/>
      <c r="RY340" s="24"/>
      <c r="RZ340" s="24"/>
      <c r="SA340" s="24"/>
      <c r="SB340" s="24"/>
      <c r="SC340" s="24"/>
      <c r="SD340" s="24"/>
      <c r="SE340" s="24"/>
      <c r="SF340" s="24"/>
      <c r="SG340" s="24"/>
      <c r="SH340" s="24"/>
      <c r="SI340" s="24"/>
      <c r="SJ340" s="24"/>
      <c r="SK340" s="24"/>
      <c r="SL340" s="24"/>
      <c r="SM340" s="24"/>
      <c r="SN340" s="24"/>
      <c r="SO340" s="24"/>
      <c r="SP340" s="24"/>
      <c r="SQ340" s="24"/>
      <c r="SR340" s="24"/>
      <c r="SS340" s="24"/>
      <c r="ST340" s="24"/>
      <c r="SU340" s="24"/>
      <c r="SV340" s="24"/>
      <c r="SW340" s="24"/>
      <c r="SX340" s="24"/>
      <c r="SY340" s="24"/>
      <c r="SZ340" s="24"/>
      <c r="TA340" s="24"/>
      <c r="TB340" s="24"/>
      <c r="TC340" s="24"/>
      <c r="TD340" s="24"/>
      <c r="TE340" s="24"/>
      <c r="TF340" s="24"/>
      <c r="TG340" s="24"/>
      <c r="TH340" s="24"/>
      <c r="TI340" s="24"/>
      <c r="TJ340" s="24"/>
      <c r="TK340" s="24"/>
      <c r="TL340" s="24"/>
      <c r="TM340" s="24"/>
      <c r="TN340" s="24"/>
      <c r="TO340" s="24"/>
      <c r="TP340" s="24"/>
      <c r="TQ340" s="24"/>
      <c r="TR340" s="24"/>
      <c r="TS340" s="24"/>
      <c r="TT340" s="24"/>
      <c r="TU340" s="24"/>
      <c r="TV340" s="24"/>
      <c r="TW340" s="24"/>
      <c r="TX340" s="24"/>
      <c r="TY340" s="24"/>
      <c r="TZ340" s="24"/>
      <c r="UA340" s="24"/>
      <c r="UB340" s="24"/>
      <c r="UC340" s="24"/>
      <c r="UD340" s="24"/>
      <c r="UE340" s="24"/>
      <c r="UF340" s="24"/>
      <c r="UG340" s="24"/>
      <c r="UH340" s="24"/>
      <c r="UI340" s="24"/>
      <c r="UJ340" s="24"/>
      <c r="UK340" s="24"/>
      <c r="UL340" s="24"/>
      <c r="UM340" s="24"/>
      <c r="UN340" s="24"/>
      <c r="UO340" s="24"/>
      <c r="UP340" s="24"/>
      <c r="UQ340" s="24"/>
      <c r="UR340" s="24"/>
      <c r="US340" s="24"/>
      <c r="UT340" s="24"/>
      <c r="UU340" s="24"/>
      <c r="UV340" s="24"/>
      <c r="UW340" s="24"/>
      <c r="UX340" s="24"/>
      <c r="UY340" s="24"/>
      <c r="UZ340" s="24"/>
      <c r="VA340" s="24"/>
      <c r="VB340" s="24"/>
      <c r="VC340" s="24"/>
      <c r="VD340" s="24"/>
    </row>
    <row r="341" spans="1:576" s="23" customFormat="1" ht="15" customHeight="1" x14ac:dyDescent="0.2">
      <c r="A341" s="18">
        <v>27</v>
      </c>
      <c r="B341" s="89" t="s">
        <v>325</v>
      </c>
      <c r="C341" s="89" t="s">
        <v>326</v>
      </c>
      <c r="D341" s="20">
        <v>14</v>
      </c>
      <c r="E341" s="89" t="s">
        <v>247</v>
      </c>
      <c r="F341" s="89" t="s">
        <v>327</v>
      </c>
      <c r="G341" s="130">
        <v>6</v>
      </c>
      <c r="H341" s="22">
        <v>40</v>
      </c>
      <c r="I341" s="22" t="s">
        <v>121</v>
      </c>
      <c r="J341" s="21" t="s">
        <v>237</v>
      </c>
      <c r="K341" s="21" t="s">
        <v>273</v>
      </c>
      <c r="L341" s="21" t="s">
        <v>287</v>
      </c>
      <c r="M341" s="22">
        <v>1</v>
      </c>
      <c r="N341" s="101">
        <v>10433</v>
      </c>
      <c r="O341" s="62">
        <f t="shared" si="179"/>
        <v>2086.6</v>
      </c>
      <c r="P341" s="62"/>
      <c r="Q341" s="62">
        <f t="shared" si="180"/>
        <v>12519.6</v>
      </c>
      <c r="R341" s="62"/>
      <c r="S341" s="62">
        <f t="shared" si="181"/>
        <v>2341.7666666666669</v>
      </c>
      <c r="T341" s="62">
        <f t="shared" si="182"/>
        <v>23417.666666666668</v>
      </c>
      <c r="U341" s="62">
        <f t="shared" si="183"/>
        <v>2190.9299999999998</v>
      </c>
      <c r="V341" s="62">
        <f t="shared" si="184"/>
        <v>375.58800000000002</v>
      </c>
      <c r="W341" s="62">
        <f t="shared" si="185"/>
        <v>625.98</v>
      </c>
      <c r="X341" s="62">
        <f t="shared" si="186"/>
        <v>250.39200000000002</v>
      </c>
      <c r="Y341" s="62">
        <f t="shared" si="192"/>
        <v>915</v>
      </c>
      <c r="Z341" s="62">
        <f t="shared" si="193"/>
        <v>616</v>
      </c>
      <c r="AA341" s="64">
        <f t="shared" si="189"/>
        <v>7025.3</v>
      </c>
      <c r="AB341" s="64">
        <f t="shared" si="190"/>
        <v>20225.551111111108</v>
      </c>
      <c r="AC341" s="64">
        <f t="shared" si="191"/>
        <v>242706.61333333328</v>
      </c>
      <c r="AD341" s="64"/>
      <c r="AE341" s="64"/>
      <c r="AF341" s="64"/>
      <c r="AG341" s="64"/>
      <c r="AH341" s="64"/>
      <c r="AI341" s="64"/>
      <c r="AJ341" s="64"/>
      <c r="AK341" s="64"/>
      <c r="AL341" s="6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  <c r="CD341" s="24"/>
      <c r="CE341" s="24"/>
      <c r="CF341" s="24"/>
      <c r="CG341" s="24"/>
      <c r="CH341" s="24"/>
      <c r="CI341" s="24"/>
      <c r="CJ341" s="24"/>
      <c r="CK341" s="24"/>
      <c r="CL341" s="24"/>
      <c r="CM341" s="24"/>
      <c r="CN341" s="24"/>
      <c r="CO341" s="24"/>
      <c r="CP341" s="24"/>
      <c r="CQ341" s="24"/>
      <c r="CR341" s="24"/>
      <c r="CS341" s="24"/>
      <c r="CT341" s="24"/>
      <c r="CU341" s="24"/>
      <c r="CV341" s="24"/>
      <c r="CW341" s="24"/>
      <c r="CX341" s="24"/>
      <c r="CY341" s="24"/>
      <c r="CZ341" s="24"/>
      <c r="DA341" s="24"/>
      <c r="DB341" s="24"/>
      <c r="DC341" s="24"/>
      <c r="DD341" s="24"/>
      <c r="DE341" s="24"/>
      <c r="DF341" s="24"/>
      <c r="DG341" s="24"/>
      <c r="DH341" s="24"/>
      <c r="DI341" s="24"/>
      <c r="DJ341" s="24"/>
      <c r="DK341" s="24"/>
      <c r="DL341" s="24"/>
      <c r="DM341" s="24"/>
      <c r="DN341" s="24"/>
      <c r="DO341" s="24"/>
      <c r="DP341" s="24"/>
      <c r="DQ341" s="24"/>
      <c r="DR341" s="24"/>
      <c r="DS341" s="24"/>
      <c r="DT341" s="24"/>
      <c r="DU341" s="24"/>
      <c r="DV341" s="24"/>
      <c r="DW341" s="24"/>
      <c r="DX341" s="24"/>
      <c r="DY341" s="24"/>
      <c r="DZ341" s="24"/>
      <c r="EA341" s="24"/>
      <c r="EB341" s="24"/>
      <c r="EC341" s="24"/>
      <c r="ED341" s="24"/>
      <c r="EE341" s="24"/>
      <c r="EF341" s="24"/>
      <c r="EG341" s="24"/>
      <c r="EH341" s="24"/>
      <c r="EI341" s="24"/>
      <c r="EJ341" s="24"/>
      <c r="EK341" s="24"/>
      <c r="EL341" s="24"/>
      <c r="EM341" s="24"/>
      <c r="EN341" s="24"/>
      <c r="EO341" s="24"/>
      <c r="EP341" s="24"/>
      <c r="EQ341" s="24"/>
      <c r="ER341" s="24"/>
      <c r="ES341" s="24"/>
      <c r="ET341" s="24"/>
      <c r="EU341" s="24"/>
      <c r="EV341" s="24"/>
      <c r="EW341" s="24"/>
      <c r="EX341" s="24"/>
      <c r="EY341" s="24"/>
      <c r="EZ341" s="24"/>
      <c r="FA341" s="24"/>
      <c r="FB341" s="24"/>
      <c r="FC341" s="24"/>
      <c r="FD341" s="24"/>
      <c r="FE341" s="24"/>
      <c r="FF341" s="24"/>
      <c r="FG341" s="24"/>
      <c r="FH341" s="24"/>
      <c r="FI341" s="24"/>
      <c r="FJ341" s="24"/>
      <c r="FK341" s="24"/>
      <c r="FL341" s="24"/>
      <c r="FM341" s="24"/>
      <c r="FN341" s="24"/>
      <c r="FO341" s="24"/>
      <c r="FP341" s="24"/>
      <c r="FQ341" s="24"/>
      <c r="FR341" s="24"/>
      <c r="FS341" s="24"/>
      <c r="FT341" s="24"/>
      <c r="FU341" s="24"/>
      <c r="FV341" s="24"/>
      <c r="FW341" s="24"/>
      <c r="FX341" s="24"/>
      <c r="FY341" s="24"/>
      <c r="FZ341" s="24"/>
      <c r="GA341" s="24"/>
      <c r="GB341" s="24"/>
      <c r="GC341" s="24"/>
      <c r="GD341" s="24"/>
      <c r="GE341" s="24"/>
      <c r="GF341" s="24"/>
      <c r="GG341" s="24"/>
      <c r="GH341" s="24"/>
      <c r="GI341" s="24"/>
      <c r="GJ341" s="24"/>
      <c r="GK341" s="24"/>
      <c r="GL341" s="24"/>
      <c r="GM341" s="24"/>
      <c r="GN341" s="24"/>
      <c r="GO341" s="24"/>
      <c r="GP341" s="24"/>
      <c r="GQ341" s="24"/>
      <c r="GR341" s="24"/>
      <c r="GS341" s="24"/>
      <c r="GT341" s="24"/>
      <c r="GU341" s="24"/>
      <c r="GV341" s="24"/>
      <c r="GW341" s="24"/>
      <c r="GX341" s="24"/>
      <c r="GY341" s="24"/>
      <c r="GZ341" s="24"/>
      <c r="HA341" s="24"/>
      <c r="HB341" s="24"/>
      <c r="HC341" s="24"/>
      <c r="HD341" s="24"/>
      <c r="HE341" s="24"/>
      <c r="HF341" s="24"/>
      <c r="HG341" s="24"/>
      <c r="HH341" s="24"/>
      <c r="HI341" s="24"/>
      <c r="HJ341" s="24"/>
      <c r="HK341" s="24"/>
      <c r="HL341" s="24"/>
      <c r="HM341" s="24"/>
      <c r="HN341" s="24"/>
      <c r="HO341" s="24"/>
      <c r="HP341" s="24"/>
      <c r="HQ341" s="24"/>
      <c r="HR341" s="24"/>
      <c r="HS341" s="24"/>
      <c r="HT341" s="24"/>
      <c r="HU341" s="24"/>
      <c r="HV341" s="24"/>
      <c r="HW341" s="24"/>
      <c r="HX341" s="24"/>
      <c r="HY341" s="24"/>
      <c r="HZ341" s="24"/>
      <c r="IA341" s="24"/>
      <c r="IB341" s="24"/>
      <c r="IC341" s="24"/>
      <c r="ID341" s="24"/>
      <c r="IE341" s="24"/>
      <c r="IF341" s="24"/>
      <c r="IG341" s="24"/>
      <c r="IH341" s="24"/>
      <c r="II341" s="24"/>
      <c r="IJ341" s="24"/>
      <c r="IK341" s="24"/>
      <c r="IL341" s="24"/>
      <c r="IM341" s="24"/>
      <c r="IN341" s="24"/>
      <c r="IO341" s="24"/>
      <c r="IP341" s="24"/>
      <c r="IQ341" s="24"/>
      <c r="IR341" s="24"/>
      <c r="IS341" s="24"/>
      <c r="IT341" s="24"/>
      <c r="IU341" s="24"/>
      <c r="IV341" s="24"/>
      <c r="IW341" s="24"/>
      <c r="IX341" s="24"/>
      <c r="IY341" s="24"/>
      <c r="IZ341" s="24"/>
      <c r="JA341" s="24"/>
      <c r="JB341" s="24"/>
      <c r="JC341" s="24"/>
      <c r="JD341" s="24"/>
      <c r="JE341" s="24"/>
      <c r="JF341" s="24"/>
      <c r="JG341" s="24"/>
      <c r="JH341" s="24"/>
      <c r="JI341" s="24"/>
      <c r="JJ341" s="24"/>
      <c r="JK341" s="24"/>
      <c r="JL341" s="24"/>
      <c r="JM341" s="24"/>
      <c r="JN341" s="24"/>
      <c r="JO341" s="24"/>
      <c r="JP341" s="24"/>
      <c r="JQ341" s="24"/>
      <c r="JR341" s="24"/>
      <c r="JS341" s="24"/>
      <c r="JT341" s="24"/>
      <c r="JU341" s="24"/>
      <c r="JV341" s="24"/>
      <c r="JW341" s="24"/>
      <c r="JX341" s="24"/>
      <c r="JY341" s="24"/>
      <c r="JZ341" s="24"/>
      <c r="KA341" s="24"/>
      <c r="KB341" s="24"/>
      <c r="KC341" s="24"/>
      <c r="KD341" s="24"/>
      <c r="KE341" s="24"/>
      <c r="KF341" s="24"/>
      <c r="KG341" s="24"/>
      <c r="KH341" s="24"/>
      <c r="KI341" s="24"/>
      <c r="KJ341" s="24"/>
      <c r="KK341" s="24"/>
      <c r="KL341" s="24"/>
      <c r="KM341" s="24"/>
      <c r="KN341" s="24"/>
      <c r="KO341" s="24"/>
      <c r="KP341" s="24"/>
      <c r="KQ341" s="24"/>
      <c r="KR341" s="24"/>
      <c r="KS341" s="24"/>
      <c r="KT341" s="24"/>
      <c r="KU341" s="24"/>
      <c r="KV341" s="24"/>
      <c r="KW341" s="24"/>
      <c r="KX341" s="24"/>
      <c r="KY341" s="24"/>
      <c r="KZ341" s="24"/>
      <c r="LA341" s="24"/>
      <c r="LB341" s="24"/>
      <c r="LC341" s="24"/>
      <c r="LD341" s="24"/>
      <c r="LE341" s="24"/>
      <c r="LF341" s="24"/>
      <c r="LG341" s="24"/>
      <c r="LH341" s="24"/>
      <c r="LI341" s="24"/>
      <c r="LJ341" s="24"/>
      <c r="LK341" s="24"/>
      <c r="LL341" s="24"/>
      <c r="LM341" s="24"/>
      <c r="LN341" s="24"/>
      <c r="LO341" s="24"/>
      <c r="LP341" s="24"/>
      <c r="LQ341" s="24"/>
      <c r="LR341" s="24"/>
      <c r="LS341" s="24"/>
      <c r="LT341" s="24"/>
      <c r="LU341" s="24"/>
      <c r="LV341" s="24"/>
      <c r="LW341" s="24"/>
      <c r="LX341" s="24"/>
      <c r="LY341" s="24"/>
      <c r="LZ341" s="24"/>
      <c r="MA341" s="24"/>
      <c r="MB341" s="24"/>
      <c r="MC341" s="24"/>
      <c r="MD341" s="24"/>
      <c r="ME341" s="24"/>
      <c r="MF341" s="24"/>
      <c r="MG341" s="24"/>
      <c r="MH341" s="24"/>
      <c r="MI341" s="24"/>
      <c r="MJ341" s="24"/>
      <c r="MK341" s="24"/>
      <c r="ML341" s="24"/>
      <c r="MM341" s="24"/>
      <c r="MN341" s="24"/>
      <c r="MO341" s="24"/>
      <c r="MP341" s="24"/>
      <c r="MQ341" s="24"/>
      <c r="MR341" s="24"/>
      <c r="MS341" s="24"/>
      <c r="MT341" s="24"/>
      <c r="MU341" s="24"/>
      <c r="MV341" s="24"/>
      <c r="MW341" s="24"/>
      <c r="MX341" s="24"/>
      <c r="MY341" s="24"/>
      <c r="MZ341" s="24"/>
      <c r="NA341" s="24"/>
      <c r="NB341" s="24"/>
      <c r="NC341" s="24"/>
      <c r="ND341" s="24"/>
      <c r="NE341" s="24"/>
      <c r="NF341" s="24"/>
      <c r="NG341" s="24"/>
      <c r="NH341" s="24"/>
      <c r="NI341" s="24"/>
      <c r="NJ341" s="24"/>
      <c r="NK341" s="24"/>
      <c r="NL341" s="24"/>
      <c r="NM341" s="24"/>
      <c r="NN341" s="24"/>
      <c r="NO341" s="24"/>
      <c r="NP341" s="24"/>
      <c r="NQ341" s="24"/>
      <c r="NR341" s="24"/>
      <c r="NS341" s="24"/>
      <c r="NT341" s="24"/>
      <c r="NU341" s="24"/>
      <c r="NV341" s="24"/>
      <c r="NW341" s="24"/>
      <c r="NX341" s="24"/>
      <c r="NY341" s="24"/>
      <c r="NZ341" s="24"/>
      <c r="OA341" s="24"/>
      <c r="OB341" s="24"/>
      <c r="OC341" s="24"/>
      <c r="OD341" s="24"/>
      <c r="OE341" s="24"/>
      <c r="OF341" s="24"/>
      <c r="OG341" s="24"/>
      <c r="OH341" s="24"/>
      <c r="OI341" s="24"/>
      <c r="OJ341" s="24"/>
      <c r="OK341" s="24"/>
      <c r="OL341" s="24"/>
      <c r="OM341" s="24"/>
      <c r="ON341" s="24"/>
      <c r="OO341" s="24"/>
      <c r="OP341" s="24"/>
      <c r="OQ341" s="24"/>
      <c r="OR341" s="24"/>
      <c r="OS341" s="24"/>
      <c r="OT341" s="24"/>
      <c r="OU341" s="24"/>
      <c r="OV341" s="24"/>
      <c r="OW341" s="24"/>
      <c r="OX341" s="24"/>
      <c r="OY341" s="24"/>
      <c r="OZ341" s="24"/>
      <c r="PA341" s="24"/>
      <c r="PB341" s="24"/>
      <c r="PC341" s="24"/>
      <c r="PD341" s="24"/>
      <c r="PE341" s="24"/>
      <c r="PF341" s="24"/>
      <c r="PG341" s="24"/>
      <c r="PH341" s="24"/>
      <c r="PI341" s="24"/>
      <c r="PJ341" s="24"/>
      <c r="PK341" s="24"/>
      <c r="PL341" s="24"/>
      <c r="PM341" s="24"/>
      <c r="PN341" s="24"/>
      <c r="PO341" s="24"/>
      <c r="PP341" s="24"/>
      <c r="PQ341" s="24"/>
      <c r="PR341" s="24"/>
      <c r="PS341" s="24"/>
      <c r="PT341" s="24"/>
      <c r="PU341" s="24"/>
      <c r="PV341" s="24"/>
      <c r="PW341" s="24"/>
      <c r="PX341" s="24"/>
      <c r="PY341" s="24"/>
      <c r="PZ341" s="24"/>
      <c r="QA341" s="24"/>
      <c r="QB341" s="24"/>
      <c r="QC341" s="24"/>
      <c r="QD341" s="24"/>
      <c r="QE341" s="24"/>
      <c r="QF341" s="24"/>
      <c r="QG341" s="24"/>
      <c r="QH341" s="24"/>
      <c r="QI341" s="24"/>
      <c r="QJ341" s="24"/>
      <c r="QK341" s="24"/>
      <c r="QL341" s="24"/>
      <c r="QM341" s="24"/>
      <c r="QN341" s="24"/>
      <c r="QO341" s="24"/>
      <c r="QP341" s="24"/>
      <c r="QQ341" s="24"/>
      <c r="QR341" s="24"/>
      <c r="QS341" s="24"/>
      <c r="QT341" s="24"/>
      <c r="QU341" s="24"/>
      <c r="QV341" s="24"/>
      <c r="QW341" s="24"/>
      <c r="QX341" s="24"/>
      <c r="QY341" s="24"/>
      <c r="QZ341" s="24"/>
      <c r="RA341" s="24"/>
      <c r="RB341" s="24"/>
      <c r="RC341" s="24"/>
      <c r="RD341" s="24"/>
      <c r="RE341" s="24"/>
      <c r="RF341" s="24"/>
      <c r="RG341" s="24"/>
      <c r="RH341" s="24"/>
      <c r="RI341" s="24"/>
      <c r="RJ341" s="24"/>
      <c r="RK341" s="24"/>
      <c r="RL341" s="24"/>
      <c r="RM341" s="24"/>
      <c r="RN341" s="24"/>
      <c r="RO341" s="24"/>
      <c r="RP341" s="24"/>
      <c r="RQ341" s="24"/>
      <c r="RR341" s="24"/>
      <c r="RS341" s="24"/>
      <c r="RT341" s="24"/>
      <c r="RU341" s="24"/>
      <c r="RV341" s="24"/>
      <c r="RW341" s="24"/>
      <c r="RX341" s="24"/>
      <c r="RY341" s="24"/>
      <c r="RZ341" s="24"/>
      <c r="SA341" s="24"/>
      <c r="SB341" s="24"/>
      <c r="SC341" s="24"/>
      <c r="SD341" s="24"/>
      <c r="SE341" s="24"/>
      <c r="SF341" s="24"/>
      <c r="SG341" s="24"/>
      <c r="SH341" s="24"/>
      <c r="SI341" s="24"/>
      <c r="SJ341" s="24"/>
      <c r="SK341" s="24"/>
      <c r="SL341" s="24"/>
      <c r="SM341" s="24"/>
      <c r="SN341" s="24"/>
      <c r="SO341" s="24"/>
      <c r="SP341" s="24"/>
      <c r="SQ341" s="24"/>
      <c r="SR341" s="24"/>
      <c r="SS341" s="24"/>
      <c r="ST341" s="24"/>
      <c r="SU341" s="24"/>
      <c r="SV341" s="24"/>
      <c r="SW341" s="24"/>
      <c r="SX341" s="24"/>
      <c r="SY341" s="24"/>
      <c r="SZ341" s="24"/>
      <c r="TA341" s="24"/>
      <c r="TB341" s="24"/>
      <c r="TC341" s="24"/>
      <c r="TD341" s="24"/>
      <c r="TE341" s="24"/>
      <c r="TF341" s="24"/>
      <c r="TG341" s="24"/>
      <c r="TH341" s="24"/>
      <c r="TI341" s="24"/>
      <c r="TJ341" s="24"/>
      <c r="TK341" s="24"/>
      <c r="TL341" s="24"/>
      <c r="TM341" s="24"/>
      <c r="TN341" s="24"/>
      <c r="TO341" s="24"/>
      <c r="TP341" s="24"/>
      <c r="TQ341" s="24"/>
      <c r="TR341" s="24"/>
      <c r="TS341" s="24"/>
      <c r="TT341" s="24"/>
      <c r="TU341" s="24"/>
      <c r="TV341" s="24"/>
      <c r="TW341" s="24"/>
      <c r="TX341" s="24"/>
      <c r="TY341" s="24"/>
      <c r="TZ341" s="24"/>
      <c r="UA341" s="24"/>
      <c r="UB341" s="24"/>
      <c r="UC341" s="24"/>
      <c r="UD341" s="24"/>
      <c r="UE341" s="24"/>
      <c r="UF341" s="24"/>
      <c r="UG341" s="24"/>
      <c r="UH341" s="24"/>
      <c r="UI341" s="24"/>
      <c r="UJ341" s="24"/>
      <c r="UK341" s="24"/>
      <c r="UL341" s="24"/>
      <c r="UM341" s="24"/>
      <c r="UN341" s="24"/>
      <c r="UO341" s="24"/>
      <c r="UP341" s="24"/>
      <c r="UQ341" s="24"/>
      <c r="UR341" s="24"/>
      <c r="US341" s="24"/>
      <c r="UT341" s="24"/>
      <c r="UU341" s="24"/>
      <c r="UV341" s="24"/>
      <c r="UW341" s="24"/>
      <c r="UX341" s="24"/>
      <c r="UY341" s="24"/>
      <c r="UZ341" s="24"/>
      <c r="VA341" s="24"/>
      <c r="VB341" s="24"/>
      <c r="VC341" s="24"/>
      <c r="VD341" s="24"/>
    </row>
    <row r="342" spans="1:576" s="23" customFormat="1" ht="15" customHeight="1" x14ac:dyDescent="0.2">
      <c r="A342" s="18">
        <v>28</v>
      </c>
      <c r="B342" s="89" t="s">
        <v>325</v>
      </c>
      <c r="C342" s="89" t="s">
        <v>326</v>
      </c>
      <c r="D342" s="20">
        <v>14</v>
      </c>
      <c r="E342" s="89" t="s">
        <v>247</v>
      </c>
      <c r="F342" s="89" t="s">
        <v>327</v>
      </c>
      <c r="G342" s="130">
        <v>6</v>
      </c>
      <c r="H342" s="22">
        <v>40</v>
      </c>
      <c r="I342" s="22" t="s">
        <v>121</v>
      </c>
      <c r="J342" s="21" t="s">
        <v>237</v>
      </c>
      <c r="K342" s="21" t="s">
        <v>273</v>
      </c>
      <c r="L342" s="21" t="s">
        <v>287</v>
      </c>
      <c r="M342" s="22">
        <v>1</v>
      </c>
      <c r="N342" s="101">
        <v>10433</v>
      </c>
      <c r="O342" s="62">
        <f t="shared" si="179"/>
        <v>2086.6</v>
      </c>
      <c r="P342" s="62"/>
      <c r="Q342" s="62">
        <f t="shared" si="180"/>
        <v>12519.6</v>
      </c>
      <c r="R342" s="62"/>
      <c r="S342" s="62">
        <f t="shared" si="181"/>
        <v>2341.7666666666669</v>
      </c>
      <c r="T342" s="62">
        <f t="shared" si="182"/>
        <v>23417.666666666668</v>
      </c>
      <c r="U342" s="62">
        <f t="shared" si="183"/>
        <v>2190.9299999999998</v>
      </c>
      <c r="V342" s="62">
        <f t="shared" si="184"/>
        <v>375.58800000000002</v>
      </c>
      <c r="W342" s="62">
        <f t="shared" si="185"/>
        <v>625.98</v>
      </c>
      <c r="X342" s="62">
        <f t="shared" si="186"/>
        <v>250.39200000000002</v>
      </c>
      <c r="Y342" s="62">
        <f t="shared" si="192"/>
        <v>915</v>
      </c>
      <c r="Z342" s="62">
        <f t="shared" si="193"/>
        <v>616</v>
      </c>
      <c r="AA342" s="64">
        <f t="shared" si="189"/>
        <v>7025.3</v>
      </c>
      <c r="AB342" s="64">
        <f t="shared" si="190"/>
        <v>20225.551111111108</v>
      </c>
      <c r="AC342" s="64">
        <f t="shared" si="191"/>
        <v>242706.61333333328</v>
      </c>
      <c r="AD342" s="64"/>
      <c r="AE342" s="64"/>
      <c r="AF342" s="64"/>
      <c r="AG342" s="64"/>
      <c r="AH342" s="64"/>
      <c r="AI342" s="64"/>
      <c r="AJ342" s="64"/>
      <c r="AK342" s="64"/>
      <c r="AL342" s="6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  <c r="CH342" s="24"/>
      <c r="CI342" s="24"/>
      <c r="CJ342" s="24"/>
      <c r="CK342" s="24"/>
      <c r="CL342" s="24"/>
      <c r="CM342" s="24"/>
      <c r="CN342" s="24"/>
      <c r="CO342" s="24"/>
      <c r="CP342" s="24"/>
      <c r="CQ342" s="24"/>
      <c r="CR342" s="24"/>
      <c r="CS342" s="24"/>
      <c r="CT342" s="24"/>
      <c r="CU342" s="24"/>
      <c r="CV342" s="24"/>
      <c r="CW342" s="24"/>
      <c r="CX342" s="24"/>
      <c r="CY342" s="24"/>
      <c r="CZ342" s="24"/>
      <c r="DA342" s="24"/>
      <c r="DB342" s="24"/>
      <c r="DC342" s="24"/>
      <c r="DD342" s="24"/>
      <c r="DE342" s="24"/>
      <c r="DF342" s="24"/>
      <c r="DG342" s="24"/>
      <c r="DH342" s="24"/>
      <c r="DI342" s="24"/>
      <c r="DJ342" s="24"/>
      <c r="DK342" s="24"/>
      <c r="DL342" s="24"/>
      <c r="DM342" s="24"/>
      <c r="DN342" s="24"/>
      <c r="DO342" s="24"/>
      <c r="DP342" s="24"/>
      <c r="DQ342" s="24"/>
      <c r="DR342" s="24"/>
      <c r="DS342" s="24"/>
      <c r="DT342" s="24"/>
      <c r="DU342" s="24"/>
      <c r="DV342" s="24"/>
      <c r="DW342" s="24"/>
      <c r="DX342" s="24"/>
      <c r="DY342" s="24"/>
      <c r="DZ342" s="24"/>
      <c r="EA342" s="24"/>
      <c r="EB342" s="24"/>
      <c r="EC342" s="24"/>
      <c r="ED342" s="24"/>
      <c r="EE342" s="24"/>
      <c r="EF342" s="24"/>
      <c r="EG342" s="24"/>
      <c r="EH342" s="24"/>
      <c r="EI342" s="24"/>
      <c r="EJ342" s="24"/>
      <c r="EK342" s="24"/>
      <c r="EL342" s="24"/>
      <c r="EM342" s="24"/>
      <c r="EN342" s="24"/>
      <c r="EO342" s="24"/>
      <c r="EP342" s="24"/>
      <c r="EQ342" s="24"/>
      <c r="ER342" s="24"/>
      <c r="ES342" s="24"/>
      <c r="ET342" s="24"/>
      <c r="EU342" s="24"/>
      <c r="EV342" s="24"/>
      <c r="EW342" s="24"/>
      <c r="EX342" s="24"/>
      <c r="EY342" s="24"/>
      <c r="EZ342" s="24"/>
      <c r="FA342" s="24"/>
      <c r="FB342" s="24"/>
      <c r="FC342" s="24"/>
      <c r="FD342" s="24"/>
      <c r="FE342" s="24"/>
      <c r="FF342" s="24"/>
      <c r="FG342" s="24"/>
      <c r="FH342" s="24"/>
      <c r="FI342" s="24"/>
      <c r="FJ342" s="24"/>
      <c r="FK342" s="24"/>
      <c r="FL342" s="24"/>
      <c r="FM342" s="24"/>
      <c r="FN342" s="24"/>
      <c r="FO342" s="24"/>
      <c r="FP342" s="24"/>
      <c r="FQ342" s="24"/>
      <c r="FR342" s="24"/>
      <c r="FS342" s="24"/>
      <c r="FT342" s="24"/>
      <c r="FU342" s="24"/>
      <c r="FV342" s="24"/>
      <c r="FW342" s="24"/>
      <c r="FX342" s="24"/>
      <c r="FY342" s="24"/>
      <c r="FZ342" s="24"/>
      <c r="GA342" s="24"/>
      <c r="GB342" s="24"/>
      <c r="GC342" s="24"/>
      <c r="GD342" s="24"/>
      <c r="GE342" s="24"/>
      <c r="GF342" s="24"/>
      <c r="GG342" s="24"/>
      <c r="GH342" s="24"/>
      <c r="GI342" s="24"/>
      <c r="GJ342" s="24"/>
      <c r="GK342" s="24"/>
      <c r="GL342" s="24"/>
      <c r="GM342" s="24"/>
      <c r="GN342" s="24"/>
      <c r="GO342" s="24"/>
      <c r="GP342" s="24"/>
      <c r="GQ342" s="24"/>
      <c r="GR342" s="24"/>
      <c r="GS342" s="24"/>
      <c r="GT342" s="24"/>
      <c r="GU342" s="24"/>
      <c r="GV342" s="24"/>
      <c r="GW342" s="24"/>
      <c r="GX342" s="24"/>
      <c r="GY342" s="24"/>
      <c r="GZ342" s="24"/>
      <c r="HA342" s="24"/>
      <c r="HB342" s="24"/>
      <c r="HC342" s="24"/>
      <c r="HD342" s="24"/>
      <c r="HE342" s="24"/>
      <c r="HF342" s="24"/>
      <c r="HG342" s="24"/>
      <c r="HH342" s="24"/>
      <c r="HI342" s="24"/>
      <c r="HJ342" s="24"/>
      <c r="HK342" s="24"/>
      <c r="HL342" s="24"/>
      <c r="HM342" s="24"/>
      <c r="HN342" s="24"/>
      <c r="HO342" s="24"/>
      <c r="HP342" s="24"/>
      <c r="HQ342" s="24"/>
      <c r="HR342" s="24"/>
      <c r="HS342" s="24"/>
      <c r="HT342" s="24"/>
      <c r="HU342" s="24"/>
      <c r="HV342" s="24"/>
      <c r="HW342" s="24"/>
      <c r="HX342" s="24"/>
      <c r="HY342" s="24"/>
      <c r="HZ342" s="24"/>
      <c r="IA342" s="24"/>
      <c r="IB342" s="24"/>
      <c r="IC342" s="24"/>
      <c r="ID342" s="24"/>
      <c r="IE342" s="24"/>
      <c r="IF342" s="24"/>
      <c r="IG342" s="24"/>
      <c r="IH342" s="24"/>
      <c r="II342" s="24"/>
      <c r="IJ342" s="24"/>
      <c r="IK342" s="24"/>
      <c r="IL342" s="24"/>
      <c r="IM342" s="24"/>
      <c r="IN342" s="24"/>
      <c r="IO342" s="24"/>
      <c r="IP342" s="24"/>
      <c r="IQ342" s="24"/>
      <c r="IR342" s="24"/>
      <c r="IS342" s="24"/>
      <c r="IT342" s="24"/>
      <c r="IU342" s="24"/>
      <c r="IV342" s="24"/>
      <c r="IW342" s="24"/>
      <c r="IX342" s="24"/>
      <c r="IY342" s="24"/>
      <c r="IZ342" s="24"/>
      <c r="JA342" s="24"/>
      <c r="JB342" s="24"/>
      <c r="JC342" s="24"/>
      <c r="JD342" s="24"/>
      <c r="JE342" s="24"/>
      <c r="JF342" s="24"/>
      <c r="JG342" s="24"/>
      <c r="JH342" s="24"/>
      <c r="JI342" s="24"/>
      <c r="JJ342" s="24"/>
      <c r="JK342" s="24"/>
      <c r="JL342" s="24"/>
      <c r="JM342" s="24"/>
      <c r="JN342" s="24"/>
      <c r="JO342" s="24"/>
      <c r="JP342" s="24"/>
      <c r="JQ342" s="24"/>
      <c r="JR342" s="24"/>
      <c r="JS342" s="24"/>
      <c r="JT342" s="24"/>
      <c r="JU342" s="24"/>
      <c r="JV342" s="24"/>
      <c r="JW342" s="24"/>
      <c r="JX342" s="24"/>
      <c r="JY342" s="24"/>
      <c r="JZ342" s="24"/>
      <c r="KA342" s="24"/>
      <c r="KB342" s="24"/>
      <c r="KC342" s="24"/>
      <c r="KD342" s="24"/>
      <c r="KE342" s="24"/>
      <c r="KF342" s="24"/>
      <c r="KG342" s="24"/>
      <c r="KH342" s="24"/>
      <c r="KI342" s="24"/>
      <c r="KJ342" s="24"/>
      <c r="KK342" s="24"/>
      <c r="KL342" s="24"/>
      <c r="KM342" s="24"/>
      <c r="KN342" s="24"/>
      <c r="KO342" s="24"/>
      <c r="KP342" s="24"/>
      <c r="KQ342" s="24"/>
      <c r="KR342" s="24"/>
      <c r="KS342" s="24"/>
      <c r="KT342" s="24"/>
      <c r="KU342" s="24"/>
      <c r="KV342" s="24"/>
      <c r="KW342" s="24"/>
      <c r="KX342" s="24"/>
      <c r="KY342" s="24"/>
      <c r="KZ342" s="24"/>
      <c r="LA342" s="24"/>
      <c r="LB342" s="24"/>
      <c r="LC342" s="24"/>
      <c r="LD342" s="24"/>
      <c r="LE342" s="24"/>
      <c r="LF342" s="24"/>
      <c r="LG342" s="24"/>
      <c r="LH342" s="24"/>
      <c r="LI342" s="24"/>
      <c r="LJ342" s="24"/>
      <c r="LK342" s="24"/>
      <c r="LL342" s="24"/>
      <c r="LM342" s="24"/>
      <c r="LN342" s="24"/>
      <c r="LO342" s="24"/>
      <c r="LP342" s="24"/>
      <c r="LQ342" s="24"/>
      <c r="LR342" s="24"/>
      <c r="LS342" s="24"/>
      <c r="LT342" s="24"/>
      <c r="LU342" s="24"/>
      <c r="LV342" s="24"/>
      <c r="LW342" s="24"/>
      <c r="LX342" s="24"/>
      <c r="LY342" s="24"/>
      <c r="LZ342" s="24"/>
      <c r="MA342" s="24"/>
      <c r="MB342" s="24"/>
      <c r="MC342" s="24"/>
      <c r="MD342" s="24"/>
      <c r="ME342" s="24"/>
      <c r="MF342" s="24"/>
      <c r="MG342" s="24"/>
      <c r="MH342" s="24"/>
      <c r="MI342" s="24"/>
      <c r="MJ342" s="24"/>
      <c r="MK342" s="24"/>
      <c r="ML342" s="24"/>
      <c r="MM342" s="24"/>
      <c r="MN342" s="24"/>
      <c r="MO342" s="24"/>
      <c r="MP342" s="24"/>
      <c r="MQ342" s="24"/>
      <c r="MR342" s="24"/>
      <c r="MS342" s="24"/>
      <c r="MT342" s="24"/>
      <c r="MU342" s="24"/>
      <c r="MV342" s="24"/>
      <c r="MW342" s="24"/>
      <c r="MX342" s="24"/>
      <c r="MY342" s="24"/>
      <c r="MZ342" s="24"/>
      <c r="NA342" s="24"/>
      <c r="NB342" s="24"/>
      <c r="NC342" s="24"/>
      <c r="ND342" s="24"/>
      <c r="NE342" s="24"/>
      <c r="NF342" s="24"/>
      <c r="NG342" s="24"/>
      <c r="NH342" s="24"/>
      <c r="NI342" s="24"/>
      <c r="NJ342" s="24"/>
      <c r="NK342" s="24"/>
      <c r="NL342" s="24"/>
      <c r="NM342" s="24"/>
      <c r="NN342" s="24"/>
      <c r="NO342" s="24"/>
      <c r="NP342" s="24"/>
      <c r="NQ342" s="24"/>
      <c r="NR342" s="24"/>
      <c r="NS342" s="24"/>
      <c r="NT342" s="24"/>
      <c r="NU342" s="24"/>
      <c r="NV342" s="24"/>
      <c r="NW342" s="24"/>
      <c r="NX342" s="24"/>
      <c r="NY342" s="24"/>
      <c r="NZ342" s="24"/>
      <c r="OA342" s="24"/>
      <c r="OB342" s="24"/>
      <c r="OC342" s="24"/>
      <c r="OD342" s="24"/>
      <c r="OE342" s="24"/>
      <c r="OF342" s="24"/>
      <c r="OG342" s="24"/>
      <c r="OH342" s="24"/>
      <c r="OI342" s="24"/>
      <c r="OJ342" s="24"/>
      <c r="OK342" s="24"/>
      <c r="OL342" s="24"/>
      <c r="OM342" s="24"/>
      <c r="ON342" s="24"/>
      <c r="OO342" s="24"/>
      <c r="OP342" s="24"/>
      <c r="OQ342" s="24"/>
      <c r="OR342" s="24"/>
      <c r="OS342" s="24"/>
      <c r="OT342" s="24"/>
      <c r="OU342" s="24"/>
      <c r="OV342" s="24"/>
      <c r="OW342" s="24"/>
      <c r="OX342" s="24"/>
      <c r="OY342" s="24"/>
      <c r="OZ342" s="24"/>
      <c r="PA342" s="24"/>
      <c r="PB342" s="24"/>
      <c r="PC342" s="24"/>
      <c r="PD342" s="24"/>
      <c r="PE342" s="24"/>
      <c r="PF342" s="24"/>
      <c r="PG342" s="24"/>
      <c r="PH342" s="24"/>
      <c r="PI342" s="24"/>
      <c r="PJ342" s="24"/>
      <c r="PK342" s="24"/>
      <c r="PL342" s="24"/>
      <c r="PM342" s="24"/>
      <c r="PN342" s="24"/>
      <c r="PO342" s="24"/>
      <c r="PP342" s="24"/>
      <c r="PQ342" s="24"/>
      <c r="PR342" s="24"/>
      <c r="PS342" s="24"/>
      <c r="PT342" s="24"/>
      <c r="PU342" s="24"/>
      <c r="PV342" s="24"/>
      <c r="PW342" s="24"/>
      <c r="PX342" s="24"/>
      <c r="PY342" s="24"/>
      <c r="PZ342" s="24"/>
      <c r="QA342" s="24"/>
      <c r="QB342" s="24"/>
      <c r="QC342" s="24"/>
      <c r="QD342" s="24"/>
      <c r="QE342" s="24"/>
      <c r="QF342" s="24"/>
      <c r="QG342" s="24"/>
      <c r="QH342" s="24"/>
      <c r="QI342" s="24"/>
      <c r="QJ342" s="24"/>
      <c r="QK342" s="24"/>
      <c r="QL342" s="24"/>
      <c r="QM342" s="24"/>
      <c r="QN342" s="24"/>
      <c r="QO342" s="24"/>
      <c r="QP342" s="24"/>
      <c r="QQ342" s="24"/>
      <c r="QR342" s="24"/>
      <c r="QS342" s="24"/>
      <c r="QT342" s="24"/>
      <c r="QU342" s="24"/>
      <c r="QV342" s="24"/>
      <c r="QW342" s="24"/>
      <c r="QX342" s="24"/>
      <c r="QY342" s="24"/>
      <c r="QZ342" s="24"/>
      <c r="RA342" s="24"/>
      <c r="RB342" s="24"/>
      <c r="RC342" s="24"/>
      <c r="RD342" s="24"/>
      <c r="RE342" s="24"/>
      <c r="RF342" s="24"/>
      <c r="RG342" s="24"/>
      <c r="RH342" s="24"/>
      <c r="RI342" s="24"/>
      <c r="RJ342" s="24"/>
      <c r="RK342" s="24"/>
      <c r="RL342" s="24"/>
      <c r="RM342" s="24"/>
      <c r="RN342" s="24"/>
      <c r="RO342" s="24"/>
      <c r="RP342" s="24"/>
      <c r="RQ342" s="24"/>
      <c r="RR342" s="24"/>
      <c r="RS342" s="24"/>
      <c r="RT342" s="24"/>
      <c r="RU342" s="24"/>
      <c r="RV342" s="24"/>
      <c r="RW342" s="24"/>
      <c r="RX342" s="24"/>
      <c r="RY342" s="24"/>
      <c r="RZ342" s="24"/>
      <c r="SA342" s="24"/>
      <c r="SB342" s="24"/>
      <c r="SC342" s="24"/>
      <c r="SD342" s="24"/>
      <c r="SE342" s="24"/>
      <c r="SF342" s="24"/>
      <c r="SG342" s="24"/>
      <c r="SH342" s="24"/>
      <c r="SI342" s="24"/>
      <c r="SJ342" s="24"/>
      <c r="SK342" s="24"/>
      <c r="SL342" s="24"/>
      <c r="SM342" s="24"/>
      <c r="SN342" s="24"/>
      <c r="SO342" s="24"/>
      <c r="SP342" s="24"/>
      <c r="SQ342" s="24"/>
      <c r="SR342" s="24"/>
      <c r="SS342" s="24"/>
      <c r="ST342" s="24"/>
      <c r="SU342" s="24"/>
      <c r="SV342" s="24"/>
      <c r="SW342" s="24"/>
      <c r="SX342" s="24"/>
      <c r="SY342" s="24"/>
      <c r="SZ342" s="24"/>
      <c r="TA342" s="24"/>
      <c r="TB342" s="24"/>
      <c r="TC342" s="24"/>
      <c r="TD342" s="24"/>
      <c r="TE342" s="24"/>
      <c r="TF342" s="24"/>
      <c r="TG342" s="24"/>
      <c r="TH342" s="24"/>
      <c r="TI342" s="24"/>
      <c r="TJ342" s="24"/>
      <c r="TK342" s="24"/>
      <c r="TL342" s="24"/>
      <c r="TM342" s="24"/>
      <c r="TN342" s="24"/>
      <c r="TO342" s="24"/>
      <c r="TP342" s="24"/>
      <c r="TQ342" s="24"/>
      <c r="TR342" s="24"/>
      <c r="TS342" s="24"/>
      <c r="TT342" s="24"/>
      <c r="TU342" s="24"/>
      <c r="TV342" s="24"/>
      <c r="TW342" s="24"/>
      <c r="TX342" s="24"/>
      <c r="TY342" s="24"/>
      <c r="TZ342" s="24"/>
      <c r="UA342" s="24"/>
      <c r="UB342" s="24"/>
      <c r="UC342" s="24"/>
      <c r="UD342" s="24"/>
      <c r="UE342" s="24"/>
      <c r="UF342" s="24"/>
      <c r="UG342" s="24"/>
      <c r="UH342" s="24"/>
      <c r="UI342" s="24"/>
      <c r="UJ342" s="24"/>
      <c r="UK342" s="24"/>
      <c r="UL342" s="24"/>
      <c r="UM342" s="24"/>
      <c r="UN342" s="24"/>
      <c r="UO342" s="24"/>
      <c r="UP342" s="24"/>
      <c r="UQ342" s="24"/>
      <c r="UR342" s="24"/>
      <c r="US342" s="24"/>
      <c r="UT342" s="24"/>
      <c r="UU342" s="24"/>
      <c r="UV342" s="24"/>
      <c r="UW342" s="24"/>
      <c r="UX342" s="24"/>
      <c r="UY342" s="24"/>
      <c r="UZ342" s="24"/>
      <c r="VA342" s="24"/>
      <c r="VB342" s="24"/>
      <c r="VC342" s="24"/>
      <c r="VD342" s="24"/>
    </row>
    <row r="343" spans="1:576" s="23" customFormat="1" ht="15" customHeight="1" x14ac:dyDescent="0.2">
      <c r="A343" s="18">
        <v>29</v>
      </c>
      <c r="B343" s="89" t="s">
        <v>325</v>
      </c>
      <c r="C343" s="89" t="s">
        <v>326</v>
      </c>
      <c r="D343" s="20">
        <v>14</v>
      </c>
      <c r="E343" s="89" t="s">
        <v>247</v>
      </c>
      <c r="F343" s="89" t="s">
        <v>327</v>
      </c>
      <c r="G343" s="130">
        <v>6</v>
      </c>
      <c r="H343" s="22">
        <v>40</v>
      </c>
      <c r="I343" s="22" t="s">
        <v>121</v>
      </c>
      <c r="J343" s="21" t="s">
        <v>237</v>
      </c>
      <c r="K343" s="21" t="s">
        <v>273</v>
      </c>
      <c r="L343" s="21" t="s">
        <v>287</v>
      </c>
      <c r="M343" s="22">
        <v>1</v>
      </c>
      <c r="N343" s="101">
        <v>10433</v>
      </c>
      <c r="O343" s="62">
        <f t="shared" si="179"/>
        <v>2086.6</v>
      </c>
      <c r="P343" s="62"/>
      <c r="Q343" s="62">
        <f t="shared" si="180"/>
        <v>12519.6</v>
      </c>
      <c r="R343" s="62">
        <f>70.1*7</f>
        <v>490.69999999999993</v>
      </c>
      <c r="S343" s="62">
        <f t="shared" si="181"/>
        <v>2341.7666666666669</v>
      </c>
      <c r="T343" s="62">
        <f t="shared" si="182"/>
        <v>23417.666666666668</v>
      </c>
      <c r="U343" s="62">
        <f t="shared" si="183"/>
        <v>2190.9299999999998</v>
      </c>
      <c r="V343" s="62">
        <f t="shared" si="184"/>
        <v>375.58800000000002</v>
      </c>
      <c r="W343" s="62">
        <f t="shared" si="185"/>
        <v>625.98</v>
      </c>
      <c r="X343" s="62">
        <f t="shared" si="186"/>
        <v>250.39200000000002</v>
      </c>
      <c r="Y343" s="62">
        <f t="shared" si="192"/>
        <v>915</v>
      </c>
      <c r="Z343" s="62">
        <f t="shared" si="193"/>
        <v>616</v>
      </c>
      <c r="AA343" s="64">
        <f t="shared" si="189"/>
        <v>7025.3</v>
      </c>
      <c r="AB343" s="64">
        <f t="shared" si="190"/>
        <v>20716.251111111113</v>
      </c>
      <c r="AC343" s="64">
        <f t="shared" si="191"/>
        <v>248595.01333333337</v>
      </c>
      <c r="AD343" s="64"/>
      <c r="AE343" s="64"/>
      <c r="AF343" s="64"/>
      <c r="AG343" s="64"/>
      <c r="AH343" s="64"/>
      <c r="AI343" s="64"/>
      <c r="AJ343" s="64"/>
      <c r="AK343" s="64"/>
      <c r="AL343" s="6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  <c r="CD343" s="24"/>
      <c r="CE343" s="24"/>
      <c r="CF343" s="24"/>
      <c r="CG343" s="24"/>
      <c r="CH343" s="24"/>
      <c r="CI343" s="24"/>
      <c r="CJ343" s="24"/>
      <c r="CK343" s="24"/>
      <c r="CL343" s="24"/>
      <c r="CM343" s="24"/>
      <c r="CN343" s="24"/>
      <c r="CO343" s="24"/>
      <c r="CP343" s="24"/>
      <c r="CQ343" s="24"/>
      <c r="CR343" s="24"/>
      <c r="CS343" s="24"/>
      <c r="CT343" s="24"/>
      <c r="CU343" s="24"/>
      <c r="CV343" s="24"/>
      <c r="CW343" s="24"/>
      <c r="CX343" s="24"/>
      <c r="CY343" s="24"/>
      <c r="CZ343" s="24"/>
      <c r="DA343" s="24"/>
      <c r="DB343" s="24"/>
      <c r="DC343" s="24"/>
      <c r="DD343" s="24"/>
      <c r="DE343" s="24"/>
      <c r="DF343" s="24"/>
      <c r="DG343" s="24"/>
      <c r="DH343" s="24"/>
      <c r="DI343" s="24"/>
      <c r="DJ343" s="24"/>
      <c r="DK343" s="24"/>
      <c r="DL343" s="24"/>
      <c r="DM343" s="24"/>
      <c r="DN343" s="24"/>
      <c r="DO343" s="24"/>
      <c r="DP343" s="24"/>
      <c r="DQ343" s="24"/>
      <c r="DR343" s="24"/>
      <c r="DS343" s="24"/>
      <c r="DT343" s="24"/>
      <c r="DU343" s="24"/>
      <c r="DV343" s="24"/>
      <c r="DW343" s="24"/>
      <c r="DX343" s="24"/>
      <c r="DY343" s="24"/>
      <c r="DZ343" s="24"/>
      <c r="EA343" s="24"/>
      <c r="EB343" s="24"/>
      <c r="EC343" s="24"/>
      <c r="ED343" s="24"/>
      <c r="EE343" s="24"/>
      <c r="EF343" s="24"/>
      <c r="EG343" s="24"/>
      <c r="EH343" s="24"/>
      <c r="EI343" s="24"/>
      <c r="EJ343" s="24"/>
      <c r="EK343" s="24"/>
      <c r="EL343" s="24"/>
      <c r="EM343" s="24"/>
      <c r="EN343" s="24"/>
      <c r="EO343" s="24"/>
      <c r="EP343" s="24"/>
      <c r="EQ343" s="24"/>
      <c r="ER343" s="24"/>
      <c r="ES343" s="24"/>
      <c r="ET343" s="24"/>
      <c r="EU343" s="24"/>
      <c r="EV343" s="24"/>
      <c r="EW343" s="24"/>
      <c r="EX343" s="24"/>
      <c r="EY343" s="24"/>
      <c r="EZ343" s="24"/>
      <c r="FA343" s="24"/>
      <c r="FB343" s="24"/>
      <c r="FC343" s="24"/>
      <c r="FD343" s="24"/>
      <c r="FE343" s="24"/>
      <c r="FF343" s="24"/>
      <c r="FG343" s="24"/>
      <c r="FH343" s="24"/>
      <c r="FI343" s="24"/>
      <c r="FJ343" s="24"/>
      <c r="FK343" s="24"/>
      <c r="FL343" s="24"/>
      <c r="FM343" s="24"/>
      <c r="FN343" s="24"/>
      <c r="FO343" s="24"/>
      <c r="FP343" s="24"/>
      <c r="FQ343" s="24"/>
      <c r="FR343" s="24"/>
      <c r="FS343" s="24"/>
      <c r="FT343" s="24"/>
      <c r="FU343" s="24"/>
      <c r="FV343" s="24"/>
      <c r="FW343" s="24"/>
      <c r="FX343" s="24"/>
      <c r="FY343" s="24"/>
      <c r="FZ343" s="24"/>
      <c r="GA343" s="24"/>
      <c r="GB343" s="24"/>
      <c r="GC343" s="24"/>
      <c r="GD343" s="24"/>
      <c r="GE343" s="24"/>
      <c r="GF343" s="24"/>
      <c r="GG343" s="24"/>
      <c r="GH343" s="24"/>
      <c r="GI343" s="24"/>
      <c r="GJ343" s="24"/>
      <c r="GK343" s="24"/>
      <c r="GL343" s="24"/>
      <c r="GM343" s="24"/>
      <c r="GN343" s="24"/>
      <c r="GO343" s="24"/>
      <c r="GP343" s="24"/>
      <c r="GQ343" s="24"/>
      <c r="GR343" s="24"/>
      <c r="GS343" s="24"/>
      <c r="GT343" s="24"/>
      <c r="GU343" s="24"/>
      <c r="GV343" s="24"/>
      <c r="GW343" s="24"/>
      <c r="GX343" s="24"/>
      <c r="GY343" s="24"/>
      <c r="GZ343" s="24"/>
      <c r="HA343" s="24"/>
      <c r="HB343" s="24"/>
      <c r="HC343" s="24"/>
      <c r="HD343" s="24"/>
      <c r="HE343" s="24"/>
      <c r="HF343" s="24"/>
      <c r="HG343" s="24"/>
      <c r="HH343" s="24"/>
      <c r="HI343" s="24"/>
      <c r="HJ343" s="24"/>
      <c r="HK343" s="24"/>
      <c r="HL343" s="24"/>
      <c r="HM343" s="24"/>
      <c r="HN343" s="24"/>
      <c r="HO343" s="24"/>
      <c r="HP343" s="24"/>
      <c r="HQ343" s="24"/>
      <c r="HR343" s="24"/>
      <c r="HS343" s="24"/>
      <c r="HT343" s="24"/>
      <c r="HU343" s="24"/>
      <c r="HV343" s="24"/>
      <c r="HW343" s="24"/>
      <c r="HX343" s="24"/>
      <c r="HY343" s="24"/>
      <c r="HZ343" s="24"/>
      <c r="IA343" s="24"/>
      <c r="IB343" s="24"/>
      <c r="IC343" s="24"/>
      <c r="ID343" s="24"/>
      <c r="IE343" s="24"/>
      <c r="IF343" s="24"/>
      <c r="IG343" s="24"/>
      <c r="IH343" s="24"/>
      <c r="II343" s="24"/>
      <c r="IJ343" s="24"/>
      <c r="IK343" s="24"/>
      <c r="IL343" s="24"/>
      <c r="IM343" s="24"/>
      <c r="IN343" s="24"/>
      <c r="IO343" s="24"/>
      <c r="IP343" s="24"/>
      <c r="IQ343" s="24"/>
      <c r="IR343" s="24"/>
      <c r="IS343" s="24"/>
      <c r="IT343" s="24"/>
      <c r="IU343" s="24"/>
      <c r="IV343" s="24"/>
      <c r="IW343" s="24"/>
      <c r="IX343" s="24"/>
      <c r="IY343" s="24"/>
      <c r="IZ343" s="24"/>
      <c r="JA343" s="24"/>
      <c r="JB343" s="24"/>
      <c r="JC343" s="24"/>
      <c r="JD343" s="24"/>
      <c r="JE343" s="24"/>
      <c r="JF343" s="24"/>
      <c r="JG343" s="24"/>
      <c r="JH343" s="24"/>
      <c r="JI343" s="24"/>
      <c r="JJ343" s="24"/>
      <c r="JK343" s="24"/>
      <c r="JL343" s="24"/>
      <c r="JM343" s="24"/>
      <c r="JN343" s="24"/>
      <c r="JO343" s="24"/>
      <c r="JP343" s="24"/>
      <c r="JQ343" s="24"/>
      <c r="JR343" s="24"/>
      <c r="JS343" s="24"/>
      <c r="JT343" s="24"/>
      <c r="JU343" s="24"/>
      <c r="JV343" s="24"/>
      <c r="JW343" s="24"/>
      <c r="JX343" s="24"/>
      <c r="JY343" s="24"/>
      <c r="JZ343" s="24"/>
      <c r="KA343" s="24"/>
      <c r="KB343" s="24"/>
      <c r="KC343" s="24"/>
      <c r="KD343" s="24"/>
      <c r="KE343" s="24"/>
      <c r="KF343" s="24"/>
      <c r="KG343" s="24"/>
      <c r="KH343" s="24"/>
      <c r="KI343" s="24"/>
      <c r="KJ343" s="24"/>
      <c r="KK343" s="24"/>
      <c r="KL343" s="24"/>
      <c r="KM343" s="24"/>
      <c r="KN343" s="24"/>
      <c r="KO343" s="24"/>
      <c r="KP343" s="24"/>
      <c r="KQ343" s="24"/>
      <c r="KR343" s="24"/>
      <c r="KS343" s="24"/>
      <c r="KT343" s="24"/>
      <c r="KU343" s="24"/>
      <c r="KV343" s="24"/>
      <c r="KW343" s="24"/>
      <c r="KX343" s="24"/>
      <c r="KY343" s="24"/>
      <c r="KZ343" s="24"/>
      <c r="LA343" s="24"/>
      <c r="LB343" s="24"/>
      <c r="LC343" s="24"/>
      <c r="LD343" s="24"/>
      <c r="LE343" s="24"/>
      <c r="LF343" s="24"/>
      <c r="LG343" s="24"/>
      <c r="LH343" s="24"/>
      <c r="LI343" s="24"/>
      <c r="LJ343" s="24"/>
      <c r="LK343" s="24"/>
      <c r="LL343" s="24"/>
      <c r="LM343" s="24"/>
      <c r="LN343" s="24"/>
      <c r="LO343" s="24"/>
      <c r="LP343" s="24"/>
      <c r="LQ343" s="24"/>
      <c r="LR343" s="24"/>
      <c r="LS343" s="24"/>
      <c r="LT343" s="24"/>
      <c r="LU343" s="24"/>
      <c r="LV343" s="24"/>
      <c r="LW343" s="24"/>
      <c r="LX343" s="24"/>
      <c r="LY343" s="24"/>
      <c r="LZ343" s="24"/>
      <c r="MA343" s="24"/>
      <c r="MB343" s="24"/>
      <c r="MC343" s="24"/>
      <c r="MD343" s="24"/>
      <c r="ME343" s="24"/>
      <c r="MF343" s="24"/>
      <c r="MG343" s="24"/>
      <c r="MH343" s="24"/>
      <c r="MI343" s="24"/>
      <c r="MJ343" s="24"/>
      <c r="MK343" s="24"/>
      <c r="ML343" s="24"/>
      <c r="MM343" s="24"/>
      <c r="MN343" s="24"/>
      <c r="MO343" s="24"/>
      <c r="MP343" s="24"/>
      <c r="MQ343" s="24"/>
      <c r="MR343" s="24"/>
      <c r="MS343" s="24"/>
      <c r="MT343" s="24"/>
      <c r="MU343" s="24"/>
      <c r="MV343" s="24"/>
      <c r="MW343" s="24"/>
      <c r="MX343" s="24"/>
      <c r="MY343" s="24"/>
      <c r="MZ343" s="24"/>
      <c r="NA343" s="24"/>
      <c r="NB343" s="24"/>
      <c r="NC343" s="24"/>
      <c r="ND343" s="24"/>
      <c r="NE343" s="24"/>
      <c r="NF343" s="24"/>
      <c r="NG343" s="24"/>
      <c r="NH343" s="24"/>
      <c r="NI343" s="24"/>
      <c r="NJ343" s="24"/>
      <c r="NK343" s="24"/>
      <c r="NL343" s="24"/>
      <c r="NM343" s="24"/>
      <c r="NN343" s="24"/>
      <c r="NO343" s="24"/>
      <c r="NP343" s="24"/>
      <c r="NQ343" s="24"/>
      <c r="NR343" s="24"/>
      <c r="NS343" s="24"/>
      <c r="NT343" s="24"/>
      <c r="NU343" s="24"/>
      <c r="NV343" s="24"/>
      <c r="NW343" s="24"/>
      <c r="NX343" s="24"/>
      <c r="NY343" s="24"/>
      <c r="NZ343" s="24"/>
      <c r="OA343" s="24"/>
      <c r="OB343" s="24"/>
      <c r="OC343" s="24"/>
      <c r="OD343" s="24"/>
      <c r="OE343" s="24"/>
      <c r="OF343" s="24"/>
      <c r="OG343" s="24"/>
      <c r="OH343" s="24"/>
      <c r="OI343" s="24"/>
      <c r="OJ343" s="24"/>
      <c r="OK343" s="24"/>
      <c r="OL343" s="24"/>
      <c r="OM343" s="24"/>
      <c r="ON343" s="24"/>
      <c r="OO343" s="24"/>
      <c r="OP343" s="24"/>
      <c r="OQ343" s="24"/>
      <c r="OR343" s="24"/>
      <c r="OS343" s="24"/>
      <c r="OT343" s="24"/>
      <c r="OU343" s="24"/>
      <c r="OV343" s="24"/>
      <c r="OW343" s="24"/>
      <c r="OX343" s="24"/>
      <c r="OY343" s="24"/>
      <c r="OZ343" s="24"/>
      <c r="PA343" s="24"/>
      <c r="PB343" s="24"/>
      <c r="PC343" s="24"/>
      <c r="PD343" s="24"/>
      <c r="PE343" s="24"/>
      <c r="PF343" s="24"/>
      <c r="PG343" s="24"/>
      <c r="PH343" s="24"/>
      <c r="PI343" s="24"/>
      <c r="PJ343" s="24"/>
      <c r="PK343" s="24"/>
      <c r="PL343" s="24"/>
      <c r="PM343" s="24"/>
      <c r="PN343" s="24"/>
      <c r="PO343" s="24"/>
      <c r="PP343" s="24"/>
      <c r="PQ343" s="24"/>
      <c r="PR343" s="24"/>
      <c r="PS343" s="24"/>
      <c r="PT343" s="24"/>
      <c r="PU343" s="24"/>
      <c r="PV343" s="24"/>
      <c r="PW343" s="24"/>
      <c r="PX343" s="24"/>
      <c r="PY343" s="24"/>
      <c r="PZ343" s="24"/>
      <c r="QA343" s="24"/>
      <c r="QB343" s="24"/>
      <c r="QC343" s="24"/>
      <c r="QD343" s="24"/>
      <c r="QE343" s="24"/>
      <c r="QF343" s="24"/>
      <c r="QG343" s="24"/>
      <c r="QH343" s="24"/>
      <c r="QI343" s="24"/>
      <c r="QJ343" s="24"/>
      <c r="QK343" s="24"/>
      <c r="QL343" s="24"/>
      <c r="QM343" s="24"/>
      <c r="QN343" s="24"/>
      <c r="QO343" s="24"/>
      <c r="QP343" s="24"/>
      <c r="QQ343" s="24"/>
      <c r="QR343" s="24"/>
      <c r="QS343" s="24"/>
      <c r="QT343" s="24"/>
      <c r="QU343" s="24"/>
      <c r="QV343" s="24"/>
      <c r="QW343" s="24"/>
      <c r="QX343" s="24"/>
      <c r="QY343" s="24"/>
      <c r="QZ343" s="24"/>
      <c r="RA343" s="24"/>
      <c r="RB343" s="24"/>
      <c r="RC343" s="24"/>
      <c r="RD343" s="24"/>
      <c r="RE343" s="24"/>
      <c r="RF343" s="24"/>
      <c r="RG343" s="24"/>
      <c r="RH343" s="24"/>
      <c r="RI343" s="24"/>
      <c r="RJ343" s="24"/>
      <c r="RK343" s="24"/>
      <c r="RL343" s="24"/>
      <c r="RM343" s="24"/>
      <c r="RN343" s="24"/>
      <c r="RO343" s="24"/>
      <c r="RP343" s="24"/>
      <c r="RQ343" s="24"/>
      <c r="RR343" s="24"/>
      <c r="RS343" s="24"/>
      <c r="RT343" s="24"/>
      <c r="RU343" s="24"/>
      <c r="RV343" s="24"/>
      <c r="RW343" s="24"/>
      <c r="RX343" s="24"/>
      <c r="RY343" s="24"/>
      <c r="RZ343" s="24"/>
      <c r="SA343" s="24"/>
      <c r="SB343" s="24"/>
      <c r="SC343" s="24"/>
      <c r="SD343" s="24"/>
      <c r="SE343" s="24"/>
      <c r="SF343" s="24"/>
      <c r="SG343" s="24"/>
      <c r="SH343" s="24"/>
      <c r="SI343" s="24"/>
      <c r="SJ343" s="24"/>
      <c r="SK343" s="24"/>
      <c r="SL343" s="24"/>
      <c r="SM343" s="24"/>
      <c r="SN343" s="24"/>
      <c r="SO343" s="24"/>
      <c r="SP343" s="24"/>
      <c r="SQ343" s="24"/>
      <c r="SR343" s="24"/>
      <c r="SS343" s="24"/>
      <c r="ST343" s="24"/>
      <c r="SU343" s="24"/>
      <c r="SV343" s="24"/>
      <c r="SW343" s="24"/>
      <c r="SX343" s="24"/>
      <c r="SY343" s="24"/>
      <c r="SZ343" s="24"/>
      <c r="TA343" s="24"/>
      <c r="TB343" s="24"/>
      <c r="TC343" s="24"/>
      <c r="TD343" s="24"/>
      <c r="TE343" s="24"/>
      <c r="TF343" s="24"/>
      <c r="TG343" s="24"/>
      <c r="TH343" s="24"/>
      <c r="TI343" s="24"/>
      <c r="TJ343" s="24"/>
      <c r="TK343" s="24"/>
      <c r="TL343" s="24"/>
      <c r="TM343" s="24"/>
      <c r="TN343" s="24"/>
      <c r="TO343" s="24"/>
      <c r="TP343" s="24"/>
      <c r="TQ343" s="24"/>
      <c r="TR343" s="24"/>
      <c r="TS343" s="24"/>
      <c r="TT343" s="24"/>
      <c r="TU343" s="24"/>
      <c r="TV343" s="24"/>
      <c r="TW343" s="24"/>
      <c r="TX343" s="24"/>
      <c r="TY343" s="24"/>
      <c r="TZ343" s="24"/>
      <c r="UA343" s="24"/>
      <c r="UB343" s="24"/>
      <c r="UC343" s="24"/>
      <c r="UD343" s="24"/>
      <c r="UE343" s="24"/>
      <c r="UF343" s="24"/>
      <c r="UG343" s="24"/>
      <c r="UH343" s="24"/>
      <c r="UI343" s="24"/>
      <c r="UJ343" s="24"/>
      <c r="UK343" s="24"/>
      <c r="UL343" s="24"/>
      <c r="UM343" s="24"/>
      <c r="UN343" s="24"/>
      <c r="UO343" s="24"/>
      <c r="UP343" s="24"/>
      <c r="UQ343" s="24"/>
      <c r="UR343" s="24"/>
      <c r="US343" s="24"/>
      <c r="UT343" s="24"/>
      <c r="UU343" s="24"/>
      <c r="UV343" s="24"/>
      <c r="UW343" s="24"/>
      <c r="UX343" s="24"/>
      <c r="UY343" s="24"/>
      <c r="UZ343" s="24"/>
      <c r="VA343" s="24"/>
      <c r="VB343" s="24"/>
      <c r="VC343" s="24"/>
      <c r="VD343" s="24"/>
    </row>
    <row r="344" spans="1:576" s="23" customFormat="1" ht="15" customHeight="1" x14ac:dyDescent="0.2">
      <c r="A344" s="18">
        <v>30</v>
      </c>
      <c r="B344" s="89" t="s">
        <v>325</v>
      </c>
      <c r="C344" s="89" t="s">
        <v>326</v>
      </c>
      <c r="D344" s="20">
        <v>14</v>
      </c>
      <c r="E344" s="89" t="s">
        <v>247</v>
      </c>
      <c r="F344" s="89" t="s">
        <v>327</v>
      </c>
      <c r="G344" s="130">
        <v>6</v>
      </c>
      <c r="H344" s="22">
        <v>40</v>
      </c>
      <c r="I344" s="22" t="s">
        <v>121</v>
      </c>
      <c r="J344" s="21" t="s">
        <v>237</v>
      </c>
      <c r="K344" s="21" t="s">
        <v>273</v>
      </c>
      <c r="L344" s="21" t="s">
        <v>287</v>
      </c>
      <c r="M344" s="22">
        <v>1</v>
      </c>
      <c r="N344" s="101">
        <v>10433</v>
      </c>
      <c r="O344" s="62">
        <f t="shared" si="179"/>
        <v>2086.6</v>
      </c>
      <c r="P344" s="62"/>
      <c r="Q344" s="62">
        <f t="shared" si="180"/>
        <v>12519.6</v>
      </c>
      <c r="R344" s="62">
        <f>70.1*6</f>
        <v>420.59999999999997</v>
      </c>
      <c r="S344" s="62">
        <f t="shared" si="181"/>
        <v>2341.7666666666669</v>
      </c>
      <c r="T344" s="62">
        <f t="shared" si="182"/>
        <v>23417.666666666668</v>
      </c>
      <c r="U344" s="62">
        <f t="shared" si="183"/>
        <v>2190.9299999999998</v>
      </c>
      <c r="V344" s="62">
        <f t="shared" si="184"/>
        <v>375.58800000000002</v>
      </c>
      <c r="W344" s="62">
        <f t="shared" si="185"/>
        <v>625.98</v>
      </c>
      <c r="X344" s="62">
        <f t="shared" si="186"/>
        <v>250.39200000000002</v>
      </c>
      <c r="Y344" s="62">
        <f t="shared" si="192"/>
        <v>915</v>
      </c>
      <c r="Z344" s="62">
        <f t="shared" si="193"/>
        <v>616</v>
      </c>
      <c r="AA344" s="64">
        <f t="shared" si="189"/>
        <v>7025.3</v>
      </c>
      <c r="AB344" s="64">
        <f t="shared" si="190"/>
        <v>20646.15111111111</v>
      </c>
      <c r="AC344" s="64">
        <f t="shared" si="191"/>
        <v>247753.81333333332</v>
      </c>
      <c r="AD344" s="64"/>
      <c r="AE344" s="64"/>
      <c r="AF344" s="64"/>
      <c r="AG344" s="64"/>
      <c r="AH344" s="64"/>
      <c r="AI344" s="64"/>
      <c r="AJ344" s="64"/>
      <c r="AK344" s="64"/>
      <c r="AL344" s="6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4"/>
      <c r="HA344" s="24"/>
      <c r="HB344" s="24"/>
      <c r="HC344" s="24"/>
      <c r="HD344" s="24"/>
      <c r="HE344" s="24"/>
      <c r="HF344" s="24"/>
      <c r="HG344" s="24"/>
      <c r="HH344" s="24"/>
      <c r="HI344" s="24"/>
      <c r="HJ344" s="24"/>
      <c r="HK344" s="24"/>
      <c r="HL344" s="24"/>
      <c r="HM344" s="24"/>
      <c r="HN344" s="24"/>
      <c r="HO344" s="24"/>
      <c r="HP344" s="24"/>
      <c r="HQ344" s="24"/>
      <c r="HR344" s="24"/>
      <c r="HS344" s="24"/>
      <c r="HT344" s="24"/>
      <c r="HU344" s="24"/>
      <c r="HV344" s="24"/>
      <c r="HW344" s="24"/>
      <c r="HX344" s="24"/>
      <c r="HY344" s="24"/>
      <c r="HZ344" s="24"/>
      <c r="IA344" s="24"/>
      <c r="IB344" s="24"/>
      <c r="IC344" s="24"/>
      <c r="ID344" s="24"/>
      <c r="IE344" s="24"/>
      <c r="IF344" s="24"/>
      <c r="IG344" s="24"/>
      <c r="IH344" s="24"/>
      <c r="II344" s="24"/>
      <c r="IJ344" s="24"/>
      <c r="IK344" s="24"/>
      <c r="IL344" s="24"/>
      <c r="IM344" s="24"/>
      <c r="IN344" s="24"/>
      <c r="IO344" s="24"/>
      <c r="IP344" s="24"/>
      <c r="IQ344" s="24"/>
      <c r="IR344" s="24"/>
      <c r="IS344" s="24"/>
      <c r="IT344" s="24"/>
      <c r="IU344" s="24"/>
      <c r="IV344" s="24"/>
      <c r="IW344" s="24"/>
      <c r="IX344" s="24"/>
      <c r="IY344" s="24"/>
      <c r="IZ344" s="24"/>
      <c r="JA344" s="24"/>
      <c r="JB344" s="24"/>
      <c r="JC344" s="24"/>
      <c r="JD344" s="24"/>
      <c r="JE344" s="24"/>
      <c r="JF344" s="24"/>
      <c r="JG344" s="24"/>
      <c r="JH344" s="24"/>
      <c r="JI344" s="24"/>
      <c r="JJ344" s="24"/>
      <c r="JK344" s="24"/>
      <c r="JL344" s="24"/>
      <c r="JM344" s="24"/>
      <c r="JN344" s="24"/>
      <c r="JO344" s="24"/>
      <c r="JP344" s="24"/>
      <c r="JQ344" s="24"/>
      <c r="JR344" s="24"/>
      <c r="JS344" s="24"/>
      <c r="JT344" s="24"/>
      <c r="JU344" s="24"/>
      <c r="JV344" s="24"/>
      <c r="JW344" s="24"/>
      <c r="JX344" s="24"/>
      <c r="JY344" s="24"/>
      <c r="JZ344" s="24"/>
      <c r="KA344" s="24"/>
      <c r="KB344" s="24"/>
      <c r="KC344" s="24"/>
      <c r="KD344" s="24"/>
      <c r="KE344" s="24"/>
      <c r="KF344" s="24"/>
      <c r="KG344" s="24"/>
      <c r="KH344" s="24"/>
      <c r="KI344" s="24"/>
      <c r="KJ344" s="24"/>
      <c r="KK344" s="24"/>
      <c r="KL344" s="24"/>
      <c r="KM344" s="24"/>
      <c r="KN344" s="24"/>
      <c r="KO344" s="24"/>
      <c r="KP344" s="24"/>
      <c r="KQ344" s="24"/>
      <c r="KR344" s="24"/>
      <c r="KS344" s="24"/>
      <c r="KT344" s="24"/>
      <c r="KU344" s="24"/>
      <c r="KV344" s="24"/>
      <c r="KW344" s="24"/>
      <c r="KX344" s="24"/>
      <c r="KY344" s="24"/>
      <c r="KZ344" s="24"/>
      <c r="LA344" s="24"/>
      <c r="LB344" s="24"/>
      <c r="LC344" s="24"/>
      <c r="LD344" s="24"/>
      <c r="LE344" s="24"/>
      <c r="LF344" s="24"/>
      <c r="LG344" s="24"/>
      <c r="LH344" s="24"/>
      <c r="LI344" s="24"/>
      <c r="LJ344" s="24"/>
      <c r="LK344" s="24"/>
      <c r="LL344" s="24"/>
      <c r="LM344" s="24"/>
      <c r="LN344" s="24"/>
      <c r="LO344" s="24"/>
      <c r="LP344" s="24"/>
      <c r="LQ344" s="24"/>
      <c r="LR344" s="24"/>
      <c r="LS344" s="24"/>
      <c r="LT344" s="24"/>
      <c r="LU344" s="24"/>
      <c r="LV344" s="24"/>
      <c r="LW344" s="24"/>
      <c r="LX344" s="24"/>
      <c r="LY344" s="24"/>
      <c r="LZ344" s="24"/>
      <c r="MA344" s="24"/>
      <c r="MB344" s="24"/>
      <c r="MC344" s="24"/>
      <c r="MD344" s="24"/>
      <c r="ME344" s="24"/>
      <c r="MF344" s="24"/>
      <c r="MG344" s="24"/>
      <c r="MH344" s="24"/>
      <c r="MI344" s="24"/>
      <c r="MJ344" s="24"/>
      <c r="MK344" s="24"/>
      <c r="ML344" s="24"/>
      <c r="MM344" s="24"/>
      <c r="MN344" s="24"/>
      <c r="MO344" s="24"/>
      <c r="MP344" s="24"/>
      <c r="MQ344" s="24"/>
      <c r="MR344" s="24"/>
      <c r="MS344" s="24"/>
      <c r="MT344" s="24"/>
      <c r="MU344" s="24"/>
      <c r="MV344" s="24"/>
      <c r="MW344" s="24"/>
      <c r="MX344" s="24"/>
      <c r="MY344" s="24"/>
      <c r="MZ344" s="24"/>
      <c r="NA344" s="24"/>
      <c r="NB344" s="24"/>
      <c r="NC344" s="24"/>
      <c r="ND344" s="24"/>
      <c r="NE344" s="24"/>
      <c r="NF344" s="24"/>
      <c r="NG344" s="24"/>
      <c r="NH344" s="24"/>
      <c r="NI344" s="24"/>
      <c r="NJ344" s="24"/>
      <c r="NK344" s="24"/>
      <c r="NL344" s="24"/>
      <c r="NM344" s="24"/>
      <c r="NN344" s="24"/>
      <c r="NO344" s="24"/>
      <c r="NP344" s="24"/>
      <c r="NQ344" s="24"/>
      <c r="NR344" s="24"/>
      <c r="NS344" s="24"/>
      <c r="NT344" s="24"/>
      <c r="NU344" s="24"/>
      <c r="NV344" s="24"/>
      <c r="NW344" s="24"/>
      <c r="NX344" s="24"/>
      <c r="NY344" s="24"/>
      <c r="NZ344" s="24"/>
      <c r="OA344" s="24"/>
      <c r="OB344" s="24"/>
      <c r="OC344" s="24"/>
      <c r="OD344" s="24"/>
      <c r="OE344" s="24"/>
      <c r="OF344" s="24"/>
      <c r="OG344" s="24"/>
      <c r="OH344" s="24"/>
      <c r="OI344" s="24"/>
      <c r="OJ344" s="24"/>
      <c r="OK344" s="24"/>
      <c r="OL344" s="24"/>
      <c r="OM344" s="24"/>
      <c r="ON344" s="24"/>
      <c r="OO344" s="24"/>
      <c r="OP344" s="24"/>
      <c r="OQ344" s="24"/>
      <c r="OR344" s="24"/>
      <c r="OS344" s="24"/>
      <c r="OT344" s="24"/>
      <c r="OU344" s="24"/>
      <c r="OV344" s="24"/>
      <c r="OW344" s="24"/>
      <c r="OX344" s="24"/>
      <c r="OY344" s="24"/>
      <c r="OZ344" s="24"/>
      <c r="PA344" s="24"/>
      <c r="PB344" s="24"/>
      <c r="PC344" s="24"/>
      <c r="PD344" s="24"/>
      <c r="PE344" s="24"/>
      <c r="PF344" s="24"/>
      <c r="PG344" s="24"/>
      <c r="PH344" s="24"/>
      <c r="PI344" s="24"/>
      <c r="PJ344" s="24"/>
      <c r="PK344" s="24"/>
      <c r="PL344" s="24"/>
      <c r="PM344" s="24"/>
      <c r="PN344" s="24"/>
      <c r="PO344" s="24"/>
      <c r="PP344" s="24"/>
      <c r="PQ344" s="24"/>
      <c r="PR344" s="24"/>
      <c r="PS344" s="24"/>
      <c r="PT344" s="24"/>
      <c r="PU344" s="24"/>
      <c r="PV344" s="24"/>
      <c r="PW344" s="24"/>
      <c r="PX344" s="24"/>
      <c r="PY344" s="24"/>
      <c r="PZ344" s="24"/>
      <c r="QA344" s="24"/>
      <c r="QB344" s="24"/>
      <c r="QC344" s="24"/>
      <c r="QD344" s="24"/>
      <c r="QE344" s="24"/>
      <c r="QF344" s="24"/>
      <c r="QG344" s="24"/>
      <c r="QH344" s="24"/>
      <c r="QI344" s="24"/>
      <c r="QJ344" s="24"/>
      <c r="QK344" s="24"/>
      <c r="QL344" s="24"/>
      <c r="QM344" s="24"/>
      <c r="QN344" s="24"/>
      <c r="QO344" s="24"/>
      <c r="QP344" s="24"/>
      <c r="QQ344" s="24"/>
      <c r="QR344" s="24"/>
      <c r="QS344" s="24"/>
      <c r="QT344" s="24"/>
      <c r="QU344" s="24"/>
      <c r="QV344" s="24"/>
      <c r="QW344" s="24"/>
      <c r="QX344" s="24"/>
      <c r="QY344" s="24"/>
      <c r="QZ344" s="24"/>
      <c r="RA344" s="24"/>
      <c r="RB344" s="24"/>
      <c r="RC344" s="24"/>
      <c r="RD344" s="24"/>
      <c r="RE344" s="24"/>
      <c r="RF344" s="24"/>
      <c r="RG344" s="24"/>
      <c r="RH344" s="24"/>
      <c r="RI344" s="24"/>
      <c r="RJ344" s="24"/>
      <c r="RK344" s="24"/>
      <c r="RL344" s="24"/>
      <c r="RM344" s="24"/>
      <c r="RN344" s="24"/>
      <c r="RO344" s="24"/>
      <c r="RP344" s="24"/>
      <c r="RQ344" s="24"/>
      <c r="RR344" s="24"/>
      <c r="RS344" s="24"/>
      <c r="RT344" s="24"/>
      <c r="RU344" s="24"/>
      <c r="RV344" s="24"/>
      <c r="RW344" s="24"/>
      <c r="RX344" s="24"/>
      <c r="RY344" s="24"/>
      <c r="RZ344" s="24"/>
      <c r="SA344" s="24"/>
      <c r="SB344" s="24"/>
      <c r="SC344" s="24"/>
      <c r="SD344" s="24"/>
      <c r="SE344" s="24"/>
      <c r="SF344" s="24"/>
      <c r="SG344" s="24"/>
      <c r="SH344" s="24"/>
      <c r="SI344" s="24"/>
      <c r="SJ344" s="24"/>
      <c r="SK344" s="24"/>
      <c r="SL344" s="24"/>
      <c r="SM344" s="24"/>
      <c r="SN344" s="24"/>
      <c r="SO344" s="24"/>
      <c r="SP344" s="24"/>
      <c r="SQ344" s="24"/>
      <c r="SR344" s="24"/>
      <c r="SS344" s="24"/>
      <c r="ST344" s="24"/>
      <c r="SU344" s="24"/>
      <c r="SV344" s="24"/>
      <c r="SW344" s="24"/>
      <c r="SX344" s="24"/>
      <c r="SY344" s="24"/>
      <c r="SZ344" s="24"/>
      <c r="TA344" s="24"/>
      <c r="TB344" s="24"/>
      <c r="TC344" s="24"/>
      <c r="TD344" s="24"/>
      <c r="TE344" s="24"/>
      <c r="TF344" s="24"/>
      <c r="TG344" s="24"/>
      <c r="TH344" s="24"/>
      <c r="TI344" s="24"/>
      <c r="TJ344" s="24"/>
      <c r="TK344" s="24"/>
      <c r="TL344" s="24"/>
      <c r="TM344" s="24"/>
      <c r="TN344" s="24"/>
      <c r="TO344" s="24"/>
      <c r="TP344" s="24"/>
      <c r="TQ344" s="24"/>
      <c r="TR344" s="24"/>
      <c r="TS344" s="24"/>
      <c r="TT344" s="24"/>
      <c r="TU344" s="24"/>
      <c r="TV344" s="24"/>
      <c r="TW344" s="24"/>
      <c r="TX344" s="24"/>
      <c r="TY344" s="24"/>
      <c r="TZ344" s="24"/>
      <c r="UA344" s="24"/>
      <c r="UB344" s="24"/>
      <c r="UC344" s="24"/>
      <c r="UD344" s="24"/>
      <c r="UE344" s="24"/>
      <c r="UF344" s="24"/>
      <c r="UG344" s="24"/>
      <c r="UH344" s="24"/>
      <c r="UI344" s="24"/>
      <c r="UJ344" s="24"/>
      <c r="UK344" s="24"/>
      <c r="UL344" s="24"/>
      <c r="UM344" s="24"/>
      <c r="UN344" s="24"/>
      <c r="UO344" s="24"/>
      <c r="UP344" s="24"/>
      <c r="UQ344" s="24"/>
      <c r="UR344" s="24"/>
      <c r="US344" s="24"/>
      <c r="UT344" s="24"/>
      <c r="UU344" s="24"/>
      <c r="UV344" s="24"/>
      <c r="UW344" s="24"/>
      <c r="UX344" s="24"/>
      <c r="UY344" s="24"/>
      <c r="UZ344" s="24"/>
      <c r="VA344" s="24"/>
      <c r="VB344" s="24"/>
      <c r="VC344" s="24"/>
      <c r="VD344" s="24"/>
    </row>
    <row r="345" spans="1:576" s="23" customFormat="1" ht="15" customHeight="1" x14ac:dyDescent="0.2">
      <c r="A345" s="18">
        <v>31</v>
      </c>
      <c r="B345" s="89" t="s">
        <v>325</v>
      </c>
      <c r="C345" s="89" t="s">
        <v>326</v>
      </c>
      <c r="D345" s="20">
        <v>14</v>
      </c>
      <c r="E345" s="89" t="s">
        <v>247</v>
      </c>
      <c r="F345" s="89" t="s">
        <v>327</v>
      </c>
      <c r="G345" s="130">
        <v>6</v>
      </c>
      <c r="H345" s="22">
        <v>40</v>
      </c>
      <c r="I345" s="22" t="s">
        <v>121</v>
      </c>
      <c r="J345" s="21" t="s">
        <v>237</v>
      </c>
      <c r="K345" s="21" t="s">
        <v>273</v>
      </c>
      <c r="L345" s="21" t="s">
        <v>287</v>
      </c>
      <c r="M345" s="22">
        <v>1</v>
      </c>
      <c r="N345" s="101">
        <v>10433</v>
      </c>
      <c r="O345" s="62">
        <f t="shared" si="179"/>
        <v>2086.6</v>
      </c>
      <c r="P345" s="62"/>
      <c r="Q345" s="62">
        <f t="shared" si="180"/>
        <v>12519.6</v>
      </c>
      <c r="R345" s="62">
        <f>70.1*5</f>
        <v>350.5</v>
      </c>
      <c r="S345" s="62">
        <f t="shared" si="181"/>
        <v>2341.7666666666669</v>
      </c>
      <c r="T345" s="62">
        <f t="shared" si="182"/>
        <v>23417.666666666668</v>
      </c>
      <c r="U345" s="62">
        <f t="shared" si="183"/>
        <v>2190.9299999999998</v>
      </c>
      <c r="V345" s="62">
        <f t="shared" si="184"/>
        <v>375.58800000000002</v>
      </c>
      <c r="W345" s="62">
        <f t="shared" si="185"/>
        <v>625.98</v>
      </c>
      <c r="X345" s="62">
        <f t="shared" si="186"/>
        <v>250.39200000000002</v>
      </c>
      <c r="Y345" s="62">
        <f t="shared" si="192"/>
        <v>915</v>
      </c>
      <c r="Z345" s="62">
        <f t="shared" si="193"/>
        <v>616</v>
      </c>
      <c r="AA345" s="64">
        <f t="shared" si="189"/>
        <v>7025.3</v>
      </c>
      <c r="AB345" s="64">
        <f t="shared" si="190"/>
        <v>20576.051111111108</v>
      </c>
      <c r="AC345" s="64">
        <f t="shared" si="191"/>
        <v>246912.61333333328</v>
      </c>
      <c r="AD345" s="64"/>
      <c r="AE345" s="64"/>
      <c r="AF345" s="64"/>
      <c r="AG345" s="64"/>
      <c r="AH345" s="64"/>
      <c r="AI345" s="64"/>
      <c r="AJ345" s="64"/>
      <c r="AK345" s="64"/>
      <c r="AL345" s="6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CR345" s="24"/>
      <c r="CS345" s="24"/>
      <c r="CT345" s="24"/>
      <c r="CU345" s="24"/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4"/>
      <c r="HA345" s="24"/>
      <c r="HB345" s="24"/>
      <c r="HC345" s="24"/>
      <c r="HD345" s="24"/>
      <c r="HE345" s="24"/>
      <c r="HF345" s="24"/>
      <c r="HG345" s="24"/>
      <c r="HH345" s="24"/>
      <c r="HI345" s="24"/>
      <c r="HJ345" s="24"/>
      <c r="HK345" s="24"/>
      <c r="HL345" s="24"/>
      <c r="HM345" s="24"/>
      <c r="HN345" s="24"/>
      <c r="HO345" s="24"/>
      <c r="HP345" s="24"/>
      <c r="HQ345" s="24"/>
      <c r="HR345" s="24"/>
      <c r="HS345" s="24"/>
      <c r="HT345" s="24"/>
      <c r="HU345" s="24"/>
      <c r="HV345" s="24"/>
      <c r="HW345" s="24"/>
      <c r="HX345" s="24"/>
      <c r="HY345" s="24"/>
      <c r="HZ345" s="24"/>
      <c r="IA345" s="24"/>
      <c r="IB345" s="24"/>
      <c r="IC345" s="24"/>
      <c r="ID345" s="24"/>
      <c r="IE345" s="24"/>
      <c r="IF345" s="24"/>
      <c r="IG345" s="24"/>
      <c r="IH345" s="24"/>
      <c r="II345" s="24"/>
      <c r="IJ345" s="24"/>
      <c r="IK345" s="24"/>
      <c r="IL345" s="24"/>
      <c r="IM345" s="24"/>
      <c r="IN345" s="24"/>
      <c r="IO345" s="24"/>
      <c r="IP345" s="24"/>
      <c r="IQ345" s="24"/>
      <c r="IR345" s="24"/>
      <c r="IS345" s="24"/>
      <c r="IT345" s="24"/>
      <c r="IU345" s="24"/>
      <c r="IV345" s="24"/>
      <c r="IW345" s="24"/>
      <c r="IX345" s="24"/>
      <c r="IY345" s="24"/>
      <c r="IZ345" s="24"/>
      <c r="JA345" s="24"/>
      <c r="JB345" s="24"/>
      <c r="JC345" s="24"/>
      <c r="JD345" s="24"/>
      <c r="JE345" s="24"/>
      <c r="JF345" s="24"/>
      <c r="JG345" s="24"/>
      <c r="JH345" s="24"/>
      <c r="JI345" s="24"/>
      <c r="JJ345" s="24"/>
      <c r="JK345" s="24"/>
      <c r="JL345" s="24"/>
      <c r="JM345" s="24"/>
      <c r="JN345" s="24"/>
      <c r="JO345" s="24"/>
      <c r="JP345" s="24"/>
      <c r="JQ345" s="24"/>
      <c r="JR345" s="24"/>
      <c r="JS345" s="24"/>
      <c r="JT345" s="24"/>
      <c r="JU345" s="24"/>
      <c r="JV345" s="24"/>
      <c r="JW345" s="24"/>
      <c r="JX345" s="24"/>
      <c r="JY345" s="24"/>
      <c r="JZ345" s="24"/>
      <c r="KA345" s="24"/>
      <c r="KB345" s="24"/>
      <c r="KC345" s="24"/>
      <c r="KD345" s="24"/>
      <c r="KE345" s="24"/>
      <c r="KF345" s="24"/>
      <c r="KG345" s="24"/>
      <c r="KH345" s="24"/>
      <c r="KI345" s="24"/>
      <c r="KJ345" s="24"/>
      <c r="KK345" s="24"/>
      <c r="KL345" s="24"/>
      <c r="KM345" s="24"/>
      <c r="KN345" s="24"/>
      <c r="KO345" s="24"/>
      <c r="KP345" s="24"/>
      <c r="KQ345" s="24"/>
      <c r="KR345" s="24"/>
      <c r="KS345" s="24"/>
      <c r="KT345" s="24"/>
      <c r="KU345" s="24"/>
      <c r="KV345" s="24"/>
      <c r="KW345" s="24"/>
      <c r="KX345" s="24"/>
      <c r="KY345" s="24"/>
      <c r="KZ345" s="24"/>
      <c r="LA345" s="24"/>
      <c r="LB345" s="24"/>
      <c r="LC345" s="24"/>
      <c r="LD345" s="24"/>
      <c r="LE345" s="24"/>
      <c r="LF345" s="24"/>
      <c r="LG345" s="24"/>
      <c r="LH345" s="24"/>
      <c r="LI345" s="24"/>
      <c r="LJ345" s="24"/>
      <c r="LK345" s="24"/>
      <c r="LL345" s="24"/>
      <c r="LM345" s="24"/>
      <c r="LN345" s="24"/>
      <c r="LO345" s="24"/>
      <c r="LP345" s="24"/>
      <c r="LQ345" s="24"/>
      <c r="LR345" s="24"/>
      <c r="LS345" s="24"/>
      <c r="LT345" s="24"/>
      <c r="LU345" s="24"/>
      <c r="LV345" s="24"/>
      <c r="LW345" s="24"/>
      <c r="LX345" s="24"/>
      <c r="LY345" s="24"/>
      <c r="LZ345" s="24"/>
      <c r="MA345" s="24"/>
      <c r="MB345" s="24"/>
      <c r="MC345" s="24"/>
      <c r="MD345" s="24"/>
      <c r="ME345" s="24"/>
      <c r="MF345" s="24"/>
      <c r="MG345" s="24"/>
      <c r="MH345" s="24"/>
      <c r="MI345" s="24"/>
      <c r="MJ345" s="24"/>
      <c r="MK345" s="24"/>
      <c r="ML345" s="24"/>
      <c r="MM345" s="24"/>
      <c r="MN345" s="24"/>
      <c r="MO345" s="24"/>
      <c r="MP345" s="24"/>
      <c r="MQ345" s="24"/>
      <c r="MR345" s="24"/>
      <c r="MS345" s="24"/>
      <c r="MT345" s="24"/>
      <c r="MU345" s="24"/>
      <c r="MV345" s="24"/>
      <c r="MW345" s="24"/>
      <c r="MX345" s="24"/>
      <c r="MY345" s="24"/>
      <c r="MZ345" s="24"/>
      <c r="NA345" s="24"/>
      <c r="NB345" s="24"/>
      <c r="NC345" s="24"/>
      <c r="ND345" s="24"/>
      <c r="NE345" s="24"/>
      <c r="NF345" s="24"/>
      <c r="NG345" s="24"/>
      <c r="NH345" s="24"/>
      <c r="NI345" s="24"/>
      <c r="NJ345" s="24"/>
      <c r="NK345" s="24"/>
      <c r="NL345" s="24"/>
      <c r="NM345" s="24"/>
      <c r="NN345" s="24"/>
      <c r="NO345" s="24"/>
      <c r="NP345" s="24"/>
      <c r="NQ345" s="24"/>
      <c r="NR345" s="24"/>
      <c r="NS345" s="24"/>
      <c r="NT345" s="24"/>
      <c r="NU345" s="24"/>
      <c r="NV345" s="24"/>
      <c r="NW345" s="24"/>
      <c r="NX345" s="24"/>
      <c r="NY345" s="24"/>
      <c r="NZ345" s="24"/>
      <c r="OA345" s="24"/>
      <c r="OB345" s="24"/>
      <c r="OC345" s="24"/>
      <c r="OD345" s="24"/>
      <c r="OE345" s="24"/>
      <c r="OF345" s="24"/>
      <c r="OG345" s="24"/>
      <c r="OH345" s="24"/>
      <c r="OI345" s="24"/>
      <c r="OJ345" s="24"/>
      <c r="OK345" s="24"/>
      <c r="OL345" s="24"/>
      <c r="OM345" s="24"/>
      <c r="ON345" s="24"/>
      <c r="OO345" s="24"/>
      <c r="OP345" s="24"/>
      <c r="OQ345" s="24"/>
      <c r="OR345" s="24"/>
      <c r="OS345" s="24"/>
      <c r="OT345" s="24"/>
      <c r="OU345" s="24"/>
      <c r="OV345" s="24"/>
      <c r="OW345" s="24"/>
      <c r="OX345" s="24"/>
      <c r="OY345" s="24"/>
      <c r="OZ345" s="24"/>
      <c r="PA345" s="24"/>
      <c r="PB345" s="24"/>
      <c r="PC345" s="24"/>
      <c r="PD345" s="24"/>
      <c r="PE345" s="24"/>
      <c r="PF345" s="24"/>
      <c r="PG345" s="24"/>
      <c r="PH345" s="24"/>
      <c r="PI345" s="24"/>
      <c r="PJ345" s="24"/>
      <c r="PK345" s="24"/>
      <c r="PL345" s="24"/>
      <c r="PM345" s="24"/>
      <c r="PN345" s="24"/>
      <c r="PO345" s="24"/>
      <c r="PP345" s="24"/>
      <c r="PQ345" s="24"/>
      <c r="PR345" s="24"/>
      <c r="PS345" s="24"/>
      <c r="PT345" s="24"/>
      <c r="PU345" s="24"/>
      <c r="PV345" s="24"/>
      <c r="PW345" s="24"/>
      <c r="PX345" s="24"/>
      <c r="PY345" s="24"/>
      <c r="PZ345" s="24"/>
      <c r="QA345" s="24"/>
      <c r="QB345" s="24"/>
      <c r="QC345" s="24"/>
      <c r="QD345" s="24"/>
      <c r="QE345" s="24"/>
      <c r="QF345" s="24"/>
      <c r="QG345" s="24"/>
      <c r="QH345" s="24"/>
      <c r="QI345" s="24"/>
      <c r="QJ345" s="24"/>
      <c r="QK345" s="24"/>
      <c r="QL345" s="24"/>
      <c r="QM345" s="24"/>
      <c r="QN345" s="24"/>
      <c r="QO345" s="24"/>
      <c r="QP345" s="24"/>
      <c r="QQ345" s="24"/>
      <c r="QR345" s="24"/>
      <c r="QS345" s="24"/>
      <c r="QT345" s="24"/>
      <c r="QU345" s="24"/>
      <c r="QV345" s="24"/>
      <c r="QW345" s="24"/>
      <c r="QX345" s="24"/>
      <c r="QY345" s="24"/>
      <c r="QZ345" s="24"/>
      <c r="RA345" s="24"/>
      <c r="RB345" s="24"/>
      <c r="RC345" s="24"/>
      <c r="RD345" s="24"/>
      <c r="RE345" s="24"/>
      <c r="RF345" s="24"/>
      <c r="RG345" s="24"/>
      <c r="RH345" s="24"/>
      <c r="RI345" s="24"/>
      <c r="RJ345" s="24"/>
      <c r="RK345" s="24"/>
      <c r="RL345" s="24"/>
      <c r="RM345" s="24"/>
      <c r="RN345" s="24"/>
      <c r="RO345" s="24"/>
      <c r="RP345" s="24"/>
      <c r="RQ345" s="24"/>
      <c r="RR345" s="24"/>
      <c r="RS345" s="24"/>
      <c r="RT345" s="24"/>
      <c r="RU345" s="24"/>
      <c r="RV345" s="24"/>
      <c r="RW345" s="24"/>
      <c r="RX345" s="24"/>
      <c r="RY345" s="24"/>
      <c r="RZ345" s="24"/>
      <c r="SA345" s="24"/>
      <c r="SB345" s="24"/>
      <c r="SC345" s="24"/>
      <c r="SD345" s="24"/>
      <c r="SE345" s="24"/>
      <c r="SF345" s="24"/>
      <c r="SG345" s="24"/>
      <c r="SH345" s="24"/>
      <c r="SI345" s="24"/>
      <c r="SJ345" s="24"/>
      <c r="SK345" s="24"/>
      <c r="SL345" s="24"/>
      <c r="SM345" s="24"/>
      <c r="SN345" s="24"/>
      <c r="SO345" s="24"/>
      <c r="SP345" s="24"/>
      <c r="SQ345" s="24"/>
      <c r="SR345" s="24"/>
      <c r="SS345" s="24"/>
      <c r="ST345" s="24"/>
      <c r="SU345" s="24"/>
      <c r="SV345" s="24"/>
      <c r="SW345" s="24"/>
      <c r="SX345" s="24"/>
      <c r="SY345" s="24"/>
      <c r="SZ345" s="24"/>
      <c r="TA345" s="24"/>
      <c r="TB345" s="24"/>
      <c r="TC345" s="24"/>
      <c r="TD345" s="24"/>
      <c r="TE345" s="24"/>
      <c r="TF345" s="24"/>
      <c r="TG345" s="24"/>
      <c r="TH345" s="24"/>
      <c r="TI345" s="24"/>
      <c r="TJ345" s="24"/>
      <c r="TK345" s="24"/>
      <c r="TL345" s="24"/>
      <c r="TM345" s="24"/>
      <c r="TN345" s="24"/>
      <c r="TO345" s="24"/>
      <c r="TP345" s="24"/>
      <c r="TQ345" s="24"/>
      <c r="TR345" s="24"/>
      <c r="TS345" s="24"/>
      <c r="TT345" s="24"/>
      <c r="TU345" s="24"/>
      <c r="TV345" s="24"/>
      <c r="TW345" s="24"/>
      <c r="TX345" s="24"/>
      <c r="TY345" s="24"/>
      <c r="TZ345" s="24"/>
      <c r="UA345" s="24"/>
      <c r="UB345" s="24"/>
      <c r="UC345" s="24"/>
      <c r="UD345" s="24"/>
      <c r="UE345" s="24"/>
      <c r="UF345" s="24"/>
      <c r="UG345" s="24"/>
      <c r="UH345" s="24"/>
      <c r="UI345" s="24"/>
      <c r="UJ345" s="24"/>
      <c r="UK345" s="24"/>
      <c r="UL345" s="24"/>
      <c r="UM345" s="24"/>
      <c r="UN345" s="24"/>
      <c r="UO345" s="24"/>
      <c r="UP345" s="24"/>
      <c r="UQ345" s="24"/>
      <c r="UR345" s="24"/>
      <c r="US345" s="24"/>
      <c r="UT345" s="24"/>
      <c r="UU345" s="24"/>
      <c r="UV345" s="24"/>
      <c r="UW345" s="24"/>
      <c r="UX345" s="24"/>
      <c r="UY345" s="24"/>
      <c r="UZ345" s="24"/>
      <c r="VA345" s="24"/>
      <c r="VB345" s="24"/>
      <c r="VC345" s="24"/>
      <c r="VD345" s="24"/>
    </row>
    <row r="346" spans="1:576" s="23" customFormat="1" ht="15" customHeight="1" x14ac:dyDescent="0.2">
      <c r="A346" s="18">
        <v>32</v>
      </c>
      <c r="B346" s="89" t="s">
        <v>325</v>
      </c>
      <c r="C346" s="89" t="s">
        <v>326</v>
      </c>
      <c r="D346" s="20">
        <v>14</v>
      </c>
      <c r="E346" s="89" t="s">
        <v>247</v>
      </c>
      <c r="F346" s="89" t="s">
        <v>327</v>
      </c>
      <c r="G346" s="130">
        <v>6</v>
      </c>
      <c r="H346" s="22">
        <v>40</v>
      </c>
      <c r="I346" s="22" t="s">
        <v>121</v>
      </c>
      <c r="J346" s="21" t="s">
        <v>237</v>
      </c>
      <c r="K346" s="21" t="s">
        <v>273</v>
      </c>
      <c r="L346" s="21" t="s">
        <v>287</v>
      </c>
      <c r="M346" s="22">
        <v>1</v>
      </c>
      <c r="N346" s="101">
        <v>10433</v>
      </c>
      <c r="O346" s="62">
        <f t="shared" si="179"/>
        <v>2086.6</v>
      </c>
      <c r="P346" s="62"/>
      <c r="Q346" s="62">
        <f t="shared" si="180"/>
        <v>12519.6</v>
      </c>
      <c r="R346" s="62"/>
      <c r="S346" s="62">
        <f t="shared" si="181"/>
        <v>2341.7666666666669</v>
      </c>
      <c r="T346" s="62">
        <f t="shared" si="182"/>
        <v>23417.666666666668</v>
      </c>
      <c r="U346" s="62">
        <f t="shared" si="183"/>
        <v>2190.9299999999998</v>
      </c>
      <c r="V346" s="62">
        <f t="shared" si="184"/>
        <v>375.58800000000002</v>
      </c>
      <c r="W346" s="62">
        <f t="shared" si="185"/>
        <v>625.98</v>
      </c>
      <c r="X346" s="62">
        <f t="shared" si="186"/>
        <v>250.39200000000002</v>
      </c>
      <c r="Y346" s="62">
        <f t="shared" si="192"/>
        <v>915</v>
      </c>
      <c r="Z346" s="62">
        <f t="shared" si="193"/>
        <v>616</v>
      </c>
      <c r="AA346" s="64">
        <f t="shared" si="189"/>
        <v>7025.3</v>
      </c>
      <c r="AB346" s="64">
        <f t="shared" si="190"/>
        <v>20225.551111111108</v>
      </c>
      <c r="AC346" s="64">
        <f t="shared" si="191"/>
        <v>242706.61333333328</v>
      </c>
      <c r="AD346" s="64"/>
      <c r="AE346" s="64"/>
      <c r="AF346" s="64"/>
      <c r="AG346" s="64"/>
      <c r="AH346" s="64"/>
      <c r="AI346" s="64"/>
      <c r="AJ346" s="64"/>
      <c r="AK346" s="64"/>
      <c r="AL346" s="6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4"/>
      <c r="HA346" s="24"/>
      <c r="HB346" s="24"/>
      <c r="HC346" s="24"/>
      <c r="HD346" s="24"/>
      <c r="HE346" s="24"/>
      <c r="HF346" s="24"/>
      <c r="HG346" s="24"/>
      <c r="HH346" s="24"/>
      <c r="HI346" s="24"/>
      <c r="HJ346" s="24"/>
      <c r="HK346" s="24"/>
      <c r="HL346" s="24"/>
      <c r="HM346" s="24"/>
      <c r="HN346" s="24"/>
      <c r="HO346" s="24"/>
      <c r="HP346" s="24"/>
      <c r="HQ346" s="24"/>
      <c r="HR346" s="24"/>
      <c r="HS346" s="24"/>
      <c r="HT346" s="24"/>
      <c r="HU346" s="24"/>
      <c r="HV346" s="24"/>
      <c r="HW346" s="24"/>
      <c r="HX346" s="24"/>
      <c r="HY346" s="24"/>
      <c r="HZ346" s="24"/>
      <c r="IA346" s="24"/>
      <c r="IB346" s="24"/>
      <c r="IC346" s="24"/>
      <c r="ID346" s="24"/>
      <c r="IE346" s="24"/>
      <c r="IF346" s="24"/>
      <c r="IG346" s="24"/>
      <c r="IH346" s="24"/>
      <c r="II346" s="24"/>
      <c r="IJ346" s="24"/>
      <c r="IK346" s="24"/>
      <c r="IL346" s="24"/>
      <c r="IM346" s="24"/>
      <c r="IN346" s="24"/>
      <c r="IO346" s="24"/>
      <c r="IP346" s="24"/>
      <c r="IQ346" s="24"/>
      <c r="IR346" s="24"/>
      <c r="IS346" s="24"/>
      <c r="IT346" s="24"/>
      <c r="IU346" s="24"/>
      <c r="IV346" s="24"/>
      <c r="IW346" s="24"/>
      <c r="IX346" s="24"/>
      <c r="IY346" s="24"/>
      <c r="IZ346" s="24"/>
      <c r="JA346" s="24"/>
      <c r="JB346" s="24"/>
      <c r="JC346" s="24"/>
      <c r="JD346" s="24"/>
      <c r="JE346" s="24"/>
      <c r="JF346" s="24"/>
      <c r="JG346" s="24"/>
      <c r="JH346" s="24"/>
      <c r="JI346" s="24"/>
      <c r="JJ346" s="24"/>
      <c r="JK346" s="24"/>
      <c r="JL346" s="24"/>
      <c r="JM346" s="24"/>
      <c r="JN346" s="24"/>
      <c r="JO346" s="24"/>
      <c r="JP346" s="24"/>
      <c r="JQ346" s="24"/>
      <c r="JR346" s="24"/>
      <c r="JS346" s="24"/>
      <c r="JT346" s="24"/>
      <c r="JU346" s="24"/>
      <c r="JV346" s="24"/>
      <c r="JW346" s="24"/>
      <c r="JX346" s="24"/>
      <c r="JY346" s="24"/>
      <c r="JZ346" s="24"/>
      <c r="KA346" s="24"/>
      <c r="KB346" s="24"/>
      <c r="KC346" s="24"/>
      <c r="KD346" s="24"/>
      <c r="KE346" s="24"/>
      <c r="KF346" s="24"/>
      <c r="KG346" s="24"/>
      <c r="KH346" s="24"/>
      <c r="KI346" s="24"/>
      <c r="KJ346" s="24"/>
      <c r="KK346" s="24"/>
      <c r="KL346" s="24"/>
      <c r="KM346" s="24"/>
      <c r="KN346" s="24"/>
      <c r="KO346" s="24"/>
      <c r="KP346" s="24"/>
      <c r="KQ346" s="24"/>
      <c r="KR346" s="24"/>
      <c r="KS346" s="24"/>
      <c r="KT346" s="24"/>
      <c r="KU346" s="24"/>
      <c r="KV346" s="24"/>
      <c r="KW346" s="24"/>
      <c r="KX346" s="24"/>
      <c r="KY346" s="24"/>
      <c r="KZ346" s="24"/>
      <c r="LA346" s="24"/>
      <c r="LB346" s="24"/>
      <c r="LC346" s="24"/>
      <c r="LD346" s="24"/>
      <c r="LE346" s="24"/>
      <c r="LF346" s="24"/>
      <c r="LG346" s="24"/>
      <c r="LH346" s="24"/>
      <c r="LI346" s="24"/>
      <c r="LJ346" s="24"/>
      <c r="LK346" s="24"/>
      <c r="LL346" s="24"/>
      <c r="LM346" s="24"/>
      <c r="LN346" s="24"/>
      <c r="LO346" s="24"/>
      <c r="LP346" s="24"/>
      <c r="LQ346" s="24"/>
      <c r="LR346" s="24"/>
      <c r="LS346" s="24"/>
      <c r="LT346" s="24"/>
      <c r="LU346" s="24"/>
      <c r="LV346" s="24"/>
      <c r="LW346" s="24"/>
      <c r="LX346" s="24"/>
      <c r="LY346" s="24"/>
      <c r="LZ346" s="24"/>
      <c r="MA346" s="24"/>
      <c r="MB346" s="24"/>
      <c r="MC346" s="24"/>
      <c r="MD346" s="24"/>
      <c r="ME346" s="24"/>
      <c r="MF346" s="24"/>
      <c r="MG346" s="24"/>
      <c r="MH346" s="24"/>
      <c r="MI346" s="24"/>
      <c r="MJ346" s="24"/>
      <c r="MK346" s="24"/>
      <c r="ML346" s="24"/>
      <c r="MM346" s="24"/>
      <c r="MN346" s="24"/>
      <c r="MO346" s="24"/>
      <c r="MP346" s="24"/>
      <c r="MQ346" s="24"/>
      <c r="MR346" s="24"/>
      <c r="MS346" s="24"/>
      <c r="MT346" s="24"/>
      <c r="MU346" s="24"/>
      <c r="MV346" s="24"/>
      <c r="MW346" s="24"/>
      <c r="MX346" s="24"/>
      <c r="MY346" s="24"/>
      <c r="MZ346" s="24"/>
      <c r="NA346" s="24"/>
      <c r="NB346" s="24"/>
      <c r="NC346" s="24"/>
      <c r="ND346" s="24"/>
      <c r="NE346" s="24"/>
      <c r="NF346" s="24"/>
      <c r="NG346" s="24"/>
      <c r="NH346" s="24"/>
      <c r="NI346" s="24"/>
      <c r="NJ346" s="24"/>
      <c r="NK346" s="24"/>
      <c r="NL346" s="24"/>
      <c r="NM346" s="24"/>
      <c r="NN346" s="24"/>
      <c r="NO346" s="24"/>
      <c r="NP346" s="24"/>
      <c r="NQ346" s="24"/>
      <c r="NR346" s="24"/>
      <c r="NS346" s="24"/>
      <c r="NT346" s="24"/>
      <c r="NU346" s="24"/>
      <c r="NV346" s="24"/>
      <c r="NW346" s="24"/>
      <c r="NX346" s="24"/>
      <c r="NY346" s="24"/>
      <c r="NZ346" s="24"/>
      <c r="OA346" s="24"/>
      <c r="OB346" s="24"/>
      <c r="OC346" s="24"/>
      <c r="OD346" s="24"/>
      <c r="OE346" s="24"/>
      <c r="OF346" s="24"/>
      <c r="OG346" s="24"/>
      <c r="OH346" s="24"/>
      <c r="OI346" s="24"/>
      <c r="OJ346" s="24"/>
      <c r="OK346" s="24"/>
      <c r="OL346" s="24"/>
      <c r="OM346" s="24"/>
      <c r="ON346" s="24"/>
      <c r="OO346" s="24"/>
      <c r="OP346" s="24"/>
      <c r="OQ346" s="24"/>
      <c r="OR346" s="24"/>
      <c r="OS346" s="24"/>
      <c r="OT346" s="24"/>
      <c r="OU346" s="24"/>
      <c r="OV346" s="24"/>
      <c r="OW346" s="24"/>
      <c r="OX346" s="24"/>
      <c r="OY346" s="24"/>
      <c r="OZ346" s="24"/>
      <c r="PA346" s="24"/>
      <c r="PB346" s="24"/>
      <c r="PC346" s="24"/>
      <c r="PD346" s="24"/>
      <c r="PE346" s="24"/>
      <c r="PF346" s="24"/>
      <c r="PG346" s="24"/>
      <c r="PH346" s="24"/>
      <c r="PI346" s="24"/>
      <c r="PJ346" s="24"/>
      <c r="PK346" s="24"/>
      <c r="PL346" s="24"/>
      <c r="PM346" s="24"/>
      <c r="PN346" s="24"/>
      <c r="PO346" s="24"/>
      <c r="PP346" s="24"/>
      <c r="PQ346" s="24"/>
      <c r="PR346" s="24"/>
      <c r="PS346" s="24"/>
      <c r="PT346" s="24"/>
      <c r="PU346" s="24"/>
      <c r="PV346" s="24"/>
      <c r="PW346" s="24"/>
      <c r="PX346" s="24"/>
      <c r="PY346" s="24"/>
      <c r="PZ346" s="24"/>
      <c r="QA346" s="24"/>
      <c r="QB346" s="24"/>
      <c r="QC346" s="24"/>
      <c r="QD346" s="24"/>
      <c r="QE346" s="24"/>
      <c r="QF346" s="24"/>
      <c r="QG346" s="24"/>
      <c r="QH346" s="24"/>
      <c r="QI346" s="24"/>
      <c r="QJ346" s="24"/>
      <c r="QK346" s="24"/>
      <c r="QL346" s="24"/>
      <c r="QM346" s="24"/>
      <c r="QN346" s="24"/>
      <c r="QO346" s="24"/>
      <c r="QP346" s="24"/>
      <c r="QQ346" s="24"/>
      <c r="QR346" s="24"/>
      <c r="QS346" s="24"/>
      <c r="QT346" s="24"/>
      <c r="QU346" s="24"/>
      <c r="QV346" s="24"/>
      <c r="QW346" s="24"/>
      <c r="QX346" s="24"/>
      <c r="QY346" s="24"/>
      <c r="QZ346" s="24"/>
      <c r="RA346" s="24"/>
      <c r="RB346" s="24"/>
      <c r="RC346" s="24"/>
      <c r="RD346" s="24"/>
      <c r="RE346" s="24"/>
      <c r="RF346" s="24"/>
      <c r="RG346" s="24"/>
      <c r="RH346" s="24"/>
      <c r="RI346" s="24"/>
      <c r="RJ346" s="24"/>
      <c r="RK346" s="24"/>
      <c r="RL346" s="24"/>
      <c r="RM346" s="24"/>
      <c r="RN346" s="24"/>
      <c r="RO346" s="24"/>
      <c r="RP346" s="24"/>
      <c r="RQ346" s="24"/>
      <c r="RR346" s="24"/>
      <c r="RS346" s="24"/>
      <c r="RT346" s="24"/>
      <c r="RU346" s="24"/>
      <c r="RV346" s="24"/>
      <c r="RW346" s="24"/>
      <c r="RX346" s="24"/>
      <c r="RY346" s="24"/>
      <c r="RZ346" s="24"/>
      <c r="SA346" s="24"/>
      <c r="SB346" s="24"/>
      <c r="SC346" s="24"/>
      <c r="SD346" s="24"/>
      <c r="SE346" s="24"/>
      <c r="SF346" s="24"/>
      <c r="SG346" s="24"/>
      <c r="SH346" s="24"/>
      <c r="SI346" s="24"/>
      <c r="SJ346" s="24"/>
      <c r="SK346" s="24"/>
      <c r="SL346" s="24"/>
      <c r="SM346" s="24"/>
      <c r="SN346" s="24"/>
      <c r="SO346" s="24"/>
      <c r="SP346" s="24"/>
      <c r="SQ346" s="24"/>
      <c r="SR346" s="24"/>
      <c r="SS346" s="24"/>
      <c r="ST346" s="24"/>
      <c r="SU346" s="24"/>
      <c r="SV346" s="24"/>
      <c r="SW346" s="24"/>
      <c r="SX346" s="24"/>
      <c r="SY346" s="24"/>
      <c r="SZ346" s="24"/>
      <c r="TA346" s="24"/>
      <c r="TB346" s="24"/>
      <c r="TC346" s="24"/>
      <c r="TD346" s="24"/>
      <c r="TE346" s="24"/>
      <c r="TF346" s="24"/>
      <c r="TG346" s="24"/>
      <c r="TH346" s="24"/>
      <c r="TI346" s="24"/>
      <c r="TJ346" s="24"/>
      <c r="TK346" s="24"/>
      <c r="TL346" s="24"/>
      <c r="TM346" s="24"/>
      <c r="TN346" s="24"/>
      <c r="TO346" s="24"/>
      <c r="TP346" s="24"/>
      <c r="TQ346" s="24"/>
      <c r="TR346" s="24"/>
      <c r="TS346" s="24"/>
      <c r="TT346" s="24"/>
      <c r="TU346" s="24"/>
      <c r="TV346" s="24"/>
      <c r="TW346" s="24"/>
      <c r="TX346" s="24"/>
      <c r="TY346" s="24"/>
      <c r="TZ346" s="24"/>
      <c r="UA346" s="24"/>
      <c r="UB346" s="24"/>
      <c r="UC346" s="24"/>
      <c r="UD346" s="24"/>
      <c r="UE346" s="24"/>
      <c r="UF346" s="24"/>
      <c r="UG346" s="24"/>
      <c r="UH346" s="24"/>
      <c r="UI346" s="24"/>
      <c r="UJ346" s="24"/>
      <c r="UK346" s="24"/>
      <c r="UL346" s="24"/>
      <c r="UM346" s="24"/>
      <c r="UN346" s="24"/>
      <c r="UO346" s="24"/>
      <c r="UP346" s="24"/>
      <c r="UQ346" s="24"/>
      <c r="UR346" s="24"/>
      <c r="US346" s="24"/>
      <c r="UT346" s="24"/>
      <c r="UU346" s="24"/>
      <c r="UV346" s="24"/>
      <c r="UW346" s="24"/>
      <c r="UX346" s="24"/>
      <c r="UY346" s="24"/>
      <c r="UZ346" s="24"/>
      <c r="VA346" s="24"/>
      <c r="VB346" s="24"/>
      <c r="VC346" s="24"/>
      <c r="VD346" s="24"/>
    </row>
    <row r="347" spans="1:576" s="23" customFormat="1" ht="15" customHeight="1" x14ac:dyDescent="0.2">
      <c r="A347" s="18">
        <v>33</v>
      </c>
      <c r="B347" s="89" t="s">
        <v>325</v>
      </c>
      <c r="C347" s="89" t="s">
        <v>326</v>
      </c>
      <c r="D347" s="20">
        <v>14</v>
      </c>
      <c r="E347" s="89" t="s">
        <v>247</v>
      </c>
      <c r="F347" s="89" t="s">
        <v>327</v>
      </c>
      <c r="G347" s="130">
        <v>6</v>
      </c>
      <c r="H347" s="22">
        <v>40</v>
      </c>
      <c r="I347" s="22" t="s">
        <v>121</v>
      </c>
      <c r="J347" s="21" t="s">
        <v>237</v>
      </c>
      <c r="K347" s="21" t="s">
        <v>273</v>
      </c>
      <c r="L347" s="21" t="s">
        <v>287</v>
      </c>
      <c r="M347" s="22">
        <v>1</v>
      </c>
      <c r="N347" s="101">
        <v>10433</v>
      </c>
      <c r="O347" s="62">
        <f t="shared" ref="O347:O378" si="194">+N347*20%</f>
        <v>2086.6</v>
      </c>
      <c r="P347" s="62"/>
      <c r="Q347" s="62">
        <f t="shared" ref="Q347:Q378" si="195">N347+O347+P347</f>
        <v>12519.6</v>
      </c>
      <c r="R347" s="62"/>
      <c r="S347" s="62">
        <f t="shared" ref="S347:S378" si="196">(Q347+Y347+Z347)/30*5</f>
        <v>2341.7666666666669</v>
      </c>
      <c r="T347" s="62">
        <f t="shared" ref="T347:T378" si="197">(Q347+Y347+Z347)/30*50</f>
        <v>23417.666666666668</v>
      </c>
      <c r="U347" s="62">
        <f t="shared" ref="U347:U378" si="198">Q347*17.5%</f>
        <v>2190.9299999999998</v>
      </c>
      <c r="V347" s="62">
        <f t="shared" ref="V347:V378" si="199">Q347*3%</f>
        <v>375.58800000000002</v>
      </c>
      <c r="W347" s="62">
        <f t="shared" ref="W347:W378" si="200">Q347*5%</f>
        <v>625.98</v>
      </c>
      <c r="X347" s="62">
        <f t="shared" ref="X347:X378" si="201">Q347*2%</f>
        <v>250.39200000000002</v>
      </c>
      <c r="Y347" s="62">
        <f t="shared" si="192"/>
        <v>915</v>
      </c>
      <c r="Z347" s="62">
        <f t="shared" si="193"/>
        <v>616</v>
      </c>
      <c r="AA347" s="64">
        <f t="shared" ref="AA347:AA378" si="202">(Q347+Y347+Z347)/2</f>
        <v>7025.3</v>
      </c>
      <c r="AB347" s="64">
        <f t="shared" ref="AB347:AB378" si="203">Q347+R347+U347+V347+W347+X347+Y347+Z347+(S347/12+T347/12+AA347/12)</f>
        <v>20225.551111111108</v>
      </c>
      <c r="AC347" s="64">
        <f t="shared" ref="AC347:AC378" si="204">+AB347*12</f>
        <v>242706.61333333328</v>
      </c>
      <c r="AD347" s="64"/>
      <c r="AE347" s="64"/>
      <c r="AF347" s="64"/>
      <c r="AG347" s="64"/>
      <c r="AH347" s="64"/>
      <c r="AI347" s="64"/>
      <c r="AJ347" s="64"/>
      <c r="AK347" s="64"/>
      <c r="AL347" s="6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  <c r="CH347" s="24"/>
      <c r="CI347" s="24"/>
      <c r="CJ347" s="24"/>
      <c r="CK347" s="24"/>
      <c r="CL347" s="24"/>
      <c r="CM347" s="24"/>
      <c r="CN347" s="24"/>
      <c r="CO347" s="24"/>
      <c r="CP347" s="24"/>
      <c r="CQ347" s="24"/>
      <c r="CR347" s="24"/>
      <c r="CS347" s="24"/>
      <c r="CT347" s="24"/>
      <c r="CU347" s="24"/>
      <c r="CV347" s="24"/>
      <c r="CW347" s="24"/>
      <c r="CX347" s="24"/>
      <c r="CY347" s="24"/>
      <c r="CZ347" s="24"/>
      <c r="DA347" s="24"/>
      <c r="DB347" s="24"/>
      <c r="DC347" s="24"/>
      <c r="DD347" s="24"/>
      <c r="DE347" s="24"/>
      <c r="DF347" s="24"/>
      <c r="DG347" s="24"/>
      <c r="DH347" s="24"/>
      <c r="DI347" s="24"/>
      <c r="DJ347" s="24"/>
      <c r="DK347" s="24"/>
      <c r="DL347" s="24"/>
      <c r="DM347" s="24"/>
      <c r="DN347" s="24"/>
      <c r="DO347" s="24"/>
      <c r="DP347" s="24"/>
      <c r="DQ347" s="24"/>
      <c r="DR347" s="24"/>
      <c r="DS347" s="24"/>
      <c r="DT347" s="24"/>
      <c r="DU347" s="24"/>
      <c r="DV347" s="24"/>
      <c r="DW347" s="24"/>
      <c r="DX347" s="24"/>
      <c r="DY347" s="24"/>
      <c r="DZ347" s="24"/>
      <c r="EA347" s="24"/>
      <c r="EB347" s="24"/>
      <c r="EC347" s="24"/>
      <c r="ED347" s="24"/>
      <c r="EE347" s="24"/>
      <c r="EF347" s="24"/>
      <c r="EG347" s="24"/>
      <c r="EH347" s="24"/>
      <c r="EI347" s="24"/>
      <c r="EJ347" s="24"/>
      <c r="EK347" s="24"/>
      <c r="EL347" s="24"/>
      <c r="EM347" s="24"/>
      <c r="EN347" s="24"/>
      <c r="EO347" s="24"/>
      <c r="EP347" s="24"/>
      <c r="EQ347" s="24"/>
      <c r="ER347" s="24"/>
      <c r="ES347" s="24"/>
      <c r="ET347" s="24"/>
      <c r="EU347" s="24"/>
      <c r="EV347" s="24"/>
      <c r="EW347" s="24"/>
      <c r="EX347" s="24"/>
      <c r="EY347" s="24"/>
      <c r="EZ347" s="24"/>
      <c r="FA347" s="24"/>
      <c r="FB347" s="24"/>
      <c r="FC347" s="24"/>
      <c r="FD347" s="24"/>
      <c r="FE347" s="24"/>
      <c r="FF347" s="24"/>
      <c r="FG347" s="24"/>
      <c r="FH347" s="24"/>
      <c r="FI347" s="24"/>
      <c r="FJ347" s="24"/>
      <c r="FK347" s="24"/>
      <c r="FL347" s="24"/>
      <c r="FM347" s="24"/>
      <c r="FN347" s="24"/>
      <c r="FO347" s="24"/>
      <c r="FP347" s="24"/>
      <c r="FQ347" s="24"/>
      <c r="FR347" s="24"/>
      <c r="FS347" s="24"/>
      <c r="FT347" s="24"/>
      <c r="FU347" s="24"/>
      <c r="FV347" s="24"/>
      <c r="FW347" s="24"/>
      <c r="FX347" s="24"/>
      <c r="FY347" s="24"/>
      <c r="FZ347" s="24"/>
      <c r="GA347" s="24"/>
      <c r="GB347" s="24"/>
      <c r="GC347" s="24"/>
      <c r="GD347" s="24"/>
      <c r="GE347" s="24"/>
      <c r="GF347" s="24"/>
      <c r="GG347" s="24"/>
      <c r="GH347" s="24"/>
      <c r="GI347" s="24"/>
      <c r="GJ347" s="24"/>
      <c r="GK347" s="24"/>
      <c r="GL347" s="24"/>
      <c r="GM347" s="24"/>
      <c r="GN347" s="24"/>
      <c r="GO347" s="24"/>
      <c r="GP347" s="24"/>
      <c r="GQ347" s="24"/>
      <c r="GR347" s="24"/>
      <c r="GS347" s="24"/>
      <c r="GT347" s="24"/>
      <c r="GU347" s="24"/>
      <c r="GV347" s="24"/>
      <c r="GW347" s="24"/>
      <c r="GX347" s="24"/>
      <c r="GY347" s="24"/>
      <c r="GZ347" s="24"/>
      <c r="HA347" s="24"/>
      <c r="HB347" s="24"/>
      <c r="HC347" s="24"/>
      <c r="HD347" s="24"/>
      <c r="HE347" s="24"/>
      <c r="HF347" s="24"/>
      <c r="HG347" s="24"/>
      <c r="HH347" s="24"/>
      <c r="HI347" s="24"/>
      <c r="HJ347" s="24"/>
      <c r="HK347" s="24"/>
      <c r="HL347" s="24"/>
      <c r="HM347" s="24"/>
      <c r="HN347" s="24"/>
      <c r="HO347" s="24"/>
      <c r="HP347" s="24"/>
      <c r="HQ347" s="24"/>
      <c r="HR347" s="24"/>
      <c r="HS347" s="24"/>
      <c r="HT347" s="24"/>
      <c r="HU347" s="24"/>
      <c r="HV347" s="24"/>
      <c r="HW347" s="24"/>
      <c r="HX347" s="24"/>
      <c r="HY347" s="24"/>
      <c r="HZ347" s="24"/>
      <c r="IA347" s="24"/>
      <c r="IB347" s="24"/>
      <c r="IC347" s="24"/>
      <c r="ID347" s="24"/>
      <c r="IE347" s="24"/>
      <c r="IF347" s="24"/>
      <c r="IG347" s="24"/>
      <c r="IH347" s="24"/>
      <c r="II347" s="24"/>
      <c r="IJ347" s="24"/>
      <c r="IK347" s="24"/>
      <c r="IL347" s="24"/>
      <c r="IM347" s="24"/>
      <c r="IN347" s="24"/>
      <c r="IO347" s="24"/>
      <c r="IP347" s="24"/>
      <c r="IQ347" s="24"/>
      <c r="IR347" s="24"/>
      <c r="IS347" s="24"/>
      <c r="IT347" s="24"/>
      <c r="IU347" s="24"/>
      <c r="IV347" s="24"/>
      <c r="IW347" s="24"/>
      <c r="IX347" s="24"/>
      <c r="IY347" s="24"/>
      <c r="IZ347" s="24"/>
      <c r="JA347" s="24"/>
      <c r="JB347" s="24"/>
      <c r="JC347" s="24"/>
      <c r="JD347" s="24"/>
      <c r="JE347" s="24"/>
      <c r="JF347" s="24"/>
      <c r="JG347" s="24"/>
      <c r="JH347" s="24"/>
      <c r="JI347" s="24"/>
      <c r="JJ347" s="24"/>
      <c r="JK347" s="24"/>
      <c r="JL347" s="24"/>
      <c r="JM347" s="24"/>
      <c r="JN347" s="24"/>
      <c r="JO347" s="24"/>
      <c r="JP347" s="24"/>
      <c r="JQ347" s="24"/>
      <c r="JR347" s="24"/>
      <c r="JS347" s="24"/>
      <c r="JT347" s="24"/>
      <c r="JU347" s="24"/>
      <c r="JV347" s="24"/>
      <c r="JW347" s="24"/>
      <c r="JX347" s="24"/>
      <c r="JY347" s="24"/>
      <c r="JZ347" s="24"/>
      <c r="KA347" s="24"/>
      <c r="KB347" s="24"/>
      <c r="KC347" s="24"/>
      <c r="KD347" s="24"/>
      <c r="KE347" s="24"/>
      <c r="KF347" s="24"/>
      <c r="KG347" s="24"/>
      <c r="KH347" s="24"/>
      <c r="KI347" s="24"/>
      <c r="KJ347" s="24"/>
      <c r="KK347" s="24"/>
      <c r="KL347" s="24"/>
      <c r="KM347" s="24"/>
      <c r="KN347" s="24"/>
      <c r="KO347" s="24"/>
      <c r="KP347" s="24"/>
      <c r="KQ347" s="24"/>
      <c r="KR347" s="24"/>
      <c r="KS347" s="24"/>
      <c r="KT347" s="24"/>
      <c r="KU347" s="24"/>
      <c r="KV347" s="24"/>
      <c r="KW347" s="24"/>
      <c r="KX347" s="24"/>
      <c r="KY347" s="24"/>
      <c r="KZ347" s="24"/>
      <c r="LA347" s="24"/>
      <c r="LB347" s="24"/>
      <c r="LC347" s="24"/>
      <c r="LD347" s="24"/>
      <c r="LE347" s="24"/>
      <c r="LF347" s="24"/>
      <c r="LG347" s="24"/>
      <c r="LH347" s="24"/>
      <c r="LI347" s="24"/>
      <c r="LJ347" s="24"/>
      <c r="LK347" s="24"/>
      <c r="LL347" s="24"/>
      <c r="LM347" s="24"/>
      <c r="LN347" s="24"/>
      <c r="LO347" s="24"/>
      <c r="LP347" s="24"/>
      <c r="LQ347" s="24"/>
      <c r="LR347" s="24"/>
      <c r="LS347" s="24"/>
      <c r="LT347" s="24"/>
      <c r="LU347" s="24"/>
      <c r="LV347" s="24"/>
      <c r="LW347" s="24"/>
      <c r="LX347" s="24"/>
      <c r="LY347" s="24"/>
      <c r="LZ347" s="24"/>
      <c r="MA347" s="24"/>
      <c r="MB347" s="24"/>
      <c r="MC347" s="24"/>
      <c r="MD347" s="24"/>
      <c r="ME347" s="24"/>
      <c r="MF347" s="24"/>
      <c r="MG347" s="24"/>
      <c r="MH347" s="24"/>
      <c r="MI347" s="24"/>
      <c r="MJ347" s="24"/>
      <c r="MK347" s="24"/>
      <c r="ML347" s="24"/>
      <c r="MM347" s="24"/>
      <c r="MN347" s="24"/>
      <c r="MO347" s="24"/>
      <c r="MP347" s="24"/>
      <c r="MQ347" s="24"/>
      <c r="MR347" s="24"/>
      <c r="MS347" s="24"/>
      <c r="MT347" s="24"/>
      <c r="MU347" s="24"/>
      <c r="MV347" s="24"/>
      <c r="MW347" s="24"/>
      <c r="MX347" s="24"/>
      <c r="MY347" s="24"/>
      <c r="MZ347" s="24"/>
      <c r="NA347" s="24"/>
      <c r="NB347" s="24"/>
      <c r="NC347" s="24"/>
      <c r="ND347" s="24"/>
      <c r="NE347" s="24"/>
      <c r="NF347" s="24"/>
      <c r="NG347" s="24"/>
      <c r="NH347" s="24"/>
      <c r="NI347" s="24"/>
      <c r="NJ347" s="24"/>
      <c r="NK347" s="24"/>
      <c r="NL347" s="24"/>
      <c r="NM347" s="24"/>
      <c r="NN347" s="24"/>
      <c r="NO347" s="24"/>
      <c r="NP347" s="24"/>
      <c r="NQ347" s="24"/>
      <c r="NR347" s="24"/>
      <c r="NS347" s="24"/>
      <c r="NT347" s="24"/>
      <c r="NU347" s="24"/>
      <c r="NV347" s="24"/>
      <c r="NW347" s="24"/>
      <c r="NX347" s="24"/>
      <c r="NY347" s="24"/>
      <c r="NZ347" s="24"/>
      <c r="OA347" s="24"/>
      <c r="OB347" s="24"/>
      <c r="OC347" s="24"/>
      <c r="OD347" s="24"/>
      <c r="OE347" s="24"/>
      <c r="OF347" s="24"/>
      <c r="OG347" s="24"/>
      <c r="OH347" s="24"/>
      <c r="OI347" s="24"/>
      <c r="OJ347" s="24"/>
      <c r="OK347" s="24"/>
      <c r="OL347" s="24"/>
      <c r="OM347" s="24"/>
      <c r="ON347" s="24"/>
      <c r="OO347" s="24"/>
      <c r="OP347" s="24"/>
      <c r="OQ347" s="24"/>
      <c r="OR347" s="24"/>
      <c r="OS347" s="24"/>
      <c r="OT347" s="24"/>
      <c r="OU347" s="24"/>
      <c r="OV347" s="24"/>
      <c r="OW347" s="24"/>
      <c r="OX347" s="24"/>
      <c r="OY347" s="24"/>
      <c r="OZ347" s="24"/>
      <c r="PA347" s="24"/>
      <c r="PB347" s="24"/>
      <c r="PC347" s="24"/>
      <c r="PD347" s="24"/>
      <c r="PE347" s="24"/>
      <c r="PF347" s="24"/>
      <c r="PG347" s="24"/>
      <c r="PH347" s="24"/>
      <c r="PI347" s="24"/>
      <c r="PJ347" s="24"/>
      <c r="PK347" s="24"/>
      <c r="PL347" s="24"/>
      <c r="PM347" s="24"/>
      <c r="PN347" s="24"/>
      <c r="PO347" s="24"/>
      <c r="PP347" s="24"/>
      <c r="PQ347" s="24"/>
      <c r="PR347" s="24"/>
      <c r="PS347" s="24"/>
      <c r="PT347" s="24"/>
      <c r="PU347" s="24"/>
      <c r="PV347" s="24"/>
      <c r="PW347" s="24"/>
      <c r="PX347" s="24"/>
      <c r="PY347" s="24"/>
      <c r="PZ347" s="24"/>
      <c r="QA347" s="24"/>
      <c r="QB347" s="24"/>
      <c r="QC347" s="24"/>
      <c r="QD347" s="24"/>
      <c r="QE347" s="24"/>
      <c r="QF347" s="24"/>
      <c r="QG347" s="24"/>
      <c r="QH347" s="24"/>
      <c r="QI347" s="24"/>
      <c r="QJ347" s="24"/>
      <c r="QK347" s="24"/>
      <c r="QL347" s="24"/>
      <c r="QM347" s="24"/>
      <c r="QN347" s="24"/>
      <c r="QO347" s="24"/>
      <c r="QP347" s="24"/>
      <c r="QQ347" s="24"/>
      <c r="QR347" s="24"/>
      <c r="QS347" s="24"/>
      <c r="QT347" s="24"/>
      <c r="QU347" s="24"/>
      <c r="QV347" s="24"/>
      <c r="QW347" s="24"/>
      <c r="QX347" s="24"/>
      <c r="QY347" s="24"/>
      <c r="QZ347" s="24"/>
      <c r="RA347" s="24"/>
      <c r="RB347" s="24"/>
      <c r="RC347" s="24"/>
      <c r="RD347" s="24"/>
      <c r="RE347" s="24"/>
      <c r="RF347" s="24"/>
      <c r="RG347" s="24"/>
      <c r="RH347" s="24"/>
      <c r="RI347" s="24"/>
      <c r="RJ347" s="24"/>
      <c r="RK347" s="24"/>
      <c r="RL347" s="24"/>
      <c r="RM347" s="24"/>
      <c r="RN347" s="24"/>
      <c r="RO347" s="24"/>
      <c r="RP347" s="24"/>
      <c r="RQ347" s="24"/>
      <c r="RR347" s="24"/>
      <c r="RS347" s="24"/>
      <c r="RT347" s="24"/>
      <c r="RU347" s="24"/>
      <c r="RV347" s="24"/>
      <c r="RW347" s="24"/>
      <c r="RX347" s="24"/>
      <c r="RY347" s="24"/>
      <c r="RZ347" s="24"/>
      <c r="SA347" s="24"/>
      <c r="SB347" s="24"/>
      <c r="SC347" s="24"/>
      <c r="SD347" s="24"/>
      <c r="SE347" s="24"/>
      <c r="SF347" s="24"/>
      <c r="SG347" s="24"/>
      <c r="SH347" s="24"/>
      <c r="SI347" s="24"/>
      <c r="SJ347" s="24"/>
      <c r="SK347" s="24"/>
      <c r="SL347" s="24"/>
      <c r="SM347" s="24"/>
      <c r="SN347" s="24"/>
      <c r="SO347" s="24"/>
      <c r="SP347" s="24"/>
      <c r="SQ347" s="24"/>
      <c r="SR347" s="24"/>
      <c r="SS347" s="24"/>
      <c r="ST347" s="24"/>
      <c r="SU347" s="24"/>
      <c r="SV347" s="24"/>
      <c r="SW347" s="24"/>
      <c r="SX347" s="24"/>
      <c r="SY347" s="24"/>
      <c r="SZ347" s="24"/>
      <c r="TA347" s="24"/>
      <c r="TB347" s="24"/>
      <c r="TC347" s="24"/>
      <c r="TD347" s="24"/>
      <c r="TE347" s="24"/>
      <c r="TF347" s="24"/>
      <c r="TG347" s="24"/>
      <c r="TH347" s="24"/>
      <c r="TI347" s="24"/>
      <c r="TJ347" s="24"/>
      <c r="TK347" s="24"/>
      <c r="TL347" s="24"/>
      <c r="TM347" s="24"/>
      <c r="TN347" s="24"/>
      <c r="TO347" s="24"/>
      <c r="TP347" s="24"/>
      <c r="TQ347" s="24"/>
      <c r="TR347" s="24"/>
      <c r="TS347" s="24"/>
      <c r="TT347" s="24"/>
      <c r="TU347" s="24"/>
      <c r="TV347" s="24"/>
      <c r="TW347" s="24"/>
      <c r="TX347" s="24"/>
      <c r="TY347" s="24"/>
      <c r="TZ347" s="24"/>
      <c r="UA347" s="24"/>
      <c r="UB347" s="24"/>
      <c r="UC347" s="24"/>
      <c r="UD347" s="24"/>
      <c r="UE347" s="24"/>
      <c r="UF347" s="24"/>
      <c r="UG347" s="24"/>
      <c r="UH347" s="24"/>
      <c r="UI347" s="24"/>
      <c r="UJ347" s="24"/>
      <c r="UK347" s="24"/>
      <c r="UL347" s="24"/>
      <c r="UM347" s="24"/>
      <c r="UN347" s="24"/>
      <c r="UO347" s="24"/>
      <c r="UP347" s="24"/>
      <c r="UQ347" s="24"/>
      <c r="UR347" s="24"/>
      <c r="US347" s="24"/>
      <c r="UT347" s="24"/>
      <c r="UU347" s="24"/>
      <c r="UV347" s="24"/>
      <c r="UW347" s="24"/>
      <c r="UX347" s="24"/>
      <c r="UY347" s="24"/>
      <c r="UZ347" s="24"/>
      <c r="VA347" s="24"/>
      <c r="VB347" s="24"/>
      <c r="VC347" s="24"/>
      <c r="VD347" s="24"/>
    </row>
    <row r="348" spans="1:576" s="23" customFormat="1" ht="15" customHeight="1" x14ac:dyDescent="0.2">
      <c r="A348" s="18">
        <v>34</v>
      </c>
      <c r="B348" s="89" t="s">
        <v>325</v>
      </c>
      <c r="C348" s="89" t="s">
        <v>326</v>
      </c>
      <c r="D348" s="20">
        <v>14</v>
      </c>
      <c r="E348" s="89" t="s">
        <v>247</v>
      </c>
      <c r="F348" s="89" t="s">
        <v>327</v>
      </c>
      <c r="G348" s="130">
        <v>6</v>
      </c>
      <c r="H348" s="22">
        <v>40</v>
      </c>
      <c r="I348" s="22" t="s">
        <v>121</v>
      </c>
      <c r="J348" s="21" t="s">
        <v>237</v>
      </c>
      <c r="K348" s="21" t="s">
        <v>273</v>
      </c>
      <c r="L348" s="21" t="s">
        <v>287</v>
      </c>
      <c r="M348" s="22">
        <v>1</v>
      </c>
      <c r="N348" s="101">
        <v>10433</v>
      </c>
      <c r="O348" s="62">
        <f t="shared" si="194"/>
        <v>2086.6</v>
      </c>
      <c r="P348" s="62"/>
      <c r="Q348" s="62">
        <f t="shared" si="195"/>
        <v>12519.6</v>
      </c>
      <c r="R348" s="62">
        <f>70.1*7</f>
        <v>490.69999999999993</v>
      </c>
      <c r="S348" s="62">
        <f t="shared" si="196"/>
        <v>2341.7666666666669</v>
      </c>
      <c r="T348" s="62">
        <f t="shared" si="197"/>
        <v>23417.666666666668</v>
      </c>
      <c r="U348" s="62">
        <f t="shared" si="198"/>
        <v>2190.9299999999998</v>
      </c>
      <c r="V348" s="62">
        <f t="shared" si="199"/>
        <v>375.58800000000002</v>
      </c>
      <c r="W348" s="62">
        <f t="shared" si="200"/>
        <v>625.98</v>
      </c>
      <c r="X348" s="62">
        <f t="shared" si="201"/>
        <v>250.39200000000002</v>
      </c>
      <c r="Y348" s="62">
        <f t="shared" si="192"/>
        <v>915</v>
      </c>
      <c r="Z348" s="62">
        <f t="shared" si="193"/>
        <v>616</v>
      </c>
      <c r="AA348" s="64">
        <f t="shared" si="202"/>
        <v>7025.3</v>
      </c>
      <c r="AB348" s="64">
        <f t="shared" si="203"/>
        <v>20716.251111111113</v>
      </c>
      <c r="AC348" s="64">
        <f t="shared" si="204"/>
        <v>248595.01333333337</v>
      </c>
      <c r="AD348" s="64"/>
      <c r="AE348" s="64"/>
      <c r="AF348" s="64"/>
      <c r="AG348" s="64"/>
      <c r="AH348" s="64"/>
      <c r="AI348" s="64"/>
      <c r="AJ348" s="64"/>
      <c r="AK348" s="64"/>
      <c r="AL348" s="6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  <c r="HF348" s="24"/>
      <c r="HG348" s="24"/>
      <c r="HH348" s="24"/>
      <c r="HI348" s="24"/>
      <c r="HJ348" s="24"/>
      <c r="HK348" s="24"/>
      <c r="HL348" s="24"/>
      <c r="HM348" s="24"/>
      <c r="HN348" s="24"/>
      <c r="HO348" s="24"/>
      <c r="HP348" s="24"/>
      <c r="HQ348" s="24"/>
      <c r="HR348" s="24"/>
      <c r="HS348" s="24"/>
      <c r="HT348" s="24"/>
      <c r="HU348" s="24"/>
      <c r="HV348" s="24"/>
      <c r="HW348" s="24"/>
      <c r="HX348" s="24"/>
      <c r="HY348" s="24"/>
      <c r="HZ348" s="24"/>
      <c r="IA348" s="24"/>
      <c r="IB348" s="24"/>
      <c r="IC348" s="24"/>
      <c r="ID348" s="24"/>
      <c r="IE348" s="24"/>
      <c r="IF348" s="24"/>
      <c r="IG348" s="24"/>
      <c r="IH348" s="24"/>
      <c r="II348" s="24"/>
      <c r="IJ348" s="24"/>
      <c r="IK348" s="24"/>
      <c r="IL348" s="24"/>
      <c r="IM348" s="24"/>
      <c r="IN348" s="24"/>
      <c r="IO348" s="24"/>
      <c r="IP348" s="24"/>
      <c r="IQ348" s="24"/>
      <c r="IR348" s="24"/>
      <c r="IS348" s="24"/>
      <c r="IT348" s="24"/>
      <c r="IU348" s="24"/>
      <c r="IV348" s="24"/>
      <c r="IW348" s="24"/>
      <c r="IX348" s="24"/>
      <c r="IY348" s="24"/>
      <c r="IZ348" s="24"/>
      <c r="JA348" s="24"/>
      <c r="JB348" s="24"/>
      <c r="JC348" s="24"/>
      <c r="JD348" s="24"/>
      <c r="JE348" s="24"/>
      <c r="JF348" s="24"/>
      <c r="JG348" s="24"/>
      <c r="JH348" s="24"/>
      <c r="JI348" s="24"/>
      <c r="JJ348" s="24"/>
      <c r="JK348" s="24"/>
      <c r="JL348" s="24"/>
      <c r="JM348" s="24"/>
      <c r="JN348" s="24"/>
      <c r="JO348" s="24"/>
      <c r="JP348" s="24"/>
      <c r="JQ348" s="24"/>
      <c r="JR348" s="24"/>
      <c r="JS348" s="24"/>
      <c r="JT348" s="24"/>
      <c r="JU348" s="24"/>
      <c r="JV348" s="24"/>
      <c r="JW348" s="24"/>
      <c r="JX348" s="24"/>
      <c r="JY348" s="24"/>
      <c r="JZ348" s="24"/>
      <c r="KA348" s="24"/>
      <c r="KB348" s="24"/>
      <c r="KC348" s="24"/>
      <c r="KD348" s="24"/>
      <c r="KE348" s="24"/>
      <c r="KF348" s="24"/>
      <c r="KG348" s="24"/>
      <c r="KH348" s="24"/>
      <c r="KI348" s="24"/>
      <c r="KJ348" s="24"/>
      <c r="KK348" s="24"/>
      <c r="KL348" s="24"/>
      <c r="KM348" s="24"/>
      <c r="KN348" s="24"/>
      <c r="KO348" s="24"/>
      <c r="KP348" s="24"/>
      <c r="KQ348" s="24"/>
      <c r="KR348" s="24"/>
      <c r="KS348" s="24"/>
      <c r="KT348" s="24"/>
      <c r="KU348" s="24"/>
      <c r="KV348" s="24"/>
      <c r="KW348" s="24"/>
      <c r="KX348" s="24"/>
      <c r="KY348" s="24"/>
      <c r="KZ348" s="24"/>
      <c r="LA348" s="24"/>
      <c r="LB348" s="24"/>
      <c r="LC348" s="24"/>
      <c r="LD348" s="24"/>
      <c r="LE348" s="24"/>
      <c r="LF348" s="24"/>
      <c r="LG348" s="24"/>
      <c r="LH348" s="24"/>
      <c r="LI348" s="24"/>
      <c r="LJ348" s="24"/>
      <c r="LK348" s="24"/>
      <c r="LL348" s="24"/>
      <c r="LM348" s="24"/>
      <c r="LN348" s="24"/>
      <c r="LO348" s="24"/>
      <c r="LP348" s="24"/>
      <c r="LQ348" s="24"/>
      <c r="LR348" s="24"/>
      <c r="LS348" s="24"/>
      <c r="LT348" s="24"/>
      <c r="LU348" s="24"/>
      <c r="LV348" s="24"/>
      <c r="LW348" s="24"/>
      <c r="LX348" s="24"/>
      <c r="LY348" s="24"/>
      <c r="LZ348" s="24"/>
      <c r="MA348" s="24"/>
      <c r="MB348" s="24"/>
      <c r="MC348" s="24"/>
      <c r="MD348" s="24"/>
      <c r="ME348" s="24"/>
      <c r="MF348" s="24"/>
      <c r="MG348" s="24"/>
      <c r="MH348" s="24"/>
      <c r="MI348" s="24"/>
      <c r="MJ348" s="24"/>
      <c r="MK348" s="24"/>
      <c r="ML348" s="24"/>
      <c r="MM348" s="24"/>
      <c r="MN348" s="24"/>
      <c r="MO348" s="24"/>
      <c r="MP348" s="24"/>
      <c r="MQ348" s="24"/>
      <c r="MR348" s="24"/>
      <c r="MS348" s="24"/>
      <c r="MT348" s="24"/>
      <c r="MU348" s="24"/>
      <c r="MV348" s="24"/>
      <c r="MW348" s="24"/>
      <c r="MX348" s="24"/>
      <c r="MY348" s="24"/>
      <c r="MZ348" s="24"/>
      <c r="NA348" s="24"/>
      <c r="NB348" s="24"/>
      <c r="NC348" s="24"/>
      <c r="ND348" s="24"/>
      <c r="NE348" s="24"/>
      <c r="NF348" s="24"/>
      <c r="NG348" s="24"/>
      <c r="NH348" s="24"/>
      <c r="NI348" s="24"/>
      <c r="NJ348" s="24"/>
      <c r="NK348" s="24"/>
      <c r="NL348" s="24"/>
      <c r="NM348" s="24"/>
      <c r="NN348" s="24"/>
      <c r="NO348" s="24"/>
      <c r="NP348" s="24"/>
      <c r="NQ348" s="24"/>
      <c r="NR348" s="24"/>
      <c r="NS348" s="24"/>
      <c r="NT348" s="24"/>
      <c r="NU348" s="24"/>
      <c r="NV348" s="24"/>
      <c r="NW348" s="24"/>
      <c r="NX348" s="24"/>
      <c r="NY348" s="24"/>
      <c r="NZ348" s="24"/>
      <c r="OA348" s="24"/>
      <c r="OB348" s="24"/>
      <c r="OC348" s="24"/>
      <c r="OD348" s="24"/>
      <c r="OE348" s="24"/>
      <c r="OF348" s="24"/>
      <c r="OG348" s="24"/>
      <c r="OH348" s="24"/>
      <c r="OI348" s="24"/>
      <c r="OJ348" s="24"/>
      <c r="OK348" s="24"/>
      <c r="OL348" s="24"/>
      <c r="OM348" s="24"/>
      <c r="ON348" s="24"/>
      <c r="OO348" s="24"/>
      <c r="OP348" s="24"/>
      <c r="OQ348" s="24"/>
      <c r="OR348" s="24"/>
      <c r="OS348" s="24"/>
      <c r="OT348" s="24"/>
      <c r="OU348" s="24"/>
      <c r="OV348" s="24"/>
      <c r="OW348" s="24"/>
      <c r="OX348" s="24"/>
      <c r="OY348" s="24"/>
      <c r="OZ348" s="24"/>
      <c r="PA348" s="24"/>
      <c r="PB348" s="24"/>
      <c r="PC348" s="24"/>
      <c r="PD348" s="24"/>
      <c r="PE348" s="24"/>
      <c r="PF348" s="24"/>
      <c r="PG348" s="24"/>
      <c r="PH348" s="24"/>
      <c r="PI348" s="24"/>
      <c r="PJ348" s="24"/>
      <c r="PK348" s="24"/>
      <c r="PL348" s="24"/>
      <c r="PM348" s="24"/>
      <c r="PN348" s="24"/>
      <c r="PO348" s="24"/>
      <c r="PP348" s="24"/>
      <c r="PQ348" s="24"/>
      <c r="PR348" s="24"/>
      <c r="PS348" s="24"/>
      <c r="PT348" s="24"/>
      <c r="PU348" s="24"/>
      <c r="PV348" s="24"/>
      <c r="PW348" s="24"/>
      <c r="PX348" s="24"/>
      <c r="PY348" s="24"/>
      <c r="PZ348" s="24"/>
      <c r="QA348" s="24"/>
      <c r="QB348" s="24"/>
      <c r="QC348" s="24"/>
      <c r="QD348" s="24"/>
      <c r="QE348" s="24"/>
      <c r="QF348" s="24"/>
      <c r="QG348" s="24"/>
      <c r="QH348" s="24"/>
      <c r="QI348" s="24"/>
      <c r="QJ348" s="24"/>
      <c r="QK348" s="24"/>
      <c r="QL348" s="24"/>
      <c r="QM348" s="24"/>
      <c r="QN348" s="24"/>
      <c r="QO348" s="24"/>
      <c r="QP348" s="24"/>
      <c r="QQ348" s="24"/>
      <c r="QR348" s="24"/>
      <c r="QS348" s="24"/>
      <c r="QT348" s="24"/>
      <c r="QU348" s="24"/>
      <c r="QV348" s="24"/>
      <c r="QW348" s="24"/>
      <c r="QX348" s="24"/>
      <c r="QY348" s="24"/>
      <c r="QZ348" s="24"/>
      <c r="RA348" s="24"/>
      <c r="RB348" s="24"/>
      <c r="RC348" s="24"/>
      <c r="RD348" s="24"/>
      <c r="RE348" s="24"/>
      <c r="RF348" s="24"/>
      <c r="RG348" s="24"/>
      <c r="RH348" s="24"/>
      <c r="RI348" s="24"/>
      <c r="RJ348" s="24"/>
      <c r="RK348" s="24"/>
      <c r="RL348" s="24"/>
      <c r="RM348" s="24"/>
      <c r="RN348" s="24"/>
      <c r="RO348" s="24"/>
      <c r="RP348" s="24"/>
      <c r="RQ348" s="24"/>
      <c r="RR348" s="24"/>
      <c r="RS348" s="24"/>
      <c r="RT348" s="24"/>
      <c r="RU348" s="24"/>
      <c r="RV348" s="24"/>
      <c r="RW348" s="24"/>
      <c r="RX348" s="24"/>
      <c r="RY348" s="24"/>
      <c r="RZ348" s="24"/>
      <c r="SA348" s="24"/>
      <c r="SB348" s="24"/>
      <c r="SC348" s="24"/>
      <c r="SD348" s="24"/>
      <c r="SE348" s="24"/>
      <c r="SF348" s="24"/>
      <c r="SG348" s="24"/>
      <c r="SH348" s="24"/>
      <c r="SI348" s="24"/>
      <c r="SJ348" s="24"/>
      <c r="SK348" s="24"/>
      <c r="SL348" s="24"/>
      <c r="SM348" s="24"/>
      <c r="SN348" s="24"/>
      <c r="SO348" s="24"/>
      <c r="SP348" s="24"/>
      <c r="SQ348" s="24"/>
      <c r="SR348" s="24"/>
      <c r="SS348" s="24"/>
      <c r="ST348" s="24"/>
      <c r="SU348" s="24"/>
      <c r="SV348" s="24"/>
      <c r="SW348" s="24"/>
      <c r="SX348" s="24"/>
      <c r="SY348" s="24"/>
      <c r="SZ348" s="24"/>
      <c r="TA348" s="24"/>
      <c r="TB348" s="24"/>
      <c r="TC348" s="24"/>
      <c r="TD348" s="24"/>
      <c r="TE348" s="24"/>
      <c r="TF348" s="24"/>
      <c r="TG348" s="24"/>
      <c r="TH348" s="24"/>
      <c r="TI348" s="24"/>
      <c r="TJ348" s="24"/>
      <c r="TK348" s="24"/>
      <c r="TL348" s="24"/>
      <c r="TM348" s="24"/>
      <c r="TN348" s="24"/>
      <c r="TO348" s="24"/>
      <c r="TP348" s="24"/>
      <c r="TQ348" s="24"/>
      <c r="TR348" s="24"/>
      <c r="TS348" s="24"/>
      <c r="TT348" s="24"/>
      <c r="TU348" s="24"/>
      <c r="TV348" s="24"/>
      <c r="TW348" s="24"/>
      <c r="TX348" s="24"/>
      <c r="TY348" s="24"/>
      <c r="TZ348" s="24"/>
      <c r="UA348" s="24"/>
      <c r="UB348" s="24"/>
      <c r="UC348" s="24"/>
      <c r="UD348" s="24"/>
      <c r="UE348" s="24"/>
      <c r="UF348" s="24"/>
      <c r="UG348" s="24"/>
      <c r="UH348" s="24"/>
      <c r="UI348" s="24"/>
      <c r="UJ348" s="24"/>
      <c r="UK348" s="24"/>
      <c r="UL348" s="24"/>
      <c r="UM348" s="24"/>
      <c r="UN348" s="24"/>
      <c r="UO348" s="24"/>
      <c r="UP348" s="24"/>
      <c r="UQ348" s="24"/>
      <c r="UR348" s="24"/>
      <c r="US348" s="24"/>
      <c r="UT348" s="24"/>
      <c r="UU348" s="24"/>
      <c r="UV348" s="24"/>
      <c r="UW348" s="24"/>
      <c r="UX348" s="24"/>
      <c r="UY348" s="24"/>
      <c r="UZ348" s="24"/>
      <c r="VA348" s="24"/>
      <c r="VB348" s="24"/>
      <c r="VC348" s="24"/>
      <c r="VD348" s="24"/>
    </row>
    <row r="349" spans="1:576" s="23" customFormat="1" ht="15" customHeight="1" x14ac:dyDescent="0.2">
      <c r="A349" s="18">
        <v>35</v>
      </c>
      <c r="B349" s="89" t="s">
        <v>325</v>
      </c>
      <c r="C349" s="89" t="s">
        <v>326</v>
      </c>
      <c r="D349" s="20">
        <v>14</v>
      </c>
      <c r="E349" s="89" t="s">
        <v>247</v>
      </c>
      <c r="F349" s="89" t="s">
        <v>327</v>
      </c>
      <c r="G349" s="130">
        <v>6</v>
      </c>
      <c r="H349" s="22">
        <v>40</v>
      </c>
      <c r="I349" s="22" t="s">
        <v>121</v>
      </c>
      <c r="J349" s="21" t="s">
        <v>237</v>
      </c>
      <c r="K349" s="21" t="s">
        <v>273</v>
      </c>
      <c r="L349" s="21" t="s">
        <v>287</v>
      </c>
      <c r="M349" s="22">
        <v>1</v>
      </c>
      <c r="N349" s="101">
        <v>10433</v>
      </c>
      <c r="O349" s="62">
        <f t="shared" si="194"/>
        <v>2086.6</v>
      </c>
      <c r="P349" s="62"/>
      <c r="Q349" s="62">
        <f t="shared" si="195"/>
        <v>12519.6</v>
      </c>
      <c r="R349" s="62">
        <f>70.1*7</f>
        <v>490.69999999999993</v>
      </c>
      <c r="S349" s="62">
        <f t="shared" si="196"/>
        <v>2341.7666666666669</v>
      </c>
      <c r="T349" s="62">
        <f t="shared" si="197"/>
        <v>23417.666666666668</v>
      </c>
      <c r="U349" s="62">
        <f t="shared" si="198"/>
        <v>2190.9299999999998</v>
      </c>
      <c r="V349" s="62">
        <f t="shared" si="199"/>
        <v>375.58800000000002</v>
      </c>
      <c r="W349" s="62">
        <f t="shared" si="200"/>
        <v>625.98</v>
      </c>
      <c r="X349" s="62">
        <f t="shared" si="201"/>
        <v>250.39200000000002</v>
      </c>
      <c r="Y349" s="62">
        <f t="shared" si="192"/>
        <v>915</v>
      </c>
      <c r="Z349" s="62">
        <f t="shared" si="193"/>
        <v>616</v>
      </c>
      <c r="AA349" s="64">
        <f t="shared" si="202"/>
        <v>7025.3</v>
      </c>
      <c r="AB349" s="64">
        <f t="shared" si="203"/>
        <v>20716.251111111113</v>
      </c>
      <c r="AC349" s="64">
        <f t="shared" si="204"/>
        <v>248595.01333333337</v>
      </c>
      <c r="AD349" s="64"/>
      <c r="AE349" s="64"/>
      <c r="AF349" s="64"/>
      <c r="AG349" s="64"/>
      <c r="AH349" s="64"/>
      <c r="AI349" s="64"/>
      <c r="AJ349" s="64"/>
      <c r="AK349" s="64"/>
      <c r="AL349" s="6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  <c r="BZ349" s="24"/>
      <c r="CA349" s="24"/>
      <c r="CB349" s="24"/>
      <c r="CC349" s="24"/>
      <c r="CD349" s="24"/>
      <c r="CE349" s="24"/>
      <c r="CF349" s="24"/>
      <c r="CG349" s="24"/>
      <c r="CH349" s="24"/>
      <c r="CI349" s="24"/>
      <c r="CJ349" s="24"/>
      <c r="CK349" s="24"/>
      <c r="CL349" s="24"/>
      <c r="CM349" s="24"/>
      <c r="CN349" s="24"/>
      <c r="CO349" s="24"/>
      <c r="CP349" s="24"/>
      <c r="CQ349" s="24"/>
      <c r="CR349" s="24"/>
      <c r="CS349" s="24"/>
      <c r="CT349" s="24"/>
      <c r="CU349" s="24"/>
      <c r="CV349" s="24"/>
      <c r="CW349" s="24"/>
      <c r="CX349" s="24"/>
      <c r="CY349" s="24"/>
      <c r="CZ349" s="24"/>
      <c r="DA349" s="24"/>
      <c r="DB349" s="24"/>
      <c r="DC349" s="24"/>
      <c r="DD349" s="24"/>
      <c r="DE349" s="24"/>
      <c r="DF349" s="24"/>
      <c r="DG349" s="24"/>
      <c r="DH349" s="24"/>
      <c r="DI349" s="24"/>
      <c r="DJ349" s="24"/>
      <c r="DK349" s="24"/>
      <c r="DL349" s="24"/>
      <c r="DM349" s="24"/>
      <c r="DN349" s="24"/>
      <c r="DO349" s="24"/>
      <c r="DP349" s="24"/>
      <c r="DQ349" s="24"/>
      <c r="DR349" s="24"/>
      <c r="DS349" s="24"/>
      <c r="DT349" s="24"/>
      <c r="DU349" s="24"/>
      <c r="DV349" s="24"/>
      <c r="DW349" s="24"/>
      <c r="DX349" s="24"/>
      <c r="DY349" s="24"/>
      <c r="DZ349" s="24"/>
      <c r="EA349" s="24"/>
      <c r="EB349" s="24"/>
      <c r="EC349" s="24"/>
      <c r="ED349" s="24"/>
      <c r="EE349" s="24"/>
      <c r="EF349" s="24"/>
      <c r="EG349" s="24"/>
      <c r="EH349" s="24"/>
      <c r="EI349" s="24"/>
      <c r="EJ349" s="24"/>
      <c r="EK349" s="24"/>
      <c r="EL349" s="24"/>
      <c r="EM349" s="24"/>
      <c r="EN349" s="24"/>
      <c r="EO349" s="24"/>
      <c r="EP349" s="24"/>
      <c r="EQ349" s="24"/>
      <c r="ER349" s="24"/>
      <c r="ES349" s="24"/>
      <c r="ET349" s="24"/>
      <c r="EU349" s="24"/>
      <c r="EV349" s="24"/>
      <c r="EW349" s="24"/>
      <c r="EX349" s="24"/>
      <c r="EY349" s="24"/>
      <c r="EZ349" s="24"/>
      <c r="FA349" s="24"/>
      <c r="FB349" s="24"/>
      <c r="FC349" s="24"/>
      <c r="FD349" s="24"/>
      <c r="FE349" s="24"/>
      <c r="FF349" s="24"/>
      <c r="FG349" s="24"/>
      <c r="FH349" s="24"/>
      <c r="FI349" s="24"/>
      <c r="FJ349" s="24"/>
      <c r="FK349" s="24"/>
      <c r="FL349" s="24"/>
      <c r="FM349" s="24"/>
      <c r="FN349" s="24"/>
      <c r="FO349" s="24"/>
      <c r="FP349" s="24"/>
      <c r="FQ349" s="24"/>
      <c r="FR349" s="24"/>
      <c r="FS349" s="24"/>
      <c r="FT349" s="24"/>
      <c r="FU349" s="24"/>
      <c r="FV349" s="24"/>
      <c r="FW349" s="24"/>
      <c r="FX349" s="24"/>
      <c r="FY349" s="24"/>
      <c r="FZ349" s="24"/>
      <c r="GA349" s="24"/>
      <c r="GB349" s="24"/>
      <c r="GC349" s="24"/>
      <c r="GD349" s="24"/>
      <c r="GE349" s="24"/>
      <c r="GF349" s="24"/>
      <c r="GG349" s="24"/>
      <c r="GH349" s="24"/>
      <c r="GI349" s="24"/>
      <c r="GJ349" s="24"/>
      <c r="GK349" s="24"/>
      <c r="GL349" s="24"/>
      <c r="GM349" s="24"/>
      <c r="GN349" s="24"/>
      <c r="GO349" s="24"/>
      <c r="GP349" s="24"/>
      <c r="GQ349" s="24"/>
      <c r="GR349" s="24"/>
      <c r="GS349" s="24"/>
      <c r="GT349" s="24"/>
      <c r="GU349" s="24"/>
      <c r="GV349" s="24"/>
      <c r="GW349" s="24"/>
      <c r="GX349" s="24"/>
      <c r="GY349" s="24"/>
      <c r="GZ349" s="24"/>
      <c r="HA349" s="24"/>
      <c r="HB349" s="24"/>
      <c r="HC349" s="24"/>
      <c r="HD349" s="24"/>
      <c r="HE349" s="24"/>
      <c r="HF349" s="24"/>
      <c r="HG349" s="24"/>
      <c r="HH349" s="24"/>
      <c r="HI349" s="24"/>
      <c r="HJ349" s="24"/>
      <c r="HK349" s="24"/>
      <c r="HL349" s="24"/>
      <c r="HM349" s="24"/>
      <c r="HN349" s="24"/>
      <c r="HO349" s="24"/>
      <c r="HP349" s="24"/>
      <c r="HQ349" s="24"/>
      <c r="HR349" s="24"/>
      <c r="HS349" s="24"/>
      <c r="HT349" s="24"/>
      <c r="HU349" s="24"/>
      <c r="HV349" s="24"/>
      <c r="HW349" s="24"/>
      <c r="HX349" s="24"/>
      <c r="HY349" s="24"/>
      <c r="HZ349" s="24"/>
      <c r="IA349" s="24"/>
      <c r="IB349" s="24"/>
      <c r="IC349" s="24"/>
      <c r="ID349" s="24"/>
      <c r="IE349" s="24"/>
      <c r="IF349" s="24"/>
      <c r="IG349" s="24"/>
      <c r="IH349" s="24"/>
      <c r="II349" s="24"/>
      <c r="IJ349" s="24"/>
      <c r="IK349" s="24"/>
      <c r="IL349" s="24"/>
      <c r="IM349" s="24"/>
      <c r="IN349" s="24"/>
      <c r="IO349" s="24"/>
      <c r="IP349" s="24"/>
      <c r="IQ349" s="24"/>
      <c r="IR349" s="24"/>
      <c r="IS349" s="24"/>
      <c r="IT349" s="24"/>
      <c r="IU349" s="24"/>
      <c r="IV349" s="24"/>
      <c r="IW349" s="24"/>
      <c r="IX349" s="24"/>
      <c r="IY349" s="24"/>
      <c r="IZ349" s="24"/>
      <c r="JA349" s="24"/>
      <c r="JB349" s="24"/>
      <c r="JC349" s="24"/>
      <c r="JD349" s="24"/>
      <c r="JE349" s="24"/>
      <c r="JF349" s="24"/>
      <c r="JG349" s="24"/>
      <c r="JH349" s="24"/>
      <c r="JI349" s="24"/>
      <c r="JJ349" s="24"/>
      <c r="JK349" s="24"/>
      <c r="JL349" s="24"/>
      <c r="JM349" s="24"/>
      <c r="JN349" s="24"/>
      <c r="JO349" s="24"/>
      <c r="JP349" s="24"/>
      <c r="JQ349" s="24"/>
      <c r="JR349" s="24"/>
      <c r="JS349" s="24"/>
      <c r="JT349" s="24"/>
      <c r="JU349" s="24"/>
      <c r="JV349" s="24"/>
      <c r="JW349" s="24"/>
      <c r="JX349" s="24"/>
      <c r="JY349" s="24"/>
      <c r="JZ349" s="24"/>
      <c r="KA349" s="24"/>
      <c r="KB349" s="24"/>
      <c r="KC349" s="24"/>
      <c r="KD349" s="24"/>
      <c r="KE349" s="24"/>
      <c r="KF349" s="24"/>
      <c r="KG349" s="24"/>
      <c r="KH349" s="24"/>
      <c r="KI349" s="24"/>
      <c r="KJ349" s="24"/>
      <c r="KK349" s="24"/>
      <c r="KL349" s="24"/>
      <c r="KM349" s="24"/>
      <c r="KN349" s="24"/>
      <c r="KO349" s="24"/>
      <c r="KP349" s="24"/>
      <c r="KQ349" s="24"/>
      <c r="KR349" s="24"/>
      <c r="KS349" s="24"/>
      <c r="KT349" s="24"/>
      <c r="KU349" s="24"/>
      <c r="KV349" s="24"/>
      <c r="KW349" s="24"/>
      <c r="KX349" s="24"/>
      <c r="KY349" s="24"/>
      <c r="KZ349" s="24"/>
      <c r="LA349" s="24"/>
      <c r="LB349" s="24"/>
      <c r="LC349" s="24"/>
      <c r="LD349" s="24"/>
      <c r="LE349" s="24"/>
      <c r="LF349" s="24"/>
      <c r="LG349" s="24"/>
      <c r="LH349" s="24"/>
      <c r="LI349" s="24"/>
      <c r="LJ349" s="24"/>
      <c r="LK349" s="24"/>
      <c r="LL349" s="24"/>
      <c r="LM349" s="24"/>
      <c r="LN349" s="24"/>
      <c r="LO349" s="24"/>
      <c r="LP349" s="24"/>
      <c r="LQ349" s="24"/>
      <c r="LR349" s="24"/>
      <c r="LS349" s="24"/>
      <c r="LT349" s="24"/>
      <c r="LU349" s="24"/>
      <c r="LV349" s="24"/>
      <c r="LW349" s="24"/>
      <c r="LX349" s="24"/>
      <c r="LY349" s="24"/>
      <c r="LZ349" s="24"/>
      <c r="MA349" s="24"/>
      <c r="MB349" s="24"/>
      <c r="MC349" s="24"/>
      <c r="MD349" s="24"/>
      <c r="ME349" s="24"/>
      <c r="MF349" s="24"/>
      <c r="MG349" s="24"/>
      <c r="MH349" s="24"/>
      <c r="MI349" s="24"/>
      <c r="MJ349" s="24"/>
      <c r="MK349" s="24"/>
      <c r="ML349" s="24"/>
      <c r="MM349" s="24"/>
      <c r="MN349" s="24"/>
      <c r="MO349" s="24"/>
      <c r="MP349" s="24"/>
      <c r="MQ349" s="24"/>
      <c r="MR349" s="24"/>
      <c r="MS349" s="24"/>
      <c r="MT349" s="24"/>
      <c r="MU349" s="24"/>
      <c r="MV349" s="24"/>
      <c r="MW349" s="24"/>
      <c r="MX349" s="24"/>
      <c r="MY349" s="24"/>
      <c r="MZ349" s="24"/>
      <c r="NA349" s="24"/>
      <c r="NB349" s="24"/>
      <c r="NC349" s="24"/>
      <c r="ND349" s="24"/>
      <c r="NE349" s="24"/>
      <c r="NF349" s="24"/>
      <c r="NG349" s="24"/>
      <c r="NH349" s="24"/>
      <c r="NI349" s="24"/>
      <c r="NJ349" s="24"/>
      <c r="NK349" s="24"/>
      <c r="NL349" s="24"/>
      <c r="NM349" s="24"/>
      <c r="NN349" s="24"/>
      <c r="NO349" s="24"/>
      <c r="NP349" s="24"/>
      <c r="NQ349" s="24"/>
      <c r="NR349" s="24"/>
      <c r="NS349" s="24"/>
      <c r="NT349" s="24"/>
      <c r="NU349" s="24"/>
      <c r="NV349" s="24"/>
      <c r="NW349" s="24"/>
      <c r="NX349" s="24"/>
      <c r="NY349" s="24"/>
      <c r="NZ349" s="24"/>
      <c r="OA349" s="24"/>
      <c r="OB349" s="24"/>
      <c r="OC349" s="24"/>
      <c r="OD349" s="24"/>
      <c r="OE349" s="24"/>
      <c r="OF349" s="24"/>
      <c r="OG349" s="24"/>
      <c r="OH349" s="24"/>
      <c r="OI349" s="24"/>
      <c r="OJ349" s="24"/>
      <c r="OK349" s="24"/>
      <c r="OL349" s="24"/>
      <c r="OM349" s="24"/>
      <c r="ON349" s="24"/>
      <c r="OO349" s="24"/>
      <c r="OP349" s="24"/>
      <c r="OQ349" s="24"/>
      <c r="OR349" s="24"/>
      <c r="OS349" s="24"/>
      <c r="OT349" s="24"/>
      <c r="OU349" s="24"/>
      <c r="OV349" s="24"/>
      <c r="OW349" s="24"/>
      <c r="OX349" s="24"/>
      <c r="OY349" s="24"/>
      <c r="OZ349" s="24"/>
      <c r="PA349" s="24"/>
      <c r="PB349" s="24"/>
      <c r="PC349" s="24"/>
      <c r="PD349" s="24"/>
      <c r="PE349" s="24"/>
      <c r="PF349" s="24"/>
      <c r="PG349" s="24"/>
      <c r="PH349" s="24"/>
      <c r="PI349" s="24"/>
      <c r="PJ349" s="24"/>
      <c r="PK349" s="24"/>
      <c r="PL349" s="24"/>
      <c r="PM349" s="24"/>
      <c r="PN349" s="24"/>
      <c r="PO349" s="24"/>
      <c r="PP349" s="24"/>
      <c r="PQ349" s="24"/>
      <c r="PR349" s="24"/>
      <c r="PS349" s="24"/>
      <c r="PT349" s="24"/>
      <c r="PU349" s="24"/>
      <c r="PV349" s="24"/>
      <c r="PW349" s="24"/>
      <c r="PX349" s="24"/>
      <c r="PY349" s="24"/>
      <c r="PZ349" s="24"/>
      <c r="QA349" s="24"/>
      <c r="QB349" s="24"/>
      <c r="QC349" s="24"/>
      <c r="QD349" s="24"/>
      <c r="QE349" s="24"/>
      <c r="QF349" s="24"/>
      <c r="QG349" s="24"/>
      <c r="QH349" s="24"/>
      <c r="QI349" s="24"/>
      <c r="QJ349" s="24"/>
      <c r="QK349" s="24"/>
      <c r="QL349" s="24"/>
      <c r="QM349" s="24"/>
      <c r="QN349" s="24"/>
      <c r="QO349" s="24"/>
      <c r="QP349" s="24"/>
      <c r="QQ349" s="24"/>
      <c r="QR349" s="24"/>
      <c r="QS349" s="24"/>
      <c r="QT349" s="24"/>
      <c r="QU349" s="24"/>
      <c r="QV349" s="24"/>
      <c r="QW349" s="24"/>
      <c r="QX349" s="24"/>
      <c r="QY349" s="24"/>
      <c r="QZ349" s="24"/>
      <c r="RA349" s="24"/>
      <c r="RB349" s="24"/>
      <c r="RC349" s="24"/>
      <c r="RD349" s="24"/>
      <c r="RE349" s="24"/>
      <c r="RF349" s="24"/>
      <c r="RG349" s="24"/>
      <c r="RH349" s="24"/>
      <c r="RI349" s="24"/>
      <c r="RJ349" s="24"/>
      <c r="RK349" s="24"/>
      <c r="RL349" s="24"/>
      <c r="RM349" s="24"/>
      <c r="RN349" s="24"/>
      <c r="RO349" s="24"/>
      <c r="RP349" s="24"/>
      <c r="RQ349" s="24"/>
      <c r="RR349" s="24"/>
      <c r="RS349" s="24"/>
      <c r="RT349" s="24"/>
      <c r="RU349" s="24"/>
      <c r="RV349" s="24"/>
      <c r="RW349" s="24"/>
      <c r="RX349" s="24"/>
      <c r="RY349" s="24"/>
      <c r="RZ349" s="24"/>
      <c r="SA349" s="24"/>
      <c r="SB349" s="24"/>
      <c r="SC349" s="24"/>
      <c r="SD349" s="24"/>
      <c r="SE349" s="24"/>
      <c r="SF349" s="24"/>
      <c r="SG349" s="24"/>
      <c r="SH349" s="24"/>
      <c r="SI349" s="24"/>
      <c r="SJ349" s="24"/>
      <c r="SK349" s="24"/>
      <c r="SL349" s="24"/>
      <c r="SM349" s="24"/>
      <c r="SN349" s="24"/>
      <c r="SO349" s="24"/>
      <c r="SP349" s="24"/>
      <c r="SQ349" s="24"/>
      <c r="SR349" s="24"/>
      <c r="SS349" s="24"/>
      <c r="ST349" s="24"/>
      <c r="SU349" s="24"/>
      <c r="SV349" s="24"/>
      <c r="SW349" s="24"/>
      <c r="SX349" s="24"/>
      <c r="SY349" s="24"/>
      <c r="SZ349" s="24"/>
      <c r="TA349" s="24"/>
      <c r="TB349" s="24"/>
      <c r="TC349" s="24"/>
      <c r="TD349" s="24"/>
      <c r="TE349" s="24"/>
      <c r="TF349" s="24"/>
      <c r="TG349" s="24"/>
      <c r="TH349" s="24"/>
      <c r="TI349" s="24"/>
      <c r="TJ349" s="24"/>
      <c r="TK349" s="24"/>
      <c r="TL349" s="24"/>
      <c r="TM349" s="24"/>
      <c r="TN349" s="24"/>
      <c r="TO349" s="24"/>
      <c r="TP349" s="24"/>
      <c r="TQ349" s="24"/>
      <c r="TR349" s="24"/>
      <c r="TS349" s="24"/>
      <c r="TT349" s="24"/>
      <c r="TU349" s="24"/>
      <c r="TV349" s="24"/>
      <c r="TW349" s="24"/>
      <c r="TX349" s="24"/>
      <c r="TY349" s="24"/>
      <c r="TZ349" s="24"/>
      <c r="UA349" s="24"/>
      <c r="UB349" s="24"/>
      <c r="UC349" s="24"/>
      <c r="UD349" s="24"/>
      <c r="UE349" s="24"/>
      <c r="UF349" s="24"/>
      <c r="UG349" s="24"/>
      <c r="UH349" s="24"/>
      <c r="UI349" s="24"/>
      <c r="UJ349" s="24"/>
      <c r="UK349" s="24"/>
      <c r="UL349" s="24"/>
      <c r="UM349" s="24"/>
      <c r="UN349" s="24"/>
      <c r="UO349" s="24"/>
      <c r="UP349" s="24"/>
      <c r="UQ349" s="24"/>
      <c r="UR349" s="24"/>
      <c r="US349" s="24"/>
      <c r="UT349" s="24"/>
      <c r="UU349" s="24"/>
      <c r="UV349" s="24"/>
      <c r="UW349" s="24"/>
      <c r="UX349" s="24"/>
      <c r="UY349" s="24"/>
      <c r="UZ349" s="24"/>
      <c r="VA349" s="24"/>
      <c r="VB349" s="24"/>
      <c r="VC349" s="24"/>
      <c r="VD349" s="24"/>
    </row>
    <row r="350" spans="1:576" s="23" customFormat="1" ht="15" customHeight="1" x14ac:dyDescent="0.2">
      <c r="A350" s="18">
        <v>36</v>
      </c>
      <c r="B350" s="89" t="s">
        <v>325</v>
      </c>
      <c r="C350" s="89" t="s">
        <v>326</v>
      </c>
      <c r="D350" s="20">
        <v>14</v>
      </c>
      <c r="E350" s="89" t="s">
        <v>247</v>
      </c>
      <c r="F350" s="89" t="s">
        <v>327</v>
      </c>
      <c r="G350" s="130">
        <v>6</v>
      </c>
      <c r="H350" s="22">
        <v>40</v>
      </c>
      <c r="I350" s="22" t="s">
        <v>121</v>
      </c>
      <c r="J350" s="21" t="s">
        <v>237</v>
      </c>
      <c r="K350" s="21" t="s">
        <v>273</v>
      </c>
      <c r="L350" s="21" t="s">
        <v>287</v>
      </c>
      <c r="M350" s="22">
        <v>1</v>
      </c>
      <c r="N350" s="101">
        <v>10433</v>
      </c>
      <c r="O350" s="62">
        <f t="shared" si="194"/>
        <v>2086.6</v>
      </c>
      <c r="P350" s="62"/>
      <c r="Q350" s="62">
        <f t="shared" si="195"/>
        <v>12519.6</v>
      </c>
      <c r="R350" s="62">
        <f>70.1*4</f>
        <v>280.39999999999998</v>
      </c>
      <c r="S350" s="62">
        <f t="shared" si="196"/>
        <v>2341.7666666666669</v>
      </c>
      <c r="T350" s="62">
        <f t="shared" si="197"/>
        <v>23417.666666666668</v>
      </c>
      <c r="U350" s="62">
        <f t="shared" si="198"/>
        <v>2190.9299999999998</v>
      </c>
      <c r="V350" s="62">
        <f t="shared" si="199"/>
        <v>375.58800000000002</v>
      </c>
      <c r="W350" s="62">
        <f t="shared" si="200"/>
        <v>625.98</v>
      </c>
      <c r="X350" s="62">
        <f t="shared" si="201"/>
        <v>250.39200000000002</v>
      </c>
      <c r="Y350" s="62">
        <f t="shared" si="192"/>
        <v>915</v>
      </c>
      <c r="Z350" s="62">
        <f t="shared" si="193"/>
        <v>616</v>
      </c>
      <c r="AA350" s="64">
        <f t="shared" si="202"/>
        <v>7025.3</v>
      </c>
      <c r="AB350" s="64">
        <f t="shared" si="203"/>
        <v>20505.95111111111</v>
      </c>
      <c r="AC350" s="64">
        <f t="shared" si="204"/>
        <v>246071.41333333333</v>
      </c>
      <c r="AD350" s="64"/>
      <c r="AE350" s="64"/>
      <c r="AF350" s="64"/>
      <c r="AG350" s="64"/>
      <c r="AH350" s="64"/>
      <c r="AI350" s="64"/>
      <c r="AJ350" s="64"/>
      <c r="AK350" s="64"/>
      <c r="AL350" s="6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  <c r="CH350" s="24"/>
      <c r="CI350" s="24"/>
      <c r="CJ350" s="24"/>
      <c r="CK350" s="24"/>
      <c r="CL350" s="24"/>
      <c r="CM350" s="24"/>
      <c r="CN350" s="24"/>
      <c r="CO350" s="24"/>
      <c r="CP350" s="24"/>
      <c r="CQ350" s="24"/>
      <c r="CR350" s="24"/>
      <c r="CS350" s="24"/>
      <c r="CT350" s="24"/>
      <c r="CU350" s="24"/>
      <c r="CV350" s="24"/>
      <c r="CW350" s="24"/>
      <c r="CX350" s="24"/>
      <c r="CY350" s="24"/>
      <c r="CZ350" s="24"/>
      <c r="DA350" s="24"/>
      <c r="DB350" s="24"/>
      <c r="DC350" s="24"/>
      <c r="DD350" s="24"/>
      <c r="DE350" s="24"/>
      <c r="DF350" s="24"/>
      <c r="DG350" s="24"/>
      <c r="DH350" s="24"/>
      <c r="DI350" s="24"/>
      <c r="DJ350" s="24"/>
      <c r="DK350" s="24"/>
      <c r="DL350" s="24"/>
      <c r="DM350" s="24"/>
      <c r="DN350" s="24"/>
      <c r="DO350" s="24"/>
      <c r="DP350" s="24"/>
      <c r="DQ350" s="24"/>
      <c r="DR350" s="24"/>
      <c r="DS350" s="24"/>
      <c r="DT350" s="24"/>
      <c r="DU350" s="24"/>
      <c r="DV350" s="24"/>
      <c r="DW350" s="24"/>
      <c r="DX350" s="24"/>
      <c r="DY350" s="24"/>
      <c r="DZ350" s="24"/>
      <c r="EA350" s="24"/>
      <c r="EB350" s="24"/>
      <c r="EC350" s="24"/>
      <c r="ED350" s="24"/>
      <c r="EE350" s="24"/>
      <c r="EF350" s="24"/>
      <c r="EG350" s="24"/>
      <c r="EH350" s="24"/>
      <c r="EI350" s="24"/>
      <c r="EJ350" s="24"/>
      <c r="EK350" s="24"/>
      <c r="EL350" s="24"/>
      <c r="EM350" s="24"/>
      <c r="EN350" s="24"/>
      <c r="EO350" s="24"/>
      <c r="EP350" s="24"/>
      <c r="EQ350" s="24"/>
      <c r="ER350" s="24"/>
      <c r="ES350" s="24"/>
      <c r="ET350" s="24"/>
      <c r="EU350" s="24"/>
      <c r="EV350" s="24"/>
      <c r="EW350" s="24"/>
      <c r="EX350" s="24"/>
      <c r="EY350" s="24"/>
      <c r="EZ350" s="24"/>
      <c r="FA350" s="24"/>
      <c r="FB350" s="24"/>
      <c r="FC350" s="24"/>
      <c r="FD350" s="24"/>
      <c r="FE350" s="24"/>
      <c r="FF350" s="24"/>
      <c r="FG350" s="24"/>
      <c r="FH350" s="24"/>
      <c r="FI350" s="24"/>
      <c r="FJ350" s="24"/>
      <c r="FK350" s="24"/>
      <c r="FL350" s="24"/>
      <c r="FM350" s="24"/>
      <c r="FN350" s="24"/>
      <c r="FO350" s="24"/>
      <c r="FP350" s="24"/>
      <c r="FQ350" s="24"/>
      <c r="FR350" s="24"/>
      <c r="FS350" s="24"/>
      <c r="FT350" s="24"/>
      <c r="FU350" s="24"/>
      <c r="FV350" s="24"/>
      <c r="FW350" s="24"/>
      <c r="FX350" s="24"/>
      <c r="FY350" s="24"/>
      <c r="FZ350" s="24"/>
      <c r="GA350" s="24"/>
      <c r="GB350" s="24"/>
      <c r="GC350" s="24"/>
      <c r="GD350" s="24"/>
      <c r="GE350" s="24"/>
      <c r="GF350" s="24"/>
      <c r="GG350" s="24"/>
      <c r="GH350" s="24"/>
      <c r="GI350" s="24"/>
      <c r="GJ350" s="24"/>
      <c r="GK350" s="24"/>
      <c r="GL350" s="24"/>
      <c r="GM350" s="24"/>
      <c r="GN350" s="24"/>
      <c r="GO350" s="24"/>
      <c r="GP350" s="24"/>
      <c r="GQ350" s="24"/>
      <c r="GR350" s="24"/>
      <c r="GS350" s="24"/>
      <c r="GT350" s="24"/>
      <c r="GU350" s="24"/>
      <c r="GV350" s="24"/>
      <c r="GW350" s="24"/>
      <c r="GX350" s="24"/>
      <c r="GY350" s="24"/>
      <c r="GZ350" s="24"/>
      <c r="HA350" s="24"/>
      <c r="HB350" s="24"/>
      <c r="HC350" s="24"/>
      <c r="HD350" s="24"/>
      <c r="HE350" s="24"/>
      <c r="HF350" s="24"/>
      <c r="HG350" s="24"/>
      <c r="HH350" s="24"/>
      <c r="HI350" s="24"/>
      <c r="HJ350" s="24"/>
      <c r="HK350" s="24"/>
      <c r="HL350" s="24"/>
      <c r="HM350" s="24"/>
      <c r="HN350" s="24"/>
      <c r="HO350" s="24"/>
      <c r="HP350" s="24"/>
      <c r="HQ350" s="24"/>
      <c r="HR350" s="24"/>
      <c r="HS350" s="24"/>
      <c r="HT350" s="24"/>
      <c r="HU350" s="24"/>
      <c r="HV350" s="24"/>
      <c r="HW350" s="24"/>
      <c r="HX350" s="24"/>
      <c r="HY350" s="24"/>
      <c r="HZ350" s="24"/>
      <c r="IA350" s="24"/>
      <c r="IB350" s="24"/>
      <c r="IC350" s="24"/>
      <c r="ID350" s="24"/>
      <c r="IE350" s="24"/>
      <c r="IF350" s="24"/>
      <c r="IG350" s="24"/>
      <c r="IH350" s="24"/>
      <c r="II350" s="24"/>
      <c r="IJ350" s="24"/>
      <c r="IK350" s="24"/>
      <c r="IL350" s="24"/>
      <c r="IM350" s="24"/>
      <c r="IN350" s="24"/>
      <c r="IO350" s="24"/>
      <c r="IP350" s="24"/>
      <c r="IQ350" s="24"/>
      <c r="IR350" s="24"/>
      <c r="IS350" s="24"/>
      <c r="IT350" s="24"/>
      <c r="IU350" s="24"/>
      <c r="IV350" s="24"/>
      <c r="IW350" s="24"/>
      <c r="IX350" s="24"/>
      <c r="IY350" s="24"/>
      <c r="IZ350" s="24"/>
      <c r="JA350" s="24"/>
      <c r="JB350" s="24"/>
      <c r="JC350" s="24"/>
      <c r="JD350" s="24"/>
      <c r="JE350" s="24"/>
      <c r="JF350" s="24"/>
      <c r="JG350" s="24"/>
      <c r="JH350" s="24"/>
      <c r="JI350" s="24"/>
      <c r="JJ350" s="24"/>
      <c r="JK350" s="24"/>
      <c r="JL350" s="24"/>
      <c r="JM350" s="24"/>
      <c r="JN350" s="24"/>
      <c r="JO350" s="24"/>
      <c r="JP350" s="24"/>
      <c r="JQ350" s="24"/>
      <c r="JR350" s="24"/>
      <c r="JS350" s="24"/>
      <c r="JT350" s="24"/>
      <c r="JU350" s="24"/>
      <c r="JV350" s="24"/>
      <c r="JW350" s="24"/>
      <c r="JX350" s="24"/>
      <c r="JY350" s="24"/>
      <c r="JZ350" s="24"/>
      <c r="KA350" s="24"/>
      <c r="KB350" s="24"/>
      <c r="KC350" s="24"/>
      <c r="KD350" s="24"/>
      <c r="KE350" s="24"/>
      <c r="KF350" s="24"/>
      <c r="KG350" s="24"/>
      <c r="KH350" s="24"/>
      <c r="KI350" s="24"/>
      <c r="KJ350" s="24"/>
      <c r="KK350" s="24"/>
      <c r="KL350" s="24"/>
      <c r="KM350" s="24"/>
      <c r="KN350" s="24"/>
      <c r="KO350" s="24"/>
      <c r="KP350" s="24"/>
      <c r="KQ350" s="24"/>
      <c r="KR350" s="24"/>
      <c r="KS350" s="24"/>
      <c r="KT350" s="24"/>
      <c r="KU350" s="24"/>
      <c r="KV350" s="24"/>
      <c r="KW350" s="24"/>
      <c r="KX350" s="24"/>
      <c r="KY350" s="24"/>
      <c r="KZ350" s="24"/>
      <c r="LA350" s="24"/>
      <c r="LB350" s="24"/>
      <c r="LC350" s="24"/>
      <c r="LD350" s="24"/>
      <c r="LE350" s="24"/>
      <c r="LF350" s="24"/>
      <c r="LG350" s="24"/>
      <c r="LH350" s="24"/>
      <c r="LI350" s="24"/>
      <c r="LJ350" s="24"/>
      <c r="LK350" s="24"/>
      <c r="LL350" s="24"/>
      <c r="LM350" s="24"/>
      <c r="LN350" s="24"/>
      <c r="LO350" s="24"/>
      <c r="LP350" s="24"/>
      <c r="LQ350" s="24"/>
      <c r="LR350" s="24"/>
      <c r="LS350" s="24"/>
      <c r="LT350" s="24"/>
      <c r="LU350" s="24"/>
      <c r="LV350" s="24"/>
      <c r="LW350" s="24"/>
      <c r="LX350" s="24"/>
      <c r="LY350" s="24"/>
      <c r="LZ350" s="24"/>
      <c r="MA350" s="24"/>
      <c r="MB350" s="24"/>
      <c r="MC350" s="24"/>
      <c r="MD350" s="24"/>
      <c r="ME350" s="24"/>
      <c r="MF350" s="24"/>
      <c r="MG350" s="24"/>
      <c r="MH350" s="24"/>
      <c r="MI350" s="24"/>
      <c r="MJ350" s="24"/>
      <c r="MK350" s="24"/>
      <c r="ML350" s="24"/>
      <c r="MM350" s="24"/>
      <c r="MN350" s="24"/>
      <c r="MO350" s="24"/>
      <c r="MP350" s="24"/>
      <c r="MQ350" s="24"/>
      <c r="MR350" s="24"/>
      <c r="MS350" s="24"/>
      <c r="MT350" s="24"/>
      <c r="MU350" s="24"/>
      <c r="MV350" s="24"/>
      <c r="MW350" s="24"/>
      <c r="MX350" s="24"/>
      <c r="MY350" s="24"/>
      <c r="MZ350" s="24"/>
      <c r="NA350" s="24"/>
      <c r="NB350" s="24"/>
      <c r="NC350" s="24"/>
      <c r="ND350" s="24"/>
      <c r="NE350" s="24"/>
      <c r="NF350" s="24"/>
      <c r="NG350" s="24"/>
      <c r="NH350" s="24"/>
      <c r="NI350" s="24"/>
      <c r="NJ350" s="24"/>
      <c r="NK350" s="24"/>
      <c r="NL350" s="24"/>
      <c r="NM350" s="24"/>
      <c r="NN350" s="24"/>
      <c r="NO350" s="24"/>
      <c r="NP350" s="24"/>
      <c r="NQ350" s="24"/>
      <c r="NR350" s="24"/>
      <c r="NS350" s="24"/>
      <c r="NT350" s="24"/>
      <c r="NU350" s="24"/>
      <c r="NV350" s="24"/>
      <c r="NW350" s="24"/>
      <c r="NX350" s="24"/>
      <c r="NY350" s="24"/>
      <c r="NZ350" s="24"/>
      <c r="OA350" s="24"/>
      <c r="OB350" s="24"/>
      <c r="OC350" s="24"/>
      <c r="OD350" s="24"/>
      <c r="OE350" s="24"/>
      <c r="OF350" s="24"/>
      <c r="OG350" s="24"/>
      <c r="OH350" s="24"/>
      <c r="OI350" s="24"/>
      <c r="OJ350" s="24"/>
      <c r="OK350" s="24"/>
      <c r="OL350" s="24"/>
      <c r="OM350" s="24"/>
      <c r="ON350" s="24"/>
      <c r="OO350" s="24"/>
      <c r="OP350" s="24"/>
      <c r="OQ350" s="24"/>
      <c r="OR350" s="24"/>
      <c r="OS350" s="24"/>
      <c r="OT350" s="24"/>
      <c r="OU350" s="24"/>
      <c r="OV350" s="24"/>
      <c r="OW350" s="24"/>
      <c r="OX350" s="24"/>
      <c r="OY350" s="24"/>
      <c r="OZ350" s="24"/>
      <c r="PA350" s="24"/>
      <c r="PB350" s="24"/>
      <c r="PC350" s="24"/>
      <c r="PD350" s="24"/>
      <c r="PE350" s="24"/>
      <c r="PF350" s="24"/>
      <c r="PG350" s="24"/>
      <c r="PH350" s="24"/>
      <c r="PI350" s="24"/>
      <c r="PJ350" s="24"/>
      <c r="PK350" s="24"/>
      <c r="PL350" s="24"/>
      <c r="PM350" s="24"/>
      <c r="PN350" s="24"/>
      <c r="PO350" s="24"/>
      <c r="PP350" s="24"/>
      <c r="PQ350" s="24"/>
      <c r="PR350" s="24"/>
      <c r="PS350" s="24"/>
      <c r="PT350" s="24"/>
      <c r="PU350" s="24"/>
      <c r="PV350" s="24"/>
      <c r="PW350" s="24"/>
      <c r="PX350" s="24"/>
      <c r="PY350" s="24"/>
      <c r="PZ350" s="24"/>
      <c r="QA350" s="24"/>
      <c r="QB350" s="24"/>
      <c r="QC350" s="24"/>
      <c r="QD350" s="24"/>
      <c r="QE350" s="24"/>
      <c r="QF350" s="24"/>
      <c r="QG350" s="24"/>
      <c r="QH350" s="24"/>
      <c r="QI350" s="24"/>
      <c r="QJ350" s="24"/>
      <c r="QK350" s="24"/>
      <c r="QL350" s="24"/>
      <c r="QM350" s="24"/>
      <c r="QN350" s="24"/>
      <c r="QO350" s="24"/>
      <c r="QP350" s="24"/>
      <c r="QQ350" s="24"/>
      <c r="QR350" s="24"/>
      <c r="QS350" s="24"/>
      <c r="QT350" s="24"/>
      <c r="QU350" s="24"/>
      <c r="QV350" s="24"/>
      <c r="QW350" s="24"/>
      <c r="QX350" s="24"/>
      <c r="QY350" s="24"/>
      <c r="QZ350" s="24"/>
      <c r="RA350" s="24"/>
      <c r="RB350" s="24"/>
      <c r="RC350" s="24"/>
      <c r="RD350" s="24"/>
      <c r="RE350" s="24"/>
      <c r="RF350" s="24"/>
      <c r="RG350" s="24"/>
      <c r="RH350" s="24"/>
      <c r="RI350" s="24"/>
      <c r="RJ350" s="24"/>
      <c r="RK350" s="24"/>
      <c r="RL350" s="24"/>
      <c r="RM350" s="24"/>
      <c r="RN350" s="24"/>
      <c r="RO350" s="24"/>
      <c r="RP350" s="24"/>
      <c r="RQ350" s="24"/>
      <c r="RR350" s="24"/>
      <c r="RS350" s="24"/>
      <c r="RT350" s="24"/>
      <c r="RU350" s="24"/>
      <c r="RV350" s="24"/>
      <c r="RW350" s="24"/>
      <c r="RX350" s="24"/>
      <c r="RY350" s="24"/>
      <c r="RZ350" s="24"/>
      <c r="SA350" s="24"/>
      <c r="SB350" s="24"/>
      <c r="SC350" s="24"/>
      <c r="SD350" s="24"/>
      <c r="SE350" s="24"/>
      <c r="SF350" s="24"/>
      <c r="SG350" s="24"/>
      <c r="SH350" s="24"/>
      <c r="SI350" s="24"/>
      <c r="SJ350" s="24"/>
      <c r="SK350" s="24"/>
      <c r="SL350" s="24"/>
      <c r="SM350" s="24"/>
      <c r="SN350" s="24"/>
      <c r="SO350" s="24"/>
      <c r="SP350" s="24"/>
      <c r="SQ350" s="24"/>
      <c r="SR350" s="24"/>
      <c r="SS350" s="24"/>
      <c r="ST350" s="24"/>
      <c r="SU350" s="24"/>
      <c r="SV350" s="24"/>
      <c r="SW350" s="24"/>
      <c r="SX350" s="24"/>
      <c r="SY350" s="24"/>
      <c r="SZ350" s="24"/>
      <c r="TA350" s="24"/>
      <c r="TB350" s="24"/>
      <c r="TC350" s="24"/>
      <c r="TD350" s="24"/>
      <c r="TE350" s="24"/>
      <c r="TF350" s="24"/>
      <c r="TG350" s="24"/>
      <c r="TH350" s="24"/>
      <c r="TI350" s="24"/>
      <c r="TJ350" s="24"/>
      <c r="TK350" s="24"/>
      <c r="TL350" s="24"/>
      <c r="TM350" s="24"/>
      <c r="TN350" s="24"/>
      <c r="TO350" s="24"/>
      <c r="TP350" s="24"/>
      <c r="TQ350" s="24"/>
      <c r="TR350" s="24"/>
      <c r="TS350" s="24"/>
      <c r="TT350" s="24"/>
      <c r="TU350" s="24"/>
      <c r="TV350" s="24"/>
      <c r="TW350" s="24"/>
      <c r="TX350" s="24"/>
      <c r="TY350" s="24"/>
      <c r="TZ350" s="24"/>
      <c r="UA350" s="24"/>
      <c r="UB350" s="24"/>
      <c r="UC350" s="24"/>
      <c r="UD350" s="24"/>
      <c r="UE350" s="24"/>
      <c r="UF350" s="24"/>
      <c r="UG350" s="24"/>
      <c r="UH350" s="24"/>
      <c r="UI350" s="24"/>
      <c r="UJ350" s="24"/>
      <c r="UK350" s="24"/>
      <c r="UL350" s="24"/>
      <c r="UM350" s="24"/>
      <c r="UN350" s="24"/>
      <c r="UO350" s="24"/>
      <c r="UP350" s="24"/>
      <c r="UQ350" s="24"/>
      <c r="UR350" s="24"/>
      <c r="US350" s="24"/>
      <c r="UT350" s="24"/>
      <c r="UU350" s="24"/>
      <c r="UV350" s="24"/>
      <c r="UW350" s="24"/>
      <c r="UX350" s="24"/>
      <c r="UY350" s="24"/>
      <c r="UZ350" s="24"/>
      <c r="VA350" s="24"/>
      <c r="VB350" s="24"/>
      <c r="VC350" s="24"/>
      <c r="VD350" s="24"/>
    </row>
    <row r="351" spans="1:576" s="23" customFormat="1" ht="15" customHeight="1" x14ac:dyDescent="0.2">
      <c r="A351" s="18">
        <v>37</v>
      </c>
      <c r="B351" s="89" t="s">
        <v>325</v>
      </c>
      <c r="C351" s="89" t="s">
        <v>326</v>
      </c>
      <c r="D351" s="20">
        <v>14</v>
      </c>
      <c r="E351" s="89" t="s">
        <v>247</v>
      </c>
      <c r="F351" s="89" t="s">
        <v>327</v>
      </c>
      <c r="G351" s="130">
        <v>6</v>
      </c>
      <c r="H351" s="22">
        <v>40</v>
      </c>
      <c r="I351" s="22" t="s">
        <v>121</v>
      </c>
      <c r="J351" s="21" t="s">
        <v>237</v>
      </c>
      <c r="K351" s="21" t="s">
        <v>273</v>
      </c>
      <c r="L351" s="21" t="s">
        <v>287</v>
      </c>
      <c r="M351" s="22">
        <v>1</v>
      </c>
      <c r="N351" s="101">
        <v>10433</v>
      </c>
      <c r="O351" s="62">
        <f t="shared" si="194"/>
        <v>2086.6</v>
      </c>
      <c r="P351" s="62"/>
      <c r="Q351" s="62">
        <f t="shared" si="195"/>
        <v>12519.6</v>
      </c>
      <c r="R351" s="62"/>
      <c r="S351" s="62">
        <f t="shared" si="196"/>
        <v>2341.7666666666669</v>
      </c>
      <c r="T351" s="62">
        <f t="shared" si="197"/>
        <v>23417.666666666668</v>
      </c>
      <c r="U351" s="62">
        <f t="shared" si="198"/>
        <v>2190.9299999999998</v>
      </c>
      <c r="V351" s="62">
        <f t="shared" si="199"/>
        <v>375.58800000000002</v>
      </c>
      <c r="W351" s="62">
        <f t="shared" si="200"/>
        <v>625.98</v>
      </c>
      <c r="X351" s="62">
        <f t="shared" si="201"/>
        <v>250.39200000000002</v>
      </c>
      <c r="Y351" s="62">
        <f t="shared" si="192"/>
        <v>915</v>
      </c>
      <c r="Z351" s="62">
        <f t="shared" si="193"/>
        <v>616</v>
      </c>
      <c r="AA351" s="64">
        <f t="shared" si="202"/>
        <v>7025.3</v>
      </c>
      <c r="AB351" s="64">
        <f t="shared" si="203"/>
        <v>20225.551111111108</v>
      </c>
      <c r="AC351" s="64">
        <f t="shared" si="204"/>
        <v>242706.61333333328</v>
      </c>
      <c r="AD351" s="64"/>
      <c r="AE351" s="64"/>
      <c r="AF351" s="64"/>
      <c r="AG351" s="64"/>
      <c r="AH351" s="64"/>
      <c r="AI351" s="64"/>
      <c r="AJ351" s="64"/>
      <c r="AK351" s="64"/>
      <c r="AL351" s="6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  <c r="CD351" s="24"/>
      <c r="CE351" s="24"/>
      <c r="CF351" s="24"/>
      <c r="CG351" s="24"/>
      <c r="CH351" s="24"/>
      <c r="CI351" s="24"/>
      <c r="CJ351" s="24"/>
      <c r="CK351" s="24"/>
      <c r="CL351" s="24"/>
      <c r="CM351" s="24"/>
      <c r="CN351" s="24"/>
      <c r="CO351" s="24"/>
      <c r="CP351" s="24"/>
      <c r="CQ351" s="24"/>
      <c r="CR351" s="24"/>
      <c r="CS351" s="24"/>
      <c r="CT351" s="24"/>
      <c r="CU351" s="24"/>
      <c r="CV351" s="24"/>
      <c r="CW351" s="24"/>
      <c r="CX351" s="24"/>
      <c r="CY351" s="24"/>
      <c r="CZ351" s="24"/>
      <c r="DA351" s="24"/>
      <c r="DB351" s="24"/>
      <c r="DC351" s="24"/>
      <c r="DD351" s="24"/>
      <c r="DE351" s="24"/>
      <c r="DF351" s="24"/>
      <c r="DG351" s="24"/>
      <c r="DH351" s="24"/>
      <c r="DI351" s="24"/>
      <c r="DJ351" s="24"/>
      <c r="DK351" s="24"/>
      <c r="DL351" s="24"/>
      <c r="DM351" s="24"/>
      <c r="DN351" s="24"/>
      <c r="DO351" s="24"/>
      <c r="DP351" s="24"/>
      <c r="DQ351" s="24"/>
      <c r="DR351" s="24"/>
      <c r="DS351" s="24"/>
      <c r="DT351" s="24"/>
      <c r="DU351" s="24"/>
      <c r="DV351" s="24"/>
      <c r="DW351" s="24"/>
      <c r="DX351" s="24"/>
      <c r="DY351" s="24"/>
      <c r="DZ351" s="24"/>
      <c r="EA351" s="24"/>
      <c r="EB351" s="24"/>
      <c r="EC351" s="24"/>
      <c r="ED351" s="24"/>
      <c r="EE351" s="24"/>
      <c r="EF351" s="24"/>
      <c r="EG351" s="24"/>
      <c r="EH351" s="24"/>
      <c r="EI351" s="24"/>
      <c r="EJ351" s="24"/>
      <c r="EK351" s="24"/>
      <c r="EL351" s="24"/>
      <c r="EM351" s="24"/>
      <c r="EN351" s="24"/>
      <c r="EO351" s="24"/>
      <c r="EP351" s="24"/>
      <c r="EQ351" s="24"/>
      <c r="ER351" s="24"/>
      <c r="ES351" s="24"/>
      <c r="ET351" s="24"/>
      <c r="EU351" s="24"/>
      <c r="EV351" s="24"/>
      <c r="EW351" s="24"/>
      <c r="EX351" s="24"/>
      <c r="EY351" s="24"/>
      <c r="EZ351" s="24"/>
      <c r="FA351" s="24"/>
      <c r="FB351" s="24"/>
      <c r="FC351" s="24"/>
      <c r="FD351" s="24"/>
      <c r="FE351" s="24"/>
      <c r="FF351" s="24"/>
      <c r="FG351" s="24"/>
      <c r="FH351" s="24"/>
      <c r="FI351" s="24"/>
      <c r="FJ351" s="24"/>
      <c r="FK351" s="24"/>
      <c r="FL351" s="24"/>
      <c r="FM351" s="24"/>
      <c r="FN351" s="24"/>
      <c r="FO351" s="24"/>
      <c r="FP351" s="24"/>
      <c r="FQ351" s="24"/>
      <c r="FR351" s="24"/>
      <c r="FS351" s="24"/>
      <c r="FT351" s="24"/>
      <c r="FU351" s="24"/>
      <c r="FV351" s="24"/>
      <c r="FW351" s="24"/>
      <c r="FX351" s="24"/>
      <c r="FY351" s="24"/>
      <c r="FZ351" s="24"/>
      <c r="GA351" s="24"/>
      <c r="GB351" s="24"/>
      <c r="GC351" s="24"/>
      <c r="GD351" s="24"/>
      <c r="GE351" s="24"/>
      <c r="GF351" s="24"/>
      <c r="GG351" s="24"/>
      <c r="GH351" s="24"/>
      <c r="GI351" s="24"/>
      <c r="GJ351" s="24"/>
      <c r="GK351" s="24"/>
      <c r="GL351" s="24"/>
      <c r="GM351" s="24"/>
      <c r="GN351" s="24"/>
      <c r="GO351" s="24"/>
      <c r="GP351" s="24"/>
      <c r="GQ351" s="24"/>
      <c r="GR351" s="24"/>
      <c r="GS351" s="24"/>
      <c r="GT351" s="24"/>
      <c r="GU351" s="24"/>
      <c r="GV351" s="24"/>
      <c r="GW351" s="24"/>
      <c r="GX351" s="24"/>
      <c r="GY351" s="24"/>
      <c r="GZ351" s="24"/>
      <c r="HA351" s="24"/>
      <c r="HB351" s="24"/>
      <c r="HC351" s="24"/>
      <c r="HD351" s="24"/>
      <c r="HE351" s="24"/>
      <c r="HF351" s="24"/>
      <c r="HG351" s="24"/>
      <c r="HH351" s="24"/>
      <c r="HI351" s="24"/>
      <c r="HJ351" s="24"/>
      <c r="HK351" s="24"/>
      <c r="HL351" s="24"/>
      <c r="HM351" s="24"/>
      <c r="HN351" s="24"/>
      <c r="HO351" s="24"/>
      <c r="HP351" s="24"/>
      <c r="HQ351" s="24"/>
      <c r="HR351" s="24"/>
      <c r="HS351" s="24"/>
      <c r="HT351" s="24"/>
      <c r="HU351" s="24"/>
      <c r="HV351" s="24"/>
      <c r="HW351" s="24"/>
      <c r="HX351" s="24"/>
      <c r="HY351" s="24"/>
      <c r="HZ351" s="24"/>
      <c r="IA351" s="24"/>
      <c r="IB351" s="24"/>
      <c r="IC351" s="24"/>
      <c r="ID351" s="24"/>
      <c r="IE351" s="24"/>
      <c r="IF351" s="24"/>
      <c r="IG351" s="24"/>
      <c r="IH351" s="24"/>
      <c r="II351" s="24"/>
      <c r="IJ351" s="24"/>
      <c r="IK351" s="24"/>
      <c r="IL351" s="24"/>
      <c r="IM351" s="24"/>
      <c r="IN351" s="24"/>
      <c r="IO351" s="24"/>
      <c r="IP351" s="24"/>
      <c r="IQ351" s="24"/>
      <c r="IR351" s="24"/>
      <c r="IS351" s="24"/>
      <c r="IT351" s="24"/>
      <c r="IU351" s="24"/>
      <c r="IV351" s="24"/>
      <c r="IW351" s="24"/>
      <c r="IX351" s="24"/>
      <c r="IY351" s="24"/>
      <c r="IZ351" s="24"/>
      <c r="JA351" s="24"/>
      <c r="JB351" s="24"/>
      <c r="JC351" s="24"/>
      <c r="JD351" s="24"/>
      <c r="JE351" s="24"/>
      <c r="JF351" s="24"/>
      <c r="JG351" s="24"/>
      <c r="JH351" s="24"/>
      <c r="JI351" s="24"/>
      <c r="JJ351" s="24"/>
      <c r="JK351" s="24"/>
      <c r="JL351" s="24"/>
      <c r="JM351" s="24"/>
      <c r="JN351" s="24"/>
      <c r="JO351" s="24"/>
      <c r="JP351" s="24"/>
      <c r="JQ351" s="24"/>
      <c r="JR351" s="24"/>
      <c r="JS351" s="24"/>
      <c r="JT351" s="24"/>
      <c r="JU351" s="24"/>
      <c r="JV351" s="24"/>
      <c r="JW351" s="24"/>
      <c r="JX351" s="24"/>
      <c r="JY351" s="24"/>
      <c r="JZ351" s="24"/>
      <c r="KA351" s="24"/>
      <c r="KB351" s="24"/>
      <c r="KC351" s="24"/>
      <c r="KD351" s="24"/>
      <c r="KE351" s="24"/>
      <c r="KF351" s="24"/>
      <c r="KG351" s="24"/>
      <c r="KH351" s="24"/>
      <c r="KI351" s="24"/>
      <c r="KJ351" s="24"/>
      <c r="KK351" s="24"/>
      <c r="KL351" s="24"/>
      <c r="KM351" s="24"/>
      <c r="KN351" s="24"/>
      <c r="KO351" s="24"/>
      <c r="KP351" s="24"/>
      <c r="KQ351" s="24"/>
      <c r="KR351" s="24"/>
      <c r="KS351" s="24"/>
      <c r="KT351" s="24"/>
      <c r="KU351" s="24"/>
      <c r="KV351" s="24"/>
      <c r="KW351" s="24"/>
      <c r="KX351" s="24"/>
      <c r="KY351" s="24"/>
      <c r="KZ351" s="24"/>
      <c r="LA351" s="24"/>
      <c r="LB351" s="24"/>
      <c r="LC351" s="24"/>
      <c r="LD351" s="24"/>
      <c r="LE351" s="24"/>
      <c r="LF351" s="24"/>
      <c r="LG351" s="24"/>
      <c r="LH351" s="24"/>
      <c r="LI351" s="24"/>
      <c r="LJ351" s="24"/>
      <c r="LK351" s="24"/>
      <c r="LL351" s="24"/>
      <c r="LM351" s="24"/>
      <c r="LN351" s="24"/>
      <c r="LO351" s="24"/>
      <c r="LP351" s="24"/>
      <c r="LQ351" s="24"/>
      <c r="LR351" s="24"/>
      <c r="LS351" s="24"/>
      <c r="LT351" s="24"/>
      <c r="LU351" s="24"/>
      <c r="LV351" s="24"/>
      <c r="LW351" s="24"/>
      <c r="LX351" s="24"/>
      <c r="LY351" s="24"/>
      <c r="LZ351" s="24"/>
      <c r="MA351" s="24"/>
      <c r="MB351" s="24"/>
      <c r="MC351" s="24"/>
      <c r="MD351" s="24"/>
      <c r="ME351" s="24"/>
      <c r="MF351" s="24"/>
      <c r="MG351" s="24"/>
      <c r="MH351" s="24"/>
      <c r="MI351" s="24"/>
      <c r="MJ351" s="24"/>
      <c r="MK351" s="24"/>
      <c r="ML351" s="24"/>
      <c r="MM351" s="24"/>
      <c r="MN351" s="24"/>
      <c r="MO351" s="24"/>
      <c r="MP351" s="24"/>
      <c r="MQ351" s="24"/>
      <c r="MR351" s="24"/>
      <c r="MS351" s="24"/>
      <c r="MT351" s="24"/>
      <c r="MU351" s="24"/>
      <c r="MV351" s="24"/>
      <c r="MW351" s="24"/>
      <c r="MX351" s="24"/>
      <c r="MY351" s="24"/>
      <c r="MZ351" s="24"/>
      <c r="NA351" s="24"/>
      <c r="NB351" s="24"/>
      <c r="NC351" s="24"/>
      <c r="ND351" s="24"/>
      <c r="NE351" s="24"/>
      <c r="NF351" s="24"/>
      <c r="NG351" s="24"/>
      <c r="NH351" s="24"/>
      <c r="NI351" s="24"/>
      <c r="NJ351" s="24"/>
      <c r="NK351" s="24"/>
      <c r="NL351" s="24"/>
      <c r="NM351" s="24"/>
      <c r="NN351" s="24"/>
      <c r="NO351" s="24"/>
      <c r="NP351" s="24"/>
      <c r="NQ351" s="24"/>
      <c r="NR351" s="24"/>
      <c r="NS351" s="24"/>
      <c r="NT351" s="24"/>
      <c r="NU351" s="24"/>
      <c r="NV351" s="24"/>
      <c r="NW351" s="24"/>
      <c r="NX351" s="24"/>
      <c r="NY351" s="24"/>
      <c r="NZ351" s="24"/>
      <c r="OA351" s="24"/>
      <c r="OB351" s="24"/>
      <c r="OC351" s="24"/>
      <c r="OD351" s="24"/>
      <c r="OE351" s="24"/>
      <c r="OF351" s="24"/>
      <c r="OG351" s="24"/>
      <c r="OH351" s="24"/>
      <c r="OI351" s="24"/>
      <c r="OJ351" s="24"/>
      <c r="OK351" s="24"/>
      <c r="OL351" s="24"/>
      <c r="OM351" s="24"/>
      <c r="ON351" s="24"/>
      <c r="OO351" s="24"/>
      <c r="OP351" s="24"/>
      <c r="OQ351" s="24"/>
      <c r="OR351" s="24"/>
      <c r="OS351" s="24"/>
      <c r="OT351" s="24"/>
      <c r="OU351" s="24"/>
      <c r="OV351" s="24"/>
      <c r="OW351" s="24"/>
      <c r="OX351" s="24"/>
      <c r="OY351" s="24"/>
      <c r="OZ351" s="24"/>
      <c r="PA351" s="24"/>
      <c r="PB351" s="24"/>
      <c r="PC351" s="24"/>
      <c r="PD351" s="24"/>
      <c r="PE351" s="24"/>
      <c r="PF351" s="24"/>
      <c r="PG351" s="24"/>
      <c r="PH351" s="24"/>
      <c r="PI351" s="24"/>
      <c r="PJ351" s="24"/>
      <c r="PK351" s="24"/>
      <c r="PL351" s="24"/>
      <c r="PM351" s="24"/>
      <c r="PN351" s="24"/>
      <c r="PO351" s="24"/>
      <c r="PP351" s="24"/>
      <c r="PQ351" s="24"/>
      <c r="PR351" s="24"/>
      <c r="PS351" s="24"/>
      <c r="PT351" s="24"/>
      <c r="PU351" s="24"/>
      <c r="PV351" s="24"/>
      <c r="PW351" s="24"/>
      <c r="PX351" s="24"/>
      <c r="PY351" s="24"/>
      <c r="PZ351" s="24"/>
      <c r="QA351" s="24"/>
      <c r="QB351" s="24"/>
      <c r="QC351" s="24"/>
      <c r="QD351" s="24"/>
      <c r="QE351" s="24"/>
      <c r="QF351" s="24"/>
      <c r="QG351" s="24"/>
      <c r="QH351" s="24"/>
      <c r="QI351" s="24"/>
      <c r="QJ351" s="24"/>
      <c r="QK351" s="24"/>
      <c r="QL351" s="24"/>
      <c r="QM351" s="24"/>
      <c r="QN351" s="24"/>
      <c r="QO351" s="24"/>
      <c r="QP351" s="24"/>
      <c r="QQ351" s="24"/>
      <c r="QR351" s="24"/>
      <c r="QS351" s="24"/>
      <c r="QT351" s="24"/>
      <c r="QU351" s="24"/>
      <c r="QV351" s="24"/>
      <c r="QW351" s="24"/>
      <c r="QX351" s="24"/>
      <c r="QY351" s="24"/>
      <c r="QZ351" s="24"/>
      <c r="RA351" s="24"/>
      <c r="RB351" s="24"/>
      <c r="RC351" s="24"/>
      <c r="RD351" s="24"/>
      <c r="RE351" s="24"/>
      <c r="RF351" s="24"/>
      <c r="RG351" s="24"/>
      <c r="RH351" s="24"/>
      <c r="RI351" s="24"/>
      <c r="RJ351" s="24"/>
      <c r="RK351" s="24"/>
      <c r="RL351" s="24"/>
      <c r="RM351" s="24"/>
      <c r="RN351" s="24"/>
      <c r="RO351" s="24"/>
      <c r="RP351" s="24"/>
      <c r="RQ351" s="24"/>
      <c r="RR351" s="24"/>
      <c r="RS351" s="24"/>
      <c r="RT351" s="24"/>
      <c r="RU351" s="24"/>
      <c r="RV351" s="24"/>
      <c r="RW351" s="24"/>
      <c r="RX351" s="24"/>
      <c r="RY351" s="24"/>
      <c r="RZ351" s="24"/>
      <c r="SA351" s="24"/>
      <c r="SB351" s="24"/>
      <c r="SC351" s="24"/>
      <c r="SD351" s="24"/>
      <c r="SE351" s="24"/>
      <c r="SF351" s="24"/>
      <c r="SG351" s="24"/>
      <c r="SH351" s="24"/>
      <c r="SI351" s="24"/>
      <c r="SJ351" s="24"/>
      <c r="SK351" s="24"/>
      <c r="SL351" s="24"/>
      <c r="SM351" s="24"/>
      <c r="SN351" s="24"/>
      <c r="SO351" s="24"/>
      <c r="SP351" s="24"/>
      <c r="SQ351" s="24"/>
      <c r="SR351" s="24"/>
      <c r="SS351" s="24"/>
      <c r="ST351" s="24"/>
      <c r="SU351" s="24"/>
      <c r="SV351" s="24"/>
      <c r="SW351" s="24"/>
      <c r="SX351" s="24"/>
      <c r="SY351" s="24"/>
      <c r="SZ351" s="24"/>
      <c r="TA351" s="24"/>
      <c r="TB351" s="24"/>
      <c r="TC351" s="24"/>
      <c r="TD351" s="24"/>
      <c r="TE351" s="24"/>
      <c r="TF351" s="24"/>
      <c r="TG351" s="24"/>
      <c r="TH351" s="24"/>
      <c r="TI351" s="24"/>
      <c r="TJ351" s="24"/>
      <c r="TK351" s="24"/>
      <c r="TL351" s="24"/>
      <c r="TM351" s="24"/>
      <c r="TN351" s="24"/>
      <c r="TO351" s="24"/>
      <c r="TP351" s="24"/>
      <c r="TQ351" s="24"/>
      <c r="TR351" s="24"/>
      <c r="TS351" s="24"/>
      <c r="TT351" s="24"/>
      <c r="TU351" s="24"/>
      <c r="TV351" s="24"/>
      <c r="TW351" s="24"/>
      <c r="TX351" s="24"/>
      <c r="TY351" s="24"/>
      <c r="TZ351" s="24"/>
      <c r="UA351" s="24"/>
      <c r="UB351" s="24"/>
      <c r="UC351" s="24"/>
      <c r="UD351" s="24"/>
      <c r="UE351" s="24"/>
      <c r="UF351" s="24"/>
      <c r="UG351" s="24"/>
      <c r="UH351" s="24"/>
      <c r="UI351" s="24"/>
      <c r="UJ351" s="24"/>
      <c r="UK351" s="24"/>
      <c r="UL351" s="24"/>
      <c r="UM351" s="24"/>
      <c r="UN351" s="24"/>
      <c r="UO351" s="24"/>
      <c r="UP351" s="24"/>
      <c r="UQ351" s="24"/>
      <c r="UR351" s="24"/>
      <c r="US351" s="24"/>
      <c r="UT351" s="24"/>
      <c r="UU351" s="24"/>
      <c r="UV351" s="24"/>
      <c r="UW351" s="24"/>
      <c r="UX351" s="24"/>
      <c r="UY351" s="24"/>
      <c r="UZ351" s="24"/>
      <c r="VA351" s="24"/>
      <c r="VB351" s="24"/>
      <c r="VC351" s="24"/>
      <c r="VD351" s="24"/>
    </row>
    <row r="352" spans="1:576" s="23" customFormat="1" ht="15" customHeight="1" x14ac:dyDescent="0.2">
      <c r="A352" s="18">
        <v>38</v>
      </c>
      <c r="B352" s="89" t="s">
        <v>325</v>
      </c>
      <c r="C352" s="89" t="s">
        <v>326</v>
      </c>
      <c r="D352" s="20">
        <v>14</v>
      </c>
      <c r="E352" s="89" t="s">
        <v>247</v>
      </c>
      <c r="F352" s="89" t="s">
        <v>327</v>
      </c>
      <c r="G352" s="130">
        <v>6</v>
      </c>
      <c r="H352" s="22">
        <v>40</v>
      </c>
      <c r="I352" s="22" t="s">
        <v>121</v>
      </c>
      <c r="J352" s="21" t="s">
        <v>237</v>
      </c>
      <c r="K352" s="21" t="s">
        <v>273</v>
      </c>
      <c r="L352" s="21" t="s">
        <v>287</v>
      </c>
      <c r="M352" s="22">
        <v>1</v>
      </c>
      <c r="N352" s="101">
        <v>10433</v>
      </c>
      <c r="O352" s="62">
        <f t="shared" si="194"/>
        <v>2086.6</v>
      </c>
      <c r="P352" s="62"/>
      <c r="Q352" s="62">
        <f t="shared" si="195"/>
        <v>12519.6</v>
      </c>
      <c r="R352" s="62">
        <f>70.1*6</f>
        <v>420.59999999999997</v>
      </c>
      <c r="S352" s="62">
        <f t="shared" si="196"/>
        <v>2341.7666666666669</v>
      </c>
      <c r="T352" s="62">
        <f t="shared" si="197"/>
        <v>23417.666666666668</v>
      </c>
      <c r="U352" s="62">
        <f t="shared" si="198"/>
        <v>2190.9299999999998</v>
      </c>
      <c r="V352" s="62">
        <f t="shared" si="199"/>
        <v>375.58800000000002</v>
      </c>
      <c r="W352" s="62">
        <f t="shared" si="200"/>
        <v>625.98</v>
      </c>
      <c r="X352" s="62">
        <f t="shared" si="201"/>
        <v>250.39200000000002</v>
      </c>
      <c r="Y352" s="62">
        <f t="shared" si="192"/>
        <v>915</v>
      </c>
      <c r="Z352" s="62">
        <f t="shared" si="193"/>
        <v>616</v>
      </c>
      <c r="AA352" s="64">
        <f t="shared" si="202"/>
        <v>7025.3</v>
      </c>
      <c r="AB352" s="64">
        <f t="shared" si="203"/>
        <v>20646.15111111111</v>
      </c>
      <c r="AC352" s="64">
        <f t="shared" si="204"/>
        <v>247753.81333333332</v>
      </c>
      <c r="AD352" s="64"/>
      <c r="AE352" s="64"/>
      <c r="AF352" s="64"/>
      <c r="AG352" s="64"/>
      <c r="AH352" s="64"/>
      <c r="AI352" s="64"/>
      <c r="AJ352" s="64"/>
      <c r="AK352" s="64"/>
      <c r="AL352" s="6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  <c r="CH352" s="24"/>
      <c r="CI352" s="24"/>
      <c r="CJ352" s="24"/>
      <c r="CK352" s="24"/>
      <c r="CL352" s="24"/>
      <c r="CM352" s="24"/>
      <c r="CN352" s="24"/>
      <c r="CO352" s="24"/>
      <c r="CP352" s="24"/>
      <c r="CQ352" s="24"/>
      <c r="CR352" s="24"/>
      <c r="CS352" s="24"/>
      <c r="CT352" s="24"/>
      <c r="CU352" s="24"/>
      <c r="CV352" s="24"/>
      <c r="CW352" s="24"/>
      <c r="CX352" s="24"/>
      <c r="CY352" s="24"/>
      <c r="CZ352" s="24"/>
      <c r="DA352" s="24"/>
      <c r="DB352" s="24"/>
      <c r="DC352" s="24"/>
      <c r="DD352" s="24"/>
      <c r="DE352" s="24"/>
      <c r="DF352" s="24"/>
      <c r="DG352" s="24"/>
      <c r="DH352" s="24"/>
      <c r="DI352" s="24"/>
      <c r="DJ352" s="24"/>
      <c r="DK352" s="24"/>
      <c r="DL352" s="24"/>
      <c r="DM352" s="24"/>
      <c r="DN352" s="24"/>
      <c r="DO352" s="24"/>
      <c r="DP352" s="24"/>
      <c r="DQ352" s="24"/>
      <c r="DR352" s="24"/>
      <c r="DS352" s="24"/>
      <c r="DT352" s="24"/>
      <c r="DU352" s="24"/>
      <c r="DV352" s="24"/>
      <c r="DW352" s="24"/>
      <c r="DX352" s="24"/>
      <c r="DY352" s="24"/>
      <c r="DZ352" s="24"/>
      <c r="EA352" s="24"/>
      <c r="EB352" s="24"/>
      <c r="EC352" s="24"/>
      <c r="ED352" s="24"/>
      <c r="EE352" s="24"/>
      <c r="EF352" s="24"/>
      <c r="EG352" s="24"/>
      <c r="EH352" s="24"/>
      <c r="EI352" s="24"/>
      <c r="EJ352" s="24"/>
      <c r="EK352" s="24"/>
      <c r="EL352" s="24"/>
      <c r="EM352" s="24"/>
      <c r="EN352" s="24"/>
      <c r="EO352" s="24"/>
      <c r="EP352" s="24"/>
      <c r="EQ352" s="24"/>
      <c r="ER352" s="24"/>
      <c r="ES352" s="24"/>
      <c r="ET352" s="24"/>
      <c r="EU352" s="24"/>
      <c r="EV352" s="24"/>
      <c r="EW352" s="24"/>
      <c r="EX352" s="24"/>
      <c r="EY352" s="24"/>
      <c r="EZ352" s="24"/>
      <c r="FA352" s="24"/>
      <c r="FB352" s="24"/>
      <c r="FC352" s="24"/>
      <c r="FD352" s="24"/>
      <c r="FE352" s="24"/>
      <c r="FF352" s="24"/>
      <c r="FG352" s="24"/>
      <c r="FH352" s="24"/>
      <c r="FI352" s="24"/>
      <c r="FJ352" s="24"/>
      <c r="FK352" s="24"/>
      <c r="FL352" s="24"/>
      <c r="FM352" s="24"/>
      <c r="FN352" s="24"/>
      <c r="FO352" s="24"/>
      <c r="FP352" s="24"/>
      <c r="FQ352" s="24"/>
      <c r="FR352" s="24"/>
      <c r="FS352" s="24"/>
      <c r="FT352" s="24"/>
      <c r="FU352" s="24"/>
      <c r="FV352" s="24"/>
      <c r="FW352" s="24"/>
      <c r="FX352" s="24"/>
      <c r="FY352" s="24"/>
      <c r="FZ352" s="24"/>
      <c r="GA352" s="24"/>
      <c r="GB352" s="24"/>
      <c r="GC352" s="24"/>
      <c r="GD352" s="24"/>
      <c r="GE352" s="24"/>
      <c r="GF352" s="24"/>
      <c r="GG352" s="24"/>
      <c r="GH352" s="24"/>
      <c r="GI352" s="24"/>
      <c r="GJ352" s="24"/>
      <c r="GK352" s="24"/>
      <c r="GL352" s="24"/>
      <c r="GM352" s="24"/>
      <c r="GN352" s="24"/>
      <c r="GO352" s="24"/>
      <c r="GP352" s="24"/>
      <c r="GQ352" s="24"/>
      <c r="GR352" s="24"/>
      <c r="GS352" s="24"/>
      <c r="GT352" s="24"/>
      <c r="GU352" s="24"/>
      <c r="GV352" s="24"/>
      <c r="GW352" s="24"/>
      <c r="GX352" s="24"/>
      <c r="GY352" s="24"/>
      <c r="GZ352" s="24"/>
      <c r="HA352" s="24"/>
      <c r="HB352" s="24"/>
      <c r="HC352" s="24"/>
      <c r="HD352" s="24"/>
      <c r="HE352" s="24"/>
      <c r="HF352" s="24"/>
      <c r="HG352" s="24"/>
      <c r="HH352" s="24"/>
      <c r="HI352" s="24"/>
      <c r="HJ352" s="24"/>
      <c r="HK352" s="24"/>
      <c r="HL352" s="24"/>
      <c r="HM352" s="24"/>
      <c r="HN352" s="24"/>
      <c r="HO352" s="24"/>
      <c r="HP352" s="24"/>
      <c r="HQ352" s="24"/>
      <c r="HR352" s="24"/>
      <c r="HS352" s="24"/>
      <c r="HT352" s="24"/>
      <c r="HU352" s="24"/>
      <c r="HV352" s="24"/>
      <c r="HW352" s="24"/>
      <c r="HX352" s="24"/>
      <c r="HY352" s="24"/>
      <c r="HZ352" s="24"/>
      <c r="IA352" s="24"/>
      <c r="IB352" s="24"/>
      <c r="IC352" s="24"/>
      <c r="ID352" s="24"/>
      <c r="IE352" s="24"/>
      <c r="IF352" s="24"/>
      <c r="IG352" s="24"/>
      <c r="IH352" s="24"/>
      <c r="II352" s="24"/>
      <c r="IJ352" s="24"/>
      <c r="IK352" s="24"/>
      <c r="IL352" s="24"/>
      <c r="IM352" s="24"/>
      <c r="IN352" s="24"/>
      <c r="IO352" s="24"/>
      <c r="IP352" s="24"/>
      <c r="IQ352" s="24"/>
      <c r="IR352" s="24"/>
      <c r="IS352" s="24"/>
      <c r="IT352" s="24"/>
      <c r="IU352" s="24"/>
      <c r="IV352" s="24"/>
      <c r="IW352" s="24"/>
      <c r="IX352" s="24"/>
      <c r="IY352" s="24"/>
      <c r="IZ352" s="24"/>
      <c r="JA352" s="24"/>
      <c r="JB352" s="24"/>
      <c r="JC352" s="24"/>
      <c r="JD352" s="24"/>
      <c r="JE352" s="24"/>
      <c r="JF352" s="24"/>
      <c r="JG352" s="24"/>
      <c r="JH352" s="24"/>
      <c r="JI352" s="24"/>
      <c r="JJ352" s="24"/>
      <c r="JK352" s="24"/>
      <c r="JL352" s="24"/>
      <c r="JM352" s="24"/>
      <c r="JN352" s="24"/>
      <c r="JO352" s="24"/>
      <c r="JP352" s="24"/>
      <c r="JQ352" s="24"/>
      <c r="JR352" s="24"/>
      <c r="JS352" s="24"/>
      <c r="JT352" s="24"/>
      <c r="JU352" s="24"/>
      <c r="JV352" s="24"/>
      <c r="JW352" s="24"/>
      <c r="JX352" s="24"/>
      <c r="JY352" s="24"/>
      <c r="JZ352" s="24"/>
      <c r="KA352" s="24"/>
      <c r="KB352" s="24"/>
      <c r="KC352" s="24"/>
      <c r="KD352" s="24"/>
      <c r="KE352" s="24"/>
      <c r="KF352" s="24"/>
      <c r="KG352" s="24"/>
      <c r="KH352" s="24"/>
      <c r="KI352" s="24"/>
      <c r="KJ352" s="24"/>
      <c r="KK352" s="24"/>
      <c r="KL352" s="24"/>
      <c r="KM352" s="24"/>
      <c r="KN352" s="24"/>
      <c r="KO352" s="24"/>
      <c r="KP352" s="24"/>
      <c r="KQ352" s="24"/>
      <c r="KR352" s="24"/>
      <c r="KS352" s="24"/>
      <c r="KT352" s="24"/>
      <c r="KU352" s="24"/>
      <c r="KV352" s="24"/>
      <c r="KW352" s="24"/>
      <c r="KX352" s="24"/>
      <c r="KY352" s="24"/>
      <c r="KZ352" s="24"/>
      <c r="LA352" s="24"/>
      <c r="LB352" s="24"/>
      <c r="LC352" s="24"/>
      <c r="LD352" s="24"/>
      <c r="LE352" s="24"/>
      <c r="LF352" s="24"/>
      <c r="LG352" s="24"/>
      <c r="LH352" s="24"/>
      <c r="LI352" s="24"/>
      <c r="LJ352" s="24"/>
      <c r="LK352" s="24"/>
      <c r="LL352" s="24"/>
      <c r="LM352" s="24"/>
      <c r="LN352" s="24"/>
      <c r="LO352" s="24"/>
      <c r="LP352" s="24"/>
      <c r="LQ352" s="24"/>
      <c r="LR352" s="24"/>
      <c r="LS352" s="24"/>
      <c r="LT352" s="24"/>
      <c r="LU352" s="24"/>
      <c r="LV352" s="24"/>
      <c r="LW352" s="24"/>
      <c r="LX352" s="24"/>
      <c r="LY352" s="24"/>
      <c r="LZ352" s="24"/>
      <c r="MA352" s="24"/>
      <c r="MB352" s="24"/>
      <c r="MC352" s="24"/>
      <c r="MD352" s="24"/>
      <c r="ME352" s="24"/>
      <c r="MF352" s="24"/>
      <c r="MG352" s="24"/>
      <c r="MH352" s="24"/>
      <c r="MI352" s="24"/>
      <c r="MJ352" s="24"/>
      <c r="MK352" s="24"/>
      <c r="ML352" s="24"/>
      <c r="MM352" s="24"/>
      <c r="MN352" s="24"/>
      <c r="MO352" s="24"/>
      <c r="MP352" s="24"/>
      <c r="MQ352" s="24"/>
      <c r="MR352" s="24"/>
      <c r="MS352" s="24"/>
      <c r="MT352" s="24"/>
      <c r="MU352" s="24"/>
      <c r="MV352" s="24"/>
      <c r="MW352" s="24"/>
      <c r="MX352" s="24"/>
      <c r="MY352" s="24"/>
      <c r="MZ352" s="24"/>
      <c r="NA352" s="24"/>
      <c r="NB352" s="24"/>
      <c r="NC352" s="24"/>
      <c r="ND352" s="24"/>
      <c r="NE352" s="24"/>
      <c r="NF352" s="24"/>
      <c r="NG352" s="24"/>
      <c r="NH352" s="24"/>
      <c r="NI352" s="24"/>
      <c r="NJ352" s="24"/>
      <c r="NK352" s="24"/>
      <c r="NL352" s="24"/>
      <c r="NM352" s="24"/>
      <c r="NN352" s="24"/>
      <c r="NO352" s="24"/>
      <c r="NP352" s="24"/>
      <c r="NQ352" s="24"/>
      <c r="NR352" s="24"/>
      <c r="NS352" s="24"/>
      <c r="NT352" s="24"/>
      <c r="NU352" s="24"/>
      <c r="NV352" s="24"/>
      <c r="NW352" s="24"/>
      <c r="NX352" s="24"/>
      <c r="NY352" s="24"/>
      <c r="NZ352" s="24"/>
      <c r="OA352" s="24"/>
      <c r="OB352" s="24"/>
      <c r="OC352" s="24"/>
      <c r="OD352" s="24"/>
      <c r="OE352" s="24"/>
      <c r="OF352" s="24"/>
      <c r="OG352" s="24"/>
      <c r="OH352" s="24"/>
      <c r="OI352" s="24"/>
      <c r="OJ352" s="24"/>
      <c r="OK352" s="24"/>
      <c r="OL352" s="24"/>
      <c r="OM352" s="24"/>
      <c r="ON352" s="24"/>
      <c r="OO352" s="24"/>
      <c r="OP352" s="24"/>
      <c r="OQ352" s="24"/>
      <c r="OR352" s="24"/>
      <c r="OS352" s="24"/>
      <c r="OT352" s="24"/>
      <c r="OU352" s="24"/>
      <c r="OV352" s="24"/>
      <c r="OW352" s="24"/>
      <c r="OX352" s="24"/>
      <c r="OY352" s="24"/>
      <c r="OZ352" s="24"/>
      <c r="PA352" s="24"/>
      <c r="PB352" s="24"/>
      <c r="PC352" s="24"/>
      <c r="PD352" s="24"/>
      <c r="PE352" s="24"/>
      <c r="PF352" s="24"/>
      <c r="PG352" s="24"/>
      <c r="PH352" s="24"/>
      <c r="PI352" s="24"/>
      <c r="PJ352" s="24"/>
      <c r="PK352" s="24"/>
      <c r="PL352" s="24"/>
      <c r="PM352" s="24"/>
      <c r="PN352" s="24"/>
      <c r="PO352" s="24"/>
      <c r="PP352" s="24"/>
      <c r="PQ352" s="24"/>
      <c r="PR352" s="24"/>
      <c r="PS352" s="24"/>
      <c r="PT352" s="24"/>
      <c r="PU352" s="24"/>
      <c r="PV352" s="24"/>
      <c r="PW352" s="24"/>
      <c r="PX352" s="24"/>
      <c r="PY352" s="24"/>
      <c r="PZ352" s="24"/>
      <c r="QA352" s="24"/>
      <c r="QB352" s="24"/>
      <c r="QC352" s="24"/>
      <c r="QD352" s="24"/>
      <c r="QE352" s="24"/>
      <c r="QF352" s="24"/>
      <c r="QG352" s="24"/>
      <c r="QH352" s="24"/>
      <c r="QI352" s="24"/>
      <c r="QJ352" s="24"/>
      <c r="QK352" s="24"/>
      <c r="QL352" s="24"/>
      <c r="QM352" s="24"/>
      <c r="QN352" s="24"/>
      <c r="QO352" s="24"/>
      <c r="QP352" s="24"/>
      <c r="QQ352" s="24"/>
      <c r="QR352" s="24"/>
      <c r="QS352" s="24"/>
      <c r="QT352" s="24"/>
      <c r="QU352" s="24"/>
      <c r="QV352" s="24"/>
      <c r="QW352" s="24"/>
      <c r="QX352" s="24"/>
      <c r="QY352" s="24"/>
      <c r="QZ352" s="24"/>
      <c r="RA352" s="24"/>
      <c r="RB352" s="24"/>
      <c r="RC352" s="24"/>
      <c r="RD352" s="24"/>
      <c r="RE352" s="24"/>
      <c r="RF352" s="24"/>
      <c r="RG352" s="24"/>
      <c r="RH352" s="24"/>
      <c r="RI352" s="24"/>
      <c r="RJ352" s="24"/>
      <c r="RK352" s="24"/>
      <c r="RL352" s="24"/>
      <c r="RM352" s="24"/>
      <c r="RN352" s="24"/>
      <c r="RO352" s="24"/>
      <c r="RP352" s="24"/>
      <c r="RQ352" s="24"/>
      <c r="RR352" s="24"/>
      <c r="RS352" s="24"/>
      <c r="RT352" s="24"/>
      <c r="RU352" s="24"/>
      <c r="RV352" s="24"/>
      <c r="RW352" s="24"/>
      <c r="RX352" s="24"/>
      <c r="RY352" s="24"/>
      <c r="RZ352" s="24"/>
      <c r="SA352" s="24"/>
      <c r="SB352" s="24"/>
      <c r="SC352" s="24"/>
      <c r="SD352" s="24"/>
      <c r="SE352" s="24"/>
      <c r="SF352" s="24"/>
      <c r="SG352" s="24"/>
      <c r="SH352" s="24"/>
      <c r="SI352" s="24"/>
      <c r="SJ352" s="24"/>
      <c r="SK352" s="24"/>
      <c r="SL352" s="24"/>
      <c r="SM352" s="24"/>
      <c r="SN352" s="24"/>
      <c r="SO352" s="24"/>
      <c r="SP352" s="24"/>
      <c r="SQ352" s="24"/>
      <c r="SR352" s="24"/>
      <c r="SS352" s="24"/>
      <c r="ST352" s="24"/>
      <c r="SU352" s="24"/>
      <c r="SV352" s="24"/>
      <c r="SW352" s="24"/>
      <c r="SX352" s="24"/>
      <c r="SY352" s="24"/>
      <c r="SZ352" s="24"/>
      <c r="TA352" s="24"/>
      <c r="TB352" s="24"/>
      <c r="TC352" s="24"/>
      <c r="TD352" s="24"/>
      <c r="TE352" s="24"/>
      <c r="TF352" s="24"/>
      <c r="TG352" s="24"/>
      <c r="TH352" s="24"/>
      <c r="TI352" s="24"/>
      <c r="TJ352" s="24"/>
      <c r="TK352" s="24"/>
      <c r="TL352" s="24"/>
      <c r="TM352" s="24"/>
      <c r="TN352" s="24"/>
      <c r="TO352" s="24"/>
      <c r="TP352" s="24"/>
      <c r="TQ352" s="24"/>
      <c r="TR352" s="24"/>
      <c r="TS352" s="24"/>
      <c r="TT352" s="24"/>
      <c r="TU352" s="24"/>
      <c r="TV352" s="24"/>
      <c r="TW352" s="24"/>
      <c r="TX352" s="24"/>
      <c r="TY352" s="24"/>
      <c r="TZ352" s="24"/>
      <c r="UA352" s="24"/>
      <c r="UB352" s="24"/>
      <c r="UC352" s="24"/>
      <c r="UD352" s="24"/>
      <c r="UE352" s="24"/>
      <c r="UF352" s="24"/>
      <c r="UG352" s="24"/>
      <c r="UH352" s="24"/>
      <c r="UI352" s="24"/>
      <c r="UJ352" s="24"/>
      <c r="UK352" s="24"/>
      <c r="UL352" s="24"/>
      <c r="UM352" s="24"/>
      <c r="UN352" s="24"/>
      <c r="UO352" s="24"/>
      <c r="UP352" s="24"/>
      <c r="UQ352" s="24"/>
      <c r="UR352" s="24"/>
      <c r="US352" s="24"/>
      <c r="UT352" s="24"/>
      <c r="UU352" s="24"/>
      <c r="UV352" s="24"/>
      <c r="UW352" s="24"/>
      <c r="UX352" s="24"/>
      <c r="UY352" s="24"/>
      <c r="UZ352" s="24"/>
      <c r="VA352" s="24"/>
      <c r="VB352" s="24"/>
      <c r="VC352" s="24"/>
      <c r="VD352" s="24"/>
    </row>
    <row r="353" spans="1:576" s="23" customFormat="1" ht="15" customHeight="1" x14ac:dyDescent="0.2">
      <c r="A353" s="18">
        <v>39</v>
      </c>
      <c r="B353" s="89" t="s">
        <v>325</v>
      </c>
      <c r="C353" s="89" t="s">
        <v>326</v>
      </c>
      <c r="D353" s="20">
        <v>14</v>
      </c>
      <c r="E353" s="89" t="s">
        <v>247</v>
      </c>
      <c r="F353" s="89" t="s">
        <v>327</v>
      </c>
      <c r="G353" s="130">
        <v>6</v>
      </c>
      <c r="H353" s="22">
        <v>40</v>
      </c>
      <c r="I353" s="22" t="s">
        <v>121</v>
      </c>
      <c r="J353" s="21" t="s">
        <v>237</v>
      </c>
      <c r="K353" s="21" t="s">
        <v>273</v>
      </c>
      <c r="L353" s="21" t="s">
        <v>287</v>
      </c>
      <c r="M353" s="22">
        <v>1</v>
      </c>
      <c r="N353" s="101">
        <v>10433</v>
      </c>
      <c r="O353" s="62">
        <f t="shared" si="194"/>
        <v>2086.6</v>
      </c>
      <c r="P353" s="62"/>
      <c r="Q353" s="62">
        <f t="shared" si="195"/>
        <v>12519.6</v>
      </c>
      <c r="R353" s="62"/>
      <c r="S353" s="62">
        <f t="shared" si="196"/>
        <v>2341.7666666666669</v>
      </c>
      <c r="T353" s="62">
        <f t="shared" si="197"/>
        <v>23417.666666666668</v>
      </c>
      <c r="U353" s="62">
        <f t="shared" si="198"/>
        <v>2190.9299999999998</v>
      </c>
      <c r="V353" s="62">
        <f t="shared" si="199"/>
        <v>375.58800000000002</v>
      </c>
      <c r="W353" s="62">
        <f t="shared" si="200"/>
        <v>625.98</v>
      </c>
      <c r="X353" s="62">
        <f t="shared" si="201"/>
        <v>250.39200000000002</v>
      </c>
      <c r="Y353" s="62">
        <f t="shared" si="192"/>
        <v>915</v>
      </c>
      <c r="Z353" s="62">
        <f t="shared" si="193"/>
        <v>616</v>
      </c>
      <c r="AA353" s="64">
        <f t="shared" si="202"/>
        <v>7025.3</v>
      </c>
      <c r="AB353" s="64">
        <f t="shared" si="203"/>
        <v>20225.551111111108</v>
      </c>
      <c r="AC353" s="64">
        <f t="shared" si="204"/>
        <v>242706.61333333328</v>
      </c>
      <c r="AD353" s="64"/>
      <c r="AE353" s="64"/>
      <c r="AF353" s="64"/>
      <c r="AG353" s="64"/>
      <c r="AH353" s="64"/>
      <c r="AI353" s="64"/>
      <c r="AJ353" s="64"/>
      <c r="AK353" s="64"/>
      <c r="AL353" s="6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24"/>
      <c r="BV353" s="24"/>
      <c r="BW353" s="24"/>
      <c r="BX353" s="24"/>
      <c r="BY353" s="24"/>
      <c r="BZ353" s="24"/>
      <c r="CA353" s="24"/>
      <c r="CB353" s="24"/>
      <c r="CC353" s="24"/>
      <c r="CD353" s="24"/>
      <c r="CE353" s="24"/>
      <c r="CF353" s="24"/>
      <c r="CG353" s="24"/>
      <c r="CH353" s="24"/>
      <c r="CI353" s="24"/>
      <c r="CJ353" s="24"/>
      <c r="CK353" s="24"/>
      <c r="CL353" s="24"/>
      <c r="CM353" s="24"/>
      <c r="CN353" s="24"/>
      <c r="CO353" s="24"/>
      <c r="CP353" s="24"/>
      <c r="CQ353" s="24"/>
      <c r="CR353" s="24"/>
      <c r="CS353" s="24"/>
      <c r="CT353" s="24"/>
      <c r="CU353" s="24"/>
      <c r="CV353" s="24"/>
      <c r="CW353" s="24"/>
      <c r="CX353" s="24"/>
      <c r="CY353" s="24"/>
      <c r="CZ353" s="24"/>
      <c r="DA353" s="24"/>
      <c r="DB353" s="24"/>
      <c r="DC353" s="24"/>
      <c r="DD353" s="24"/>
      <c r="DE353" s="24"/>
      <c r="DF353" s="24"/>
      <c r="DG353" s="24"/>
      <c r="DH353" s="24"/>
      <c r="DI353" s="24"/>
      <c r="DJ353" s="24"/>
      <c r="DK353" s="24"/>
      <c r="DL353" s="24"/>
      <c r="DM353" s="24"/>
      <c r="DN353" s="24"/>
      <c r="DO353" s="24"/>
      <c r="DP353" s="24"/>
      <c r="DQ353" s="24"/>
      <c r="DR353" s="24"/>
      <c r="DS353" s="24"/>
      <c r="DT353" s="24"/>
      <c r="DU353" s="24"/>
      <c r="DV353" s="24"/>
      <c r="DW353" s="24"/>
      <c r="DX353" s="24"/>
      <c r="DY353" s="24"/>
      <c r="DZ353" s="24"/>
      <c r="EA353" s="24"/>
      <c r="EB353" s="24"/>
      <c r="EC353" s="24"/>
      <c r="ED353" s="24"/>
      <c r="EE353" s="24"/>
      <c r="EF353" s="24"/>
      <c r="EG353" s="24"/>
      <c r="EH353" s="24"/>
      <c r="EI353" s="24"/>
      <c r="EJ353" s="24"/>
      <c r="EK353" s="24"/>
      <c r="EL353" s="24"/>
      <c r="EM353" s="24"/>
      <c r="EN353" s="24"/>
      <c r="EO353" s="24"/>
      <c r="EP353" s="24"/>
      <c r="EQ353" s="24"/>
      <c r="ER353" s="24"/>
      <c r="ES353" s="24"/>
      <c r="ET353" s="24"/>
      <c r="EU353" s="24"/>
      <c r="EV353" s="24"/>
      <c r="EW353" s="24"/>
      <c r="EX353" s="24"/>
      <c r="EY353" s="24"/>
      <c r="EZ353" s="24"/>
      <c r="FA353" s="24"/>
      <c r="FB353" s="24"/>
      <c r="FC353" s="24"/>
      <c r="FD353" s="24"/>
      <c r="FE353" s="24"/>
      <c r="FF353" s="24"/>
      <c r="FG353" s="24"/>
      <c r="FH353" s="24"/>
      <c r="FI353" s="24"/>
      <c r="FJ353" s="24"/>
      <c r="FK353" s="24"/>
      <c r="FL353" s="24"/>
      <c r="FM353" s="24"/>
      <c r="FN353" s="24"/>
      <c r="FO353" s="24"/>
      <c r="FP353" s="24"/>
      <c r="FQ353" s="24"/>
      <c r="FR353" s="24"/>
      <c r="FS353" s="24"/>
      <c r="FT353" s="24"/>
      <c r="FU353" s="24"/>
      <c r="FV353" s="24"/>
      <c r="FW353" s="24"/>
      <c r="FX353" s="24"/>
      <c r="FY353" s="24"/>
      <c r="FZ353" s="24"/>
      <c r="GA353" s="24"/>
      <c r="GB353" s="24"/>
      <c r="GC353" s="24"/>
      <c r="GD353" s="24"/>
      <c r="GE353" s="24"/>
      <c r="GF353" s="24"/>
      <c r="GG353" s="24"/>
      <c r="GH353" s="24"/>
      <c r="GI353" s="24"/>
      <c r="GJ353" s="24"/>
      <c r="GK353" s="24"/>
      <c r="GL353" s="24"/>
      <c r="GM353" s="24"/>
      <c r="GN353" s="24"/>
      <c r="GO353" s="24"/>
      <c r="GP353" s="24"/>
      <c r="GQ353" s="24"/>
      <c r="GR353" s="24"/>
      <c r="GS353" s="24"/>
      <c r="GT353" s="24"/>
      <c r="GU353" s="24"/>
      <c r="GV353" s="24"/>
      <c r="GW353" s="24"/>
      <c r="GX353" s="24"/>
      <c r="GY353" s="24"/>
      <c r="GZ353" s="24"/>
      <c r="HA353" s="24"/>
      <c r="HB353" s="24"/>
      <c r="HC353" s="24"/>
      <c r="HD353" s="24"/>
      <c r="HE353" s="24"/>
      <c r="HF353" s="24"/>
      <c r="HG353" s="24"/>
      <c r="HH353" s="24"/>
      <c r="HI353" s="24"/>
      <c r="HJ353" s="24"/>
      <c r="HK353" s="24"/>
      <c r="HL353" s="24"/>
      <c r="HM353" s="24"/>
      <c r="HN353" s="24"/>
      <c r="HO353" s="24"/>
      <c r="HP353" s="24"/>
      <c r="HQ353" s="24"/>
      <c r="HR353" s="24"/>
      <c r="HS353" s="24"/>
      <c r="HT353" s="24"/>
      <c r="HU353" s="24"/>
      <c r="HV353" s="24"/>
      <c r="HW353" s="24"/>
      <c r="HX353" s="24"/>
      <c r="HY353" s="24"/>
      <c r="HZ353" s="24"/>
      <c r="IA353" s="24"/>
      <c r="IB353" s="24"/>
      <c r="IC353" s="24"/>
      <c r="ID353" s="24"/>
      <c r="IE353" s="24"/>
      <c r="IF353" s="24"/>
      <c r="IG353" s="24"/>
      <c r="IH353" s="24"/>
      <c r="II353" s="24"/>
      <c r="IJ353" s="24"/>
      <c r="IK353" s="24"/>
      <c r="IL353" s="24"/>
      <c r="IM353" s="24"/>
      <c r="IN353" s="24"/>
      <c r="IO353" s="24"/>
      <c r="IP353" s="24"/>
      <c r="IQ353" s="24"/>
      <c r="IR353" s="24"/>
      <c r="IS353" s="24"/>
      <c r="IT353" s="24"/>
      <c r="IU353" s="24"/>
      <c r="IV353" s="24"/>
      <c r="IW353" s="24"/>
      <c r="IX353" s="24"/>
      <c r="IY353" s="24"/>
      <c r="IZ353" s="24"/>
      <c r="JA353" s="24"/>
      <c r="JB353" s="24"/>
      <c r="JC353" s="24"/>
      <c r="JD353" s="24"/>
      <c r="JE353" s="24"/>
      <c r="JF353" s="24"/>
      <c r="JG353" s="24"/>
      <c r="JH353" s="24"/>
      <c r="JI353" s="24"/>
      <c r="JJ353" s="24"/>
      <c r="JK353" s="24"/>
      <c r="JL353" s="24"/>
      <c r="JM353" s="24"/>
      <c r="JN353" s="24"/>
      <c r="JO353" s="24"/>
      <c r="JP353" s="24"/>
      <c r="JQ353" s="24"/>
      <c r="JR353" s="24"/>
      <c r="JS353" s="24"/>
      <c r="JT353" s="24"/>
      <c r="JU353" s="24"/>
      <c r="JV353" s="24"/>
      <c r="JW353" s="24"/>
      <c r="JX353" s="24"/>
      <c r="JY353" s="24"/>
      <c r="JZ353" s="24"/>
      <c r="KA353" s="24"/>
      <c r="KB353" s="24"/>
      <c r="KC353" s="24"/>
      <c r="KD353" s="24"/>
      <c r="KE353" s="24"/>
      <c r="KF353" s="24"/>
      <c r="KG353" s="24"/>
      <c r="KH353" s="24"/>
      <c r="KI353" s="24"/>
      <c r="KJ353" s="24"/>
      <c r="KK353" s="24"/>
      <c r="KL353" s="24"/>
      <c r="KM353" s="24"/>
      <c r="KN353" s="24"/>
      <c r="KO353" s="24"/>
      <c r="KP353" s="24"/>
      <c r="KQ353" s="24"/>
      <c r="KR353" s="24"/>
      <c r="KS353" s="24"/>
      <c r="KT353" s="24"/>
      <c r="KU353" s="24"/>
      <c r="KV353" s="24"/>
      <c r="KW353" s="24"/>
      <c r="KX353" s="24"/>
      <c r="KY353" s="24"/>
      <c r="KZ353" s="24"/>
      <c r="LA353" s="24"/>
      <c r="LB353" s="24"/>
      <c r="LC353" s="24"/>
      <c r="LD353" s="24"/>
      <c r="LE353" s="24"/>
      <c r="LF353" s="24"/>
      <c r="LG353" s="24"/>
      <c r="LH353" s="24"/>
      <c r="LI353" s="24"/>
      <c r="LJ353" s="24"/>
      <c r="LK353" s="24"/>
      <c r="LL353" s="24"/>
      <c r="LM353" s="24"/>
      <c r="LN353" s="24"/>
      <c r="LO353" s="24"/>
      <c r="LP353" s="24"/>
      <c r="LQ353" s="24"/>
      <c r="LR353" s="24"/>
      <c r="LS353" s="24"/>
      <c r="LT353" s="24"/>
      <c r="LU353" s="24"/>
      <c r="LV353" s="24"/>
      <c r="LW353" s="24"/>
      <c r="LX353" s="24"/>
      <c r="LY353" s="24"/>
      <c r="LZ353" s="24"/>
      <c r="MA353" s="24"/>
      <c r="MB353" s="24"/>
      <c r="MC353" s="24"/>
      <c r="MD353" s="24"/>
      <c r="ME353" s="24"/>
      <c r="MF353" s="24"/>
      <c r="MG353" s="24"/>
      <c r="MH353" s="24"/>
      <c r="MI353" s="24"/>
      <c r="MJ353" s="24"/>
      <c r="MK353" s="24"/>
      <c r="ML353" s="24"/>
      <c r="MM353" s="24"/>
      <c r="MN353" s="24"/>
      <c r="MO353" s="24"/>
      <c r="MP353" s="24"/>
      <c r="MQ353" s="24"/>
      <c r="MR353" s="24"/>
      <c r="MS353" s="24"/>
      <c r="MT353" s="24"/>
      <c r="MU353" s="24"/>
      <c r="MV353" s="24"/>
      <c r="MW353" s="24"/>
      <c r="MX353" s="24"/>
      <c r="MY353" s="24"/>
      <c r="MZ353" s="24"/>
      <c r="NA353" s="24"/>
      <c r="NB353" s="24"/>
      <c r="NC353" s="24"/>
      <c r="ND353" s="24"/>
      <c r="NE353" s="24"/>
      <c r="NF353" s="24"/>
      <c r="NG353" s="24"/>
      <c r="NH353" s="24"/>
      <c r="NI353" s="24"/>
      <c r="NJ353" s="24"/>
      <c r="NK353" s="24"/>
      <c r="NL353" s="24"/>
      <c r="NM353" s="24"/>
      <c r="NN353" s="24"/>
      <c r="NO353" s="24"/>
      <c r="NP353" s="24"/>
      <c r="NQ353" s="24"/>
      <c r="NR353" s="24"/>
      <c r="NS353" s="24"/>
      <c r="NT353" s="24"/>
      <c r="NU353" s="24"/>
      <c r="NV353" s="24"/>
      <c r="NW353" s="24"/>
      <c r="NX353" s="24"/>
      <c r="NY353" s="24"/>
      <c r="NZ353" s="24"/>
      <c r="OA353" s="24"/>
      <c r="OB353" s="24"/>
      <c r="OC353" s="24"/>
      <c r="OD353" s="24"/>
      <c r="OE353" s="24"/>
      <c r="OF353" s="24"/>
      <c r="OG353" s="24"/>
      <c r="OH353" s="24"/>
      <c r="OI353" s="24"/>
      <c r="OJ353" s="24"/>
      <c r="OK353" s="24"/>
      <c r="OL353" s="24"/>
      <c r="OM353" s="24"/>
      <c r="ON353" s="24"/>
      <c r="OO353" s="24"/>
      <c r="OP353" s="24"/>
      <c r="OQ353" s="24"/>
      <c r="OR353" s="24"/>
      <c r="OS353" s="24"/>
      <c r="OT353" s="24"/>
      <c r="OU353" s="24"/>
      <c r="OV353" s="24"/>
      <c r="OW353" s="24"/>
      <c r="OX353" s="24"/>
      <c r="OY353" s="24"/>
      <c r="OZ353" s="24"/>
      <c r="PA353" s="24"/>
      <c r="PB353" s="24"/>
      <c r="PC353" s="24"/>
      <c r="PD353" s="24"/>
      <c r="PE353" s="24"/>
      <c r="PF353" s="24"/>
      <c r="PG353" s="24"/>
      <c r="PH353" s="24"/>
      <c r="PI353" s="24"/>
      <c r="PJ353" s="24"/>
      <c r="PK353" s="24"/>
      <c r="PL353" s="24"/>
      <c r="PM353" s="24"/>
      <c r="PN353" s="24"/>
      <c r="PO353" s="24"/>
      <c r="PP353" s="24"/>
      <c r="PQ353" s="24"/>
      <c r="PR353" s="24"/>
      <c r="PS353" s="24"/>
      <c r="PT353" s="24"/>
      <c r="PU353" s="24"/>
      <c r="PV353" s="24"/>
      <c r="PW353" s="24"/>
      <c r="PX353" s="24"/>
      <c r="PY353" s="24"/>
      <c r="PZ353" s="24"/>
      <c r="QA353" s="24"/>
      <c r="QB353" s="24"/>
      <c r="QC353" s="24"/>
      <c r="QD353" s="24"/>
      <c r="QE353" s="24"/>
      <c r="QF353" s="24"/>
      <c r="QG353" s="24"/>
      <c r="QH353" s="24"/>
      <c r="QI353" s="24"/>
      <c r="QJ353" s="24"/>
      <c r="QK353" s="24"/>
      <c r="QL353" s="24"/>
      <c r="QM353" s="24"/>
      <c r="QN353" s="24"/>
      <c r="QO353" s="24"/>
      <c r="QP353" s="24"/>
      <c r="QQ353" s="24"/>
      <c r="QR353" s="24"/>
      <c r="QS353" s="24"/>
      <c r="QT353" s="24"/>
      <c r="QU353" s="24"/>
      <c r="QV353" s="24"/>
      <c r="QW353" s="24"/>
      <c r="QX353" s="24"/>
      <c r="QY353" s="24"/>
      <c r="QZ353" s="24"/>
      <c r="RA353" s="24"/>
      <c r="RB353" s="24"/>
      <c r="RC353" s="24"/>
      <c r="RD353" s="24"/>
      <c r="RE353" s="24"/>
      <c r="RF353" s="24"/>
      <c r="RG353" s="24"/>
      <c r="RH353" s="24"/>
      <c r="RI353" s="24"/>
      <c r="RJ353" s="24"/>
      <c r="RK353" s="24"/>
      <c r="RL353" s="24"/>
      <c r="RM353" s="24"/>
      <c r="RN353" s="24"/>
      <c r="RO353" s="24"/>
      <c r="RP353" s="24"/>
      <c r="RQ353" s="24"/>
      <c r="RR353" s="24"/>
      <c r="RS353" s="24"/>
      <c r="RT353" s="24"/>
      <c r="RU353" s="24"/>
      <c r="RV353" s="24"/>
      <c r="RW353" s="24"/>
      <c r="RX353" s="24"/>
      <c r="RY353" s="24"/>
      <c r="RZ353" s="24"/>
      <c r="SA353" s="24"/>
      <c r="SB353" s="24"/>
      <c r="SC353" s="24"/>
      <c r="SD353" s="24"/>
      <c r="SE353" s="24"/>
      <c r="SF353" s="24"/>
      <c r="SG353" s="24"/>
      <c r="SH353" s="24"/>
      <c r="SI353" s="24"/>
      <c r="SJ353" s="24"/>
      <c r="SK353" s="24"/>
      <c r="SL353" s="24"/>
      <c r="SM353" s="24"/>
      <c r="SN353" s="24"/>
      <c r="SO353" s="24"/>
      <c r="SP353" s="24"/>
      <c r="SQ353" s="24"/>
      <c r="SR353" s="24"/>
      <c r="SS353" s="24"/>
      <c r="ST353" s="24"/>
      <c r="SU353" s="24"/>
      <c r="SV353" s="24"/>
      <c r="SW353" s="24"/>
      <c r="SX353" s="24"/>
      <c r="SY353" s="24"/>
      <c r="SZ353" s="24"/>
      <c r="TA353" s="24"/>
      <c r="TB353" s="24"/>
      <c r="TC353" s="24"/>
      <c r="TD353" s="24"/>
      <c r="TE353" s="24"/>
      <c r="TF353" s="24"/>
      <c r="TG353" s="24"/>
      <c r="TH353" s="24"/>
      <c r="TI353" s="24"/>
      <c r="TJ353" s="24"/>
      <c r="TK353" s="24"/>
      <c r="TL353" s="24"/>
      <c r="TM353" s="24"/>
      <c r="TN353" s="24"/>
      <c r="TO353" s="24"/>
      <c r="TP353" s="24"/>
      <c r="TQ353" s="24"/>
      <c r="TR353" s="24"/>
      <c r="TS353" s="24"/>
      <c r="TT353" s="24"/>
      <c r="TU353" s="24"/>
      <c r="TV353" s="24"/>
      <c r="TW353" s="24"/>
      <c r="TX353" s="24"/>
      <c r="TY353" s="24"/>
      <c r="TZ353" s="24"/>
      <c r="UA353" s="24"/>
      <c r="UB353" s="24"/>
      <c r="UC353" s="24"/>
      <c r="UD353" s="24"/>
      <c r="UE353" s="24"/>
      <c r="UF353" s="24"/>
      <c r="UG353" s="24"/>
      <c r="UH353" s="24"/>
      <c r="UI353" s="24"/>
      <c r="UJ353" s="24"/>
      <c r="UK353" s="24"/>
      <c r="UL353" s="24"/>
      <c r="UM353" s="24"/>
      <c r="UN353" s="24"/>
      <c r="UO353" s="24"/>
      <c r="UP353" s="24"/>
      <c r="UQ353" s="24"/>
      <c r="UR353" s="24"/>
      <c r="US353" s="24"/>
      <c r="UT353" s="24"/>
      <c r="UU353" s="24"/>
      <c r="UV353" s="24"/>
      <c r="UW353" s="24"/>
      <c r="UX353" s="24"/>
      <c r="UY353" s="24"/>
      <c r="UZ353" s="24"/>
      <c r="VA353" s="24"/>
      <c r="VB353" s="24"/>
      <c r="VC353" s="24"/>
      <c r="VD353" s="24"/>
    </row>
    <row r="354" spans="1:576" s="23" customFormat="1" ht="15" customHeight="1" x14ac:dyDescent="0.2">
      <c r="A354" s="18">
        <v>40</v>
      </c>
      <c r="B354" s="89" t="s">
        <v>325</v>
      </c>
      <c r="C354" s="89" t="s">
        <v>326</v>
      </c>
      <c r="D354" s="20">
        <v>14</v>
      </c>
      <c r="E354" s="89" t="s">
        <v>247</v>
      </c>
      <c r="F354" s="89" t="s">
        <v>327</v>
      </c>
      <c r="G354" s="130">
        <v>6</v>
      </c>
      <c r="H354" s="22">
        <v>40</v>
      </c>
      <c r="I354" s="22" t="s">
        <v>121</v>
      </c>
      <c r="J354" s="21" t="s">
        <v>237</v>
      </c>
      <c r="K354" s="21" t="s">
        <v>273</v>
      </c>
      <c r="L354" s="21" t="s">
        <v>287</v>
      </c>
      <c r="M354" s="22">
        <v>1</v>
      </c>
      <c r="N354" s="101">
        <v>10433</v>
      </c>
      <c r="O354" s="62">
        <f t="shared" si="194"/>
        <v>2086.6</v>
      </c>
      <c r="P354" s="62"/>
      <c r="Q354" s="62">
        <f t="shared" si="195"/>
        <v>12519.6</v>
      </c>
      <c r="R354" s="62">
        <f>70.1*7</f>
        <v>490.69999999999993</v>
      </c>
      <c r="S354" s="62">
        <f t="shared" si="196"/>
        <v>2341.7666666666669</v>
      </c>
      <c r="T354" s="62">
        <f t="shared" si="197"/>
        <v>23417.666666666668</v>
      </c>
      <c r="U354" s="62">
        <f t="shared" si="198"/>
        <v>2190.9299999999998</v>
      </c>
      <c r="V354" s="62">
        <f t="shared" si="199"/>
        <v>375.58800000000002</v>
      </c>
      <c r="W354" s="62">
        <f t="shared" si="200"/>
        <v>625.98</v>
      </c>
      <c r="X354" s="62">
        <f t="shared" si="201"/>
        <v>250.39200000000002</v>
      </c>
      <c r="Y354" s="62">
        <f t="shared" si="192"/>
        <v>915</v>
      </c>
      <c r="Z354" s="62">
        <f t="shared" si="193"/>
        <v>616</v>
      </c>
      <c r="AA354" s="64">
        <f t="shared" si="202"/>
        <v>7025.3</v>
      </c>
      <c r="AB354" s="64">
        <f t="shared" si="203"/>
        <v>20716.251111111113</v>
      </c>
      <c r="AC354" s="64">
        <f t="shared" si="204"/>
        <v>248595.01333333337</v>
      </c>
      <c r="AD354" s="64"/>
      <c r="AE354" s="64"/>
      <c r="AF354" s="64"/>
      <c r="AG354" s="64"/>
      <c r="AH354" s="64"/>
      <c r="AI354" s="64"/>
      <c r="AJ354" s="64"/>
      <c r="AK354" s="64"/>
      <c r="AL354" s="6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CR354" s="24"/>
      <c r="CS354" s="24"/>
      <c r="CT354" s="24"/>
      <c r="CU354" s="24"/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24"/>
      <c r="GF354" s="24"/>
      <c r="GG354" s="24"/>
      <c r="GH354" s="24"/>
      <c r="GI354" s="24"/>
      <c r="GJ354" s="24"/>
      <c r="GK354" s="24"/>
      <c r="GL354" s="24"/>
      <c r="GM354" s="24"/>
      <c r="GN354" s="24"/>
      <c r="GO354" s="24"/>
      <c r="GP354" s="24"/>
      <c r="GQ354" s="24"/>
      <c r="GR354" s="24"/>
      <c r="GS354" s="24"/>
      <c r="GT354" s="24"/>
      <c r="GU354" s="24"/>
      <c r="GV354" s="24"/>
      <c r="GW354" s="24"/>
      <c r="GX354" s="24"/>
      <c r="GY354" s="24"/>
      <c r="GZ354" s="24"/>
      <c r="HA354" s="24"/>
      <c r="HB354" s="24"/>
      <c r="HC354" s="24"/>
      <c r="HD354" s="24"/>
      <c r="HE354" s="24"/>
      <c r="HF354" s="24"/>
      <c r="HG354" s="24"/>
      <c r="HH354" s="24"/>
      <c r="HI354" s="24"/>
      <c r="HJ354" s="24"/>
      <c r="HK354" s="24"/>
      <c r="HL354" s="24"/>
      <c r="HM354" s="24"/>
      <c r="HN354" s="24"/>
      <c r="HO354" s="24"/>
      <c r="HP354" s="24"/>
      <c r="HQ354" s="24"/>
      <c r="HR354" s="24"/>
      <c r="HS354" s="24"/>
      <c r="HT354" s="24"/>
      <c r="HU354" s="24"/>
      <c r="HV354" s="24"/>
      <c r="HW354" s="24"/>
      <c r="HX354" s="24"/>
      <c r="HY354" s="24"/>
      <c r="HZ354" s="24"/>
      <c r="IA354" s="24"/>
      <c r="IB354" s="24"/>
      <c r="IC354" s="24"/>
      <c r="ID354" s="24"/>
      <c r="IE354" s="24"/>
      <c r="IF354" s="24"/>
      <c r="IG354" s="24"/>
      <c r="IH354" s="24"/>
      <c r="II354" s="24"/>
      <c r="IJ354" s="24"/>
      <c r="IK354" s="24"/>
      <c r="IL354" s="24"/>
      <c r="IM354" s="24"/>
      <c r="IN354" s="24"/>
      <c r="IO354" s="24"/>
      <c r="IP354" s="24"/>
      <c r="IQ354" s="24"/>
      <c r="IR354" s="24"/>
      <c r="IS354" s="24"/>
      <c r="IT354" s="24"/>
      <c r="IU354" s="24"/>
      <c r="IV354" s="24"/>
      <c r="IW354" s="24"/>
      <c r="IX354" s="24"/>
      <c r="IY354" s="24"/>
      <c r="IZ354" s="24"/>
      <c r="JA354" s="24"/>
      <c r="JB354" s="24"/>
      <c r="JC354" s="24"/>
      <c r="JD354" s="24"/>
      <c r="JE354" s="24"/>
      <c r="JF354" s="24"/>
      <c r="JG354" s="24"/>
      <c r="JH354" s="24"/>
      <c r="JI354" s="24"/>
      <c r="JJ354" s="24"/>
      <c r="JK354" s="24"/>
      <c r="JL354" s="24"/>
      <c r="JM354" s="24"/>
      <c r="JN354" s="24"/>
      <c r="JO354" s="24"/>
      <c r="JP354" s="24"/>
      <c r="JQ354" s="24"/>
      <c r="JR354" s="24"/>
      <c r="JS354" s="24"/>
      <c r="JT354" s="24"/>
      <c r="JU354" s="24"/>
      <c r="JV354" s="24"/>
      <c r="JW354" s="24"/>
      <c r="JX354" s="24"/>
      <c r="JY354" s="24"/>
      <c r="JZ354" s="24"/>
      <c r="KA354" s="24"/>
      <c r="KB354" s="24"/>
      <c r="KC354" s="24"/>
      <c r="KD354" s="24"/>
      <c r="KE354" s="24"/>
      <c r="KF354" s="24"/>
      <c r="KG354" s="24"/>
      <c r="KH354" s="24"/>
      <c r="KI354" s="24"/>
      <c r="KJ354" s="24"/>
      <c r="KK354" s="24"/>
      <c r="KL354" s="24"/>
      <c r="KM354" s="24"/>
      <c r="KN354" s="24"/>
      <c r="KO354" s="24"/>
      <c r="KP354" s="24"/>
      <c r="KQ354" s="24"/>
      <c r="KR354" s="24"/>
      <c r="KS354" s="24"/>
      <c r="KT354" s="24"/>
      <c r="KU354" s="24"/>
      <c r="KV354" s="24"/>
      <c r="KW354" s="24"/>
      <c r="KX354" s="24"/>
      <c r="KY354" s="24"/>
      <c r="KZ354" s="24"/>
      <c r="LA354" s="24"/>
      <c r="LB354" s="24"/>
      <c r="LC354" s="24"/>
      <c r="LD354" s="24"/>
      <c r="LE354" s="24"/>
      <c r="LF354" s="24"/>
      <c r="LG354" s="24"/>
      <c r="LH354" s="24"/>
      <c r="LI354" s="24"/>
      <c r="LJ354" s="24"/>
      <c r="LK354" s="24"/>
      <c r="LL354" s="24"/>
      <c r="LM354" s="24"/>
      <c r="LN354" s="24"/>
      <c r="LO354" s="24"/>
      <c r="LP354" s="24"/>
      <c r="LQ354" s="24"/>
      <c r="LR354" s="24"/>
      <c r="LS354" s="24"/>
      <c r="LT354" s="24"/>
      <c r="LU354" s="24"/>
      <c r="LV354" s="24"/>
      <c r="LW354" s="24"/>
      <c r="LX354" s="24"/>
      <c r="LY354" s="24"/>
      <c r="LZ354" s="24"/>
      <c r="MA354" s="24"/>
      <c r="MB354" s="24"/>
      <c r="MC354" s="24"/>
      <c r="MD354" s="24"/>
      <c r="ME354" s="24"/>
      <c r="MF354" s="24"/>
      <c r="MG354" s="24"/>
      <c r="MH354" s="24"/>
      <c r="MI354" s="24"/>
      <c r="MJ354" s="24"/>
      <c r="MK354" s="24"/>
      <c r="ML354" s="24"/>
      <c r="MM354" s="24"/>
      <c r="MN354" s="24"/>
      <c r="MO354" s="24"/>
      <c r="MP354" s="24"/>
      <c r="MQ354" s="24"/>
      <c r="MR354" s="24"/>
      <c r="MS354" s="24"/>
      <c r="MT354" s="24"/>
      <c r="MU354" s="24"/>
      <c r="MV354" s="24"/>
      <c r="MW354" s="24"/>
      <c r="MX354" s="24"/>
      <c r="MY354" s="24"/>
      <c r="MZ354" s="24"/>
      <c r="NA354" s="24"/>
      <c r="NB354" s="24"/>
      <c r="NC354" s="24"/>
      <c r="ND354" s="24"/>
      <c r="NE354" s="24"/>
      <c r="NF354" s="24"/>
      <c r="NG354" s="24"/>
      <c r="NH354" s="24"/>
      <c r="NI354" s="24"/>
      <c r="NJ354" s="24"/>
      <c r="NK354" s="24"/>
      <c r="NL354" s="24"/>
      <c r="NM354" s="24"/>
      <c r="NN354" s="24"/>
      <c r="NO354" s="24"/>
      <c r="NP354" s="24"/>
      <c r="NQ354" s="24"/>
      <c r="NR354" s="24"/>
      <c r="NS354" s="24"/>
      <c r="NT354" s="24"/>
      <c r="NU354" s="24"/>
      <c r="NV354" s="24"/>
      <c r="NW354" s="24"/>
      <c r="NX354" s="24"/>
      <c r="NY354" s="24"/>
      <c r="NZ354" s="24"/>
      <c r="OA354" s="24"/>
      <c r="OB354" s="24"/>
      <c r="OC354" s="24"/>
      <c r="OD354" s="24"/>
      <c r="OE354" s="24"/>
      <c r="OF354" s="24"/>
      <c r="OG354" s="24"/>
      <c r="OH354" s="24"/>
      <c r="OI354" s="24"/>
      <c r="OJ354" s="24"/>
      <c r="OK354" s="24"/>
      <c r="OL354" s="24"/>
      <c r="OM354" s="24"/>
      <c r="ON354" s="24"/>
      <c r="OO354" s="24"/>
      <c r="OP354" s="24"/>
      <c r="OQ354" s="24"/>
      <c r="OR354" s="24"/>
      <c r="OS354" s="24"/>
      <c r="OT354" s="24"/>
      <c r="OU354" s="24"/>
      <c r="OV354" s="24"/>
      <c r="OW354" s="24"/>
      <c r="OX354" s="24"/>
      <c r="OY354" s="24"/>
      <c r="OZ354" s="24"/>
      <c r="PA354" s="24"/>
      <c r="PB354" s="24"/>
      <c r="PC354" s="24"/>
      <c r="PD354" s="24"/>
      <c r="PE354" s="24"/>
      <c r="PF354" s="24"/>
      <c r="PG354" s="24"/>
      <c r="PH354" s="24"/>
      <c r="PI354" s="24"/>
      <c r="PJ354" s="24"/>
      <c r="PK354" s="24"/>
      <c r="PL354" s="24"/>
      <c r="PM354" s="24"/>
      <c r="PN354" s="24"/>
      <c r="PO354" s="24"/>
      <c r="PP354" s="24"/>
      <c r="PQ354" s="24"/>
      <c r="PR354" s="24"/>
      <c r="PS354" s="24"/>
      <c r="PT354" s="24"/>
      <c r="PU354" s="24"/>
      <c r="PV354" s="24"/>
      <c r="PW354" s="24"/>
      <c r="PX354" s="24"/>
      <c r="PY354" s="24"/>
      <c r="PZ354" s="24"/>
      <c r="QA354" s="24"/>
      <c r="QB354" s="24"/>
      <c r="QC354" s="24"/>
      <c r="QD354" s="24"/>
      <c r="QE354" s="24"/>
      <c r="QF354" s="24"/>
      <c r="QG354" s="24"/>
      <c r="QH354" s="24"/>
      <c r="QI354" s="24"/>
      <c r="QJ354" s="24"/>
      <c r="QK354" s="24"/>
      <c r="QL354" s="24"/>
      <c r="QM354" s="24"/>
      <c r="QN354" s="24"/>
      <c r="QO354" s="24"/>
      <c r="QP354" s="24"/>
      <c r="QQ354" s="24"/>
      <c r="QR354" s="24"/>
      <c r="QS354" s="24"/>
      <c r="QT354" s="24"/>
      <c r="QU354" s="24"/>
      <c r="QV354" s="24"/>
      <c r="QW354" s="24"/>
      <c r="QX354" s="24"/>
      <c r="QY354" s="24"/>
      <c r="QZ354" s="24"/>
      <c r="RA354" s="24"/>
      <c r="RB354" s="24"/>
      <c r="RC354" s="24"/>
      <c r="RD354" s="24"/>
      <c r="RE354" s="24"/>
      <c r="RF354" s="24"/>
      <c r="RG354" s="24"/>
      <c r="RH354" s="24"/>
      <c r="RI354" s="24"/>
      <c r="RJ354" s="24"/>
      <c r="RK354" s="24"/>
      <c r="RL354" s="24"/>
      <c r="RM354" s="24"/>
      <c r="RN354" s="24"/>
      <c r="RO354" s="24"/>
      <c r="RP354" s="24"/>
      <c r="RQ354" s="24"/>
      <c r="RR354" s="24"/>
      <c r="RS354" s="24"/>
      <c r="RT354" s="24"/>
      <c r="RU354" s="24"/>
      <c r="RV354" s="24"/>
      <c r="RW354" s="24"/>
      <c r="RX354" s="24"/>
      <c r="RY354" s="24"/>
      <c r="RZ354" s="24"/>
      <c r="SA354" s="24"/>
      <c r="SB354" s="24"/>
      <c r="SC354" s="24"/>
      <c r="SD354" s="24"/>
      <c r="SE354" s="24"/>
      <c r="SF354" s="24"/>
      <c r="SG354" s="24"/>
      <c r="SH354" s="24"/>
      <c r="SI354" s="24"/>
      <c r="SJ354" s="24"/>
      <c r="SK354" s="24"/>
      <c r="SL354" s="24"/>
      <c r="SM354" s="24"/>
      <c r="SN354" s="24"/>
      <c r="SO354" s="24"/>
      <c r="SP354" s="24"/>
      <c r="SQ354" s="24"/>
      <c r="SR354" s="24"/>
      <c r="SS354" s="24"/>
      <c r="ST354" s="24"/>
      <c r="SU354" s="24"/>
      <c r="SV354" s="24"/>
      <c r="SW354" s="24"/>
      <c r="SX354" s="24"/>
      <c r="SY354" s="24"/>
      <c r="SZ354" s="24"/>
      <c r="TA354" s="24"/>
      <c r="TB354" s="24"/>
      <c r="TC354" s="24"/>
      <c r="TD354" s="24"/>
      <c r="TE354" s="24"/>
      <c r="TF354" s="24"/>
      <c r="TG354" s="24"/>
      <c r="TH354" s="24"/>
      <c r="TI354" s="24"/>
      <c r="TJ354" s="24"/>
      <c r="TK354" s="24"/>
      <c r="TL354" s="24"/>
      <c r="TM354" s="24"/>
      <c r="TN354" s="24"/>
      <c r="TO354" s="24"/>
      <c r="TP354" s="24"/>
      <c r="TQ354" s="24"/>
      <c r="TR354" s="24"/>
      <c r="TS354" s="24"/>
      <c r="TT354" s="24"/>
      <c r="TU354" s="24"/>
      <c r="TV354" s="24"/>
      <c r="TW354" s="24"/>
      <c r="TX354" s="24"/>
      <c r="TY354" s="24"/>
      <c r="TZ354" s="24"/>
      <c r="UA354" s="24"/>
      <c r="UB354" s="24"/>
      <c r="UC354" s="24"/>
      <c r="UD354" s="24"/>
      <c r="UE354" s="24"/>
      <c r="UF354" s="24"/>
      <c r="UG354" s="24"/>
      <c r="UH354" s="24"/>
      <c r="UI354" s="24"/>
      <c r="UJ354" s="24"/>
      <c r="UK354" s="24"/>
      <c r="UL354" s="24"/>
      <c r="UM354" s="24"/>
      <c r="UN354" s="24"/>
      <c r="UO354" s="24"/>
      <c r="UP354" s="24"/>
      <c r="UQ354" s="24"/>
      <c r="UR354" s="24"/>
      <c r="US354" s="24"/>
      <c r="UT354" s="24"/>
      <c r="UU354" s="24"/>
      <c r="UV354" s="24"/>
      <c r="UW354" s="24"/>
      <c r="UX354" s="24"/>
      <c r="UY354" s="24"/>
      <c r="UZ354" s="24"/>
      <c r="VA354" s="24"/>
      <c r="VB354" s="24"/>
      <c r="VC354" s="24"/>
      <c r="VD354" s="24"/>
    </row>
    <row r="355" spans="1:576" s="23" customFormat="1" ht="15" customHeight="1" x14ac:dyDescent="0.2">
      <c r="A355" s="18">
        <v>41</v>
      </c>
      <c r="B355" s="89" t="s">
        <v>325</v>
      </c>
      <c r="C355" s="89" t="s">
        <v>326</v>
      </c>
      <c r="D355" s="20">
        <v>14</v>
      </c>
      <c r="E355" s="89" t="s">
        <v>247</v>
      </c>
      <c r="F355" s="89" t="s">
        <v>327</v>
      </c>
      <c r="G355" s="130">
        <v>6</v>
      </c>
      <c r="H355" s="22">
        <v>40</v>
      </c>
      <c r="I355" s="22" t="s">
        <v>121</v>
      </c>
      <c r="J355" s="21" t="s">
        <v>237</v>
      </c>
      <c r="K355" s="21" t="s">
        <v>273</v>
      </c>
      <c r="L355" s="21" t="s">
        <v>287</v>
      </c>
      <c r="M355" s="22">
        <v>1</v>
      </c>
      <c r="N355" s="101">
        <v>10433</v>
      </c>
      <c r="O355" s="62">
        <f t="shared" si="194"/>
        <v>2086.6</v>
      </c>
      <c r="P355" s="62"/>
      <c r="Q355" s="62">
        <f t="shared" si="195"/>
        <v>12519.6</v>
      </c>
      <c r="R355" s="62">
        <f>70.1*4</f>
        <v>280.39999999999998</v>
      </c>
      <c r="S355" s="62">
        <f t="shared" si="196"/>
        <v>2341.7666666666669</v>
      </c>
      <c r="T355" s="62">
        <f t="shared" si="197"/>
        <v>23417.666666666668</v>
      </c>
      <c r="U355" s="62">
        <f t="shared" si="198"/>
        <v>2190.9299999999998</v>
      </c>
      <c r="V355" s="62">
        <f t="shared" si="199"/>
        <v>375.58800000000002</v>
      </c>
      <c r="W355" s="62">
        <f t="shared" si="200"/>
        <v>625.98</v>
      </c>
      <c r="X355" s="62">
        <f t="shared" si="201"/>
        <v>250.39200000000002</v>
      </c>
      <c r="Y355" s="62">
        <f t="shared" si="192"/>
        <v>915</v>
      </c>
      <c r="Z355" s="62">
        <f t="shared" si="193"/>
        <v>616</v>
      </c>
      <c r="AA355" s="64">
        <f t="shared" si="202"/>
        <v>7025.3</v>
      </c>
      <c r="AB355" s="64">
        <f t="shared" si="203"/>
        <v>20505.95111111111</v>
      </c>
      <c r="AC355" s="64">
        <f t="shared" si="204"/>
        <v>246071.41333333333</v>
      </c>
      <c r="AD355" s="64"/>
      <c r="AE355" s="64"/>
      <c r="AF355" s="64"/>
      <c r="AG355" s="64"/>
      <c r="AH355" s="64"/>
      <c r="AI355" s="64"/>
      <c r="AJ355" s="64"/>
      <c r="AK355" s="64"/>
      <c r="AL355" s="6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  <c r="CR355" s="24"/>
      <c r="CS355" s="24"/>
      <c r="CT355" s="24"/>
      <c r="CU355" s="24"/>
      <c r="CV355" s="24"/>
      <c r="CW355" s="24"/>
      <c r="CX355" s="24"/>
      <c r="CY355" s="24"/>
      <c r="CZ355" s="24"/>
      <c r="DA355" s="24"/>
      <c r="DB355" s="24"/>
      <c r="DC355" s="24"/>
      <c r="DD355" s="24"/>
      <c r="DE355" s="24"/>
      <c r="DF355" s="24"/>
      <c r="DG355" s="24"/>
      <c r="DH355" s="24"/>
      <c r="DI355" s="24"/>
      <c r="DJ355" s="24"/>
      <c r="DK355" s="24"/>
      <c r="DL355" s="24"/>
      <c r="DM355" s="24"/>
      <c r="DN355" s="24"/>
      <c r="DO355" s="24"/>
      <c r="DP355" s="24"/>
      <c r="DQ355" s="24"/>
      <c r="DR355" s="24"/>
      <c r="DS355" s="24"/>
      <c r="DT355" s="24"/>
      <c r="DU355" s="24"/>
      <c r="DV355" s="24"/>
      <c r="DW355" s="24"/>
      <c r="DX355" s="24"/>
      <c r="DY355" s="24"/>
      <c r="DZ355" s="24"/>
      <c r="EA355" s="24"/>
      <c r="EB355" s="24"/>
      <c r="EC355" s="24"/>
      <c r="ED355" s="24"/>
      <c r="EE355" s="24"/>
      <c r="EF355" s="24"/>
      <c r="EG355" s="24"/>
      <c r="EH355" s="24"/>
      <c r="EI355" s="24"/>
      <c r="EJ355" s="24"/>
      <c r="EK355" s="24"/>
      <c r="EL355" s="24"/>
      <c r="EM355" s="24"/>
      <c r="EN355" s="24"/>
      <c r="EO355" s="24"/>
      <c r="EP355" s="24"/>
      <c r="EQ355" s="24"/>
      <c r="ER355" s="24"/>
      <c r="ES355" s="24"/>
      <c r="ET355" s="24"/>
      <c r="EU355" s="24"/>
      <c r="EV355" s="24"/>
      <c r="EW355" s="24"/>
      <c r="EX355" s="24"/>
      <c r="EY355" s="24"/>
      <c r="EZ355" s="24"/>
      <c r="FA355" s="24"/>
      <c r="FB355" s="24"/>
      <c r="FC355" s="24"/>
      <c r="FD355" s="24"/>
      <c r="FE355" s="24"/>
      <c r="FF355" s="24"/>
      <c r="FG355" s="24"/>
      <c r="FH355" s="24"/>
      <c r="FI355" s="24"/>
      <c r="FJ355" s="24"/>
      <c r="FK355" s="24"/>
      <c r="FL355" s="24"/>
      <c r="FM355" s="24"/>
      <c r="FN355" s="24"/>
      <c r="FO355" s="24"/>
      <c r="FP355" s="24"/>
      <c r="FQ355" s="24"/>
      <c r="FR355" s="24"/>
      <c r="FS355" s="24"/>
      <c r="FT355" s="24"/>
      <c r="FU355" s="24"/>
      <c r="FV355" s="24"/>
      <c r="FW355" s="24"/>
      <c r="FX355" s="24"/>
      <c r="FY355" s="24"/>
      <c r="FZ355" s="24"/>
      <c r="GA355" s="24"/>
      <c r="GB355" s="24"/>
      <c r="GC355" s="24"/>
      <c r="GD355" s="24"/>
      <c r="GE355" s="24"/>
      <c r="GF355" s="24"/>
      <c r="GG355" s="24"/>
      <c r="GH355" s="24"/>
      <c r="GI355" s="24"/>
      <c r="GJ355" s="24"/>
      <c r="GK355" s="24"/>
      <c r="GL355" s="24"/>
      <c r="GM355" s="24"/>
      <c r="GN355" s="24"/>
      <c r="GO355" s="24"/>
      <c r="GP355" s="24"/>
      <c r="GQ355" s="24"/>
      <c r="GR355" s="24"/>
      <c r="GS355" s="24"/>
      <c r="GT355" s="24"/>
      <c r="GU355" s="24"/>
      <c r="GV355" s="24"/>
      <c r="GW355" s="24"/>
      <c r="GX355" s="24"/>
      <c r="GY355" s="24"/>
      <c r="GZ355" s="24"/>
      <c r="HA355" s="24"/>
      <c r="HB355" s="24"/>
      <c r="HC355" s="24"/>
      <c r="HD355" s="24"/>
      <c r="HE355" s="24"/>
      <c r="HF355" s="24"/>
      <c r="HG355" s="24"/>
      <c r="HH355" s="24"/>
      <c r="HI355" s="24"/>
      <c r="HJ355" s="24"/>
      <c r="HK355" s="24"/>
      <c r="HL355" s="24"/>
      <c r="HM355" s="24"/>
      <c r="HN355" s="24"/>
      <c r="HO355" s="24"/>
      <c r="HP355" s="24"/>
      <c r="HQ355" s="24"/>
      <c r="HR355" s="24"/>
      <c r="HS355" s="24"/>
      <c r="HT355" s="24"/>
      <c r="HU355" s="24"/>
      <c r="HV355" s="24"/>
      <c r="HW355" s="24"/>
      <c r="HX355" s="24"/>
      <c r="HY355" s="24"/>
      <c r="HZ355" s="24"/>
      <c r="IA355" s="24"/>
      <c r="IB355" s="24"/>
      <c r="IC355" s="24"/>
      <c r="ID355" s="24"/>
      <c r="IE355" s="24"/>
      <c r="IF355" s="24"/>
      <c r="IG355" s="24"/>
      <c r="IH355" s="24"/>
      <c r="II355" s="24"/>
      <c r="IJ355" s="24"/>
      <c r="IK355" s="24"/>
      <c r="IL355" s="24"/>
      <c r="IM355" s="24"/>
      <c r="IN355" s="24"/>
      <c r="IO355" s="24"/>
      <c r="IP355" s="24"/>
      <c r="IQ355" s="24"/>
      <c r="IR355" s="24"/>
      <c r="IS355" s="24"/>
      <c r="IT355" s="24"/>
      <c r="IU355" s="24"/>
      <c r="IV355" s="24"/>
      <c r="IW355" s="24"/>
      <c r="IX355" s="24"/>
      <c r="IY355" s="24"/>
      <c r="IZ355" s="24"/>
      <c r="JA355" s="24"/>
      <c r="JB355" s="24"/>
      <c r="JC355" s="24"/>
      <c r="JD355" s="24"/>
      <c r="JE355" s="24"/>
      <c r="JF355" s="24"/>
      <c r="JG355" s="24"/>
      <c r="JH355" s="24"/>
      <c r="JI355" s="24"/>
      <c r="JJ355" s="24"/>
      <c r="JK355" s="24"/>
      <c r="JL355" s="24"/>
      <c r="JM355" s="24"/>
      <c r="JN355" s="24"/>
      <c r="JO355" s="24"/>
      <c r="JP355" s="24"/>
      <c r="JQ355" s="24"/>
      <c r="JR355" s="24"/>
      <c r="JS355" s="24"/>
      <c r="JT355" s="24"/>
      <c r="JU355" s="24"/>
      <c r="JV355" s="24"/>
      <c r="JW355" s="24"/>
      <c r="JX355" s="24"/>
      <c r="JY355" s="24"/>
      <c r="JZ355" s="24"/>
      <c r="KA355" s="24"/>
      <c r="KB355" s="24"/>
      <c r="KC355" s="24"/>
      <c r="KD355" s="24"/>
      <c r="KE355" s="24"/>
      <c r="KF355" s="24"/>
      <c r="KG355" s="24"/>
      <c r="KH355" s="24"/>
      <c r="KI355" s="24"/>
      <c r="KJ355" s="24"/>
      <c r="KK355" s="24"/>
      <c r="KL355" s="24"/>
      <c r="KM355" s="24"/>
      <c r="KN355" s="24"/>
      <c r="KO355" s="24"/>
      <c r="KP355" s="24"/>
      <c r="KQ355" s="24"/>
      <c r="KR355" s="24"/>
      <c r="KS355" s="24"/>
      <c r="KT355" s="24"/>
      <c r="KU355" s="24"/>
      <c r="KV355" s="24"/>
      <c r="KW355" s="24"/>
      <c r="KX355" s="24"/>
      <c r="KY355" s="24"/>
      <c r="KZ355" s="24"/>
      <c r="LA355" s="24"/>
      <c r="LB355" s="24"/>
      <c r="LC355" s="24"/>
      <c r="LD355" s="24"/>
      <c r="LE355" s="24"/>
      <c r="LF355" s="24"/>
      <c r="LG355" s="24"/>
      <c r="LH355" s="24"/>
      <c r="LI355" s="24"/>
      <c r="LJ355" s="24"/>
      <c r="LK355" s="24"/>
      <c r="LL355" s="24"/>
      <c r="LM355" s="24"/>
      <c r="LN355" s="24"/>
      <c r="LO355" s="24"/>
      <c r="LP355" s="24"/>
      <c r="LQ355" s="24"/>
      <c r="LR355" s="24"/>
      <c r="LS355" s="24"/>
      <c r="LT355" s="24"/>
      <c r="LU355" s="24"/>
      <c r="LV355" s="24"/>
      <c r="LW355" s="24"/>
      <c r="LX355" s="24"/>
      <c r="LY355" s="24"/>
      <c r="LZ355" s="24"/>
      <c r="MA355" s="24"/>
      <c r="MB355" s="24"/>
      <c r="MC355" s="24"/>
      <c r="MD355" s="24"/>
      <c r="ME355" s="24"/>
      <c r="MF355" s="24"/>
      <c r="MG355" s="24"/>
      <c r="MH355" s="24"/>
      <c r="MI355" s="24"/>
      <c r="MJ355" s="24"/>
      <c r="MK355" s="24"/>
      <c r="ML355" s="24"/>
      <c r="MM355" s="24"/>
      <c r="MN355" s="24"/>
      <c r="MO355" s="24"/>
      <c r="MP355" s="24"/>
      <c r="MQ355" s="24"/>
      <c r="MR355" s="24"/>
      <c r="MS355" s="24"/>
      <c r="MT355" s="24"/>
      <c r="MU355" s="24"/>
      <c r="MV355" s="24"/>
      <c r="MW355" s="24"/>
      <c r="MX355" s="24"/>
      <c r="MY355" s="24"/>
      <c r="MZ355" s="24"/>
      <c r="NA355" s="24"/>
      <c r="NB355" s="24"/>
      <c r="NC355" s="24"/>
      <c r="ND355" s="24"/>
      <c r="NE355" s="24"/>
      <c r="NF355" s="24"/>
      <c r="NG355" s="24"/>
      <c r="NH355" s="24"/>
      <c r="NI355" s="24"/>
      <c r="NJ355" s="24"/>
      <c r="NK355" s="24"/>
      <c r="NL355" s="24"/>
      <c r="NM355" s="24"/>
      <c r="NN355" s="24"/>
      <c r="NO355" s="24"/>
      <c r="NP355" s="24"/>
      <c r="NQ355" s="24"/>
      <c r="NR355" s="24"/>
      <c r="NS355" s="24"/>
      <c r="NT355" s="24"/>
      <c r="NU355" s="24"/>
      <c r="NV355" s="24"/>
      <c r="NW355" s="24"/>
      <c r="NX355" s="24"/>
      <c r="NY355" s="24"/>
      <c r="NZ355" s="24"/>
      <c r="OA355" s="24"/>
      <c r="OB355" s="24"/>
      <c r="OC355" s="24"/>
      <c r="OD355" s="24"/>
      <c r="OE355" s="24"/>
      <c r="OF355" s="24"/>
      <c r="OG355" s="24"/>
      <c r="OH355" s="24"/>
      <c r="OI355" s="24"/>
      <c r="OJ355" s="24"/>
      <c r="OK355" s="24"/>
      <c r="OL355" s="24"/>
      <c r="OM355" s="24"/>
      <c r="ON355" s="24"/>
      <c r="OO355" s="24"/>
      <c r="OP355" s="24"/>
      <c r="OQ355" s="24"/>
      <c r="OR355" s="24"/>
      <c r="OS355" s="24"/>
      <c r="OT355" s="24"/>
      <c r="OU355" s="24"/>
      <c r="OV355" s="24"/>
      <c r="OW355" s="24"/>
      <c r="OX355" s="24"/>
      <c r="OY355" s="24"/>
      <c r="OZ355" s="24"/>
      <c r="PA355" s="24"/>
      <c r="PB355" s="24"/>
      <c r="PC355" s="24"/>
      <c r="PD355" s="24"/>
      <c r="PE355" s="24"/>
      <c r="PF355" s="24"/>
      <c r="PG355" s="24"/>
      <c r="PH355" s="24"/>
      <c r="PI355" s="24"/>
      <c r="PJ355" s="24"/>
      <c r="PK355" s="24"/>
      <c r="PL355" s="24"/>
      <c r="PM355" s="24"/>
      <c r="PN355" s="24"/>
      <c r="PO355" s="24"/>
      <c r="PP355" s="24"/>
      <c r="PQ355" s="24"/>
      <c r="PR355" s="24"/>
      <c r="PS355" s="24"/>
      <c r="PT355" s="24"/>
      <c r="PU355" s="24"/>
      <c r="PV355" s="24"/>
      <c r="PW355" s="24"/>
      <c r="PX355" s="24"/>
      <c r="PY355" s="24"/>
      <c r="PZ355" s="24"/>
      <c r="QA355" s="24"/>
      <c r="QB355" s="24"/>
      <c r="QC355" s="24"/>
      <c r="QD355" s="24"/>
      <c r="QE355" s="24"/>
      <c r="QF355" s="24"/>
      <c r="QG355" s="24"/>
      <c r="QH355" s="24"/>
      <c r="QI355" s="24"/>
      <c r="QJ355" s="24"/>
      <c r="QK355" s="24"/>
      <c r="QL355" s="24"/>
      <c r="QM355" s="24"/>
      <c r="QN355" s="24"/>
      <c r="QO355" s="24"/>
      <c r="QP355" s="24"/>
      <c r="QQ355" s="24"/>
      <c r="QR355" s="24"/>
      <c r="QS355" s="24"/>
      <c r="QT355" s="24"/>
      <c r="QU355" s="24"/>
      <c r="QV355" s="24"/>
      <c r="QW355" s="24"/>
      <c r="QX355" s="24"/>
      <c r="QY355" s="24"/>
      <c r="QZ355" s="24"/>
      <c r="RA355" s="24"/>
      <c r="RB355" s="24"/>
      <c r="RC355" s="24"/>
      <c r="RD355" s="24"/>
      <c r="RE355" s="24"/>
      <c r="RF355" s="24"/>
      <c r="RG355" s="24"/>
      <c r="RH355" s="24"/>
      <c r="RI355" s="24"/>
      <c r="RJ355" s="24"/>
      <c r="RK355" s="24"/>
      <c r="RL355" s="24"/>
      <c r="RM355" s="24"/>
      <c r="RN355" s="24"/>
      <c r="RO355" s="24"/>
      <c r="RP355" s="24"/>
      <c r="RQ355" s="24"/>
      <c r="RR355" s="24"/>
      <c r="RS355" s="24"/>
      <c r="RT355" s="24"/>
      <c r="RU355" s="24"/>
      <c r="RV355" s="24"/>
      <c r="RW355" s="24"/>
      <c r="RX355" s="24"/>
      <c r="RY355" s="24"/>
      <c r="RZ355" s="24"/>
      <c r="SA355" s="24"/>
      <c r="SB355" s="24"/>
      <c r="SC355" s="24"/>
      <c r="SD355" s="24"/>
      <c r="SE355" s="24"/>
      <c r="SF355" s="24"/>
      <c r="SG355" s="24"/>
      <c r="SH355" s="24"/>
      <c r="SI355" s="24"/>
      <c r="SJ355" s="24"/>
      <c r="SK355" s="24"/>
      <c r="SL355" s="24"/>
      <c r="SM355" s="24"/>
      <c r="SN355" s="24"/>
      <c r="SO355" s="24"/>
      <c r="SP355" s="24"/>
      <c r="SQ355" s="24"/>
      <c r="SR355" s="24"/>
      <c r="SS355" s="24"/>
      <c r="ST355" s="24"/>
      <c r="SU355" s="24"/>
      <c r="SV355" s="24"/>
      <c r="SW355" s="24"/>
      <c r="SX355" s="24"/>
      <c r="SY355" s="24"/>
      <c r="SZ355" s="24"/>
      <c r="TA355" s="24"/>
      <c r="TB355" s="24"/>
      <c r="TC355" s="24"/>
      <c r="TD355" s="24"/>
      <c r="TE355" s="24"/>
      <c r="TF355" s="24"/>
      <c r="TG355" s="24"/>
      <c r="TH355" s="24"/>
      <c r="TI355" s="24"/>
      <c r="TJ355" s="24"/>
      <c r="TK355" s="24"/>
      <c r="TL355" s="24"/>
      <c r="TM355" s="24"/>
      <c r="TN355" s="24"/>
      <c r="TO355" s="24"/>
      <c r="TP355" s="24"/>
      <c r="TQ355" s="24"/>
      <c r="TR355" s="24"/>
      <c r="TS355" s="24"/>
      <c r="TT355" s="24"/>
      <c r="TU355" s="24"/>
      <c r="TV355" s="24"/>
      <c r="TW355" s="24"/>
      <c r="TX355" s="24"/>
      <c r="TY355" s="24"/>
      <c r="TZ355" s="24"/>
      <c r="UA355" s="24"/>
      <c r="UB355" s="24"/>
      <c r="UC355" s="24"/>
      <c r="UD355" s="24"/>
      <c r="UE355" s="24"/>
      <c r="UF355" s="24"/>
      <c r="UG355" s="24"/>
      <c r="UH355" s="24"/>
      <c r="UI355" s="24"/>
      <c r="UJ355" s="24"/>
      <c r="UK355" s="24"/>
      <c r="UL355" s="24"/>
      <c r="UM355" s="24"/>
      <c r="UN355" s="24"/>
      <c r="UO355" s="24"/>
      <c r="UP355" s="24"/>
      <c r="UQ355" s="24"/>
      <c r="UR355" s="24"/>
      <c r="US355" s="24"/>
      <c r="UT355" s="24"/>
      <c r="UU355" s="24"/>
      <c r="UV355" s="24"/>
      <c r="UW355" s="24"/>
      <c r="UX355" s="24"/>
      <c r="UY355" s="24"/>
      <c r="UZ355" s="24"/>
      <c r="VA355" s="24"/>
      <c r="VB355" s="24"/>
      <c r="VC355" s="24"/>
      <c r="VD355" s="24"/>
    </row>
    <row r="356" spans="1:576" s="23" customFormat="1" ht="15" customHeight="1" x14ac:dyDescent="0.2">
      <c r="A356" s="18">
        <v>42</v>
      </c>
      <c r="B356" s="89" t="s">
        <v>325</v>
      </c>
      <c r="C356" s="89" t="s">
        <v>326</v>
      </c>
      <c r="D356" s="20">
        <v>14</v>
      </c>
      <c r="E356" s="89" t="s">
        <v>247</v>
      </c>
      <c r="F356" s="89" t="s">
        <v>327</v>
      </c>
      <c r="G356" s="130">
        <v>6</v>
      </c>
      <c r="H356" s="22">
        <v>40</v>
      </c>
      <c r="I356" s="22" t="s">
        <v>121</v>
      </c>
      <c r="J356" s="21" t="s">
        <v>237</v>
      </c>
      <c r="K356" s="21" t="s">
        <v>273</v>
      </c>
      <c r="L356" s="21" t="s">
        <v>287</v>
      </c>
      <c r="M356" s="22">
        <v>1</v>
      </c>
      <c r="N356" s="101">
        <v>10433</v>
      </c>
      <c r="O356" s="62">
        <f t="shared" si="194"/>
        <v>2086.6</v>
      </c>
      <c r="P356" s="62"/>
      <c r="Q356" s="62">
        <f t="shared" si="195"/>
        <v>12519.6</v>
      </c>
      <c r="R356" s="62">
        <f>70.1*4</f>
        <v>280.39999999999998</v>
      </c>
      <c r="S356" s="62">
        <f t="shared" si="196"/>
        <v>2341.7666666666669</v>
      </c>
      <c r="T356" s="62">
        <f t="shared" si="197"/>
        <v>23417.666666666668</v>
      </c>
      <c r="U356" s="62">
        <f t="shared" si="198"/>
        <v>2190.9299999999998</v>
      </c>
      <c r="V356" s="62">
        <f t="shared" si="199"/>
        <v>375.58800000000002</v>
      </c>
      <c r="W356" s="62">
        <f t="shared" si="200"/>
        <v>625.98</v>
      </c>
      <c r="X356" s="62">
        <f t="shared" si="201"/>
        <v>250.39200000000002</v>
      </c>
      <c r="Y356" s="62">
        <f t="shared" si="192"/>
        <v>915</v>
      </c>
      <c r="Z356" s="62">
        <f t="shared" si="193"/>
        <v>616</v>
      </c>
      <c r="AA356" s="64">
        <f t="shared" si="202"/>
        <v>7025.3</v>
      </c>
      <c r="AB356" s="64">
        <f t="shared" si="203"/>
        <v>20505.95111111111</v>
      </c>
      <c r="AC356" s="64">
        <f t="shared" si="204"/>
        <v>246071.41333333333</v>
      </c>
      <c r="AD356" s="64"/>
      <c r="AE356" s="64"/>
      <c r="AF356" s="64"/>
      <c r="AG356" s="64"/>
      <c r="AH356" s="64"/>
      <c r="AI356" s="64"/>
      <c r="AJ356" s="64"/>
      <c r="AK356" s="64"/>
      <c r="AL356" s="6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  <c r="CR356" s="24"/>
      <c r="CS356" s="24"/>
      <c r="CT356" s="24"/>
      <c r="CU356" s="24"/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24"/>
      <c r="GF356" s="24"/>
      <c r="GG356" s="24"/>
      <c r="GH356" s="24"/>
      <c r="GI356" s="24"/>
      <c r="GJ356" s="24"/>
      <c r="GK356" s="24"/>
      <c r="GL356" s="24"/>
      <c r="GM356" s="24"/>
      <c r="GN356" s="24"/>
      <c r="GO356" s="24"/>
      <c r="GP356" s="24"/>
      <c r="GQ356" s="24"/>
      <c r="GR356" s="24"/>
      <c r="GS356" s="24"/>
      <c r="GT356" s="24"/>
      <c r="GU356" s="24"/>
      <c r="GV356" s="24"/>
      <c r="GW356" s="24"/>
      <c r="GX356" s="24"/>
      <c r="GY356" s="24"/>
      <c r="GZ356" s="24"/>
      <c r="HA356" s="24"/>
      <c r="HB356" s="24"/>
      <c r="HC356" s="24"/>
      <c r="HD356" s="24"/>
      <c r="HE356" s="24"/>
      <c r="HF356" s="24"/>
      <c r="HG356" s="24"/>
      <c r="HH356" s="24"/>
      <c r="HI356" s="24"/>
      <c r="HJ356" s="24"/>
      <c r="HK356" s="24"/>
      <c r="HL356" s="24"/>
      <c r="HM356" s="24"/>
      <c r="HN356" s="24"/>
      <c r="HO356" s="24"/>
      <c r="HP356" s="24"/>
      <c r="HQ356" s="24"/>
      <c r="HR356" s="24"/>
      <c r="HS356" s="24"/>
      <c r="HT356" s="24"/>
      <c r="HU356" s="24"/>
      <c r="HV356" s="24"/>
      <c r="HW356" s="24"/>
      <c r="HX356" s="24"/>
      <c r="HY356" s="24"/>
      <c r="HZ356" s="24"/>
      <c r="IA356" s="24"/>
      <c r="IB356" s="24"/>
      <c r="IC356" s="24"/>
      <c r="ID356" s="24"/>
      <c r="IE356" s="24"/>
      <c r="IF356" s="24"/>
      <c r="IG356" s="24"/>
      <c r="IH356" s="24"/>
      <c r="II356" s="24"/>
      <c r="IJ356" s="24"/>
      <c r="IK356" s="24"/>
      <c r="IL356" s="24"/>
      <c r="IM356" s="24"/>
      <c r="IN356" s="24"/>
      <c r="IO356" s="24"/>
      <c r="IP356" s="24"/>
      <c r="IQ356" s="24"/>
      <c r="IR356" s="24"/>
      <c r="IS356" s="24"/>
      <c r="IT356" s="24"/>
      <c r="IU356" s="24"/>
      <c r="IV356" s="24"/>
      <c r="IW356" s="24"/>
      <c r="IX356" s="24"/>
      <c r="IY356" s="24"/>
      <c r="IZ356" s="24"/>
      <c r="JA356" s="24"/>
      <c r="JB356" s="24"/>
      <c r="JC356" s="24"/>
      <c r="JD356" s="24"/>
      <c r="JE356" s="24"/>
      <c r="JF356" s="24"/>
      <c r="JG356" s="24"/>
      <c r="JH356" s="24"/>
      <c r="JI356" s="24"/>
      <c r="JJ356" s="24"/>
      <c r="JK356" s="24"/>
      <c r="JL356" s="24"/>
      <c r="JM356" s="24"/>
      <c r="JN356" s="24"/>
      <c r="JO356" s="24"/>
      <c r="JP356" s="24"/>
      <c r="JQ356" s="24"/>
      <c r="JR356" s="24"/>
      <c r="JS356" s="24"/>
      <c r="JT356" s="24"/>
      <c r="JU356" s="24"/>
      <c r="JV356" s="24"/>
      <c r="JW356" s="24"/>
      <c r="JX356" s="24"/>
      <c r="JY356" s="24"/>
      <c r="JZ356" s="24"/>
      <c r="KA356" s="24"/>
      <c r="KB356" s="24"/>
      <c r="KC356" s="24"/>
      <c r="KD356" s="24"/>
      <c r="KE356" s="24"/>
      <c r="KF356" s="24"/>
      <c r="KG356" s="24"/>
      <c r="KH356" s="24"/>
      <c r="KI356" s="24"/>
      <c r="KJ356" s="24"/>
      <c r="KK356" s="24"/>
      <c r="KL356" s="24"/>
      <c r="KM356" s="24"/>
      <c r="KN356" s="24"/>
      <c r="KO356" s="24"/>
      <c r="KP356" s="24"/>
      <c r="KQ356" s="24"/>
      <c r="KR356" s="24"/>
      <c r="KS356" s="24"/>
      <c r="KT356" s="24"/>
      <c r="KU356" s="24"/>
      <c r="KV356" s="24"/>
      <c r="KW356" s="24"/>
      <c r="KX356" s="24"/>
      <c r="KY356" s="24"/>
      <c r="KZ356" s="24"/>
      <c r="LA356" s="24"/>
      <c r="LB356" s="24"/>
      <c r="LC356" s="24"/>
      <c r="LD356" s="24"/>
      <c r="LE356" s="24"/>
      <c r="LF356" s="24"/>
      <c r="LG356" s="24"/>
      <c r="LH356" s="24"/>
      <c r="LI356" s="24"/>
      <c r="LJ356" s="24"/>
      <c r="LK356" s="24"/>
      <c r="LL356" s="24"/>
      <c r="LM356" s="24"/>
      <c r="LN356" s="24"/>
      <c r="LO356" s="24"/>
      <c r="LP356" s="24"/>
      <c r="LQ356" s="24"/>
      <c r="LR356" s="24"/>
      <c r="LS356" s="24"/>
      <c r="LT356" s="24"/>
      <c r="LU356" s="24"/>
      <c r="LV356" s="24"/>
      <c r="LW356" s="24"/>
      <c r="LX356" s="24"/>
      <c r="LY356" s="24"/>
      <c r="LZ356" s="24"/>
      <c r="MA356" s="24"/>
      <c r="MB356" s="24"/>
      <c r="MC356" s="24"/>
      <c r="MD356" s="24"/>
      <c r="ME356" s="24"/>
      <c r="MF356" s="24"/>
      <c r="MG356" s="24"/>
      <c r="MH356" s="24"/>
      <c r="MI356" s="24"/>
      <c r="MJ356" s="24"/>
      <c r="MK356" s="24"/>
      <c r="ML356" s="24"/>
      <c r="MM356" s="24"/>
      <c r="MN356" s="24"/>
      <c r="MO356" s="24"/>
      <c r="MP356" s="24"/>
      <c r="MQ356" s="24"/>
      <c r="MR356" s="24"/>
      <c r="MS356" s="24"/>
      <c r="MT356" s="24"/>
      <c r="MU356" s="24"/>
      <c r="MV356" s="24"/>
      <c r="MW356" s="24"/>
      <c r="MX356" s="24"/>
      <c r="MY356" s="24"/>
      <c r="MZ356" s="24"/>
      <c r="NA356" s="24"/>
      <c r="NB356" s="24"/>
      <c r="NC356" s="24"/>
      <c r="ND356" s="24"/>
      <c r="NE356" s="24"/>
      <c r="NF356" s="24"/>
      <c r="NG356" s="24"/>
      <c r="NH356" s="24"/>
      <c r="NI356" s="24"/>
      <c r="NJ356" s="24"/>
      <c r="NK356" s="24"/>
      <c r="NL356" s="24"/>
      <c r="NM356" s="24"/>
      <c r="NN356" s="24"/>
      <c r="NO356" s="24"/>
      <c r="NP356" s="24"/>
      <c r="NQ356" s="24"/>
      <c r="NR356" s="24"/>
      <c r="NS356" s="24"/>
      <c r="NT356" s="24"/>
      <c r="NU356" s="24"/>
      <c r="NV356" s="24"/>
      <c r="NW356" s="24"/>
      <c r="NX356" s="24"/>
      <c r="NY356" s="24"/>
      <c r="NZ356" s="24"/>
      <c r="OA356" s="24"/>
      <c r="OB356" s="24"/>
      <c r="OC356" s="24"/>
      <c r="OD356" s="24"/>
      <c r="OE356" s="24"/>
      <c r="OF356" s="24"/>
      <c r="OG356" s="24"/>
      <c r="OH356" s="24"/>
      <c r="OI356" s="24"/>
      <c r="OJ356" s="24"/>
      <c r="OK356" s="24"/>
      <c r="OL356" s="24"/>
      <c r="OM356" s="24"/>
      <c r="ON356" s="24"/>
      <c r="OO356" s="24"/>
      <c r="OP356" s="24"/>
      <c r="OQ356" s="24"/>
      <c r="OR356" s="24"/>
      <c r="OS356" s="24"/>
      <c r="OT356" s="24"/>
      <c r="OU356" s="24"/>
      <c r="OV356" s="24"/>
      <c r="OW356" s="24"/>
      <c r="OX356" s="24"/>
      <c r="OY356" s="24"/>
      <c r="OZ356" s="24"/>
      <c r="PA356" s="24"/>
      <c r="PB356" s="24"/>
      <c r="PC356" s="24"/>
      <c r="PD356" s="24"/>
      <c r="PE356" s="24"/>
      <c r="PF356" s="24"/>
      <c r="PG356" s="24"/>
      <c r="PH356" s="24"/>
      <c r="PI356" s="24"/>
      <c r="PJ356" s="24"/>
      <c r="PK356" s="24"/>
      <c r="PL356" s="24"/>
      <c r="PM356" s="24"/>
      <c r="PN356" s="24"/>
      <c r="PO356" s="24"/>
      <c r="PP356" s="24"/>
      <c r="PQ356" s="24"/>
      <c r="PR356" s="24"/>
      <c r="PS356" s="24"/>
      <c r="PT356" s="24"/>
      <c r="PU356" s="24"/>
      <c r="PV356" s="24"/>
      <c r="PW356" s="24"/>
      <c r="PX356" s="24"/>
      <c r="PY356" s="24"/>
      <c r="PZ356" s="24"/>
      <c r="QA356" s="24"/>
      <c r="QB356" s="24"/>
      <c r="QC356" s="24"/>
      <c r="QD356" s="24"/>
      <c r="QE356" s="24"/>
      <c r="QF356" s="24"/>
      <c r="QG356" s="24"/>
      <c r="QH356" s="24"/>
      <c r="QI356" s="24"/>
      <c r="QJ356" s="24"/>
      <c r="QK356" s="24"/>
      <c r="QL356" s="24"/>
      <c r="QM356" s="24"/>
      <c r="QN356" s="24"/>
      <c r="QO356" s="24"/>
      <c r="QP356" s="24"/>
      <c r="QQ356" s="24"/>
      <c r="QR356" s="24"/>
      <c r="QS356" s="24"/>
      <c r="QT356" s="24"/>
      <c r="QU356" s="24"/>
      <c r="QV356" s="24"/>
      <c r="QW356" s="24"/>
      <c r="QX356" s="24"/>
      <c r="QY356" s="24"/>
      <c r="QZ356" s="24"/>
      <c r="RA356" s="24"/>
      <c r="RB356" s="24"/>
      <c r="RC356" s="24"/>
      <c r="RD356" s="24"/>
      <c r="RE356" s="24"/>
      <c r="RF356" s="24"/>
      <c r="RG356" s="24"/>
      <c r="RH356" s="24"/>
      <c r="RI356" s="24"/>
      <c r="RJ356" s="24"/>
      <c r="RK356" s="24"/>
      <c r="RL356" s="24"/>
      <c r="RM356" s="24"/>
      <c r="RN356" s="24"/>
      <c r="RO356" s="24"/>
      <c r="RP356" s="24"/>
      <c r="RQ356" s="24"/>
      <c r="RR356" s="24"/>
      <c r="RS356" s="24"/>
      <c r="RT356" s="24"/>
      <c r="RU356" s="24"/>
      <c r="RV356" s="24"/>
      <c r="RW356" s="24"/>
      <c r="RX356" s="24"/>
      <c r="RY356" s="24"/>
      <c r="RZ356" s="24"/>
      <c r="SA356" s="24"/>
      <c r="SB356" s="24"/>
      <c r="SC356" s="24"/>
      <c r="SD356" s="24"/>
      <c r="SE356" s="24"/>
      <c r="SF356" s="24"/>
      <c r="SG356" s="24"/>
      <c r="SH356" s="24"/>
      <c r="SI356" s="24"/>
      <c r="SJ356" s="24"/>
      <c r="SK356" s="24"/>
      <c r="SL356" s="24"/>
      <c r="SM356" s="24"/>
      <c r="SN356" s="24"/>
      <c r="SO356" s="24"/>
      <c r="SP356" s="24"/>
      <c r="SQ356" s="24"/>
      <c r="SR356" s="24"/>
      <c r="SS356" s="24"/>
      <c r="ST356" s="24"/>
      <c r="SU356" s="24"/>
      <c r="SV356" s="24"/>
      <c r="SW356" s="24"/>
      <c r="SX356" s="24"/>
      <c r="SY356" s="24"/>
      <c r="SZ356" s="24"/>
      <c r="TA356" s="24"/>
      <c r="TB356" s="24"/>
      <c r="TC356" s="24"/>
      <c r="TD356" s="24"/>
      <c r="TE356" s="24"/>
      <c r="TF356" s="24"/>
      <c r="TG356" s="24"/>
      <c r="TH356" s="24"/>
      <c r="TI356" s="24"/>
      <c r="TJ356" s="24"/>
      <c r="TK356" s="24"/>
      <c r="TL356" s="24"/>
      <c r="TM356" s="24"/>
      <c r="TN356" s="24"/>
      <c r="TO356" s="24"/>
      <c r="TP356" s="24"/>
      <c r="TQ356" s="24"/>
      <c r="TR356" s="24"/>
      <c r="TS356" s="24"/>
      <c r="TT356" s="24"/>
      <c r="TU356" s="24"/>
      <c r="TV356" s="24"/>
      <c r="TW356" s="24"/>
      <c r="TX356" s="24"/>
      <c r="TY356" s="24"/>
      <c r="TZ356" s="24"/>
      <c r="UA356" s="24"/>
      <c r="UB356" s="24"/>
      <c r="UC356" s="24"/>
      <c r="UD356" s="24"/>
      <c r="UE356" s="24"/>
      <c r="UF356" s="24"/>
      <c r="UG356" s="24"/>
      <c r="UH356" s="24"/>
      <c r="UI356" s="24"/>
      <c r="UJ356" s="24"/>
      <c r="UK356" s="24"/>
      <c r="UL356" s="24"/>
      <c r="UM356" s="24"/>
      <c r="UN356" s="24"/>
      <c r="UO356" s="24"/>
      <c r="UP356" s="24"/>
      <c r="UQ356" s="24"/>
      <c r="UR356" s="24"/>
      <c r="US356" s="24"/>
      <c r="UT356" s="24"/>
      <c r="UU356" s="24"/>
      <c r="UV356" s="24"/>
      <c r="UW356" s="24"/>
      <c r="UX356" s="24"/>
      <c r="UY356" s="24"/>
      <c r="UZ356" s="24"/>
      <c r="VA356" s="24"/>
      <c r="VB356" s="24"/>
      <c r="VC356" s="24"/>
      <c r="VD356" s="24"/>
    </row>
    <row r="357" spans="1:576" s="23" customFormat="1" ht="15" customHeight="1" x14ac:dyDescent="0.2">
      <c r="A357" s="18">
        <v>43</v>
      </c>
      <c r="B357" s="89" t="s">
        <v>325</v>
      </c>
      <c r="C357" s="89" t="s">
        <v>326</v>
      </c>
      <c r="D357" s="20">
        <v>14</v>
      </c>
      <c r="E357" s="89" t="s">
        <v>247</v>
      </c>
      <c r="F357" s="89" t="s">
        <v>327</v>
      </c>
      <c r="G357" s="130">
        <v>6</v>
      </c>
      <c r="H357" s="22">
        <v>40</v>
      </c>
      <c r="I357" s="22" t="s">
        <v>121</v>
      </c>
      <c r="J357" s="21" t="s">
        <v>237</v>
      </c>
      <c r="K357" s="21" t="s">
        <v>273</v>
      </c>
      <c r="L357" s="21" t="s">
        <v>287</v>
      </c>
      <c r="M357" s="22">
        <v>1</v>
      </c>
      <c r="N357" s="101">
        <v>10433</v>
      </c>
      <c r="O357" s="62">
        <f t="shared" si="194"/>
        <v>2086.6</v>
      </c>
      <c r="P357" s="62"/>
      <c r="Q357" s="62">
        <f t="shared" si="195"/>
        <v>12519.6</v>
      </c>
      <c r="R357" s="62">
        <f>70.1*5</f>
        <v>350.5</v>
      </c>
      <c r="S357" s="62">
        <f t="shared" si="196"/>
        <v>2341.7666666666669</v>
      </c>
      <c r="T357" s="62">
        <f t="shared" si="197"/>
        <v>23417.666666666668</v>
      </c>
      <c r="U357" s="62">
        <f t="shared" si="198"/>
        <v>2190.9299999999998</v>
      </c>
      <c r="V357" s="62">
        <f t="shared" si="199"/>
        <v>375.58800000000002</v>
      </c>
      <c r="W357" s="62">
        <f t="shared" si="200"/>
        <v>625.98</v>
      </c>
      <c r="X357" s="62">
        <f t="shared" si="201"/>
        <v>250.39200000000002</v>
      </c>
      <c r="Y357" s="62">
        <f t="shared" si="192"/>
        <v>915</v>
      </c>
      <c r="Z357" s="62">
        <f t="shared" si="193"/>
        <v>616</v>
      </c>
      <c r="AA357" s="64">
        <f t="shared" si="202"/>
        <v>7025.3</v>
      </c>
      <c r="AB357" s="64">
        <f t="shared" si="203"/>
        <v>20576.051111111108</v>
      </c>
      <c r="AC357" s="64">
        <f t="shared" si="204"/>
        <v>246912.61333333328</v>
      </c>
      <c r="AD357" s="64"/>
      <c r="AE357" s="64"/>
      <c r="AF357" s="64"/>
      <c r="AG357" s="64"/>
      <c r="AH357" s="64"/>
      <c r="AI357" s="64"/>
      <c r="AJ357" s="64"/>
      <c r="AK357" s="64"/>
      <c r="AL357" s="6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  <c r="CH357" s="24"/>
      <c r="CI357" s="24"/>
      <c r="CJ357" s="24"/>
      <c r="CK357" s="24"/>
      <c r="CL357" s="24"/>
      <c r="CM357" s="24"/>
      <c r="CN357" s="24"/>
      <c r="CO357" s="24"/>
      <c r="CP357" s="24"/>
      <c r="CQ357" s="24"/>
      <c r="CR357" s="24"/>
      <c r="CS357" s="24"/>
      <c r="CT357" s="24"/>
      <c r="CU357" s="24"/>
      <c r="CV357" s="24"/>
      <c r="CW357" s="24"/>
      <c r="CX357" s="24"/>
      <c r="CY357" s="24"/>
      <c r="CZ357" s="24"/>
      <c r="DA357" s="24"/>
      <c r="DB357" s="24"/>
      <c r="DC357" s="24"/>
      <c r="DD357" s="24"/>
      <c r="DE357" s="24"/>
      <c r="DF357" s="24"/>
      <c r="DG357" s="24"/>
      <c r="DH357" s="24"/>
      <c r="DI357" s="24"/>
      <c r="DJ357" s="24"/>
      <c r="DK357" s="24"/>
      <c r="DL357" s="24"/>
      <c r="DM357" s="24"/>
      <c r="DN357" s="24"/>
      <c r="DO357" s="24"/>
      <c r="DP357" s="24"/>
      <c r="DQ357" s="24"/>
      <c r="DR357" s="24"/>
      <c r="DS357" s="24"/>
      <c r="DT357" s="24"/>
      <c r="DU357" s="24"/>
      <c r="DV357" s="24"/>
      <c r="DW357" s="24"/>
      <c r="DX357" s="24"/>
      <c r="DY357" s="24"/>
      <c r="DZ357" s="24"/>
      <c r="EA357" s="24"/>
      <c r="EB357" s="24"/>
      <c r="EC357" s="24"/>
      <c r="ED357" s="24"/>
      <c r="EE357" s="24"/>
      <c r="EF357" s="24"/>
      <c r="EG357" s="24"/>
      <c r="EH357" s="24"/>
      <c r="EI357" s="24"/>
      <c r="EJ357" s="24"/>
      <c r="EK357" s="24"/>
      <c r="EL357" s="24"/>
      <c r="EM357" s="24"/>
      <c r="EN357" s="24"/>
      <c r="EO357" s="24"/>
      <c r="EP357" s="24"/>
      <c r="EQ357" s="24"/>
      <c r="ER357" s="24"/>
      <c r="ES357" s="24"/>
      <c r="ET357" s="24"/>
      <c r="EU357" s="24"/>
      <c r="EV357" s="24"/>
      <c r="EW357" s="24"/>
      <c r="EX357" s="24"/>
      <c r="EY357" s="24"/>
      <c r="EZ357" s="24"/>
      <c r="FA357" s="24"/>
      <c r="FB357" s="24"/>
      <c r="FC357" s="24"/>
      <c r="FD357" s="24"/>
      <c r="FE357" s="24"/>
      <c r="FF357" s="24"/>
      <c r="FG357" s="24"/>
      <c r="FH357" s="24"/>
      <c r="FI357" s="24"/>
      <c r="FJ357" s="24"/>
      <c r="FK357" s="24"/>
      <c r="FL357" s="24"/>
      <c r="FM357" s="24"/>
      <c r="FN357" s="24"/>
      <c r="FO357" s="24"/>
      <c r="FP357" s="24"/>
      <c r="FQ357" s="24"/>
      <c r="FR357" s="24"/>
      <c r="FS357" s="24"/>
      <c r="FT357" s="24"/>
      <c r="FU357" s="24"/>
      <c r="FV357" s="24"/>
      <c r="FW357" s="24"/>
      <c r="FX357" s="24"/>
      <c r="FY357" s="24"/>
      <c r="FZ357" s="24"/>
      <c r="GA357" s="24"/>
      <c r="GB357" s="24"/>
      <c r="GC357" s="24"/>
      <c r="GD357" s="24"/>
      <c r="GE357" s="24"/>
      <c r="GF357" s="24"/>
      <c r="GG357" s="24"/>
      <c r="GH357" s="24"/>
      <c r="GI357" s="24"/>
      <c r="GJ357" s="24"/>
      <c r="GK357" s="24"/>
      <c r="GL357" s="24"/>
      <c r="GM357" s="24"/>
      <c r="GN357" s="24"/>
      <c r="GO357" s="24"/>
      <c r="GP357" s="24"/>
      <c r="GQ357" s="24"/>
      <c r="GR357" s="24"/>
      <c r="GS357" s="24"/>
      <c r="GT357" s="24"/>
      <c r="GU357" s="24"/>
      <c r="GV357" s="24"/>
      <c r="GW357" s="24"/>
      <c r="GX357" s="24"/>
      <c r="GY357" s="24"/>
      <c r="GZ357" s="24"/>
      <c r="HA357" s="24"/>
      <c r="HB357" s="24"/>
      <c r="HC357" s="24"/>
      <c r="HD357" s="24"/>
      <c r="HE357" s="24"/>
      <c r="HF357" s="24"/>
      <c r="HG357" s="24"/>
      <c r="HH357" s="24"/>
      <c r="HI357" s="24"/>
      <c r="HJ357" s="24"/>
      <c r="HK357" s="24"/>
      <c r="HL357" s="24"/>
      <c r="HM357" s="24"/>
      <c r="HN357" s="24"/>
      <c r="HO357" s="24"/>
      <c r="HP357" s="24"/>
      <c r="HQ357" s="24"/>
      <c r="HR357" s="24"/>
      <c r="HS357" s="24"/>
      <c r="HT357" s="24"/>
      <c r="HU357" s="24"/>
      <c r="HV357" s="24"/>
      <c r="HW357" s="24"/>
      <c r="HX357" s="24"/>
      <c r="HY357" s="24"/>
      <c r="HZ357" s="24"/>
      <c r="IA357" s="24"/>
      <c r="IB357" s="24"/>
      <c r="IC357" s="24"/>
      <c r="ID357" s="24"/>
      <c r="IE357" s="24"/>
      <c r="IF357" s="24"/>
      <c r="IG357" s="24"/>
      <c r="IH357" s="24"/>
      <c r="II357" s="24"/>
      <c r="IJ357" s="24"/>
      <c r="IK357" s="24"/>
      <c r="IL357" s="24"/>
      <c r="IM357" s="24"/>
      <c r="IN357" s="24"/>
      <c r="IO357" s="24"/>
      <c r="IP357" s="24"/>
      <c r="IQ357" s="24"/>
      <c r="IR357" s="24"/>
      <c r="IS357" s="24"/>
      <c r="IT357" s="24"/>
      <c r="IU357" s="24"/>
      <c r="IV357" s="24"/>
      <c r="IW357" s="24"/>
      <c r="IX357" s="24"/>
      <c r="IY357" s="24"/>
      <c r="IZ357" s="24"/>
      <c r="JA357" s="24"/>
      <c r="JB357" s="24"/>
      <c r="JC357" s="24"/>
      <c r="JD357" s="24"/>
      <c r="JE357" s="24"/>
      <c r="JF357" s="24"/>
      <c r="JG357" s="24"/>
      <c r="JH357" s="24"/>
      <c r="JI357" s="24"/>
      <c r="JJ357" s="24"/>
      <c r="JK357" s="24"/>
      <c r="JL357" s="24"/>
      <c r="JM357" s="24"/>
      <c r="JN357" s="24"/>
      <c r="JO357" s="24"/>
      <c r="JP357" s="24"/>
      <c r="JQ357" s="24"/>
      <c r="JR357" s="24"/>
      <c r="JS357" s="24"/>
      <c r="JT357" s="24"/>
      <c r="JU357" s="24"/>
      <c r="JV357" s="24"/>
      <c r="JW357" s="24"/>
      <c r="JX357" s="24"/>
      <c r="JY357" s="24"/>
      <c r="JZ357" s="24"/>
      <c r="KA357" s="24"/>
      <c r="KB357" s="24"/>
      <c r="KC357" s="24"/>
      <c r="KD357" s="24"/>
      <c r="KE357" s="24"/>
      <c r="KF357" s="24"/>
      <c r="KG357" s="24"/>
      <c r="KH357" s="24"/>
      <c r="KI357" s="24"/>
      <c r="KJ357" s="24"/>
      <c r="KK357" s="24"/>
      <c r="KL357" s="24"/>
      <c r="KM357" s="24"/>
      <c r="KN357" s="24"/>
      <c r="KO357" s="24"/>
      <c r="KP357" s="24"/>
      <c r="KQ357" s="24"/>
      <c r="KR357" s="24"/>
      <c r="KS357" s="24"/>
      <c r="KT357" s="24"/>
      <c r="KU357" s="24"/>
      <c r="KV357" s="24"/>
      <c r="KW357" s="24"/>
      <c r="KX357" s="24"/>
      <c r="KY357" s="24"/>
      <c r="KZ357" s="24"/>
      <c r="LA357" s="24"/>
      <c r="LB357" s="24"/>
      <c r="LC357" s="24"/>
      <c r="LD357" s="24"/>
      <c r="LE357" s="24"/>
      <c r="LF357" s="24"/>
      <c r="LG357" s="24"/>
      <c r="LH357" s="24"/>
      <c r="LI357" s="24"/>
      <c r="LJ357" s="24"/>
      <c r="LK357" s="24"/>
      <c r="LL357" s="24"/>
      <c r="LM357" s="24"/>
      <c r="LN357" s="24"/>
      <c r="LO357" s="24"/>
      <c r="LP357" s="24"/>
      <c r="LQ357" s="24"/>
      <c r="LR357" s="24"/>
      <c r="LS357" s="24"/>
      <c r="LT357" s="24"/>
      <c r="LU357" s="24"/>
      <c r="LV357" s="24"/>
      <c r="LW357" s="24"/>
      <c r="LX357" s="24"/>
      <c r="LY357" s="24"/>
      <c r="LZ357" s="24"/>
      <c r="MA357" s="24"/>
      <c r="MB357" s="24"/>
      <c r="MC357" s="24"/>
      <c r="MD357" s="24"/>
      <c r="ME357" s="24"/>
      <c r="MF357" s="24"/>
      <c r="MG357" s="24"/>
      <c r="MH357" s="24"/>
      <c r="MI357" s="24"/>
      <c r="MJ357" s="24"/>
      <c r="MK357" s="24"/>
      <c r="ML357" s="24"/>
      <c r="MM357" s="24"/>
      <c r="MN357" s="24"/>
      <c r="MO357" s="24"/>
      <c r="MP357" s="24"/>
      <c r="MQ357" s="24"/>
      <c r="MR357" s="24"/>
      <c r="MS357" s="24"/>
      <c r="MT357" s="24"/>
      <c r="MU357" s="24"/>
      <c r="MV357" s="24"/>
      <c r="MW357" s="24"/>
      <c r="MX357" s="24"/>
      <c r="MY357" s="24"/>
      <c r="MZ357" s="24"/>
      <c r="NA357" s="24"/>
      <c r="NB357" s="24"/>
      <c r="NC357" s="24"/>
      <c r="ND357" s="24"/>
      <c r="NE357" s="24"/>
      <c r="NF357" s="24"/>
      <c r="NG357" s="24"/>
      <c r="NH357" s="24"/>
      <c r="NI357" s="24"/>
      <c r="NJ357" s="24"/>
      <c r="NK357" s="24"/>
      <c r="NL357" s="24"/>
      <c r="NM357" s="24"/>
      <c r="NN357" s="24"/>
      <c r="NO357" s="24"/>
      <c r="NP357" s="24"/>
      <c r="NQ357" s="24"/>
      <c r="NR357" s="24"/>
      <c r="NS357" s="24"/>
      <c r="NT357" s="24"/>
      <c r="NU357" s="24"/>
      <c r="NV357" s="24"/>
      <c r="NW357" s="24"/>
      <c r="NX357" s="24"/>
      <c r="NY357" s="24"/>
      <c r="NZ357" s="24"/>
      <c r="OA357" s="24"/>
      <c r="OB357" s="24"/>
      <c r="OC357" s="24"/>
      <c r="OD357" s="24"/>
      <c r="OE357" s="24"/>
      <c r="OF357" s="24"/>
      <c r="OG357" s="24"/>
      <c r="OH357" s="24"/>
      <c r="OI357" s="24"/>
      <c r="OJ357" s="24"/>
      <c r="OK357" s="24"/>
      <c r="OL357" s="24"/>
      <c r="OM357" s="24"/>
      <c r="ON357" s="24"/>
      <c r="OO357" s="24"/>
      <c r="OP357" s="24"/>
      <c r="OQ357" s="24"/>
      <c r="OR357" s="24"/>
      <c r="OS357" s="24"/>
      <c r="OT357" s="24"/>
      <c r="OU357" s="24"/>
      <c r="OV357" s="24"/>
      <c r="OW357" s="24"/>
      <c r="OX357" s="24"/>
      <c r="OY357" s="24"/>
      <c r="OZ357" s="24"/>
      <c r="PA357" s="24"/>
      <c r="PB357" s="24"/>
      <c r="PC357" s="24"/>
      <c r="PD357" s="24"/>
      <c r="PE357" s="24"/>
      <c r="PF357" s="24"/>
      <c r="PG357" s="24"/>
      <c r="PH357" s="24"/>
      <c r="PI357" s="24"/>
      <c r="PJ357" s="24"/>
      <c r="PK357" s="24"/>
      <c r="PL357" s="24"/>
      <c r="PM357" s="24"/>
      <c r="PN357" s="24"/>
      <c r="PO357" s="24"/>
      <c r="PP357" s="24"/>
      <c r="PQ357" s="24"/>
      <c r="PR357" s="24"/>
      <c r="PS357" s="24"/>
      <c r="PT357" s="24"/>
      <c r="PU357" s="24"/>
      <c r="PV357" s="24"/>
      <c r="PW357" s="24"/>
      <c r="PX357" s="24"/>
      <c r="PY357" s="24"/>
      <c r="PZ357" s="24"/>
      <c r="QA357" s="24"/>
      <c r="QB357" s="24"/>
      <c r="QC357" s="24"/>
      <c r="QD357" s="24"/>
      <c r="QE357" s="24"/>
      <c r="QF357" s="24"/>
      <c r="QG357" s="24"/>
      <c r="QH357" s="24"/>
      <c r="QI357" s="24"/>
      <c r="QJ357" s="24"/>
      <c r="QK357" s="24"/>
      <c r="QL357" s="24"/>
      <c r="QM357" s="24"/>
      <c r="QN357" s="24"/>
      <c r="QO357" s="24"/>
      <c r="QP357" s="24"/>
      <c r="QQ357" s="24"/>
      <c r="QR357" s="24"/>
      <c r="QS357" s="24"/>
      <c r="QT357" s="24"/>
      <c r="QU357" s="24"/>
      <c r="QV357" s="24"/>
      <c r="QW357" s="24"/>
      <c r="QX357" s="24"/>
      <c r="QY357" s="24"/>
      <c r="QZ357" s="24"/>
      <c r="RA357" s="24"/>
      <c r="RB357" s="24"/>
      <c r="RC357" s="24"/>
      <c r="RD357" s="24"/>
      <c r="RE357" s="24"/>
      <c r="RF357" s="24"/>
      <c r="RG357" s="24"/>
      <c r="RH357" s="24"/>
      <c r="RI357" s="24"/>
      <c r="RJ357" s="24"/>
      <c r="RK357" s="24"/>
      <c r="RL357" s="24"/>
      <c r="RM357" s="24"/>
      <c r="RN357" s="24"/>
      <c r="RO357" s="24"/>
      <c r="RP357" s="24"/>
      <c r="RQ357" s="24"/>
      <c r="RR357" s="24"/>
      <c r="RS357" s="24"/>
      <c r="RT357" s="24"/>
      <c r="RU357" s="24"/>
      <c r="RV357" s="24"/>
      <c r="RW357" s="24"/>
      <c r="RX357" s="24"/>
      <c r="RY357" s="24"/>
      <c r="RZ357" s="24"/>
      <c r="SA357" s="24"/>
      <c r="SB357" s="24"/>
      <c r="SC357" s="24"/>
      <c r="SD357" s="24"/>
      <c r="SE357" s="24"/>
      <c r="SF357" s="24"/>
      <c r="SG357" s="24"/>
      <c r="SH357" s="24"/>
      <c r="SI357" s="24"/>
      <c r="SJ357" s="24"/>
      <c r="SK357" s="24"/>
      <c r="SL357" s="24"/>
      <c r="SM357" s="24"/>
      <c r="SN357" s="24"/>
      <c r="SO357" s="24"/>
      <c r="SP357" s="24"/>
      <c r="SQ357" s="24"/>
      <c r="SR357" s="24"/>
      <c r="SS357" s="24"/>
      <c r="ST357" s="24"/>
      <c r="SU357" s="24"/>
      <c r="SV357" s="24"/>
      <c r="SW357" s="24"/>
      <c r="SX357" s="24"/>
      <c r="SY357" s="24"/>
      <c r="SZ357" s="24"/>
      <c r="TA357" s="24"/>
      <c r="TB357" s="24"/>
      <c r="TC357" s="24"/>
      <c r="TD357" s="24"/>
      <c r="TE357" s="24"/>
      <c r="TF357" s="24"/>
      <c r="TG357" s="24"/>
      <c r="TH357" s="24"/>
      <c r="TI357" s="24"/>
      <c r="TJ357" s="24"/>
      <c r="TK357" s="24"/>
      <c r="TL357" s="24"/>
      <c r="TM357" s="24"/>
      <c r="TN357" s="24"/>
      <c r="TO357" s="24"/>
      <c r="TP357" s="24"/>
      <c r="TQ357" s="24"/>
      <c r="TR357" s="24"/>
      <c r="TS357" s="24"/>
      <c r="TT357" s="24"/>
      <c r="TU357" s="24"/>
      <c r="TV357" s="24"/>
      <c r="TW357" s="24"/>
      <c r="TX357" s="24"/>
      <c r="TY357" s="24"/>
      <c r="TZ357" s="24"/>
      <c r="UA357" s="24"/>
      <c r="UB357" s="24"/>
      <c r="UC357" s="24"/>
      <c r="UD357" s="24"/>
      <c r="UE357" s="24"/>
      <c r="UF357" s="24"/>
      <c r="UG357" s="24"/>
      <c r="UH357" s="24"/>
      <c r="UI357" s="24"/>
      <c r="UJ357" s="24"/>
      <c r="UK357" s="24"/>
      <c r="UL357" s="24"/>
      <c r="UM357" s="24"/>
      <c r="UN357" s="24"/>
      <c r="UO357" s="24"/>
      <c r="UP357" s="24"/>
      <c r="UQ357" s="24"/>
      <c r="UR357" s="24"/>
      <c r="US357" s="24"/>
      <c r="UT357" s="24"/>
      <c r="UU357" s="24"/>
      <c r="UV357" s="24"/>
      <c r="UW357" s="24"/>
      <c r="UX357" s="24"/>
      <c r="UY357" s="24"/>
      <c r="UZ357" s="24"/>
      <c r="VA357" s="24"/>
      <c r="VB357" s="24"/>
      <c r="VC357" s="24"/>
      <c r="VD357" s="24"/>
    </row>
    <row r="358" spans="1:576" s="23" customFormat="1" ht="15" customHeight="1" x14ac:dyDescent="0.2">
      <c r="A358" s="18">
        <v>44</v>
      </c>
      <c r="B358" s="89" t="s">
        <v>325</v>
      </c>
      <c r="C358" s="89" t="s">
        <v>326</v>
      </c>
      <c r="D358" s="20">
        <v>14</v>
      </c>
      <c r="E358" s="89" t="s">
        <v>247</v>
      </c>
      <c r="F358" s="89" t="s">
        <v>327</v>
      </c>
      <c r="G358" s="130">
        <v>6</v>
      </c>
      <c r="H358" s="22">
        <v>40</v>
      </c>
      <c r="I358" s="22" t="s">
        <v>121</v>
      </c>
      <c r="J358" s="21" t="s">
        <v>237</v>
      </c>
      <c r="K358" s="21" t="s">
        <v>273</v>
      </c>
      <c r="L358" s="21" t="s">
        <v>287</v>
      </c>
      <c r="M358" s="22">
        <v>1</v>
      </c>
      <c r="N358" s="101">
        <v>10433</v>
      </c>
      <c r="O358" s="62">
        <f t="shared" si="194"/>
        <v>2086.6</v>
      </c>
      <c r="P358" s="62"/>
      <c r="Q358" s="62">
        <f t="shared" si="195"/>
        <v>12519.6</v>
      </c>
      <c r="R358" s="62">
        <f>70.1*4</f>
        <v>280.39999999999998</v>
      </c>
      <c r="S358" s="62">
        <f t="shared" si="196"/>
        <v>2341.7666666666669</v>
      </c>
      <c r="T358" s="62">
        <f t="shared" si="197"/>
        <v>23417.666666666668</v>
      </c>
      <c r="U358" s="62">
        <f t="shared" si="198"/>
        <v>2190.9299999999998</v>
      </c>
      <c r="V358" s="62">
        <f t="shared" si="199"/>
        <v>375.58800000000002</v>
      </c>
      <c r="W358" s="62">
        <f t="shared" si="200"/>
        <v>625.98</v>
      </c>
      <c r="X358" s="62">
        <f t="shared" si="201"/>
        <v>250.39200000000002</v>
      </c>
      <c r="Y358" s="62">
        <f t="shared" si="192"/>
        <v>915</v>
      </c>
      <c r="Z358" s="62">
        <f t="shared" si="193"/>
        <v>616</v>
      </c>
      <c r="AA358" s="64">
        <f t="shared" si="202"/>
        <v>7025.3</v>
      </c>
      <c r="AB358" s="64">
        <f t="shared" si="203"/>
        <v>20505.95111111111</v>
      </c>
      <c r="AC358" s="64">
        <f t="shared" si="204"/>
        <v>246071.41333333333</v>
      </c>
      <c r="AD358" s="64"/>
      <c r="AE358" s="64"/>
      <c r="AF358" s="64"/>
      <c r="AG358" s="64"/>
      <c r="AH358" s="64"/>
      <c r="AI358" s="64"/>
      <c r="AJ358" s="64"/>
      <c r="AK358" s="64"/>
      <c r="AL358" s="6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  <c r="CO358" s="24"/>
      <c r="CP358" s="24"/>
      <c r="CQ358" s="24"/>
      <c r="CR358" s="24"/>
      <c r="CS358" s="24"/>
      <c r="CT358" s="24"/>
      <c r="CU358" s="24"/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  <c r="DQ358" s="24"/>
      <c r="DR358" s="24"/>
      <c r="DS358" s="24"/>
      <c r="DT358" s="24"/>
      <c r="DU358" s="24"/>
      <c r="DV358" s="24"/>
      <c r="DW358" s="24"/>
      <c r="DX358" s="24"/>
      <c r="DY358" s="24"/>
      <c r="DZ358" s="24"/>
      <c r="EA358" s="24"/>
      <c r="EB358" s="24"/>
      <c r="EC358" s="24"/>
      <c r="ED358" s="24"/>
      <c r="EE358" s="24"/>
      <c r="EF358" s="24"/>
      <c r="EG358" s="24"/>
      <c r="EH358" s="24"/>
      <c r="EI358" s="24"/>
      <c r="EJ358" s="24"/>
      <c r="EK358" s="24"/>
      <c r="EL358" s="24"/>
      <c r="EM358" s="24"/>
      <c r="EN358" s="24"/>
      <c r="EO358" s="24"/>
      <c r="EP358" s="24"/>
      <c r="EQ358" s="24"/>
      <c r="ER358" s="24"/>
      <c r="ES358" s="24"/>
      <c r="ET358" s="24"/>
      <c r="EU358" s="24"/>
      <c r="EV358" s="24"/>
      <c r="EW358" s="24"/>
      <c r="EX358" s="24"/>
      <c r="EY358" s="24"/>
      <c r="EZ358" s="24"/>
      <c r="FA358" s="24"/>
      <c r="FB358" s="24"/>
      <c r="FC358" s="24"/>
      <c r="FD358" s="24"/>
      <c r="FE358" s="24"/>
      <c r="FF358" s="24"/>
      <c r="FG358" s="24"/>
      <c r="FH358" s="24"/>
      <c r="FI358" s="24"/>
      <c r="FJ358" s="24"/>
      <c r="FK358" s="24"/>
      <c r="FL358" s="24"/>
      <c r="FM358" s="24"/>
      <c r="FN358" s="24"/>
      <c r="FO358" s="24"/>
      <c r="FP358" s="24"/>
      <c r="FQ358" s="24"/>
      <c r="FR358" s="24"/>
      <c r="FS358" s="24"/>
      <c r="FT358" s="24"/>
      <c r="FU358" s="24"/>
      <c r="FV358" s="24"/>
      <c r="FW358" s="24"/>
      <c r="FX358" s="24"/>
      <c r="FY358" s="24"/>
      <c r="FZ358" s="24"/>
      <c r="GA358" s="24"/>
      <c r="GB358" s="24"/>
      <c r="GC358" s="24"/>
      <c r="GD358" s="24"/>
      <c r="GE358" s="24"/>
      <c r="GF358" s="24"/>
      <c r="GG358" s="24"/>
      <c r="GH358" s="24"/>
      <c r="GI358" s="24"/>
      <c r="GJ358" s="24"/>
      <c r="GK358" s="24"/>
      <c r="GL358" s="24"/>
      <c r="GM358" s="24"/>
      <c r="GN358" s="24"/>
      <c r="GO358" s="24"/>
      <c r="GP358" s="24"/>
      <c r="GQ358" s="24"/>
      <c r="GR358" s="24"/>
      <c r="GS358" s="24"/>
      <c r="GT358" s="24"/>
      <c r="GU358" s="24"/>
      <c r="GV358" s="24"/>
      <c r="GW358" s="24"/>
      <c r="GX358" s="24"/>
      <c r="GY358" s="24"/>
      <c r="GZ358" s="24"/>
      <c r="HA358" s="24"/>
      <c r="HB358" s="24"/>
      <c r="HC358" s="24"/>
      <c r="HD358" s="24"/>
      <c r="HE358" s="24"/>
      <c r="HF358" s="24"/>
      <c r="HG358" s="24"/>
      <c r="HH358" s="24"/>
      <c r="HI358" s="24"/>
      <c r="HJ358" s="24"/>
      <c r="HK358" s="24"/>
      <c r="HL358" s="24"/>
      <c r="HM358" s="24"/>
      <c r="HN358" s="24"/>
      <c r="HO358" s="24"/>
      <c r="HP358" s="24"/>
      <c r="HQ358" s="24"/>
      <c r="HR358" s="24"/>
      <c r="HS358" s="24"/>
      <c r="HT358" s="24"/>
      <c r="HU358" s="24"/>
      <c r="HV358" s="24"/>
      <c r="HW358" s="24"/>
      <c r="HX358" s="24"/>
      <c r="HY358" s="24"/>
      <c r="HZ358" s="24"/>
      <c r="IA358" s="24"/>
      <c r="IB358" s="24"/>
      <c r="IC358" s="24"/>
      <c r="ID358" s="24"/>
      <c r="IE358" s="24"/>
      <c r="IF358" s="24"/>
      <c r="IG358" s="24"/>
      <c r="IH358" s="24"/>
      <c r="II358" s="24"/>
      <c r="IJ358" s="24"/>
      <c r="IK358" s="24"/>
      <c r="IL358" s="24"/>
      <c r="IM358" s="24"/>
      <c r="IN358" s="24"/>
      <c r="IO358" s="24"/>
      <c r="IP358" s="24"/>
      <c r="IQ358" s="24"/>
      <c r="IR358" s="24"/>
      <c r="IS358" s="24"/>
      <c r="IT358" s="24"/>
      <c r="IU358" s="24"/>
      <c r="IV358" s="24"/>
      <c r="IW358" s="24"/>
      <c r="IX358" s="24"/>
      <c r="IY358" s="24"/>
      <c r="IZ358" s="24"/>
      <c r="JA358" s="24"/>
      <c r="JB358" s="24"/>
      <c r="JC358" s="24"/>
      <c r="JD358" s="24"/>
      <c r="JE358" s="24"/>
      <c r="JF358" s="24"/>
      <c r="JG358" s="24"/>
      <c r="JH358" s="24"/>
      <c r="JI358" s="24"/>
      <c r="JJ358" s="24"/>
      <c r="JK358" s="24"/>
      <c r="JL358" s="24"/>
      <c r="JM358" s="24"/>
      <c r="JN358" s="24"/>
      <c r="JO358" s="24"/>
      <c r="JP358" s="24"/>
      <c r="JQ358" s="24"/>
      <c r="JR358" s="24"/>
      <c r="JS358" s="24"/>
      <c r="JT358" s="24"/>
      <c r="JU358" s="24"/>
      <c r="JV358" s="24"/>
      <c r="JW358" s="24"/>
      <c r="JX358" s="24"/>
      <c r="JY358" s="24"/>
      <c r="JZ358" s="24"/>
      <c r="KA358" s="24"/>
      <c r="KB358" s="24"/>
      <c r="KC358" s="24"/>
      <c r="KD358" s="24"/>
      <c r="KE358" s="24"/>
      <c r="KF358" s="24"/>
      <c r="KG358" s="24"/>
      <c r="KH358" s="24"/>
      <c r="KI358" s="24"/>
      <c r="KJ358" s="24"/>
      <c r="KK358" s="24"/>
      <c r="KL358" s="24"/>
      <c r="KM358" s="24"/>
      <c r="KN358" s="24"/>
      <c r="KO358" s="24"/>
      <c r="KP358" s="24"/>
      <c r="KQ358" s="24"/>
      <c r="KR358" s="24"/>
      <c r="KS358" s="24"/>
      <c r="KT358" s="24"/>
      <c r="KU358" s="24"/>
      <c r="KV358" s="24"/>
      <c r="KW358" s="24"/>
      <c r="KX358" s="24"/>
      <c r="KY358" s="24"/>
      <c r="KZ358" s="24"/>
      <c r="LA358" s="24"/>
      <c r="LB358" s="24"/>
      <c r="LC358" s="24"/>
      <c r="LD358" s="24"/>
      <c r="LE358" s="24"/>
      <c r="LF358" s="24"/>
      <c r="LG358" s="24"/>
      <c r="LH358" s="24"/>
      <c r="LI358" s="24"/>
      <c r="LJ358" s="24"/>
      <c r="LK358" s="24"/>
      <c r="LL358" s="24"/>
      <c r="LM358" s="24"/>
      <c r="LN358" s="24"/>
      <c r="LO358" s="24"/>
      <c r="LP358" s="24"/>
      <c r="LQ358" s="24"/>
      <c r="LR358" s="24"/>
      <c r="LS358" s="24"/>
      <c r="LT358" s="24"/>
      <c r="LU358" s="24"/>
      <c r="LV358" s="24"/>
      <c r="LW358" s="24"/>
      <c r="LX358" s="24"/>
      <c r="LY358" s="24"/>
      <c r="LZ358" s="24"/>
      <c r="MA358" s="24"/>
      <c r="MB358" s="24"/>
      <c r="MC358" s="24"/>
      <c r="MD358" s="24"/>
      <c r="ME358" s="24"/>
      <c r="MF358" s="24"/>
      <c r="MG358" s="24"/>
      <c r="MH358" s="24"/>
      <c r="MI358" s="24"/>
      <c r="MJ358" s="24"/>
      <c r="MK358" s="24"/>
      <c r="ML358" s="24"/>
      <c r="MM358" s="24"/>
      <c r="MN358" s="24"/>
      <c r="MO358" s="24"/>
      <c r="MP358" s="24"/>
      <c r="MQ358" s="24"/>
      <c r="MR358" s="24"/>
      <c r="MS358" s="24"/>
      <c r="MT358" s="24"/>
      <c r="MU358" s="24"/>
      <c r="MV358" s="24"/>
      <c r="MW358" s="24"/>
      <c r="MX358" s="24"/>
      <c r="MY358" s="24"/>
      <c r="MZ358" s="24"/>
      <c r="NA358" s="24"/>
      <c r="NB358" s="24"/>
      <c r="NC358" s="24"/>
      <c r="ND358" s="24"/>
      <c r="NE358" s="24"/>
      <c r="NF358" s="24"/>
      <c r="NG358" s="24"/>
      <c r="NH358" s="24"/>
      <c r="NI358" s="24"/>
      <c r="NJ358" s="24"/>
      <c r="NK358" s="24"/>
      <c r="NL358" s="24"/>
      <c r="NM358" s="24"/>
      <c r="NN358" s="24"/>
      <c r="NO358" s="24"/>
      <c r="NP358" s="24"/>
      <c r="NQ358" s="24"/>
      <c r="NR358" s="24"/>
      <c r="NS358" s="24"/>
      <c r="NT358" s="24"/>
      <c r="NU358" s="24"/>
      <c r="NV358" s="24"/>
      <c r="NW358" s="24"/>
      <c r="NX358" s="24"/>
      <c r="NY358" s="24"/>
      <c r="NZ358" s="24"/>
      <c r="OA358" s="24"/>
      <c r="OB358" s="24"/>
      <c r="OC358" s="24"/>
      <c r="OD358" s="24"/>
      <c r="OE358" s="24"/>
      <c r="OF358" s="24"/>
      <c r="OG358" s="24"/>
      <c r="OH358" s="24"/>
      <c r="OI358" s="24"/>
      <c r="OJ358" s="24"/>
      <c r="OK358" s="24"/>
      <c r="OL358" s="24"/>
      <c r="OM358" s="24"/>
      <c r="ON358" s="24"/>
      <c r="OO358" s="24"/>
      <c r="OP358" s="24"/>
      <c r="OQ358" s="24"/>
      <c r="OR358" s="24"/>
      <c r="OS358" s="24"/>
      <c r="OT358" s="24"/>
      <c r="OU358" s="24"/>
      <c r="OV358" s="24"/>
      <c r="OW358" s="24"/>
      <c r="OX358" s="24"/>
      <c r="OY358" s="24"/>
      <c r="OZ358" s="24"/>
      <c r="PA358" s="24"/>
      <c r="PB358" s="24"/>
      <c r="PC358" s="24"/>
      <c r="PD358" s="24"/>
      <c r="PE358" s="24"/>
      <c r="PF358" s="24"/>
      <c r="PG358" s="24"/>
      <c r="PH358" s="24"/>
      <c r="PI358" s="24"/>
      <c r="PJ358" s="24"/>
      <c r="PK358" s="24"/>
      <c r="PL358" s="24"/>
      <c r="PM358" s="24"/>
      <c r="PN358" s="24"/>
      <c r="PO358" s="24"/>
      <c r="PP358" s="24"/>
      <c r="PQ358" s="24"/>
      <c r="PR358" s="24"/>
      <c r="PS358" s="24"/>
      <c r="PT358" s="24"/>
      <c r="PU358" s="24"/>
      <c r="PV358" s="24"/>
      <c r="PW358" s="24"/>
      <c r="PX358" s="24"/>
      <c r="PY358" s="24"/>
      <c r="PZ358" s="24"/>
      <c r="QA358" s="24"/>
      <c r="QB358" s="24"/>
      <c r="QC358" s="24"/>
      <c r="QD358" s="24"/>
      <c r="QE358" s="24"/>
      <c r="QF358" s="24"/>
      <c r="QG358" s="24"/>
      <c r="QH358" s="24"/>
      <c r="QI358" s="24"/>
      <c r="QJ358" s="24"/>
      <c r="QK358" s="24"/>
      <c r="QL358" s="24"/>
      <c r="QM358" s="24"/>
      <c r="QN358" s="24"/>
      <c r="QO358" s="24"/>
      <c r="QP358" s="24"/>
      <c r="QQ358" s="24"/>
      <c r="QR358" s="24"/>
      <c r="QS358" s="24"/>
      <c r="QT358" s="24"/>
      <c r="QU358" s="24"/>
      <c r="QV358" s="24"/>
      <c r="QW358" s="24"/>
      <c r="QX358" s="24"/>
      <c r="QY358" s="24"/>
      <c r="QZ358" s="24"/>
      <c r="RA358" s="24"/>
      <c r="RB358" s="24"/>
      <c r="RC358" s="24"/>
      <c r="RD358" s="24"/>
      <c r="RE358" s="24"/>
      <c r="RF358" s="24"/>
      <c r="RG358" s="24"/>
      <c r="RH358" s="24"/>
      <c r="RI358" s="24"/>
      <c r="RJ358" s="24"/>
      <c r="RK358" s="24"/>
      <c r="RL358" s="24"/>
      <c r="RM358" s="24"/>
      <c r="RN358" s="24"/>
      <c r="RO358" s="24"/>
      <c r="RP358" s="24"/>
      <c r="RQ358" s="24"/>
      <c r="RR358" s="24"/>
      <c r="RS358" s="24"/>
      <c r="RT358" s="24"/>
      <c r="RU358" s="24"/>
      <c r="RV358" s="24"/>
      <c r="RW358" s="24"/>
      <c r="RX358" s="24"/>
      <c r="RY358" s="24"/>
      <c r="RZ358" s="24"/>
      <c r="SA358" s="24"/>
      <c r="SB358" s="24"/>
      <c r="SC358" s="24"/>
      <c r="SD358" s="24"/>
      <c r="SE358" s="24"/>
      <c r="SF358" s="24"/>
      <c r="SG358" s="24"/>
      <c r="SH358" s="24"/>
      <c r="SI358" s="24"/>
      <c r="SJ358" s="24"/>
      <c r="SK358" s="24"/>
      <c r="SL358" s="24"/>
      <c r="SM358" s="24"/>
      <c r="SN358" s="24"/>
      <c r="SO358" s="24"/>
      <c r="SP358" s="24"/>
      <c r="SQ358" s="24"/>
      <c r="SR358" s="24"/>
      <c r="SS358" s="24"/>
      <c r="ST358" s="24"/>
      <c r="SU358" s="24"/>
      <c r="SV358" s="24"/>
      <c r="SW358" s="24"/>
      <c r="SX358" s="24"/>
      <c r="SY358" s="24"/>
      <c r="SZ358" s="24"/>
      <c r="TA358" s="24"/>
      <c r="TB358" s="24"/>
      <c r="TC358" s="24"/>
      <c r="TD358" s="24"/>
      <c r="TE358" s="24"/>
      <c r="TF358" s="24"/>
      <c r="TG358" s="24"/>
      <c r="TH358" s="24"/>
      <c r="TI358" s="24"/>
      <c r="TJ358" s="24"/>
      <c r="TK358" s="24"/>
      <c r="TL358" s="24"/>
      <c r="TM358" s="24"/>
      <c r="TN358" s="24"/>
      <c r="TO358" s="24"/>
      <c r="TP358" s="24"/>
      <c r="TQ358" s="24"/>
      <c r="TR358" s="24"/>
      <c r="TS358" s="24"/>
      <c r="TT358" s="24"/>
      <c r="TU358" s="24"/>
      <c r="TV358" s="24"/>
      <c r="TW358" s="24"/>
      <c r="TX358" s="24"/>
      <c r="TY358" s="24"/>
      <c r="TZ358" s="24"/>
      <c r="UA358" s="24"/>
      <c r="UB358" s="24"/>
      <c r="UC358" s="24"/>
      <c r="UD358" s="24"/>
      <c r="UE358" s="24"/>
      <c r="UF358" s="24"/>
      <c r="UG358" s="24"/>
      <c r="UH358" s="24"/>
      <c r="UI358" s="24"/>
      <c r="UJ358" s="24"/>
      <c r="UK358" s="24"/>
      <c r="UL358" s="24"/>
      <c r="UM358" s="24"/>
      <c r="UN358" s="24"/>
      <c r="UO358" s="24"/>
      <c r="UP358" s="24"/>
      <c r="UQ358" s="24"/>
      <c r="UR358" s="24"/>
      <c r="US358" s="24"/>
      <c r="UT358" s="24"/>
      <c r="UU358" s="24"/>
      <c r="UV358" s="24"/>
      <c r="UW358" s="24"/>
      <c r="UX358" s="24"/>
      <c r="UY358" s="24"/>
      <c r="UZ358" s="24"/>
      <c r="VA358" s="24"/>
      <c r="VB358" s="24"/>
      <c r="VC358" s="24"/>
      <c r="VD358" s="24"/>
    </row>
    <row r="359" spans="1:576" s="23" customFormat="1" ht="15" customHeight="1" x14ac:dyDescent="0.2">
      <c r="A359" s="18">
        <v>45</v>
      </c>
      <c r="B359" s="89" t="s">
        <v>325</v>
      </c>
      <c r="C359" s="89" t="s">
        <v>326</v>
      </c>
      <c r="D359" s="20">
        <v>14</v>
      </c>
      <c r="E359" s="89" t="s">
        <v>247</v>
      </c>
      <c r="F359" s="89" t="s">
        <v>327</v>
      </c>
      <c r="G359" s="130">
        <v>6</v>
      </c>
      <c r="H359" s="22">
        <v>40</v>
      </c>
      <c r="I359" s="22" t="s">
        <v>121</v>
      </c>
      <c r="J359" s="21" t="s">
        <v>237</v>
      </c>
      <c r="K359" s="21" t="s">
        <v>273</v>
      </c>
      <c r="L359" s="21" t="s">
        <v>287</v>
      </c>
      <c r="M359" s="22">
        <v>1</v>
      </c>
      <c r="N359" s="101">
        <v>10433</v>
      </c>
      <c r="O359" s="62">
        <f t="shared" si="194"/>
        <v>2086.6</v>
      </c>
      <c r="P359" s="62"/>
      <c r="Q359" s="62">
        <f t="shared" si="195"/>
        <v>12519.6</v>
      </c>
      <c r="R359" s="62">
        <f>70.1*5</f>
        <v>350.5</v>
      </c>
      <c r="S359" s="62">
        <f t="shared" si="196"/>
        <v>2341.7666666666669</v>
      </c>
      <c r="T359" s="62">
        <f t="shared" si="197"/>
        <v>23417.666666666668</v>
      </c>
      <c r="U359" s="62">
        <f t="shared" si="198"/>
        <v>2190.9299999999998</v>
      </c>
      <c r="V359" s="62">
        <f t="shared" si="199"/>
        <v>375.58800000000002</v>
      </c>
      <c r="W359" s="62">
        <f t="shared" si="200"/>
        <v>625.98</v>
      </c>
      <c r="X359" s="62">
        <f t="shared" si="201"/>
        <v>250.39200000000002</v>
      </c>
      <c r="Y359" s="62">
        <f t="shared" si="192"/>
        <v>915</v>
      </c>
      <c r="Z359" s="62">
        <f t="shared" si="193"/>
        <v>616</v>
      </c>
      <c r="AA359" s="64">
        <f t="shared" si="202"/>
        <v>7025.3</v>
      </c>
      <c r="AB359" s="64">
        <f t="shared" si="203"/>
        <v>20576.051111111108</v>
      </c>
      <c r="AC359" s="64">
        <f t="shared" si="204"/>
        <v>246912.61333333328</v>
      </c>
      <c r="AD359" s="64"/>
      <c r="AE359" s="64"/>
      <c r="AF359" s="64"/>
      <c r="AG359" s="64"/>
      <c r="AH359" s="64"/>
      <c r="AI359" s="64"/>
      <c r="AJ359" s="64"/>
      <c r="AK359" s="64"/>
      <c r="AL359" s="6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  <c r="CO359" s="24"/>
      <c r="CP359" s="24"/>
      <c r="CQ359" s="24"/>
      <c r="CR359" s="24"/>
      <c r="CS359" s="24"/>
      <c r="CT359" s="24"/>
      <c r="CU359" s="24"/>
      <c r="CV359" s="24"/>
      <c r="CW359" s="24"/>
      <c r="CX359" s="24"/>
      <c r="CY359" s="24"/>
      <c r="CZ359" s="24"/>
      <c r="DA359" s="24"/>
      <c r="DB359" s="24"/>
      <c r="DC359" s="24"/>
      <c r="DD359" s="24"/>
      <c r="DE359" s="24"/>
      <c r="DF359" s="24"/>
      <c r="DG359" s="24"/>
      <c r="DH359" s="24"/>
      <c r="DI359" s="24"/>
      <c r="DJ359" s="24"/>
      <c r="DK359" s="24"/>
      <c r="DL359" s="24"/>
      <c r="DM359" s="24"/>
      <c r="DN359" s="24"/>
      <c r="DO359" s="24"/>
      <c r="DP359" s="24"/>
      <c r="DQ359" s="24"/>
      <c r="DR359" s="24"/>
      <c r="DS359" s="24"/>
      <c r="DT359" s="24"/>
      <c r="DU359" s="24"/>
      <c r="DV359" s="24"/>
      <c r="DW359" s="24"/>
      <c r="DX359" s="24"/>
      <c r="DY359" s="24"/>
      <c r="DZ359" s="24"/>
      <c r="EA359" s="24"/>
      <c r="EB359" s="24"/>
      <c r="EC359" s="24"/>
      <c r="ED359" s="24"/>
      <c r="EE359" s="24"/>
      <c r="EF359" s="24"/>
      <c r="EG359" s="24"/>
      <c r="EH359" s="24"/>
      <c r="EI359" s="24"/>
      <c r="EJ359" s="24"/>
      <c r="EK359" s="24"/>
      <c r="EL359" s="24"/>
      <c r="EM359" s="24"/>
      <c r="EN359" s="24"/>
      <c r="EO359" s="24"/>
      <c r="EP359" s="24"/>
      <c r="EQ359" s="24"/>
      <c r="ER359" s="24"/>
      <c r="ES359" s="24"/>
      <c r="ET359" s="24"/>
      <c r="EU359" s="24"/>
      <c r="EV359" s="24"/>
      <c r="EW359" s="24"/>
      <c r="EX359" s="24"/>
      <c r="EY359" s="24"/>
      <c r="EZ359" s="24"/>
      <c r="FA359" s="24"/>
      <c r="FB359" s="24"/>
      <c r="FC359" s="24"/>
      <c r="FD359" s="24"/>
      <c r="FE359" s="24"/>
      <c r="FF359" s="24"/>
      <c r="FG359" s="24"/>
      <c r="FH359" s="24"/>
      <c r="FI359" s="24"/>
      <c r="FJ359" s="24"/>
      <c r="FK359" s="24"/>
      <c r="FL359" s="24"/>
      <c r="FM359" s="24"/>
      <c r="FN359" s="24"/>
      <c r="FO359" s="24"/>
      <c r="FP359" s="24"/>
      <c r="FQ359" s="24"/>
      <c r="FR359" s="24"/>
      <c r="FS359" s="24"/>
      <c r="FT359" s="24"/>
      <c r="FU359" s="24"/>
      <c r="FV359" s="24"/>
      <c r="FW359" s="24"/>
      <c r="FX359" s="24"/>
      <c r="FY359" s="24"/>
      <c r="FZ359" s="24"/>
      <c r="GA359" s="24"/>
      <c r="GB359" s="24"/>
      <c r="GC359" s="24"/>
      <c r="GD359" s="24"/>
      <c r="GE359" s="24"/>
      <c r="GF359" s="24"/>
      <c r="GG359" s="24"/>
      <c r="GH359" s="24"/>
      <c r="GI359" s="24"/>
      <c r="GJ359" s="24"/>
      <c r="GK359" s="24"/>
      <c r="GL359" s="24"/>
      <c r="GM359" s="24"/>
      <c r="GN359" s="24"/>
      <c r="GO359" s="24"/>
      <c r="GP359" s="24"/>
      <c r="GQ359" s="24"/>
      <c r="GR359" s="24"/>
      <c r="GS359" s="24"/>
      <c r="GT359" s="24"/>
      <c r="GU359" s="24"/>
      <c r="GV359" s="24"/>
      <c r="GW359" s="24"/>
      <c r="GX359" s="24"/>
      <c r="GY359" s="24"/>
      <c r="GZ359" s="24"/>
      <c r="HA359" s="24"/>
      <c r="HB359" s="24"/>
      <c r="HC359" s="24"/>
      <c r="HD359" s="24"/>
      <c r="HE359" s="24"/>
      <c r="HF359" s="24"/>
      <c r="HG359" s="24"/>
      <c r="HH359" s="24"/>
      <c r="HI359" s="24"/>
      <c r="HJ359" s="24"/>
      <c r="HK359" s="24"/>
      <c r="HL359" s="24"/>
      <c r="HM359" s="24"/>
      <c r="HN359" s="24"/>
      <c r="HO359" s="24"/>
      <c r="HP359" s="24"/>
      <c r="HQ359" s="24"/>
      <c r="HR359" s="24"/>
      <c r="HS359" s="24"/>
      <c r="HT359" s="24"/>
      <c r="HU359" s="24"/>
      <c r="HV359" s="24"/>
      <c r="HW359" s="24"/>
      <c r="HX359" s="24"/>
      <c r="HY359" s="24"/>
      <c r="HZ359" s="24"/>
      <c r="IA359" s="24"/>
      <c r="IB359" s="24"/>
      <c r="IC359" s="24"/>
      <c r="ID359" s="24"/>
      <c r="IE359" s="24"/>
      <c r="IF359" s="24"/>
      <c r="IG359" s="24"/>
      <c r="IH359" s="24"/>
      <c r="II359" s="24"/>
      <c r="IJ359" s="24"/>
      <c r="IK359" s="24"/>
      <c r="IL359" s="24"/>
      <c r="IM359" s="24"/>
      <c r="IN359" s="24"/>
      <c r="IO359" s="24"/>
      <c r="IP359" s="24"/>
      <c r="IQ359" s="24"/>
      <c r="IR359" s="24"/>
      <c r="IS359" s="24"/>
      <c r="IT359" s="24"/>
      <c r="IU359" s="24"/>
      <c r="IV359" s="24"/>
      <c r="IW359" s="24"/>
      <c r="IX359" s="24"/>
      <c r="IY359" s="24"/>
      <c r="IZ359" s="24"/>
      <c r="JA359" s="24"/>
      <c r="JB359" s="24"/>
      <c r="JC359" s="24"/>
      <c r="JD359" s="24"/>
      <c r="JE359" s="24"/>
      <c r="JF359" s="24"/>
      <c r="JG359" s="24"/>
      <c r="JH359" s="24"/>
      <c r="JI359" s="24"/>
      <c r="JJ359" s="24"/>
      <c r="JK359" s="24"/>
      <c r="JL359" s="24"/>
      <c r="JM359" s="24"/>
      <c r="JN359" s="24"/>
      <c r="JO359" s="24"/>
      <c r="JP359" s="24"/>
      <c r="JQ359" s="24"/>
      <c r="JR359" s="24"/>
      <c r="JS359" s="24"/>
      <c r="JT359" s="24"/>
      <c r="JU359" s="24"/>
      <c r="JV359" s="24"/>
      <c r="JW359" s="24"/>
      <c r="JX359" s="24"/>
      <c r="JY359" s="24"/>
      <c r="JZ359" s="24"/>
      <c r="KA359" s="24"/>
      <c r="KB359" s="24"/>
      <c r="KC359" s="24"/>
      <c r="KD359" s="24"/>
      <c r="KE359" s="24"/>
      <c r="KF359" s="24"/>
      <c r="KG359" s="24"/>
      <c r="KH359" s="24"/>
      <c r="KI359" s="24"/>
      <c r="KJ359" s="24"/>
      <c r="KK359" s="24"/>
      <c r="KL359" s="24"/>
      <c r="KM359" s="24"/>
      <c r="KN359" s="24"/>
      <c r="KO359" s="24"/>
      <c r="KP359" s="24"/>
      <c r="KQ359" s="24"/>
      <c r="KR359" s="24"/>
      <c r="KS359" s="24"/>
      <c r="KT359" s="24"/>
      <c r="KU359" s="24"/>
      <c r="KV359" s="24"/>
      <c r="KW359" s="24"/>
      <c r="KX359" s="24"/>
      <c r="KY359" s="24"/>
      <c r="KZ359" s="24"/>
      <c r="LA359" s="24"/>
      <c r="LB359" s="24"/>
      <c r="LC359" s="24"/>
      <c r="LD359" s="24"/>
      <c r="LE359" s="24"/>
      <c r="LF359" s="24"/>
      <c r="LG359" s="24"/>
      <c r="LH359" s="24"/>
      <c r="LI359" s="24"/>
      <c r="LJ359" s="24"/>
      <c r="LK359" s="24"/>
      <c r="LL359" s="24"/>
      <c r="LM359" s="24"/>
      <c r="LN359" s="24"/>
      <c r="LO359" s="24"/>
      <c r="LP359" s="24"/>
      <c r="LQ359" s="24"/>
      <c r="LR359" s="24"/>
      <c r="LS359" s="24"/>
      <c r="LT359" s="24"/>
      <c r="LU359" s="24"/>
      <c r="LV359" s="24"/>
      <c r="LW359" s="24"/>
      <c r="LX359" s="24"/>
      <c r="LY359" s="24"/>
      <c r="LZ359" s="24"/>
      <c r="MA359" s="24"/>
      <c r="MB359" s="24"/>
      <c r="MC359" s="24"/>
      <c r="MD359" s="24"/>
      <c r="ME359" s="24"/>
      <c r="MF359" s="24"/>
      <c r="MG359" s="24"/>
      <c r="MH359" s="24"/>
      <c r="MI359" s="24"/>
      <c r="MJ359" s="24"/>
      <c r="MK359" s="24"/>
      <c r="ML359" s="24"/>
      <c r="MM359" s="24"/>
      <c r="MN359" s="24"/>
      <c r="MO359" s="24"/>
      <c r="MP359" s="24"/>
      <c r="MQ359" s="24"/>
      <c r="MR359" s="24"/>
      <c r="MS359" s="24"/>
      <c r="MT359" s="24"/>
      <c r="MU359" s="24"/>
      <c r="MV359" s="24"/>
      <c r="MW359" s="24"/>
      <c r="MX359" s="24"/>
      <c r="MY359" s="24"/>
      <c r="MZ359" s="24"/>
      <c r="NA359" s="24"/>
      <c r="NB359" s="24"/>
      <c r="NC359" s="24"/>
      <c r="ND359" s="24"/>
      <c r="NE359" s="24"/>
      <c r="NF359" s="24"/>
      <c r="NG359" s="24"/>
      <c r="NH359" s="24"/>
      <c r="NI359" s="24"/>
      <c r="NJ359" s="24"/>
      <c r="NK359" s="24"/>
      <c r="NL359" s="24"/>
      <c r="NM359" s="24"/>
      <c r="NN359" s="24"/>
      <c r="NO359" s="24"/>
      <c r="NP359" s="24"/>
      <c r="NQ359" s="24"/>
      <c r="NR359" s="24"/>
      <c r="NS359" s="24"/>
      <c r="NT359" s="24"/>
      <c r="NU359" s="24"/>
      <c r="NV359" s="24"/>
      <c r="NW359" s="24"/>
      <c r="NX359" s="24"/>
      <c r="NY359" s="24"/>
      <c r="NZ359" s="24"/>
      <c r="OA359" s="24"/>
      <c r="OB359" s="24"/>
      <c r="OC359" s="24"/>
      <c r="OD359" s="24"/>
      <c r="OE359" s="24"/>
      <c r="OF359" s="24"/>
      <c r="OG359" s="24"/>
      <c r="OH359" s="24"/>
      <c r="OI359" s="24"/>
      <c r="OJ359" s="24"/>
      <c r="OK359" s="24"/>
      <c r="OL359" s="24"/>
      <c r="OM359" s="24"/>
      <c r="ON359" s="24"/>
      <c r="OO359" s="24"/>
      <c r="OP359" s="24"/>
      <c r="OQ359" s="24"/>
      <c r="OR359" s="24"/>
      <c r="OS359" s="24"/>
      <c r="OT359" s="24"/>
      <c r="OU359" s="24"/>
      <c r="OV359" s="24"/>
      <c r="OW359" s="24"/>
      <c r="OX359" s="24"/>
      <c r="OY359" s="24"/>
      <c r="OZ359" s="24"/>
      <c r="PA359" s="24"/>
      <c r="PB359" s="24"/>
      <c r="PC359" s="24"/>
      <c r="PD359" s="24"/>
      <c r="PE359" s="24"/>
      <c r="PF359" s="24"/>
      <c r="PG359" s="24"/>
      <c r="PH359" s="24"/>
      <c r="PI359" s="24"/>
      <c r="PJ359" s="24"/>
      <c r="PK359" s="24"/>
      <c r="PL359" s="24"/>
      <c r="PM359" s="24"/>
      <c r="PN359" s="24"/>
      <c r="PO359" s="24"/>
      <c r="PP359" s="24"/>
      <c r="PQ359" s="24"/>
      <c r="PR359" s="24"/>
      <c r="PS359" s="24"/>
      <c r="PT359" s="24"/>
      <c r="PU359" s="24"/>
      <c r="PV359" s="24"/>
      <c r="PW359" s="24"/>
      <c r="PX359" s="24"/>
      <c r="PY359" s="24"/>
      <c r="PZ359" s="24"/>
      <c r="QA359" s="24"/>
      <c r="QB359" s="24"/>
      <c r="QC359" s="24"/>
      <c r="QD359" s="24"/>
      <c r="QE359" s="24"/>
      <c r="QF359" s="24"/>
      <c r="QG359" s="24"/>
      <c r="QH359" s="24"/>
      <c r="QI359" s="24"/>
      <c r="QJ359" s="24"/>
      <c r="QK359" s="24"/>
      <c r="QL359" s="24"/>
      <c r="QM359" s="24"/>
      <c r="QN359" s="24"/>
      <c r="QO359" s="24"/>
      <c r="QP359" s="24"/>
      <c r="QQ359" s="24"/>
      <c r="QR359" s="24"/>
      <c r="QS359" s="24"/>
      <c r="QT359" s="24"/>
      <c r="QU359" s="24"/>
      <c r="QV359" s="24"/>
      <c r="QW359" s="24"/>
      <c r="QX359" s="24"/>
      <c r="QY359" s="24"/>
      <c r="QZ359" s="24"/>
      <c r="RA359" s="24"/>
      <c r="RB359" s="24"/>
      <c r="RC359" s="24"/>
      <c r="RD359" s="24"/>
      <c r="RE359" s="24"/>
      <c r="RF359" s="24"/>
      <c r="RG359" s="24"/>
      <c r="RH359" s="24"/>
      <c r="RI359" s="24"/>
      <c r="RJ359" s="24"/>
      <c r="RK359" s="24"/>
      <c r="RL359" s="24"/>
      <c r="RM359" s="24"/>
      <c r="RN359" s="24"/>
      <c r="RO359" s="24"/>
      <c r="RP359" s="24"/>
      <c r="RQ359" s="24"/>
      <c r="RR359" s="24"/>
      <c r="RS359" s="24"/>
      <c r="RT359" s="24"/>
      <c r="RU359" s="24"/>
      <c r="RV359" s="24"/>
      <c r="RW359" s="24"/>
      <c r="RX359" s="24"/>
      <c r="RY359" s="24"/>
      <c r="RZ359" s="24"/>
      <c r="SA359" s="24"/>
      <c r="SB359" s="24"/>
      <c r="SC359" s="24"/>
      <c r="SD359" s="24"/>
      <c r="SE359" s="24"/>
      <c r="SF359" s="24"/>
      <c r="SG359" s="24"/>
      <c r="SH359" s="24"/>
      <c r="SI359" s="24"/>
      <c r="SJ359" s="24"/>
      <c r="SK359" s="24"/>
      <c r="SL359" s="24"/>
      <c r="SM359" s="24"/>
      <c r="SN359" s="24"/>
      <c r="SO359" s="24"/>
      <c r="SP359" s="24"/>
      <c r="SQ359" s="24"/>
      <c r="SR359" s="24"/>
      <c r="SS359" s="24"/>
      <c r="ST359" s="24"/>
      <c r="SU359" s="24"/>
      <c r="SV359" s="24"/>
      <c r="SW359" s="24"/>
      <c r="SX359" s="24"/>
      <c r="SY359" s="24"/>
      <c r="SZ359" s="24"/>
      <c r="TA359" s="24"/>
      <c r="TB359" s="24"/>
      <c r="TC359" s="24"/>
      <c r="TD359" s="24"/>
      <c r="TE359" s="24"/>
      <c r="TF359" s="24"/>
      <c r="TG359" s="24"/>
      <c r="TH359" s="24"/>
      <c r="TI359" s="24"/>
      <c r="TJ359" s="24"/>
      <c r="TK359" s="24"/>
      <c r="TL359" s="24"/>
      <c r="TM359" s="24"/>
      <c r="TN359" s="24"/>
      <c r="TO359" s="24"/>
      <c r="TP359" s="24"/>
      <c r="TQ359" s="24"/>
      <c r="TR359" s="24"/>
      <c r="TS359" s="24"/>
      <c r="TT359" s="24"/>
      <c r="TU359" s="24"/>
      <c r="TV359" s="24"/>
      <c r="TW359" s="24"/>
      <c r="TX359" s="24"/>
      <c r="TY359" s="24"/>
      <c r="TZ359" s="24"/>
      <c r="UA359" s="24"/>
      <c r="UB359" s="24"/>
      <c r="UC359" s="24"/>
      <c r="UD359" s="24"/>
      <c r="UE359" s="24"/>
      <c r="UF359" s="24"/>
      <c r="UG359" s="24"/>
      <c r="UH359" s="24"/>
      <c r="UI359" s="24"/>
      <c r="UJ359" s="24"/>
      <c r="UK359" s="24"/>
      <c r="UL359" s="24"/>
      <c r="UM359" s="24"/>
      <c r="UN359" s="24"/>
      <c r="UO359" s="24"/>
      <c r="UP359" s="24"/>
      <c r="UQ359" s="24"/>
      <c r="UR359" s="24"/>
      <c r="US359" s="24"/>
      <c r="UT359" s="24"/>
      <c r="UU359" s="24"/>
      <c r="UV359" s="24"/>
      <c r="UW359" s="24"/>
      <c r="UX359" s="24"/>
      <c r="UY359" s="24"/>
      <c r="UZ359" s="24"/>
      <c r="VA359" s="24"/>
      <c r="VB359" s="24"/>
      <c r="VC359" s="24"/>
      <c r="VD359" s="24"/>
    </row>
    <row r="360" spans="1:576" s="23" customFormat="1" ht="15" customHeight="1" x14ac:dyDescent="0.2">
      <c r="A360" s="18">
        <v>46</v>
      </c>
      <c r="B360" s="89" t="s">
        <v>325</v>
      </c>
      <c r="C360" s="89" t="s">
        <v>326</v>
      </c>
      <c r="D360" s="20">
        <v>14</v>
      </c>
      <c r="E360" s="89" t="s">
        <v>247</v>
      </c>
      <c r="F360" s="89" t="s">
        <v>327</v>
      </c>
      <c r="G360" s="130">
        <v>6</v>
      </c>
      <c r="H360" s="22">
        <v>40</v>
      </c>
      <c r="I360" s="22" t="s">
        <v>121</v>
      </c>
      <c r="J360" s="21" t="s">
        <v>237</v>
      </c>
      <c r="K360" s="21" t="s">
        <v>273</v>
      </c>
      <c r="L360" s="21" t="s">
        <v>287</v>
      </c>
      <c r="M360" s="22">
        <v>1</v>
      </c>
      <c r="N360" s="101">
        <v>10433</v>
      </c>
      <c r="O360" s="62">
        <f t="shared" si="194"/>
        <v>2086.6</v>
      </c>
      <c r="P360" s="62"/>
      <c r="Q360" s="62">
        <f t="shared" si="195"/>
        <v>12519.6</v>
      </c>
      <c r="R360" s="62">
        <f>70.1*4</f>
        <v>280.39999999999998</v>
      </c>
      <c r="S360" s="62">
        <f t="shared" si="196"/>
        <v>2341.7666666666669</v>
      </c>
      <c r="T360" s="62">
        <f t="shared" si="197"/>
        <v>23417.666666666668</v>
      </c>
      <c r="U360" s="62">
        <f t="shared" si="198"/>
        <v>2190.9299999999998</v>
      </c>
      <c r="V360" s="62">
        <f t="shared" si="199"/>
        <v>375.58800000000002</v>
      </c>
      <c r="W360" s="62">
        <f t="shared" si="200"/>
        <v>625.98</v>
      </c>
      <c r="X360" s="62">
        <f t="shared" si="201"/>
        <v>250.39200000000002</v>
      </c>
      <c r="Y360" s="62">
        <f t="shared" si="192"/>
        <v>915</v>
      </c>
      <c r="Z360" s="62">
        <f t="shared" si="193"/>
        <v>616</v>
      </c>
      <c r="AA360" s="64">
        <f t="shared" si="202"/>
        <v>7025.3</v>
      </c>
      <c r="AB360" s="64">
        <f t="shared" si="203"/>
        <v>20505.95111111111</v>
      </c>
      <c r="AC360" s="64">
        <f t="shared" si="204"/>
        <v>246071.41333333333</v>
      </c>
      <c r="AD360" s="64"/>
      <c r="AE360" s="64"/>
      <c r="AF360" s="64"/>
      <c r="AG360" s="64"/>
      <c r="AH360" s="64"/>
      <c r="AI360" s="64"/>
      <c r="AJ360" s="64"/>
      <c r="AK360" s="64"/>
      <c r="AL360" s="6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  <c r="CO360" s="24"/>
      <c r="CP360" s="24"/>
      <c r="CQ360" s="24"/>
      <c r="CR360" s="24"/>
      <c r="CS360" s="24"/>
      <c r="CT360" s="24"/>
      <c r="CU360" s="24"/>
      <c r="CV360" s="24"/>
      <c r="CW360" s="24"/>
      <c r="CX360" s="24"/>
      <c r="CY360" s="24"/>
      <c r="CZ360" s="24"/>
      <c r="DA360" s="24"/>
      <c r="DB360" s="24"/>
      <c r="DC360" s="24"/>
      <c r="DD360" s="24"/>
      <c r="DE360" s="24"/>
      <c r="DF360" s="24"/>
      <c r="DG360" s="24"/>
      <c r="DH360" s="24"/>
      <c r="DI360" s="24"/>
      <c r="DJ360" s="24"/>
      <c r="DK360" s="24"/>
      <c r="DL360" s="24"/>
      <c r="DM360" s="24"/>
      <c r="DN360" s="24"/>
      <c r="DO360" s="24"/>
      <c r="DP360" s="24"/>
      <c r="DQ360" s="24"/>
      <c r="DR360" s="24"/>
      <c r="DS360" s="24"/>
      <c r="DT360" s="24"/>
      <c r="DU360" s="24"/>
      <c r="DV360" s="24"/>
      <c r="DW360" s="24"/>
      <c r="DX360" s="24"/>
      <c r="DY360" s="24"/>
      <c r="DZ360" s="24"/>
      <c r="EA360" s="24"/>
      <c r="EB360" s="24"/>
      <c r="EC360" s="24"/>
      <c r="ED360" s="24"/>
      <c r="EE360" s="24"/>
      <c r="EF360" s="24"/>
      <c r="EG360" s="24"/>
      <c r="EH360" s="24"/>
      <c r="EI360" s="24"/>
      <c r="EJ360" s="24"/>
      <c r="EK360" s="24"/>
      <c r="EL360" s="24"/>
      <c r="EM360" s="24"/>
      <c r="EN360" s="24"/>
      <c r="EO360" s="24"/>
      <c r="EP360" s="24"/>
      <c r="EQ360" s="24"/>
      <c r="ER360" s="24"/>
      <c r="ES360" s="24"/>
      <c r="ET360" s="24"/>
      <c r="EU360" s="24"/>
      <c r="EV360" s="24"/>
      <c r="EW360" s="24"/>
      <c r="EX360" s="24"/>
      <c r="EY360" s="24"/>
      <c r="EZ360" s="24"/>
      <c r="FA360" s="24"/>
      <c r="FB360" s="24"/>
      <c r="FC360" s="24"/>
      <c r="FD360" s="24"/>
      <c r="FE360" s="24"/>
      <c r="FF360" s="24"/>
      <c r="FG360" s="24"/>
      <c r="FH360" s="24"/>
      <c r="FI360" s="24"/>
      <c r="FJ360" s="24"/>
      <c r="FK360" s="24"/>
      <c r="FL360" s="24"/>
      <c r="FM360" s="24"/>
      <c r="FN360" s="24"/>
      <c r="FO360" s="24"/>
      <c r="FP360" s="24"/>
      <c r="FQ360" s="24"/>
      <c r="FR360" s="24"/>
      <c r="FS360" s="24"/>
      <c r="FT360" s="24"/>
      <c r="FU360" s="24"/>
      <c r="FV360" s="24"/>
      <c r="FW360" s="24"/>
      <c r="FX360" s="24"/>
      <c r="FY360" s="24"/>
      <c r="FZ360" s="24"/>
      <c r="GA360" s="24"/>
      <c r="GB360" s="24"/>
      <c r="GC360" s="24"/>
      <c r="GD360" s="24"/>
      <c r="GE360" s="24"/>
      <c r="GF360" s="24"/>
      <c r="GG360" s="24"/>
      <c r="GH360" s="24"/>
      <c r="GI360" s="24"/>
      <c r="GJ360" s="24"/>
      <c r="GK360" s="24"/>
      <c r="GL360" s="24"/>
      <c r="GM360" s="24"/>
      <c r="GN360" s="24"/>
      <c r="GO360" s="24"/>
      <c r="GP360" s="24"/>
      <c r="GQ360" s="24"/>
      <c r="GR360" s="24"/>
      <c r="GS360" s="24"/>
      <c r="GT360" s="24"/>
      <c r="GU360" s="24"/>
      <c r="GV360" s="24"/>
      <c r="GW360" s="24"/>
      <c r="GX360" s="24"/>
      <c r="GY360" s="24"/>
      <c r="GZ360" s="24"/>
      <c r="HA360" s="24"/>
      <c r="HB360" s="24"/>
      <c r="HC360" s="24"/>
      <c r="HD360" s="24"/>
      <c r="HE360" s="24"/>
      <c r="HF360" s="24"/>
      <c r="HG360" s="24"/>
      <c r="HH360" s="24"/>
      <c r="HI360" s="24"/>
      <c r="HJ360" s="24"/>
      <c r="HK360" s="24"/>
      <c r="HL360" s="24"/>
      <c r="HM360" s="24"/>
      <c r="HN360" s="24"/>
      <c r="HO360" s="24"/>
      <c r="HP360" s="24"/>
      <c r="HQ360" s="24"/>
      <c r="HR360" s="24"/>
      <c r="HS360" s="24"/>
      <c r="HT360" s="24"/>
      <c r="HU360" s="24"/>
      <c r="HV360" s="24"/>
      <c r="HW360" s="24"/>
      <c r="HX360" s="24"/>
      <c r="HY360" s="24"/>
      <c r="HZ360" s="24"/>
      <c r="IA360" s="24"/>
      <c r="IB360" s="24"/>
      <c r="IC360" s="24"/>
      <c r="ID360" s="24"/>
      <c r="IE360" s="24"/>
      <c r="IF360" s="24"/>
      <c r="IG360" s="24"/>
      <c r="IH360" s="24"/>
      <c r="II360" s="24"/>
      <c r="IJ360" s="24"/>
      <c r="IK360" s="24"/>
      <c r="IL360" s="24"/>
      <c r="IM360" s="24"/>
      <c r="IN360" s="24"/>
      <c r="IO360" s="24"/>
      <c r="IP360" s="24"/>
      <c r="IQ360" s="24"/>
      <c r="IR360" s="24"/>
      <c r="IS360" s="24"/>
      <c r="IT360" s="24"/>
      <c r="IU360" s="24"/>
      <c r="IV360" s="24"/>
      <c r="IW360" s="24"/>
      <c r="IX360" s="24"/>
      <c r="IY360" s="24"/>
      <c r="IZ360" s="24"/>
      <c r="JA360" s="24"/>
      <c r="JB360" s="24"/>
      <c r="JC360" s="24"/>
      <c r="JD360" s="24"/>
      <c r="JE360" s="24"/>
      <c r="JF360" s="24"/>
      <c r="JG360" s="24"/>
      <c r="JH360" s="24"/>
      <c r="JI360" s="24"/>
      <c r="JJ360" s="24"/>
      <c r="JK360" s="24"/>
      <c r="JL360" s="24"/>
      <c r="JM360" s="24"/>
      <c r="JN360" s="24"/>
      <c r="JO360" s="24"/>
      <c r="JP360" s="24"/>
      <c r="JQ360" s="24"/>
      <c r="JR360" s="24"/>
      <c r="JS360" s="24"/>
      <c r="JT360" s="24"/>
      <c r="JU360" s="24"/>
      <c r="JV360" s="24"/>
      <c r="JW360" s="24"/>
      <c r="JX360" s="24"/>
      <c r="JY360" s="24"/>
      <c r="JZ360" s="24"/>
      <c r="KA360" s="24"/>
      <c r="KB360" s="24"/>
      <c r="KC360" s="24"/>
      <c r="KD360" s="24"/>
      <c r="KE360" s="24"/>
      <c r="KF360" s="24"/>
      <c r="KG360" s="24"/>
      <c r="KH360" s="24"/>
      <c r="KI360" s="24"/>
      <c r="KJ360" s="24"/>
      <c r="KK360" s="24"/>
      <c r="KL360" s="24"/>
      <c r="KM360" s="24"/>
      <c r="KN360" s="24"/>
      <c r="KO360" s="24"/>
      <c r="KP360" s="24"/>
      <c r="KQ360" s="24"/>
      <c r="KR360" s="24"/>
      <c r="KS360" s="24"/>
      <c r="KT360" s="24"/>
      <c r="KU360" s="24"/>
      <c r="KV360" s="24"/>
      <c r="KW360" s="24"/>
      <c r="KX360" s="24"/>
      <c r="KY360" s="24"/>
      <c r="KZ360" s="24"/>
      <c r="LA360" s="24"/>
      <c r="LB360" s="24"/>
      <c r="LC360" s="24"/>
      <c r="LD360" s="24"/>
      <c r="LE360" s="24"/>
      <c r="LF360" s="24"/>
      <c r="LG360" s="24"/>
      <c r="LH360" s="24"/>
      <c r="LI360" s="24"/>
      <c r="LJ360" s="24"/>
      <c r="LK360" s="24"/>
      <c r="LL360" s="24"/>
      <c r="LM360" s="24"/>
      <c r="LN360" s="24"/>
      <c r="LO360" s="24"/>
      <c r="LP360" s="24"/>
      <c r="LQ360" s="24"/>
      <c r="LR360" s="24"/>
      <c r="LS360" s="24"/>
      <c r="LT360" s="24"/>
      <c r="LU360" s="24"/>
      <c r="LV360" s="24"/>
      <c r="LW360" s="24"/>
      <c r="LX360" s="24"/>
      <c r="LY360" s="24"/>
      <c r="LZ360" s="24"/>
      <c r="MA360" s="24"/>
      <c r="MB360" s="24"/>
      <c r="MC360" s="24"/>
      <c r="MD360" s="24"/>
      <c r="ME360" s="24"/>
      <c r="MF360" s="24"/>
      <c r="MG360" s="24"/>
      <c r="MH360" s="24"/>
      <c r="MI360" s="24"/>
      <c r="MJ360" s="24"/>
      <c r="MK360" s="24"/>
      <c r="ML360" s="24"/>
      <c r="MM360" s="24"/>
      <c r="MN360" s="24"/>
      <c r="MO360" s="24"/>
      <c r="MP360" s="24"/>
      <c r="MQ360" s="24"/>
      <c r="MR360" s="24"/>
      <c r="MS360" s="24"/>
      <c r="MT360" s="24"/>
      <c r="MU360" s="24"/>
      <c r="MV360" s="24"/>
      <c r="MW360" s="24"/>
      <c r="MX360" s="24"/>
      <c r="MY360" s="24"/>
      <c r="MZ360" s="24"/>
      <c r="NA360" s="24"/>
      <c r="NB360" s="24"/>
      <c r="NC360" s="24"/>
      <c r="ND360" s="24"/>
      <c r="NE360" s="24"/>
      <c r="NF360" s="24"/>
      <c r="NG360" s="24"/>
      <c r="NH360" s="24"/>
      <c r="NI360" s="24"/>
      <c r="NJ360" s="24"/>
      <c r="NK360" s="24"/>
      <c r="NL360" s="24"/>
      <c r="NM360" s="24"/>
      <c r="NN360" s="24"/>
      <c r="NO360" s="24"/>
      <c r="NP360" s="24"/>
      <c r="NQ360" s="24"/>
      <c r="NR360" s="24"/>
      <c r="NS360" s="24"/>
      <c r="NT360" s="24"/>
      <c r="NU360" s="24"/>
      <c r="NV360" s="24"/>
      <c r="NW360" s="24"/>
      <c r="NX360" s="24"/>
      <c r="NY360" s="24"/>
      <c r="NZ360" s="24"/>
      <c r="OA360" s="24"/>
      <c r="OB360" s="24"/>
      <c r="OC360" s="24"/>
      <c r="OD360" s="24"/>
      <c r="OE360" s="24"/>
      <c r="OF360" s="24"/>
      <c r="OG360" s="24"/>
      <c r="OH360" s="24"/>
      <c r="OI360" s="24"/>
      <c r="OJ360" s="24"/>
      <c r="OK360" s="24"/>
      <c r="OL360" s="24"/>
      <c r="OM360" s="24"/>
      <c r="ON360" s="24"/>
      <c r="OO360" s="24"/>
      <c r="OP360" s="24"/>
      <c r="OQ360" s="24"/>
      <c r="OR360" s="24"/>
      <c r="OS360" s="24"/>
      <c r="OT360" s="24"/>
      <c r="OU360" s="24"/>
      <c r="OV360" s="24"/>
      <c r="OW360" s="24"/>
      <c r="OX360" s="24"/>
      <c r="OY360" s="24"/>
      <c r="OZ360" s="24"/>
      <c r="PA360" s="24"/>
      <c r="PB360" s="24"/>
      <c r="PC360" s="24"/>
      <c r="PD360" s="24"/>
      <c r="PE360" s="24"/>
      <c r="PF360" s="24"/>
      <c r="PG360" s="24"/>
      <c r="PH360" s="24"/>
      <c r="PI360" s="24"/>
      <c r="PJ360" s="24"/>
      <c r="PK360" s="24"/>
      <c r="PL360" s="24"/>
      <c r="PM360" s="24"/>
      <c r="PN360" s="24"/>
      <c r="PO360" s="24"/>
      <c r="PP360" s="24"/>
      <c r="PQ360" s="24"/>
      <c r="PR360" s="24"/>
      <c r="PS360" s="24"/>
      <c r="PT360" s="24"/>
      <c r="PU360" s="24"/>
      <c r="PV360" s="24"/>
      <c r="PW360" s="24"/>
      <c r="PX360" s="24"/>
      <c r="PY360" s="24"/>
      <c r="PZ360" s="24"/>
      <c r="QA360" s="24"/>
      <c r="QB360" s="24"/>
      <c r="QC360" s="24"/>
      <c r="QD360" s="24"/>
      <c r="QE360" s="24"/>
      <c r="QF360" s="24"/>
      <c r="QG360" s="24"/>
      <c r="QH360" s="24"/>
      <c r="QI360" s="24"/>
      <c r="QJ360" s="24"/>
      <c r="QK360" s="24"/>
      <c r="QL360" s="24"/>
      <c r="QM360" s="24"/>
      <c r="QN360" s="24"/>
      <c r="QO360" s="24"/>
      <c r="QP360" s="24"/>
      <c r="QQ360" s="24"/>
      <c r="QR360" s="24"/>
      <c r="QS360" s="24"/>
      <c r="QT360" s="24"/>
      <c r="QU360" s="24"/>
      <c r="QV360" s="24"/>
      <c r="QW360" s="24"/>
      <c r="QX360" s="24"/>
      <c r="QY360" s="24"/>
      <c r="QZ360" s="24"/>
      <c r="RA360" s="24"/>
      <c r="RB360" s="24"/>
      <c r="RC360" s="24"/>
      <c r="RD360" s="24"/>
      <c r="RE360" s="24"/>
      <c r="RF360" s="24"/>
      <c r="RG360" s="24"/>
      <c r="RH360" s="24"/>
      <c r="RI360" s="24"/>
      <c r="RJ360" s="24"/>
      <c r="RK360" s="24"/>
      <c r="RL360" s="24"/>
      <c r="RM360" s="24"/>
      <c r="RN360" s="24"/>
      <c r="RO360" s="24"/>
      <c r="RP360" s="24"/>
      <c r="RQ360" s="24"/>
      <c r="RR360" s="24"/>
      <c r="RS360" s="24"/>
      <c r="RT360" s="24"/>
      <c r="RU360" s="24"/>
      <c r="RV360" s="24"/>
      <c r="RW360" s="24"/>
      <c r="RX360" s="24"/>
      <c r="RY360" s="24"/>
      <c r="RZ360" s="24"/>
      <c r="SA360" s="24"/>
      <c r="SB360" s="24"/>
      <c r="SC360" s="24"/>
      <c r="SD360" s="24"/>
      <c r="SE360" s="24"/>
      <c r="SF360" s="24"/>
      <c r="SG360" s="24"/>
      <c r="SH360" s="24"/>
      <c r="SI360" s="24"/>
      <c r="SJ360" s="24"/>
      <c r="SK360" s="24"/>
      <c r="SL360" s="24"/>
      <c r="SM360" s="24"/>
      <c r="SN360" s="24"/>
      <c r="SO360" s="24"/>
      <c r="SP360" s="24"/>
      <c r="SQ360" s="24"/>
      <c r="SR360" s="24"/>
      <c r="SS360" s="24"/>
      <c r="ST360" s="24"/>
      <c r="SU360" s="24"/>
      <c r="SV360" s="24"/>
      <c r="SW360" s="24"/>
      <c r="SX360" s="24"/>
      <c r="SY360" s="24"/>
      <c r="SZ360" s="24"/>
      <c r="TA360" s="24"/>
      <c r="TB360" s="24"/>
      <c r="TC360" s="24"/>
      <c r="TD360" s="24"/>
      <c r="TE360" s="24"/>
      <c r="TF360" s="24"/>
      <c r="TG360" s="24"/>
      <c r="TH360" s="24"/>
      <c r="TI360" s="24"/>
      <c r="TJ360" s="24"/>
      <c r="TK360" s="24"/>
      <c r="TL360" s="24"/>
      <c r="TM360" s="24"/>
      <c r="TN360" s="24"/>
      <c r="TO360" s="24"/>
      <c r="TP360" s="24"/>
      <c r="TQ360" s="24"/>
      <c r="TR360" s="24"/>
      <c r="TS360" s="24"/>
      <c r="TT360" s="24"/>
      <c r="TU360" s="24"/>
      <c r="TV360" s="24"/>
      <c r="TW360" s="24"/>
      <c r="TX360" s="24"/>
      <c r="TY360" s="24"/>
      <c r="TZ360" s="24"/>
      <c r="UA360" s="24"/>
      <c r="UB360" s="24"/>
      <c r="UC360" s="24"/>
      <c r="UD360" s="24"/>
      <c r="UE360" s="24"/>
      <c r="UF360" s="24"/>
      <c r="UG360" s="24"/>
      <c r="UH360" s="24"/>
      <c r="UI360" s="24"/>
      <c r="UJ360" s="24"/>
      <c r="UK360" s="24"/>
      <c r="UL360" s="24"/>
      <c r="UM360" s="24"/>
      <c r="UN360" s="24"/>
      <c r="UO360" s="24"/>
      <c r="UP360" s="24"/>
      <c r="UQ360" s="24"/>
      <c r="UR360" s="24"/>
      <c r="US360" s="24"/>
      <c r="UT360" s="24"/>
      <c r="UU360" s="24"/>
      <c r="UV360" s="24"/>
      <c r="UW360" s="24"/>
      <c r="UX360" s="24"/>
      <c r="UY360" s="24"/>
      <c r="UZ360" s="24"/>
      <c r="VA360" s="24"/>
      <c r="VB360" s="24"/>
      <c r="VC360" s="24"/>
      <c r="VD360" s="24"/>
    </row>
    <row r="361" spans="1:576" s="23" customFormat="1" ht="15" customHeight="1" x14ac:dyDescent="0.2">
      <c r="A361" s="18">
        <v>47</v>
      </c>
      <c r="B361" s="89" t="s">
        <v>325</v>
      </c>
      <c r="C361" s="89" t="s">
        <v>326</v>
      </c>
      <c r="D361" s="20">
        <v>14</v>
      </c>
      <c r="E361" s="89" t="s">
        <v>247</v>
      </c>
      <c r="F361" s="89" t="s">
        <v>327</v>
      </c>
      <c r="G361" s="130">
        <v>6</v>
      </c>
      <c r="H361" s="22">
        <v>40</v>
      </c>
      <c r="I361" s="22" t="s">
        <v>121</v>
      </c>
      <c r="J361" s="21" t="s">
        <v>237</v>
      </c>
      <c r="K361" s="21" t="s">
        <v>273</v>
      </c>
      <c r="L361" s="21" t="s">
        <v>287</v>
      </c>
      <c r="M361" s="22">
        <v>1</v>
      </c>
      <c r="N361" s="101">
        <v>10433</v>
      </c>
      <c r="O361" s="62">
        <f t="shared" si="194"/>
        <v>2086.6</v>
      </c>
      <c r="P361" s="62"/>
      <c r="Q361" s="62">
        <f t="shared" si="195"/>
        <v>12519.6</v>
      </c>
      <c r="R361" s="62">
        <f>70.1*6</f>
        <v>420.59999999999997</v>
      </c>
      <c r="S361" s="62">
        <f t="shared" si="196"/>
        <v>2341.7666666666669</v>
      </c>
      <c r="T361" s="62">
        <f t="shared" si="197"/>
        <v>23417.666666666668</v>
      </c>
      <c r="U361" s="62">
        <f t="shared" si="198"/>
        <v>2190.9299999999998</v>
      </c>
      <c r="V361" s="62">
        <f t="shared" si="199"/>
        <v>375.58800000000002</v>
      </c>
      <c r="W361" s="62">
        <f t="shared" si="200"/>
        <v>625.98</v>
      </c>
      <c r="X361" s="62">
        <f t="shared" si="201"/>
        <v>250.39200000000002</v>
      </c>
      <c r="Y361" s="62">
        <f t="shared" si="192"/>
        <v>915</v>
      </c>
      <c r="Z361" s="62">
        <f t="shared" si="193"/>
        <v>616</v>
      </c>
      <c r="AA361" s="64">
        <f t="shared" si="202"/>
        <v>7025.3</v>
      </c>
      <c r="AB361" s="64">
        <f t="shared" si="203"/>
        <v>20646.15111111111</v>
      </c>
      <c r="AC361" s="64">
        <f t="shared" si="204"/>
        <v>247753.81333333332</v>
      </c>
      <c r="AD361" s="64"/>
      <c r="AE361" s="64"/>
      <c r="AF361" s="64"/>
      <c r="AG361" s="64"/>
      <c r="AH361" s="64"/>
      <c r="AI361" s="64"/>
      <c r="AJ361" s="64"/>
      <c r="AK361" s="64"/>
      <c r="AL361" s="6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  <c r="CD361" s="24"/>
      <c r="CE361" s="24"/>
      <c r="CF361" s="24"/>
      <c r="CG361" s="24"/>
      <c r="CH361" s="24"/>
      <c r="CI361" s="24"/>
      <c r="CJ361" s="24"/>
      <c r="CK361" s="24"/>
      <c r="CL361" s="24"/>
      <c r="CM361" s="24"/>
      <c r="CN361" s="24"/>
      <c r="CO361" s="24"/>
      <c r="CP361" s="24"/>
      <c r="CQ361" s="24"/>
      <c r="CR361" s="24"/>
      <c r="CS361" s="24"/>
      <c r="CT361" s="24"/>
      <c r="CU361" s="24"/>
      <c r="CV361" s="24"/>
      <c r="CW361" s="24"/>
      <c r="CX361" s="24"/>
      <c r="CY361" s="24"/>
      <c r="CZ361" s="24"/>
      <c r="DA361" s="24"/>
      <c r="DB361" s="24"/>
      <c r="DC361" s="24"/>
      <c r="DD361" s="24"/>
      <c r="DE361" s="24"/>
      <c r="DF361" s="24"/>
      <c r="DG361" s="24"/>
      <c r="DH361" s="24"/>
      <c r="DI361" s="24"/>
      <c r="DJ361" s="24"/>
      <c r="DK361" s="24"/>
      <c r="DL361" s="24"/>
      <c r="DM361" s="24"/>
      <c r="DN361" s="24"/>
      <c r="DO361" s="24"/>
      <c r="DP361" s="24"/>
      <c r="DQ361" s="24"/>
      <c r="DR361" s="24"/>
      <c r="DS361" s="24"/>
      <c r="DT361" s="24"/>
      <c r="DU361" s="24"/>
      <c r="DV361" s="24"/>
      <c r="DW361" s="24"/>
      <c r="DX361" s="24"/>
      <c r="DY361" s="24"/>
      <c r="DZ361" s="24"/>
      <c r="EA361" s="24"/>
      <c r="EB361" s="24"/>
      <c r="EC361" s="24"/>
      <c r="ED361" s="24"/>
      <c r="EE361" s="24"/>
      <c r="EF361" s="24"/>
      <c r="EG361" s="24"/>
      <c r="EH361" s="24"/>
      <c r="EI361" s="24"/>
      <c r="EJ361" s="24"/>
      <c r="EK361" s="24"/>
      <c r="EL361" s="24"/>
      <c r="EM361" s="24"/>
      <c r="EN361" s="24"/>
      <c r="EO361" s="24"/>
      <c r="EP361" s="24"/>
      <c r="EQ361" s="24"/>
      <c r="ER361" s="24"/>
      <c r="ES361" s="24"/>
      <c r="ET361" s="24"/>
      <c r="EU361" s="24"/>
      <c r="EV361" s="24"/>
      <c r="EW361" s="24"/>
      <c r="EX361" s="24"/>
      <c r="EY361" s="24"/>
      <c r="EZ361" s="24"/>
      <c r="FA361" s="24"/>
      <c r="FB361" s="24"/>
      <c r="FC361" s="24"/>
      <c r="FD361" s="24"/>
      <c r="FE361" s="24"/>
      <c r="FF361" s="24"/>
      <c r="FG361" s="24"/>
      <c r="FH361" s="24"/>
      <c r="FI361" s="24"/>
      <c r="FJ361" s="24"/>
      <c r="FK361" s="24"/>
      <c r="FL361" s="24"/>
      <c r="FM361" s="24"/>
      <c r="FN361" s="24"/>
      <c r="FO361" s="24"/>
      <c r="FP361" s="24"/>
      <c r="FQ361" s="24"/>
      <c r="FR361" s="24"/>
      <c r="FS361" s="24"/>
      <c r="FT361" s="24"/>
      <c r="FU361" s="24"/>
      <c r="FV361" s="24"/>
      <c r="FW361" s="24"/>
      <c r="FX361" s="24"/>
      <c r="FY361" s="24"/>
      <c r="FZ361" s="24"/>
      <c r="GA361" s="24"/>
      <c r="GB361" s="24"/>
      <c r="GC361" s="24"/>
      <c r="GD361" s="24"/>
      <c r="GE361" s="24"/>
      <c r="GF361" s="24"/>
      <c r="GG361" s="24"/>
      <c r="GH361" s="24"/>
      <c r="GI361" s="24"/>
      <c r="GJ361" s="24"/>
      <c r="GK361" s="24"/>
      <c r="GL361" s="24"/>
      <c r="GM361" s="24"/>
      <c r="GN361" s="24"/>
      <c r="GO361" s="24"/>
      <c r="GP361" s="24"/>
      <c r="GQ361" s="24"/>
      <c r="GR361" s="24"/>
      <c r="GS361" s="24"/>
      <c r="GT361" s="24"/>
      <c r="GU361" s="24"/>
      <c r="GV361" s="24"/>
      <c r="GW361" s="24"/>
      <c r="GX361" s="24"/>
      <c r="GY361" s="24"/>
      <c r="GZ361" s="24"/>
      <c r="HA361" s="24"/>
      <c r="HB361" s="24"/>
      <c r="HC361" s="24"/>
      <c r="HD361" s="24"/>
      <c r="HE361" s="24"/>
      <c r="HF361" s="24"/>
      <c r="HG361" s="24"/>
      <c r="HH361" s="24"/>
      <c r="HI361" s="24"/>
      <c r="HJ361" s="24"/>
      <c r="HK361" s="24"/>
      <c r="HL361" s="24"/>
      <c r="HM361" s="24"/>
      <c r="HN361" s="24"/>
      <c r="HO361" s="24"/>
      <c r="HP361" s="24"/>
      <c r="HQ361" s="24"/>
      <c r="HR361" s="24"/>
      <c r="HS361" s="24"/>
      <c r="HT361" s="24"/>
      <c r="HU361" s="24"/>
      <c r="HV361" s="24"/>
      <c r="HW361" s="24"/>
      <c r="HX361" s="24"/>
      <c r="HY361" s="24"/>
      <c r="HZ361" s="24"/>
      <c r="IA361" s="24"/>
      <c r="IB361" s="24"/>
      <c r="IC361" s="24"/>
      <c r="ID361" s="24"/>
      <c r="IE361" s="24"/>
      <c r="IF361" s="24"/>
      <c r="IG361" s="24"/>
      <c r="IH361" s="24"/>
      <c r="II361" s="24"/>
      <c r="IJ361" s="24"/>
      <c r="IK361" s="24"/>
      <c r="IL361" s="24"/>
      <c r="IM361" s="24"/>
      <c r="IN361" s="24"/>
      <c r="IO361" s="24"/>
      <c r="IP361" s="24"/>
      <c r="IQ361" s="24"/>
      <c r="IR361" s="24"/>
      <c r="IS361" s="24"/>
      <c r="IT361" s="24"/>
      <c r="IU361" s="24"/>
      <c r="IV361" s="24"/>
      <c r="IW361" s="24"/>
      <c r="IX361" s="24"/>
      <c r="IY361" s="24"/>
      <c r="IZ361" s="24"/>
      <c r="JA361" s="24"/>
      <c r="JB361" s="24"/>
      <c r="JC361" s="24"/>
      <c r="JD361" s="24"/>
      <c r="JE361" s="24"/>
      <c r="JF361" s="24"/>
      <c r="JG361" s="24"/>
      <c r="JH361" s="24"/>
      <c r="JI361" s="24"/>
      <c r="JJ361" s="24"/>
      <c r="JK361" s="24"/>
      <c r="JL361" s="24"/>
      <c r="JM361" s="24"/>
      <c r="JN361" s="24"/>
      <c r="JO361" s="24"/>
      <c r="JP361" s="24"/>
      <c r="JQ361" s="24"/>
      <c r="JR361" s="24"/>
      <c r="JS361" s="24"/>
      <c r="JT361" s="24"/>
      <c r="JU361" s="24"/>
      <c r="JV361" s="24"/>
      <c r="JW361" s="24"/>
      <c r="JX361" s="24"/>
      <c r="JY361" s="24"/>
      <c r="JZ361" s="24"/>
      <c r="KA361" s="24"/>
      <c r="KB361" s="24"/>
      <c r="KC361" s="24"/>
      <c r="KD361" s="24"/>
      <c r="KE361" s="24"/>
      <c r="KF361" s="24"/>
      <c r="KG361" s="24"/>
      <c r="KH361" s="24"/>
      <c r="KI361" s="24"/>
      <c r="KJ361" s="24"/>
      <c r="KK361" s="24"/>
      <c r="KL361" s="24"/>
      <c r="KM361" s="24"/>
      <c r="KN361" s="24"/>
      <c r="KO361" s="24"/>
      <c r="KP361" s="24"/>
      <c r="KQ361" s="24"/>
      <c r="KR361" s="24"/>
      <c r="KS361" s="24"/>
      <c r="KT361" s="24"/>
      <c r="KU361" s="24"/>
      <c r="KV361" s="24"/>
      <c r="KW361" s="24"/>
      <c r="KX361" s="24"/>
      <c r="KY361" s="24"/>
      <c r="KZ361" s="24"/>
      <c r="LA361" s="24"/>
      <c r="LB361" s="24"/>
      <c r="LC361" s="24"/>
      <c r="LD361" s="24"/>
      <c r="LE361" s="24"/>
      <c r="LF361" s="24"/>
      <c r="LG361" s="24"/>
      <c r="LH361" s="24"/>
      <c r="LI361" s="24"/>
      <c r="LJ361" s="24"/>
      <c r="LK361" s="24"/>
      <c r="LL361" s="24"/>
      <c r="LM361" s="24"/>
      <c r="LN361" s="24"/>
      <c r="LO361" s="24"/>
      <c r="LP361" s="24"/>
      <c r="LQ361" s="24"/>
      <c r="LR361" s="24"/>
      <c r="LS361" s="24"/>
      <c r="LT361" s="24"/>
      <c r="LU361" s="24"/>
      <c r="LV361" s="24"/>
      <c r="LW361" s="24"/>
      <c r="LX361" s="24"/>
      <c r="LY361" s="24"/>
      <c r="LZ361" s="24"/>
      <c r="MA361" s="24"/>
      <c r="MB361" s="24"/>
      <c r="MC361" s="24"/>
      <c r="MD361" s="24"/>
      <c r="ME361" s="24"/>
      <c r="MF361" s="24"/>
      <c r="MG361" s="24"/>
      <c r="MH361" s="24"/>
      <c r="MI361" s="24"/>
      <c r="MJ361" s="24"/>
      <c r="MK361" s="24"/>
      <c r="ML361" s="24"/>
      <c r="MM361" s="24"/>
      <c r="MN361" s="24"/>
      <c r="MO361" s="24"/>
      <c r="MP361" s="24"/>
      <c r="MQ361" s="24"/>
      <c r="MR361" s="24"/>
      <c r="MS361" s="24"/>
      <c r="MT361" s="24"/>
      <c r="MU361" s="24"/>
      <c r="MV361" s="24"/>
      <c r="MW361" s="24"/>
      <c r="MX361" s="24"/>
      <c r="MY361" s="24"/>
      <c r="MZ361" s="24"/>
      <c r="NA361" s="24"/>
      <c r="NB361" s="24"/>
      <c r="NC361" s="24"/>
      <c r="ND361" s="24"/>
      <c r="NE361" s="24"/>
      <c r="NF361" s="24"/>
      <c r="NG361" s="24"/>
      <c r="NH361" s="24"/>
      <c r="NI361" s="24"/>
      <c r="NJ361" s="24"/>
      <c r="NK361" s="24"/>
      <c r="NL361" s="24"/>
      <c r="NM361" s="24"/>
      <c r="NN361" s="24"/>
      <c r="NO361" s="24"/>
      <c r="NP361" s="24"/>
      <c r="NQ361" s="24"/>
      <c r="NR361" s="24"/>
      <c r="NS361" s="24"/>
      <c r="NT361" s="24"/>
      <c r="NU361" s="24"/>
      <c r="NV361" s="24"/>
      <c r="NW361" s="24"/>
      <c r="NX361" s="24"/>
      <c r="NY361" s="24"/>
      <c r="NZ361" s="24"/>
      <c r="OA361" s="24"/>
      <c r="OB361" s="24"/>
      <c r="OC361" s="24"/>
      <c r="OD361" s="24"/>
      <c r="OE361" s="24"/>
      <c r="OF361" s="24"/>
      <c r="OG361" s="24"/>
      <c r="OH361" s="24"/>
      <c r="OI361" s="24"/>
      <c r="OJ361" s="24"/>
      <c r="OK361" s="24"/>
      <c r="OL361" s="24"/>
      <c r="OM361" s="24"/>
      <c r="ON361" s="24"/>
      <c r="OO361" s="24"/>
      <c r="OP361" s="24"/>
      <c r="OQ361" s="24"/>
      <c r="OR361" s="24"/>
      <c r="OS361" s="24"/>
      <c r="OT361" s="24"/>
      <c r="OU361" s="24"/>
      <c r="OV361" s="24"/>
      <c r="OW361" s="24"/>
      <c r="OX361" s="24"/>
      <c r="OY361" s="24"/>
      <c r="OZ361" s="24"/>
      <c r="PA361" s="24"/>
      <c r="PB361" s="24"/>
      <c r="PC361" s="24"/>
      <c r="PD361" s="24"/>
      <c r="PE361" s="24"/>
      <c r="PF361" s="24"/>
      <c r="PG361" s="24"/>
      <c r="PH361" s="24"/>
      <c r="PI361" s="24"/>
      <c r="PJ361" s="24"/>
      <c r="PK361" s="24"/>
      <c r="PL361" s="24"/>
      <c r="PM361" s="24"/>
      <c r="PN361" s="24"/>
      <c r="PO361" s="24"/>
      <c r="PP361" s="24"/>
      <c r="PQ361" s="24"/>
      <c r="PR361" s="24"/>
      <c r="PS361" s="24"/>
      <c r="PT361" s="24"/>
      <c r="PU361" s="24"/>
      <c r="PV361" s="24"/>
      <c r="PW361" s="24"/>
      <c r="PX361" s="24"/>
      <c r="PY361" s="24"/>
      <c r="PZ361" s="24"/>
      <c r="QA361" s="24"/>
      <c r="QB361" s="24"/>
      <c r="QC361" s="24"/>
      <c r="QD361" s="24"/>
      <c r="QE361" s="24"/>
      <c r="QF361" s="24"/>
      <c r="QG361" s="24"/>
      <c r="QH361" s="24"/>
      <c r="QI361" s="24"/>
      <c r="QJ361" s="24"/>
      <c r="QK361" s="24"/>
      <c r="QL361" s="24"/>
      <c r="QM361" s="24"/>
      <c r="QN361" s="24"/>
      <c r="QO361" s="24"/>
      <c r="QP361" s="24"/>
      <c r="QQ361" s="24"/>
      <c r="QR361" s="24"/>
      <c r="QS361" s="24"/>
      <c r="QT361" s="24"/>
      <c r="QU361" s="24"/>
      <c r="QV361" s="24"/>
      <c r="QW361" s="24"/>
      <c r="QX361" s="24"/>
      <c r="QY361" s="24"/>
      <c r="QZ361" s="24"/>
      <c r="RA361" s="24"/>
      <c r="RB361" s="24"/>
      <c r="RC361" s="24"/>
      <c r="RD361" s="24"/>
      <c r="RE361" s="24"/>
      <c r="RF361" s="24"/>
      <c r="RG361" s="24"/>
      <c r="RH361" s="24"/>
      <c r="RI361" s="24"/>
      <c r="RJ361" s="24"/>
      <c r="RK361" s="24"/>
      <c r="RL361" s="24"/>
      <c r="RM361" s="24"/>
      <c r="RN361" s="24"/>
      <c r="RO361" s="24"/>
      <c r="RP361" s="24"/>
      <c r="RQ361" s="24"/>
      <c r="RR361" s="24"/>
      <c r="RS361" s="24"/>
      <c r="RT361" s="24"/>
      <c r="RU361" s="24"/>
      <c r="RV361" s="24"/>
      <c r="RW361" s="24"/>
      <c r="RX361" s="24"/>
      <c r="RY361" s="24"/>
      <c r="RZ361" s="24"/>
      <c r="SA361" s="24"/>
      <c r="SB361" s="24"/>
      <c r="SC361" s="24"/>
      <c r="SD361" s="24"/>
      <c r="SE361" s="24"/>
      <c r="SF361" s="24"/>
      <c r="SG361" s="24"/>
      <c r="SH361" s="24"/>
      <c r="SI361" s="24"/>
      <c r="SJ361" s="24"/>
      <c r="SK361" s="24"/>
      <c r="SL361" s="24"/>
      <c r="SM361" s="24"/>
      <c r="SN361" s="24"/>
      <c r="SO361" s="24"/>
      <c r="SP361" s="24"/>
      <c r="SQ361" s="24"/>
      <c r="SR361" s="24"/>
      <c r="SS361" s="24"/>
      <c r="ST361" s="24"/>
      <c r="SU361" s="24"/>
      <c r="SV361" s="24"/>
      <c r="SW361" s="24"/>
      <c r="SX361" s="24"/>
      <c r="SY361" s="24"/>
      <c r="SZ361" s="24"/>
      <c r="TA361" s="24"/>
      <c r="TB361" s="24"/>
      <c r="TC361" s="24"/>
      <c r="TD361" s="24"/>
      <c r="TE361" s="24"/>
      <c r="TF361" s="24"/>
      <c r="TG361" s="24"/>
      <c r="TH361" s="24"/>
      <c r="TI361" s="24"/>
      <c r="TJ361" s="24"/>
      <c r="TK361" s="24"/>
      <c r="TL361" s="24"/>
      <c r="TM361" s="24"/>
      <c r="TN361" s="24"/>
      <c r="TO361" s="24"/>
      <c r="TP361" s="24"/>
      <c r="TQ361" s="24"/>
      <c r="TR361" s="24"/>
      <c r="TS361" s="24"/>
      <c r="TT361" s="24"/>
      <c r="TU361" s="24"/>
      <c r="TV361" s="24"/>
      <c r="TW361" s="24"/>
      <c r="TX361" s="24"/>
      <c r="TY361" s="24"/>
      <c r="TZ361" s="24"/>
      <c r="UA361" s="24"/>
      <c r="UB361" s="24"/>
      <c r="UC361" s="24"/>
      <c r="UD361" s="24"/>
      <c r="UE361" s="24"/>
      <c r="UF361" s="24"/>
      <c r="UG361" s="24"/>
      <c r="UH361" s="24"/>
      <c r="UI361" s="24"/>
      <c r="UJ361" s="24"/>
      <c r="UK361" s="24"/>
      <c r="UL361" s="24"/>
      <c r="UM361" s="24"/>
      <c r="UN361" s="24"/>
      <c r="UO361" s="24"/>
      <c r="UP361" s="24"/>
      <c r="UQ361" s="24"/>
      <c r="UR361" s="24"/>
      <c r="US361" s="24"/>
      <c r="UT361" s="24"/>
      <c r="UU361" s="24"/>
      <c r="UV361" s="24"/>
      <c r="UW361" s="24"/>
      <c r="UX361" s="24"/>
      <c r="UY361" s="24"/>
      <c r="UZ361" s="24"/>
      <c r="VA361" s="24"/>
      <c r="VB361" s="24"/>
      <c r="VC361" s="24"/>
      <c r="VD361" s="24"/>
    </row>
    <row r="362" spans="1:576" s="23" customFormat="1" ht="15" customHeight="1" x14ac:dyDescent="0.2">
      <c r="A362" s="18">
        <v>48</v>
      </c>
      <c r="B362" s="89" t="s">
        <v>325</v>
      </c>
      <c r="C362" s="89" t="s">
        <v>326</v>
      </c>
      <c r="D362" s="20">
        <v>14</v>
      </c>
      <c r="E362" s="89" t="s">
        <v>247</v>
      </c>
      <c r="F362" s="89" t="s">
        <v>327</v>
      </c>
      <c r="G362" s="130">
        <v>6</v>
      </c>
      <c r="H362" s="22">
        <v>40</v>
      </c>
      <c r="I362" s="22" t="s">
        <v>121</v>
      </c>
      <c r="J362" s="21" t="s">
        <v>237</v>
      </c>
      <c r="K362" s="21" t="s">
        <v>273</v>
      </c>
      <c r="L362" s="21" t="s">
        <v>287</v>
      </c>
      <c r="M362" s="22">
        <v>1</v>
      </c>
      <c r="N362" s="101">
        <v>10433</v>
      </c>
      <c r="O362" s="62">
        <f t="shared" si="194"/>
        <v>2086.6</v>
      </c>
      <c r="P362" s="62"/>
      <c r="Q362" s="62">
        <f t="shared" si="195"/>
        <v>12519.6</v>
      </c>
      <c r="R362" s="62">
        <f>70.1*7</f>
        <v>490.69999999999993</v>
      </c>
      <c r="S362" s="62">
        <f t="shared" si="196"/>
        <v>2341.7666666666669</v>
      </c>
      <c r="T362" s="62">
        <f t="shared" si="197"/>
        <v>23417.666666666668</v>
      </c>
      <c r="U362" s="62">
        <f t="shared" si="198"/>
        <v>2190.9299999999998</v>
      </c>
      <c r="V362" s="62">
        <f t="shared" si="199"/>
        <v>375.58800000000002</v>
      </c>
      <c r="W362" s="62">
        <f t="shared" si="200"/>
        <v>625.98</v>
      </c>
      <c r="X362" s="62">
        <f t="shared" si="201"/>
        <v>250.39200000000002</v>
      </c>
      <c r="Y362" s="62">
        <f t="shared" si="192"/>
        <v>915</v>
      </c>
      <c r="Z362" s="62">
        <f t="shared" si="193"/>
        <v>616</v>
      </c>
      <c r="AA362" s="64">
        <f t="shared" si="202"/>
        <v>7025.3</v>
      </c>
      <c r="AB362" s="64">
        <f t="shared" si="203"/>
        <v>20716.251111111113</v>
      </c>
      <c r="AC362" s="64">
        <f t="shared" si="204"/>
        <v>248595.01333333337</v>
      </c>
      <c r="AD362" s="64"/>
      <c r="AE362" s="64"/>
      <c r="AF362" s="64"/>
      <c r="AG362" s="64"/>
      <c r="AH362" s="64"/>
      <c r="AI362" s="64"/>
      <c r="AJ362" s="64"/>
      <c r="AK362" s="64"/>
      <c r="AL362" s="6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  <c r="CR362" s="24"/>
      <c r="CS362" s="24"/>
      <c r="CT362" s="24"/>
      <c r="CU362" s="24"/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4"/>
      <c r="HA362" s="24"/>
      <c r="HB362" s="24"/>
      <c r="HC362" s="24"/>
      <c r="HD362" s="24"/>
      <c r="HE362" s="24"/>
      <c r="HF362" s="24"/>
      <c r="HG362" s="24"/>
      <c r="HH362" s="24"/>
      <c r="HI362" s="24"/>
      <c r="HJ362" s="24"/>
      <c r="HK362" s="24"/>
      <c r="HL362" s="24"/>
      <c r="HM362" s="24"/>
      <c r="HN362" s="24"/>
      <c r="HO362" s="24"/>
      <c r="HP362" s="24"/>
      <c r="HQ362" s="24"/>
      <c r="HR362" s="24"/>
      <c r="HS362" s="24"/>
      <c r="HT362" s="24"/>
      <c r="HU362" s="24"/>
      <c r="HV362" s="24"/>
      <c r="HW362" s="24"/>
      <c r="HX362" s="24"/>
      <c r="HY362" s="24"/>
      <c r="HZ362" s="24"/>
      <c r="IA362" s="24"/>
      <c r="IB362" s="24"/>
      <c r="IC362" s="24"/>
      <c r="ID362" s="24"/>
      <c r="IE362" s="24"/>
      <c r="IF362" s="24"/>
      <c r="IG362" s="24"/>
      <c r="IH362" s="24"/>
      <c r="II362" s="24"/>
      <c r="IJ362" s="24"/>
      <c r="IK362" s="24"/>
      <c r="IL362" s="24"/>
      <c r="IM362" s="24"/>
      <c r="IN362" s="24"/>
      <c r="IO362" s="24"/>
      <c r="IP362" s="24"/>
      <c r="IQ362" s="24"/>
      <c r="IR362" s="24"/>
      <c r="IS362" s="24"/>
      <c r="IT362" s="24"/>
      <c r="IU362" s="24"/>
      <c r="IV362" s="24"/>
      <c r="IW362" s="24"/>
      <c r="IX362" s="24"/>
      <c r="IY362" s="24"/>
      <c r="IZ362" s="24"/>
      <c r="JA362" s="24"/>
      <c r="JB362" s="24"/>
      <c r="JC362" s="24"/>
      <c r="JD362" s="24"/>
      <c r="JE362" s="24"/>
      <c r="JF362" s="24"/>
      <c r="JG362" s="24"/>
      <c r="JH362" s="24"/>
      <c r="JI362" s="24"/>
      <c r="JJ362" s="24"/>
      <c r="JK362" s="24"/>
      <c r="JL362" s="24"/>
      <c r="JM362" s="24"/>
      <c r="JN362" s="24"/>
      <c r="JO362" s="24"/>
      <c r="JP362" s="24"/>
      <c r="JQ362" s="24"/>
      <c r="JR362" s="24"/>
      <c r="JS362" s="24"/>
      <c r="JT362" s="24"/>
      <c r="JU362" s="24"/>
      <c r="JV362" s="24"/>
      <c r="JW362" s="24"/>
      <c r="JX362" s="24"/>
      <c r="JY362" s="24"/>
      <c r="JZ362" s="24"/>
      <c r="KA362" s="24"/>
      <c r="KB362" s="24"/>
      <c r="KC362" s="24"/>
      <c r="KD362" s="24"/>
      <c r="KE362" s="24"/>
      <c r="KF362" s="24"/>
      <c r="KG362" s="24"/>
      <c r="KH362" s="24"/>
      <c r="KI362" s="24"/>
      <c r="KJ362" s="24"/>
      <c r="KK362" s="24"/>
      <c r="KL362" s="24"/>
      <c r="KM362" s="24"/>
      <c r="KN362" s="24"/>
      <c r="KO362" s="24"/>
      <c r="KP362" s="24"/>
      <c r="KQ362" s="24"/>
      <c r="KR362" s="24"/>
      <c r="KS362" s="24"/>
      <c r="KT362" s="24"/>
      <c r="KU362" s="24"/>
      <c r="KV362" s="24"/>
      <c r="KW362" s="24"/>
      <c r="KX362" s="24"/>
      <c r="KY362" s="24"/>
      <c r="KZ362" s="24"/>
      <c r="LA362" s="24"/>
      <c r="LB362" s="24"/>
      <c r="LC362" s="24"/>
      <c r="LD362" s="24"/>
      <c r="LE362" s="24"/>
      <c r="LF362" s="24"/>
      <c r="LG362" s="24"/>
      <c r="LH362" s="24"/>
      <c r="LI362" s="24"/>
      <c r="LJ362" s="24"/>
      <c r="LK362" s="24"/>
      <c r="LL362" s="24"/>
      <c r="LM362" s="24"/>
      <c r="LN362" s="24"/>
      <c r="LO362" s="24"/>
      <c r="LP362" s="24"/>
      <c r="LQ362" s="24"/>
      <c r="LR362" s="24"/>
      <c r="LS362" s="24"/>
      <c r="LT362" s="24"/>
      <c r="LU362" s="24"/>
      <c r="LV362" s="24"/>
      <c r="LW362" s="24"/>
      <c r="LX362" s="24"/>
      <c r="LY362" s="24"/>
      <c r="LZ362" s="24"/>
      <c r="MA362" s="24"/>
      <c r="MB362" s="24"/>
      <c r="MC362" s="24"/>
      <c r="MD362" s="24"/>
      <c r="ME362" s="24"/>
      <c r="MF362" s="24"/>
      <c r="MG362" s="24"/>
      <c r="MH362" s="24"/>
      <c r="MI362" s="24"/>
      <c r="MJ362" s="24"/>
      <c r="MK362" s="24"/>
      <c r="ML362" s="24"/>
      <c r="MM362" s="24"/>
      <c r="MN362" s="24"/>
      <c r="MO362" s="24"/>
      <c r="MP362" s="24"/>
      <c r="MQ362" s="24"/>
      <c r="MR362" s="24"/>
      <c r="MS362" s="24"/>
      <c r="MT362" s="24"/>
      <c r="MU362" s="24"/>
      <c r="MV362" s="24"/>
      <c r="MW362" s="24"/>
      <c r="MX362" s="24"/>
      <c r="MY362" s="24"/>
      <c r="MZ362" s="24"/>
      <c r="NA362" s="24"/>
      <c r="NB362" s="24"/>
      <c r="NC362" s="24"/>
      <c r="ND362" s="24"/>
      <c r="NE362" s="24"/>
      <c r="NF362" s="24"/>
      <c r="NG362" s="24"/>
      <c r="NH362" s="24"/>
      <c r="NI362" s="24"/>
      <c r="NJ362" s="24"/>
      <c r="NK362" s="24"/>
      <c r="NL362" s="24"/>
      <c r="NM362" s="24"/>
      <c r="NN362" s="24"/>
      <c r="NO362" s="24"/>
      <c r="NP362" s="24"/>
      <c r="NQ362" s="24"/>
      <c r="NR362" s="24"/>
      <c r="NS362" s="24"/>
      <c r="NT362" s="24"/>
      <c r="NU362" s="24"/>
      <c r="NV362" s="24"/>
      <c r="NW362" s="24"/>
      <c r="NX362" s="24"/>
      <c r="NY362" s="24"/>
      <c r="NZ362" s="24"/>
      <c r="OA362" s="24"/>
      <c r="OB362" s="24"/>
      <c r="OC362" s="24"/>
      <c r="OD362" s="24"/>
      <c r="OE362" s="24"/>
      <c r="OF362" s="24"/>
      <c r="OG362" s="24"/>
      <c r="OH362" s="24"/>
      <c r="OI362" s="24"/>
      <c r="OJ362" s="24"/>
      <c r="OK362" s="24"/>
      <c r="OL362" s="24"/>
      <c r="OM362" s="24"/>
      <c r="ON362" s="24"/>
      <c r="OO362" s="24"/>
      <c r="OP362" s="24"/>
      <c r="OQ362" s="24"/>
      <c r="OR362" s="24"/>
      <c r="OS362" s="24"/>
      <c r="OT362" s="24"/>
      <c r="OU362" s="24"/>
      <c r="OV362" s="24"/>
      <c r="OW362" s="24"/>
      <c r="OX362" s="24"/>
      <c r="OY362" s="24"/>
      <c r="OZ362" s="24"/>
      <c r="PA362" s="24"/>
      <c r="PB362" s="24"/>
      <c r="PC362" s="24"/>
      <c r="PD362" s="24"/>
      <c r="PE362" s="24"/>
      <c r="PF362" s="24"/>
      <c r="PG362" s="24"/>
      <c r="PH362" s="24"/>
      <c r="PI362" s="24"/>
      <c r="PJ362" s="24"/>
      <c r="PK362" s="24"/>
      <c r="PL362" s="24"/>
      <c r="PM362" s="24"/>
      <c r="PN362" s="24"/>
      <c r="PO362" s="24"/>
      <c r="PP362" s="24"/>
      <c r="PQ362" s="24"/>
      <c r="PR362" s="24"/>
      <c r="PS362" s="24"/>
      <c r="PT362" s="24"/>
      <c r="PU362" s="24"/>
      <c r="PV362" s="24"/>
      <c r="PW362" s="24"/>
      <c r="PX362" s="24"/>
      <c r="PY362" s="24"/>
      <c r="PZ362" s="24"/>
      <c r="QA362" s="24"/>
      <c r="QB362" s="24"/>
      <c r="QC362" s="24"/>
      <c r="QD362" s="24"/>
      <c r="QE362" s="24"/>
      <c r="QF362" s="24"/>
      <c r="QG362" s="24"/>
      <c r="QH362" s="24"/>
      <c r="QI362" s="24"/>
      <c r="QJ362" s="24"/>
      <c r="QK362" s="24"/>
      <c r="QL362" s="24"/>
      <c r="QM362" s="24"/>
      <c r="QN362" s="24"/>
      <c r="QO362" s="24"/>
      <c r="QP362" s="24"/>
      <c r="QQ362" s="24"/>
      <c r="QR362" s="24"/>
      <c r="QS362" s="24"/>
      <c r="QT362" s="24"/>
      <c r="QU362" s="24"/>
      <c r="QV362" s="24"/>
      <c r="QW362" s="24"/>
      <c r="QX362" s="24"/>
      <c r="QY362" s="24"/>
      <c r="QZ362" s="24"/>
      <c r="RA362" s="24"/>
      <c r="RB362" s="24"/>
      <c r="RC362" s="24"/>
      <c r="RD362" s="24"/>
      <c r="RE362" s="24"/>
      <c r="RF362" s="24"/>
      <c r="RG362" s="24"/>
      <c r="RH362" s="24"/>
      <c r="RI362" s="24"/>
      <c r="RJ362" s="24"/>
      <c r="RK362" s="24"/>
      <c r="RL362" s="24"/>
      <c r="RM362" s="24"/>
      <c r="RN362" s="24"/>
      <c r="RO362" s="24"/>
      <c r="RP362" s="24"/>
      <c r="RQ362" s="24"/>
      <c r="RR362" s="24"/>
      <c r="RS362" s="24"/>
      <c r="RT362" s="24"/>
      <c r="RU362" s="24"/>
      <c r="RV362" s="24"/>
      <c r="RW362" s="24"/>
      <c r="RX362" s="24"/>
      <c r="RY362" s="24"/>
      <c r="RZ362" s="24"/>
      <c r="SA362" s="24"/>
      <c r="SB362" s="24"/>
      <c r="SC362" s="24"/>
      <c r="SD362" s="24"/>
      <c r="SE362" s="24"/>
      <c r="SF362" s="24"/>
      <c r="SG362" s="24"/>
      <c r="SH362" s="24"/>
      <c r="SI362" s="24"/>
      <c r="SJ362" s="24"/>
      <c r="SK362" s="24"/>
      <c r="SL362" s="24"/>
      <c r="SM362" s="24"/>
      <c r="SN362" s="24"/>
      <c r="SO362" s="24"/>
      <c r="SP362" s="24"/>
      <c r="SQ362" s="24"/>
      <c r="SR362" s="24"/>
      <c r="SS362" s="24"/>
      <c r="ST362" s="24"/>
      <c r="SU362" s="24"/>
      <c r="SV362" s="24"/>
      <c r="SW362" s="24"/>
      <c r="SX362" s="24"/>
      <c r="SY362" s="24"/>
      <c r="SZ362" s="24"/>
      <c r="TA362" s="24"/>
      <c r="TB362" s="24"/>
      <c r="TC362" s="24"/>
      <c r="TD362" s="24"/>
      <c r="TE362" s="24"/>
      <c r="TF362" s="24"/>
      <c r="TG362" s="24"/>
      <c r="TH362" s="24"/>
      <c r="TI362" s="24"/>
      <c r="TJ362" s="24"/>
      <c r="TK362" s="24"/>
      <c r="TL362" s="24"/>
      <c r="TM362" s="24"/>
      <c r="TN362" s="24"/>
      <c r="TO362" s="24"/>
      <c r="TP362" s="24"/>
      <c r="TQ362" s="24"/>
      <c r="TR362" s="24"/>
      <c r="TS362" s="24"/>
      <c r="TT362" s="24"/>
      <c r="TU362" s="24"/>
      <c r="TV362" s="24"/>
      <c r="TW362" s="24"/>
      <c r="TX362" s="24"/>
      <c r="TY362" s="24"/>
      <c r="TZ362" s="24"/>
      <c r="UA362" s="24"/>
      <c r="UB362" s="24"/>
      <c r="UC362" s="24"/>
      <c r="UD362" s="24"/>
      <c r="UE362" s="24"/>
      <c r="UF362" s="24"/>
      <c r="UG362" s="24"/>
      <c r="UH362" s="24"/>
      <c r="UI362" s="24"/>
      <c r="UJ362" s="24"/>
      <c r="UK362" s="24"/>
      <c r="UL362" s="24"/>
      <c r="UM362" s="24"/>
      <c r="UN362" s="24"/>
      <c r="UO362" s="24"/>
      <c r="UP362" s="24"/>
      <c r="UQ362" s="24"/>
      <c r="UR362" s="24"/>
      <c r="US362" s="24"/>
      <c r="UT362" s="24"/>
      <c r="UU362" s="24"/>
      <c r="UV362" s="24"/>
      <c r="UW362" s="24"/>
      <c r="UX362" s="24"/>
      <c r="UY362" s="24"/>
      <c r="UZ362" s="24"/>
      <c r="VA362" s="24"/>
      <c r="VB362" s="24"/>
      <c r="VC362" s="24"/>
      <c r="VD362" s="24"/>
    </row>
    <row r="363" spans="1:576" s="23" customFormat="1" ht="15" customHeight="1" x14ac:dyDescent="0.2">
      <c r="A363" s="18">
        <v>49</v>
      </c>
      <c r="B363" s="89" t="s">
        <v>325</v>
      </c>
      <c r="C363" s="89" t="s">
        <v>326</v>
      </c>
      <c r="D363" s="20">
        <v>14</v>
      </c>
      <c r="E363" s="89" t="s">
        <v>247</v>
      </c>
      <c r="F363" s="89" t="s">
        <v>327</v>
      </c>
      <c r="G363" s="130">
        <v>6</v>
      </c>
      <c r="H363" s="22">
        <v>40</v>
      </c>
      <c r="I363" s="22" t="s">
        <v>121</v>
      </c>
      <c r="J363" s="21" t="s">
        <v>237</v>
      </c>
      <c r="K363" s="21" t="s">
        <v>273</v>
      </c>
      <c r="L363" s="21" t="s">
        <v>287</v>
      </c>
      <c r="M363" s="22">
        <v>1</v>
      </c>
      <c r="N363" s="101">
        <v>10433</v>
      </c>
      <c r="O363" s="62">
        <f t="shared" si="194"/>
        <v>2086.6</v>
      </c>
      <c r="P363" s="62"/>
      <c r="Q363" s="62">
        <f t="shared" si="195"/>
        <v>12519.6</v>
      </c>
      <c r="R363" s="62">
        <f>70.1*5</f>
        <v>350.5</v>
      </c>
      <c r="S363" s="62">
        <f t="shared" si="196"/>
        <v>2341.7666666666669</v>
      </c>
      <c r="T363" s="62">
        <f t="shared" si="197"/>
        <v>23417.666666666668</v>
      </c>
      <c r="U363" s="62">
        <f t="shared" si="198"/>
        <v>2190.9299999999998</v>
      </c>
      <c r="V363" s="62">
        <f t="shared" si="199"/>
        <v>375.58800000000002</v>
      </c>
      <c r="W363" s="62">
        <f t="shared" si="200"/>
        <v>625.98</v>
      </c>
      <c r="X363" s="62">
        <f t="shared" si="201"/>
        <v>250.39200000000002</v>
      </c>
      <c r="Y363" s="62">
        <f t="shared" si="192"/>
        <v>915</v>
      </c>
      <c r="Z363" s="62">
        <f t="shared" si="193"/>
        <v>616</v>
      </c>
      <c r="AA363" s="64">
        <f t="shared" si="202"/>
        <v>7025.3</v>
      </c>
      <c r="AB363" s="64">
        <f t="shared" si="203"/>
        <v>20576.051111111108</v>
      </c>
      <c r="AC363" s="64">
        <f t="shared" si="204"/>
        <v>246912.61333333328</v>
      </c>
      <c r="AD363" s="64"/>
      <c r="AE363" s="64"/>
      <c r="AF363" s="64"/>
      <c r="AG363" s="64"/>
      <c r="AH363" s="64"/>
      <c r="AI363" s="64"/>
      <c r="AJ363" s="64"/>
      <c r="AK363" s="64"/>
      <c r="AL363" s="6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  <c r="CH363" s="24"/>
      <c r="CI363" s="24"/>
      <c r="CJ363" s="24"/>
      <c r="CK363" s="24"/>
      <c r="CL363" s="24"/>
      <c r="CM363" s="24"/>
      <c r="CN363" s="24"/>
      <c r="CO363" s="24"/>
      <c r="CP363" s="24"/>
      <c r="CQ363" s="24"/>
      <c r="CR363" s="24"/>
      <c r="CS363" s="24"/>
      <c r="CT363" s="24"/>
      <c r="CU363" s="24"/>
      <c r="CV363" s="24"/>
      <c r="CW363" s="24"/>
      <c r="CX363" s="24"/>
      <c r="CY363" s="24"/>
      <c r="CZ363" s="24"/>
      <c r="DA363" s="24"/>
      <c r="DB363" s="24"/>
      <c r="DC363" s="24"/>
      <c r="DD363" s="24"/>
      <c r="DE363" s="24"/>
      <c r="DF363" s="24"/>
      <c r="DG363" s="24"/>
      <c r="DH363" s="24"/>
      <c r="DI363" s="24"/>
      <c r="DJ363" s="24"/>
      <c r="DK363" s="24"/>
      <c r="DL363" s="24"/>
      <c r="DM363" s="24"/>
      <c r="DN363" s="24"/>
      <c r="DO363" s="24"/>
      <c r="DP363" s="24"/>
      <c r="DQ363" s="24"/>
      <c r="DR363" s="24"/>
      <c r="DS363" s="24"/>
      <c r="DT363" s="24"/>
      <c r="DU363" s="24"/>
      <c r="DV363" s="24"/>
      <c r="DW363" s="24"/>
      <c r="DX363" s="24"/>
      <c r="DY363" s="24"/>
      <c r="DZ363" s="24"/>
      <c r="EA363" s="24"/>
      <c r="EB363" s="24"/>
      <c r="EC363" s="24"/>
      <c r="ED363" s="24"/>
      <c r="EE363" s="24"/>
      <c r="EF363" s="24"/>
      <c r="EG363" s="24"/>
      <c r="EH363" s="24"/>
      <c r="EI363" s="24"/>
      <c r="EJ363" s="24"/>
      <c r="EK363" s="24"/>
      <c r="EL363" s="24"/>
      <c r="EM363" s="24"/>
      <c r="EN363" s="24"/>
      <c r="EO363" s="24"/>
      <c r="EP363" s="24"/>
      <c r="EQ363" s="24"/>
      <c r="ER363" s="24"/>
      <c r="ES363" s="24"/>
      <c r="ET363" s="24"/>
      <c r="EU363" s="24"/>
      <c r="EV363" s="24"/>
      <c r="EW363" s="24"/>
      <c r="EX363" s="24"/>
      <c r="EY363" s="24"/>
      <c r="EZ363" s="24"/>
      <c r="FA363" s="24"/>
      <c r="FB363" s="24"/>
      <c r="FC363" s="24"/>
      <c r="FD363" s="24"/>
      <c r="FE363" s="24"/>
      <c r="FF363" s="24"/>
      <c r="FG363" s="24"/>
      <c r="FH363" s="24"/>
      <c r="FI363" s="24"/>
      <c r="FJ363" s="24"/>
      <c r="FK363" s="24"/>
      <c r="FL363" s="24"/>
      <c r="FM363" s="24"/>
      <c r="FN363" s="24"/>
      <c r="FO363" s="24"/>
      <c r="FP363" s="24"/>
      <c r="FQ363" s="24"/>
      <c r="FR363" s="24"/>
      <c r="FS363" s="24"/>
      <c r="FT363" s="24"/>
      <c r="FU363" s="24"/>
      <c r="FV363" s="24"/>
      <c r="FW363" s="24"/>
      <c r="FX363" s="24"/>
      <c r="FY363" s="24"/>
      <c r="FZ363" s="24"/>
      <c r="GA363" s="24"/>
      <c r="GB363" s="24"/>
      <c r="GC363" s="24"/>
      <c r="GD363" s="24"/>
      <c r="GE363" s="24"/>
      <c r="GF363" s="24"/>
      <c r="GG363" s="24"/>
      <c r="GH363" s="24"/>
      <c r="GI363" s="24"/>
      <c r="GJ363" s="24"/>
      <c r="GK363" s="24"/>
      <c r="GL363" s="24"/>
      <c r="GM363" s="24"/>
      <c r="GN363" s="24"/>
      <c r="GO363" s="24"/>
      <c r="GP363" s="24"/>
      <c r="GQ363" s="24"/>
      <c r="GR363" s="24"/>
      <c r="GS363" s="24"/>
      <c r="GT363" s="24"/>
      <c r="GU363" s="24"/>
      <c r="GV363" s="24"/>
      <c r="GW363" s="24"/>
      <c r="GX363" s="24"/>
      <c r="GY363" s="24"/>
      <c r="GZ363" s="24"/>
      <c r="HA363" s="24"/>
      <c r="HB363" s="24"/>
      <c r="HC363" s="24"/>
      <c r="HD363" s="24"/>
      <c r="HE363" s="24"/>
      <c r="HF363" s="24"/>
      <c r="HG363" s="24"/>
      <c r="HH363" s="24"/>
      <c r="HI363" s="24"/>
      <c r="HJ363" s="24"/>
      <c r="HK363" s="24"/>
      <c r="HL363" s="24"/>
      <c r="HM363" s="24"/>
      <c r="HN363" s="24"/>
      <c r="HO363" s="24"/>
      <c r="HP363" s="24"/>
      <c r="HQ363" s="24"/>
      <c r="HR363" s="24"/>
      <c r="HS363" s="24"/>
      <c r="HT363" s="24"/>
      <c r="HU363" s="24"/>
      <c r="HV363" s="24"/>
      <c r="HW363" s="24"/>
      <c r="HX363" s="24"/>
      <c r="HY363" s="24"/>
      <c r="HZ363" s="24"/>
      <c r="IA363" s="24"/>
      <c r="IB363" s="24"/>
      <c r="IC363" s="24"/>
      <c r="ID363" s="24"/>
      <c r="IE363" s="24"/>
      <c r="IF363" s="24"/>
      <c r="IG363" s="24"/>
      <c r="IH363" s="24"/>
      <c r="II363" s="24"/>
      <c r="IJ363" s="24"/>
      <c r="IK363" s="24"/>
      <c r="IL363" s="24"/>
      <c r="IM363" s="24"/>
      <c r="IN363" s="24"/>
      <c r="IO363" s="24"/>
      <c r="IP363" s="24"/>
      <c r="IQ363" s="24"/>
      <c r="IR363" s="24"/>
      <c r="IS363" s="24"/>
      <c r="IT363" s="24"/>
      <c r="IU363" s="24"/>
      <c r="IV363" s="24"/>
      <c r="IW363" s="24"/>
      <c r="IX363" s="24"/>
      <c r="IY363" s="24"/>
      <c r="IZ363" s="24"/>
      <c r="JA363" s="24"/>
      <c r="JB363" s="24"/>
      <c r="JC363" s="24"/>
      <c r="JD363" s="24"/>
      <c r="JE363" s="24"/>
      <c r="JF363" s="24"/>
      <c r="JG363" s="24"/>
      <c r="JH363" s="24"/>
      <c r="JI363" s="24"/>
      <c r="JJ363" s="24"/>
      <c r="JK363" s="24"/>
      <c r="JL363" s="24"/>
      <c r="JM363" s="24"/>
      <c r="JN363" s="24"/>
      <c r="JO363" s="24"/>
      <c r="JP363" s="24"/>
      <c r="JQ363" s="24"/>
      <c r="JR363" s="24"/>
      <c r="JS363" s="24"/>
      <c r="JT363" s="24"/>
      <c r="JU363" s="24"/>
      <c r="JV363" s="24"/>
      <c r="JW363" s="24"/>
      <c r="JX363" s="24"/>
      <c r="JY363" s="24"/>
      <c r="JZ363" s="24"/>
      <c r="KA363" s="24"/>
      <c r="KB363" s="24"/>
      <c r="KC363" s="24"/>
      <c r="KD363" s="24"/>
      <c r="KE363" s="24"/>
      <c r="KF363" s="24"/>
      <c r="KG363" s="24"/>
      <c r="KH363" s="24"/>
      <c r="KI363" s="24"/>
      <c r="KJ363" s="24"/>
      <c r="KK363" s="24"/>
      <c r="KL363" s="24"/>
      <c r="KM363" s="24"/>
      <c r="KN363" s="24"/>
      <c r="KO363" s="24"/>
      <c r="KP363" s="24"/>
      <c r="KQ363" s="24"/>
      <c r="KR363" s="24"/>
      <c r="KS363" s="24"/>
      <c r="KT363" s="24"/>
      <c r="KU363" s="24"/>
      <c r="KV363" s="24"/>
      <c r="KW363" s="24"/>
      <c r="KX363" s="24"/>
      <c r="KY363" s="24"/>
      <c r="KZ363" s="24"/>
      <c r="LA363" s="24"/>
      <c r="LB363" s="24"/>
      <c r="LC363" s="24"/>
      <c r="LD363" s="24"/>
      <c r="LE363" s="24"/>
      <c r="LF363" s="24"/>
      <c r="LG363" s="24"/>
      <c r="LH363" s="24"/>
      <c r="LI363" s="24"/>
      <c r="LJ363" s="24"/>
      <c r="LK363" s="24"/>
      <c r="LL363" s="24"/>
      <c r="LM363" s="24"/>
      <c r="LN363" s="24"/>
      <c r="LO363" s="24"/>
      <c r="LP363" s="24"/>
      <c r="LQ363" s="24"/>
      <c r="LR363" s="24"/>
      <c r="LS363" s="24"/>
      <c r="LT363" s="24"/>
      <c r="LU363" s="24"/>
      <c r="LV363" s="24"/>
      <c r="LW363" s="24"/>
      <c r="LX363" s="24"/>
      <c r="LY363" s="24"/>
      <c r="LZ363" s="24"/>
      <c r="MA363" s="24"/>
      <c r="MB363" s="24"/>
      <c r="MC363" s="24"/>
      <c r="MD363" s="24"/>
      <c r="ME363" s="24"/>
      <c r="MF363" s="24"/>
      <c r="MG363" s="24"/>
      <c r="MH363" s="24"/>
      <c r="MI363" s="24"/>
      <c r="MJ363" s="24"/>
      <c r="MK363" s="24"/>
      <c r="ML363" s="24"/>
      <c r="MM363" s="24"/>
      <c r="MN363" s="24"/>
      <c r="MO363" s="24"/>
      <c r="MP363" s="24"/>
      <c r="MQ363" s="24"/>
      <c r="MR363" s="24"/>
      <c r="MS363" s="24"/>
      <c r="MT363" s="24"/>
      <c r="MU363" s="24"/>
      <c r="MV363" s="24"/>
      <c r="MW363" s="24"/>
      <c r="MX363" s="24"/>
      <c r="MY363" s="24"/>
      <c r="MZ363" s="24"/>
      <c r="NA363" s="24"/>
      <c r="NB363" s="24"/>
      <c r="NC363" s="24"/>
      <c r="ND363" s="24"/>
      <c r="NE363" s="24"/>
      <c r="NF363" s="24"/>
      <c r="NG363" s="24"/>
      <c r="NH363" s="24"/>
      <c r="NI363" s="24"/>
      <c r="NJ363" s="24"/>
      <c r="NK363" s="24"/>
      <c r="NL363" s="24"/>
      <c r="NM363" s="24"/>
      <c r="NN363" s="24"/>
      <c r="NO363" s="24"/>
      <c r="NP363" s="24"/>
      <c r="NQ363" s="24"/>
      <c r="NR363" s="24"/>
      <c r="NS363" s="24"/>
      <c r="NT363" s="24"/>
      <c r="NU363" s="24"/>
      <c r="NV363" s="24"/>
      <c r="NW363" s="24"/>
      <c r="NX363" s="24"/>
      <c r="NY363" s="24"/>
      <c r="NZ363" s="24"/>
      <c r="OA363" s="24"/>
      <c r="OB363" s="24"/>
      <c r="OC363" s="24"/>
      <c r="OD363" s="24"/>
      <c r="OE363" s="24"/>
      <c r="OF363" s="24"/>
      <c r="OG363" s="24"/>
      <c r="OH363" s="24"/>
      <c r="OI363" s="24"/>
      <c r="OJ363" s="24"/>
      <c r="OK363" s="24"/>
      <c r="OL363" s="24"/>
      <c r="OM363" s="24"/>
      <c r="ON363" s="24"/>
      <c r="OO363" s="24"/>
      <c r="OP363" s="24"/>
      <c r="OQ363" s="24"/>
      <c r="OR363" s="24"/>
      <c r="OS363" s="24"/>
      <c r="OT363" s="24"/>
      <c r="OU363" s="24"/>
      <c r="OV363" s="24"/>
      <c r="OW363" s="24"/>
      <c r="OX363" s="24"/>
      <c r="OY363" s="24"/>
      <c r="OZ363" s="24"/>
      <c r="PA363" s="24"/>
      <c r="PB363" s="24"/>
      <c r="PC363" s="24"/>
      <c r="PD363" s="24"/>
      <c r="PE363" s="24"/>
      <c r="PF363" s="24"/>
      <c r="PG363" s="24"/>
      <c r="PH363" s="24"/>
      <c r="PI363" s="24"/>
      <c r="PJ363" s="24"/>
      <c r="PK363" s="24"/>
      <c r="PL363" s="24"/>
      <c r="PM363" s="24"/>
      <c r="PN363" s="24"/>
      <c r="PO363" s="24"/>
      <c r="PP363" s="24"/>
      <c r="PQ363" s="24"/>
      <c r="PR363" s="24"/>
      <c r="PS363" s="24"/>
      <c r="PT363" s="24"/>
      <c r="PU363" s="24"/>
      <c r="PV363" s="24"/>
      <c r="PW363" s="24"/>
      <c r="PX363" s="24"/>
      <c r="PY363" s="24"/>
      <c r="PZ363" s="24"/>
      <c r="QA363" s="24"/>
      <c r="QB363" s="24"/>
      <c r="QC363" s="24"/>
      <c r="QD363" s="24"/>
      <c r="QE363" s="24"/>
      <c r="QF363" s="24"/>
      <c r="QG363" s="24"/>
      <c r="QH363" s="24"/>
      <c r="QI363" s="24"/>
      <c r="QJ363" s="24"/>
      <c r="QK363" s="24"/>
      <c r="QL363" s="24"/>
      <c r="QM363" s="24"/>
      <c r="QN363" s="24"/>
      <c r="QO363" s="24"/>
      <c r="QP363" s="24"/>
      <c r="QQ363" s="24"/>
      <c r="QR363" s="24"/>
      <c r="QS363" s="24"/>
      <c r="QT363" s="24"/>
      <c r="QU363" s="24"/>
      <c r="QV363" s="24"/>
      <c r="QW363" s="24"/>
      <c r="QX363" s="24"/>
      <c r="QY363" s="24"/>
      <c r="QZ363" s="24"/>
      <c r="RA363" s="24"/>
      <c r="RB363" s="24"/>
      <c r="RC363" s="24"/>
      <c r="RD363" s="24"/>
      <c r="RE363" s="24"/>
      <c r="RF363" s="24"/>
      <c r="RG363" s="24"/>
      <c r="RH363" s="24"/>
      <c r="RI363" s="24"/>
      <c r="RJ363" s="24"/>
      <c r="RK363" s="24"/>
      <c r="RL363" s="24"/>
      <c r="RM363" s="24"/>
      <c r="RN363" s="24"/>
      <c r="RO363" s="24"/>
      <c r="RP363" s="24"/>
      <c r="RQ363" s="24"/>
      <c r="RR363" s="24"/>
      <c r="RS363" s="24"/>
      <c r="RT363" s="24"/>
      <c r="RU363" s="24"/>
      <c r="RV363" s="24"/>
      <c r="RW363" s="24"/>
      <c r="RX363" s="24"/>
      <c r="RY363" s="24"/>
      <c r="RZ363" s="24"/>
      <c r="SA363" s="24"/>
      <c r="SB363" s="24"/>
      <c r="SC363" s="24"/>
      <c r="SD363" s="24"/>
      <c r="SE363" s="24"/>
      <c r="SF363" s="24"/>
      <c r="SG363" s="24"/>
      <c r="SH363" s="24"/>
      <c r="SI363" s="24"/>
      <c r="SJ363" s="24"/>
      <c r="SK363" s="24"/>
      <c r="SL363" s="24"/>
      <c r="SM363" s="24"/>
      <c r="SN363" s="24"/>
      <c r="SO363" s="24"/>
      <c r="SP363" s="24"/>
      <c r="SQ363" s="24"/>
      <c r="SR363" s="24"/>
      <c r="SS363" s="24"/>
      <c r="ST363" s="24"/>
      <c r="SU363" s="24"/>
      <c r="SV363" s="24"/>
      <c r="SW363" s="24"/>
      <c r="SX363" s="24"/>
      <c r="SY363" s="24"/>
      <c r="SZ363" s="24"/>
      <c r="TA363" s="24"/>
      <c r="TB363" s="24"/>
      <c r="TC363" s="24"/>
      <c r="TD363" s="24"/>
      <c r="TE363" s="24"/>
      <c r="TF363" s="24"/>
      <c r="TG363" s="24"/>
      <c r="TH363" s="24"/>
      <c r="TI363" s="24"/>
      <c r="TJ363" s="24"/>
      <c r="TK363" s="24"/>
      <c r="TL363" s="24"/>
      <c r="TM363" s="24"/>
      <c r="TN363" s="24"/>
      <c r="TO363" s="24"/>
      <c r="TP363" s="24"/>
      <c r="TQ363" s="24"/>
      <c r="TR363" s="24"/>
      <c r="TS363" s="24"/>
      <c r="TT363" s="24"/>
      <c r="TU363" s="24"/>
      <c r="TV363" s="24"/>
      <c r="TW363" s="24"/>
      <c r="TX363" s="24"/>
      <c r="TY363" s="24"/>
      <c r="TZ363" s="24"/>
      <c r="UA363" s="24"/>
      <c r="UB363" s="24"/>
      <c r="UC363" s="24"/>
      <c r="UD363" s="24"/>
      <c r="UE363" s="24"/>
      <c r="UF363" s="24"/>
      <c r="UG363" s="24"/>
      <c r="UH363" s="24"/>
      <c r="UI363" s="24"/>
      <c r="UJ363" s="24"/>
      <c r="UK363" s="24"/>
      <c r="UL363" s="24"/>
      <c r="UM363" s="24"/>
      <c r="UN363" s="24"/>
      <c r="UO363" s="24"/>
      <c r="UP363" s="24"/>
      <c r="UQ363" s="24"/>
      <c r="UR363" s="24"/>
      <c r="US363" s="24"/>
      <c r="UT363" s="24"/>
      <c r="UU363" s="24"/>
      <c r="UV363" s="24"/>
      <c r="UW363" s="24"/>
      <c r="UX363" s="24"/>
      <c r="UY363" s="24"/>
      <c r="UZ363" s="24"/>
      <c r="VA363" s="24"/>
      <c r="VB363" s="24"/>
      <c r="VC363" s="24"/>
      <c r="VD363" s="24"/>
    </row>
    <row r="364" spans="1:576" s="23" customFormat="1" ht="15" customHeight="1" x14ac:dyDescent="0.2">
      <c r="A364" s="18">
        <v>50</v>
      </c>
      <c r="B364" s="89" t="s">
        <v>325</v>
      </c>
      <c r="C364" s="89" t="s">
        <v>326</v>
      </c>
      <c r="D364" s="20">
        <v>14</v>
      </c>
      <c r="E364" s="89" t="s">
        <v>247</v>
      </c>
      <c r="F364" s="89" t="s">
        <v>327</v>
      </c>
      <c r="G364" s="130">
        <v>6</v>
      </c>
      <c r="H364" s="22">
        <v>40</v>
      </c>
      <c r="I364" s="22" t="s">
        <v>121</v>
      </c>
      <c r="J364" s="21" t="s">
        <v>237</v>
      </c>
      <c r="K364" s="21" t="s">
        <v>273</v>
      </c>
      <c r="L364" s="21" t="s">
        <v>287</v>
      </c>
      <c r="M364" s="22">
        <v>1</v>
      </c>
      <c r="N364" s="101">
        <v>10433</v>
      </c>
      <c r="O364" s="62">
        <f t="shared" si="194"/>
        <v>2086.6</v>
      </c>
      <c r="P364" s="62"/>
      <c r="Q364" s="62">
        <f t="shared" si="195"/>
        <v>12519.6</v>
      </c>
      <c r="R364" s="62"/>
      <c r="S364" s="62">
        <f t="shared" si="196"/>
        <v>2341.7666666666669</v>
      </c>
      <c r="T364" s="62">
        <f t="shared" si="197"/>
        <v>23417.666666666668</v>
      </c>
      <c r="U364" s="62">
        <f t="shared" si="198"/>
        <v>2190.9299999999998</v>
      </c>
      <c r="V364" s="62">
        <f t="shared" si="199"/>
        <v>375.58800000000002</v>
      </c>
      <c r="W364" s="62">
        <f t="shared" si="200"/>
        <v>625.98</v>
      </c>
      <c r="X364" s="62">
        <f t="shared" si="201"/>
        <v>250.39200000000002</v>
      </c>
      <c r="Y364" s="62">
        <f t="shared" si="192"/>
        <v>915</v>
      </c>
      <c r="Z364" s="62">
        <f t="shared" si="193"/>
        <v>616</v>
      </c>
      <c r="AA364" s="64">
        <f t="shared" si="202"/>
        <v>7025.3</v>
      </c>
      <c r="AB364" s="64">
        <f t="shared" si="203"/>
        <v>20225.551111111108</v>
      </c>
      <c r="AC364" s="64">
        <f t="shared" si="204"/>
        <v>242706.61333333328</v>
      </c>
      <c r="AD364" s="64"/>
      <c r="AE364" s="64"/>
      <c r="AF364" s="64"/>
      <c r="AG364" s="64"/>
      <c r="AH364" s="64"/>
      <c r="AI364" s="64"/>
      <c r="AJ364" s="64"/>
      <c r="AK364" s="64"/>
      <c r="AL364" s="6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  <c r="CO364" s="24"/>
      <c r="CP364" s="24"/>
      <c r="CQ364" s="24"/>
      <c r="CR364" s="24"/>
      <c r="CS364" s="24"/>
      <c r="CT364" s="24"/>
      <c r="CU364" s="24"/>
      <c r="CV364" s="24"/>
      <c r="CW364" s="24"/>
      <c r="CX364" s="24"/>
      <c r="CY364" s="24"/>
      <c r="CZ364" s="24"/>
      <c r="DA364" s="24"/>
      <c r="DB364" s="24"/>
      <c r="DC364" s="24"/>
      <c r="DD364" s="24"/>
      <c r="DE364" s="24"/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24"/>
      <c r="GF364" s="24"/>
      <c r="GG364" s="24"/>
      <c r="GH364" s="24"/>
      <c r="GI364" s="24"/>
      <c r="GJ364" s="24"/>
      <c r="GK364" s="24"/>
      <c r="GL364" s="24"/>
      <c r="GM364" s="24"/>
      <c r="GN364" s="24"/>
      <c r="GO364" s="24"/>
      <c r="GP364" s="24"/>
      <c r="GQ364" s="24"/>
      <c r="GR364" s="24"/>
      <c r="GS364" s="24"/>
      <c r="GT364" s="24"/>
      <c r="GU364" s="24"/>
      <c r="GV364" s="24"/>
      <c r="GW364" s="24"/>
      <c r="GX364" s="24"/>
      <c r="GY364" s="24"/>
      <c r="GZ364" s="24"/>
      <c r="HA364" s="24"/>
      <c r="HB364" s="24"/>
      <c r="HC364" s="24"/>
      <c r="HD364" s="24"/>
      <c r="HE364" s="24"/>
      <c r="HF364" s="24"/>
      <c r="HG364" s="24"/>
      <c r="HH364" s="24"/>
      <c r="HI364" s="24"/>
      <c r="HJ364" s="24"/>
      <c r="HK364" s="24"/>
      <c r="HL364" s="24"/>
      <c r="HM364" s="24"/>
      <c r="HN364" s="24"/>
      <c r="HO364" s="24"/>
      <c r="HP364" s="24"/>
      <c r="HQ364" s="24"/>
      <c r="HR364" s="24"/>
      <c r="HS364" s="24"/>
      <c r="HT364" s="24"/>
      <c r="HU364" s="24"/>
      <c r="HV364" s="24"/>
      <c r="HW364" s="24"/>
      <c r="HX364" s="24"/>
      <c r="HY364" s="24"/>
      <c r="HZ364" s="24"/>
      <c r="IA364" s="24"/>
      <c r="IB364" s="24"/>
      <c r="IC364" s="24"/>
      <c r="ID364" s="24"/>
      <c r="IE364" s="24"/>
      <c r="IF364" s="24"/>
      <c r="IG364" s="24"/>
      <c r="IH364" s="24"/>
      <c r="II364" s="24"/>
      <c r="IJ364" s="24"/>
      <c r="IK364" s="24"/>
      <c r="IL364" s="24"/>
      <c r="IM364" s="24"/>
      <c r="IN364" s="24"/>
      <c r="IO364" s="24"/>
      <c r="IP364" s="24"/>
      <c r="IQ364" s="24"/>
      <c r="IR364" s="24"/>
      <c r="IS364" s="24"/>
      <c r="IT364" s="24"/>
      <c r="IU364" s="24"/>
      <c r="IV364" s="24"/>
      <c r="IW364" s="24"/>
      <c r="IX364" s="24"/>
      <c r="IY364" s="24"/>
      <c r="IZ364" s="24"/>
      <c r="JA364" s="24"/>
      <c r="JB364" s="24"/>
      <c r="JC364" s="24"/>
      <c r="JD364" s="24"/>
      <c r="JE364" s="24"/>
      <c r="JF364" s="24"/>
      <c r="JG364" s="24"/>
      <c r="JH364" s="24"/>
      <c r="JI364" s="24"/>
      <c r="JJ364" s="24"/>
      <c r="JK364" s="24"/>
      <c r="JL364" s="24"/>
      <c r="JM364" s="24"/>
      <c r="JN364" s="24"/>
      <c r="JO364" s="24"/>
      <c r="JP364" s="24"/>
      <c r="JQ364" s="24"/>
      <c r="JR364" s="24"/>
      <c r="JS364" s="24"/>
      <c r="JT364" s="24"/>
      <c r="JU364" s="24"/>
      <c r="JV364" s="24"/>
      <c r="JW364" s="24"/>
      <c r="JX364" s="24"/>
      <c r="JY364" s="24"/>
      <c r="JZ364" s="24"/>
      <c r="KA364" s="24"/>
      <c r="KB364" s="24"/>
      <c r="KC364" s="24"/>
      <c r="KD364" s="24"/>
      <c r="KE364" s="24"/>
      <c r="KF364" s="24"/>
      <c r="KG364" s="24"/>
      <c r="KH364" s="24"/>
      <c r="KI364" s="24"/>
      <c r="KJ364" s="24"/>
      <c r="KK364" s="24"/>
      <c r="KL364" s="24"/>
      <c r="KM364" s="24"/>
      <c r="KN364" s="24"/>
      <c r="KO364" s="24"/>
      <c r="KP364" s="24"/>
      <c r="KQ364" s="24"/>
      <c r="KR364" s="24"/>
      <c r="KS364" s="24"/>
      <c r="KT364" s="24"/>
      <c r="KU364" s="24"/>
      <c r="KV364" s="24"/>
      <c r="KW364" s="24"/>
      <c r="KX364" s="24"/>
      <c r="KY364" s="24"/>
      <c r="KZ364" s="24"/>
      <c r="LA364" s="24"/>
      <c r="LB364" s="24"/>
      <c r="LC364" s="24"/>
      <c r="LD364" s="24"/>
      <c r="LE364" s="24"/>
      <c r="LF364" s="24"/>
      <c r="LG364" s="24"/>
      <c r="LH364" s="24"/>
      <c r="LI364" s="24"/>
      <c r="LJ364" s="24"/>
      <c r="LK364" s="24"/>
      <c r="LL364" s="24"/>
      <c r="LM364" s="24"/>
      <c r="LN364" s="24"/>
      <c r="LO364" s="24"/>
      <c r="LP364" s="24"/>
      <c r="LQ364" s="24"/>
      <c r="LR364" s="24"/>
      <c r="LS364" s="24"/>
      <c r="LT364" s="24"/>
      <c r="LU364" s="24"/>
      <c r="LV364" s="24"/>
      <c r="LW364" s="24"/>
      <c r="LX364" s="24"/>
      <c r="LY364" s="24"/>
      <c r="LZ364" s="24"/>
      <c r="MA364" s="24"/>
      <c r="MB364" s="24"/>
      <c r="MC364" s="24"/>
      <c r="MD364" s="24"/>
      <c r="ME364" s="24"/>
      <c r="MF364" s="24"/>
      <c r="MG364" s="24"/>
      <c r="MH364" s="24"/>
      <c r="MI364" s="24"/>
      <c r="MJ364" s="24"/>
      <c r="MK364" s="24"/>
      <c r="ML364" s="24"/>
      <c r="MM364" s="24"/>
      <c r="MN364" s="24"/>
      <c r="MO364" s="24"/>
      <c r="MP364" s="24"/>
      <c r="MQ364" s="24"/>
      <c r="MR364" s="24"/>
      <c r="MS364" s="24"/>
      <c r="MT364" s="24"/>
      <c r="MU364" s="24"/>
      <c r="MV364" s="24"/>
      <c r="MW364" s="24"/>
      <c r="MX364" s="24"/>
      <c r="MY364" s="24"/>
      <c r="MZ364" s="24"/>
      <c r="NA364" s="24"/>
      <c r="NB364" s="24"/>
      <c r="NC364" s="24"/>
      <c r="ND364" s="24"/>
      <c r="NE364" s="24"/>
      <c r="NF364" s="24"/>
      <c r="NG364" s="24"/>
      <c r="NH364" s="24"/>
      <c r="NI364" s="24"/>
      <c r="NJ364" s="24"/>
      <c r="NK364" s="24"/>
      <c r="NL364" s="24"/>
      <c r="NM364" s="24"/>
      <c r="NN364" s="24"/>
      <c r="NO364" s="24"/>
      <c r="NP364" s="24"/>
      <c r="NQ364" s="24"/>
      <c r="NR364" s="24"/>
      <c r="NS364" s="24"/>
      <c r="NT364" s="24"/>
      <c r="NU364" s="24"/>
      <c r="NV364" s="24"/>
      <c r="NW364" s="24"/>
      <c r="NX364" s="24"/>
      <c r="NY364" s="24"/>
      <c r="NZ364" s="24"/>
      <c r="OA364" s="24"/>
      <c r="OB364" s="24"/>
      <c r="OC364" s="24"/>
      <c r="OD364" s="24"/>
      <c r="OE364" s="24"/>
      <c r="OF364" s="24"/>
      <c r="OG364" s="24"/>
      <c r="OH364" s="24"/>
      <c r="OI364" s="24"/>
      <c r="OJ364" s="24"/>
      <c r="OK364" s="24"/>
      <c r="OL364" s="24"/>
      <c r="OM364" s="24"/>
      <c r="ON364" s="24"/>
      <c r="OO364" s="24"/>
      <c r="OP364" s="24"/>
      <c r="OQ364" s="24"/>
      <c r="OR364" s="24"/>
      <c r="OS364" s="24"/>
      <c r="OT364" s="24"/>
      <c r="OU364" s="24"/>
      <c r="OV364" s="24"/>
      <c r="OW364" s="24"/>
      <c r="OX364" s="24"/>
      <c r="OY364" s="24"/>
      <c r="OZ364" s="24"/>
      <c r="PA364" s="24"/>
      <c r="PB364" s="24"/>
      <c r="PC364" s="24"/>
      <c r="PD364" s="24"/>
      <c r="PE364" s="24"/>
      <c r="PF364" s="24"/>
      <c r="PG364" s="24"/>
      <c r="PH364" s="24"/>
      <c r="PI364" s="24"/>
      <c r="PJ364" s="24"/>
      <c r="PK364" s="24"/>
      <c r="PL364" s="24"/>
      <c r="PM364" s="24"/>
      <c r="PN364" s="24"/>
      <c r="PO364" s="24"/>
      <c r="PP364" s="24"/>
      <c r="PQ364" s="24"/>
      <c r="PR364" s="24"/>
      <c r="PS364" s="24"/>
      <c r="PT364" s="24"/>
      <c r="PU364" s="24"/>
      <c r="PV364" s="24"/>
      <c r="PW364" s="24"/>
      <c r="PX364" s="24"/>
      <c r="PY364" s="24"/>
      <c r="PZ364" s="24"/>
      <c r="QA364" s="24"/>
      <c r="QB364" s="24"/>
      <c r="QC364" s="24"/>
      <c r="QD364" s="24"/>
      <c r="QE364" s="24"/>
      <c r="QF364" s="24"/>
      <c r="QG364" s="24"/>
      <c r="QH364" s="24"/>
      <c r="QI364" s="24"/>
      <c r="QJ364" s="24"/>
      <c r="QK364" s="24"/>
      <c r="QL364" s="24"/>
      <c r="QM364" s="24"/>
      <c r="QN364" s="24"/>
      <c r="QO364" s="24"/>
      <c r="QP364" s="24"/>
      <c r="QQ364" s="24"/>
      <c r="QR364" s="24"/>
      <c r="QS364" s="24"/>
      <c r="QT364" s="24"/>
      <c r="QU364" s="24"/>
      <c r="QV364" s="24"/>
      <c r="QW364" s="24"/>
      <c r="QX364" s="24"/>
      <c r="QY364" s="24"/>
      <c r="QZ364" s="24"/>
      <c r="RA364" s="24"/>
      <c r="RB364" s="24"/>
      <c r="RC364" s="24"/>
      <c r="RD364" s="24"/>
      <c r="RE364" s="24"/>
      <c r="RF364" s="24"/>
      <c r="RG364" s="24"/>
      <c r="RH364" s="24"/>
      <c r="RI364" s="24"/>
      <c r="RJ364" s="24"/>
      <c r="RK364" s="24"/>
      <c r="RL364" s="24"/>
      <c r="RM364" s="24"/>
      <c r="RN364" s="24"/>
      <c r="RO364" s="24"/>
      <c r="RP364" s="24"/>
      <c r="RQ364" s="24"/>
      <c r="RR364" s="24"/>
      <c r="RS364" s="24"/>
      <c r="RT364" s="24"/>
      <c r="RU364" s="24"/>
      <c r="RV364" s="24"/>
      <c r="RW364" s="24"/>
      <c r="RX364" s="24"/>
      <c r="RY364" s="24"/>
      <c r="RZ364" s="24"/>
      <c r="SA364" s="24"/>
      <c r="SB364" s="24"/>
      <c r="SC364" s="24"/>
      <c r="SD364" s="24"/>
      <c r="SE364" s="24"/>
      <c r="SF364" s="24"/>
      <c r="SG364" s="24"/>
      <c r="SH364" s="24"/>
      <c r="SI364" s="24"/>
      <c r="SJ364" s="24"/>
      <c r="SK364" s="24"/>
      <c r="SL364" s="24"/>
      <c r="SM364" s="24"/>
      <c r="SN364" s="24"/>
      <c r="SO364" s="24"/>
      <c r="SP364" s="24"/>
      <c r="SQ364" s="24"/>
      <c r="SR364" s="24"/>
      <c r="SS364" s="24"/>
      <c r="ST364" s="24"/>
      <c r="SU364" s="24"/>
      <c r="SV364" s="24"/>
      <c r="SW364" s="24"/>
      <c r="SX364" s="24"/>
      <c r="SY364" s="24"/>
      <c r="SZ364" s="24"/>
      <c r="TA364" s="24"/>
      <c r="TB364" s="24"/>
      <c r="TC364" s="24"/>
      <c r="TD364" s="24"/>
      <c r="TE364" s="24"/>
      <c r="TF364" s="24"/>
      <c r="TG364" s="24"/>
      <c r="TH364" s="24"/>
      <c r="TI364" s="24"/>
      <c r="TJ364" s="24"/>
      <c r="TK364" s="24"/>
      <c r="TL364" s="24"/>
      <c r="TM364" s="24"/>
      <c r="TN364" s="24"/>
      <c r="TO364" s="24"/>
      <c r="TP364" s="24"/>
      <c r="TQ364" s="24"/>
      <c r="TR364" s="24"/>
      <c r="TS364" s="24"/>
      <c r="TT364" s="24"/>
      <c r="TU364" s="24"/>
      <c r="TV364" s="24"/>
      <c r="TW364" s="24"/>
      <c r="TX364" s="24"/>
      <c r="TY364" s="24"/>
      <c r="TZ364" s="24"/>
      <c r="UA364" s="24"/>
      <c r="UB364" s="24"/>
      <c r="UC364" s="24"/>
      <c r="UD364" s="24"/>
      <c r="UE364" s="24"/>
      <c r="UF364" s="24"/>
      <c r="UG364" s="24"/>
      <c r="UH364" s="24"/>
      <c r="UI364" s="24"/>
      <c r="UJ364" s="24"/>
      <c r="UK364" s="24"/>
      <c r="UL364" s="24"/>
      <c r="UM364" s="24"/>
      <c r="UN364" s="24"/>
      <c r="UO364" s="24"/>
      <c r="UP364" s="24"/>
      <c r="UQ364" s="24"/>
      <c r="UR364" s="24"/>
      <c r="US364" s="24"/>
      <c r="UT364" s="24"/>
      <c r="UU364" s="24"/>
      <c r="UV364" s="24"/>
      <c r="UW364" s="24"/>
      <c r="UX364" s="24"/>
      <c r="UY364" s="24"/>
      <c r="UZ364" s="24"/>
      <c r="VA364" s="24"/>
      <c r="VB364" s="24"/>
      <c r="VC364" s="24"/>
      <c r="VD364" s="24"/>
    </row>
    <row r="365" spans="1:576" s="23" customFormat="1" ht="15" customHeight="1" x14ac:dyDescent="0.2">
      <c r="A365" s="18">
        <v>51</v>
      </c>
      <c r="B365" s="89" t="s">
        <v>325</v>
      </c>
      <c r="C365" s="89" t="s">
        <v>326</v>
      </c>
      <c r="D365" s="20">
        <v>14</v>
      </c>
      <c r="E365" s="89" t="s">
        <v>247</v>
      </c>
      <c r="F365" s="89" t="s">
        <v>327</v>
      </c>
      <c r="G365" s="130">
        <v>6</v>
      </c>
      <c r="H365" s="22">
        <v>40</v>
      </c>
      <c r="I365" s="22" t="s">
        <v>121</v>
      </c>
      <c r="J365" s="21" t="s">
        <v>237</v>
      </c>
      <c r="K365" s="21" t="s">
        <v>273</v>
      </c>
      <c r="L365" s="21" t="s">
        <v>287</v>
      </c>
      <c r="M365" s="22">
        <v>1</v>
      </c>
      <c r="N365" s="101">
        <v>10433</v>
      </c>
      <c r="O365" s="62">
        <f t="shared" si="194"/>
        <v>2086.6</v>
      </c>
      <c r="P365" s="62"/>
      <c r="Q365" s="62">
        <f t="shared" si="195"/>
        <v>12519.6</v>
      </c>
      <c r="R365" s="62">
        <f>70.1*7</f>
        <v>490.69999999999993</v>
      </c>
      <c r="S365" s="62">
        <f t="shared" si="196"/>
        <v>2341.7666666666669</v>
      </c>
      <c r="T365" s="62">
        <f t="shared" si="197"/>
        <v>23417.666666666668</v>
      </c>
      <c r="U365" s="62">
        <f t="shared" si="198"/>
        <v>2190.9299999999998</v>
      </c>
      <c r="V365" s="62">
        <f t="shared" si="199"/>
        <v>375.58800000000002</v>
      </c>
      <c r="W365" s="62">
        <f t="shared" si="200"/>
        <v>625.98</v>
      </c>
      <c r="X365" s="62">
        <f t="shared" si="201"/>
        <v>250.39200000000002</v>
      </c>
      <c r="Y365" s="62">
        <f t="shared" si="192"/>
        <v>915</v>
      </c>
      <c r="Z365" s="62">
        <f t="shared" si="193"/>
        <v>616</v>
      </c>
      <c r="AA365" s="64">
        <f t="shared" si="202"/>
        <v>7025.3</v>
      </c>
      <c r="AB365" s="64">
        <f t="shared" si="203"/>
        <v>20716.251111111113</v>
      </c>
      <c r="AC365" s="64">
        <f t="shared" si="204"/>
        <v>248595.01333333337</v>
      </c>
      <c r="AD365" s="64"/>
      <c r="AE365" s="64"/>
      <c r="AF365" s="64"/>
      <c r="AG365" s="64"/>
      <c r="AH365" s="64"/>
      <c r="AI365" s="64"/>
      <c r="AJ365" s="64"/>
      <c r="AK365" s="64"/>
      <c r="AL365" s="6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  <c r="CH365" s="24"/>
      <c r="CI365" s="24"/>
      <c r="CJ365" s="24"/>
      <c r="CK365" s="24"/>
      <c r="CL365" s="24"/>
      <c r="CM365" s="24"/>
      <c r="CN365" s="24"/>
      <c r="CO365" s="24"/>
      <c r="CP365" s="24"/>
      <c r="CQ365" s="24"/>
      <c r="CR365" s="24"/>
      <c r="CS365" s="24"/>
      <c r="CT365" s="24"/>
      <c r="CU365" s="24"/>
      <c r="CV365" s="24"/>
      <c r="CW365" s="24"/>
      <c r="CX365" s="24"/>
      <c r="CY365" s="24"/>
      <c r="CZ365" s="24"/>
      <c r="DA365" s="24"/>
      <c r="DB365" s="24"/>
      <c r="DC365" s="24"/>
      <c r="DD365" s="24"/>
      <c r="DE365" s="24"/>
      <c r="DF365" s="24"/>
      <c r="DG365" s="24"/>
      <c r="DH365" s="24"/>
      <c r="DI365" s="24"/>
      <c r="DJ365" s="24"/>
      <c r="DK365" s="24"/>
      <c r="DL365" s="24"/>
      <c r="DM365" s="24"/>
      <c r="DN365" s="24"/>
      <c r="DO365" s="24"/>
      <c r="DP365" s="24"/>
      <c r="DQ365" s="24"/>
      <c r="DR365" s="24"/>
      <c r="DS365" s="24"/>
      <c r="DT365" s="24"/>
      <c r="DU365" s="24"/>
      <c r="DV365" s="24"/>
      <c r="DW365" s="24"/>
      <c r="DX365" s="24"/>
      <c r="DY365" s="24"/>
      <c r="DZ365" s="24"/>
      <c r="EA365" s="24"/>
      <c r="EB365" s="24"/>
      <c r="EC365" s="24"/>
      <c r="ED365" s="24"/>
      <c r="EE365" s="24"/>
      <c r="EF365" s="24"/>
      <c r="EG365" s="24"/>
      <c r="EH365" s="24"/>
      <c r="EI365" s="24"/>
      <c r="EJ365" s="24"/>
      <c r="EK365" s="24"/>
      <c r="EL365" s="24"/>
      <c r="EM365" s="24"/>
      <c r="EN365" s="24"/>
      <c r="EO365" s="24"/>
      <c r="EP365" s="24"/>
      <c r="EQ365" s="24"/>
      <c r="ER365" s="24"/>
      <c r="ES365" s="24"/>
      <c r="ET365" s="24"/>
      <c r="EU365" s="24"/>
      <c r="EV365" s="24"/>
      <c r="EW365" s="24"/>
      <c r="EX365" s="24"/>
      <c r="EY365" s="24"/>
      <c r="EZ365" s="24"/>
      <c r="FA365" s="24"/>
      <c r="FB365" s="24"/>
      <c r="FC365" s="24"/>
      <c r="FD365" s="24"/>
      <c r="FE365" s="24"/>
      <c r="FF365" s="24"/>
      <c r="FG365" s="24"/>
      <c r="FH365" s="24"/>
      <c r="FI365" s="24"/>
      <c r="FJ365" s="24"/>
      <c r="FK365" s="24"/>
      <c r="FL365" s="24"/>
      <c r="FM365" s="24"/>
      <c r="FN365" s="24"/>
      <c r="FO365" s="24"/>
      <c r="FP365" s="24"/>
      <c r="FQ365" s="24"/>
      <c r="FR365" s="24"/>
      <c r="FS365" s="24"/>
      <c r="FT365" s="24"/>
      <c r="FU365" s="24"/>
      <c r="FV365" s="24"/>
      <c r="FW365" s="24"/>
      <c r="FX365" s="24"/>
      <c r="FY365" s="24"/>
      <c r="FZ365" s="24"/>
      <c r="GA365" s="24"/>
      <c r="GB365" s="24"/>
      <c r="GC365" s="24"/>
      <c r="GD365" s="24"/>
      <c r="GE365" s="24"/>
      <c r="GF365" s="24"/>
      <c r="GG365" s="24"/>
      <c r="GH365" s="24"/>
      <c r="GI365" s="24"/>
      <c r="GJ365" s="24"/>
      <c r="GK365" s="24"/>
      <c r="GL365" s="24"/>
      <c r="GM365" s="24"/>
      <c r="GN365" s="24"/>
      <c r="GO365" s="24"/>
      <c r="GP365" s="24"/>
      <c r="GQ365" s="24"/>
      <c r="GR365" s="24"/>
      <c r="GS365" s="24"/>
      <c r="GT365" s="24"/>
      <c r="GU365" s="24"/>
      <c r="GV365" s="24"/>
      <c r="GW365" s="24"/>
      <c r="GX365" s="24"/>
      <c r="GY365" s="24"/>
      <c r="GZ365" s="24"/>
      <c r="HA365" s="24"/>
      <c r="HB365" s="24"/>
      <c r="HC365" s="24"/>
      <c r="HD365" s="24"/>
      <c r="HE365" s="24"/>
      <c r="HF365" s="24"/>
      <c r="HG365" s="24"/>
      <c r="HH365" s="24"/>
      <c r="HI365" s="24"/>
      <c r="HJ365" s="24"/>
      <c r="HK365" s="24"/>
      <c r="HL365" s="24"/>
      <c r="HM365" s="24"/>
      <c r="HN365" s="24"/>
      <c r="HO365" s="24"/>
      <c r="HP365" s="24"/>
      <c r="HQ365" s="24"/>
      <c r="HR365" s="24"/>
      <c r="HS365" s="24"/>
      <c r="HT365" s="24"/>
      <c r="HU365" s="24"/>
      <c r="HV365" s="24"/>
      <c r="HW365" s="24"/>
      <c r="HX365" s="24"/>
      <c r="HY365" s="24"/>
      <c r="HZ365" s="24"/>
      <c r="IA365" s="24"/>
      <c r="IB365" s="24"/>
      <c r="IC365" s="24"/>
      <c r="ID365" s="24"/>
      <c r="IE365" s="24"/>
      <c r="IF365" s="24"/>
      <c r="IG365" s="24"/>
      <c r="IH365" s="24"/>
      <c r="II365" s="24"/>
      <c r="IJ365" s="24"/>
      <c r="IK365" s="24"/>
      <c r="IL365" s="24"/>
      <c r="IM365" s="24"/>
      <c r="IN365" s="24"/>
      <c r="IO365" s="24"/>
      <c r="IP365" s="24"/>
      <c r="IQ365" s="24"/>
      <c r="IR365" s="24"/>
      <c r="IS365" s="24"/>
      <c r="IT365" s="24"/>
      <c r="IU365" s="24"/>
      <c r="IV365" s="24"/>
      <c r="IW365" s="24"/>
      <c r="IX365" s="24"/>
      <c r="IY365" s="24"/>
      <c r="IZ365" s="24"/>
      <c r="JA365" s="24"/>
      <c r="JB365" s="24"/>
      <c r="JC365" s="24"/>
      <c r="JD365" s="24"/>
      <c r="JE365" s="24"/>
      <c r="JF365" s="24"/>
      <c r="JG365" s="24"/>
      <c r="JH365" s="24"/>
      <c r="JI365" s="24"/>
      <c r="JJ365" s="24"/>
      <c r="JK365" s="24"/>
      <c r="JL365" s="24"/>
      <c r="JM365" s="24"/>
      <c r="JN365" s="24"/>
      <c r="JO365" s="24"/>
      <c r="JP365" s="24"/>
      <c r="JQ365" s="24"/>
      <c r="JR365" s="24"/>
      <c r="JS365" s="24"/>
      <c r="JT365" s="24"/>
      <c r="JU365" s="24"/>
      <c r="JV365" s="24"/>
      <c r="JW365" s="24"/>
      <c r="JX365" s="24"/>
      <c r="JY365" s="24"/>
      <c r="JZ365" s="24"/>
      <c r="KA365" s="24"/>
      <c r="KB365" s="24"/>
      <c r="KC365" s="24"/>
      <c r="KD365" s="24"/>
      <c r="KE365" s="24"/>
      <c r="KF365" s="24"/>
      <c r="KG365" s="24"/>
      <c r="KH365" s="24"/>
      <c r="KI365" s="24"/>
      <c r="KJ365" s="24"/>
      <c r="KK365" s="24"/>
      <c r="KL365" s="24"/>
      <c r="KM365" s="24"/>
      <c r="KN365" s="24"/>
      <c r="KO365" s="24"/>
      <c r="KP365" s="24"/>
      <c r="KQ365" s="24"/>
      <c r="KR365" s="24"/>
      <c r="KS365" s="24"/>
      <c r="KT365" s="24"/>
      <c r="KU365" s="24"/>
      <c r="KV365" s="24"/>
      <c r="KW365" s="24"/>
      <c r="KX365" s="24"/>
      <c r="KY365" s="24"/>
      <c r="KZ365" s="24"/>
      <c r="LA365" s="24"/>
      <c r="LB365" s="24"/>
      <c r="LC365" s="24"/>
      <c r="LD365" s="24"/>
      <c r="LE365" s="24"/>
      <c r="LF365" s="24"/>
      <c r="LG365" s="24"/>
      <c r="LH365" s="24"/>
      <c r="LI365" s="24"/>
      <c r="LJ365" s="24"/>
      <c r="LK365" s="24"/>
      <c r="LL365" s="24"/>
      <c r="LM365" s="24"/>
      <c r="LN365" s="24"/>
      <c r="LO365" s="24"/>
      <c r="LP365" s="24"/>
      <c r="LQ365" s="24"/>
      <c r="LR365" s="24"/>
      <c r="LS365" s="24"/>
      <c r="LT365" s="24"/>
      <c r="LU365" s="24"/>
      <c r="LV365" s="24"/>
      <c r="LW365" s="24"/>
      <c r="LX365" s="24"/>
      <c r="LY365" s="24"/>
      <c r="LZ365" s="24"/>
      <c r="MA365" s="24"/>
      <c r="MB365" s="24"/>
      <c r="MC365" s="24"/>
      <c r="MD365" s="24"/>
      <c r="ME365" s="24"/>
      <c r="MF365" s="24"/>
      <c r="MG365" s="24"/>
      <c r="MH365" s="24"/>
      <c r="MI365" s="24"/>
      <c r="MJ365" s="24"/>
      <c r="MK365" s="24"/>
      <c r="ML365" s="24"/>
      <c r="MM365" s="24"/>
      <c r="MN365" s="24"/>
      <c r="MO365" s="24"/>
      <c r="MP365" s="24"/>
      <c r="MQ365" s="24"/>
      <c r="MR365" s="24"/>
      <c r="MS365" s="24"/>
      <c r="MT365" s="24"/>
      <c r="MU365" s="24"/>
      <c r="MV365" s="24"/>
      <c r="MW365" s="24"/>
      <c r="MX365" s="24"/>
      <c r="MY365" s="24"/>
      <c r="MZ365" s="24"/>
      <c r="NA365" s="24"/>
      <c r="NB365" s="24"/>
      <c r="NC365" s="24"/>
      <c r="ND365" s="24"/>
      <c r="NE365" s="24"/>
      <c r="NF365" s="24"/>
      <c r="NG365" s="24"/>
      <c r="NH365" s="24"/>
      <c r="NI365" s="24"/>
      <c r="NJ365" s="24"/>
      <c r="NK365" s="24"/>
      <c r="NL365" s="24"/>
      <c r="NM365" s="24"/>
      <c r="NN365" s="24"/>
      <c r="NO365" s="24"/>
      <c r="NP365" s="24"/>
      <c r="NQ365" s="24"/>
      <c r="NR365" s="24"/>
      <c r="NS365" s="24"/>
      <c r="NT365" s="24"/>
      <c r="NU365" s="24"/>
      <c r="NV365" s="24"/>
      <c r="NW365" s="24"/>
      <c r="NX365" s="24"/>
      <c r="NY365" s="24"/>
      <c r="NZ365" s="24"/>
      <c r="OA365" s="24"/>
      <c r="OB365" s="24"/>
      <c r="OC365" s="24"/>
      <c r="OD365" s="24"/>
      <c r="OE365" s="24"/>
      <c r="OF365" s="24"/>
      <c r="OG365" s="24"/>
      <c r="OH365" s="24"/>
      <c r="OI365" s="24"/>
      <c r="OJ365" s="24"/>
      <c r="OK365" s="24"/>
      <c r="OL365" s="24"/>
      <c r="OM365" s="24"/>
      <c r="ON365" s="24"/>
      <c r="OO365" s="24"/>
      <c r="OP365" s="24"/>
      <c r="OQ365" s="24"/>
      <c r="OR365" s="24"/>
      <c r="OS365" s="24"/>
      <c r="OT365" s="24"/>
      <c r="OU365" s="24"/>
      <c r="OV365" s="24"/>
      <c r="OW365" s="24"/>
      <c r="OX365" s="24"/>
      <c r="OY365" s="24"/>
      <c r="OZ365" s="24"/>
      <c r="PA365" s="24"/>
      <c r="PB365" s="24"/>
      <c r="PC365" s="24"/>
      <c r="PD365" s="24"/>
      <c r="PE365" s="24"/>
      <c r="PF365" s="24"/>
      <c r="PG365" s="24"/>
      <c r="PH365" s="24"/>
      <c r="PI365" s="24"/>
      <c r="PJ365" s="24"/>
      <c r="PK365" s="24"/>
      <c r="PL365" s="24"/>
      <c r="PM365" s="24"/>
      <c r="PN365" s="24"/>
      <c r="PO365" s="24"/>
      <c r="PP365" s="24"/>
      <c r="PQ365" s="24"/>
      <c r="PR365" s="24"/>
      <c r="PS365" s="24"/>
      <c r="PT365" s="24"/>
      <c r="PU365" s="24"/>
      <c r="PV365" s="24"/>
      <c r="PW365" s="24"/>
      <c r="PX365" s="24"/>
      <c r="PY365" s="24"/>
      <c r="PZ365" s="24"/>
      <c r="QA365" s="24"/>
      <c r="QB365" s="24"/>
      <c r="QC365" s="24"/>
      <c r="QD365" s="24"/>
      <c r="QE365" s="24"/>
      <c r="QF365" s="24"/>
      <c r="QG365" s="24"/>
      <c r="QH365" s="24"/>
      <c r="QI365" s="24"/>
      <c r="QJ365" s="24"/>
      <c r="QK365" s="24"/>
      <c r="QL365" s="24"/>
      <c r="QM365" s="24"/>
      <c r="QN365" s="24"/>
      <c r="QO365" s="24"/>
      <c r="QP365" s="24"/>
      <c r="QQ365" s="24"/>
      <c r="QR365" s="24"/>
      <c r="QS365" s="24"/>
      <c r="QT365" s="24"/>
      <c r="QU365" s="24"/>
      <c r="QV365" s="24"/>
      <c r="QW365" s="24"/>
      <c r="QX365" s="24"/>
      <c r="QY365" s="24"/>
      <c r="QZ365" s="24"/>
      <c r="RA365" s="24"/>
      <c r="RB365" s="24"/>
      <c r="RC365" s="24"/>
      <c r="RD365" s="24"/>
      <c r="RE365" s="24"/>
      <c r="RF365" s="24"/>
      <c r="RG365" s="24"/>
      <c r="RH365" s="24"/>
      <c r="RI365" s="24"/>
      <c r="RJ365" s="24"/>
      <c r="RK365" s="24"/>
      <c r="RL365" s="24"/>
      <c r="RM365" s="24"/>
      <c r="RN365" s="24"/>
      <c r="RO365" s="24"/>
      <c r="RP365" s="24"/>
      <c r="RQ365" s="24"/>
      <c r="RR365" s="24"/>
      <c r="RS365" s="24"/>
      <c r="RT365" s="24"/>
      <c r="RU365" s="24"/>
      <c r="RV365" s="24"/>
      <c r="RW365" s="24"/>
      <c r="RX365" s="24"/>
      <c r="RY365" s="24"/>
      <c r="RZ365" s="24"/>
      <c r="SA365" s="24"/>
      <c r="SB365" s="24"/>
      <c r="SC365" s="24"/>
      <c r="SD365" s="24"/>
      <c r="SE365" s="24"/>
      <c r="SF365" s="24"/>
      <c r="SG365" s="24"/>
      <c r="SH365" s="24"/>
      <c r="SI365" s="24"/>
      <c r="SJ365" s="24"/>
      <c r="SK365" s="24"/>
      <c r="SL365" s="24"/>
      <c r="SM365" s="24"/>
      <c r="SN365" s="24"/>
      <c r="SO365" s="24"/>
      <c r="SP365" s="24"/>
      <c r="SQ365" s="24"/>
      <c r="SR365" s="24"/>
      <c r="SS365" s="24"/>
      <c r="ST365" s="24"/>
      <c r="SU365" s="24"/>
      <c r="SV365" s="24"/>
      <c r="SW365" s="24"/>
      <c r="SX365" s="24"/>
      <c r="SY365" s="24"/>
      <c r="SZ365" s="24"/>
      <c r="TA365" s="24"/>
      <c r="TB365" s="24"/>
      <c r="TC365" s="24"/>
      <c r="TD365" s="24"/>
      <c r="TE365" s="24"/>
      <c r="TF365" s="24"/>
      <c r="TG365" s="24"/>
      <c r="TH365" s="24"/>
      <c r="TI365" s="24"/>
      <c r="TJ365" s="24"/>
      <c r="TK365" s="24"/>
      <c r="TL365" s="24"/>
      <c r="TM365" s="24"/>
      <c r="TN365" s="24"/>
      <c r="TO365" s="24"/>
      <c r="TP365" s="24"/>
      <c r="TQ365" s="24"/>
      <c r="TR365" s="24"/>
      <c r="TS365" s="24"/>
      <c r="TT365" s="24"/>
      <c r="TU365" s="24"/>
      <c r="TV365" s="24"/>
      <c r="TW365" s="24"/>
      <c r="TX365" s="24"/>
      <c r="TY365" s="24"/>
      <c r="TZ365" s="24"/>
      <c r="UA365" s="24"/>
      <c r="UB365" s="24"/>
      <c r="UC365" s="24"/>
      <c r="UD365" s="24"/>
      <c r="UE365" s="24"/>
      <c r="UF365" s="24"/>
      <c r="UG365" s="24"/>
      <c r="UH365" s="24"/>
      <c r="UI365" s="24"/>
      <c r="UJ365" s="24"/>
      <c r="UK365" s="24"/>
      <c r="UL365" s="24"/>
      <c r="UM365" s="24"/>
      <c r="UN365" s="24"/>
      <c r="UO365" s="24"/>
      <c r="UP365" s="24"/>
      <c r="UQ365" s="24"/>
      <c r="UR365" s="24"/>
      <c r="US365" s="24"/>
      <c r="UT365" s="24"/>
      <c r="UU365" s="24"/>
      <c r="UV365" s="24"/>
      <c r="UW365" s="24"/>
      <c r="UX365" s="24"/>
      <c r="UY365" s="24"/>
      <c r="UZ365" s="24"/>
      <c r="VA365" s="24"/>
      <c r="VB365" s="24"/>
      <c r="VC365" s="24"/>
      <c r="VD365" s="24"/>
    </row>
    <row r="366" spans="1:576" s="23" customFormat="1" ht="15" customHeight="1" x14ac:dyDescent="0.2">
      <c r="A366" s="18">
        <v>52</v>
      </c>
      <c r="B366" s="89" t="s">
        <v>325</v>
      </c>
      <c r="C366" s="89" t="s">
        <v>326</v>
      </c>
      <c r="D366" s="20">
        <v>14</v>
      </c>
      <c r="E366" s="89" t="s">
        <v>247</v>
      </c>
      <c r="F366" s="89" t="s">
        <v>327</v>
      </c>
      <c r="G366" s="130">
        <v>6</v>
      </c>
      <c r="H366" s="22">
        <v>40</v>
      </c>
      <c r="I366" s="22" t="s">
        <v>121</v>
      </c>
      <c r="J366" s="21" t="s">
        <v>237</v>
      </c>
      <c r="K366" s="21" t="s">
        <v>273</v>
      </c>
      <c r="L366" s="21" t="s">
        <v>287</v>
      </c>
      <c r="M366" s="22">
        <v>1</v>
      </c>
      <c r="N366" s="101">
        <v>10433</v>
      </c>
      <c r="O366" s="62">
        <f t="shared" si="194"/>
        <v>2086.6</v>
      </c>
      <c r="P366" s="62"/>
      <c r="Q366" s="62">
        <f t="shared" si="195"/>
        <v>12519.6</v>
      </c>
      <c r="R366" s="62">
        <f>70.1*7</f>
        <v>490.69999999999993</v>
      </c>
      <c r="S366" s="62">
        <f t="shared" si="196"/>
        <v>2341.7666666666669</v>
      </c>
      <c r="T366" s="62">
        <f t="shared" si="197"/>
        <v>23417.666666666668</v>
      </c>
      <c r="U366" s="62">
        <f t="shared" si="198"/>
        <v>2190.9299999999998</v>
      </c>
      <c r="V366" s="62">
        <f t="shared" si="199"/>
        <v>375.58800000000002</v>
      </c>
      <c r="W366" s="62">
        <f t="shared" si="200"/>
        <v>625.98</v>
      </c>
      <c r="X366" s="62">
        <f t="shared" si="201"/>
        <v>250.39200000000002</v>
      </c>
      <c r="Y366" s="62">
        <f t="shared" si="192"/>
        <v>915</v>
      </c>
      <c r="Z366" s="62">
        <f t="shared" si="193"/>
        <v>616</v>
      </c>
      <c r="AA366" s="64">
        <f t="shared" si="202"/>
        <v>7025.3</v>
      </c>
      <c r="AB366" s="64">
        <f t="shared" si="203"/>
        <v>20716.251111111113</v>
      </c>
      <c r="AC366" s="64">
        <f t="shared" si="204"/>
        <v>248595.01333333337</v>
      </c>
      <c r="AD366" s="64"/>
      <c r="AE366" s="64"/>
      <c r="AF366" s="64"/>
      <c r="AG366" s="64"/>
      <c r="AH366" s="64"/>
      <c r="AI366" s="64"/>
      <c r="AJ366" s="64"/>
      <c r="AK366" s="64"/>
      <c r="AL366" s="6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  <c r="CO366" s="24"/>
      <c r="CP366" s="24"/>
      <c r="CQ366" s="24"/>
      <c r="CR366" s="24"/>
      <c r="CS366" s="24"/>
      <c r="CT366" s="24"/>
      <c r="CU366" s="24"/>
      <c r="CV366" s="24"/>
      <c r="CW366" s="24"/>
      <c r="CX366" s="24"/>
      <c r="CY366" s="24"/>
      <c r="CZ366" s="24"/>
      <c r="DA366" s="24"/>
      <c r="DB366" s="24"/>
      <c r="DC366" s="24"/>
      <c r="DD366" s="24"/>
      <c r="DE366" s="24"/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4"/>
      <c r="HA366" s="24"/>
      <c r="HB366" s="24"/>
      <c r="HC366" s="24"/>
      <c r="HD366" s="24"/>
      <c r="HE366" s="24"/>
      <c r="HF366" s="24"/>
      <c r="HG366" s="24"/>
      <c r="HH366" s="24"/>
      <c r="HI366" s="24"/>
      <c r="HJ366" s="24"/>
      <c r="HK366" s="24"/>
      <c r="HL366" s="24"/>
      <c r="HM366" s="24"/>
      <c r="HN366" s="24"/>
      <c r="HO366" s="24"/>
      <c r="HP366" s="24"/>
      <c r="HQ366" s="24"/>
      <c r="HR366" s="24"/>
      <c r="HS366" s="24"/>
      <c r="HT366" s="24"/>
      <c r="HU366" s="24"/>
      <c r="HV366" s="24"/>
      <c r="HW366" s="24"/>
      <c r="HX366" s="24"/>
      <c r="HY366" s="24"/>
      <c r="HZ366" s="24"/>
      <c r="IA366" s="24"/>
      <c r="IB366" s="24"/>
      <c r="IC366" s="24"/>
      <c r="ID366" s="24"/>
      <c r="IE366" s="24"/>
      <c r="IF366" s="24"/>
      <c r="IG366" s="24"/>
      <c r="IH366" s="24"/>
      <c r="II366" s="24"/>
      <c r="IJ366" s="24"/>
      <c r="IK366" s="24"/>
      <c r="IL366" s="24"/>
      <c r="IM366" s="24"/>
      <c r="IN366" s="24"/>
      <c r="IO366" s="24"/>
      <c r="IP366" s="24"/>
      <c r="IQ366" s="24"/>
      <c r="IR366" s="24"/>
      <c r="IS366" s="24"/>
      <c r="IT366" s="24"/>
      <c r="IU366" s="24"/>
      <c r="IV366" s="24"/>
      <c r="IW366" s="24"/>
      <c r="IX366" s="24"/>
      <c r="IY366" s="24"/>
      <c r="IZ366" s="24"/>
      <c r="JA366" s="24"/>
      <c r="JB366" s="24"/>
      <c r="JC366" s="24"/>
      <c r="JD366" s="24"/>
      <c r="JE366" s="24"/>
      <c r="JF366" s="24"/>
      <c r="JG366" s="24"/>
      <c r="JH366" s="24"/>
      <c r="JI366" s="24"/>
      <c r="JJ366" s="24"/>
      <c r="JK366" s="24"/>
      <c r="JL366" s="24"/>
      <c r="JM366" s="24"/>
      <c r="JN366" s="24"/>
      <c r="JO366" s="24"/>
      <c r="JP366" s="24"/>
      <c r="JQ366" s="24"/>
      <c r="JR366" s="24"/>
      <c r="JS366" s="24"/>
      <c r="JT366" s="24"/>
      <c r="JU366" s="24"/>
      <c r="JV366" s="24"/>
      <c r="JW366" s="24"/>
      <c r="JX366" s="24"/>
      <c r="JY366" s="24"/>
      <c r="JZ366" s="24"/>
      <c r="KA366" s="24"/>
      <c r="KB366" s="24"/>
      <c r="KC366" s="24"/>
      <c r="KD366" s="24"/>
      <c r="KE366" s="24"/>
      <c r="KF366" s="24"/>
      <c r="KG366" s="24"/>
      <c r="KH366" s="24"/>
      <c r="KI366" s="24"/>
      <c r="KJ366" s="24"/>
      <c r="KK366" s="24"/>
      <c r="KL366" s="24"/>
      <c r="KM366" s="24"/>
      <c r="KN366" s="24"/>
      <c r="KO366" s="24"/>
      <c r="KP366" s="24"/>
      <c r="KQ366" s="24"/>
      <c r="KR366" s="24"/>
      <c r="KS366" s="24"/>
      <c r="KT366" s="24"/>
      <c r="KU366" s="24"/>
      <c r="KV366" s="24"/>
      <c r="KW366" s="24"/>
      <c r="KX366" s="24"/>
      <c r="KY366" s="24"/>
      <c r="KZ366" s="24"/>
      <c r="LA366" s="24"/>
      <c r="LB366" s="24"/>
      <c r="LC366" s="24"/>
      <c r="LD366" s="24"/>
      <c r="LE366" s="24"/>
      <c r="LF366" s="24"/>
      <c r="LG366" s="24"/>
      <c r="LH366" s="24"/>
      <c r="LI366" s="24"/>
      <c r="LJ366" s="24"/>
      <c r="LK366" s="24"/>
      <c r="LL366" s="24"/>
      <c r="LM366" s="24"/>
      <c r="LN366" s="24"/>
      <c r="LO366" s="24"/>
      <c r="LP366" s="24"/>
      <c r="LQ366" s="24"/>
      <c r="LR366" s="24"/>
      <c r="LS366" s="24"/>
      <c r="LT366" s="24"/>
      <c r="LU366" s="24"/>
      <c r="LV366" s="24"/>
      <c r="LW366" s="24"/>
      <c r="LX366" s="24"/>
      <c r="LY366" s="24"/>
      <c r="LZ366" s="24"/>
      <c r="MA366" s="24"/>
      <c r="MB366" s="24"/>
      <c r="MC366" s="24"/>
      <c r="MD366" s="24"/>
      <c r="ME366" s="24"/>
      <c r="MF366" s="24"/>
      <c r="MG366" s="24"/>
      <c r="MH366" s="24"/>
      <c r="MI366" s="24"/>
      <c r="MJ366" s="24"/>
      <c r="MK366" s="24"/>
      <c r="ML366" s="24"/>
      <c r="MM366" s="24"/>
      <c r="MN366" s="24"/>
      <c r="MO366" s="24"/>
      <c r="MP366" s="24"/>
      <c r="MQ366" s="24"/>
      <c r="MR366" s="24"/>
      <c r="MS366" s="24"/>
      <c r="MT366" s="24"/>
      <c r="MU366" s="24"/>
      <c r="MV366" s="24"/>
      <c r="MW366" s="24"/>
      <c r="MX366" s="24"/>
      <c r="MY366" s="24"/>
      <c r="MZ366" s="24"/>
      <c r="NA366" s="24"/>
      <c r="NB366" s="24"/>
      <c r="NC366" s="24"/>
      <c r="ND366" s="24"/>
      <c r="NE366" s="24"/>
      <c r="NF366" s="24"/>
      <c r="NG366" s="24"/>
      <c r="NH366" s="24"/>
      <c r="NI366" s="24"/>
      <c r="NJ366" s="24"/>
      <c r="NK366" s="24"/>
      <c r="NL366" s="24"/>
      <c r="NM366" s="24"/>
      <c r="NN366" s="24"/>
      <c r="NO366" s="24"/>
      <c r="NP366" s="24"/>
      <c r="NQ366" s="24"/>
      <c r="NR366" s="24"/>
      <c r="NS366" s="24"/>
      <c r="NT366" s="24"/>
      <c r="NU366" s="24"/>
      <c r="NV366" s="24"/>
      <c r="NW366" s="24"/>
      <c r="NX366" s="24"/>
      <c r="NY366" s="24"/>
      <c r="NZ366" s="24"/>
      <c r="OA366" s="24"/>
      <c r="OB366" s="24"/>
      <c r="OC366" s="24"/>
      <c r="OD366" s="24"/>
      <c r="OE366" s="24"/>
      <c r="OF366" s="24"/>
      <c r="OG366" s="24"/>
      <c r="OH366" s="24"/>
      <c r="OI366" s="24"/>
      <c r="OJ366" s="24"/>
      <c r="OK366" s="24"/>
      <c r="OL366" s="24"/>
      <c r="OM366" s="24"/>
      <c r="ON366" s="24"/>
      <c r="OO366" s="24"/>
      <c r="OP366" s="24"/>
      <c r="OQ366" s="24"/>
      <c r="OR366" s="24"/>
      <c r="OS366" s="24"/>
      <c r="OT366" s="24"/>
      <c r="OU366" s="24"/>
      <c r="OV366" s="24"/>
      <c r="OW366" s="24"/>
      <c r="OX366" s="24"/>
      <c r="OY366" s="24"/>
      <c r="OZ366" s="24"/>
      <c r="PA366" s="24"/>
      <c r="PB366" s="24"/>
      <c r="PC366" s="24"/>
      <c r="PD366" s="24"/>
      <c r="PE366" s="24"/>
      <c r="PF366" s="24"/>
      <c r="PG366" s="24"/>
      <c r="PH366" s="24"/>
      <c r="PI366" s="24"/>
      <c r="PJ366" s="24"/>
      <c r="PK366" s="24"/>
      <c r="PL366" s="24"/>
      <c r="PM366" s="24"/>
      <c r="PN366" s="24"/>
      <c r="PO366" s="24"/>
      <c r="PP366" s="24"/>
      <c r="PQ366" s="24"/>
      <c r="PR366" s="24"/>
      <c r="PS366" s="24"/>
      <c r="PT366" s="24"/>
      <c r="PU366" s="24"/>
      <c r="PV366" s="24"/>
      <c r="PW366" s="24"/>
      <c r="PX366" s="24"/>
      <c r="PY366" s="24"/>
      <c r="PZ366" s="24"/>
      <c r="QA366" s="24"/>
      <c r="QB366" s="24"/>
      <c r="QC366" s="24"/>
      <c r="QD366" s="24"/>
      <c r="QE366" s="24"/>
      <c r="QF366" s="24"/>
      <c r="QG366" s="24"/>
      <c r="QH366" s="24"/>
      <c r="QI366" s="24"/>
      <c r="QJ366" s="24"/>
      <c r="QK366" s="24"/>
      <c r="QL366" s="24"/>
      <c r="QM366" s="24"/>
      <c r="QN366" s="24"/>
      <c r="QO366" s="24"/>
      <c r="QP366" s="24"/>
      <c r="QQ366" s="24"/>
      <c r="QR366" s="24"/>
      <c r="QS366" s="24"/>
      <c r="QT366" s="24"/>
      <c r="QU366" s="24"/>
      <c r="QV366" s="24"/>
      <c r="QW366" s="24"/>
      <c r="QX366" s="24"/>
      <c r="QY366" s="24"/>
      <c r="QZ366" s="24"/>
      <c r="RA366" s="24"/>
      <c r="RB366" s="24"/>
      <c r="RC366" s="24"/>
      <c r="RD366" s="24"/>
      <c r="RE366" s="24"/>
      <c r="RF366" s="24"/>
      <c r="RG366" s="24"/>
      <c r="RH366" s="24"/>
      <c r="RI366" s="24"/>
      <c r="RJ366" s="24"/>
      <c r="RK366" s="24"/>
      <c r="RL366" s="24"/>
      <c r="RM366" s="24"/>
      <c r="RN366" s="24"/>
      <c r="RO366" s="24"/>
      <c r="RP366" s="24"/>
      <c r="RQ366" s="24"/>
      <c r="RR366" s="24"/>
      <c r="RS366" s="24"/>
      <c r="RT366" s="24"/>
      <c r="RU366" s="24"/>
      <c r="RV366" s="24"/>
      <c r="RW366" s="24"/>
      <c r="RX366" s="24"/>
      <c r="RY366" s="24"/>
      <c r="RZ366" s="24"/>
      <c r="SA366" s="24"/>
      <c r="SB366" s="24"/>
      <c r="SC366" s="24"/>
      <c r="SD366" s="24"/>
      <c r="SE366" s="24"/>
      <c r="SF366" s="24"/>
      <c r="SG366" s="24"/>
      <c r="SH366" s="24"/>
      <c r="SI366" s="24"/>
      <c r="SJ366" s="24"/>
      <c r="SK366" s="24"/>
      <c r="SL366" s="24"/>
      <c r="SM366" s="24"/>
      <c r="SN366" s="24"/>
      <c r="SO366" s="24"/>
      <c r="SP366" s="24"/>
      <c r="SQ366" s="24"/>
      <c r="SR366" s="24"/>
      <c r="SS366" s="24"/>
      <c r="ST366" s="24"/>
      <c r="SU366" s="24"/>
      <c r="SV366" s="24"/>
      <c r="SW366" s="24"/>
      <c r="SX366" s="24"/>
      <c r="SY366" s="24"/>
      <c r="SZ366" s="24"/>
      <c r="TA366" s="24"/>
      <c r="TB366" s="24"/>
      <c r="TC366" s="24"/>
      <c r="TD366" s="24"/>
      <c r="TE366" s="24"/>
      <c r="TF366" s="24"/>
      <c r="TG366" s="24"/>
      <c r="TH366" s="24"/>
      <c r="TI366" s="24"/>
      <c r="TJ366" s="24"/>
      <c r="TK366" s="24"/>
      <c r="TL366" s="24"/>
      <c r="TM366" s="24"/>
      <c r="TN366" s="24"/>
      <c r="TO366" s="24"/>
      <c r="TP366" s="24"/>
      <c r="TQ366" s="24"/>
      <c r="TR366" s="24"/>
      <c r="TS366" s="24"/>
      <c r="TT366" s="24"/>
      <c r="TU366" s="24"/>
      <c r="TV366" s="24"/>
      <c r="TW366" s="24"/>
      <c r="TX366" s="24"/>
      <c r="TY366" s="24"/>
      <c r="TZ366" s="24"/>
      <c r="UA366" s="24"/>
      <c r="UB366" s="24"/>
      <c r="UC366" s="24"/>
      <c r="UD366" s="24"/>
      <c r="UE366" s="24"/>
      <c r="UF366" s="24"/>
      <c r="UG366" s="24"/>
      <c r="UH366" s="24"/>
      <c r="UI366" s="24"/>
      <c r="UJ366" s="24"/>
      <c r="UK366" s="24"/>
      <c r="UL366" s="24"/>
      <c r="UM366" s="24"/>
      <c r="UN366" s="24"/>
      <c r="UO366" s="24"/>
      <c r="UP366" s="24"/>
      <c r="UQ366" s="24"/>
      <c r="UR366" s="24"/>
      <c r="US366" s="24"/>
      <c r="UT366" s="24"/>
      <c r="UU366" s="24"/>
      <c r="UV366" s="24"/>
      <c r="UW366" s="24"/>
      <c r="UX366" s="24"/>
      <c r="UY366" s="24"/>
      <c r="UZ366" s="24"/>
      <c r="VA366" s="24"/>
      <c r="VB366" s="24"/>
      <c r="VC366" s="24"/>
      <c r="VD366" s="24"/>
    </row>
    <row r="367" spans="1:576" s="23" customFormat="1" ht="15" customHeight="1" x14ac:dyDescent="0.2">
      <c r="A367" s="18">
        <v>53</v>
      </c>
      <c r="B367" s="89" t="s">
        <v>325</v>
      </c>
      <c r="C367" s="89" t="s">
        <v>326</v>
      </c>
      <c r="D367" s="20">
        <v>14</v>
      </c>
      <c r="E367" s="89" t="s">
        <v>247</v>
      </c>
      <c r="F367" s="89" t="s">
        <v>327</v>
      </c>
      <c r="G367" s="130">
        <v>6</v>
      </c>
      <c r="H367" s="22">
        <v>40</v>
      </c>
      <c r="I367" s="22" t="s">
        <v>121</v>
      </c>
      <c r="J367" s="21" t="s">
        <v>237</v>
      </c>
      <c r="K367" s="21" t="s">
        <v>273</v>
      </c>
      <c r="L367" s="21" t="s">
        <v>287</v>
      </c>
      <c r="M367" s="22">
        <v>1</v>
      </c>
      <c r="N367" s="101">
        <v>10433</v>
      </c>
      <c r="O367" s="62">
        <f t="shared" si="194"/>
        <v>2086.6</v>
      </c>
      <c r="P367" s="62"/>
      <c r="Q367" s="62">
        <f t="shared" si="195"/>
        <v>12519.6</v>
      </c>
      <c r="R367" s="62">
        <f>70.1*4</f>
        <v>280.39999999999998</v>
      </c>
      <c r="S367" s="62">
        <f t="shared" si="196"/>
        <v>2341.7666666666669</v>
      </c>
      <c r="T367" s="62">
        <f t="shared" si="197"/>
        <v>23417.666666666668</v>
      </c>
      <c r="U367" s="62">
        <f t="shared" si="198"/>
        <v>2190.9299999999998</v>
      </c>
      <c r="V367" s="62">
        <f t="shared" si="199"/>
        <v>375.58800000000002</v>
      </c>
      <c r="W367" s="62">
        <f t="shared" si="200"/>
        <v>625.98</v>
      </c>
      <c r="X367" s="62">
        <f t="shared" si="201"/>
        <v>250.39200000000002</v>
      </c>
      <c r="Y367" s="62">
        <f t="shared" si="192"/>
        <v>915</v>
      </c>
      <c r="Z367" s="62">
        <f t="shared" si="193"/>
        <v>616</v>
      </c>
      <c r="AA367" s="64">
        <f t="shared" si="202"/>
        <v>7025.3</v>
      </c>
      <c r="AB367" s="64">
        <f t="shared" si="203"/>
        <v>20505.95111111111</v>
      </c>
      <c r="AC367" s="64">
        <f t="shared" si="204"/>
        <v>246071.41333333333</v>
      </c>
      <c r="AD367" s="64"/>
      <c r="AE367" s="64"/>
      <c r="AF367" s="64"/>
      <c r="AG367" s="64"/>
      <c r="AH367" s="64"/>
      <c r="AI367" s="64"/>
      <c r="AJ367" s="64"/>
      <c r="AK367" s="64"/>
      <c r="AL367" s="6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  <c r="CH367" s="24"/>
      <c r="CI367" s="24"/>
      <c r="CJ367" s="24"/>
      <c r="CK367" s="24"/>
      <c r="CL367" s="24"/>
      <c r="CM367" s="24"/>
      <c r="CN367" s="24"/>
      <c r="CO367" s="24"/>
      <c r="CP367" s="24"/>
      <c r="CQ367" s="24"/>
      <c r="CR367" s="24"/>
      <c r="CS367" s="24"/>
      <c r="CT367" s="24"/>
      <c r="CU367" s="24"/>
      <c r="CV367" s="24"/>
      <c r="CW367" s="24"/>
      <c r="CX367" s="24"/>
      <c r="CY367" s="24"/>
      <c r="CZ367" s="24"/>
      <c r="DA367" s="24"/>
      <c r="DB367" s="24"/>
      <c r="DC367" s="24"/>
      <c r="DD367" s="24"/>
      <c r="DE367" s="24"/>
      <c r="DF367" s="24"/>
      <c r="DG367" s="24"/>
      <c r="DH367" s="24"/>
      <c r="DI367" s="24"/>
      <c r="DJ367" s="24"/>
      <c r="DK367" s="24"/>
      <c r="DL367" s="24"/>
      <c r="DM367" s="24"/>
      <c r="DN367" s="24"/>
      <c r="DO367" s="24"/>
      <c r="DP367" s="24"/>
      <c r="DQ367" s="24"/>
      <c r="DR367" s="24"/>
      <c r="DS367" s="24"/>
      <c r="DT367" s="24"/>
      <c r="DU367" s="24"/>
      <c r="DV367" s="24"/>
      <c r="DW367" s="24"/>
      <c r="DX367" s="24"/>
      <c r="DY367" s="24"/>
      <c r="DZ367" s="24"/>
      <c r="EA367" s="24"/>
      <c r="EB367" s="24"/>
      <c r="EC367" s="24"/>
      <c r="ED367" s="24"/>
      <c r="EE367" s="24"/>
      <c r="EF367" s="24"/>
      <c r="EG367" s="24"/>
      <c r="EH367" s="24"/>
      <c r="EI367" s="24"/>
      <c r="EJ367" s="24"/>
      <c r="EK367" s="24"/>
      <c r="EL367" s="24"/>
      <c r="EM367" s="24"/>
      <c r="EN367" s="24"/>
      <c r="EO367" s="24"/>
      <c r="EP367" s="24"/>
      <c r="EQ367" s="24"/>
      <c r="ER367" s="24"/>
      <c r="ES367" s="24"/>
      <c r="ET367" s="24"/>
      <c r="EU367" s="24"/>
      <c r="EV367" s="24"/>
      <c r="EW367" s="24"/>
      <c r="EX367" s="24"/>
      <c r="EY367" s="24"/>
      <c r="EZ367" s="24"/>
      <c r="FA367" s="24"/>
      <c r="FB367" s="24"/>
      <c r="FC367" s="24"/>
      <c r="FD367" s="24"/>
      <c r="FE367" s="24"/>
      <c r="FF367" s="24"/>
      <c r="FG367" s="24"/>
      <c r="FH367" s="24"/>
      <c r="FI367" s="24"/>
      <c r="FJ367" s="24"/>
      <c r="FK367" s="24"/>
      <c r="FL367" s="24"/>
      <c r="FM367" s="24"/>
      <c r="FN367" s="24"/>
      <c r="FO367" s="24"/>
      <c r="FP367" s="24"/>
      <c r="FQ367" s="24"/>
      <c r="FR367" s="24"/>
      <c r="FS367" s="24"/>
      <c r="FT367" s="24"/>
      <c r="FU367" s="24"/>
      <c r="FV367" s="24"/>
      <c r="FW367" s="24"/>
      <c r="FX367" s="24"/>
      <c r="FY367" s="24"/>
      <c r="FZ367" s="24"/>
      <c r="GA367" s="24"/>
      <c r="GB367" s="24"/>
      <c r="GC367" s="24"/>
      <c r="GD367" s="24"/>
      <c r="GE367" s="24"/>
      <c r="GF367" s="24"/>
      <c r="GG367" s="24"/>
      <c r="GH367" s="24"/>
      <c r="GI367" s="24"/>
      <c r="GJ367" s="24"/>
      <c r="GK367" s="24"/>
      <c r="GL367" s="24"/>
      <c r="GM367" s="24"/>
      <c r="GN367" s="24"/>
      <c r="GO367" s="24"/>
      <c r="GP367" s="24"/>
      <c r="GQ367" s="24"/>
      <c r="GR367" s="24"/>
      <c r="GS367" s="24"/>
      <c r="GT367" s="24"/>
      <c r="GU367" s="24"/>
      <c r="GV367" s="24"/>
      <c r="GW367" s="24"/>
      <c r="GX367" s="24"/>
      <c r="GY367" s="24"/>
      <c r="GZ367" s="24"/>
      <c r="HA367" s="24"/>
      <c r="HB367" s="24"/>
      <c r="HC367" s="24"/>
      <c r="HD367" s="24"/>
      <c r="HE367" s="24"/>
      <c r="HF367" s="24"/>
      <c r="HG367" s="24"/>
      <c r="HH367" s="24"/>
      <c r="HI367" s="24"/>
      <c r="HJ367" s="24"/>
      <c r="HK367" s="24"/>
      <c r="HL367" s="24"/>
      <c r="HM367" s="24"/>
      <c r="HN367" s="24"/>
      <c r="HO367" s="24"/>
      <c r="HP367" s="24"/>
      <c r="HQ367" s="24"/>
      <c r="HR367" s="24"/>
      <c r="HS367" s="24"/>
      <c r="HT367" s="24"/>
      <c r="HU367" s="24"/>
      <c r="HV367" s="24"/>
      <c r="HW367" s="24"/>
      <c r="HX367" s="24"/>
      <c r="HY367" s="24"/>
      <c r="HZ367" s="24"/>
      <c r="IA367" s="24"/>
      <c r="IB367" s="24"/>
      <c r="IC367" s="24"/>
      <c r="ID367" s="24"/>
      <c r="IE367" s="24"/>
      <c r="IF367" s="24"/>
      <c r="IG367" s="24"/>
      <c r="IH367" s="24"/>
      <c r="II367" s="24"/>
      <c r="IJ367" s="24"/>
      <c r="IK367" s="24"/>
      <c r="IL367" s="24"/>
      <c r="IM367" s="24"/>
      <c r="IN367" s="24"/>
      <c r="IO367" s="24"/>
      <c r="IP367" s="24"/>
      <c r="IQ367" s="24"/>
      <c r="IR367" s="24"/>
      <c r="IS367" s="24"/>
      <c r="IT367" s="24"/>
      <c r="IU367" s="24"/>
      <c r="IV367" s="24"/>
      <c r="IW367" s="24"/>
      <c r="IX367" s="24"/>
      <c r="IY367" s="24"/>
      <c r="IZ367" s="24"/>
      <c r="JA367" s="24"/>
      <c r="JB367" s="24"/>
      <c r="JC367" s="24"/>
      <c r="JD367" s="24"/>
      <c r="JE367" s="24"/>
      <c r="JF367" s="24"/>
      <c r="JG367" s="24"/>
      <c r="JH367" s="24"/>
      <c r="JI367" s="24"/>
      <c r="JJ367" s="24"/>
      <c r="JK367" s="24"/>
      <c r="JL367" s="24"/>
      <c r="JM367" s="24"/>
      <c r="JN367" s="24"/>
      <c r="JO367" s="24"/>
      <c r="JP367" s="24"/>
      <c r="JQ367" s="24"/>
      <c r="JR367" s="24"/>
      <c r="JS367" s="24"/>
      <c r="JT367" s="24"/>
      <c r="JU367" s="24"/>
      <c r="JV367" s="24"/>
      <c r="JW367" s="24"/>
      <c r="JX367" s="24"/>
      <c r="JY367" s="24"/>
      <c r="JZ367" s="24"/>
      <c r="KA367" s="24"/>
      <c r="KB367" s="24"/>
      <c r="KC367" s="24"/>
      <c r="KD367" s="24"/>
      <c r="KE367" s="24"/>
      <c r="KF367" s="24"/>
      <c r="KG367" s="24"/>
      <c r="KH367" s="24"/>
      <c r="KI367" s="24"/>
      <c r="KJ367" s="24"/>
      <c r="KK367" s="24"/>
      <c r="KL367" s="24"/>
      <c r="KM367" s="24"/>
      <c r="KN367" s="24"/>
      <c r="KO367" s="24"/>
      <c r="KP367" s="24"/>
      <c r="KQ367" s="24"/>
      <c r="KR367" s="24"/>
      <c r="KS367" s="24"/>
      <c r="KT367" s="24"/>
      <c r="KU367" s="24"/>
      <c r="KV367" s="24"/>
      <c r="KW367" s="24"/>
      <c r="KX367" s="24"/>
      <c r="KY367" s="24"/>
      <c r="KZ367" s="24"/>
      <c r="LA367" s="24"/>
      <c r="LB367" s="24"/>
      <c r="LC367" s="24"/>
      <c r="LD367" s="24"/>
      <c r="LE367" s="24"/>
      <c r="LF367" s="24"/>
      <c r="LG367" s="24"/>
      <c r="LH367" s="24"/>
      <c r="LI367" s="24"/>
      <c r="LJ367" s="24"/>
      <c r="LK367" s="24"/>
      <c r="LL367" s="24"/>
      <c r="LM367" s="24"/>
      <c r="LN367" s="24"/>
      <c r="LO367" s="24"/>
      <c r="LP367" s="24"/>
      <c r="LQ367" s="24"/>
      <c r="LR367" s="24"/>
      <c r="LS367" s="24"/>
      <c r="LT367" s="24"/>
      <c r="LU367" s="24"/>
      <c r="LV367" s="24"/>
      <c r="LW367" s="24"/>
      <c r="LX367" s="24"/>
      <c r="LY367" s="24"/>
      <c r="LZ367" s="24"/>
      <c r="MA367" s="24"/>
      <c r="MB367" s="24"/>
      <c r="MC367" s="24"/>
      <c r="MD367" s="24"/>
      <c r="ME367" s="24"/>
      <c r="MF367" s="24"/>
      <c r="MG367" s="24"/>
      <c r="MH367" s="24"/>
      <c r="MI367" s="24"/>
      <c r="MJ367" s="24"/>
      <c r="MK367" s="24"/>
      <c r="ML367" s="24"/>
      <c r="MM367" s="24"/>
      <c r="MN367" s="24"/>
      <c r="MO367" s="24"/>
      <c r="MP367" s="24"/>
      <c r="MQ367" s="24"/>
      <c r="MR367" s="24"/>
      <c r="MS367" s="24"/>
      <c r="MT367" s="24"/>
      <c r="MU367" s="24"/>
      <c r="MV367" s="24"/>
      <c r="MW367" s="24"/>
      <c r="MX367" s="24"/>
      <c r="MY367" s="24"/>
      <c r="MZ367" s="24"/>
      <c r="NA367" s="24"/>
      <c r="NB367" s="24"/>
      <c r="NC367" s="24"/>
      <c r="ND367" s="24"/>
      <c r="NE367" s="24"/>
      <c r="NF367" s="24"/>
      <c r="NG367" s="24"/>
      <c r="NH367" s="24"/>
      <c r="NI367" s="24"/>
      <c r="NJ367" s="24"/>
      <c r="NK367" s="24"/>
      <c r="NL367" s="24"/>
      <c r="NM367" s="24"/>
      <c r="NN367" s="24"/>
      <c r="NO367" s="24"/>
      <c r="NP367" s="24"/>
      <c r="NQ367" s="24"/>
      <c r="NR367" s="24"/>
      <c r="NS367" s="24"/>
      <c r="NT367" s="24"/>
      <c r="NU367" s="24"/>
      <c r="NV367" s="24"/>
      <c r="NW367" s="24"/>
      <c r="NX367" s="24"/>
      <c r="NY367" s="24"/>
      <c r="NZ367" s="24"/>
      <c r="OA367" s="24"/>
      <c r="OB367" s="24"/>
      <c r="OC367" s="24"/>
      <c r="OD367" s="24"/>
      <c r="OE367" s="24"/>
      <c r="OF367" s="24"/>
      <c r="OG367" s="24"/>
      <c r="OH367" s="24"/>
      <c r="OI367" s="24"/>
      <c r="OJ367" s="24"/>
      <c r="OK367" s="24"/>
      <c r="OL367" s="24"/>
      <c r="OM367" s="24"/>
      <c r="ON367" s="24"/>
      <c r="OO367" s="24"/>
      <c r="OP367" s="24"/>
      <c r="OQ367" s="24"/>
      <c r="OR367" s="24"/>
      <c r="OS367" s="24"/>
      <c r="OT367" s="24"/>
      <c r="OU367" s="24"/>
      <c r="OV367" s="24"/>
      <c r="OW367" s="24"/>
      <c r="OX367" s="24"/>
      <c r="OY367" s="24"/>
      <c r="OZ367" s="24"/>
      <c r="PA367" s="24"/>
      <c r="PB367" s="24"/>
      <c r="PC367" s="24"/>
      <c r="PD367" s="24"/>
      <c r="PE367" s="24"/>
      <c r="PF367" s="24"/>
      <c r="PG367" s="24"/>
      <c r="PH367" s="24"/>
      <c r="PI367" s="24"/>
      <c r="PJ367" s="24"/>
      <c r="PK367" s="24"/>
      <c r="PL367" s="24"/>
      <c r="PM367" s="24"/>
      <c r="PN367" s="24"/>
      <c r="PO367" s="24"/>
      <c r="PP367" s="24"/>
      <c r="PQ367" s="24"/>
      <c r="PR367" s="24"/>
      <c r="PS367" s="24"/>
      <c r="PT367" s="24"/>
      <c r="PU367" s="24"/>
      <c r="PV367" s="24"/>
      <c r="PW367" s="24"/>
      <c r="PX367" s="24"/>
      <c r="PY367" s="24"/>
      <c r="PZ367" s="24"/>
      <c r="QA367" s="24"/>
      <c r="QB367" s="24"/>
      <c r="QC367" s="24"/>
      <c r="QD367" s="24"/>
      <c r="QE367" s="24"/>
      <c r="QF367" s="24"/>
      <c r="QG367" s="24"/>
      <c r="QH367" s="24"/>
      <c r="QI367" s="24"/>
      <c r="QJ367" s="24"/>
      <c r="QK367" s="24"/>
      <c r="QL367" s="24"/>
      <c r="QM367" s="24"/>
      <c r="QN367" s="24"/>
      <c r="QO367" s="24"/>
      <c r="QP367" s="24"/>
      <c r="QQ367" s="24"/>
      <c r="QR367" s="24"/>
      <c r="QS367" s="24"/>
      <c r="QT367" s="24"/>
      <c r="QU367" s="24"/>
      <c r="QV367" s="24"/>
      <c r="QW367" s="24"/>
      <c r="QX367" s="24"/>
      <c r="QY367" s="24"/>
      <c r="QZ367" s="24"/>
      <c r="RA367" s="24"/>
      <c r="RB367" s="24"/>
      <c r="RC367" s="24"/>
      <c r="RD367" s="24"/>
      <c r="RE367" s="24"/>
      <c r="RF367" s="24"/>
      <c r="RG367" s="24"/>
      <c r="RH367" s="24"/>
      <c r="RI367" s="24"/>
      <c r="RJ367" s="24"/>
      <c r="RK367" s="24"/>
      <c r="RL367" s="24"/>
      <c r="RM367" s="24"/>
      <c r="RN367" s="24"/>
      <c r="RO367" s="24"/>
      <c r="RP367" s="24"/>
      <c r="RQ367" s="24"/>
      <c r="RR367" s="24"/>
      <c r="RS367" s="24"/>
      <c r="RT367" s="24"/>
      <c r="RU367" s="24"/>
      <c r="RV367" s="24"/>
      <c r="RW367" s="24"/>
      <c r="RX367" s="24"/>
      <c r="RY367" s="24"/>
      <c r="RZ367" s="24"/>
      <c r="SA367" s="24"/>
      <c r="SB367" s="24"/>
      <c r="SC367" s="24"/>
      <c r="SD367" s="24"/>
      <c r="SE367" s="24"/>
      <c r="SF367" s="24"/>
      <c r="SG367" s="24"/>
      <c r="SH367" s="24"/>
      <c r="SI367" s="24"/>
      <c r="SJ367" s="24"/>
      <c r="SK367" s="24"/>
      <c r="SL367" s="24"/>
      <c r="SM367" s="24"/>
      <c r="SN367" s="24"/>
      <c r="SO367" s="24"/>
      <c r="SP367" s="24"/>
      <c r="SQ367" s="24"/>
      <c r="SR367" s="24"/>
      <c r="SS367" s="24"/>
      <c r="ST367" s="24"/>
      <c r="SU367" s="24"/>
      <c r="SV367" s="24"/>
      <c r="SW367" s="24"/>
      <c r="SX367" s="24"/>
      <c r="SY367" s="24"/>
      <c r="SZ367" s="24"/>
      <c r="TA367" s="24"/>
      <c r="TB367" s="24"/>
      <c r="TC367" s="24"/>
      <c r="TD367" s="24"/>
      <c r="TE367" s="24"/>
      <c r="TF367" s="24"/>
      <c r="TG367" s="24"/>
      <c r="TH367" s="24"/>
      <c r="TI367" s="24"/>
      <c r="TJ367" s="24"/>
      <c r="TK367" s="24"/>
      <c r="TL367" s="24"/>
      <c r="TM367" s="24"/>
      <c r="TN367" s="24"/>
      <c r="TO367" s="24"/>
      <c r="TP367" s="24"/>
      <c r="TQ367" s="24"/>
      <c r="TR367" s="24"/>
      <c r="TS367" s="24"/>
      <c r="TT367" s="24"/>
      <c r="TU367" s="24"/>
      <c r="TV367" s="24"/>
      <c r="TW367" s="24"/>
      <c r="TX367" s="24"/>
      <c r="TY367" s="24"/>
      <c r="TZ367" s="24"/>
      <c r="UA367" s="24"/>
      <c r="UB367" s="24"/>
      <c r="UC367" s="24"/>
      <c r="UD367" s="24"/>
      <c r="UE367" s="24"/>
      <c r="UF367" s="24"/>
      <c r="UG367" s="24"/>
      <c r="UH367" s="24"/>
      <c r="UI367" s="24"/>
      <c r="UJ367" s="24"/>
      <c r="UK367" s="24"/>
      <c r="UL367" s="24"/>
      <c r="UM367" s="24"/>
      <c r="UN367" s="24"/>
      <c r="UO367" s="24"/>
      <c r="UP367" s="24"/>
      <c r="UQ367" s="24"/>
      <c r="UR367" s="24"/>
      <c r="US367" s="24"/>
      <c r="UT367" s="24"/>
      <c r="UU367" s="24"/>
      <c r="UV367" s="24"/>
      <c r="UW367" s="24"/>
      <c r="UX367" s="24"/>
      <c r="UY367" s="24"/>
      <c r="UZ367" s="24"/>
      <c r="VA367" s="24"/>
      <c r="VB367" s="24"/>
      <c r="VC367" s="24"/>
      <c r="VD367" s="24"/>
    </row>
    <row r="368" spans="1:576" s="23" customFormat="1" ht="15" customHeight="1" x14ac:dyDescent="0.2">
      <c r="A368" s="18">
        <v>54</v>
      </c>
      <c r="B368" s="89" t="s">
        <v>325</v>
      </c>
      <c r="C368" s="89" t="s">
        <v>326</v>
      </c>
      <c r="D368" s="20">
        <v>14</v>
      </c>
      <c r="E368" s="89" t="s">
        <v>247</v>
      </c>
      <c r="F368" s="89" t="s">
        <v>327</v>
      </c>
      <c r="G368" s="130">
        <v>6</v>
      </c>
      <c r="H368" s="22">
        <v>40</v>
      </c>
      <c r="I368" s="22" t="s">
        <v>121</v>
      </c>
      <c r="J368" s="21" t="s">
        <v>237</v>
      </c>
      <c r="K368" s="21" t="s">
        <v>273</v>
      </c>
      <c r="L368" s="21" t="s">
        <v>287</v>
      </c>
      <c r="M368" s="22">
        <v>1</v>
      </c>
      <c r="N368" s="101">
        <v>10433</v>
      </c>
      <c r="O368" s="62">
        <f t="shared" si="194"/>
        <v>2086.6</v>
      </c>
      <c r="P368" s="62"/>
      <c r="Q368" s="62">
        <f t="shared" si="195"/>
        <v>12519.6</v>
      </c>
      <c r="R368" s="62">
        <f>70.1*7</f>
        <v>490.69999999999993</v>
      </c>
      <c r="S368" s="62">
        <f t="shared" si="196"/>
        <v>2345.9333333333334</v>
      </c>
      <c r="T368" s="62">
        <f t="shared" si="197"/>
        <v>23459.333333333332</v>
      </c>
      <c r="U368" s="62">
        <f t="shared" si="198"/>
        <v>2190.9299999999998</v>
      </c>
      <c r="V368" s="62">
        <f t="shared" si="199"/>
        <v>375.58800000000002</v>
      </c>
      <c r="W368" s="62">
        <f t="shared" si="200"/>
        <v>625.98</v>
      </c>
      <c r="X368" s="62">
        <f t="shared" si="201"/>
        <v>250.39200000000002</v>
      </c>
      <c r="Y368" s="62">
        <f>856+70</f>
        <v>926</v>
      </c>
      <c r="Z368" s="62">
        <f>600+30</f>
        <v>630</v>
      </c>
      <c r="AA368" s="64">
        <f t="shared" si="202"/>
        <v>7037.8</v>
      </c>
      <c r="AB368" s="64">
        <f t="shared" si="203"/>
        <v>20746.112222222226</v>
      </c>
      <c r="AC368" s="64">
        <f t="shared" si="204"/>
        <v>248953.34666666671</v>
      </c>
      <c r="AD368" s="64"/>
      <c r="AE368" s="64"/>
      <c r="AF368" s="64"/>
      <c r="AG368" s="64"/>
      <c r="AH368" s="64"/>
      <c r="AI368" s="64"/>
      <c r="AJ368" s="64"/>
      <c r="AK368" s="64"/>
      <c r="AL368" s="6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  <c r="CO368" s="24"/>
      <c r="CP368" s="24"/>
      <c r="CQ368" s="24"/>
      <c r="CR368" s="24"/>
      <c r="CS368" s="24"/>
      <c r="CT368" s="24"/>
      <c r="CU368" s="24"/>
      <c r="CV368" s="24"/>
      <c r="CW368" s="24"/>
      <c r="CX368" s="24"/>
      <c r="CY368" s="24"/>
      <c r="CZ368" s="24"/>
      <c r="DA368" s="24"/>
      <c r="DB368" s="24"/>
      <c r="DC368" s="24"/>
      <c r="DD368" s="24"/>
      <c r="DE368" s="24"/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4"/>
      <c r="HA368" s="24"/>
      <c r="HB368" s="24"/>
      <c r="HC368" s="24"/>
      <c r="HD368" s="24"/>
      <c r="HE368" s="24"/>
      <c r="HF368" s="24"/>
      <c r="HG368" s="24"/>
      <c r="HH368" s="24"/>
      <c r="HI368" s="24"/>
      <c r="HJ368" s="24"/>
      <c r="HK368" s="24"/>
      <c r="HL368" s="24"/>
      <c r="HM368" s="24"/>
      <c r="HN368" s="24"/>
      <c r="HO368" s="24"/>
      <c r="HP368" s="24"/>
      <c r="HQ368" s="24"/>
      <c r="HR368" s="24"/>
      <c r="HS368" s="24"/>
      <c r="HT368" s="24"/>
      <c r="HU368" s="24"/>
      <c r="HV368" s="24"/>
      <c r="HW368" s="24"/>
      <c r="HX368" s="24"/>
      <c r="HY368" s="24"/>
      <c r="HZ368" s="24"/>
      <c r="IA368" s="24"/>
      <c r="IB368" s="24"/>
      <c r="IC368" s="24"/>
      <c r="ID368" s="24"/>
      <c r="IE368" s="24"/>
      <c r="IF368" s="24"/>
      <c r="IG368" s="24"/>
      <c r="IH368" s="24"/>
      <c r="II368" s="24"/>
      <c r="IJ368" s="24"/>
      <c r="IK368" s="24"/>
      <c r="IL368" s="24"/>
      <c r="IM368" s="24"/>
      <c r="IN368" s="24"/>
      <c r="IO368" s="24"/>
      <c r="IP368" s="24"/>
      <c r="IQ368" s="24"/>
      <c r="IR368" s="24"/>
      <c r="IS368" s="24"/>
      <c r="IT368" s="24"/>
      <c r="IU368" s="24"/>
      <c r="IV368" s="24"/>
      <c r="IW368" s="24"/>
      <c r="IX368" s="24"/>
      <c r="IY368" s="24"/>
      <c r="IZ368" s="24"/>
      <c r="JA368" s="24"/>
      <c r="JB368" s="24"/>
      <c r="JC368" s="24"/>
      <c r="JD368" s="24"/>
      <c r="JE368" s="24"/>
      <c r="JF368" s="24"/>
      <c r="JG368" s="24"/>
      <c r="JH368" s="24"/>
      <c r="JI368" s="24"/>
      <c r="JJ368" s="24"/>
      <c r="JK368" s="24"/>
      <c r="JL368" s="24"/>
      <c r="JM368" s="24"/>
      <c r="JN368" s="24"/>
      <c r="JO368" s="24"/>
      <c r="JP368" s="24"/>
      <c r="JQ368" s="24"/>
      <c r="JR368" s="24"/>
      <c r="JS368" s="24"/>
      <c r="JT368" s="24"/>
      <c r="JU368" s="24"/>
      <c r="JV368" s="24"/>
      <c r="JW368" s="24"/>
      <c r="JX368" s="24"/>
      <c r="JY368" s="24"/>
      <c r="JZ368" s="24"/>
      <c r="KA368" s="24"/>
      <c r="KB368" s="24"/>
      <c r="KC368" s="24"/>
      <c r="KD368" s="24"/>
      <c r="KE368" s="24"/>
      <c r="KF368" s="24"/>
      <c r="KG368" s="24"/>
      <c r="KH368" s="24"/>
      <c r="KI368" s="24"/>
      <c r="KJ368" s="24"/>
      <c r="KK368" s="24"/>
      <c r="KL368" s="24"/>
      <c r="KM368" s="24"/>
      <c r="KN368" s="24"/>
      <c r="KO368" s="24"/>
      <c r="KP368" s="24"/>
      <c r="KQ368" s="24"/>
      <c r="KR368" s="24"/>
      <c r="KS368" s="24"/>
      <c r="KT368" s="24"/>
      <c r="KU368" s="24"/>
      <c r="KV368" s="24"/>
      <c r="KW368" s="24"/>
      <c r="KX368" s="24"/>
      <c r="KY368" s="24"/>
      <c r="KZ368" s="24"/>
      <c r="LA368" s="24"/>
      <c r="LB368" s="24"/>
      <c r="LC368" s="24"/>
      <c r="LD368" s="24"/>
      <c r="LE368" s="24"/>
      <c r="LF368" s="24"/>
      <c r="LG368" s="24"/>
      <c r="LH368" s="24"/>
      <c r="LI368" s="24"/>
      <c r="LJ368" s="24"/>
      <c r="LK368" s="24"/>
      <c r="LL368" s="24"/>
      <c r="LM368" s="24"/>
      <c r="LN368" s="24"/>
      <c r="LO368" s="24"/>
      <c r="LP368" s="24"/>
      <c r="LQ368" s="24"/>
      <c r="LR368" s="24"/>
      <c r="LS368" s="24"/>
      <c r="LT368" s="24"/>
      <c r="LU368" s="24"/>
      <c r="LV368" s="24"/>
      <c r="LW368" s="24"/>
      <c r="LX368" s="24"/>
      <c r="LY368" s="24"/>
      <c r="LZ368" s="24"/>
      <c r="MA368" s="24"/>
      <c r="MB368" s="24"/>
      <c r="MC368" s="24"/>
      <c r="MD368" s="24"/>
      <c r="ME368" s="24"/>
      <c r="MF368" s="24"/>
      <c r="MG368" s="24"/>
      <c r="MH368" s="24"/>
      <c r="MI368" s="24"/>
      <c r="MJ368" s="24"/>
      <c r="MK368" s="24"/>
      <c r="ML368" s="24"/>
      <c r="MM368" s="24"/>
      <c r="MN368" s="24"/>
      <c r="MO368" s="24"/>
      <c r="MP368" s="24"/>
      <c r="MQ368" s="24"/>
      <c r="MR368" s="24"/>
      <c r="MS368" s="24"/>
      <c r="MT368" s="24"/>
      <c r="MU368" s="24"/>
      <c r="MV368" s="24"/>
      <c r="MW368" s="24"/>
      <c r="MX368" s="24"/>
      <c r="MY368" s="24"/>
      <c r="MZ368" s="24"/>
      <c r="NA368" s="24"/>
      <c r="NB368" s="24"/>
      <c r="NC368" s="24"/>
      <c r="ND368" s="24"/>
      <c r="NE368" s="24"/>
      <c r="NF368" s="24"/>
      <c r="NG368" s="24"/>
      <c r="NH368" s="24"/>
      <c r="NI368" s="24"/>
      <c r="NJ368" s="24"/>
      <c r="NK368" s="24"/>
      <c r="NL368" s="24"/>
      <c r="NM368" s="24"/>
      <c r="NN368" s="24"/>
      <c r="NO368" s="24"/>
      <c r="NP368" s="24"/>
      <c r="NQ368" s="24"/>
      <c r="NR368" s="24"/>
      <c r="NS368" s="24"/>
      <c r="NT368" s="24"/>
      <c r="NU368" s="24"/>
      <c r="NV368" s="24"/>
      <c r="NW368" s="24"/>
      <c r="NX368" s="24"/>
      <c r="NY368" s="24"/>
      <c r="NZ368" s="24"/>
      <c r="OA368" s="24"/>
      <c r="OB368" s="24"/>
      <c r="OC368" s="24"/>
      <c r="OD368" s="24"/>
      <c r="OE368" s="24"/>
      <c r="OF368" s="24"/>
      <c r="OG368" s="24"/>
      <c r="OH368" s="24"/>
      <c r="OI368" s="24"/>
      <c r="OJ368" s="24"/>
      <c r="OK368" s="24"/>
      <c r="OL368" s="24"/>
      <c r="OM368" s="24"/>
      <c r="ON368" s="24"/>
      <c r="OO368" s="24"/>
      <c r="OP368" s="24"/>
      <c r="OQ368" s="24"/>
      <c r="OR368" s="24"/>
      <c r="OS368" s="24"/>
      <c r="OT368" s="24"/>
      <c r="OU368" s="24"/>
      <c r="OV368" s="24"/>
      <c r="OW368" s="24"/>
      <c r="OX368" s="24"/>
      <c r="OY368" s="24"/>
      <c r="OZ368" s="24"/>
      <c r="PA368" s="24"/>
      <c r="PB368" s="24"/>
      <c r="PC368" s="24"/>
      <c r="PD368" s="24"/>
      <c r="PE368" s="24"/>
      <c r="PF368" s="24"/>
      <c r="PG368" s="24"/>
      <c r="PH368" s="24"/>
      <c r="PI368" s="24"/>
      <c r="PJ368" s="24"/>
      <c r="PK368" s="24"/>
      <c r="PL368" s="24"/>
      <c r="PM368" s="24"/>
      <c r="PN368" s="24"/>
      <c r="PO368" s="24"/>
      <c r="PP368" s="24"/>
      <c r="PQ368" s="24"/>
      <c r="PR368" s="24"/>
      <c r="PS368" s="24"/>
      <c r="PT368" s="24"/>
      <c r="PU368" s="24"/>
      <c r="PV368" s="24"/>
      <c r="PW368" s="24"/>
      <c r="PX368" s="24"/>
      <c r="PY368" s="24"/>
      <c r="PZ368" s="24"/>
      <c r="QA368" s="24"/>
      <c r="QB368" s="24"/>
      <c r="QC368" s="24"/>
      <c r="QD368" s="24"/>
      <c r="QE368" s="24"/>
      <c r="QF368" s="24"/>
      <c r="QG368" s="24"/>
      <c r="QH368" s="24"/>
      <c r="QI368" s="24"/>
      <c r="QJ368" s="24"/>
      <c r="QK368" s="24"/>
      <c r="QL368" s="24"/>
      <c r="QM368" s="24"/>
      <c r="QN368" s="24"/>
      <c r="QO368" s="24"/>
      <c r="QP368" s="24"/>
      <c r="QQ368" s="24"/>
      <c r="QR368" s="24"/>
      <c r="QS368" s="24"/>
      <c r="QT368" s="24"/>
      <c r="QU368" s="24"/>
      <c r="QV368" s="24"/>
      <c r="QW368" s="24"/>
      <c r="QX368" s="24"/>
      <c r="QY368" s="24"/>
      <c r="QZ368" s="24"/>
      <c r="RA368" s="24"/>
      <c r="RB368" s="24"/>
      <c r="RC368" s="24"/>
      <c r="RD368" s="24"/>
      <c r="RE368" s="24"/>
      <c r="RF368" s="24"/>
      <c r="RG368" s="24"/>
      <c r="RH368" s="24"/>
      <c r="RI368" s="24"/>
      <c r="RJ368" s="24"/>
      <c r="RK368" s="24"/>
      <c r="RL368" s="24"/>
      <c r="RM368" s="24"/>
      <c r="RN368" s="24"/>
      <c r="RO368" s="24"/>
      <c r="RP368" s="24"/>
      <c r="RQ368" s="24"/>
      <c r="RR368" s="24"/>
      <c r="RS368" s="24"/>
      <c r="RT368" s="24"/>
      <c r="RU368" s="24"/>
      <c r="RV368" s="24"/>
      <c r="RW368" s="24"/>
      <c r="RX368" s="24"/>
      <c r="RY368" s="24"/>
      <c r="RZ368" s="24"/>
      <c r="SA368" s="24"/>
      <c r="SB368" s="24"/>
      <c r="SC368" s="24"/>
      <c r="SD368" s="24"/>
      <c r="SE368" s="24"/>
      <c r="SF368" s="24"/>
      <c r="SG368" s="24"/>
      <c r="SH368" s="24"/>
      <c r="SI368" s="24"/>
      <c r="SJ368" s="24"/>
      <c r="SK368" s="24"/>
      <c r="SL368" s="24"/>
      <c r="SM368" s="24"/>
      <c r="SN368" s="24"/>
      <c r="SO368" s="24"/>
      <c r="SP368" s="24"/>
      <c r="SQ368" s="24"/>
      <c r="SR368" s="24"/>
      <c r="SS368" s="24"/>
      <c r="ST368" s="24"/>
      <c r="SU368" s="24"/>
      <c r="SV368" s="24"/>
      <c r="SW368" s="24"/>
      <c r="SX368" s="24"/>
      <c r="SY368" s="24"/>
      <c r="SZ368" s="24"/>
      <c r="TA368" s="24"/>
      <c r="TB368" s="24"/>
      <c r="TC368" s="24"/>
      <c r="TD368" s="24"/>
      <c r="TE368" s="24"/>
      <c r="TF368" s="24"/>
      <c r="TG368" s="24"/>
      <c r="TH368" s="24"/>
      <c r="TI368" s="24"/>
      <c r="TJ368" s="24"/>
      <c r="TK368" s="24"/>
      <c r="TL368" s="24"/>
      <c r="TM368" s="24"/>
      <c r="TN368" s="24"/>
      <c r="TO368" s="24"/>
      <c r="TP368" s="24"/>
      <c r="TQ368" s="24"/>
      <c r="TR368" s="24"/>
      <c r="TS368" s="24"/>
      <c r="TT368" s="24"/>
      <c r="TU368" s="24"/>
      <c r="TV368" s="24"/>
      <c r="TW368" s="24"/>
      <c r="TX368" s="24"/>
      <c r="TY368" s="24"/>
      <c r="TZ368" s="24"/>
      <c r="UA368" s="24"/>
      <c r="UB368" s="24"/>
      <c r="UC368" s="24"/>
      <c r="UD368" s="24"/>
      <c r="UE368" s="24"/>
      <c r="UF368" s="24"/>
      <c r="UG368" s="24"/>
      <c r="UH368" s="24"/>
      <c r="UI368" s="24"/>
      <c r="UJ368" s="24"/>
      <c r="UK368" s="24"/>
      <c r="UL368" s="24"/>
      <c r="UM368" s="24"/>
      <c r="UN368" s="24"/>
      <c r="UO368" s="24"/>
      <c r="UP368" s="24"/>
      <c r="UQ368" s="24"/>
      <c r="UR368" s="24"/>
      <c r="US368" s="24"/>
      <c r="UT368" s="24"/>
      <c r="UU368" s="24"/>
      <c r="UV368" s="24"/>
      <c r="UW368" s="24"/>
      <c r="UX368" s="24"/>
      <c r="UY368" s="24"/>
      <c r="UZ368" s="24"/>
      <c r="VA368" s="24"/>
      <c r="VB368" s="24"/>
      <c r="VC368" s="24"/>
      <c r="VD368" s="24"/>
    </row>
    <row r="369" spans="1:576" s="23" customFormat="1" ht="15" customHeight="1" x14ac:dyDescent="0.2">
      <c r="A369" s="18">
        <v>55</v>
      </c>
      <c r="B369" s="89" t="s">
        <v>325</v>
      </c>
      <c r="C369" s="89" t="s">
        <v>326</v>
      </c>
      <c r="D369" s="20">
        <v>14</v>
      </c>
      <c r="E369" s="89" t="s">
        <v>247</v>
      </c>
      <c r="F369" s="89" t="s">
        <v>327</v>
      </c>
      <c r="G369" s="130">
        <v>6</v>
      </c>
      <c r="H369" s="22">
        <v>40</v>
      </c>
      <c r="I369" s="22" t="s">
        <v>121</v>
      </c>
      <c r="J369" s="21" t="s">
        <v>237</v>
      </c>
      <c r="K369" s="21" t="s">
        <v>273</v>
      </c>
      <c r="L369" s="21" t="s">
        <v>287</v>
      </c>
      <c r="M369" s="22">
        <v>1</v>
      </c>
      <c r="N369" s="101">
        <v>10433</v>
      </c>
      <c r="O369" s="62">
        <f t="shared" si="194"/>
        <v>2086.6</v>
      </c>
      <c r="P369" s="62"/>
      <c r="Q369" s="62">
        <f t="shared" si="195"/>
        <v>12519.6</v>
      </c>
      <c r="R369" s="62">
        <f>70.1*4</f>
        <v>280.39999999999998</v>
      </c>
      <c r="S369" s="62">
        <f t="shared" si="196"/>
        <v>2341.7666666666669</v>
      </c>
      <c r="T369" s="62">
        <f t="shared" si="197"/>
        <v>23417.666666666668</v>
      </c>
      <c r="U369" s="62">
        <f t="shared" si="198"/>
        <v>2190.9299999999998</v>
      </c>
      <c r="V369" s="62">
        <f t="shared" si="199"/>
        <v>375.58800000000002</v>
      </c>
      <c r="W369" s="62">
        <f t="shared" si="200"/>
        <v>625.98</v>
      </c>
      <c r="X369" s="62">
        <f t="shared" si="201"/>
        <v>250.39200000000002</v>
      </c>
      <c r="Y369" s="62">
        <f>845+70</f>
        <v>915</v>
      </c>
      <c r="Z369" s="62">
        <f>586+30</f>
        <v>616</v>
      </c>
      <c r="AA369" s="64">
        <f t="shared" si="202"/>
        <v>7025.3</v>
      </c>
      <c r="AB369" s="64">
        <f t="shared" si="203"/>
        <v>20505.95111111111</v>
      </c>
      <c r="AC369" s="64">
        <f t="shared" si="204"/>
        <v>246071.41333333333</v>
      </c>
      <c r="AD369" s="64"/>
      <c r="AE369" s="64"/>
      <c r="AF369" s="64"/>
      <c r="AG369" s="64"/>
      <c r="AH369" s="64"/>
      <c r="AI369" s="64"/>
      <c r="AJ369" s="64"/>
      <c r="AK369" s="64"/>
      <c r="AL369" s="6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  <c r="CD369" s="24"/>
      <c r="CE369" s="24"/>
      <c r="CF369" s="24"/>
      <c r="CG369" s="24"/>
      <c r="CH369" s="24"/>
      <c r="CI369" s="24"/>
      <c r="CJ369" s="24"/>
      <c r="CK369" s="24"/>
      <c r="CL369" s="24"/>
      <c r="CM369" s="24"/>
      <c r="CN369" s="24"/>
      <c r="CO369" s="24"/>
      <c r="CP369" s="24"/>
      <c r="CQ369" s="24"/>
      <c r="CR369" s="24"/>
      <c r="CS369" s="24"/>
      <c r="CT369" s="24"/>
      <c r="CU369" s="24"/>
      <c r="CV369" s="24"/>
      <c r="CW369" s="24"/>
      <c r="CX369" s="24"/>
      <c r="CY369" s="24"/>
      <c r="CZ369" s="24"/>
      <c r="DA369" s="24"/>
      <c r="DB369" s="24"/>
      <c r="DC369" s="24"/>
      <c r="DD369" s="24"/>
      <c r="DE369" s="24"/>
      <c r="DF369" s="24"/>
      <c r="DG369" s="24"/>
      <c r="DH369" s="24"/>
      <c r="DI369" s="24"/>
      <c r="DJ369" s="24"/>
      <c r="DK369" s="24"/>
      <c r="DL369" s="24"/>
      <c r="DM369" s="24"/>
      <c r="DN369" s="24"/>
      <c r="DO369" s="24"/>
      <c r="DP369" s="24"/>
      <c r="DQ369" s="24"/>
      <c r="DR369" s="24"/>
      <c r="DS369" s="24"/>
      <c r="DT369" s="24"/>
      <c r="DU369" s="24"/>
      <c r="DV369" s="24"/>
      <c r="DW369" s="24"/>
      <c r="DX369" s="24"/>
      <c r="DY369" s="24"/>
      <c r="DZ369" s="24"/>
      <c r="EA369" s="24"/>
      <c r="EB369" s="24"/>
      <c r="EC369" s="24"/>
      <c r="ED369" s="24"/>
      <c r="EE369" s="24"/>
      <c r="EF369" s="24"/>
      <c r="EG369" s="24"/>
      <c r="EH369" s="24"/>
      <c r="EI369" s="24"/>
      <c r="EJ369" s="24"/>
      <c r="EK369" s="24"/>
      <c r="EL369" s="24"/>
      <c r="EM369" s="24"/>
      <c r="EN369" s="24"/>
      <c r="EO369" s="24"/>
      <c r="EP369" s="24"/>
      <c r="EQ369" s="24"/>
      <c r="ER369" s="24"/>
      <c r="ES369" s="24"/>
      <c r="ET369" s="24"/>
      <c r="EU369" s="24"/>
      <c r="EV369" s="24"/>
      <c r="EW369" s="24"/>
      <c r="EX369" s="24"/>
      <c r="EY369" s="24"/>
      <c r="EZ369" s="24"/>
      <c r="FA369" s="24"/>
      <c r="FB369" s="24"/>
      <c r="FC369" s="24"/>
      <c r="FD369" s="24"/>
      <c r="FE369" s="24"/>
      <c r="FF369" s="24"/>
      <c r="FG369" s="24"/>
      <c r="FH369" s="24"/>
      <c r="FI369" s="24"/>
      <c r="FJ369" s="24"/>
      <c r="FK369" s="24"/>
      <c r="FL369" s="24"/>
      <c r="FM369" s="24"/>
      <c r="FN369" s="24"/>
      <c r="FO369" s="24"/>
      <c r="FP369" s="24"/>
      <c r="FQ369" s="24"/>
      <c r="FR369" s="24"/>
      <c r="FS369" s="24"/>
      <c r="FT369" s="24"/>
      <c r="FU369" s="24"/>
      <c r="FV369" s="24"/>
      <c r="FW369" s="24"/>
      <c r="FX369" s="24"/>
      <c r="FY369" s="24"/>
      <c r="FZ369" s="24"/>
      <c r="GA369" s="24"/>
      <c r="GB369" s="24"/>
      <c r="GC369" s="24"/>
      <c r="GD369" s="24"/>
      <c r="GE369" s="24"/>
      <c r="GF369" s="24"/>
      <c r="GG369" s="24"/>
      <c r="GH369" s="24"/>
      <c r="GI369" s="24"/>
      <c r="GJ369" s="24"/>
      <c r="GK369" s="24"/>
      <c r="GL369" s="24"/>
      <c r="GM369" s="24"/>
      <c r="GN369" s="24"/>
      <c r="GO369" s="24"/>
      <c r="GP369" s="24"/>
      <c r="GQ369" s="24"/>
      <c r="GR369" s="24"/>
      <c r="GS369" s="24"/>
      <c r="GT369" s="24"/>
      <c r="GU369" s="24"/>
      <c r="GV369" s="24"/>
      <c r="GW369" s="24"/>
      <c r="GX369" s="24"/>
      <c r="GY369" s="24"/>
      <c r="GZ369" s="24"/>
      <c r="HA369" s="24"/>
      <c r="HB369" s="24"/>
      <c r="HC369" s="24"/>
      <c r="HD369" s="24"/>
      <c r="HE369" s="24"/>
      <c r="HF369" s="24"/>
      <c r="HG369" s="24"/>
      <c r="HH369" s="24"/>
      <c r="HI369" s="24"/>
      <c r="HJ369" s="24"/>
      <c r="HK369" s="24"/>
      <c r="HL369" s="24"/>
      <c r="HM369" s="24"/>
      <c r="HN369" s="24"/>
      <c r="HO369" s="24"/>
      <c r="HP369" s="24"/>
      <c r="HQ369" s="24"/>
      <c r="HR369" s="24"/>
      <c r="HS369" s="24"/>
      <c r="HT369" s="24"/>
      <c r="HU369" s="24"/>
      <c r="HV369" s="24"/>
      <c r="HW369" s="24"/>
      <c r="HX369" s="24"/>
      <c r="HY369" s="24"/>
      <c r="HZ369" s="24"/>
      <c r="IA369" s="24"/>
      <c r="IB369" s="24"/>
      <c r="IC369" s="24"/>
      <c r="ID369" s="24"/>
      <c r="IE369" s="24"/>
      <c r="IF369" s="24"/>
      <c r="IG369" s="24"/>
      <c r="IH369" s="24"/>
      <c r="II369" s="24"/>
      <c r="IJ369" s="24"/>
      <c r="IK369" s="24"/>
      <c r="IL369" s="24"/>
      <c r="IM369" s="24"/>
      <c r="IN369" s="24"/>
      <c r="IO369" s="24"/>
      <c r="IP369" s="24"/>
      <c r="IQ369" s="24"/>
      <c r="IR369" s="24"/>
      <c r="IS369" s="24"/>
      <c r="IT369" s="24"/>
      <c r="IU369" s="24"/>
      <c r="IV369" s="24"/>
      <c r="IW369" s="24"/>
      <c r="IX369" s="24"/>
      <c r="IY369" s="24"/>
      <c r="IZ369" s="24"/>
      <c r="JA369" s="24"/>
      <c r="JB369" s="24"/>
      <c r="JC369" s="24"/>
      <c r="JD369" s="24"/>
      <c r="JE369" s="24"/>
      <c r="JF369" s="24"/>
      <c r="JG369" s="24"/>
      <c r="JH369" s="24"/>
      <c r="JI369" s="24"/>
      <c r="JJ369" s="24"/>
      <c r="JK369" s="24"/>
      <c r="JL369" s="24"/>
      <c r="JM369" s="24"/>
      <c r="JN369" s="24"/>
      <c r="JO369" s="24"/>
      <c r="JP369" s="24"/>
      <c r="JQ369" s="24"/>
      <c r="JR369" s="24"/>
      <c r="JS369" s="24"/>
      <c r="JT369" s="24"/>
      <c r="JU369" s="24"/>
      <c r="JV369" s="24"/>
      <c r="JW369" s="24"/>
      <c r="JX369" s="24"/>
      <c r="JY369" s="24"/>
      <c r="JZ369" s="24"/>
      <c r="KA369" s="24"/>
      <c r="KB369" s="24"/>
      <c r="KC369" s="24"/>
      <c r="KD369" s="24"/>
      <c r="KE369" s="24"/>
      <c r="KF369" s="24"/>
      <c r="KG369" s="24"/>
      <c r="KH369" s="24"/>
      <c r="KI369" s="24"/>
      <c r="KJ369" s="24"/>
      <c r="KK369" s="24"/>
      <c r="KL369" s="24"/>
      <c r="KM369" s="24"/>
      <c r="KN369" s="24"/>
      <c r="KO369" s="24"/>
      <c r="KP369" s="24"/>
      <c r="KQ369" s="24"/>
      <c r="KR369" s="24"/>
      <c r="KS369" s="24"/>
      <c r="KT369" s="24"/>
      <c r="KU369" s="24"/>
      <c r="KV369" s="24"/>
      <c r="KW369" s="24"/>
      <c r="KX369" s="24"/>
      <c r="KY369" s="24"/>
      <c r="KZ369" s="24"/>
      <c r="LA369" s="24"/>
      <c r="LB369" s="24"/>
      <c r="LC369" s="24"/>
      <c r="LD369" s="24"/>
      <c r="LE369" s="24"/>
      <c r="LF369" s="24"/>
      <c r="LG369" s="24"/>
      <c r="LH369" s="24"/>
      <c r="LI369" s="24"/>
      <c r="LJ369" s="24"/>
      <c r="LK369" s="24"/>
      <c r="LL369" s="24"/>
      <c r="LM369" s="24"/>
      <c r="LN369" s="24"/>
      <c r="LO369" s="24"/>
      <c r="LP369" s="24"/>
      <c r="LQ369" s="24"/>
      <c r="LR369" s="24"/>
      <c r="LS369" s="24"/>
      <c r="LT369" s="24"/>
      <c r="LU369" s="24"/>
      <c r="LV369" s="24"/>
      <c r="LW369" s="24"/>
      <c r="LX369" s="24"/>
      <c r="LY369" s="24"/>
      <c r="LZ369" s="24"/>
      <c r="MA369" s="24"/>
      <c r="MB369" s="24"/>
      <c r="MC369" s="24"/>
      <c r="MD369" s="24"/>
      <c r="ME369" s="24"/>
      <c r="MF369" s="24"/>
      <c r="MG369" s="24"/>
      <c r="MH369" s="24"/>
      <c r="MI369" s="24"/>
      <c r="MJ369" s="24"/>
      <c r="MK369" s="24"/>
      <c r="ML369" s="24"/>
      <c r="MM369" s="24"/>
      <c r="MN369" s="24"/>
      <c r="MO369" s="24"/>
      <c r="MP369" s="24"/>
      <c r="MQ369" s="24"/>
      <c r="MR369" s="24"/>
      <c r="MS369" s="24"/>
      <c r="MT369" s="24"/>
      <c r="MU369" s="24"/>
      <c r="MV369" s="24"/>
      <c r="MW369" s="24"/>
      <c r="MX369" s="24"/>
      <c r="MY369" s="24"/>
      <c r="MZ369" s="24"/>
      <c r="NA369" s="24"/>
      <c r="NB369" s="24"/>
      <c r="NC369" s="24"/>
      <c r="ND369" s="24"/>
      <c r="NE369" s="24"/>
      <c r="NF369" s="24"/>
      <c r="NG369" s="24"/>
      <c r="NH369" s="24"/>
      <c r="NI369" s="24"/>
      <c r="NJ369" s="24"/>
      <c r="NK369" s="24"/>
      <c r="NL369" s="24"/>
      <c r="NM369" s="24"/>
      <c r="NN369" s="24"/>
      <c r="NO369" s="24"/>
      <c r="NP369" s="24"/>
      <c r="NQ369" s="24"/>
      <c r="NR369" s="24"/>
      <c r="NS369" s="24"/>
      <c r="NT369" s="24"/>
      <c r="NU369" s="24"/>
      <c r="NV369" s="24"/>
      <c r="NW369" s="24"/>
      <c r="NX369" s="24"/>
      <c r="NY369" s="24"/>
      <c r="NZ369" s="24"/>
      <c r="OA369" s="24"/>
      <c r="OB369" s="24"/>
      <c r="OC369" s="24"/>
      <c r="OD369" s="24"/>
      <c r="OE369" s="24"/>
      <c r="OF369" s="24"/>
      <c r="OG369" s="24"/>
      <c r="OH369" s="24"/>
      <c r="OI369" s="24"/>
      <c r="OJ369" s="24"/>
      <c r="OK369" s="24"/>
      <c r="OL369" s="24"/>
      <c r="OM369" s="24"/>
      <c r="ON369" s="24"/>
      <c r="OO369" s="24"/>
      <c r="OP369" s="24"/>
      <c r="OQ369" s="24"/>
      <c r="OR369" s="24"/>
      <c r="OS369" s="24"/>
      <c r="OT369" s="24"/>
      <c r="OU369" s="24"/>
      <c r="OV369" s="24"/>
      <c r="OW369" s="24"/>
      <c r="OX369" s="24"/>
      <c r="OY369" s="24"/>
      <c r="OZ369" s="24"/>
      <c r="PA369" s="24"/>
      <c r="PB369" s="24"/>
      <c r="PC369" s="24"/>
      <c r="PD369" s="24"/>
      <c r="PE369" s="24"/>
      <c r="PF369" s="24"/>
      <c r="PG369" s="24"/>
      <c r="PH369" s="24"/>
      <c r="PI369" s="24"/>
      <c r="PJ369" s="24"/>
      <c r="PK369" s="24"/>
      <c r="PL369" s="24"/>
      <c r="PM369" s="24"/>
      <c r="PN369" s="24"/>
      <c r="PO369" s="24"/>
      <c r="PP369" s="24"/>
      <c r="PQ369" s="24"/>
      <c r="PR369" s="24"/>
      <c r="PS369" s="24"/>
      <c r="PT369" s="24"/>
      <c r="PU369" s="24"/>
      <c r="PV369" s="24"/>
      <c r="PW369" s="24"/>
      <c r="PX369" s="24"/>
      <c r="PY369" s="24"/>
      <c r="PZ369" s="24"/>
      <c r="QA369" s="24"/>
      <c r="QB369" s="24"/>
      <c r="QC369" s="24"/>
      <c r="QD369" s="24"/>
      <c r="QE369" s="24"/>
      <c r="QF369" s="24"/>
      <c r="QG369" s="24"/>
      <c r="QH369" s="24"/>
      <c r="QI369" s="24"/>
      <c r="QJ369" s="24"/>
      <c r="QK369" s="24"/>
      <c r="QL369" s="24"/>
      <c r="QM369" s="24"/>
      <c r="QN369" s="24"/>
      <c r="QO369" s="24"/>
      <c r="QP369" s="24"/>
      <c r="QQ369" s="24"/>
      <c r="QR369" s="24"/>
      <c r="QS369" s="24"/>
      <c r="QT369" s="24"/>
      <c r="QU369" s="24"/>
      <c r="QV369" s="24"/>
      <c r="QW369" s="24"/>
      <c r="QX369" s="24"/>
      <c r="QY369" s="24"/>
      <c r="QZ369" s="24"/>
      <c r="RA369" s="24"/>
      <c r="RB369" s="24"/>
      <c r="RC369" s="24"/>
      <c r="RD369" s="24"/>
      <c r="RE369" s="24"/>
      <c r="RF369" s="24"/>
      <c r="RG369" s="24"/>
      <c r="RH369" s="24"/>
      <c r="RI369" s="24"/>
      <c r="RJ369" s="24"/>
      <c r="RK369" s="24"/>
      <c r="RL369" s="24"/>
      <c r="RM369" s="24"/>
      <c r="RN369" s="24"/>
      <c r="RO369" s="24"/>
      <c r="RP369" s="24"/>
      <c r="RQ369" s="24"/>
      <c r="RR369" s="24"/>
      <c r="RS369" s="24"/>
      <c r="RT369" s="24"/>
      <c r="RU369" s="24"/>
      <c r="RV369" s="24"/>
      <c r="RW369" s="24"/>
      <c r="RX369" s="24"/>
      <c r="RY369" s="24"/>
      <c r="RZ369" s="24"/>
      <c r="SA369" s="24"/>
      <c r="SB369" s="24"/>
      <c r="SC369" s="24"/>
      <c r="SD369" s="24"/>
      <c r="SE369" s="24"/>
      <c r="SF369" s="24"/>
      <c r="SG369" s="24"/>
      <c r="SH369" s="24"/>
      <c r="SI369" s="24"/>
      <c r="SJ369" s="24"/>
      <c r="SK369" s="24"/>
      <c r="SL369" s="24"/>
      <c r="SM369" s="24"/>
      <c r="SN369" s="24"/>
      <c r="SO369" s="24"/>
      <c r="SP369" s="24"/>
      <c r="SQ369" s="24"/>
      <c r="SR369" s="24"/>
      <c r="SS369" s="24"/>
      <c r="ST369" s="24"/>
      <c r="SU369" s="24"/>
      <c r="SV369" s="24"/>
      <c r="SW369" s="24"/>
      <c r="SX369" s="24"/>
      <c r="SY369" s="24"/>
      <c r="SZ369" s="24"/>
      <c r="TA369" s="24"/>
      <c r="TB369" s="24"/>
      <c r="TC369" s="24"/>
      <c r="TD369" s="24"/>
      <c r="TE369" s="24"/>
      <c r="TF369" s="24"/>
      <c r="TG369" s="24"/>
      <c r="TH369" s="24"/>
      <c r="TI369" s="24"/>
      <c r="TJ369" s="24"/>
      <c r="TK369" s="24"/>
      <c r="TL369" s="24"/>
      <c r="TM369" s="24"/>
      <c r="TN369" s="24"/>
      <c r="TO369" s="24"/>
      <c r="TP369" s="24"/>
      <c r="TQ369" s="24"/>
      <c r="TR369" s="24"/>
      <c r="TS369" s="24"/>
      <c r="TT369" s="24"/>
      <c r="TU369" s="24"/>
      <c r="TV369" s="24"/>
      <c r="TW369" s="24"/>
      <c r="TX369" s="24"/>
      <c r="TY369" s="24"/>
      <c r="TZ369" s="24"/>
      <c r="UA369" s="24"/>
      <c r="UB369" s="24"/>
      <c r="UC369" s="24"/>
      <c r="UD369" s="24"/>
      <c r="UE369" s="24"/>
      <c r="UF369" s="24"/>
      <c r="UG369" s="24"/>
      <c r="UH369" s="24"/>
      <c r="UI369" s="24"/>
      <c r="UJ369" s="24"/>
      <c r="UK369" s="24"/>
      <c r="UL369" s="24"/>
      <c r="UM369" s="24"/>
      <c r="UN369" s="24"/>
      <c r="UO369" s="24"/>
      <c r="UP369" s="24"/>
      <c r="UQ369" s="24"/>
      <c r="UR369" s="24"/>
      <c r="US369" s="24"/>
      <c r="UT369" s="24"/>
      <c r="UU369" s="24"/>
      <c r="UV369" s="24"/>
      <c r="UW369" s="24"/>
      <c r="UX369" s="24"/>
      <c r="UY369" s="24"/>
      <c r="UZ369" s="24"/>
      <c r="VA369" s="24"/>
      <c r="VB369" s="24"/>
      <c r="VC369" s="24"/>
      <c r="VD369" s="24"/>
    </row>
    <row r="370" spans="1:576" s="23" customFormat="1" ht="15" customHeight="1" x14ac:dyDescent="0.2">
      <c r="A370" s="18">
        <v>56</v>
      </c>
      <c r="B370" s="89" t="s">
        <v>325</v>
      </c>
      <c r="C370" s="89" t="s">
        <v>326</v>
      </c>
      <c r="D370" s="20">
        <v>14</v>
      </c>
      <c r="E370" s="89" t="s">
        <v>247</v>
      </c>
      <c r="F370" s="89" t="s">
        <v>327</v>
      </c>
      <c r="G370" s="130">
        <v>6</v>
      </c>
      <c r="H370" s="22">
        <v>40</v>
      </c>
      <c r="I370" s="22" t="s">
        <v>121</v>
      </c>
      <c r="J370" s="21" t="s">
        <v>237</v>
      </c>
      <c r="K370" s="21" t="s">
        <v>273</v>
      </c>
      <c r="L370" s="21" t="s">
        <v>287</v>
      </c>
      <c r="M370" s="22">
        <v>1</v>
      </c>
      <c r="N370" s="101">
        <v>10433</v>
      </c>
      <c r="O370" s="62">
        <f t="shared" si="194"/>
        <v>2086.6</v>
      </c>
      <c r="P370" s="62"/>
      <c r="Q370" s="62">
        <f t="shared" si="195"/>
        <v>12519.6</v>
      </c>
      <c r="R370" s="62">
        <f>70.1*7</f>
        <v>490.69999999999993</v>
      </c>
      <c r="S370" s="62">
        <f t="shared" si="196"/>
        <v>2341.7666666666669</v>
      </c>
      <c r="T370" s="62">
        <f t="shared" si="197"/>
        <v>23417.666666666668</v>
      </c>
      <c r="U370" s="62">
        <f t="shared" si="198"/>
        <v>2190.9299999999998</v>
      </c>
      <c r="V370" s="62">
        <f t="shared" si="199"/>
        <v>375.58800000000002</v>
      </c>
      <c r="W370" s="62">
        <f t="shared" si="200"/>
        <v>625.98</v>
      </c>
      <c r="X370" s="62">
        <f t="shared" si="201"/>
        <v>250.39200000000002</v>
      </c>
      <c r="Y370" s="62">
        <f>845+70</f>
        <v>915</v>
      </c>
      <c r="Z370" s="62">
        <f>586+30</f>
        <v>616</v>
      </c>
      <c r="AA370" s="64">
        <f t="shared" si="202"/>
        <v>7025.3</v>
      </c>
      <c r="AB370" s="64">
        <f t="shared" si="203"/>
        <v>20716.251111111113</v>
      </c>
      <c r="AC370" s="64">
        <f t="shared" si="204"/>
        <v>248595.01333333337</v>
      </c>
      <c r="AD370" s="64"/>
      <c r="AE370" s="64"/>
      <c r="AF370" s="64"/>
      <c r="AG370" s="64"/>
      <c r="AH370" s="64"/>
      <c r="AI370" s="64"/>
      <c r="AJ370" s="64"/>
      <c r="AK370" s="64"/>
      <c r="AL370" s="6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  <c r="CH370" s="24"/>
      <c r="CI370" s="24"/>
      <c r="CJ370" s="24"/>
      <c r="CK370" s="24"/>
      <c r="CL370" s="24"/>
      <c r="CM370" s="24"/>
      <c r="CN370" s="24"/>
      <c r="CO370" s="24"/>
      <c r="CP370" s="24"/>
      <c r="CQ370" s="24"/>
      <c r="CR370" s="24"/>
      <c r="CS370" s="24"/>
      <c r="CT370" s="24"/>
      <c r="CU370" s="24"/>
      <c r="CV370" s="24"/>
      <c r="CW370" s="24"/>
      <c r="CX370" s="24"/>
      <c r="CY370" s="24"/>
      <c r="CZ370" s="24"/>
      <c r="DA370" s="24"/>
      <c r="DB370" s="24"/>
      <c r="DC370" s="24"/>
      <c r="DD370" s="24"/>
      <c r="DE370" s="24"/>
      <c r="DF370" s="24"/>
      <c r="DG370" s="24"/>
      <c r="DH370" s="24"/>
      <c r="DI370" s="24"/>
      <c r="DJ370" s="24"/>
      <c r="DK370" s="24"/>
      <c r="DL370" s="24"/>
      <c r="DM370" s="24"/>
      <c r="DN370" s="24"/>
      <c r="DO370" s="24"/>
      <c r="DP370" s="24"/>
      <c r="DQ370" s="24"/>
      <c r="DR370" s="24"/>
      <c r="DS370" s="24"/>
      <c r="DT370" s="24"/>
      <c r="DU370" s="24"/>
      <c r="DV370" s="24"/>
      <c r="DW370" s="24"/>
      <c r="DX370" s="24"/>
      <c r="DY370" s="24"/>
      <c r="DZ370" s="24"/>
      <c r="EA370" s="24"/>
      <c r="EB370" s="24"/>
      <c r="EC370" s="24"/>
      <c r="ED370" s="24"/>
      <c r="EE370" s="24"/>
      <c r="EF370" s="24"/>
      <c r="EG370" s="24"/>
      <c r="EH370" s="24"/>
      <c r="EI370" s="24"/>
      <c r="EJ370" s="24"/>
      <c r="EK370" s="24"/>
      <c r="EL370" s="24"/>
      <c r="EM370" s="24"/>
      <c r="EN370" s="24"/>
      <c r="EO370" s="24"/>
      <c r="EP370" s="24"/>
      <c r="EQ370" s="24"/>
      <c r="ER370" s="24"/>
      <c r="ES370" s="24"/>
      <c r="ET370" s="24"/>
      <c r="EU370" s="24"/>
      <c r="EV370" s="24"/>
      <c r="EW370" s="24"/>
      <c r="EX370" s="24"/>
      <c r="EY370" s="24"/>
      <c r="EZ370" s="24"/>
      <c r="FA370" s="24"/>
      <c r="FB370" s="24"/>
      <c r="FC370" s="24"/>
      <c r="FD370" s="24"/>
      <c r="FE370" s="24"/>
      <c r="FF370" s="24"/>
      <c r="FG370" s="24"/>
      <c r="FH370" s="24"/>
      <c r="FI370" s="24"/>
      <c r="FJ370" s="24"/>
      <c r="FK370" s="24"/>
      <c r="FL370" s="24"/>
      <c r="FM370" s="24"/>
      <c r="FN370" s="24"/>
      <c r="FO370" s="24"/>
      <c r="FP370" s="24"/>
      <c r="FQ370" s="24"/>
      <c r="FR370" s="24"/>
      <c r="FS370" s="24"/>
      <c r="FT370" s="24"/>
      <c r="FU370" s="24"/>
      <c r="FV370" s="24"/>
      <c r="FW370" s="24"/>
      <c r="FX370" s="24"/>
      <c r="FY370" s="24"/>
      <c r="FZ370" s="24"/>
      <c r="GA370" s="24"/>
      <c r="GB370" s="24"/>
      <c r="GC370" s="24"/>
      <c r="GD370" s="24"/>
      <c r="GE370" s="24"/>
      <c r="GF370" s="24"/>
      <c r="GG370" s="24"/>
      <c r="GH370" s="24"/>
      <c r="GI370" s="24"/>
      <c r="GJ370" s="24"/>
      <c r="GK370" s="24"/>
      <c r="GL370" s="24"/>
      <c r="GM370" s="24"/>
      <c r="GN370" s="24"/>
      <c r="GO370" s="24"/>
      <c r="GP370" s="24"/>
      <c r="GQ370" s="24"/>
      <c r="GR370" s="24"/>
      <c r="GS370" s="24"/>
      <c r="GT370" s="24"/>
      <c r="GU370" s="24"/>
      <c r="GV370" s="24"/>
      <c r="GW370" s="24"/>
      <c r="GX370" s="24"/>
      <c r="GY370" s="24"/>
      <c r="GZ370" s="24"/>
      <c r="HA370" s="24"/>
      <c r="HB370" s="24"/>
      <c r="HC370" s="24"/>
      <c r="HD370" s="24"/>
      <c r="HE370" s="24"/>
      <c r="HF370" s="24"/>
      <c r="HG370" s="24"/>
      <c r="HH370" s="24"/>
      <c r="HI370" s="24"/>
      <c r="HJ370" s="24"/>
      <c r="HK370" s="24"/>
      <c r="HL370" s="24"/>
      <c r="HM370" s="24"/>
      <c r="HN370" s="24"/>
      <c r="HO370" s="24"/>
      <c r="HP370" s="24"/>
      <c r="HQ370" s="24"/>
      <c r="HR370" s="24"/>
      <c r="HS370" s="24"/>
      <c r="HT370" s="24"/>
      <c r="HU370" s="24"/>
      <c r="HV370" s="24"/>
      <c r="HW370" s="24"/>
      <c r="HX370" s="24"/>
      <c r="HY370" s="24"/>
      <c r="HZ370" s="24"/>
      <c r="IA370" s="24"/>
      <c r="IB370" s="24"/>
      <c r="IC370" s="24"/>
      <c r="ID370" s="24"/>
      <c r="IE370" s="24"/>
      <c r="IF370" s="24"/>
      <c r="IG370" s="24"/>
      <c r="IH370" s="24"/>
      <c r="II370" s="24"/>
      <c r="IJ370" s="24"/>
      <c r="IK370" s="24"/>
      <c r="IL370" s="24"/>
      <c r="IM370" s="24"/>
      <c r="IN370" s="24"/>
      <c r="IO370" s="24"/>
      <c r="IP370" s="24"/>
      <c r="IQ370" s="24"/>
      <c r="IR370" s="24"/>
      <c r="IS370" s="24"/>
      <c r="IT370" s="24"/>
      <c r="IU370" s="24"/>
      <c r="IV370" s="24"/>
      <c r="IW370" s="24"/>
      <c r="IX370" s="24"/>
      <c r="IY370" s="24"/>
      <c r="IZ370" s="24"/>
      <c r="JA370" s="24"/>
      <c r="JB370" s="24"/>
      <c r="JC370" s="24"/>
      <c r="JD370" s="24"/>
      <c r="JE370" s="24"/>
      <c r="JF370" s="24"/>
      <c r="JG370" s="24"/>
      <c r="JH370" s="24"/>
      <c r="JI370" s="24"/>
      <c r="JJ370" s="24"/>
      <c r="JK370" s="24"/>
      <c r="JL370" s="24"/>
      <c r="JM370" s="24"/>
      <c r="JN370" s="24"/>
      <c r="JO370" s="24"/>
      <c r="JP370" s="24"/>
      <c r="JQ370" s="24"/>
      <c r="JR370" s="24"/>
      <c r="JS370" s="24"/>
      <c r="JT370" s="24"/>
      <c r="JU370" s="24"/>
      <c r="JV370" s="24"/>
      <c r="JW370" s="24"/>
      <c r="JX370" s="24"/>
      <c r="JY370" s="24"/>
      <c r="JZ370" s="24"/>
      <c r="KA370" s="24"/>
      <c r="KB370" s="24"/>
      <c r="KC370" s="24"/>
      <c r="KD370" s="24"/>
      <c r="KE370" s="24"/>
      <c r="KF370" s="24"/>
      <c r="KG370" s="24"/>
      <c r="KH370" s="24"/>
      <c r="KI370" s="24"/>
      <c r="KJ370" s="24"/>
      <c r="KK370" s="24"/>
      <c r="KL370" s="24"/>
      <c r="KM370" s="24"/>
      <c r="KN370" s="24"/>
      <c r="KO370" s="24"/>
      <c r="KP370" s="24"/>
      <c r="KQ370" s="24"/>
      <c r="KR370" s="24"/>
      <c r="KS370" s="24"/>
      <c r="KT370" s="24"/>
      <c r="KU370" s="24"/>
      <c r="KV370" s="24"/>
      <c r="KW370" s="24"/>
      <c r="KX370" s="24"/>
      <c r="KY370" s="24"/>
      <c r="KZ370" s="24"/>
      <c r="LA370" s="24"/>
      <c r="LB370" s="24"/>
      <c r="LC370" s="24"/>
      <c r="LD370" s="24"/>
      <c r="LE370" s="24"/>
      <c r="LF370" s="24"/>
      <c r="LG370" s="24"/>
      <c r="LH370" s="24"/>
      <c r="LI370" s="24"/>
      <c r="LJ370" s="24"/>
      <c r="LK370" s="24"/>
      <c r="LL370" s="24"/>
      <c r="LM370" s="24"/>
      <c r="LN370" s="24"/>
      <c r="LO370" s="24"/>
      <c r="LP370" s="24"/>
      <c r="LQ370" s="24"/>
      <c r="LR370" s="24"/>
      <c r="LS370" s="24"/>
      <c r="LT370" s="24"/>
      <c r="LU370" s="24"/>
      <c r="LV370" s="24"/>
      <c r="LW370" s="24"/>
      <c r="LX370" s="24"/>
      <c r="LY370" s="24"/>
      <c r="LZ370" s="24"/>
      <c r="MA370" s="24"/>
      <c r="MB370" s="24"/>
      <c r="MC370" s="24"/>
      <c r="MD370" s="24"/>
      <c r="ME370" s="24"/>
      <c r="MF370" s="24"/>
      <c r="MG370" s="24"/>
      <c r="MH370" s="24"/>
      <c r="MI370" s="24"/>
      <c r="MJ370" s="24"/>
      <c r="MK370" s="24"/>
      <c r="ML370" s="24"/>
      <c r="MM370" s="24"/>
      <c r="MN370" s="24"/>
      <c r="MO370" s="24"/>
      <c r="MP370" s="24"/>
      <c r="MQ370" s="24"/>
      <c r="MR370" s="24"/>
      <c r="MS370" s="24"/>
      <c r="MT370" s="24"/>
      <c r="MU370" s="24"/>
      <c r="MV370" s="24"/>
      <c r="MW370" s="24"/>
      <c r="MX370" s="24"/>
      <c r="MY370" s="24"/>
      <c r="MZ370" s="24"/>
      <c r="NA370" s="24"/>
      <c r="NB370" s="24"/>
      <c r="NC370" s="24"/>
      <c r="ND370" s="24"/>
      <c r="NE370" s="24"/>
      <c r="NF370" s="24"/>
      <c r="NG370" s="24"/>
      <c r="NH370" s="24"/>
      <c r="NI370" s="24"/>
      <c r="NJ370" s="24"/>
      <c r="NK370" s="24"/>
      <c r="NL370" s="24"/>
      <c r="NM370" s="24"/>
      <c r="NN370" s="24"/>
      <c r="NO370" s="24"/>
      <c r="NP370" s="24"/>
      <c r="NQ370" s="24"/>
      <c r="NR370" s="24"/>
      <c r="NS370" s="24"/>
      <c r="NT370" s="24"/>
      <c r="NU370" s="24"/>
      <c r="NV370" s="24"/>
      <c r="NW370" s="24"/>
      <c r="NX370" s="24"/>
      <c r="NY370" s="24"/>
      <c r="NZ370" s="24"/>
      <c r="OA370" s="24"/>
      <c r="OB370" s="24"/>
      <c r="OC370" s="24"/>
      <c r="OD370" s="24"/>
      <c r="OE370" s="24"/>
      <c r="OF370" s="24"/>
      <c r="OG370" s="24"/>
      <c r="OH370" s="24"/>
      <c r="OI370" s="24"/>
      <c r="OJ370" s="24"/>
      <c r="OK370" s="24"/>
      <c r="OL370" s="24"/>
      <c r="OM370" s="24"/>
      <c r="ON370" s="24"/>
      <c r="OO370" s="24"/>
      <c r="OP370" s="24"/>
      <c r="OQ370" s="24"/>
      <c r="OR370" s="24"/>
      <c r="OS370" s="24"/>
      <c r="OT370" s="24"/>
      <c r="OU370" s="24"/>
      <c r="OV370" s="24"/>
      <c r="OW370" s="24"/>
      <c r="OX370" s="24"/>
      <c r="OY370" s="24"/>
      <c r="OZ370" s="24"/>
      <c r="PA370" s="24"/>
      <c r="PB370" s="24"/>
      <c r="PC370" s="24"/>
      <c r="PD370" s="24"/>
      <c r="PE370" s="24"/>
      <c r="PF370" s="24"/>
      <c r="PG370" s="24"/>
      <c r="PH370" s="24"/>
      <c r="PI370" s="24"/>
      <c r="PJ370" s="24"/>
      <c r="PK370" s="24"/>
      <c r="PL370" s="24"/>
      <c r="PM370" s="24"/>
      <c r="PN370" s="24"/>
      <c r="PO370" s="24"/>
      <c r="PP370" s="24"/>
      <c r="PQ370" s="24"/>
      <c r="PR370" s="24"/>
      <c r="PS370" s="24"/>
      <c r="PT370" s="24"/>
      <c r="PU370" s="24"/>
      <c r="PV370" s="24"/>
      <c r="PW370" s="24"/>
      <c r="PX370" s="24"/>
      <c r="PY370" s="24"/>
      <c r="PZ370" s="24"/>
      <c r="QA370" s="24"/>
      <c r="QB370" s="24"/>
      <c r="QC370" s="24"/>
      <c r="QD370" s="24"/>
      <c r="QE370" s="24"/>
      <c r="QF370" s="24"/>
      <c r="QG370" s="24"/>
      <c r="QH370" s="24"/>
      <c r="QI370" s="24"/>
      <c r="QJ370" s="24"/>
      <c r="QK370" s="24"/>
      <c r="QL370" s="24"/>
      <c r="QM370" s="24"/>
      <c r="QN370" s="24"/>
      <c r="QO370" s="24"/>
      <c r="QP370" s="24"/>
      <c r="QQ370" s="24"/>
      <c r="QR370" s="24"/>
      <c r="QS370" s="24"/>
      <c r="QT370" s="24"/>
      <c r="QU370" s="24"/>
      <c r="QV370" s="24"/>
      <c r="QW370" s="24"/>
      <c r="QX370" s="24"/>
      <c r="QY370" s="24"/>
      <c r="QZ370" s="24"/>
      <c r="RA370" s="24"/>
      <c r="RB370" s="24"/>
      <c r="RC370" s="24"/>
      <c r="RD370" s="24"/>
      <c r="RE370" s="24"/>
      <c r="RF370" s="24"/>
      <c r="RG370" s="24"/>
      <c r="RH370" s="24"/>
      <c r="RI370" s="24"/>
      <c r="RJ370" s="24"/>
      <c r="RK370" s="24"/>
      <c r="RL370" s="24"/>
      <c r="RM370" s="24"/>
      <c r="RN370" s="24"/>
      <c r="RO370" s="24"/>
      <c r="RP370" s="24"/>
      <c r="RQ370" s="24"/>
      <c r="RR370" s="24"/>
      <c r="RS370" s="24"/>
      <c r="RT370" s="24"/>
      <c r="RU370" s="24"/>
      <c r="RV370" s="24"/>
      <c r="RW370" s="24"/>
      <c r="RX370" s="24"/>
      <c r="RY370" s="24"/>
      <c r="RZ370" s="24"/>
      <c r="SA370" s="24"/>
      <c r="SB370" s="24"/>
      <c r="SC370" s="24"/>
      <c r="SD370" s="24"/>
      <c r="SE370" s="24"/>
      <c r="SF370" s="24"/>
      <c r="SG370" s="24"/>
      <c r="SH370" s="24"/>
      <c r="SI370" s="24"/>
      <c r="SJ370" s="24"/>
      <c r="SK370" s="24"/>
      <c r="SL370" s="24"/>
      <c r="SM370" s="24"/>
      <c r="SN370" s="24"/>
      <c r="SO370" s="24"/>
      <c r="SP370" s="24"/>
      <c r="SQ370" s="24"/>
      <c r="SR370" s="24"/>
      <c r="SS370" s="24"/>
      <c r="ST370" s="24"/>
      <c r="SU370" s="24"/>
      <c r="SV370" s="24"/>
      <c r="SW370" s="24"/>
      <c r="SX370" s="24"/>
      <c r="SY370" s="24"/>
      <c r="SZ370" s="24"/>
      <c r="TA370" s="24"/>
      <c r="TB370" s="24"/>
      <c r="TC370" s="24"/>
      <c r="TD370" s="24"/>
      <c r="TE370" s="24"/>
      <c r="TF370" s="24"/>
      <c r="TG370" s="24"/>
      <c r="TH370" s="24"/>
      <c r="TI370" s="24"/>
      <c r="TJ370" s="24"/>
      <c r="TK370" s="24"/>
      <c r="TL370" s="24"/>
      <c r="TM370" s="24"/>
      <c r="TN370" s="24"/>
      <c r="TO370" s="24"/>
      <c r="TP370" s="24"/>
      <c r="TQ370" s="24"/>
      <c r="TR370" s="24"/>
      <c r="TS370" s="24"/>
      <c r="TT370" s="24"/>
      <c r="TU370" s="24"/>
      <c r="TV370" s="24"/>
      <c r="TW370" s="24"/>
      <c r="TX370" s="24"/>
      <c r="TY370" s="24"/>
      <c r="TZ370" s="24"/>
      <c r="UA370" s="24"/>
      <c r="UB370" s="24"/>
      <c r="UC370" s="24"/>
      <c r="UD370" s="24"/>
      <c r="UE370" s="24"/>
      <c r="UF370" s="24"/>
      <c r="UG370" s="24"/>
      <c r="UH370" s="24"/>
      <c r="UI370" s="24"/>
      <c r="UJ370" s="24"/>
      <c r="UK370" s="24"/>
      <c r="UL370" s="24"/>
      <c r="UM370" s="24"/>
      <c r="UN370" s="24"/>
      <c r="UO370" s="24"/>
      <c r="UP370" s="24"/>
      <c r="UQ370" s="24"/>
      <c r="UR370" s="24"/>
      <c r="US370" s="24"/>
      <c r="UT370" s="24"/>
      <c r="UU370" s="24"/>
      <c r="UV370" s="24"/>
      <c r="UW370" s="24"/>
      <c r="UX370" s="24"/>
      <c r="UY370" s="24"/>
      <c r="UZ370" s="24"/>
      <c r="VA370" s="24"/>
      <c r="VB370" s="24"/>
      <c r="VC370" s="24"/>
      <c r="VD370" s="24"/>
    </row>
    <row r="371" spans="1:576" s="23" customFormat="1" ht="15" customHeight="1" x14ac:dyDescent="0.2">
      <c r="A371" s="18">
        <v>57</v>
      </c>
      <c r="B371" s="89" t="s">
        <v>325</v>
      </c>
      <c r="C371" s="89" t="s">
        <v>326</v>
      </c>
      <c r="D371" s="20">
        <v>14</v>
      </c>
      <c r="E371" s="89" t="s">
        <v>247</v>
      </c>
      <c r="F371" s="89" t="s">
        <v>327</v>
      </c>
      <c r="G371" s="130">
        <v>6</v>
      </c>
      <c r="H371" s="22">
        <v>40</v>
      </c>
      <c r="I371" s="22" t="s">
        <v>121</v>
      </c>
      <c r="J371" s="21" t="s">
        <v>237</v>
      </c>
      <c r="K371" s="21" t="s">
        <v>273</v>
      </c>
      <c r="L371" s="21" t="s">
        <v>287</v>
      </c>
      <c r="M371" s="22">
        <v>1</v>
      </c>
      <c r="N371" s="101">
        <v>10433</v>
      </c>
      <c r="O371" s="62">
        <f t="shared" si="194"/>
        <v>2086.6</v>
      </c>
      <c r="P371" s="62"/>
      <c r="Q371" s="62">
        <f t="shared" si="195"/>
        <v>12519.6</v>
      </c>
      <c r="R371" s="62">
        <f>70.1*6</f>
        <v>420.59999999999997</v>
      </c>
      <c r="S371" s="62">
        <f t="shared" si="196"/>
        <v>2341.7666666666669</v>
      </c>
      <c r="T371" s="62">
        <f t="shared" si="197"/>
        <v>23417.666666666668</v>
      </c>
      <c r="U371" s="62">
        <f t="shared" si="198"/>
        <v>2190.9299999999998</v>
      </c>
      <c r="V371" s="62">
        <f t="shared" si="199"/>
        <v>375.58800000000002</v>
      </c>
      <c r="W371" s="62">
        <f t="shared" si="200"/>
        <v>625.98</v>
      </c>
      <c r="X371" s="62">
        <f t="shared" si="201"/>
        <v>250.39200000000002</v>
      </c>
      <c r="Y371" s="62">
        <f>845+70</f>
        <v>915</v>
      </c>
      <c r="Z371" s="62">
        <f>586+30</f>
        <v>616</v>
      </c>
      <c r="AA371" s="64">
        <f t="shared" si="202"/>
        <v>7025.3</v>
      </c>
      <c r="AB371" s="64">
        <f t="shared" si="203"/>
        <v>20646.15111111111</v>
      </c>
      <c r="AC371" s="64">
        <f t="shared" si="204"/>
        <v>247753.81333333332</v>
      </c>
      <c r="AD371" s="64"/>
      <c r="AE371" s="64"/>
      <c r="AF371" s="64"/>
      <c r="AG371" s="64"/>
      <c r="AH371" s="64"/>
      <c r="AI371" s="64"/>
      <c r="AJ371" s="64"/>
      <c r="AK371" s="64"/>
      <c r="AL371" s="6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  <c r="CD371" s="24"/>
      <c r="CE371" s="24"/>
      <c r="CF371" s="24"/>
      <c r="CG371" s="24"/>
      <c r="CH371" s="24"/>
      <c r="CI371" s="24"/>
      <c r="CJ371" s="24"/>
      <c r="CK371" s="24"/>
      <c r="CL371" s="24"/>
      <c r="CM371" s="24"/>
      <c r="CN371" s="24"/>
      <c r="CO371" s="24"/>
      <c r="CP371" s="24"/>
      <c r="CQ371" s="24"/>
      <c r="CR371" s="24"/>
      <c r="CS371" s="24"/>
      <c r="CT371" s="24"/>
      <c r="CU371" s="24"/>
      <c r="CV371" s="24"/>
      <c r="CW371" s="24"/>
      <c r="CX371" s="24"/>
      <c r="CY371" s="24"/>
      <c r="CZ371" s="24"/>
      <c r="DA371" s="24"/>
      <c r="DB371" s="24"/>
      <c r="DC371" s="24"/>
      <c r="DD371" s="24"/>
      <c r="DE371" s="24"/>
      <c r="DF371" s="24"/>
      <c r="DG371" s="24"/>
      <c r="DH371" s="24"/>
      <c r="DI371" s="24"/>
      <c r="DJ371" s="24"/>
      <c r="DK371" s="24"/>
      <c r="DL371" s="24"/>
      <c r="DM371" s="24"/>
      <c r="DN371" s="24"/>
      <c r="DO371" s="24"/>
      <c r="DP371" s="24"/>
      <c r="DQ371" s="24"/>
      <c r="DR371" s="24"/>
      <c r="DS371" s="24"/>
      <c r="DT371" s="24"/>
      <c r="DU371" s="24"/>
      <c r="DV371" s="24"/>
      <c r="DW371" s="24"/>
      <c r="DX371" s="24"/>
      <c r="DY371" s="24"/>
      <c r="DZ371" s="24"/>
      <c r="EA371" s="24"/>
      <c r="EB371" s="24"/>
      <c r="EC371" s="24"/>
      <c r="ED371" s="24"/>
      <c r="EE371" s="24"/>
      <c r="EF371" s="24"/>
      <c r="EG371" s="24"/>
      <c r="EH371" s="24"/>
      <c r="EI371" s="24"/>
      <c r="EJ371" s="24"/>
      <c r="EK371" s="24"/>
      <c r="EL371" s="24"/>
      <c r="EM371" s="24"/>
      <c r="EN371" s="24"/>
      <c r="EO371" s="24"/>
      <c r="EP371" s="24"/>
      <c r="EQ371" s="24"/>
      <c r="ER371" s="24"/>
      <c r="ES371" s="24"/>
      <c r="ET371" s="24"/>
      <c r="EU371" s="24"/>
      <c r="EV371" s="24"/>
      <c r="EW371" s="24"/>
      <c r="EX371" s="24"/>
      <c r="EY371" s="24"/>
      <c r="EZ371" s="24"/>
      <c r="FA371" s="24"/>
      <c r="FB371" s="24"/>
      <c r="FC371" s="24"/>
      <c r="FD371" s="24"/>
      <c r="FE371" s="24"/>
      <c r="FF371" s="24"/>
      <c r="FG371" s="24"/>
      <c r="FH371" s="24"/>
      <c r="FI371" s="24"/>
      <c r="FJ371" s="24"/>
      <c r="FK371" s="24"/>
      <c r="FL371" s="24"/>
      <c r="FM371" s="24"/>
      <c r="FN371" s="24"/>
      <c r="FO371" s="24"/>
      <c r="FP371" s="24"/>
      <c r="FQ371" s="24"/>
      <c r="FR371" s="24"/>
      <c r="FS371" s="24"/>
      <c r="FT371" s="24"/>
      <c r="FU371" s="24"/>
      <c r="FV371" s="24"/>
      <c r="FW371" s="24"/>
      <c r="FX371" s="24"/>
      <c r="FY371" s="24"/>
      <c r="FZ371" s="24"/>
      <c r="GA371" s="24"/>
      <c r="GB371" s="24"/>
      <c r="GC371" s="24"/>
      <c r="GD371" s="24"/>
      <c r="GE371" s="24"/>
      <c r="GF371" s="24"/>
      <c r="GG371" s="24"/>
      <c r="GH371" s="24"/>
      <c r="GI371" s="24"/>
      <c r="GJ371" s="24"/>
      <c r="GK371" s="24"/>
      <c r="GL371" s="24"/>
      <c r="GM371" s="24"/>
      <c r="GN371" s="24"/>
      <c r="GO371" s="24"/>
      <c r="GP371" s="24"/>
      <c r="GQ371" s="24"/>
      <c r="GR371" s="24"/>
      <c r="GS371" s="24"/>
      <c r="GT371" s="24"/>
      <c r="GU371" s="24"/>
      <c r="GV371" s="24"/>
      <c r="GW371" s="24"/>
      <c r="GX371" s="24"/>
      <c r="GY371" s="24"/>
      <c r="GZ371" s="24"/>
      <c r="HA371" s="24"/>
      <c r="HB371" s="24"/>
      <c r="HC371" s="24"/>
      <c r="HD371" s="24"/>
      <c r="HE371" s="24"/>
      <c r="HF371" s="24"/>
      <c r="HG371" s="24"/>
      <c r="HH371" s="24"/>
      <c r="HI371" s="24"/>
      <c r="HJ371" s="24"/>
      <c r="HK371" s="24"/>
      <c r="HL371" s="24"/>
      <c r="HM371" s="24"/>
      <c r="HN371" s="24"/>
      <c r="HO371" s="24"/>
      <c r="HP371" s="24"/>
      <c r="HQ371" s="24"/>
      <c r="HR371" s="24"/>
      <c r="HS371" s="24"/>
      <c r="HT371" s="24"/>
      <c r="HU371" s="24"/>
      <c r="HV371" s="24"/>
      <c r="HW371" s="24"/>
      <c r="HX371" s="24"/>
      <c r="HY371" s="24"/>
      <c r="HZ371" s="24"/>
      <c r="IA371" s="24"/>
      <c r="IB371" s="24"/>
      <c r="IC371" s="24"/>
      <c r="ID371" s="24"/>
      <c r="IE371" s="24"/>
      <c r="IF371" s="24"/>
      <c r="IG371" s="24"/>
      <c r="IH371" s="24"/>
      <c r="II371" s="24"/>
      <c r="IJ371" s="24"/>
      <c r="IK371" s="24"/>
      <c r="IL371" s="24"/>
      <c r="IM371" s="24"/>
      <c r="IN371" s="24"/>
      <c r="IO371" s="24"/>
      <c r="IP371" s="24"/>
      <c r="IQ371" s="24"/>
      <c r="IR371" s="24"/>
      <c r="IS371" s="24"/>
      <c r="IT371" s="24"/>
      <c r="IU371" s="24"/>
      <c r="IV371" s="24"/>
      <c r="IW371" s="24"/>
      <c r="IX371" s="24"/>
      <c r="IY371" s="24"/>
      <c r="IZ371" s="24"/>
      <c r="JA371" s="24"/>
      <c r="JB371" s="24"/>
      <c r="JC371" s="24"/>
      <c r="JD371" s="24"/>
      <c r="JE371" s="24"/>
      <c r="JF371" s="24"/>
      <c r="JG371" s="24"/>
      <c r="JH371" s="24"/>
      <c r="JI371" s="24"/>
      <c r="JJ371" s="24"/>
      <c r="JK371" s="24"/>
      <c r="JL371" s="24"/>
      <c r="JM371" s="24"/>
      <c r="JN371" s="24"/>
      <c r="JO371" s="24"/>
      <c r="JP371" s="24"/>
      <c r="JQ371" s="24"/>
      <c r="JR371" s="24"/>
      <c r="JS371" s="24"/>
      <c r="JT371" s="24"/>
      <c r="JU371" s="24"/>
      <c r="JV371" s="24"/>
      <c r="JW371" s="24"/>
      <c r="JX371" s="24"/>
      <c r="JY371" s="24"/>
      <c r="JZ371" s="24"/>
      <c r="KA371" s="24"/>
      <c r="KB371" s="24"/>
      <c r="KC371" s="24"/>
      <c r="KD371" s="24"/>
      <c r="KE371" s="24"/>
      <c r="KF371" s="24"/>
      <c r="KG371" s="24"/>
      <c r="KH371" s="24"/>
      <c r="KI371" s="24"/>
      <c r="KJ371" s="24"/>
      <c r="KK371" s="24"/>
      <c r="KL371" s="24"/>
      <c r="KM371" s="24"/>
      <c r="KN371" s="24"/>
      <c r="KO371" s="24"/>
      <c r="KP371" s="24"/>
      <c r="KQ371" s="24"/>
      <c r="KR371" s="24"/>
      <c r="KS371" s="24"/>
      <c r="KT371" s="24"/>
      <c r="KU371" s="24"/>
      <c r="KV371" s="24"/>
      <c r="KW371" s="24"/>
      <c r="KX371" s="24"/>
      <c r="KY371" s="24"/>
      <c r="KZ371" s="24"/>
      <c r="LA371" s="24"/>
      <c r="LB371" s="24"/>
      <c r="LC371" s="24"/>
      <c r="LD371" s="24"/>
      <c r="LE371" s="24"/>
      <c r="LF371" s="24"/>
      <c r="LG371" s="24"/>
      <c r="LH371" s="24"/>
      <c r="LI371" s="24"/>
      <c r="LJ371" s="24"/>
      <c r="LK371" s="24"/>
      <c r="LL371" s="24"/>
      <c r="LM371" s="24"/>
      <c r="LN371" s="24"/>
      <c r="LO371" s="24"/>
      <c r="LP371" s="24"/>
      <c r="LQ371" s="24"/>
      <c r="LR371" s="24"/>
      <c r="LS371" s="24"/>
      <c r="LT371" s="24"/>
      <c r="LU371" s="24"/>
      <c r="LV371" s="24"/>
      <c r="LW371" s="24"/>
      <c r="LX371" s="24"/>
      <c r="LY371" s="24"/>
      <c r="LZ371" s="24"/>
      <c r="MA371" s="24"/>
      <c r="MB371" s="24"/>
      <c r="MC371" s="24"/>
      <c r="MD371" s="24"/>
      <c r="ME371" s="24"/>
      <c r="MF371" s="24"/>
      <c r="MG371" s="24"/>
      <c r="MH371" s="24"/>
      <c r="MI371" s="24"/>
      <c r="MJ371" s="24"/>
      <c r="MK371" s="24"/>
      <c r="ML371" s="24"/>
      <c r="MM371" s="24"/>
      <c r="MN371" s="24"/>
      <c r="MO371" s="24"/>
      <c r="MP371" s="24"/>
      <c r="MQ371" s="24"/>
      <c r="MR371" s="24"/>
      <c r="MS371" s="24"/>
      <c r="MT371" s="24"/>
      <c r="MU371" s="24"/>
      <c r="MV371" s="24"/>
      <c r="MW371" s="24"/>
      <c r="MX371" s="24"/>
      <c r="MY371" s="24"/>
      <c r="MZ371" s="24"/>
      <c r="NA371" s="24"/>
      <c r="NB371" s="24"/>
      <c r="NC371" s="24"/>
      <c r="ND371" s="24"/>
      <c r="NE371" s="24"/>
      <c r="NF371" s="24"/>
      <c r="NG371" s="24"/>
      <c r="NH371" s="24"/>
      <c r="NI371" s="24"/>
      <c r="NJ371" s="24"/>
      <c r="NK371" s="24"/>
      <c r="NL371" s="24"/>
      <c r="NM371" s="24"/>
      <c r="NN371" s="24"/>
      <c r="NO371" s="24"/>
      <c r="NP371" s="24"/>
      <c r="NQ371" s="24"/>
      <c r="NR371" s="24"/>
      <c r="NS371" s="24"/>
      <c r="NT371" s="24"/>
      <c r="NU371" s="24"/>
      <c r="NV371" s="24"/>
      <c r="NW371" s="24"/>
      <c r="NX371" s="24"/>
      <c r="NY371" s="24"/>
      <c r="NZ371" s="24"/>
      <c r="OA371" s="24"/>
      <c r="OB371" s="24"/>
      <c r="OC371" s="24"/>
      <c r="OD371" s="24"/>
      <c r="OE371" s="24"/>
      <c r="OF371" s="24"/>
      <c r="OG371" s="24"/>
      <c r="OH371" s="24"/>
      <c r="OI371" s="24"/>
      <c r="OJ371" s="24"/>
      <c r="OK371" s="24"/>
      <c r="OL371" s="24"/>
      <c r="OM371" s="24"/>
      <c r="ON371" s="24"/>
      <c r="OO371" s="24"/>
      <c r="OP371" s="24"/>
      <c r="OQ371" s="24"/>
      <c r="OR371" s="24"/>
      <c r="OS371" s="24"/>
      <c r="OT371" s="24"/>
      <c r="OU371" s="24"/>
      <c r="OV371" s="24"/>
      <c r="OW371" s="24"/>
      <c r="OX371" s="24"/>
      <c r="OY371" s="24"/>
      <c r="OZ371" s="24"/>
      <c r="PA371" s="24"/>
      <c r="PB371" s="24"/>
      <c r="PC371" s="24"/>
      <c r="PD371" s="24"/>
      <c r="PE371" s="24"/>
      <c r="PF371" s="24"/>
      <c r="PG371" s="24"/>
      <c r="PH371" s="24"/>
      <c r="PI371" s="24"/>
      <c r="PJ371" s="24"/>
      <c r="PK371" s="24"/>
      <c r="PL371" s="24"/>
      <c r="PM371" s="24"/>
      <c r="PN371" s="24"/>
      <c r="PO371" s="24"/>
      <c r="PP371" s="24"/>
      <c r="PQ371" s="24"/>
      <c r="PR371" s="24"/>
      <c r="PS371" s="24"/>
      <c r="PT371" s="24"/>
      <c r="PU371" s="24"/>
      <c r="PV371" s="24"/>
      <c r="PW371" s="24"/>
      <c r="PX371" s="24"/>
      <c r="PY371" s="24"/>
      <c r="PZ371" s="24"/>
      <c r="QA371" s="24"/>
      <c r="QB371" s="24"/>
      <c r="QC371" s="24"/>
      <c r="QD371" s="24"/>
      <c r="QE371" s="24"/>
      <c r="QF371" s="24"/>
      <c r="QG371" s="24"/>
      <c r="QH371" s="24"/>
      <c r="QI371" s="24"/>
      <c r="QJ371" s="24"/>
      <c r="QK371" s="24"/>
      <c r="QL371" s="24"/>
      <c r="QM371" s="24"/>
      <c r="QN371" s="24"/>
      <c r="QO371" s="24"/>
      <c r="QP371" s="24"/>
      <c r="QQ371" s="24"/>
      <c r="QR371" s="24"/>
      <c r="QS371" s="24"/>
      <c r="QT371" s="24"/>
      <c r="QU371" s="24"/>
      <c r="QV371" s="24"/>
      <c r="QW371" s="24"/>
      <c r="QX371" s="24"/>
      <c r="QY371" s="24"/>
      <c r="QZ371" s="24"/>
      <c r="RA371" s="24"/>
      <c r="RB371" s="24"/>
      <c r="RC371" s="24"/>
      <c r="RD371" s="24"/>
      <c r="RE371" s="24"/>
      <c r="RF371" s="24"/>
      <c r="RG371" s="24"/>
      <c r="RH371" s="24"/>
      <c r="RI371" s="24"/>
      <c r="RJ371" s="24"/>
      <c r="RK371" s="24"/>
      <c r="RL371" s="24"/>
      <c r="RM371" s="24"/>
      <c r="RN371" s="24"/>
      <c r="RO371" s="24"/>
      <c r="RP371" s="24"/>
      <c r="RQ371" s="24"/>
      <c r="RR371" s="24"/>
      <c r="RS371" s="24"/>
      <c r="RT371" s="24"/>
      <c r="RU371" s="24"/>
      <c r="RV371" s="24"/>
      <c r="RW371" s="24"/>
      <c r="RX371" s="24"/>
      <c r="RY371" s="24"/>
      <c r="RZ371" s="24"/>
      <c r="SA371" s="24"/>
      <c r="SB371" s="24"/>
      <c r="SC371" s="24"/>
      <c r="SD371" s="24"/>
      <c r="SE371" s="24"/>
      <c r="SF371" s="24"/>
      <c r="SG371" s="24"/>
      <c r="SH371" s="24"/>
      <c r="SI371" s="24"/>
      <c r="SJ371" s="24"/>
      <c r="SK371" s="24"/>
      <c r="SL371" s="24"/>
      <c r="SM371" s="24"/>
      <c r="SN371" s="24"/>
      <c r="SO371" s="24"/>
      <c r="SP371" s="24"/>
      <c r="SQ371" s="24"/>
      <c r="SR371" s="24"/>
      <c r="SS371" s="24"/>
      <c r="ST371" s="24"/>
      <c r="SU371" s="24"/>
      <c r="SV371" s="24"/>
      <c r="SW371" s="24"/>
      <c r="SX371" s="24"/>
      <c r="SY371" s="24"/>
      <c r="SZ371" s="24"/>
      <c r="TA371" s="24"/>
      <c r="TB371" s="24"/>
      <c r="TC371" s="24"/>
      <c r="TD371" s="24"/>
      <c r="TE371" s="24"/>
      <c r="TF371" s="24"/>
      <c r="TG371" s="24"/>
      <c r="TH371" s="24"/>
      <c r="TI371" s="24"/>
      <c r="TJ371" s="24"/>
      <c r="TK371" s="24"/>
      <c r="TL371" s="24"/>
      <c r="TM371" s="24"/>
      <c r="TN371" s="24"/>
      <c r="TO371" s="24"/>
      <c r="TP371" s="24"/>
      <c r="TQ371" s="24"/>
      <c r="TR371" s="24"/>
      <c r="TS371" s="24"/>
      <c r="TT371" s="24"/>
      <c r="TU371" s="24"/>
      <c r="TV371" s="24"/>
      <c r="TW371" s="24"/>
      <c r="TX371" s="24"/>
      <c r="TY371" s="24"/>
      <c r="TZ371" s="24"/>
      <c r="UA371" s="24"/>
      <c r="UB371" s="24"/>
      <c r="UC371" s="24"/>
      <c r="UD371" s="24"/>
      <c r="UE371" s="24"/>
      <c r="UF371" s="24"/>
      <c r="UG371" s="24"/>
      <c r="UH371" s="24"/>
      <c r="UI371" s="24"/>
      <c r="UJ371" s="24"/>
      <c r="UK371" s="24"/>
      <c r="UL371" s="24"/>
      <c r="UM371" s="24"/>
      <c r="UN371" s="24"/>
      <c r="UO371" s="24"/>
      <c r="UP371" s="24"/>
      <c r="UQ371" s="24"/>
      <c r="UR371" s="24"/>
      <c r="US371" s="24"/>
      <c r="UT371" s="24"/>
      <c r="UU371" s="24"/>
      <c r="UV371" s="24"/>
      <c r="UW371" s="24"/>
      <c r="UX371" s="24"/>
      <c r="UY371" s="24"/>
      <c r="UZ371" s="24"/>
      <c r="VA371" s="24"/>
      <c r="VB371" s="24"/>
      <c r="VC371" s="24"/>
      <c r="VD371" s="24"/>
    </row>
    <row r="372" spans="1:576" s="23" customFormat="1" ht="15" customHeight="1" x14ac:dyDescent="0.2">
      <c r="A372" s="18">
        <v>58</v>
      </c>
      <c r="B372" s="89" t="s">
        <v>325</v>
      </c>
      <c r="C372" s="89" t="s">
        <v>326</v>
      </c>
      <c r="D372" s="20">
        <v>14</v>
      </c>
      <c r="E372" s="89" t="s">
        <v>247</v>
      </c>
      <c r="F372" s="89" t="s">
        <v>327</v>
      </c>
      <c r="G372" s="130">
        <v>6</v>
      </c>
      <c r="H372" s="22">
        <v>40</v>
      </c>
      <c r="I372" s="22" t="s">
        <v>121</v>
      </c>
      <c r="J372" s="21" t="s">
        <v>237</v>
      </c>
      <c r="K372" s="21" t="s">
        <v>273</v>
      </c>
      <c r="L372" s="21" t="s">
        <v>287</v>
      </c>
      <c r="M372" s="22">
        <v>1</v>
      </c>
      <c r="N372" s="101">
        <v>10433</v>
      </c>
      <c r="O372" s="62">
        <f t="shared" si="194"/>
        <v>2086.6</v>
      </c>
      <c r="P372" s="62"/>
      <c r="Q372" s="62">
        <f t="shared" si="195"/>
        <v>12519.6</v>
      </c>
      <c r="R372" s="62">
        <f>70.1*6</f>
        <v>420.59999999999997</v>
      </c>
      <c r="S372" s="62">
        <f t="shared" si="196"/>
        <v>2341.7666666666669</v>
      </c>
      <c r="T372" s="62">
        <f t="shared" si="197"/>
        <v>23417.666666666668</v>
      </c>
      <c r="U372" s="62">
        <f t="shared" si="198"/>
        <v>2190.9299999999998</v>
      </c>
      <c r="V372" s="62">
        <f t="shared" si="199"/>
        <v>375.58800000000002</v>
      </c>
      <c r="W372" s="62">
        <f t="shared" si="200"/>
        <v>625.98</v>
      </c>
      <c r="X372" s="62">
        <f t="shared" si="201"/>
        <v>250.39200000000002</v>
      </c>
      <c r="Y372" s="62">
        <f>845+70</f>
        <v>915</v>
      </c>
      <c r="Z372" s="62">
        <f>586+30</f>
        <v>616</v>
      </c>
      <c r="AA372" s="64">
        <f t="shared" si="202"/>
        <v>7025.3</v>
      </c>
      <c r="AB372" s="64">
        <f t="shared" si="203"/>
        <v>20646.15111111111</v>
      </c>
      <c r="AC372" s="64">
        <f t="shared" si="204"/>
        <v>247753.81333333332</v>
      </c>
      <c r="AD372" s="64"/>
      <c r="AE372" s="64"/>
      <c r="AF372" s="64"/>
      <c r="AG372" s="64"/>
      <c r="AH372" s="64"/>
      <c r="AI372" s="64"/>
      <c r="AJ372" s="64"/>
      <c r="AK372" s="64"/>
      <c r="AL372" s="6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  <c r="CH372" s="24"/>
      <c r="CI372" s="24"/>
      <c r="CJ372" s="24"/>
      <c r="CK372" s="24"/>
      <c r="CL372" s="24"/>
      <c r="CM372" s="24"/>
      <c r="CN372" s="24"/>
      <c r="CO372" s="24"/>
      <c r="CP372" s="24"/>
      <c r="CQ372" s="24"/>
      <c r="CR372" s="24"/>
      <c r="CS372" s="24"/>
      <c r="CT372" s="24"/>
      <c r="CU372" s="24"/>
      <c r="CV372" s="24"/>
      <c r="CW372" s="24"/>
      <c r="CX372" s="24"/>
      <c r="CY372" s="24"/>
      <c r="CZ372" s="24"/>
      <c r="DA372" s="24"/>
      <c r="DB372" s="24"/>
      <c r="DC372" s="24"/>
      <c r="DD372" s="24"/>
      <c r="DE372" s="24"/>
      <c r="DF372" s="24"/>
      <c r="DG372" s="24"/>
      <c r="DH372" s="24"/>
      <c r="DI372" s="24"/>
      <c r="DJ372" s="24"/>
      <c r="DK372" s="24"/>
      <c r="DL372" s="24"/>
      <c r="DM372" s="24"/>
      <c r="DN372" s="24"/>
      <c r="DO372" s="24"/>
      <c r="DP372" s="24"/>
      <c r="DQ372" s="24"/>
      <c r="DR372" s="24"/>
      <c r="DS372" s="24"/>
      <c r="DT372" s="24"/>
      <c r="DU372" s="24"/>
      <c r="DV372" s="24"/>
      <c r="DW372" s="24"/>
      <c r="DX372" s="24"/>
      <c r="DY372" s="24"/>
      <c r="DZ372" s="24"/>
      <c r="EA372" s="24"/>
      <c r="EB372" s="24"/>
      <c r="EC372" s="24"/>
      <c r="ED372" s="24"/>
      <c r="EE372" s="24"/>
      <c r="EF372" s="24"/>
      <c r="EG372" s="24"/>
      <c r="EH372" s="24"/>
      <c r="EI372" s="24"/>
      <c r="EJ372" s="24"/>
      <c r="EK372" s="24"/>
      <c r="EL372" s="24"/>
      <c r="EM372" s="24"/>
      <c r="EN372" s="24"/>
      <c r="EO372" s="24"/>
      <c r="EP372" s="24"/>
      <c r="EQ372" s="24"/>
      <c r="ER372" s="24"/>
      <c r="ES372" s="24"/>
      <c r="ET372" s="24"/>
      <c r="EU372" s="24"/>
      <c r="EV372" s="24"/>
      <c r="EW372" s="24"/>
      <c r="EX372" s="24"/>
      <c r="EY372" s="24"/>
      <c r="EZ372" s="24"/>
      <c r="FA372" s="24"/>
      <c r="FB372" s="24"/>
      <c r="FC372" s="24"/>
      <c r="FD372" s="24"/>
      <c r="FE372" s="24"/>
      <c r="FF372" s="24"/>
      <c r="FG372" s="24"/>
      <c r="FH372" s="24"/>
      <c r="FI372" s="24"/>
      <c r="FJ372" s="24"/>
      <c r="FK372" s="24"/>
      <c r="FL372" s="24"/>
      <c r="FM372" s="24"/>
      <c r="FN372" s="24"/>
      <c r="FO372" s="24"/>
      <c r="FP372" s="24"/>
      <c r="FQ372" s="24"/>
      <c r="FR372" s="24"/>
      <c r="FS372" s="24"/>
      <c r="FT372" s="24"/>
      <c r="FU372" s="24"/>
      <c r="FV372" s="24"/>
      <c r="FW372" s="24"/>
      <c r="FX372" s="24"/>
      <c r="FY372" s="24"/>
      <c r="FZ372" s="24"/>
      <c r="GA372" s="24"/>
      <c r="GB372" s="24"/>
      <c r="GC372" s="24"/>
      <c r="GD372" s="24"/>
      <c r="GE372" s="24"/>
      <c r="GF372" s="24"/>
      <c r="GG372" s="24"/>
      <c r="GH372" s="24"/>
      <c r="GI372" s="24"/>
      <c r="GJ372" s="24"/>
      <c r="GK372" s="24"/>
      <c r="GL372" s="24"/>
      <c r="GM372" s="24"/>
      <c r="GN372" s="24"/>
      <c r="GO372" s="24"/>
      <c r="GP372" s="24"/>
      <c r="GQ372" s="24"/>
      <c r="GR372" s="24"/>
      <c r="GS372" s="24"/>
      <c r="GT372" s="24"/>
      <c r="GU372" s="24"/>
      <c r="GV372" s="24"/>
      <c r="GW372" s="24"/>
      <c r="GX372" s="24"/>
      <c r="GY372" s="24"/>
      <c r="GZ372" s="24"/>
      <c r="HA372" s="24"/>
      <c r="HB372" s="24"/>
      <c r="HC372" s="24"/>
      <c r="HD372" s="24"/>
      <c r="HE372" s="24"/>
      <c r="HF372" s="24"/>
      <c r="HG372" s="24"/>
      <c r="HH372" s="24"/>
      <c r="HI372" s="24"/>
      <c r="HJ372" s="24"/>
      <c r="HK372" s="24"/>
      <c r="HL372" s="24"/>
      <c r="HM372" s="24"/>
      <c r="HN372" s="24"/>
      <c r="HO372" s="24"/>
      <c r="HP372" s="24"/>
      <c r="HQ372" s="24"/>
      <c r="HR372" s="24"/>
      <c r="HS372" s="24"/>
      <c r="HT372" s="24"/>
      <c r="HU372" s="24"/>
      <c r="HV372" s="24"/>
      <c r="HW372" s="24"/>
      <c r="HX372" s="24"/>
      <c r="HY372" s="24"/>
      <c r="HZ372" s="24"/>
      <c r="IA372" s="24"/>
      <c r="IB372" s="24"/>
      <c r="IC372" s="24"/>
      <c r="ID372" s="24"/>
      <c r="IE372" s="24"/>
      <c r="IF372" s="24"/>
      <c r="IG372" s="24"/>
      <c r="IH372" s="24"/>
      <c r="II372" s="24"/>
      <c r="IJ372" s="24"/>
      <c r="IK372" s="24"/>
      <c r="IL372" s="24"/>
      <c r="IM372" s="24"/>
      <c r="IN372" s="24"/>
      <c r="IO372" s="24"/>
      <c r="IP372" s="24"/>
      <c r="IQ372" s="24"/>
      <c r="IR372" s="24"/>
      <c r="IS372" s="24"/>
      <c r="IT372" s="24"/>
      <c r="IU372" s="24"/>
      <c r="IV372" s="24"/>
      <c r="IW372" s="24"/>
      <c r="IX372" s="24"/>
      <c r="IY372" s="24"/>
      <c r="IZ372" s="24"/>
      <c r="JA372" s="24"/>
      <c r="JB372" s="24"/>
      <c r="JC372" s="24"/>
      <c r="JD372" s="24"/>
      <c r="JE372" s="24"/>
      <c r="JF372" s="24"/>
      <c r="JG372" s="24"/>
      <c r="JH372" s="24"/>
      <c r="JI372" s="24"/>
      <c r="JJ372" s="24"/>
      <c r="JK372" s="24"/>
      <c r="JL372" s="24"/>
      <c r="JM372" s="24"/>
      <c r="JN372" s="24"/>
      <c r="JO372" s="24"/>
      <c r="JP372" s="24"/>
      <c r="JQ372" s="24"/>
      <c r="JR372" s="24"/>
      <c r="JS372" s="24"/>
      <c r="JT372" s="24"/>
      <c r="JU372" s="24"/>
      <c r="JV372" s="24"/>
      <c r="JW372" s="24"/>
      <c r="JX372" s="24"/>
      <c r="JY372" s="24"/>
      <c r="JZ372" s="24"/>
      <c r="KA372" s="24"/>
      <c r="KB372" s="24"/>
      <c r="KC372" s="24"/>
      <c r="KD372" s="24"/>
      <c r="KE372" s="24"/>
      <c r="KF372" s="24"/>
      <c r="KG372" s="24"/>
      <c r="KH372" s="24"/>
      <c r="KI372" s="24"/>
      <c r="KJ372" s="24"/>
      <c r="KK372" s="24"/>
      <c r="KL372" s="24"/>
      <c r="KM372" s="24"/>
      <c r="KN372" s="24"/>
      <c r="KO372" s="24"/>
      <c r="KP372" s="24"/>
      <c r="KQ372" s="24"/>
      <c r="KR372" s="24"/>
      <c r="KS372" s="24"/>
      <c r="KT372" s="24"/>
      <c r="KU372" s="24"/>
      <c r="KV372" s="24"/>
      <c r="KW372" s="24"/>
      <c r="KX372" s="24"/>
      <c r="KY372" s="24"/>
      <c r="KZ372" s="24"/>
      <c r="LA372" s="24"/>
      <c r="LB372" s="24"/>
      <c r="LC372" s="24"/>
      <c r="LD372" s="24"/>
      <c r="LE372" s="24"/>
      <c r="LF372" s="24"/>
      <c r="LG372" s="24"/>
      <c r="LH372" s="24"/>
      <c r="LI372" s="24"/>
      <c r="LJ372" s="24"/>
      <c r="LK372" s="24"/>
      <c r="LL372" s="24"/>
      <c r="LM372" s="24"/>
      <c r="LN372" s="24"/>
      <c r="LO372" s="24"/>
      <c r="LP372" s="24"/>
      <c r="LQ372" s="24"/>
      <c r="LR372" s="24"/>
      <c r="LS372" s="24"/>
      <c r="LT372" s="24"/>
      <c r="LU372" s="24"/>
      <c r="LV372" s="24"/>
      <c r="LW372" s="24"/>
      <c r="LX372" s="24"/>
      <c r="LY372" s="24"/>
      <c r="LZ372" s="24"/>
      <c r="MA372" s="24"/>
      <c r="MB372" s="24"/>
      <c r="MC372" s="24"/>
      <c r="MD372" s="24"/>
      <c r="ME372" s="24"/>
      <c r="MF372" s="24"/>
      <c r="MG372" s="24"/>
      <c r="MH372" s="24"/>
      <c r="MI372" s="24"/>
      <c r="MJ372" s="24"/>
      <c r="MK372" s="24"/>
      <c r="ML372" s="24"/>
      <c r="MM372" s="24"/>
      <c r="MN372" s="24"/>
      <c r="MO372" s="24"/>
      <c r="MP372" s="24"/>
      <c r="MQ372" s="24"/>
      <c r="MR372" s="24"/>
      <c r="MS372" s="24"/>
      <c r="MT372" s="24"/>
      <c r="MU372" s="24"/>
      <c r="MV372" s="24"/>
      <c r="MW372" s="24"/>
      <c r="MX372" s="24"/>
      <c r="MY372" s="24"/>
      <c r="MZ372" s="24"/>
      <c r="NA372" s="24"/>
      <c r="NB372" s="24"/>
      <c r="NC372" s="24"/>
      <c r="ND372" s="24"/>
      <c r="NE372" s="24"/>
      <c r="NF372" s="24"/>
      <c r="NG372" s="24"/>
      <c r="NH372" s="24"/>
      <c r="NI372" s="24"/>
      <c r="NJ372" s="24"/>
      <c r="NK372" s="24"/>
      <c r="NL372" s="24"/>
      <c r="NM372" s="24"/>
      <c r="NN372" s="24"/>
      <c r="NO372" s="24"/>
      <c r="NP372" s="24"/>
      <c r="NQ372" s="24"/>
      <c r="NR372" s="24"/>
      <c r="NS372" s="24"/>
      <c r="NT372" s="24"/>
      <c r="NU372" s="24"/>
      <c r="NV372" s="24"/>
      <c r="NW372" s="24"/>
      <c r="NX372" s="24"/>
      <c r="NY372" s="24"/>
      <c r="NZ372" s="24"/>
      <c r="OA372" s="24"/>
      <c r="OB372" s="24"/>
      <c r="OC372" s="24"/>
      <c r="OD372" s="24"/>
      <c r="OE372" s="24"/>
      <c r="OF372" s="24"/>
      <c r="OG372" s="24"/>
      <c r="OH372" s="24"/>
      <c r="OI372" s="24"/>
      <c r="OJ372" s="24"/>
      <c r="OK372" s="24"/>
      <c r="OL372" s="24"/>
      <c r="OM372" s="24"/>
      <c r="ON372" s="24"/>
      <c r="OO372" s="24"/>
      <c r="OP372" s="24"/>
      <c r="OQ372" s="24"/>
      <c r="OR372" s="24"/>
      <c r="OS372" s="24"/>
      <c r="OT372" s="24"/>
      <c r="OU372" s="24"/>
      <c r="OV372" s="24"/>
      <c r="OW372" s="24"/>
      <c r="OX372" s="24"/>
      <c r="OY372" s="24"/>
      <c r="OZ372" s="24"/>
      <c r="PA372" s="24"/>
      <c r="PB372" s="24"/>
      <c r="PC372" s="24"/>
      <c r="PD372" s="24"/>
      <c r="PE372" s="24"/>
      <c r="PF372" s="24"/>
      <c r="PG372" s="24"/>
      <c r="PH372" s="24"/>
      <c r="PI372" s="24"/>
      <c r="PJ372" s="24"/>
      <c r="PK372" s="24"/>
      <c r="PL372" s="24"/>
      <c r="PM372" s="24"/>
      <c r="PN372" s="24"/>
      <c r="PO372" s="24"/>
      <c r="PP372" s="24"/>
      <c r="PQ372" s="24"/>
      <c r="PR372" s="24"/>
      <c r="PS372" s="24"/>
      <c r="PT372" s="24"/>
      <c r="PU372" s="24"/>
      <c r="PV372" s="24"/>
      <c r="PW372" s="24"/>
      <c r="PX372" s="24"/>
      <c r="PY372" s="24"/>
      <c r="PZ372" s="24"/>
      <c r="QA372" s="24"/>
      <c r="QB372" s="24"/>
      <c r="QC372" s="24"/>
      <c r="QD372" s="24"/>
      <c r="QE372" s="24"/>
      <c r="QF372" s="24"/>
      <c r="QG372" s="24"/>
      <c r="QH372" s="24"/>
      <c r="QI372" s="24"/>
      <c r="QJ372" s="24"/>
      <c r="QK372" s="24"/>
      <c r="QL372" s="24"/>
      <c r="QM372" s="24"/>
      <c r="QN372" s="24"/>
      <c r="QO372" s="24"/>
      <c r="QP372" s="24"/>
      <c r="QQ372" s="24"/>
      <c r="QR372" s="24"/>
      <c r="QS372" s="24"/>
      <c r="QT372" s="24"/>
      <c r="QU372" s="24"/>
      <c r="QV372" s="24"/>
      <c r="QW372" s="24"/>
      <c r="QX372" s="24"/>
      <c r="QY372" s="24"/>
      <c r="QZ372" s="24"/>
      <c r="RA372" s="24"/>
      <c r="RB372" s="24"/>
      <c r="RC372" s="24"/>
      <c r="RD372" s="24"/>
      <c r="RE372" s="24"/>
      <c r="RF372" s="24"/>
      <c r="RG372" s="24"/>
      <c r="RH372" s="24"/>
      <c r="RI372" s="24"/>
      <c r="RJ372" s="24"/>
      <c r="RK372" s="24"/>
      <c r="RL372" s="24"/>
      <c r="RM372" s="24"/>
      <c r="RN372" s="24"/>
      <c r="RO372" s="24"/>
      <c r="RP372" s="24"/>
      <c r="RQ372" s="24"/>
      <c r="RR372" s="24"/>
      <c r="RS372" s="24"/>
      <c r="RT372" s="24"/>
      <c r="RU372" s="24"/>
      <c r="RV372" s="24"/>
      <c r="RW372" s="24"/>
      <c r="RX372" s="24"/>
      <c r="RY372" s="24"/>
      <c r="RZ372" s="24"/>
      <c r="SA372" s="24"/>
      <c r="SB372" s="24"/>
      <c r="SC372" s="24"/>
      <c r="SD372" s="24"/>
      <c r="SE372" s="24"/>
      <c r="SF372" s="24"/>
      <c r="SG372" s="24"/>
      <c r="SH372" s="24"/>
      <c r="SI372" s="24"/>
      <c r="SJ372" s="24"/>
      <c r="SK372" s="24"/>
      <c r="SL372" s="24"/>
      <c r="SM372" s="24"/>
      <c r="SN372" s="24"/>
      <c r="SO372" s="24"/>
      <c r="SP372" s="24"/>
      <c r="SQ372" s="24"/>
      <c r="SR372" s="24"/>
      <c r="SS372" s="24"/>
      <c r="ST372" s="24"/>
      <c r="SU372" s="24"/>
      <c r="SV372" s="24"/>
      <c r="SW372" s="24"/>
      <c r="SX372" s="24"/>
      <c r="SY372" s="24"/>
      <c r="SZ372" s="24"/>
      <c r="TA372" s="24"/>
      <c r="TB372" s="24"/>
      <c r="TC372" s="24"/>
      <c r="TD372" s="24"/>
      <c r="TE372" s="24"/>
      <c r="TF372" s="24"/>
      <c r="TG372" s="24"/>
      <c r="TH372" s="24"/>
      <c r="TI372" s="24"/>
      <c r="TJ372" s="24"/>
      <c r="TK372" s="24"/>
      <c r="TL372" s="24"/>
      <c r="TM372" s="24"/>
      <c r="TN372" s="24"/>
      <c r="TO372" s="24"/>
      <c r="TP372" s="24"/>
      <c r="TQ372" s="24"/>
      <c r="TR372" s="24"/>
      <c r="TS372" s="24"/>
      <c r="TT372" s="24"/>
      <c r="TU372" s="24"/>
      <c r="TV372" s="24"/>
      <c r="TW372" s="24"/>
      <c r="TX372" s="24"/>
      <c r="TY372" s="24"/>
      <c r="TZ372" s="24"/>
      <c r="UA372" s="24"/>
      <c r="UB372" s="24"/>
      <c r="UC372" s="24"/>
      <c r="UD372" s="24"/>
      <c r="UE372" s="24"/>
      <c r="UF372" s="24"/>
      <c r="UG372" s="24"/>
      <c r="UH372" s="24"/>
      <c r="UI372" s="24"/>
      <c r="UJ372" s="24"/>
      <c r="UK372" s="24"/>
      <c r="UL372" s="24"/>
      <c r="UM372" s="24"/>
      <c r="UN372" s="24"/>
      <c r="UO372" s="24"/>
      <c r="UP372" s="24"/>
      <c r="UQ372" s="24"/>
      <c r="UR372" s="24"/>
      <c r="US372" s="24"/>
      <c r="UT372" s="24"/>
      <c r="UU372" s="24"/>
      <c r="UV372" s="24"/>
      <c r="UW372" s="24"/>
      <c r="UX372" s="24"/>
      <c r="UY372" s="24"/>
      <c r="UZ372" s="24"/>
      <c r="VA372" s="24"/>
      <c r="VB372" s="24"/>
      <c r="VC372" s="24"/>
      <c r="VD372" s="24"/>
    </row>
    <row r="373" spans="1:576" s="23" customFormat="1" ht="15" customHeight="1" x14ac:dyDescent="0.2">
      <c r="A373" s="18">
        <v>59</v>
      </c>
      <c r="B373" s="89" t="s">
        <v>325</v>
      </c>
      <c r="C373" s="89" t="s">
        <v>326</v>
      </c>
      <c r="D373" s="20">
        <v>14</v>
      </c>
      <c r="E373" s="89" t="s">
        <v>247</v>
      </c>
      <c r="F373" s="89" t="s">
        <v>327</v>
      </c>
      <c r="G373" s="130">
        <v>6</v>
      </c>
      <c r="H373" s="22">
        <v>40</v>
      </c>
      <c r="I373" s="22" t="s">
        <v>121</v>
      </c>
      <c r="J373" s="21" t="s">
        <v>237</v>
      </c>
      <c r="K373" s="21" t="s">
        <v>273</v>
      </c>
      <c r="L373" s="21" t="s">
        <v>287</v>
      </c>
      <c r="M373" s="22">
        <v>1</v>
      </c>
      <c r="N373" s="101">
        <v>10433</v>
      </c>
      <c r="O373" s="62">
        <f t="shared" si="194"/>
        <v>2086.6</v>
      </c>
      <c r="P373" s="62"/>
      <c r="Q373" s="62">
        <f t="shared" si="195"/>
        <v>12519.6</v>
      </c>
      <c r="R373" s="62">
        <f>70.1*4</f>
        <v>280.39999999999998</v>
      </c>
      <c r="S373" s="62">
        <f t="shared" si="196"/>
        <v>2341.7666666666669</v>
      </c>
      <c r="T373" s="62">
        <f t="shared" si="197"/>
        <v>23417.666666666668</v>
      </c>
      <c r="U373" s="62">
        <f t="shared" si="198"/>
        <v>2190.9299999999998</v>
      </c>
      <c r="V373" s="62">
        <f t="shared" si="199"/>
        <v>375.58800000000002</v>
      </c>
      <c r="W373" s="62">
        <f t="shared" si="200"/>
        <v>625.98</v>
      </c>
      <c r="X373" s="62">
        <f t="shared" si="201"/>
        <v>250.39200000000002</v>
      </c>
      <c r="Y373" s="62">
        <f>845+70</f>
        <v>915</v>
      </c>
      <c r="Z373" s="62">
        <f>586+30</f>
        <v>616</v>
      </c>
      <c r="AA373" s="64">
        <f t="shared" si="202"/>
        <v>7025.3</v>
      </c>
      <c r="AB373" s="64">
        <f t="shared" si="203"/>
        <v>20505.95111111111</v>
      </c>
      <c r="AC373" s="64">
        <f t="shared" si="204"/>
        <v>246071.41333333333</v>
      </c>
      <c r="AD373" s="64"/>
      <c r="AE373" s="64"/>
      <c r="AF373" s="64"/>
      <c r="AG373" s="64"/>
      <c r="AH373" s="64"/>
      <c r="AI373" s="64"/>
      <c r="AJ373" s="64"/>
      <c r="AK373" s="64"/>
      <c r="AL373" s="6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  <c r="CD373" s="24"/>
      <c r="CE373" s="24"/>
      <c r="CF373" s="24"/>
      <c r="CG373" s="24"/>
      <c r="CH373" s="24"/>
      <c r="CI373" s="24"/>
      <c r="CJ373" s="24"/>
      <c r="CK373" s="24"/>
      <c r="CL373" s="24"/>
      <c r="CM373" s="24"/>
      <c r="CN373" s="24"/>
      <c r="CO373" s="24"/>
      <c r="CP373" s="24"/>
      <c r="CQ373" s="24"/>
      <c r="CR373" s="24"/>
      <c r="CS373" s="24"/>
      <c r="CT373" s="24"/>
      <c r="CU373" s="24"/>
      <c r="CV373" s="24"/>
      <c r="CW373" s="24"/>
      <c r="CX373" s="24"/>
      <c r="CY373" s="24"/>
      <c r="CZ373" s="24"/>
      <c r="DA373" s="24"/>
      <c r="DB373" s="24"/>
      <c r="DC373" s="24"/>
      <c r="DD373" s="24"/>
      <c r="DE373" s="24"/>
      <c r="DF373" s="24"/>
      <c r="DG373" s="24"/>
      <c r="DH373" s="24"/>
      <c r="DI373" s="24"/>
      <c r="DJ373" s="24"/>
      <c r="DK373" s="24"/>
      <c r="DL373" s="24"/>
      <c r="DM373" s="24"/>
      <c r="DN373" s="24"/>
      <c r="DO373" s="24"/>
      <c r="DP373" s="24"/>
      <c r="DQ373" s="24"/>
      <c r="DR373" s="24"/>
      <c r="DS373" s="24"/>
      <c r="DT373" s="24"/>
      <c r="DU373" s="24"/>
      <c r="DV373" s="24"/>
      <c r="DW373" s="24"/>
      <c r="DX373" s="24"/>
      <c r="DY373" s="24"/>
      <c r="DZ373" s="24"/>
      <c r="EA373" s="24"/>
      <c r="EB373" s="24"/>
      <c r="EC373" s="24"/>
      <c r="ED373" s="24"/>
      <c r="EE373" s="24"/>
      <c r="EF373" s="24"/>
      <c r="EG373" s="24"/>
      <c r="EH373" s="24"/>
      <c r="EI373" s="24"/>
      <c r="EJ373" s="24"/>
      <c r="EK373" s="24"/>
      <c r="EL373" s="24"/>
      <c r="EM373" s="24"/>
      <c r="EN373" s="24"/>
      <c r="EO373" s="24"/>
      <c r="EP373" s="24"/>
      <c r="EQ373" s="24"/>
      <c r="ER373" s="24"/>
      <c r="ES373" s="24"/>
      <c r="ET373" s="24"/>
      <c r="EU373" s="24"/>
      <c r="EV373" s="24"/>
      <c r="EW373" s="24"/>
      <c r="EX373" s="24"/>
      <c r="EY373" s="24"/>
      <c r="EZ373" s="24"/>
      <c r="FA373" s="24"/>
      <c r="FB373" s="24"/>
      <c r="FC373" s="24"/>
      <c r="FD373" s="24"/>
      <c r="FE373" s="24"/>
      <c r="FF373" s="24"/>
      <c r="FG373" s="24"/>
      <c r="FH373" s="24"/>
      <c r="FI373" s="24"/>
      <c r="FJ373" s="24"/>
      <c r="FK373" s="24"/>
      <c r="FL373" s="24"/>
      <c r="FM373" s="24"/>
      <c r="FN373" s="24"/>
      <c r="FO373" s="24"/>
      <c r="FP373" s="24"/>
      <c r="FQ373" s="24"/>
      <c r="FR373" s="24"/>
      <c r="FS373" s="24"/>
      <c r="FT373" s="24"/>
      <c r="FU373" s="24"/>
      <c r="FV373" s="24"/>
      <c r="FW373" s="24"/>
      <c r="FX373" s="24"/>
      <c r="FY373" s="24"/>
      <c r="FZ373" s="24"/>
      <c r="GA373" s="24"/>
      <c r="GB373" s="24"/>
      <c r="GC373" s="24"/>
      <c r="GD373" s="24"/>
      <c r="GE373" s="24"/>
      <c r="GF373" s="24"/>
      <c r="GG373" s="24"/>
      <c r="GH373" s="24"/>
      <c r="GI373" s="24"/>
      <c r="GJ373" s="24"/>
      <c r="GK373" s="24"/>
      <c r="GL373" s="24"/>
      <c r="GM373" s="24"/>
      <c r="GN373" s="24"/>
      <c r="GO373" s="24"/>
      <c r="GP373" s="24"/>
      <c r="GQ373" s="24"/>
      <c r="GR373" s="24"/>
      <c r="GS373" s="24"/>
      <c r="GT373" s="24"/>
      <c r="GU373" s="24"/>
      <c r="GV373" s="24"/>
      <c r="GW373" s="24"/>
      <c r="GX373" s="24"/>
      <c r="GY373" s="24"/>
      <c r="GZ373" s="24"/>
      <c r="HA373" s="24"/>
      <c r="HB373" s="24"/>
      <c r="HC373" s="24"/>
      <c r="HD373" s="24"/>
      <c r="HE373" s="24"/>
      <c r="HF373" s="24"/>
      <c r="HG373" s="24"/>
      <c r="HH373" s="24"/>
      <c r="HI373" s="24"/>
      <c r="HJ373" s="24"/>
      <c r="HK373" s="24"/>
      <c r="HL373" s="24"/>
      <c r="HM373" s="24"/>
      <c r="HN373" s="24"/>
      <c r="HO373" s="24"/>
      <c r="HP373" s="24"/>
      <c r="HQ373" s="24"/>
      <c r="HR373" s="24"/>
      <c r="HS373" s="24"/>
      <c r="HT373" s="24"/>
      <c r="HU373" s="24"/>
      <c r="HV373" s="24"/>
      <c r="HW373" s="24"/>
      <c r="HX373" s="24"/>
      <c r="HY373" s="24"/>
      <c r="HZ373" s="24"/>
      <c r="IA373" s="24"/>
      <c r="IB373" s="24"/>
      <c r="IC373" s="24"/>
      <c r="ID373" s="24"/>
      <c r="IE373" s="24"/>
      <c r="IF373" s="24"/>
      <c r="IG373" s="24"/>
      <c r="IH373" s="24"/>
      <c r="II373" s="24"/>
      <c r="IJ373" s="24"/>
      <c r="IK373" s="24"/>
      <c r="IL373" s="24"/>
      <c r="IM373" s="24"/>
      <c r="IN373" s="24"/>
      <c r="IO373" s="24"/>
      <c r="IP373" s="24"/>
      <c r="IQ373" s="24"/>
      <c r="IR373" s="24"/>
      <c r="IS373" s="24"/>
      <c r="IT373" s="24"/>
      <c r="IU373" s="24"/>
      <c r="IV373" s="24"/>
      <c r="IW373" s="24"/>
      <c r="IX373" s="24"/>
      <c r="IY373" s="24"/>
      <c r="IZ373" s="24"/>
      <c r="JA373" s="24"/>
      <c r="JB373" s="24"/>
      <c r="JC373" s="24"/>
      <c r="JD373" s="24"/>
      <c r="JE373" s="24"/>
      <c r="JF373" s="24"/>
      <c r="JG373" s="24"/>
      <c r="JH373" s="24"/>
      <c r="JI373" s="24"/>
      <c r="JJ373" s="24"/>
      <c r="JK373" s="24"/>
      <c r="JL373" s="24"/>
      <c r="JM373" s="24"/>
      <c r="JN373" s="24"/>
      <c r="JO373" s="24"/>
      <c r="JP373" s="24"/>
      <c r="JQ373" s="24"/>
      <c r="JR373" s="24"/>
      <c r="JS373" s="24"/>
      <c r="JT373" s="24"/>
      <c r="JU373" s="24"/>
      <c r="JV373" s="24"/>
      <c r="JW373" s="24"/>
      <c r="JX373" s="24"/>
      <c r="JY373" s="24"/>
      <c r="JZ373" s="24"/>
      <c r="KA373" s="24"/>
      <c r="KB373" s="24"/>
      <c r="KC373" s="24"/>
      <c r="KD373" s="24"/>
      <c r="KE373" s="24"/>
      <c r="KF373" s="24"/>
      <c r="KG373" s="24"/>
      <c r="KH373" s="24"/>
      <c r="KI373" s="24"/>
      <c r="KJ373" s="24"/>
      <c r="KK373" s="24"/>
      <c r="KL373" s="24"/>
      <c r="KM373" s="24"/>
      <c r="KN373" s="24"/>
      <c r="KO373" s="24"/>
      <c r="KP373" s="24"/>
      <c r="KQ373" s="24"/>
      <c r="KR373" s="24"/>
      <c r="KS373" s="24"/>
      <c r="KT373" s="24"/>
      <c r="KU373" s="24"/>
      <c r="KV373" s="24"/>
      <c r="KW373" s="24"/>
      <c r="KX373" s="24"/>
      <c r="KY373" s="24"/>
      <c r="KZ373" s="24"/>
      <c r="LA373" s="24"/>
      <c r="LB373" s="24"/>
      <c r="LC373" s="24"/>
      <c r="LD373" s="24"/>
      <c r="LE373" s="24"/>
      <c r="LF373" s="24"/>
      <c r="LG373" s="24"/>
      <c r="LH373" s="24"/>
      <c r="LI373" s="24"/>
      <c r="LJ373" s="24"/>
      <c r="LK373" s="24"/>
      <c r="LL373" s="24"/>
      <c r="LM373" s="24"/>
      <c r="LN373" s="24"/>
      <c r="LO373" s="24"/>
      <c r="LP373" s="24"/>
      <c r="LQ373" s="24"/>
      <c r="LR373" s="24"/>
      <c r="LS373" s="24"/>
      <c r="LT373" s="24"/>
      <c r="LU373" s="24"/>
      <c r="LV373" s="24"/>
      <c r="LW373" s="24"/>
      <c r="LX373" s="24"/>
      <c r="LY373" s="24"/>
      <c r="LZ373" s="24"/>
      <c r="MA373" s="24"/>
      <c r="MB373" s="24"/>
      <c r="MC373" s="24"/>
      <c r="MD373" s="24"/>
      <c r="ME373" s="24"/>
      <c r="MF373" s="24"/>
      <c r="MG373" s="24"/>
      <c r="MH373" s="24"/>
      <c r="MI373" s="24"/>
      <c r="MJ373" s="24"/>
      <c r="MK373" s="24"/>
      <c r="ML373" s="24"/>
      <c r="MM373" s="24"/>
      <c r="MN373" s="24"/>
      <c r="MO373" s="24"/>
      <c r="MP373" s="24"/>
      <c r="MQ373" s="24"/>
      <c r="MR373" s="24"/>
      <c r="MS373" s="24"/>
      <c r="MT373" s="24"/>
      <c r="MU373" s="24"/>
      <c r="MV373" s="24"/>
      <c r="MW373" s="24"/>
      <c r="MX373" s="24"/>
      <c r="MY373" s="24"/>
      <c r="MZ373" s="24"/>
      <c r="NA373" s="24"/>
      <c r="NB373" s="24"/>
      <c r="NC373" s="24"/>
      <c r="ND373" s="24"/>
      <c r="NE373" s="24"/>
      <c r="NF373" s="24"/>
      <c r="NG373" s="24"/>
      <c r="NH373" s="24"/>
      <c r="NI373" s="24"/>
      <c r="NJ373" s="24"/>
      <c r="NK373" s="24"/>
      <c r="NL373" s="24"/>
      <c r="NM373" s="24"/>
      <c r="NN373" s="24"/>
      <c r="NO373" s="24"/>
      <c r="NP373" s="24"/>
      <c r="NQ373" s="24"/>
      <c r="NR373" s="24"/>
      <c r="NS373" s="24"/>
      <c r="NT373" s="24"/>
      <c r="NU373" s="24"/>
      <c r="NV373" s="24"/>
      <c r="NW373" s="24"/>
      <c r="NX373" s="24"/>
      <c r="NY373" s="24"/>
      <c r="NZ373" s="24"/>
      <c r="OA373" s="24"/>
      <c r="OB373" s="24"/>
      <c r="OC373" s="24"/>
      <c r="OD373" s="24"/>
      <c r="OE373" s="24"/>
      <c r="OF373" s="24"/>
      <c r="OG373" s="24"/>
      <c r="OH373" s="24"/>
      <c r="OI373" s="24"/>
      <c r="OJ373" s="24"/>
      <c r="OK373" s="24"/>
      <c r="OL373" s="24"/>
      <c r="OM373" s="24"/>
      <c r="ON373" s="24"/>
      <c r="OO373" s="24"/>
      <c r="OP373" s="24"/>
      <c r="OQ373" s="24"/>
      <c r="OR373" s="24"/>
      <c r="OS373" s="24"/>
      <c r="OT373" s="24"/>
      <c r="OU373" s="24"/>
      <c r="OV373" s="24"/>
      <c r="OW373" s="24"/>
      <c r="OX373" s="24"/>
      <c r="OY373" s="24"/>
      <c r="OZ373" s="24"/>
      <c r="PA373" s="24"/>
      <c r="PB373" s="24"/>
      <c r="PC373" s="24"/>
      <c r="PD373" s="24"/>
      <c r="PE373" s="24"/>
      <c r="PF373" s="24"/>
      <c r="PG373" s="24"/>
      <c r="PH373" s="24"/>
      <c r="PI373" s="24"/>
      <c r="PJ373" s="24"/>
      <c r="PK373" s="24"/>
      <c r="PL373" s="24"/>
      <c r="PM373" s="24"/>
      <c r="PN373" s="24"/>
      <c r="PO373" s="24"/>
      <c r="PP373" s="24"/>
      <c r="PQ373" s="24"/>
      <c r="PR373" s="24"/>
      <c r="PS373" s="24"/>
      <c r="PT373" s="24"/>
      <c r="PU373" s="24"/>
      <c r="PV373" s="24"/>
      <c r="PW373" s="24"/>
      <c r="PX373" s="24"/>
      <c r="PY373" s="24"/>
      <c r="PZ373" s="24"/>
      <c r="QA373" s="24"/>
      <c r="QB373" s="24"/>
      <c r="QC373" s="24"/>
      <c r="QD373" s="24"/>
      <c r="QE373" s="24"/>
      <c r="QF373" s="24"/>
      <c r="QG373" s="24"/>
      <c r="QH373" s="24"/>
      <c r="QI373" s="24"/>
      <c r="QJ373" s="24"/>
      <c r="QK373" s="24"/>
      <c r="QL373" s="24"/>
      <c r="QM373" s="24"/>
      <c r="QN373" s="24"/>
      <c r="QO373" s="24"/>
      <c r="QP373" s="24"/>
      <c r="QQ373" s="24"/>
      <c r="QR373" s="24"/>
      <c r="QS373" s="24"/>
      <c r="QT373" s="24"/>
      <c r="QU373" s="24"/>
      <c r="QV373" s="24"/>
      <c r="QW373" s="24"/>
      <c r="QX373" s="24"/>
      <c r="QY373" s="24"/>
      <c r="QZ373" s="24"/>
      <c r="RA373" s="24"/>
      <c r="RB373" s="24"/>
      <c r="RC373" s="24"/>
      <c r="RD373" s="24"/>
      <c r="RE373" s="24"/>
      <c r="RF373" s="24"/>
      <c r="RG373" s="24"/>
      <c r="RH373" s="24"/>
      <c r="RI373" s="24"/>
      <c r="RJ373" s="24"/>
      <c r="RK373" s="24"/>
      <c r="RL373" s="24"/>
      <c r="RM373" s="24"/>
      <c r="RN373" s="24"/>
      <c r="RO373" s="24"/>
      <c r="RP373" s="24"/>
      <c r="RQ373" s="24"/>
      <c r="RR373" s="24"/>
      <c r="RS373" s="24"/>
      <c r="RT373" s="24"/>
      <c r="RU373" s="24"/>
      <c r="RV373" s="24"/>
      <c r="RW373" s="24"/>
      <c r="RX373" s="24"/>
      <c r="RY373" s="24"/>
      <c r="RZ373" s="24"/>
      <c r="SA373" s="24"/>
      <c r="SB373" s="24"/>
      <c r="SC373" s="24"/>
      <c r="SD373" s="24"/>
      <c r="SE373" s="24"/>
      <c r="SF373" s="24"/>
      <c r="SG373" s="24"/>
      <c r="SH373" s="24"/>
      <c r="SI373" s="24"/>
      <c r="SJ373" s="24"/>
      <c r="SK373" s="24"/>
      <c r="SL373" s="24"/>
      <c r="SM373" s="24"/>
      <c r="SN373" s="24"/>
      <c r="SO373" s="24"/>
      <c r="SP373" s="24"/>
      <c r="SQ373" s="24"/>
      <c r="SR373" s="24"/>
      <c r="SS373" s="24"/>
      <c r="ST373" s="24"/>
      <c r="SU373" s="24"/>
      <c r="SV373" s="24"/>
      <c r="SW373" s="24"/>
      <c r="SX373" s="24"/>
      <c r="SY373" s="24"/>
      <c r="SZ373" s="24"/>
      <c r="TA373" s="24"/>
      <c r="TB373" s="24"/>
      <c r="TC373" s="24"/>
      <c r="TD373" s="24"/>
      <c r="TE373" s="24"/>
      <c r="TF373" s="24"/>
      <c r="TG373" s="24"/>
      <c r="TH373" s="24"/>
      <c r="TI373" s="24"/>
      <c r="TJ373" s="24"/>
      <c r="TK373" s="24"/>
      <c r="TL373" s="24"/>
      <c r="TM373" s="24"/>
      <c r="TN373" s="24"/>
      <c r="TO373" s="24"/>
      <c r="TP373" s="24"/>
      <c r="TQ373" s="24"/>
      <c r="TR373" s="24"/>
      <c r="TS373" s="24"/>
      <c r="TT373" s="24"/>
      <c r="TU373" s="24"/>
      <c r="TV373" s="24"/>
      <c r="TW373" s="24"/>
      <c r="TX373" s="24"/>
      <c r="TY373" s="24"/>
      <c r="TZ373" s="24"/>
      <c r="UA373" s="24"/>
      <c r="UB373" s="24"/>
      <c r="UC373" s="24"/>
      <c r="UD373" s="24"/>
      <c r="UE373" s="24"/>
      <c r="UF373" s="24"/>
      <c r="UG373" s="24"/>
      <c r="UH373" s="24"/>
      <c r="UI373" s="24"/>
      <c r="UJ373" s="24"/>
      <c r="UK373" s="24"/>
      <c r="UL373" s="24"/>
      <c r="UM373" s="24"/>
      <c r="UN373" s="24"/>
      <c r="UO373" s="24"/>
      <c r="UP373" s="24"/>
      <c r="UQ373" s="24"/>
      <c r="UR373" s="24"/>
      <c r="US373" s="24"/>
      <c r="UT373" s="24"/>
      <c r="UU373" s="24"/>
      <c r="UV373" s="24"/>
      <c r="UW373" s="24"/>
      <c r="UX373" s="24"/>
      <c r="UY373" s="24"/>
      <c r="UZ373" s="24"/>
      <c r="VA373" s="24"/>
      <c r="VB373" s="24"/>
      <c r="VC373" s="24"/>
      <c r="VD373" s="24"/>
    </row>
    <row r="374" spans="1:576" s="23" customFormat="1" ht="15" customHeight="1" x14ac:dyDescent="0.2">
      <c r="A374" s="18">
        <v>60</v>
      </c>
      <c r="B374" s="89" t="s">
        <v>325</v>
      </c>
      <c r="C374" s="89" t="s">
        <v>326</v>
      </c>
      <c r="D374" s="20">
        <v>14</v>
      </c>
      <c r="E374" s="89" t="s">
        <v>247</v>
      </c>
      <c r="F374" s="89" t="s">
        <v>327</v>
      </c>
      <c r="G374" s="130" t="s">
        <v>228</v>
      </c>
      <c r="H374" s="22">
        <v>40</v>
      </c>
      <c r="I374" s="22" t="s">
        <v>121</v>
      </c>
      <c r="J374" s="21" t="s">
        <v>239</v>
      </c>
      <c r="K374" s="21" t="s">
        <v>273</v>
      </c>
      <c r="L374" s="21" t="s">
        <v>287</v>
      </c>
      <c r="M374" s="22">
        <v>1</v>
      </c>
      <c r="N374" s="62">
        <v>10931</v>
      </c>
      <c r="O374" s="62">
        <f t="shared" si="194"/>
        <v>2186.2000000000003</v>
      </c>
      <c r="P374" s="62"/>
      <c r="Q374" s="62">
        <f t="shared" si="195"/>
        <v>13117.2</v>
      </c>
      <c r="R374" s="62">
        <f>70.1*7</f>
        <v>490.69999999999993</v>
      </c>
      <c r="S374" s="62">
        <f t="shared" si="196"/>
        <v>2445.5333333333333</v>
      </c>
      <c r="T374" s="62">
        <f t="shared" si="197"/>
        <v>24455.333333333336</v>
      </c>
      <c r="U374" s="62">
        <f t="shared" si="198"/>
        <v>2295.5099999999998</v>
      </c>
      <c r="V374" s="62">
        <f t="shared" si="199"/>
        <v>393.51600000000002</v>
      </c>
      <c r="W374" s="62">
        <f t="shared" si="200"/>
        <v>655.86000000000013</v>
      </c>
      <c r="X374" s="62">
        <f t="shared" si="201"/>
        <v>262.34399999999999</v>
      </c>
      <c r="Y374" s="62">
        <f t="shared" ref="Y374:Y413" si="205">856+70</f>
        <v>926</v>
      </c>
      <c r="Z374" s="62">
        <f t="shared" ref="Z374:Z413" si="206">600+30</f>
        <v>630</v>
      </c>
      <c r="AA374" s="64">
        <f t="shared" si="202"/>
        <v>7336.6</v>
      </c>
      <c r="AB374" s="64">
        <f t="shared" si="203"/>
        <v>21624.252222222225</v>
      </c>
      <c r="AC374" s="64">
        <f t="shared" si="204"/>
        <v>259491.0266666667</v>
      </c>
      <c r="AD374" s="64"/>
      <c r="AE374" s="64"/>
      <c r="AF374" s="64"/>
      <c r="AG374" s="64"/>
      <c r="AH374" s="64"/>
      <c r="AI374" s="64"/>
      <c r="AJ374" s="64"/>
      <c r="AK374" s="64"/>
      <c r="AL374" s="6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J374" s="24"/>
      <c r="CK374" s="24"/>
      <c r="CL374" s="24"/>
      <c r="CM374" s="24"/>
      <c r="CN374" s="24"/>
      <c r="CO374" s="24"/>
      <c r="CP374" s="24"/>
      <c r="CQ374" s="24"/>
      <c r="CR374" s="24"/>
      <c r="CS374" s="24"/>
      <c r="CT374" s="24"/>
      <c r="CU374" s="24"/>
      <c r="CV374" s="24"/>
      <c r="CW374" s="24"/>
      <c r="CX374" s="24"/>
      <c r="CY374" s="24"/>
      <c r="CZ374" s="24"/>
      <c r="DA374" s="24"/>
      <c r="DB374" s="24"/>
      <c r="DC374" s="24"/>
      <c r="DD374" s="24"/>
      <c r="DE374" s="24"/>
      <c r="DF374" s="24"/>
      <c r="DG374" s="24"/>
      <c r="DH374" s="24"/>
      <c r="DI374" s="24"/>
      <c r="DJ374" s="24"/>
      <c r="DK374" s="24"/>
      <c r="DL374" s="24"/>
      <c r="DM374" s="24"/>
      <c r="DN374" s="24"/>
      <c r="DO374" s="24"/>
      <c r="DP374" s="24"/>
      <c r="DQ374" s="24"/>
      <c r="DR374" s="24"/>
      <c r="DS374" s="24"/>
      <c r="DT374" s="24"/>
      <c r="DU374" s="24"/>
      <c r="DV374" s="24"/>
      <c r="DW374" s="24"/>
      <c r="DX374" s="24"/>
      <c r="DY374" s="24"/>
      <c r="DZ374" s="24"/>
      <c r="EA374" s="24"/>
      <c r="EB374" s="24"/>
      <c r="EC374" s="24"/>
      <c r="ED374" s="24"/>
      <c r="EE374" s="24"/>
      <c r="EF374" s="24"/>
      <c r="EG374" s="24"/>
      <c r="EH374" s="24"/>
      <c r="EI374" s="24"/>
      <c r="EJ374" s="24"/>
      <c r="EK374" s="24"/>
      <c r="EL374" s="24"/>
      <c r="EM374" s="24"/>
      <c r="EN374" s="24"/>
      <c r="EO374" s="24"/>
      <c r="EP374" s="24"/>
      <c r="EQ374" s="24"/>
      <c r="ER374" s="24"/>
      <c r="ES374" s="24"/>
      <c r="ET374" s="24"/>
      <c r="EU374" s="24"/>
      <c r="EV374" s="24"/>
      <c r="EW374" s="24"/>
      <c r="EX374" s="24"/>
      <c r="EY374" s="24"/>
      <c r="EZ374" s="24"/>
      <c r="FA374" s="24"/>
      <c r="FB374" s="24"/>
      <c r="FC374" s="24"/>
      <c r="FD374" s="24"/>
      <c r="FE374" s="24"/>
      <c r="FF374" s="24"/>
      <c r="FG374" s="24"/>
      <c r="FH374" s="24"/>
      <c r="FI374" s="24"/>
      <c r="FJ374" s="24"/>
      <c r="FK374" s="24"/>
      <c r="FL374" s="24"/>
      <c r="FM374" s="24"/>
      <c r="FN374" s="24"/>
      <c r="FO374" s="24"/>
      <c r="FP374" s="24"/>
      <c r="FQ374" s="24"/>
      <c r="FR374" s="24"/>
      <c r="FS374" s="24"/>
      <c r="FT374" s="24"/>
      <c r="FU374" s="24"/>
      <c r="FV374" s="24"/>
      <c r="FW374" s="24"/>
      <c r="FX374" s="24"/>
      <c r="FY374" s="24"/>
      <c r="FZ374" s="24"/>
      <c r="GA374" s="24"/>
      <c r="GB374" s="24"/>
      <c r="GC374" s="24"/>
      <c r="GD374" s="24"/>
      <c r="GE374" s="24"/>
      <c r="GF374" s="24"/>
      <c r="GG374" s="24"/>
      <c r="GH374" s="24"/>
      <c r="GI374" s="24"/>
      <c r="GJ374" s="24"/>
      <c r="GK374" s="24"/>
      <c r="GL374" s="24"/>
      <c r="GM374" s="24"/>
      <c r="GN374" s="24"/>
      <c r="GO374" s="24"/>
      <c r="GP374" s="24"/>
      <c r="GQ374" s="24"/>
      <c r="GR374" s="24"/>
      <c r="GS374" s="24"/>
      <c r="GT374" s="24"/>
      <c r="GU374" s="24"/>
      <c r="GV374" s="24"/>
      <c r="GW374" s="24"/>
      <c r="GX374" s="24"/>
      <c r="GY374" s="24"/>
      <c r="GZ374" s="24"/>
      <c r="HA374" s="24"/>
      <c r="HB374" s="24"/>
      <c r="HC374" s="24"/>
      <c r="HD374" s="24"/>
      <c r="HE374" s="24"/>
      <c r="HF374" s="24"/>
      <c r="HG374" s="24"/>
      <c r="HH374" s="24"/>
      <c r="HI374" s="24"/>
      <c r="HJ374" s="24"/>
      <c r="HK374" s="24"/>
      <c r="HL374" s="24"/>
      <c r="HM374" s="24"/>
      <c r="HN374" s="24"/>
      <c r="HO374" s="24"/>
      <c r="HP374" s="24"/>
      <c r="HQ374" s="24"/>
      <c r="HR374" s="24"/>
      <c r="HS374" s="24"/>
      <c r="HT374" s="24"/>
      <c r="HU374" s="24"/>
      <c r="HV374" s="24"/>
      <c r="HW374" s="24"/>
      <c r="HX374" s="24"/>
      <c r="HY374" s="24"/>
      <c r="HZ374" s="24"/>
      <c r="IA374" s="24"/>
      <c r="IB374" s="24"/>
      <c r="IC374" s="24"/>
      <c r="ID374" s="24"/>
      <c r="IE374" s="24"/>
      <c r="IF374" s="24"/>
      <c r="IG374" s="24"/>
      <c r="IH374" s="24"/>
      <c r="II374" s="24"/>
      <c r="IJ374" s="24"/>
      <c r="IK374" s="24"/>
      <c r="IL374" s="24"/>
      <c r="IM374" s="24"/>
      <c r="IN374" s="24"/>
      <c r="IO374" s="24"/>
      <c r="IP374" s="24"/>
      <c r="IQ374" s="24"/>
      <c r="IR374" s="24"/>
      <c r="IS374" s="24"/>
      <c r="IT374" s="24"/>
      <c r="IU374" s="24"/>
      <c r="IV374" s="24"/>
      <c r="IW374" s="24"/>
      <c r="IX374" s="24"/>
      <c r="IY374" s="24"/>
      <c r="IZ374" s="24"/>
      <c r="JA374" s="24"/>
      <c r="JB374" s="24"/>
      <c r="JC374" s="24"/>
      <c r="JD374" s="24"/>
      <c r="JE374" s="24"/>
      <c r="JF374" s="24"/>
      <c r="JG374" s="24"/>
      <c r="JH374" s="24"/>
      <c r="JI374" s="24"/>
      <c r="JJ374" s="24"/>
      <c r="JK374" s="24"/>
      <c r="JL374" s="24"/>
      <c r="JM374" s="24"/>
      <c r="JN374" s="24"/>
      <c r="JO374" s="24"/>
      <c r="JP374" s="24"/>
      <c r="JQ374" s="24"/>
      <c r="JR374" s="24"/>
      <c r="JS374" s="24"/>
      <c r="JT374" s="24"/>
      <c r="JU374" s="24"/>
      <c r="JV374" s="24"/>
      <c r="JW374" s="24"/>
      <c r="JX374" s="24"/>
      <c r="JY374" s="24"/>
      <c r="JZ374" s="24"/>
      <c r="KA374" s="24"/>
      <c r="KB374" s="24"/>
      <c r="KC374" s="24"/>
      <c r="KD374" s="24"/>
      <c r="KE374" s="24"/>
      <c r="KF374" s="24"/>
      <c r="KG374" s="24"/>
      <c r="KH374" s="24"/>
      <c r="KI374" s="24"/>
      <c r="KJ374" s="24"/>
      <c r="KK374" s="24"/>
      <c r="KL374" s="24"/>
      <c r="KM374" s="24"/>
      <c r="KN374" s="24"/>
      <c r="KO374" s="24"/>
      <c r="KP374" s="24"/>
      <c r="KQ374" s="24"/>
      <c r="KR374" s="24"/>
      <c r="KS374" s="24"/>
      <c r="KT374" s="24"/>
      <c r="KU374" s="24"/>
      <c r="KV374" s="24"/>
      <c r="KW374" s="24"/>
      <c r="KX374" s="24"/>
      <c r="KY374" s="24"/>
      <c r="KZ374" s="24"/>
      <c r="LA374" s="24"/>
      <c r="LB374" s="24"/>
      <c r="LC374" s="24"/>
      <c r="LD374" s="24"/>
      <c r="LE374" s="24"/>
      <c r="LF374" s="24"/>
      <c r="LG374" s="24"/>
      <c r="LH374" s="24"/>
      <c r="LI374" s="24"/>
      <c r="LJ374" s="24"/>
      <c r="LK374" s="24"/>
      <c r="LL374" s="24"/>
      <c r="LM374" s="24"/>
      <c r="LN374" s="24"/>
      <c r="LO374" s="24"/>
      <c r="LP374" s="24"/>
      <c r="LQ374" s="24"/>
      <c r="LR374" s="24"/>
      <c r="LS374" s="24"/>
      <c r="LT374" s="24"/>
      <c r="LU374" s="24"/>
      <c r="LV374" s="24"/>
      <c r="LW374" s="24"/>
      <c r="LX374" s="24"/>
      <c r="LY374" s="24"/>
      <c r="LZ374" s="24"/>
      <c r="MA374" s="24"/>
      <c r="MB374" s="24"/>
      <c r="MC374" s="24"/>
      <c r="MD374" s="24"/>
      <c r="ME374" s="24"/>
      <c r="MF374" s="24"/>
      <c r="MG374" s="24"/>
      <c r="MH374" s="24"/>
      <c r="MI374" s="24"/>
      <c r="MJ374" s="24"/>
      <c r="MK374" s="24"/>
      <c r="ML374" s="24"/>
      <c r="MM374" s="24"/>
      <c r="MN374" s="24"/>
      <c r="MO374" s="24"/>
      <c r="MP374" s="24"/>
      <c r="MQ374" s="24"/>
      <c r="MR374" s="24"/>
      <c r="MS374" s="24"/>
      <c r="MT374" s="24"/>
      <c r="MU374" s="24"/>
      <c r="MV374" s="24"/>
      <c r="MW374" s="24"/>
      <c r="MX374" s="24"/>
      <c r="MY374" s="24"/>
      <c r="MZ374" s="24"/>
      <c r="NA374" s="24"/>
      <c r="NB374" s="24"/>
      <c r="NC374" s="24"/>
      <c r="ND374" s="24"/>
      <c r="NE374" s="24"/>
      <c r="NF374" s="24"/>
      <c r="NG374" s="24"/>
      <c r="NH374" s="24"/>
      <c r="NI374" s="24"/>
      <c r="NJ374" s="24"/>
      <c r="NK374" s="24"/>
      <c r="NL374" s="24"/>
      <c r="NM374" s="24"/>
      <c r="NN374" s="24"/>
      <c r="NO374" s="24"/>
      <c r="NP374" s="24"/>
      <c r="NQ374" s="24"/>
      <c r="NR374" s="24"/>
      <c r="NS374" s="24"/>
      <c r="NT374" s="24"/>
      <c r="NU374" s="24"/>
      <c r="NV374" s="24"/>
      <c r="NW374" s="24"/>
      <c r="NX374" s="24"/>
      <c r="NY374" s="24"/>
      <c r="NZ374" s="24"/>
      <c r="OA374" s="24"/>
      <c r="OB374" s="24"/>
      <c r="OC374" s="24"/>
      <c r="OD374" s="24"/>
      <c r="OE374" s="24"/>
      <c r="OF374" s="24"/>
      <c r="OG374" s="24"/>
      <c r="OH374" s="24"/>
      <c r="OI374" s="24"/>
      <c r="OJ374" s="24"/>
      <c r="OK374" s="24"/>
      <c r="OL374" s="24"/>
      <c r="OM374" s="24"/>
      <c r="ON374" s="24"/>
      <c r="OO374" s="24"/>
      <c r="OP374" s="24"/>
      <c r="OQ374" s="24"/>
      <c r="OR374" s="24"/>
      <c r="OS374" s="24"/>
      <c r="OT374" s="24"/>
      <c r="OU374" s="24"/>
      <c r="OV374" s="24"/>
      <c r="OW374" s="24"/>
      <c r="OX374" s="24"/>
      <c r="OY374" s="24"/>
      <c r="OZ374" s="24"/>
      <c r="PA374" s="24"/>
      <c r="PB374" s="24"/>
      <c r="PC374" s="24"/>
      <c r="PD374" s="24"/>
      <c r="PE374" s="24"/>
      <c r="PF374" s="24"/>
      <c r="PG374" s="24"/>
      <c r="PH374" s="24"/>
      <c r="PI374" s="24"/>
      <c r="PJ374" s="24"/>
      <c r="PK374" s="24"/>
      <c r="PL374" s="24"/>
      <c r="PM374" s="24"/>
      <c r="PN374" s="24"/>
      <c r="PO374" s="24"/>
      <c r="PP374" s="24"/>
      <c r="PQ374" s="24"/>
      <c r="PR374" s="24"/>
      <c r="PS374" s="24"/>
      <c r="PT374" s="24"/>
      <c r="PU374" s="24"/>
      <c r="PV374" s="24"/>
      <c r="PW374" s="24"/>
      <c r="PX374" s="24"/>
      <c r="PY374" s="24"/>
      <c r="PZ374" s="24"/>
      <c r="QA374" s="24"/>
      <c r="QB374" s="24"/>
      <c r="QC374" s="24"/>
      <c r="QD374" s="24"/>
      <c r="QE374" s="24"/>
      <c r="QF374" s="24"/>
      <c r="QG374" s="24"/>
      <c r="QH374" s="24"/>
      <c r="QI374" s="24"/>
      <c r="QJ374" s="24"/>
      <c r="QK374" s="24"/>
      <c r="QL374" s="24"/>
      <c r="QM374" s="24"/>
      <c r="QN374" s="24"/>
      <c r="QO374" s="24"/>
      <c r="QP374" s="24"/>
      <c r="QQ374" s="24"/>
      <c r="QR374" s="24"/>
      <c r="QS374" s="24"/>
      <c r="QT374" s="24"/>
      <c r="QU374" s="24"/>
      <c r="QV374" s="24"/>
      <c r="QW374" s="24"/>
      <c r="QX374" s="24"/>
      <c r="QY374" s="24"/>
      <c r="QZ374" s="24"/>
      <c r="RA374" s="24"/>
      <c r="RB374" s="24"/>
      <c r="RC374" s="24"/>
      <c r="RD374" s="24"/>
      <c r="RE374" s="24"/>
      <c r="RF374" s="24"/>
      <c r="RG374" s="24"/>
      <c r="RH374" s="24"/>
      <c r="RI374" s="24"/>
      <c r="RJ374" s="24"/>
      <c r="RK374" s="24"/>
      <c r="RL374" s="24"/>
      <c r="RM374" s="24"/>
      <c r="RN374" s="24"/>
      <c r="RO374" s="24"/>
      <c r="RP374" s="24"/>
      <c r="RQ374" s="24"/>
      <c r="RR374" s="24"/>
      <c r="RS374" s="24"/>
      <c r="RT374" s="24"/>
      <c r="RU374" s="24"/>
      <c r="RV374" s="24"/>
      <c r="RW374" s="24"/>
      <c r="RX374" s="24"/>
      <c r="RY374" s="24"/>
      <c r="RZ374" s="24"/>
      <c r="SA374" s="24"/>
      <c r="SB374" s="24"/>
      <c r="SC374" s="24"/>
      <c r="SD374" s="24"/>
      <c r="SE374" s="24"/>
      <c r="SF374" s="24"/>
      <c r="SG374" s="24"/>
      <c r="SH374" s="24"/>
      <c r="SI374" s="24"/>
      <c r="SJ374" s="24"/>
      <c r="SK374" s="24"/>
      <c r="SL374" s="24"/>
      <c r="SM374" s="24"/>
      <c r="SN374" s="24"/>
      <c r="SO374" s="24"/>
      <c r="SP374" s="24"/>
      <c r="SQ374" s="24"/>
      <c r="SR374" s="24"/>
      <c r="SS374" s="24"/>
      <c r="ST374" s="24"/>
      <c r="SU374" s="24"/>
      <c r="SV374" s="24"/>
      <c r="SW374" s="24"/>
      <c r="SX374" s="24"/>
      <c r="SY374" s="24"/>
      <c r="SZ374" s="24"/>
      <c r="TA374" s="24"/>
      <c r="TB374" s="24"/>
      <c r="TC374" s="24"/>
      <c r="TD374" s="24"/>
      <c r="TE374" s="24"/>
      <c r="TF374" s="24"/>
      <c r="TG374" s="24"/>
      <c r="TH374" s="24"/>
      <c r="TI374" s="24"/>
      <c r="TJ374" s="24"/>
      <c r="TK374" s="24"/>
      <c r="TL374" s="24"/>
      <c r="TM374" s="24"/>
      <c r="TN374" s="24"/>
      <c r="TO374" s="24"/>
      <c r="TP374" s="24"/>
      <c r="TQ374" s="24"/>
      <c r="TR374" s="24"/>
      <c r="TS374" s="24"/>
      <c r="TT374" s="24"/>
      <c r="TU374" s="24"/>
      <c r="TV374" s="24"/>
      <c r="TW374" s="24"/>
      <c r="TX374" s="24"/>
      <c r="TY374" s="24"/>
      <c r="TZ374" s="24"/>
      <c r="UA374" s="24"/>
      <c r="UB374" s="24"/>
      <c r="UC374" s="24"/>
      <c r="UD374" s="24"/>
      <c r="UE374" s="24"/>
      <c r="UF374" s="24"/>
      <c r="UG374" s="24"/>
      <c r="UH374" s="24"/>
      <c r="UI374" s="24"/>
      <c r="UJ374" s="24"/>
      <c r="UK374" s="24"/>
      <c r="UL374" s="24"/>
      <c r="UM374" s="24"/>
      <c r="UN374" s="24"/>
      <c r="UO374" s="24"/>
      <c r="UP374" s="24"/>
      <c r="UQ374" s="24"/>
      <c r="UR374" s="24"/>
      <c r="US374" s="24"/>
      <c r="UT374" s="24"/>
      <c r="UU374" s="24"/>
      <c r="UV374" s="24"/>
      <c r="UW374" s="24"/>
      <c r="UX374" s="24"/>
      <c r="UY374" s="24"/>
      <c r="UZ374" s="24"/>
      <c r="VA374" s="24"/>
      <c r="VB374" s="24"/>
      <c r="VC374" s="24"/>
      <c r="VD374" s="24"/>
    </row>
    <row r="375" spans="1:576" s="23" customFormat="1" ht="15" customHeight="1" x14ac:dyDescent="0.2">
      <c r="A375" s="18">
        <v>61</v>
      </c>
      <c r="B375" s="89" t="s">
        <v>325</v>
      </c>
      <c r="C375" s="89" t="s">
        <v>326</v>
      </c>
      <c r="D375" s="20">
        <v>14</v>
      </c>
      <c r="E375" s="89" t="s">
        <v>247</v>
      </c>
      <c r="F375" s="89" t="s">
        <v>327</v>
      </c>
      <c r="G375" s="130" t="s">
        <v>228</v>
      </c>
      <c r="H375" s="22">
        <v>40</v>
      </c>
      <c r="I375" s="22" t="s">
        <v>121</v>
      </c>
      <c r="J375" s="21" t="s">
        <v>239</v>
      </c>
      <c r="K375" s="21" t="s">
        <v>273</v>
      </c>
      <c r="L375" s="21" t="s">
        <v>287</v>
      </c>
      <c r="M375" s="22">
        <v>1</v>
      </c>
      <c r="N375" s="62">
        <v>10931</v>
      </c>
      <c r="O375" s="62">
        <f t="shared" si="194"/>
        <v>2186.2000000000003</v>
      </c>
      <c r="P375" s="62"/>
      <c r="Q375" s="62">
        <f t="shared" si="195"/>
        <v>13117.2</v>
      </c>
      <c r="R375" s="62">
        <f>70.1*5</f>
        <v>350.5</v>
      </c>
      <c r="S375" s="62">
        <f t="shared" si="196"/>
        <v>2445.5333333333333</v>
      </c>
      <c r="T375" s="62">
        <f t="shared" si="197"/>
        <v>24455.333333333336</v>
      </c>
      <c r="U375" s="62">
        <f t="shared" si="198"/>
        <v>2295.5099999999998</v>
      </c>
      <c r="V375" s="62">
        <f t="shared" si="199"/>
        <v>393.51600000000002</v>
      </c>
      <c r="W375" s="62">
        <f t="shared" si="200"/>
        <v>655.86000000000013</v>
      </c>
      <c r="X375" s="62">
        <f t="shared" si="201"/>
        <v>262.34399999999999</v>
      </c>
      <c r="Y375" s="62">
        <f t="shared" si="205"/>
        <v>926</v>
      </c>
      <c r="Z375" s="62">
        <f t="shared" si="206"/>
        <v>630</v>
      </c>
      <c r="AA375" s="64">
        <f t="shared" si="202"/>
        <v>7336.6</v>
      </c>
      <c r="AB375" s="64">
        <f t="shared" si="203"/>
        <v>21484.052222222221</v>
      </c>
      <c r="AC375" s="64">
        <f t="shared" si="204"/>
        <v>257808.62666666665</v>
      </c>
      <c r="AD375" s="64"/>
      <c r="AE375" s="64"/>
      <c r="AF375" s="64"/>
      <c r="AG375" s="64"/>
      <c r="AH375" s="64"/>
      <c r="AI375" s="64"/>
      <c r="AJ375" s="64"/>
      <c r="AK375" s="64"/>
      <c r="AL375" s="6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J375" s="24"/>
      <c r="CK375" s="24"/>
      <c r="CL375" s="24"/>
      <c r="CM375" s="24"/>
      <c r="CN375" s="24"/>
      <c r="CO375" s="24"/>
      <c r="CP375" s="24"/>
      <c r="CQ375" s="24"/>
      <c r="CR375" s="24"/>
      <c r="CS375" s="24"/>
      <c r="CT375" s="24"/>
      <c r="CU375" s="24"/>
      <c r="CV375" s="24"/>
      <c r="CW375" s="24"/>
      <c r="CX375" s="24"/>
      <c r="CY375" s="24"/>
      <c r="CZ375" s="24"/>
      <c r="DA375" s="24"/>
      <c r="DB375" s="24"/>
      <c r="DC375" s="24"/>
      <c r="DD375" s="24"/>
      <c r="DE375" s="24"/>
      <c r="DF375" s="24"/>
      <c r="DG375" s="24"/>
      <c r="DH375" s="24"/>
      <c r="DI375" s="24"/>
      <c r="DJ375" s="24"/>
      <c r="DK375" s="24"/>
      <c r="DL375" s="24"/>
      <c r="DM375" s="24"/>
      <c r="DN375" s="24"/>
      <c r="DO375" s="24"/>
      <c r="DP375" s="24"/>
      <c r="DQ375" s="24"/>
      <c r="DR375" s="24"/>
      <c r="DS375" s="24"/>
      <c r="DT375" s="24"/>
      <c r="DU375" s="24"/>
      <c r="DV375" s="24"/>
      <c r="DW375" s="24"/>
      <c r="DX375" s="24"/>
      <c r="DY375" s="24"/>
      <c r="DZ375" s="24"/>
      <c r="EA375" s="24"/>
      <c r="EB375" s="24"/>
      <c r="EC375" s="24"/>
      <c r="ED375" s="24"/>
      <c r="EE375" s="24"/>
      <c r="EF375" s="24"/>
      <c r="EG375" s="24"/>
      <c r="EH375" s="24"/>
      <c r="EI375" s="24"/>
      <c r="EJ375" s="24"/>
      <c r="EK375" s="24"/>
      <c r="EL375" s="24"/>
      <c r="EM375" s="24"/>
      <c r="EN375" s="24"/>
      <c r="EO375" s="24"/>
      <c r="EP375" s="24"/>
      <c r="EQ375" s="24"/>
      <c r="ER375" s="24"/>
      <c r="ES375" s="24"/>
      <c r="ET375" s="24"/>
      <c r="EU375" s="24"/>
      <c r="EV375" s="24"/>
      <c r="EW375" s="24"/>
      <c r="EX375" s="24"/>
      <c r="EY375" s="24"/>
      <c r="EZ375" s="24"/>
      <c r="FA375" s="24"/>
      <c r="FB375" s="24"/>
      <c r="FC375" s="24"/>
      <c r="FD375" s="24"/>
      <c r="FE375" s="24"/>
      <c r="FF375" s="24"/>
      <c r="FG375" s="24"/>
      <c r="FH375" s="24"/>
      <c r="FI375" s="24"/>
      <c r="FJ375" s="24"/>
      <c r="FK375" s="24"/>
      <c r="FL375" s="24"/>
      <c r="FM375" s="24"/>
      <c r="FN375" s="24"/>
      <c r="FO375" s="24"/>
      <c r="FP375" s="24"/>
      <c r="FQ375" s="24"/>
      <c r="FR375" s="24"/>
      <c r="FS375" s="24"/>
      <c r="FT375" s="24"/>
      <c r="FU375" s="24"/>
      <c r="FV375" s="24"/>
      <c r="FW375" s="24"/>
      <c r="FX375" s="24"/>
      <c r="FY375" s="24"/>
      <c r="FZ375" s="24"/>
      <c r="GA375" s="24"/>
      <c r="GB375" s="24"/>
      <c r="GC375" s="24"/>
      <c r="GD375" s="24"/>
      <c r="GE375" s="24"/>
      <c r="GF375" s="24"/>
      <c r="GG375" s="24"/>
      <c r="GH375" s="24"/>
      <c r="GI375" s="24"/>
      <c r="GJ375" s="24"/>
      <c r="GK375" s="24"/>
      <c r="GL375" s="24"/>
      <c r="GM375" s="24"/>
      <c r="GN375" s="24"/>
      <c r="GO375" s="24"/>
      <c r="GP375" s="24"/>
      <c r="GQ375" s="24"/>
      <c r="GR375" s="24"/>
      <c r="GS375" s="24"/>
      <c r="GT375" s="24"/>
      <c r="GU375" s="24"/>
      <c r="GV375" s="24"/>
      <c r="GW375" s="24"/>
      <c r="GX375" s="24"/>
      <c r="GY375" s="24"/>
      <c r="GZ375" s="24"/>
      <c r="HA375" s="24"/>
      <c r="HB375" s="24"/>
      <c r="HC375" s="24"/>
      <c r="HD375" s="24"/>
      <c r="HE375" s="24"/>
      <c r="HF375" s="24"/>
      <c r="HG375" s="24"/>
      <c r="HH375" s="24"/>
      <c r="HI375" s="24"/>
      <c r="HJ375" s="24"/>
      <c r="HK375" s="24"/>
      <c r="HL375" s="24"/>
      <c r="HM375" s="24"/>
      <c r="HN375" s="24"/>
      <c r="HO375" s="24"/>
      <c r="HP375" s="24"/>
      <c r="HQ375" s="24"/>
      <c r="HR375" s="24"/>
      <c r="HS375" s="24"/>
      <c r="HT375" s="24"/>
      <c r="HU375" s="24"/>
      <c r="HV375" s="24"/>
      <c r="HW375" s="24"/>
      <c r="HX375" s="24"/>
      <c r="HY375" s="24"/>
      <c r="HZ375" s="24"/>
      <c r="IA375" s="24"/>
      <c r="IB375" s="24"/>
      <c r="IC375" s="24"/>
      <c r="ID375" s="24"/>
      <c r="IE375" s="24"/>
      <c r="IF375" s="24"/>
      <c r="IG375" s="24"/>
      <c r="IH375" s="24"/>
      <c r="II375" s="24"/>
      <c r="IJ375" s="24"/>
      <c r="IK375" s="24"/>
      <c r="IL375" s="24"/>
      <c r="IM375" s="24"/>
      <c r="IN375" s="24"/>
      <c r="IO375" s="24"/>
      <c r="IP375" s="24"/>
      <c r="IQ375" s="24"/>
      <c r="IR375" s="24"/>
      <c r="IS375" s="24"/>
      <c r="IT375" s="24"/>
      <c r="IU375" s="24"/>
      <c r="IV375" s="24"/>
      <c r="IW375" s="24"/>
      <c r="IX375" s="24"/>
      <c r="IY375" s="24"/>
      <c r="IZ375" s="24"/>
      <c r="JA375" s="24"/>
      <c r="JB375" s="24"/>
      <c r="JC375" s="24"/>
      <c r="JD375" s="24"/>
      <c r="JE375" s="24"/>
      <c r="JF375" s="24"/>
      <c r="JG375" s="24"/>
      <c r="JH375" s="24"/>
      <c r="JI375" s="24"/>
      <c r="JJ375" s="24"/>
      <c r="JK375" s="24"/>
      <c r="JL375" s="24"/>
      <c r="JM375" s="24"/>
      <c r="JN375" s="24"/>
      <c r="JO375" s="24"/>
      <c r="JP375" s="24"/>
      <c r="JQ375" s="24"/>
      <c r="JR375" s="24"/>
      <c r="JS375" s="24"/>
      <c r="JT375" s="24"/>
      <c r="JU375" s="24"/>
      <c r="JV375" s="24"/>
      <c r="JW375" s="24"/>
      <c r="JX375" s="24"/>
      <c r="JY375" s="24"/>
      <c r="JZ375" s="24"/>
      <c r="KA375" s="24"/>
      <c r="KB375" s="24"/>
      <c r="KC375" s="24"/>
      <c r="KD375" s="24"/>
      <c r="KE375" s="24"/>
      <c r="KF375" s="24"/>
      <c r="KG375" s="24"/>
      <c r="KH375" s="24"/>
      <c r="KI375" s="24"/>
      <c r="KJ375" s="24"/>
      <c r="KK375" s="24"/>
      <c r="KL375" s="24"/>
      <c r="KM375" s="24"/>
      <c r="KN375" s="24"/>
      <c r="KO375" s="24"/>
      <c r="KP375" s="24"/>
      <c r="KQ375" s="24"/>
      <c r="KR375" s="24"/>
      <c r="KS375" s="24"/>
      <c r="KT375" s="24"/>
      <c r="KU375" s="24"/>
      <c r="KV375" s="24"/>
      <c r="KW375" s="24"/>
      <c r="KX375" s="24"/>
      <c r="KY375" s="24"/>
      <c r="KZ375" s="24"/>
      <c r="LA375" s="24"/>
      <c r="LB375" s="24"/>
      <c r="LC375" s="24"/>
      <c r="LD375" s="24"/>
      <c r="LE375" s="24"/>
      <c r="LF375" s="24"/>
      <c r="LG375" s="24"/>
      <c r="LH375" s="24"/>
      <c r="LI375" s="24"/>
      <c r="LJ375" s="24"/>
      <c r="LK375" s="24"/>
      <c r="LL375" s="24"/>
      <c r="LM375" s="24"/>
      <c r="LN375" s="24"/>
      <c r="LO375" s="24"/>
      <c r="LP375" s="24"/>
      <c r="LQ375" s="24"/>
      <c r="LR375" s="24"/>
      <c r="LS375" s="24"/>
      <c r="LT375" s="24"/>
      <c r="LU375" s="24"/>
      <c r="LV375" s="24"/>
      <c r="LW375" s="24"/>
      <c r="LX375" s="24"/>
      <c r="LY375" s="24"/>
      <c r="LZ375" s="24"/>
      <c r="MA375" s="24"/>
      <c r="MB375" s="24"/>
      <c r="MC375" s="24"/>
      <c r="MD375" s="24"/>
      <c r="ME375" s="24"/>
      <c r="MF375" s="24"/>
      <c r="MG375" s="24"/>
      <c r="MH375" s="24"/>
      <c r="MI375" s="24"/>
      <c r="MJ375" s="24"/>
      <c r="MK375" s="24"/>
      <c r="ML375" s="24"/>
      <c r="MM375" s="24"/>
      <c r="MN375" s="24"/>
      <c r="MO375" s="24"/>
      <c r="MP375" s="24"/>
      <c r="MQ375" s="24"/>
      <c r="MR375" s="24"/>
      <c r="MS375" s="24"/>
      <c r="MT375" s="24"/>
      <c r="MU375" s="24"/>
      <c r="MV375" s="24"/>
      <c r="MW375" s="24"/>
      <c r="MX375" s="24"/>
      <c r="MY375" s="24"/>
      <c r="MZ375" s="24"/>
      <c r="NA375" s="24"/>
      <c r="NB375" s="24"/>
      <c r="NC375" s="24"/>
      <c r="ND375" s="24"/>
      <c r="NE375" s="24"/>
      <c r="NF375" s="24"/>
      <c r="NG375" s="24"/>
      <c r="NH375" s="24"/>
      <c r="NI375" s="24"/>
      <c r="NJ375" s="24"/>
      <c r="NK375" s="24"/>
      <c r="NL375" s="24"/>
      <c r="NM375" s="24"/>
      <c r="NN375" s="24"/>
      <c r="NO375" s="24"/>
      <c r="NP375" s="24"/>
      <c r="NQ375" s="24"/>
      <c r="NR375" s="24"/>
      <c r="NS375" s="24"/>
      <c r="NT375" s="24"/>
      <c r="NU375" s="24"/>
      <c r="NV375" s="24"/>
      <c r="NW375" s="24"/>
      <c r="NX375" s="24"/>
      <c r="NY375" s="24"/>
      <c r="NZ375" s="24"/>
      <c r="OA375" s="24"/>
      <c r="OB375" s="24"/>
      <c r="OC375" s="24"/>
      <c r="OD375" s="24"/>
      <c r="OE375" s="24"/>
      <c r="OF375" s="24"/>
      <c r="OG375" s="24"/>
      <c r="OH375" s="24"/>
      <c r="OI375" s="24"/>
      <c r="OJ375" s="24"/>
      <c r="OK375" s="24"/>
      <c r="OL375" s="24"/>
      <c r="OM375" s="24"/>
      <c r="ON375" s="24"/>
      <c r="OO375" s="24"/>
      <c r="OP375" s="24"/>
      <c r="OQ375" s="24"/>
      <c r="OR375" s="24"/>
      <c r="OS375" s="24"/>
      <c r="OT375" s="24"/>
      <c r="OU375" s="24"/>
      <c r="OV375" s="24"/>
      <c r="OW375" s="24"/>
      <c r="OX375" s="24"/>
      <c r="OY375" s="24"/>
      <c r="OZ375" s="24"/>
      <c r="PA375" s="24"/>
      <c r="PB375" s="24"/>
      <c r="PC375" s="24"/>
      <c r="PD375" s="24"/>
      <c r="PE375" s="24"/>
      <c r="PF375" s="24"/>
      <c r="PG375" s="24"/>
      <c r="PH375" s="24"/>
      <c r="PI375" s="24"/>
      <c r="PJ375" s="24"/>
      <c r="PK375" s="24"/>
      <c r="PL375" s="24"/>
      <c r="PM375" s="24"/>
      <c r="PN375" s="24"/>
      <c r="PO375" s="24"/>
      <c r="PP375" s="24"/>
      <c r="PQ375" s="24"/>
      <c r="PR375" s="24"/>
      <c r="PS375" s="24"/>
      <c r="PT375" s="24"/>
      <c r="PU375" s="24"/>
      <c r="PV375" s="24"/>
      <c r="PW375" s="24"/>
      <c r="PX375" s="24"/>
      <c r="PY375" s="24"/>
      <c r="PZ375" s="24"/>
      <c r="QA375" s="24"/>
      <c r="QB375" s="24"/>
      <c r="QC375" s="24"/>
      <c r="QD375" s="24"/>
      <c r="QE375" s="24"/>
      <c r="QF375" s="24"/>
      <c r="QG375" s="24"/>
      <c r="QH375" s="24"/>
      <c r="QI375" s="24"/>
      <c r="QJ375" s="24"/>
      <c r="QK375" s="24"/>
      <c r="QL375" s="24"/>
      <c r="QM375" s="24"/>
      <c r="QN375" s="24"/>
      <c r="QO375" s="24"/>
      <c r="QP375" s="24"/>
      <c r="QQ375" s="24"/>
      <c r="QR375" s="24"/>
      <c r="QS375" s="24"/>
      <c r="QT375" s="24"/>
      <c r="QU375" s="24"/>
      <c r="QV375" s="24"/>
      <c r="QW375" s="24"/>
      <c r="QX375" s="24"/>
      <c r="QY375" s="24"/>
      <c r="QZ375" s="24"/>
      <c r="RA375" s="24"/>
      <c r="RB375" s="24"/>
      <c r="RC375" s="24"/>
      <c r="RD375" s="24"/>
      <c r="RE375" s="24"/>
      <c r="RF375" s="24"/>
      <c r="RG375" s="24"/>
      <c r="RH375" s="24"/>
      <c r="RI375" s="24"/>
      <c r="RJ375" s="24"/>
      <c r="RK375" s="24"/>
      <c r="RL375" s="24"/>
      <c r="RM375" s="24"/>
      <c r="RN375" s="24"/>
      <c r="RO375" s="24"/>
      <c r="RP375" s="24"/>
      <c r="RQ375" s="24"/>
      <c r="RR375" s="24"/>
      <c r="RS375" s="24"/>
      <c r="RT375" s="24"/>
      <c r="RU375" s="24"/>
      <c r="RV375" s="24"/>
      <c r="RW375" s="24"/>
      <c r="RX375" s="24"/>
      <c r="RY375" s="24"/>
      <c r="RZ375" s="24"/>
      <c r="SA375" s="24"/>
      <c r="SB375" s="24"/>
      <c r="SC375" s="24"/>
      <c r="SD375" s="24"/>
      <c r="SE375" s="24"/>
      <c r="SF375" s="24"/>
      <c r="SG375" s="24"/>
      <c r="SH375" s="24"/>
      <c r="SI375" s="24"/>
      <c r="SJ375" s="24"/>
      <c r="SK375" s="24"/>
      <c r="SL375" s="24"/>
      <c r="SM375" s="24"/>
      <c r="SN375" s="24"/>
      <c r="SO375" s="24"/>
      <c r="SP375" s="24"/>
      <c r="SQ375" s="24"/>
      <c r="SR375" s="24"/>
      <c r="SS375" s="24"/>
      <c r="ST375" s="24"/>
      <c r="SU375" s="24"/>
      <c r="SV375" s="24"/>
      <c r="SW375" s="24"/>
      <c r="SX375" s="24"/>
      <c r="SY375" s="24"/>
      <c r="SZ375" s="24"/>
      <c r="TA375" s="24"/>
      <c r="TB375" s="24"/>
      <c r="TC375" s="24"/>
      <c r="TD375" s="24"/>
      <c r="TE375" s="24"/>
      <c r="TF375" s="24"/>
      <c r="TG375" s="24"/>
      <c r="TH375" s="24"/>
      <c r="TI375" s="24"/>
      <c r="TJ375" s="24"/>
      <c r="TK375" s="24"/>
      <c r="TL375" s="24"/>
      <c r="TM375" s="24"/>
      <c r="TN375" s="24"/>
      <c r="TO375" s="24"/>
      <c r="TP375" s="24"/>
      <c r="TQ375" s="24"/>
      <c r="TR375" s="24"/>
      <c r="TS375" s="24"/>
      <c r="TT375" s="24"/>
      <c r="TU375" s="24"/>
      <c r="TV375" s="24"/>
      <c r="TW375" s="24"/>
      <c r="TX375" s="24"/>
      <c r="TY375" s="24"/>
      <c r="TZ375" s="24"/>
      <c r="UA375" s="24"/>
      <c r="UB375" s="24"/>
      <c r="UC375" s="24"/>
      <c r="UD375" s="24"/>
      <c r="UE375" s="24"/>
      <c r="UF375" s="24"/>
      <c r="UG375" s="24"/>
      <c r="UH375" s="24"/>
      <c r="UI375" s="24"/>
      <c r="UJ375" s="24"/>
      <c r="UK375" s="24"/>
      <c r="UL375" s="24"/>
      <c r="UM375" s="24"/>
      <c r="UN375" s="24"/>
      <c r="UO375" s="24"/>
      <c r="UP375" s="24"/>
      <c r="UQ375" s="24"/>
      <c r="UR375" s="24"/>
      <c r="US375" s="24"/>
      <c r="UT375" s="24"/>
      <c r="UU375" s="24"/>
      <c r="UV375" s="24"/>
      <c r="UW375" s="24"/>
      <c r="UX375" s="24"/>
      <c r="UY375" s="24"/>
      <c r="UZ375" s="24"/>
      <c r="VA375" s="24"/>
      <c r="VB375" s="24"/>
      <c r="VC375" s="24"/>
      <c r="VD375" s="24"/>
    </row>
    <row r="376" spans="1:576" s="23" customFormat="1" ht="15" customHeight="1" x14ac:dyDescent="0.2">
      <c r="A376" s="18">
        <v>62</v>
      </c>
      <c r="B376" s="89" t="s">
        <v>325</v>
      </c>
      <c r="C376" s="89" t="s">
        <v>326</v>
      </c>
      <c r="D376" s="20">
        <v>14</v>
      </c>
      <c r="E376" s="89" t="s">
        <v>247</v>
      </c>
      <c r="F376" s="89" t="s">
        <v>327</v>
      </c>
      <c r="G376" s="130" t="s">
        <v>228</v>
      </c>
      <c r="H376" s="22">
        <v>40</v>
      </c>
      <c r="I376" s="22" t="s">
        <v>121</v>
      </c>
      <c r="J376" s="21" t="s">
        <v>239</v>
      </c>
      <c r="K376" s="21" t="s">
        <v>273</v>
      </c>
      <c r="L376" s="21" t="s">
        <v>287</v>
      </c>
      <c r="M376" s="22">
        <v>1</v>
      </c>
      <c r="N376" s="62">
        <v>10931</v>
      </c>
      <c r="O376" s="62">
        <f t="shared" si="194"/>
        <v>2186.2000000000003</v>
      </c>
      <c r="P376" s="62"/>
      <c r="Q376" s="62">
        <f t="shared" si="195"/>
        <v>13117.2</v>
      </c>
      <c r="R376" s="62">
        <f>70.1*4</f>
        <v>280.39999999999998</v>
      </c>
      <c r="S376" s="62">
        <f t="shared" si="196"/>
        <v>2445.5333333333333</v>
      </c>
      <c r="T376" s="62">
        <f t="shared" si="197"/>
        <v>24455.333333333336</v>
      </c>
      <c r="U376" s="62">
        <f t="shared" si="198"/>
        <v>2295.5099999999998</v>
      </c>
      <c r="V376" s="62">
        <f t="shared" si="199"/>
        <v>393.51600000000002</v>
      </c>
      <c r="W376" s="62">
        <f t="shared" si="200"/>
        <v>655.86000000000013</v>
      </c>
      <c r="X376" s="62">
        <f t="shared" si="201"/>
        <v>262.34399999999999</v>
      </c>
      <c r="Y376" s="62">
        <f t="shared" si="205"/>
        <v>926</v>
      </c>
      <c r="Z376" s="62">
        <f t="shared" si="206"/>
        <v>630</v>
      </c>
      <c r="AA376" s="64">
        <f t="shared" si="202"/>
        <v>7336.6</v>
      </c>
      <c r="AB376" s="64">
        <f t="shared" si="203"/>
        <v>21413.952222222222</v>
      </c>
      <c r="AC376" s="64">
        <f t="shared" si="204"/>
        <v>256967.42666666667</v>
      </c>
      <c r="AD376" s="64"/>
      <c r="AE376" s="64"/>
      <c r="AF376" s="64"/>
      <c r="AG376" s="64"/>
      <c r="AH376" s="64"/>
      <c r="AI376" s="64"/>
      <c r="AJ376" s="64"/>
      <c r="AK376" s="64"/>
      <c r="AL376" s="6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4"/>
      <c r="HA376" s="24"/>
      <c r="HB376" s="24"/>
      <c r="HC376" s="24"/>
      <c r="HD376" s="24"/>
      <c r="HE376" s="24"/>
      <c r="HF376" s="24"/>
      <c r="HG376" s="24"/>
      <c r="HH376" s="24"/>
      <c r="HI376" s="24"/>
      <c r="HJ376" s="24"/>
      <c r="HK376" s="24"/>
      <c r="HL376" s="24"/>
      <c r="HM376" s="24"/>
      <c r="HN376" s="24"/>
      <c r="HO376" s="24"/>
      <c r="HP376" s="24"/>
      <c r="HQ376" s="24"/>
      <c r="HR376" s="24"/>
      <c r="HS376" s="24"/>
      <c r="HT376" s="24"/>
      <c r="HU376" s="24"/>
      <c r="HV376" s="24"/>
      <c r="HW376" s="24"/>
      <c r="HX376" s="24"/>
      <c r="HY376" s="24"/>
      <c r="HZ376" s="24"/>
      <c r="IA376" s="24"/>
      <c r="IB376" s="24"/>
      <c r="IC376" s="24"/>
      <c r="ID376" s="24"/>
      <c r="IE376" s="24"/>
      <c r="IF376" s="24"/>
      <c r="IG376" s="24"/>
      <c r="IH376" s="24"/>
      <c r="II376" s="24"/>
      <c r="IJ376" s="24"/>
      <c r="IK376" s="24"/>
      <c r="IL376" s="24"/>
      <c r="IM376" s="24"/>
      <c r="IN376" s="24"/>
      <c r="IO376" s="24"/>
      <c r="IP376" s="24"/>
      <c r="IQ376" s="24"/>
      <c r="IR376" s="24"/>
      <c r="IS376" s="24"/>
      <c r="IT376" s="24"/>
      <c r="IU376" s="24"/>
      <c r="IV376" s="24"/>
      <c r="IW376" s="24"/>
      <c r="IX376" s="24"/>
      <c r="IY376" s="24"/>
      <c r="IZ376" s="24"/>
      <c r="JA376" s="24"/>
      <c r="JB376" s="24"/>
      <c r="JC376" s="24"/>
      <c r="JD376" s="24"/>
      <c r="JE376" s="24"/>
      <c r="JF376" s="24"/>
      <c r="JG376" s="24"/>
      <c r="JH376" s="24"/>
      <c r="JI376" s="24"/>
      <c r="JJ376" s="24"/>
      <c r="JK376" s="24"/>
      <c r="JL376" s="24"/>
      <c r="JM376" s="24"/>
      <c r="JN376" s="24"/>
      <c r="JO376" s="24"/>
      <c r="JP376" s="24"/>
      <c r="JQ376" s="24"/>
      <c r="JR376" s="24"/>
      <c r="JS376" s="24"/>
      <c r="JT376" s="24"/>
      <c r="JU376" s="24"/>
      <c r="JV376" s="24"/>
      <c r="JW376" s="24"/>
      <c r="JX376" s="24"/>
      <c r="JY376" s="24"/>
      <c r="JZ376" s="24"/>
      <c r="KA376" s="24"/>
      <c r="KB376" s="24"/>
      <c r="KC376" s="24"/>
      <c r="KD376" s="24"/>
      <c r="KE376" s="24"/>
      <c r="KF376" s="24"/>
      <c r="KG376" s="24"/>
      <c r="KH376" s="24"/>
      <c r="KI376" s="24"/>
      <c r="KJ376" s="24"/>
      <c r="KK376" s="24"/>
      <c r="KL376" s="24"/>
      <c r="KM376" s="24"/>
      <c r="KN376" s="24"/>
      <c r="KO376" s="24"/>
      <c r="KP376" s="24"/>
      <c r="KQ376" s="24"/>
      <c r="KR376" s="24"/>
      <c r="KS376" s="24"/>
      <c r="KT376" s="24"/>
      <c r="KU376" s="24"/>
      <c r="KV376" s="24"/>
      <c r="KW376" s="24"/>
      <c r="KX376" s="24"/>
      <c r="KY376" s="24"/>
      <c r="KZ376" s="24"/>
      <c r="LA376" s="24"/>
      <c r="LB376" s="24"/>
      <c r="LC376" s="24"/>
      <c r="LD376" s="24"/>
      <c r="LE376" s="24"/>
      <c r="LF376" s="24"/>
      <c r="LG376" s="24"/>
      <c r="LH376" s="24"/>
      <c r="LI376" s="24"/>
      <c r="LJ376" s="24"/>
      <c r="LK376" s="24"/>
      <c r="LL376" s="24"/>
      <c r="LM376" s="24"/>
      <c r="LN376" s="24"/>
      <c r="LO376" s="24"/>
      <c r="LP376" s="24"/>
      <c r="LQ376" s="24"/>
      <c r="LR376" s="24"/>
      <c r="LS376" s="24"/>
      <c r="LT376" s="24"/>
      <c r="LU376" s="24"/>
      <c r="LV376" s="24"/>
      <c r="LW376" s="24"/>
      <c r="LX376" s="24"/>
      <c r="LY376" s="24"/>
      <c r="LZ376" s="24"/>
      <c r="MA376" s="24"/>
      <c r="MB376" s="24"/>
      <c r="MC376" s="24"/>
      <c r="MD376" s="24"/>
      <c r="ME376" s="24"/>
      <c r="MF376" s="24"/>
      <c r="MG376" s="24"/>
      <c r="MH376" s="24"/>
      <c r="MI376" s="24"/>
      <c r="MJ376" s="24"/>
      <c r="MK376" s="24"/>
      <c r="ML376" s="24"/>
      <c r="MM376" s="24"/>
      <c r="MN376" s="24"/>
      <c r="MO376" s="24"/>
      <c r="MP376" s="24"/>
      <c r="MQ376" s="24"/>
      <c r="MR376" s="24"/>
      <c r="MS376" s="24"/>
      <c r="MT376" s="24"/>
      <c r="MU376" s="24"/>
      <c r="MV376" s="24"/>
      <c r="MW376" s="24"/>
      <c r="MX376" s="24"/>
      <c r="MY376" s="24"/>
      <c r="MZ376" s="24"/>
      <c r="NA376" s="24"/>
      <c r="NB376" s="24"/>
      <c r="NC376" s="24"/>
      <c r="ND376" s="24"/>
      <c r="NE376" s="24"/>
      <c r="NF376" s="24"/>
      <c r="NG376" s="24"/>
      <c r="NH376" s="24"/>
      <c r="NI376" s="24"/>
      <c r="NJ376" s="24"/>
      <c r="NK376" s="24"/>
      <c r="NL376" s="24"/>
      <c r="NM376" s="24"/>
      <c r="NN376" s="24"/>
      <c r="NO376" s="24"/>
      <c r="NP376" s="24"/>
      <c r="NQ376" s="24"/>
      <c r="NR376" s="24"/>
      <c r="NS376" s="24"/>
      <c r="NT376" s="24"/>
      <c r="NU376" s="24"/>
      <c r="NV376" s="24"/>
      <c r="NW376" s="24"/>
      <c r="NX376" s="24"/>
      <c r="NY376" s="24"/>
      <c r="NZ376" s="24"/>
      <c r="OA376" s="24"/>
      <c r="OB376" s="24"/>
      <c r="OC376" s="24"/>
      <c r="OD376" s="24"/>
      <c r="OE376" s="24"/>
      <c r="OF376" s="24"/>
      <c r="OG376" s="24"/>
      <c r="OH376" s="24"/>
      <c r="OI376" s="24"/>
      <c r="OJ376" s="24"/>
      <c r="OK376" s="24"/>
      <c r="OL376" s="24"/>
      <c r="OM376" s="24"/>
      <c r="ON376" s="24"/>
      <c r="OO376" s="24"/>
      <c r="OP376" s="24"/>
      <c r="OQ376" s="24"/>
      <c r="OR376" s="24"/>
      <c r="OS376" s="24"/>
      <c r="OT376" s="24"/>
      <c r="OU376" s="24"/>
      <c r="OV376" s="24"/>
      <c r="OW376" s="24"/>
      <c r="OX376" s="24"/>
      <c r="OY376" s="24"/>
      <c r="OZ376" s="24"/>
      <c r="PA376" s="24"/>
      <c r="PB376" s="24"/>
      <c r="PC376" s="24"/>
      <c r="PD376" s="24"/>
      <c r="PE376" s="24"/>
      <c r="PF376" s="24"/>
      <c r="PG376" s="24"/>
      <c r="PH376" s="24"/>
      <c r="PI376" s="24"/>
      <c r="PJ376" s="24"/>
      <c r="PK376" s="24"/>
      <c r="PL376" s="24"/>
      <c r="PM376" s="24"/>
      <c r="PN376" s="24"/>
      <c r="PO376" s="24"/>
      <c r="PP376" s="24"/>
      <c r="PQ376" s="24"/>
      <c r="PR376" s="24"/>
      <c r="PS376" s="24"/>
      <c r="PT376" s="24"/>
      <c r="PU376" s="24"/>
      <c r="PV376" s="24"/>
      <c r="PW376" s="24"/>
      <c r="PX376" s="24"/>
      <c r="PY376" s="24"/>
      <c r="PZ376" s="24"/>
      <c r="QA376" s="24"/>
      <c r="QB376" s="24"/>
      <c r="QC376" s="24"/>
      <c r="QD376" s="24"/>
      <c r="QE376" s="24"/>
      <c r="QF376" s="24"/>
      <c r="QG376" s="24"/>
      <c r="QH376" s="24"/>
      <c r="QI376" s="24"/>
      <c r="QJ376" s="24"/>
      <c r="QK376" s="24"/>
      <c r="QL376" s="24"/>
      <c r="QM376" s="24"/>
      <c r="QN376" s="24"/>
      <c r="QO376" s="24"/>
      <c r="QP376" s="24"/>
      <c r="QQ376" s="24"/>
      <c r="QR376" s="24"/>
      <c r="QS376" s="24"/>
      <c r="QT376" s="24"/>
      <c r="QU376" s="24"/>
      <c r="QV376" s="24"/>
      <c r="QW376" s="24"/>
      <c r="QX376" s="24"/>
      <c r="QY376" s="24"/>
      <c r="QZ376" s="24"/>
      <c r="RA376" s="24"/>
      <c r="RB376" s="24"/>
      <c r="RC376" s="24"/>
      <c r="RD376" s="24"/>
      <c r="RE376" s="24"/>
      <c r="RF376" s="24"/>
      <c r="RG376" s="24"/>
      <c r="RH376" s="24"/>
      <c r="RI376" s="24"/>
      <c r="RJ376" s="24"/>
      <c r="RK376" s="24"/>
      <c r="RL376" s="24"/>
      <c r="RM376" s="24"/>
      <c r="RN376" s="24"/>
      <c r="RO376" s="24"/>
      <c r="RP376" s="24"/>
      <c r="RQ376" s="24"/>
      <c r="RR376" s="24"/>
      <c r="RS376" s="24"/>
      <c r="RT376" s="24"/>
      <c r="RU376" s="24"/>
      <c r="RV376" s="24"/>
      <c r="RW376" s="24"/>
      <c r="RX376" s="24"/>
      <c r="RY376" s="24"/>
      <c r="RZ376" s="24"/>
      <c r="SA376" s="24"/>
      <c r="SB376" s="24"/>
      <c r="SC376" s="24"/>
      <c r="SD376" s="24"/>
      <c r="SE376" s="24"/>
      <c r="SF376" s="24"/>
      <c r="SG376" s="24"/>
      <c r="SH376" s="24"/>
      <c r="SI376" s="24"/>
      <c r="SJ376" s="24"/>
      <c r="SK376" s="24"/>
      <c r="SL376" s="24"/>
      <c r="SM376" s="24"/>
      <c r="SN376" s="24"/>
      <c r="SO376" s="24"/>
      <c r="SP376" s="24"/>
      <c r="SQ376" s="24"/>
      <c r="SR376" s="24"/>
      <c r="SS376" s="24"/>
      <c r="ST376" s="24"/>
      <c r="SU376" s="24"/>
      <c r="SV376" s="24"/>
      <c r="SW376" s="24"/>
      <c r="SX376" s="24"/>
      <c r="SY376" s="24"/>
      <c r="SZ376" s="24"/>
      <c r="TA376" s="24"/>
      <c r="TB376" s="24"/>
      <c r="TC376" s="24"/>
      <c r="TD376" s="24"/>
      <c r="TE376" s="24"/>
      <c r="TF376" s="24"/>
      <c r="TG376" s="24"/>
      <c r="TH376" s="24"/>
      <c r="TI376" s="24"/>
      <c r="TJ376" s="24"/>
      <c r="TK376" s="24"/>
      <c r="TL376" s="24"/>
      <c r="TM376" s="24"/>
      <c r="TN376" s="24"/>
      <c r="TO376" s="24"/>
      <c r="TP376" s="24"/>
      <c r="TQ376" s="24"/>
      <c r="TR376" s="24"/>
      <c r="TS376" s="24"/>
      <c r="TT376" s="24"/>
      <c r="TU376" s="24"/>
      <c r="TV376" s="24"/>
      <c r="TW376" s="24"/>
      <c r="TX376" s="24"/>
      <c r="TY376" s="24"/>
      <c r="TZ376" s="24"/>
      <c r="UA376" s="24"/>
      <c r="UB376" s="24"/>
      <c r="UC376" s="24"/>
      <c r="UD376" s="24"/>
      <c r="UE376" s="24"/>
      <c r="UF376" s="24"/>
      <c r="UG376" s="24"/>
      <c r="UH376" s="24"/>
      <c r="UI376" s="24"/>
      <c r="UJ376" s="24"/>
      <c r="UK376" s="24"/>
      <c r="UL376" s="24"/>
      <c r="UM376" s="24"/>
      <c r="UN376" s="24"/>
      <c r="UO376" s="24"/>
      <c r="UP376" s="24"/>
      <c r="UQ376" s="24"/>
      <c r="UR376" s="24"/>
      <c r="US376" s="24"/>
      <c r="UT376" s="24"/>
      <c r="UU376" s="24"/>
      <c r="UV376" s="24"/>
      <c r="UW376" s="24"/>
      <c r="UX376" s="24"/>
      <c r="UY376" s="24"/>
      <c r="UZ376" s="24"/>
      <c r="VA376" s="24"/>
      <c r="VB376" s="24"/>
      <c r="VC376" s="24"/>
      <c r="VD376" s="24"/>
    </row>
    <row r="377" spans="1:576" s="23" customFormat="1" ht="15" customHeight="1" x14ac:dyDescent="0.2">
      <c r="A377" s="18">
        <v>63</v>
      </c>
      <c r="B377" s="89" t="s">
        <v>325</v>
      </c>
      <c r="C377" s="89" t="s">
        <v>326</v>
      </c>
      <c r="D377" s="20">
        <v>14</v>
      </c>
      <c r="E377" s="89" t="s">
        <v>247</v>
      </c>
      <c r="F377" s="89" t="s">
        <v>327</v>
      </c>
      <c r="G377" s="130" t="s">
        <v>228</v>
      </c>
      <c r="H377" s="22">
        <v>40</v>
      </c>
      <c r="I377" s="22" t="s">
        <v>121</v>
      </c>
      <c r="J377" s="21" t="s">
        <v>239</v>
      </c>
      <c r="K377" s="21" t="s">
        <v>273</v>
      </c>
      <c r="L377" s="21" t="s">
        <v>287</v>
      </c>
      <c r="M377" s="22">
        <v>1</v>
      </c>
      <c r="N377" s="62">
        <v>10931</v>
      </c>
      <c r="O377" s="62">
        <f t="shared" si="194"/>
        <v>2186.2000000000003</v>
      </c>
      <c r="P377" s="62"/>
      <c r="Q377" s="62">
        <f t="shared" si="195"/>
        <v>13117.2</v>
      </c>
      <c r="R377" s="62">
        <f>70.1*7</f>
        <v>490.69999999999993</v>
      </c>
      <c r="S377" s="62">
        <f t="shared" si="196"/>
        <v>2445.5333333333333</v>
      </c>
      <c r="T377" s="62">
        <f t="shared" si="197"/>
        <v>24455.333333333336</v>
      </c>
      <c r="U377" s="62">
        <f t="shared" si="198"/>
        <v>2295.5099999999998</v>
      </c>
      <c r="V377" s="62">
        <f t="shared" si="199"/>
        <v>393.51600000000002</v>
      </c>
      <c r="W377" s="62">
        <f t="shared" si="200"/>
        <v>655.86000000000013</v>
      </c>
      <c r="X377" s="62">
        <f t="shared" si="201"/>
        <v>262.34399999999999</v>
      </c>
      <c r="Y377" s="62">
        <f t="shared" si="205"/>
        <v>926</v>
      </c>
      <c r="Z377" s="62">
        <f t="shared" si="206"/>
        <v>630</v>
      </c>
      <c r="AA377" s="64">
        <f t="shared" si="202"/>
        <v>7336.6</v>
      </c>
      <c r="AB377" s="64">
        <f t="shared" si="203"/>
        <v>21624.252222222225</v>
      </c>
      <c r="AC377" s="64">
        <f t="shared" si="204"/>
        <v>259491.0266666667</v>
      </c>
      <c r="AD377" s="64"/>
      <c r="AE377" s="64"/>
      <c r="AF377" s="64"/>
      <c r="AG377" s="64"/>
      <c r="AH377" s="64"/>
      <c r="AI377" s="64"/>
      <c r="AJ377" s="64"/>
      <c r="AK377" s="64"/>
      <c r="AL377" s="6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4"/>
      <c r="GI377" s="24"/>
      <c r="GJ377" s="24"/>
      <c r="GK377" s="24"/>
      <c r="GL377" s="24"/>
      <c r="GM377" s="24"/>
      <c r="GN377" s="24"/>
      <c r="GO377" s="24"/>
      <c r="GP377" s="24"/>
      <c r="GQ377" s="24"/>
      <c r="GR377" s="24"/>
      <c r="GS377" s="24"/>
      <c r="GT377" s="24"/>
      <c r="GU377" s="24"/>
      <c r="GV377" s="24"/>
      <c r="GW377" s="24"/>
      <c r="GX377" s="24"/>
      <c r="GY377" s="24"/>
      <c r="GZ377" s="24"/>
      <c r="HA377" s="24"/>
      <c r="HB377" s="24"/>
      <c r="HC377" s="24"/>
      <c r="HD377" s="24"/>
      <c r="HE377" s="24"/>
      <c r="HF377" s="24"/>
      <c r="HG377" s="24"/>
      <c r="HH377" s="24"/>
      <c r="HI377" s="24"/>
      <c r="HJ377" s="24"/>
      <c r="HK377" s="24"/>
      <c r="HL377" s="24"/>
      <c r="HM377" s="24"/>
      <c r="HN377" s="24"/>
      <c r="HO377" s="24"/>
      <c r="HP377" s="24"/>
      <c r="HQ377" s="24"/>
      <c r="HR377" s="24"/>
      <c r="HS377" s="24"/>
      <c r="HT377" s="24"/>
      <c r="HU377" s="24"/>
      <c r="HV377" s="24"/>
      <c r="HW377" s="24"/>
      <c r="HX377" s="24"/>
      <c r="HY377" s="24"/>
      <c r="HZ377" s="24"/>
      <c r="IA377" s="24"/>
      <c r="IB377" s="24"/>
      <c r="IC377" s="24"/>
      <c r="ID377" s="24"/>
      <c r="IE377" s="24"/>
      <c r="IF377" s="24"/>
      <c r="IG377" s="24"/>
      <c r="IH377" s="24"/>
      <c r="II377" s="24"/>
      <c r="IJ377" s="24"/>
      <c r="IK377" s="24"/>
      <c r="IL377" s="24"/>
      <c r="IM377" s="24"/>
      <c r="IN377" s="24"/>
      <c r="IO377" s="24"/>
      <c r="IP377" s="24"/>
      <c r="IQ377" s="24"/>
      <c r="IR377" s="24"/>
      <c r="IS377" s="24"/>
      <c r="IT377" s="24"/>
      <c r="IU377" s="24"/>
      <c r="IV377" s="24"/>
      <c r="IW377" s="24"/>
      <c r="IX377" s="24"/>
      <c r="IY377" s="24"/>
      <c r="IZ377" s="24"/>
      <c r="JA377" s="24"/>
      <c r="JB377" s="24"/>
      <c r="JC377" s="24"/>
      <c r="JD377" s="24"/>
      <c r="JE377" s="24"/>
      <c r="JF377" s="24"/>
      <c r="JG377" s="24"/>
      <c r="JH377" s="24"/>
      <c r="JI377" s="24"/>
      <c r="JJ377" s="24"/>
      <c r="JK377" s="24"/>
      <c r="JL377" s="24"/>
      <c r="JM377" s="24"/>
      <c r="JN377" s="24"/>
      <c r="JO377" s="24"/>
      <c r="JP377" s="24"/>
      <c r="JQ377" s="24"/>
      <c r="JR377" s="24"/>
      <c r="JS377" s="24"/>
      <c r="JT377" s="24"/>
      <c r="JU377" s="24"/>
      <c r="JV377" s="24"/>
      <c r="JW377" s="24"/>
      <c r="JX377" s="24"/>
      <c r="JY377" s="24"/>
      <c r="JZ377" s="24"/>
      <c r="KA377" s="24"/>
      <c r="KB377" s="24"/>
      <c r="KC377" s="24"/>
      <c r="KD377" s="24"/>
      <c r="KE377" s="24"/>
      <c r="KF377" s="24"/>
      <c r="KG377" s="24"/>
      <c r="KH377" s="24"/>
      <c r="KI377" s="24"/>
      <c r="KJ377" s="24"/>
      <c r="KK377" s="24"/>
      <c r="KL377" s="24"/>
      <c r="KM377" s="24"/>
      <c r="KN377" s="24"/>
      <c r="KO377" s="24"/>
      <c r="KP377" s="24"/>
      <c r="KQ377" s="24"/>
      <c r="KR377" s="24"/>
      <c r="KS377" s="24"/>
      <c r="KT377" s="24"/>
      <c r="KU377" s="24"/>
      <c r="KV377" s="24"/>
      <c r="KW377" s="24"/>
      <c r="KX377" s="24"/>
      <c r="KY377" s="24"/>
      <c r="KZ377" s="24"/>
      <c r="LA377" s="24"/>
      <c r="LB377" s="24"/>
      <c r="LC377" s="24"/>
      <c r="LD377" s="24"/>
      <c r="LE377" s="24"/>
      <c r="LF377" s="24"/>
      <c r="LG377" s="24"/>
      <c r="LH377" s="24"/>
      <c r="LI377" s="24"/>
      <c r="LJ377" s="24"/>
      <c r="LK377" s="24"/>
      <c r="LL377" s="24"/>
      <c r="LM377" s="24"/>
      <c r="LN377" s="24"/>
      <c r="LO377" s="24"/>
      <c r="LP377" s="24"/>
      <c r="LQ377" s="24"/>
      <c r="LR377" s="24"/>
      <c r="LS377" s="24"/>
      <c r="LT377" s="24"/>
      <c r="LU377" s="24"/>
      <c r="LV377" s="24"/>
      <c r="LW377" s="24"/>
      <c r="LX377" s="24"/>
      <c r="LY377" s="24"/>
      <c r="LZ377" s="24"/>
      <c r="MA377" s="24"/>
      <c r="MB377" s="24"/>
      <c r="MC377" s="24"/>
      <c r="MD377" s="24"/>
      <c r="ME377" s="24"/>
      <c r="MF377" s="24"/>
      <c r="MG377" s="24"/>
      <c r="MH377" s="24"/>
      <c r="MI377" s="24"/>
      <c r="MJ377" s="24"/>
      <c r="MK377" s="24"/>
      <c r="ML377" s="24"/>
      <c r="MM377" s="24"/>
      <c r="MN377" s="24"/>
      <c r="MO377" s="24"/>
      <c r="MP377" s="24"/>
      <c r="MQ377" s="24"/>
      <c r="MR377" s="24"/>
      <c r="MS377" s="24"/>
      <c r="MT377" s="24"/>
      <c r="MU377" s="24"/>
      <c r="MV377" s="24"/>
      <c r="MW377" s="24"/>
      <c r="MX377" s="24"/>
      <c r="MY377" s="24"/>
      <c r="MZ377" s="24"/>
      <c r="NA377" s="24"/>
      <c r="NB377" s="24"/>
      <c r="NC377" s="24"/>
      <c r="ND377" s="24"/>
      <c r="NE377" s="24"/>
      <c r="NF377" s="24"/>
      <c r="NG377" s="24"/>
      <c r="NH377" s="24"/>
      <c r="NI377" s="24"/>
      <c r="NJ377" s="24"/>
      <c r="NK377" s="24"/>
      <c r="NL377" s="24"/>
      <c r="NM377" s="24"/>
      <c r="NN377" s="24"/>
      <c r="NO377" s="24"/>
      <c r="NP377" s="24"/>
      <c r="NQ377" s="24"/>
      <c r="NR377" s="24"/>
      <c r="NS377" s="24"/>
      <c r="NT377" s="24"/>
      <c r="NU377" s="24"/>
      <c r="NV377" s="24"/>
      <c r="NW377" s="24"/>
      <c r="NX377" s="24"/>
      <c r="NY377" s="24"/>
      <c r="NZ377" s="24"/>
      <c r="OA377" s="24"/>
      <c r="OB377" s="24"/>
      <c r="OC377" s="24"/>
      <c r="OD377" s="24"/>
      <c r="OE377" s="24"/>
      <c r="OF377" s="24"/>
      <c r="OG377" s="24"/>
      <c r="OH377" s="24"/>
      <c r="OI377" s="24"/>
      <c r="OJ377" s="24"/>
      <c r="OK377" s="24"/>
      <c r="OL377" s="24"/>
      <c r="OM377" s="24"/>
      <c r="ON377" s="24"/>
      <c r="OO377" s="24"/>
      <c r="OP377" s="24"/>
      <c r="OQ377" s="24"/>
      <c r="OR377" s="24"/>
      <c r="OS377" s="24"/>
      <c r="OT377" s="24"/>
      <c r="OU377" s="24"/>
      <c r="OV377" s="24"/>
      <c r="OW377" s="24"/>
      <c r="OX377" s="24"/>
      <c r="OY377" s="24"/>
      <c r="OZ377" s="24"/>
      <c r="PA377" s="24"/>
      <c r="PB377" s="24"/>
      <c r="PC377" s="24"/>
      <c r="PD377" s="24"/>
      <c r="PE377" s="24"/>
      <c r="PF377" s="24"/>
      <c r="PG377" s="24"/>
      <c r="PH377" s="24"/>
      <c r="PI377" s="24"/>
      <c r="PJ377" s="24"/>
      <c r="PK377" s="24"/>
      <c r="PL377" s="24"/>
      <c r="PM377" s="24"/>
      <c r="PN377" s="24"/>
      <c r="PO377" s="24"/>
      <c r="PP377" s="24"/>
      <c r="PQ377" s="24"/>
      <c r="PR377" s="24"/>
      <c r="PS377" s="24"/>
      <c r="PT377" s="24"/>
      <c r="PU377" s="24"/>
      <c r="PV377" s="24"/>
      <c r="PW377" s="24"/>
      <c r="PX377" s="24"/>
      <c r="PY377" s="24"/>
      <c r="PZ377" s="24"/>
      <c r="QA377" s="24"/>
      <c r="QB377" s="24"/>
      <c r="QC377" s="24"/>
      <c r="QD377" s="24"/>
      <c r="QE377" s="24"/>
      <c r="QF377" s="24"/>
      <c r="QG377" s="24"/>
      <c r="QH377" s="24"/>
      <c r="QI377" s="24"/>
      <c r="QJ377" s="24"/>
      <c r="QK377" s="24"/>
      <c r="QL377" s="24"/>
      <c r="QM377" s="24"/>
      <c r="QN377" s="24"/>
      <c r="QO377" s="24"/>
      <c r="QP377" s="24"/>
      <c r="QQ377" s="24"/>
      <c r="QR377" s="24"/>
      <c r="QS377" s="24"/>
      <c r="QT377" s="24"/>
      <c r="QU377" s="24"/>
      <c r="QV377" s="24"/>
      <c r="QW377" s="24"/>
      <c r="QX377" s="24"/>
      <c r="QY377" s="24"/>
      <c r="QZ377" s="24"/>
      <c r="RA377" s="24"/>
      <c r="RB377" s="24"/>
      <c r="RC377" s="24"/>
      <c r="RD377" s="24"/>
      <c r="RE377" s="24"/>
      <c r="RF377" s="24"/>
      <c r="RG377" s="24"/>
      <c r="RH377" s="24"/>
      <c r="RI377" s="24"/>
      <c r="RJ377" s="24"/>
      <c r="RK377" s="24"/>
      <c r="RL377" s="24"/>
      <c r="RM377" s="24"/>
      <c r="RN377" s="24"/>
      <c r="RO377" s="24"/>
      <c r="RP377" s="24"/>
      <c r="RQ377" s="24"/>
      <c r="RR377" s="24"/>
      <c r="RS377" s="24"/>
      <c r="RT377" s="24"/>
      <c r="RU377" s="24"/>
      <c r="RV377" s="24"/>
      <c r="RW377" s="24"/>
      <c r="RX377" s="24"/>
      <c r="RY377" s="24"/>
      <c r="RZ377" s="24"/>
      <c r="SA377" s="24"/>
      <c r="SB377" s="24"/>
      <c r="SC377" s="24"/>
      <c r="SD377" s="24"/>
      <c r="SE377" s="24"/>
      <c r="SF377" s="24"/>
      <c r="SG377" s="24"/>
      <c r="SH377" s="24"/>
      <c r="SI377" s="24"/>
      <c r="SJ377" s="24"/>
      <c r="SK377" s="24"/>
      <c r="SL377" s="24"/>
      <c r="SM377" s="24"/>
      <c r="SN377" s="24"/>
      <c r="SO377" s="24"/>
      <c r="SP377" s="24"/>
      <c r="SQ377" s="24"/>
      <c r="SR377" s="24"/>
      <c r="SS377" s="24"/>
      <c r="ST377" s="24"/>
      <c r="SU377" s="24"/>
      <c r="SV377" s="24"/>
      <c r="SW377" s="24"/>
      <c r="SX377" s="24"/>
      <c r="SY377" s="24"/>
      <c r="SZ377" s="24"/>
      <c r="TA377" s="24"/>
      <c r="TB377" s="24"/>
      <c r="TC377" s="24"/>
      <c r="TD377" s="24"/>
      <c r="TE377" s="24"/>
      <c r="TF377" s="24"/>
      <c r="TG377" s="24"/>
      <c r="TH377" s="24"/>
      <c r="TI377" s="24"/>
      <c r="TJ377" s="24"/>
      <c r="TK377" s="24"/>
      <c r="TL377" s="24"/>
      <c r="TM377" s="24"/>
      <c r="TN377" s="24"/>
      <c r="TO377" s="24"/>
      <c r="TP377" s="24"/>
      <c r="TQ377" s="24"/>
      <c r="TR377" s="24"/>
      <c r="TS377" s="24"/>
      <c r="TT377" s="24"/>
      <c r="TU377" s="24"/>
      <c r="TV377" s="24"/>
      <c r="TW377" s="24"/>
      <c r="TX377" s="24"/>
      <c r="TY377" s="24"/>
      <c r="TZ377" s="24"/>
      <c r="UA377" s="24"/>
      <c r="UB377" s="24"/>
      <c r="UC377" s="24"/>
      <c r="UD377" s="24"/>
      <c r="UE377" s="24"/>
      <c r="UF377" s="24"/>
      <c r="UG377" s="24"/>
      <c r="UH377" s="24"/>
      <c r="UI377" s="24"/>
      <c r="UJ377" s="24"/>
      <c r="UK377" s="24"/>
      <c r="UL377" s="24"/>
      <c r="UM377" s="24"/>
      <c r="UN377" s="24"/>
      <c r="UO377" s="24"/>
      <c r="UP377" s="24"/>
      <c r="UQ377" s="24"/>
      <c r="UR377" s="24"/>
      <c r="US377" s="24"/>
      <c r="UT377" s="24"/>
      <c r="UU377" s="24"/>
      <c r="UV377" s="24"/>
      <c r="UW377" s="24"/>
      <c r="UX377" s="24"/>
      <c r="UY377" s="24"/>
      <c r="UZ377" s="24"/>
      <c r="VA377" s="24"/>
      <c r="VB377" s="24"/>
      <c r="VC377" s="24"/>
      <c r="VD377" s="24"/>
    </row>
    <row r="378" spans="1:576" s="23" customFormat="1" ht="15" customHeight="1" x14ac:dyDescent="0.2">
      <c r="A378" s="18">
        <v>64</v>
      </c>
      <c r="B378" s="89" t="s">
        <v>325</v>
      </c>
      <c r="C378" s="89" t="s">
        <v>326</v>
      </c>
      <c r="D378" s="20">
        <v>14</v>
      </c>
      <c r="E378" s="89" t="s">
        <v>247</v>
      </c>
      <c r="F378" s="89" t="s">
        <v>327</v>
      </c>
      <c r="G378" s="130" t="s">
        <v>228</v>
      </c>
      <c r="H378" s="22">
        <v>40</v>
      </c>
      <c r="I378" s="22" t="s">
        <v>121</v>
      </c>
      <c r="J378" s="21" t="s">
        <v>239</v>
      </c>
      <c r="K378" s="21" t="s">
        <v>273</v>
      </c>
      <c r="L378" s="21" t="s">
        <v>287</v>
      </c>
      <c r="M378" s="22">
        <v>1</v>
      </c>
      <c r="N378" s="62">
        <v>10931</v>
      </c>
      <c r="O378" s="62">
        <f t="shared" si="194"/>
        <v>2186.2000000000003</v>
      </c>
      <c r="P378" s="62"/>
      <c r="Q378" s="62">
        <f t="shared" si="195"/>
        <v>13117.2</v>
      </c>
      <c r="R378" s="62">
        <f>70.1*4</f>
        <v>280.39999999999998</v>
      </c>
      <c r="S378" s="62">
        <f t="shared" si="196"/>
        <v>2445.5333333333333</v>
      </c>
      <c r="T378" s="62">
        <f t="shared" si="197"/>
        <v>24455.333333333336</v>
      </c>
      <c r="U378" s="62">
        <f t="shared" si="198"/>
        <v>2295.5099999999998</v>
      </c>
      <c r="V378" s="62">
        <f t="shared" si="199"/>
        <v>393.51600000000002</v>
      </c>
      <c r="W378" s="62">
        <f t="shared" si="200"/>
        <v>655.86000000000013</v>
      </c>
      <c r="X378" s="62">
        <f t="shared" si="201"/>
        <v>262.34399999999999</v>
      </c>
      <c r="Y378" s="62">
        <f t="shared" si="205"/>
        <v>926</v>
      </c>
      <c r="Z378" s="62">
        <f t="shared" si="206"/>
        <v>630</v>
      </c>
      <c r="AA378" s="64">
        <f t="shared" si="202"/>
        <v>7336.6</v>
      </c>
      <c r="AB378" s="64">
        <f t="shared" si="203"/>
        <v>21413.952222222222</v>
      </c>
      <c r="AC378" s="64">
        <f t="shared" si="204"/>
        <v>256967.42666666667</v>
      </c>
      <c r="AD378" s="64"/>
      <c r="AE378" s="64"/>
      <c r="AF378" s="64"/>
      <c r="AG378" s="64"/>
      <c r="AH378" s="64"/>
      <c r="AI378" s="64"/>
      <c r="AJ378" s="64"/>
      <c r="AK378" s="64"/>
      <c r="AL378" s="6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  <c r="EY378" s="24"/>
      <c r="EZ378" s="24"/>
      <c r="FA378" s="24"/>
      <c r="FB378" s="24"/>
      <c r="FC378" s="24"/>
      <c r="FD378" s="24"/>
      <c r="FE378" s="24"/>
      <c r="FF378" s="24"/>
      <c r="FG378" s="24"/>
      <c r="FH378" s="24"/>
      <c r="FI378" s="24"/>
      <c r="FJ378" s="24"/>
      <c r="FK378" s="24"/>
      <c r="FL378" s="24"/>
      <c r="FM378" s="24"/>
      <c r="FN378" s="24"/>
      <c r="FO378" s="24"/>
      <c r="FP378" s="24"/>
      <c r="FQ378" s="24"/>
      <c r="FR378" s="24"/>
      <c r="FS378" s="24"/>
      <c r="FT378" s="24"/>
      <c r="FU378" s="24"/>
      <c r="FV378" s="24"/>
      <c r="FW378" s="24"/>
      <c r="FX378" s="24"/>
      <c r="FY378" s="24"/>
      <c r="FZ378" s="24"/>
      <c r="GA378" s="24"/>
      <c r="GB378" s="24"/>
      <c r="GC378" s="24"/>
      <c r="GD378" s="24"/>
      <c r="GE378" s="24"/>
      <c r="GF378" s="24"/>
      <c r="GG378" s="24"/>
      <c r="GH378" s="24"/>
      <c r="GI378" s="24"/>
      <c r="GJ378" s="24"/>
      <c r="GK378" s="24"/>
      <c r="GL378" s="24"/>
      <c r="GM378" s="24"/>
      <c r="GN378" s="24"/>
      <c r="GO378" s="24"/>
      <c r="GP378" s="24"/>
      <c r="GQ378" s="24"/>
      <c r="GR378" s="24"/>
      <c r="GS378" s="24"/>
      <c r="GT378" s="24"/>
      <c r="GU378" s="24"/>
      <c r="GV378" s="24"/>
      <c r="GW378" s="24"/>
      <c r="GX378" s="24"/>
      <c r="GY378" s="24"/>
      <c r="GZ378" s="24"/>
      <c r="HA378" s="24"/>
      <c r="HB378" s="24"/>
      <c r="HC378" s="24"/>
      <c r="HD378" s="24"/>
      <c r="HE378" s="24"/>
      <c r="HF378" s="24"/>
      <c r="HG378" s="24"/>
      <c r="HH378" s="24"/>
      <c r="HI378" s="24"/>
      <c r="HJ378" s="24"/>
      <c r="HK378" s="24"/>
      <c r="HL378" s="24"/>
      <c r="HM378" s="24"/>
      <c r="HN378" s="24"/>
      <c r="HO378" s="24"/>
      <c r="HP378" s="24"/>
      <c r="HQ378" s="24"/>
      <c r="HR378" s="24"/>
      <c r="HS378" s="24"/>
      <c r="HT378" s="24"/>
      <c r="HU378" s="24"/>
      <c r="HV378" s="24"/>
      <c r="HW378" s="24"/>
      <c r="HX378" s="24"/>
      <c r="HY378" s="24"/>
      <c r="HZ378" s="24"/>
      <c r="IA378" s="24"/>
      <c r="IB378" s="24"/>
      <c r="IC378" s="24"/>
      <c r="ID378" s="24"/>
      <c r="IE378" s="24"/>
      <c r="IF378" s="24"/>
      <c r="IG378" s="24"/>
      <c r="IH378" s="24"/>
      <c r="II378" s="24"/>
      <c r="IJ378" s="24"/>
      <c r="IK378" s="24"/>
      <c r="IL378" s="24"/>
      <c r="IM378" s="24"/>
      <c r="IN378" s="24"/>
      <c r="IO378" s="24"/>
      <c r="IP378" s="24"/>
      <c r="IQ378" s="24"/>
      <c r="IR378" s="24"/>
      <c r="IS378" s="24"/>
      <c r="IT378" s="24"/>
      <c r="IU378" s="24"/>
      <c r="IV378" s="24"/>
      <c r="IW378" s="24"/>
      <c r="IX378" s="24"/>
      <c r="IY378" s="24"/>
      <c r="IZ378" s="24"/>
      <c r="JA378" s="24"/>
      <c r="JB378" s="24"/>
      <c r="JC378" s="24"/>
      <c r="JD378" s="24"/>
      <c r="JE378" s="24"/>
      <c r="JF378" s="24"/>
      <c r="JG378" s="24"/>
      <c r="JH378" s="24"/>
      <c r="JI378" s="24"/>
      <c r="JJ378" s="24"/>
      <c r="JK378" s="24"/>
      <c r="JL378" s="24"/>
      <c r="JM378" s="24"/>
      <c r="JN378" s="24"/>
      <c r="JO378" s="24"/>
      <c r="JP378" s="24"/>
      <c r="JQ378" s="24"/>
      <c r="JR378" s="24"/>
      <c r="JS378" s="24"/>
      <c r="JT378" s="24"/>
      <c r="JU378" s="24"/>
      <c r="JV378" s="24"/>
      <c r="JW378" s="24"/>
      <c r="JX378" s="24"/>
      <c r="JY378" s="24"/>
      <c r="JZ378" s="24"/>
      <c r="KA378" s="24"/>
      <c r="KB378" s="24"/>
      <c r="KC378" s="24"/>
      <c r="KD378" s="24"/>
      <c r="KE378" s="24"/>
      <c r="KF378" s="24"/>
      <c r="KG378" s="24"/>
      <c r="KH378" s="24"/>
      <c r="KI378" s="24"/>
      <c r="KJ378" s="24"/>
      <c r="KK378" s="24"/>
      <c r="KL378" s="24"/>
      <c r="KM378" s="24"/>
      <c r="KN378" s="24"/>
      <c r="KO378" s="24"/>
      <c r="KP378" s="24"/>
      <c r="KQ378" s="24"/>
      <c r="KR378" s="24"/>
      <c r="KS378" s="24"/>
      <c r="KT378" s="24"/>
      <c r="KU378" s="24"/>
      <c r="KV378" s="24"/>
      <c r="KW378" s="24"/>
      <c r="KX378" s="24"/>
      <c r="KY378" s="24"/>
      <c r="KZ378" s="24"/>
      <c r="LA378" s="24"/>
      <c r="LB378" s="24"/>
      <c r="LC378" s="24"/>
      <c r="LD378" s="24"/>
      <c r="LE378" s="24"/>
      <c r="LF378" s="24"/>
      <c r="LG378" s="24"/>
      <c r="LH378" s="24"/>
      <c r="LI378" s="24"/>
      <c r="LJ378" s="24"/>
      <c r="LK378" s="24"/>
      <c r="LL378" s="24"/>
      <c r="LM378" s="24"/>
      <c r="LN378" s="24"/>
      <c r="LO378" s="24"/>
      <c r="LP378" s="24"/>
      <c r="LQ378" s="24"/>
      <c r="LR378" s="24"/>
      <c r="LS378" s="24"/>
      <c r="LT378" s="24"/>
      <c r="LU378" s="24"/>
      <c r="LV378" s="24"/>
      <c r="LW378" s="24"/>
      <c r="LX378" s="24"/>
      <c r="LY378" s="24"/>
      <c r="LZ378" s="24"/>
      <c r="MA378" s="24"/>
      <c r="MB378" s="24"/>
      <c r="MC378" s="24"/>
      <c r="MD378" s="24"/>
      <c r="ME378" s="24"/>
      <c r="MF378" s="24"/>
      <c r="MG378" s="24"/>
      <c r="MH378" s="24"/>
      <c r="MI378" s="24"/>
      <c r="MJ378" s="24"/>
      <c r="MK378" s="24"/>
      <c r="ML378" s="24"/>
      <c r="MM378" s="24"/>
      <c r="MN378" s="24"/>
      <c r="MO378" s="24"/>
      <c r="MP378" s="24"/>
      <c r="MQ378" s="24"/>
      <c r="MR378" s="24"/>
      <c r="MS378" s="24"/>
      <c r="MT378" s="24"/>
      <c r="MU378" s="24"/>
      <c r="MV378" s="24"/>
      <c r="MW378" s="24"/>
      <c r="MX378" s="24"/>
      <c r="MY378" s="24"/>
      <c r="MZ378" s="24"/>
      <c r="NA378" s="24"/>
      <c r="NB378" s="24"/>
      <c r="NC378" s="24"/>
      <c r="ND378" s="24"/>
      <c r="NE378" s="24"/>
      <c r="NF378" s="24"/>
      <c r="NG378" s="24"/>
      <c r="NH378" s="24"/>
      <c r="NI378" s="24"/>
      <c r="NJ378" s="24"/>
      <c r="NK378" s="24"/>
      <c r="NL378" s="24"/>
      <c r="NM378" s="24"/>
      <c r="NN378" s="24"/>
      <c r="NO378" s="24"/>
      <c r="NP378" s="24"/>
      <c r="NQ378" s="24"/>
      <c r="NR378" s="24"/>
      <c r="NS378" s="24"/>
      <c r="NT378" s="24"/>
      <c r="NU378" s="24"/>
      <c r="NV378" s="24"/>
      <c r="NW378" s="24"/>
      <c r="NX378" s="24"/>
      <c r="NY378" s="24"/>
      <c r="NZ378" s="24"/>
      <c r="OA378" s="24"/>
      <c r="OB378" s="24"/>
      <c r="OC378" s="24"/>
      <c r="OD378" s="24"/>
      <c r="OE378" s="24"/>
      <c r="OF378" s="24"/>
      <c r="OG378" s="24"/>
      <c r="OH378" s="24"/>
      <c r="OI378" s="24"/>
      <c r="OJ378" s="24"/>
      <c r="OK378" s="24"/>
      <c r="OL378" s="24"/>
      <c r="OM378" s="24"/>
      <c r="ON378" s="24"/>
      <c r="OO378" s="24"/>
      <c r="OP378" s="24"/>
      <c r="OQ378" s="24"/>
      <c r="OR378" s="24"/>
      <c r="OS378" s="24"/>
      <c r="OT378" s="24"/>
      <c r="OU378" s="24"/>
      <c r="OV378" s="24"/>
      <c r="OW378" s="24"/>
      <c r="OX378" s="24"/>
      <c r="OY378" s="24"/>
      <c r="OZ378" s="24"/>
      <c r="PA378" s="24"/>
      <c r="PB378" s="24"/>
      <c r="PC378" s="24"/>
      <c r="PD378" s="24"/>
      <c r="PE378" s="24"/>
      <c r="PF378" s="24"/>
      <c r="PG378" s="24"/>
      <c r="PH378" s="24"/>
      <c r="PI378" s="24"/>
      <c r="PJ378" s="24"/>
      <c r="PK378" s="24"/>
      <c r="PL378" s="24"/>
      <c r="PM378" s="24"/>
      <c r="PN378" s="24"/>
      <c r="PO378" s="24"/>
      <c r="PP378" s="24"/>
      <c r="PQ378" s="24"/>
      <c r="PR378" s="24"/>
      <c r="PS378" s="24"/>
      <c r="PT378" s="24"/>
      <c r="PU378" s="24"/>
      <c r="PV378" s="24"/>
      <c r="PW378" s="24"/>
      <c r="PX378" s="24"/>
      <c r="PY378" s="24"/>
      <c r="PZ378" s="24"/>
      <c r="QA378" s="24"/>
      <c r="QB378" s="24"/>
      <c r="QC378" s="24"/>
      <c r="QD378" s="24"/>
      <c r="QE378" s="24"/>
      <c r="QF378" s="24"/>
      <c r="QG378" s="24"/>
      <c r="QH378" s="24"/>
      <c r="QI378" s="24"/>
      <c r="QJ378" s="24"/>
      <c r="QK378" s="24"/>
      <c r="QL378" s="24"/>
      <c r="QM378" s="24"/>
      <c r="QN378" s="24"/>
      <c r="QO378" s="24"/>
      <c r="QP378" s="24"/>
      <c r="QQ378" s="24"/>
      <c r="QR378" s="24"/>
      <c r="QS378" s="24"/>
      <c r="QT378" s="24"/>
      <c r="QU378" s="24"/>
      <c r="QV378" s="24"/>
      <c r="QW378" s="24"/>
      <c r="QX378" s="24"/>
      <c r="QY378" s="24"/>
      <c r="QZ378" s="24"/>
      <c r="RA378" s="24"/>
      <c r="RB378" s="24"/>
      <c r="RC378" s="24"/>
      <c r="RD378" s="24"/>
      <c r="RE378" s="24"/>
      <c r="RF378" s="24"/>
      <c r="RG378" s="24"/>
      <c r="RH378" s="24"/>
      <c r="RI378" s="24"/>
      <c r="RJ378" s="24"/>
      <c r="RK378" s="24"/>
      <c r="RL378" s="24"/>
      <c r="RM378" s="24"/>
      <c r="RN378" s="24"/>
      <c r="RO378" s="24"/>
      <c r="RP378" s="24"/>
      <c r="RQ378" s="24"/>
      <c r="RR378" s="24"/>
      <c r="RS378" s="24"/>
      <c r="RT378" s="24"/>
      <c r="RU378" s="24"/>
      <c r="RV378" s="24"/>
      <c r="RW378" s="24"/>
      <c r="RX378" s="24"/>
      <c r="RY378" s="24"/>
      <c r="RZ378" s="24"/>
      <c r="SA378" s="24"/>
      <c r="SB378" s="24"/>
      <c r="SC378" s="24"/>
      <c r="SD378" s="24"/>
      <c r="SE378" s="24"/>
      <c r="SF378" s="24"/>
      <c r="SG378" s="24"/>
      <c r="SH378" s="24"/>
      <c r="SI378" s="24"/>
      <c r="SJ378" s="24"/>
      <c r="SK378" s="24"/>
      <c r="SL378" s="24"/>
      <c r="SM378" s="24"/>
      <c r="SN378" s="24"/>
      <c r="SO378" s="24"/>
      <c r="SP378" s="24"/>
      <c r="SQ378" s="24"/>
      <c r="SR378" s="24"/>
      <c r="SS378" s="24"/>
      <c r="ST378" s="24"/>
      <c r="SU378" s="24"/>
      <c r="SV378" s="24"/>
      <c r="SW378" s="24"/>
      <c r="SX378" s="24"/>
      <c r="SY378" s="24"/>
      <c r="SZ378" s="24"/>
      <c r="TA378" s="24"/>
      <c r="TB378" s="24"/>
      <c r="TC378" s="24"/>
      <c r="TD378" s="24"/>
      <c r="TE378" s="24"/>
      <c r="TF378" s="24"/>
      <c r="TG378" s="24"/>
      <c r="TH378" s="24"/>
      <c r="TI378" s="24"/>
      <c r="TJ378" s="24"/>
      <c r="TK378" s="24"/>
      <c r="TL378" s="24"/>
      <c r="TM378" s="24"/>
      <c r="TN378" s="24"/>
      <c r="TO378" s="24"/>
      <c r="TP378" s="24"/>
      <c r="TQ378" s="24"/>
      <c r="TR378" s="24"/>
      <c r="TS378" s="24"/>
      <c r="TT378" s="24"/>
      <c r="TU378" s="24"/>
      <c r="TV378" s="24"/>
      <c r="TW378" s="24"/>
      <c r="TX378" s="24"/>
      <c r="TY378" s="24"/>
      <c r="TZ378" s="24"/>
      <c r="UA378" s="24"/>
      <c r="UB378" s="24"/>
      <c r="UC378" s="24"/>
      <c r="UD378" s="24"/>
      <c r="UE378" s="24"/>
      <c r="UF378" s="24"/>
      <c r="UG378" s="24"/>
      <c r="UH378" s="24"/>
      <c r="UI378" s="24"/>
      <c r="UJ378" s="24"/>
      <c r="UK378" s="24"/>
      <c r="UL378" s="24"/>
      <c r="UM378" s="24"/>
      <c r="UN378" s="24"/>
      <c r="UO378" s="24"/>
      <c r="UP378" s="24"/>
      <c r="UQ378" s="24"/>
      <c r="UR378" s="24"/>
      <c r="US378" s="24"/>
      <c r="UT378" s="24"/>
      <c r="UU378" s="24"/>
      <c r="UV378" s="24"/>
      <c r="UW378" s="24"/>
      <c r="UX378" s="24"/>
      <c r="UY378" s="24"/>
      <c r="UZ378" s="24"/>
      <c r="VA378" s="24"/>
      <c r="VB378" s="24"/>
      <c r="VC378" s="24"/>
      <c r="VD378" s="24"/>
    </row>
    <row r="379" spans="1:576" s="23" customFormat="1" ht="15" customHeight="1" x14ac:dyDescent="0.2">
      <c r="A379" s="18">
        <v>65</v>
      </c>
      <c r="B379" s="89" t="s">
        <v>325</v>
      </c>
      <c r="C379" s="89" t="s">
        <v>326</v>
      </c>
      <c r="D379" s="20">
        <v>14</v>
      </c>
      <c r="E379" s="89" t="s">
        <v>247</v>
      </c>
      <c r="F379" s="89" t="s">
        <v>327</v>
      </c>
      <c r="G379" s="130" t="s">
        <v>228</v>
      </c>
      <c r="H379" s="22">
        <v>40</v>
      </c>
      <c r="I379" s="22" t="s">
        <v>121</v>
      </c>
      <c r="J379" s="21" t="s">
        <v>239</v>
      </c>
      <c r="K379" s="21" t="s">
        <v>273</v>
      </c>
      <c r="L379" s="21" t="s">
        <v>287</v>
      </c>
      <c r="M379" s="22">
        <v>1</v>
      </c>
      <c r="N379" s="62">
        <v>10931</v>
      </c>
      <c r="O379" s="62">
        <f t="shared" ref="O379:O410" si="207">+N379*20%</f>
        <v>2186.2000000000003</v>
      </c>
      <c r="P379" s="62"/>
      <c r="Q379" s="62">
        <f t="shared" ref="Q379:Q410" si="208">N379+O379+P379</f>
        <v>13117.2</v>
      </c>
      <c r="R379" s="62">
        <f>70.1*7</f>
        <v>490.69999999999993</v>
      </c>
      <c r="S379" s="62">
        <f t="shared" ref="S379:S410" si="209">(Q379+Y379+Z379)/30*5</f>
        <v>2445.5333333333333</v>
      </c>
      <c r="T379" s="62">
        <f t="shared" ref="T379:T410" si="210">(Q379+Y379+Z379)/30*50</f>
        <v>24455.333333333336</v>
      </c>
      <c r="U379" s="62">
        <f t="shared" ref="U379:U410" si="211">Q379*17.5%</f>
        <v>2295.5099999999998</v>
      </c>
      <c r="V379" s="62">
        <f t="shared" ref="V379:V410" si="212">Q379*3%</f>
        <v>393.51600000000002</v>
      </c>
      <c r="W379" s="62">
        <f t="shared" ref="W379:W410" si="213">Q379*5%</f>
        <v>655.86000000000013</v>
      </c>
      <c r="X379" s="62">
        <f t="shared" ref="X379:X410" si="214">Q379*2%</f>
        <v>262.34399999999999</v>
      </c>
      <c r="Y379" s="62">
        <f t="shared" si="205"/>
        <v>926</v>
      </c>
      <c r="Z379" s="62">
        <f t="shared" si="206"/>
        <v>630</v>
      </c>
      <c r="AA379" s="64">
        <f t="shared" ref="AA379:AA410" si="215">(Q379+Y379+Z379)/2</f>
        <v>7336.6</v>
      </c>
      <c r="AB379" s="64">
        <f t="shared" ref="AB379:AB410" si="216">Q379+R379+U379+V379+W379+X379+Y379+Z379+(S379/12+T379/12+AA379/12)</f>
        <v>21624.252222222225</v>
      </c>
      <c r="AC379" s="64">
        <f t="shared" ref="AC379:AC410" si="217">+AB379*12</f>
        <v>259491.0266666667</v>
      </c>
      <c r="AD379" s="64"/>
      <c r="AE379" s="64"/>
      <c r="AF379" s="64"/>
      <c r="AG379" s="64"/>
      <c r="AH379" s="64"/>
      <c r="AI379" s="64"/>
      <c r="AJ379" s="64"/>
      <c r="AK379" s="64"/>
      <c r="AL379" s="6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4"/>
      <c r="GI379" s="24"/>
      <c r="GJ379" s="24"/>
      <c r="GK379" s="24"/>
      <c r="GL379" s="24"/>
      <c r="GM379" s="24"/>
      <c r="GN379" s="24"/>
      <c r="GO379" s="24"/>
      <c r="GP379" s="24"/>
      <c r="GQ379" s="24"/>
      <c r="GR379" s="24"/>
      <c r="GS379" s="24"/>
      <c r="GT379" s="24"/>
      <c r="GU379" s="24"/>
      <c r="GV379" s="24"/>
      <c r="GW379" s="24"/>
      <c r="GX379" s="24"/>
      <c r="GY379" s="24"/>
      <c r="GZ379" s="24"/>
      <c r="HA379" s="24"/>
      <c r="HB379" s="24"/>
      <c r="HC379" s="24"/>
      <c r="HD379" s="24"/>
      <c r="HE379" s="24"/>
      <c r="HF379" s="24"/>
      <c r="HG379" s="24"/>
      <c r="HH379" s="24"/>
      <c r="HI379" s="24"/>
      <c r="HJ379" s="24"/>
      <c r="HK379" s="24"/>
      <c r="HL379" s="24"/>
      <c r="HM379" s="24"/>
      <c r="HN379" s="24"/>
      <c r="HO379" s="24"/>
      <c r="HP379" s="24"/>
      <c r="HQ379" s="24"/>
      <c r="HR379" s="24"/>
      <c r="HS379" s="24"/>
      <c r="HT379" s="24"/>
      <c r="HU379" s="24"/>
      <c r="HV379" s="24"/>
      <c r="HW379" s="24"/>
      <c r="HX379" s="24"/>
      <c r="HY379" s="24"/>
      <c r="HZ379" s="24"/>
      <c r="IA379" s="24"/>
      <c r="IB379" s="24"/>
      <c r="IC379" s="24"/>
      <c r="ID379" s="24"/>
      <c r="IE379" s="24"/>
      <c r="IF379" s="24"/>
      <c r="IG379" s="24"/>
      <c r="IH379" s="24"/>
      <c r="II379" s="24"/>
      <c r="IJ379" s="24"/>
      <c r="IK379" s="24"/>
      <c r="IL379" s="24"/>
      <c r="IM379" s="24"/>
      <c r="IN379" s="24"/>
      <c r="IO379" s="24"/>
      <c r="IP379" s="24"/>
      <c r="IQ379" s="24"/>
      <c r="IR379" s="24"/>
      <c r="IS379" s="24"/>
      <c r="IT379" s="24"/>
      <c r="IU379" s="24"/>
      <c r="IV379" s="24"/>
      <c r="IW379" s="24"/>
      <c r="IX379" s="24"/>
      <c r="IY379" s="24"/>
      <c r="IZ379" s="24"/>
      <c r="JA379" s="24"/>
      <c r="JB379" s="24"/>
      <c r="JC379" s="24"/>
      <c r="JD379" s="24"/>
      <c r="JE379" s="24"/>
      <c r="JF379" s="24"/>
      <c r="JG379" s="24"/>
      <c r="JH379" s="24"/>
      <c r="JI379" s="24"/>
      <c r="JJ379" s="24"/>
      <c r="JK379" s="24"/>
      <c r="JL379" s="24"/>
      <c r="JM379" s="24"/>
      <c r="JN379" s="24"/>
      <c r="JO379" s="24"/>
      <c r="JP379" s="24"/>
      <c r="JQ379" s="24"/>
      <c r="JR379" s="24"/>
      <c r="JS379" s="24"/>
      <c r="JT379" s="24"/>
      <c r="JU379" s="24"/>
      <c r="JV379" s="24"/>
      <c r="JW379" s="24"/>
      <c r="JX379" s="24"/>
      <c r="JY379" s="24"/>
      <c r="JZ379" s="24"/>
      <c r="KA379" s="24"/>
      <c r="KB379" s="24"/>
      <c r="KC379" s="24"/>
      <c r="KD379" s="24"/>
      <c r="KE379" s="24"/>
      <c r="KF379" s="24"/>
      <c r="KG379" s="24"/>
      <c r="KH379" s="24"/>
      <c r="KI379" s="24"/>
      <c r="KJ379" s="24"/>
      <c r="KK379" s="24"/>
      <c r="KL379" s="24"/>
      <c r="KM379" s="24"/>
      <c r="KN379" s="24"/>
      <c r="KO379" s="24"/>
      <c r="KP379" s="24"/>
      <c r="KQ379" s="24"/>
      <c r="KR379" s="24"/>
      <c r="KS379" s="24"/>
      <c r="KT379" s="24"/>
      <c r="KU379" s="24"/>
      <c r="KV379" s="24"/>
      <c r="KW379" s="24"/>
      <c r="KX379" s="24"/>
      <c r="KY379" s="24"/>
      <c r="KZ379" s="24"/>
      <c r="LA379" s="24"/>
      <c r="LB379" s="24"/>
      <c r="LC379" s="24"/>
      <c r="LD379" s="24"/>
      <c r="LE379" s="24"/>
      <c r="LF379" s="24"/>
      <c r="LG379" s="24"/>
      <c r="LH379" s="24"/>
      <c r="LI379" s="24"/>
      <c r="LJ379" s="24"/>
      <c r="LK379" s="24"/>
      <c r="LL379" s="24"/>
      <c r="LM379" s="24"/>
      <c r="LN379" s="24"/>
      <c r="LO379" s="24"/>
      <c r="LP379" s="24"/>
      <c r="LQ379" s="24"/>
      <c r="LR379" s="24"/>
      <c r="LS379" s="24"/>
      <c r="LT379" s="24"/>
      <c r="LU379" s="24"/>
      <c r="LV379" s="24"/>
      <c r="LW379" s="24"/>
      <c r="LX379" s="24"/>
      <c r="LY379" s="24"/>
      <c r="LZ379" s="24"/>
      <c r="MA379" s="24"/>
      <c r="MB379" s="24"/>
      <c r="MC379" s="24"/>
      <c r="MD379" s="24"/>
      <c r="ME379" s="24"/>
      <c r="MF379" s="24"/>
      <c r="MG379" s="24"/>
      <c r="MH379" s="24"/>
      <c r="MI379" s="24"/>
      <c r="MJ379" s="24"/>
      <c r="MK379" s="24"/>
      <c r="ML379" s="24"/>
      <c r="MM379" s="24"/>
      <c r="MN379" s="24"/>
      <c r="MO379" s="24"/>
      <c r="MP379" s="24"/>
      <c r="MQ379" s="24"/>
      <c r="MR379" s="24"/>
      <c r="MS379" s="24"/>
      <c r="MT379" s="24"/>
      <c r="MU379" s="24"/>
      <c r="MV379" s="24"/>
      <c r="MW379" s="24"/>
      <c r="MX379" s="24"/>
      <c r="MY379" s="24"/>
      <c r="MZ379" s="24"/>
      <c r="NA379" s="24"/>
      <c r="NB379" s="24"/>
      <c r="NC379" s="24"/>
      <c r="ND379" s="24"/>
      <c r="NE379" s="24"/>
      <c r="NF379" s="24"/>
      <c r="NG379" s="24"/>
      <c r="NH379" s="24"/>
      <c r="NI379" s="24"/>
      <c r="NJ379" s="24"/>
      <c r="NK379" s="24"/>
      <c r="NL379" s="24"/>
      <c r="NM379" s="24"/>
      <c r="NN379" s="24"/>
      <c r="NO379" s="24"/>
      <c r="NP379" s="24"/>
      <c r="NQ379" s="24"/>
      <c r="NR379" s="24"/>
      <c r="NS379" s="24"/>
      <c r="NT379" s="24"/>
      <c r="NU379" s="24"/>
      <c r="NV379" s="24"/>
      <c r="NW379" s="24"/>
      <c r="NX379" s="24"/>
      <c r="NY379" s="24"/>
      <c r="NZ379" s="24"/>
      <c r="OA379" s="24"/>
      <c r="OB379" s="24"/>
      <c r="OC379" s="24"/>
      <c r="OD379" s="24"/>
      <c r="OE379" s="24"/>
      <c r="OF379" s="24"/>
      <c r="OG379" s="24"/>
      <c r="OH379" s="24"/>
      <c r="OI379" s="24"/>
      <c r="OJ379" s="24"/>
      <c r="OK379" s="24"/>
      <c r="OL379" s="24"/>
      <c r="OM379" s="24"/>
      <c r="ON379" s="24"/>
      <c r="OO379" s="24"/>
      <c r="OP379" s="24"/>
      <c r="OQ379" s="24"/>
      <c r="OR379" s="24"/>
      <c r="OS379" s="24"/>
      <c r="OT379" s="24"/>
      <c r="OU379" s="24"/>
      <c r="OV379" s="24"/>
      <c r="OW379" s="24"/>
      <c r="OX379" s="24"/>
      <c r="OY379" s="24"/>
      <c r="OZ379" s="24"/>
      <c r="PA379" s="24"/>
      <c r="PB379" s="24"/>
      <c r="PC379" s="24"/>
      <c r="PD379" s="24"/>
      <c r="PE379" s="24"/>
      <c r="PF379" s="24"/>
      <c r="PG379" s="24"/>
      <c r="PH379" s="24"/>
      <c r="PI379" s="24"/>
      <c r="PJ379" s="24"/>
      <c r="PK379" s="24"/>
      <c r="PL379" s="24"/>
      <c r="PM379" s="24"/>
      <c r="PN379" s="24"/>
      <c r="PO379" s="24"/>
      <c r="PP379" s="24"/>
      <c r="PQ379" s="24"/>
      <c r="PR379" s="24"/>
      <c r="PS379" s="24"/>
      <c r="PT379" s="24"/>
      <c r="PU379" s="24"/>
      <c r="PV379" s="24"/>
      <c r="PW379" s="24"/>
      <c r="PX379" s="24"/>
      <c r="PY379" s="24"/>
      <c r="PZ379" s="24"/>
      <c r="QA379" s="24"/>
      <c r="QB379" s="24"/>
      <c r="QC379" s="24"/>
      <c r="QD379" s="24"/>
      <c r="QE379" s="24"/>
      <c r="QF379" s="24"/>
      <c r="QG379" s="24"/>
      <c r="QH379" s="24"/>
      <c r="QI379" s="24"/>
      <c r="QJ379" s="24"/>
      <c r="QK379" s="24"/>
      <c r="QL379" s="24"/>
      <c r="QM379" s="24"/>
      <c r="QN379" s="24"/>
      <c r="QO379" s="24"/>
      <c r="QP379" s="24"/>
      <c r="QQ379" s="24"/>
      <c r="QR379" s="24"/>
      <c r="QS379" s="24"/>
      <c r="QT379" s="24"/>
      <c r="QU379" s="24"/>
      <c r="QV379" s="24"/>
      <c r="QW379" s="24"/>
      <c r="QX379" s="24"/>
      <c r="QY379" s="24"/>
      <c r="QZ379" s="24"/>
      <c r="RA379" s="24"/>
      <c r="RB379" s="24"/>
      <c r="RC379" s="24"/>
      <c r="RD379" s="24"/>
      <c r="RE379" s="24"/>
      <c r="RF379" s="24"/>
      <c r="RG379" s="24"/>
      <c r="RH379" s="24"/>
      <c r="RI379" s="24"/>
      <c r="RJ379" s="24"/>
      <c r="RK379" s="24"/>
      <c r="RL379" s="24"/>
      <c r="RM379" s="24"/>
      <c r="RN379" s="24"/>
      <c r="RO379" s="24"/>
      <c r="RP379" s="24"/>
      <c r="RQ379" s="24"/>
      <c r="RR379" s="24"/>
      <c r="RS379" s="24"/>
      <c r="RT379" s="24"/>
      <c r="RU379" s="24"/>
      <c r="RV379" s="24"/>
      <c r="RW379" s="24"/>
      <c r="RX379" s="24"/>
      <c r="RY379" s="24"/>
      <c r="RZ379" s="24"/>
      <c r="SA379" s="24"/>
      <c r="SB379" s="24"/>
      <c r="SC379" s="24"/>
      <c r="SD379" s="24"/>
      <c r="SE379" s="24"/>
      <c r="SF379" s="24"/>
      <c r="SG379" s="24"/>
      <c r="SH379" s="24"/>
      <c r="SI379" s="24"/>
      <c r="SJ379" s="24"/>
      <c r="SK379" s="24"/>
      <c r="SL379" s="24"/>
      <c r="SM379" s="24"/>
      <c r="SN379" s="24"/>
      <c r="SO379" s="24"/>
      <c r="SP379" s="24"/>
      <c r="SQ379" s="24"/>
      <c r="SR379" s="24"/>
      <c r="SS379" s="24"/>
      <c r="ST379" s="24"/>
      <c r="SU379" s="24"/>
      <c r="SV379" s="24"/>
      <c r="SW379" s="24"/>
      <c r="SX379" s="24"/>
      <c r="SY379" s="24"/>
      <c r="SZ379" s="24"/>
      <c r="TA379" s="24"/>
      <c r="TB379" s="24"/>
      <c r="TC379" s="24"/>
      <c r="TD379" s="24"/>
      <c r="TE379" s="24"/>
      <c r="TF379" s="24"/>
      <c r="TG379" s="24"/>
      <c r="TH379" s="24"/>
      <c r="TI379" s="24"/>
      <c r="TJ379" s="24"/>
      <c r="TK379" s="24"/>
      <c r="TL379" s="24"/>
      <c r="TM379" s="24"/>
      <c r="TN379" s="24"/>
      <c r="TO379" s="24"/>
      <c r="TP379" s="24"/>
      <c r="TQ379" s="24"/>
      <c r="TR379" s="24"/>
      <c r="TS379" s="24"/>
      <c r="TT379" s="24"/>
      <c r="TU379" s="24"/>
      <c r="TV379" s="24"/>
      <c r="TW379" s="24"/>
      <c r="TX379" s="24"/>
      <c r="TY379" s="24"/>
      <c r="TZ379" s="24"/>
      <c r="UA379" s="24"/>
      <c r="UB379" s="24"/>
      <c r="UC379" s="24"/>
      <c r="UD379" s="24"/>
      <c r="UE379" s="24"/>
      <c r="UF379" s="24"/>
      <c r="UG379" s="24"/>
      <c r="UH379" s="24"/>
      <c r="UI379" s="24"/>
      <c r="UJ379" s="24"/>
      <c r="UK379" s="24"/>
      <c r="UL379" s="24"/>
      <c r="UM379" s="24"/>
      <c r="UN379" s="24"/>
      <c r="UO379" s="24"/>
      <c r="UP379" s="24"/>
      <c r="UQ379" s="24"/>
      <c r="UR379" s="24"/>
      <c r="US379" s="24"/>
      <c r="UT379" s="24"/>
      <c r="UU379" s="24"/>
      <c r="UV379" s="24"/>
      <c r="UW379" s="24"/>
      <c r="UX379" s="24"/>
      <c r="UY379" s="24"/>
      <c r="UZ379" s="24"/>
      <c r="VA379" s="24"/>
      <c r="VB379" s="24"/>
      <c r="VC379" s="24"/>
      <c r="VD379" s="24"/>
    </row>
    <row r="380" spans="1:576" s="23" customFormat="1" ht="15" customHeight="1" x14ac:dyDescent="0.2">
      <c r="A380" s="18">
        <v>66</v>
      </c>
      <c r="B380" s="89" t="s">
        <v>325</v>
      </c>
      <c r="C380" s="89" t="s">
        <v>326</v>
      </c>
      <c r="D380" s="20">
        <v>14</v>
      </c>
      <c r="E380" s="89" t="s">
        <v>247</v>
      </c>
      <c r="F380" s="89" t="s">
        <v>327</v>
      </c>
      <c r="G380" s="130" t="s">
        <v>228</v>
      </c>
      <c r="H380" s="22">
        <v>40</v>
      </c>
      <c r="I380" s="22" t="s">
        <v>121</v>
      </c>
      <c r="J380" s="21" t="s">
        <v>239</v>
      </c>
      <c r="K380" s="21" t="s">
        <v>273</v>
      </c>
      <c r="L380" s="21" t="s">
        <v>287</v>
      </c>
      <c r="M380" s="22">
        <v>1</v>
      </c>
      <c r="N380" s="62">
        <v>10931</v>
      </c>
      <c r="O380" s="62">
        <f t="shared" si="207"/>
        <v>2186.2000000000003</v>
      </c>
      <c r="P380" s="62"/>
      <c r="Q380" s="62">
        <f t="shared" si="208"/>
        <v>13117.2</v>
      </c>
      <c r="R380" s="62">
        <f>70.1*7</f>
        <v>490.69999999999993</v>
      </c>
      <c r="S380" s="62">
        <f t="shared" si="209"/>
        <v>2445.5333333333333</v>
      </c>
      <c r="T380" s="62">
        <f t="shared" si="210"/>
        <v>24455.333333333336</v>
      </c>
      <c r="U380" s="62">
        <f t="shared" si="211"/>
        <v>2295.5099999999998</v>
      </c>
      <c r="V380" s="62">
        <f t="shared" si="212"/>
        <v>393.51600000000002</v>
      </c>
      <c r="W380" s="62">
        <f t="shared" si="213"/>
        <v>655.86000000000013</v>
      </c>
      <c r="X380" s="62">
        <f t="shared" si="214"/>
        <v>262.34399999999999</v>
      </c>
      <c r="Y380" s="62">
        <f t="shared" si="205"/>
        <v>926</v>
      </c>
      <c r="Z380" s="62">
        <f t="shared" si="206"/>
        <v>630</v>
      </c>
      <c r="AA380" s="64">
        <f t="shared" si="215"/>
        <v>7336.6</v>
      </c>
      <c r="AB380" s="64">
        <f t="shared" si="216"/>
        <v>21624.252222222225</v>
      </c>
      <c r="AC380" s="64">
        <f t="shared" si="217"/>
        <v>259491.0266666667</v>
      </c>
      <c r="AD380" s="64"/>
      <c r="AE380" s="64"/>
      <c r="AF380" s="64"/>
      <c r="AG380" s="64"/>
      <c r="AH380" s="64"/>
      <c r="AI380" s="64"/>
      <c r="AJ380" s="64"/>
      <c r="AK380" s="64"/>
      <c r="AL380" s="6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4"/>
      <c r="HA380" s="24"/>
      <c r="HB380" s="24"/>
      <c r="HC380" s="24"/>
      <c r="HD380" s="24"/>
      <c r="HE380" s="24"/>
      <c r="HF380" s="24"/>
      <c r="HG380" s="24"/>
      <c r="HH380" s="24"/>
      <c r="HI380" s="24"/>
      <c r="HJ380" s="24"/>
      <c r="HK380" s="24"/>
      <c r="HL380" s="24"/>
      <c r="HM380" s="24"/>
      <c r="HN380" s="24"/>
      <c r="HO380" s="24"/>
      <c r="HP380" s="24"/>
      <c r="HQ380" s="24"/>
      <c r="HR380" s="24"/>
      <c r="HS380" s="24"/>
      <c r="HT380" s="24"/>
      <c r="HU380" s="24"/>
      <c r="HV380" s="24"/>
      <c r="HW380" s="24"/>
      <c r="HX380" s="24"/>
      <c r="HY380" s="24"/>
      <c r="HZ380" s="24"/>
      <c r="IA380" s="24"/>
      <c r="IB380" s="24"/>
      <c r="IC380" s="24"/>
      <c r="ID380" s="24"/>
      <c r="IE380" s="24"/>
      <c r="IF380" s="24"/>
      <c r="IG380" s="24"/>
      <c r="IH380" s="24"/>
      <c r="II380" s="24"/>
      <c r="IJ380" s="24"/>
      <c r="IK380" s="24"/>
      <c r="IL380" s="24"/>
      <c r="IM380" s="24"/>
      <c r="IN380" s="24"/>
      <c r="IO380" s="24"/>
      <c r="IP380" s="24"/>
      <c r="IQ380" s="24"/>
      <c r="IR380" s="24"/>
      <c r="IS380" s="24"/>
      <c r="IT380" s="24"/>
      <c r="IU380" s="24"/>
      <c r="IV380" s="24"/>
      <c r="IW380" s="24"/>
      <c r="IX380" s="24"/>
      <c r="IY380" s="24"/>
      <c r="IZ380" s="24"/>
      <c r="JA380" s="24"/>
      <c r="JB380" s="24"/>
      <c r="JC380" s="24"/>
      <c r="JD380" s="24"/>
      <c r="JE380" s="24"/>
      <c r="JF380" s="24"/>
      <c r="JG380" s="24"/>
      <c r="JH380" s="24"/>
      <c r="JI380" s="24"/>
      <c r="JJ380" s="24"/>
      <c r="JK380" s="24"/>
      <c r="JL380" s="24"/>
      <c r="JM380" s="24"/>
      <c r="JN380" s="24"/>
      <c r="JO380" s="24"/>
      <c r="JP380" s="24"/>
      <c r="JQ380" s="24"/>
      <c r="JR380" s="24"/>
      <c r="JS380" s="24"/>
      <c r="JT380" s="24"/>
      <c r="JU380" s="24"/>
      <c r="JV380" s="24"/>
      <c r="JW380" s="24"/>
      <c r="JX380" s="24"/>
      <c r="JY380" s="24"/>
      <c r="JZ380" s="24"/>
      <c r="KA380" s="24"/>
      <c r="KB380" s="24"/>
      <c r="KC380" s="24"/>
      <c r="KD380" s="24"/>
      <c r="KE380" s="24"/>
      <c r="KF380" s="24"/>
      <c r="KG380" s="24"/>
      <c r="KH380" s="24"/>
      <c r="KI380" s="24"/>
      <c r="KJ380" s="24"/>
      <c r="KK380" s="24"/>
      <c r="KL380" s="24"/>
      <c r="KM380" s="24"/>
      <c r="KN380" s="24"/>
      <c r="KO380" s="24"/>
      <c r="KP380" s="24"/>
      <c r="KQ380" s="24"/>
      <c r="KR380" s="24"/>
      <c r="KS380" s="24"/>
      <c r="KT380" s="24"/>
      <c r="KU380" s="24"/>
      <c r="KV380" s="24"/>
      <c r="KW380" s="24"/>
      <c r="KX380" s="24"/>
      <c r="KY380" s="24"/>
      <c r="KZ380" s="24"/>
      <c r="LA380" s="24"/>
      <c r="LB380" s="24"/>
      <c r="LC380" s="24"/>
      <c r="LD380" s="24"/>
      <c r="LE380" s="24"/>
      <c r="LF380" s="24"/>
      <c r="LG380" s="24"/>
      <c r="LH380" s="24"/>
      <c r="LI380" s="24"/>
      <c r="LJ380" s="24"/>
      <c r="LK380" s="24"/>
      <c r="LL380" s="24"/>
      <c r="LM380" s="24"/>
      <c r="LN380" s="24"/>
      <c r="LO380" s="24"/>
      <c r="LP380" s="24"/>
      <c r="LQ380" s="24"/>
      <c r="LR380" s="24"/>
      <c r="LS380" s="24"/>
      <c r="LT380" s="24"/>
      <c r="LU380" s="24"/>
      <c r="LV380" s="24"/>
      <c r="LW380" s="24"/>
      <c r="LX380" s="24"/>
      <c r="LY380" s="24"/>
      <c r="LZ380" s="24"/>
      <c r="MA380" s="24"/>
      <c r="MB380" s="24"/>
      <c r="MC380" s="24"/>
      <c r="MD380" s="24"/>
      <c r="ME380" s="24"/>
      <c r="MF380" s="24"/>
      <c r="MG380" s="24"/>
      <c r="MH380" s="24"/>
      <c r="MI380" s="24"/>
      <c r="MJ380" s="24"/>
      <c r="MK380" s="24"/>
      <c r="ML380" s="24"/>
      <c r="MM380" s="24"/>
      <c r="MN380" s="24"/>
      <c r="MO380" s="24"/>
      <c r="MP380" s="24"/>
      <c r="MQ380" s="24"/>
      <c r="MR380" s="24"/>
      <c r="MS380" s="24"/>
      <c r="MT380" s="24"/>
      <c r="MU380" s="24"/>
      <c r="MV380" s="24"/>
      <c r="MW380" s="24"/>
      <c r="MX380" s="24"/>
      <c r="MY380" s="24"/>
      <c r="MZ380" s="24"/>
      <c r="NA380" s="24"/>
      <c r="NB380" s="24"/>
      <c r="NC380" s="24"/>
      <c r="ND380" s="24"/>
      <c r="NE380" s="24"/>
      <c r="NF380" s="24"/>
      <c r="NG380" s="24"/>
      <c r="NH380" s="24"/>
      <c r="NI380" s="24"/>
      <c r="NJ380" s="24"/>
      <c r="NK380" s="24"/>
      <c r="NL380" s="24"/>
      <c r="NM380" s="24"/>
      <c r="NN380" s="24"/>
      <c r="NO380" s="24"/>
      <c r="NP380" s="24"/>
      <c r="NQ380" s="24"/>
      <c r="NR380" s="24"/>
      <c r="NS380" s="24"/>
      <c r="NT380" s="24"/>
      <c r="NU380" s="24"/>
      <c r="NV380" s="24"/>
      <c r="NW380" s="24"/>
      <c r="NX380" s="24"/>
      <c r="NY380" s="24"/>
      <c r="NZ380" s="24"/>
      <c r="OA380" s="24"/>
      <c r="OB380" s="24"/>
      <c r="OC380" s="24"/>
      <c r="OD380" s="24"/>
      <c r="OE380" s="24"/>
      <c r="OF380" s="24"/>
      <c r="OG380" s="24"/>
      <c r="OH380" s="24"/>
      <c r="OI380" s="24"/>
      <c r="OJ380" s="24"/>
      <c r="OK380" s="24"/>
      <c r="OL380" s="24"/>
      <c r="OM380" s="24"/>
      <c r="ON380" s="24"/>
      <c r="OO380" s="24"/>
      <c r="OP380" s="24"/>
      <c r="OQ380" s="24"/>
      <c r="OR380" s="24"/>
      <c r="OS380" s="24"/>
      <c r="OT380" s="24"/>
      <c r="OU380" s="24"/>
      <c r="OV380" s="24"/>
      <c r="OW380" s="24"/>
      <c r="OX380" s="24"/>
      <c r="OY380" s="24"/>
      <c r="OZ380" s="24"/>
      <c r="PA380" s="24"/>
      <c r="PB380" s="24"/>
      <c r="PC380" s="24"/>
      <c r="PD380" s="24"/>
      <c r="PE380" s="24"/>
      <c r="PF380" s="24"/>
      <c r="PG380" s="24"/>
      <c r="PH380" s="24"/>
      <c r="PI380" s="24"/>
      <c r="PJ380" s="24"/>
      <c r="PK380" s="24"/>
      <c r="PL380" s="24"/>
      <c r="PM380" s="24"/>
      <c r="PN380" s="24"/>
      <c r="PO380" s="24"/>
      <c r="PP380" s="24"/>
      <c r="PQ380" s="24"/>
      <c r="PR380" s="24"/>
      <c r="PS380" s="24"/>
      <c r="PT380" s="24"/>
      <c r="PU380" s="24"/>
      <c r="PV380" s="24"/>
      <c r="PW380" s="24"/>
      <c r="PX380" s="24"/>
      <c r="PY380" s="24"/>
      <c r="PZ380" s="24"/>
      <c r="QA380" s="24"/>
      <c r="QB380" s="24"/>
      <c r="QC380" s="24"/>
      <c r="QD380" s="24"/>
      <c r="QE380" s="24"/>
      <c r="QF380" s="24"/>
      <c r="QG380" s="24"/>
      <c r="QH380" s="24"/>
      <c r="QI380" s="24"/>
      <c r="QJ380" s="24"/>
      <c r="QK380" s="24"/>
      <c r="QL380" s="24"/>
      <c r="QM380" s="24"/>
      <c r="QN380" s="24"/>
      <c r="QO380" s="24"/>
      <c r="QP380" s="24"/>
      <c r="QQ380" s="24"/>
      <c r="QR380" s="24"/>
      <c r="QS380" s="24"/>
      <c r="QT380" s="24"/>
      <c r="QU380" s="24"/>
      <c r="QV380" s="24"/>
      <c r="QW380" s="24"/>
      <c r="QX380" s="24"/>
      <c r="QY380" s="24"/>
      <c r="QZ380" s="24"/>
      <c r="RA380" s="24"/>
      <c r="RB380" s="24"/>
      <c r="RC380" s="24"/>
      <c r="RD380" s="24"/>
      <c r="RE380" s="24"/>
      <c r="RF380" s="24"/>
      <c r="RG380" s="24"/>
      <c r="RH380" s="24"/>
      <c r="RI380" s="24"/>
      <c r="RJ380" s="24"/>
      <c r="RK380" s="24"/>
      <c r="RL380" s="24"/>
      <c r="RM380" s="24"/>
      <c r="RN380" s="24"/>
      <c r="RO380" s="24"/>
      <c r="RP380" s="24"/>
      <c r="RQ380" s="24"/>
      <c r="RR380" s="24"/>
      <c r="RS380" s="24"/>
      <c r="RT380" s="24"/>
      <c r="RU380" s="24"/>
      <c r="RV380" s="24"/>
      <c r="RW380" s="24"/>
      <c r="RX380" s="24"/>
      <c r="RY380" s="24"/>
      <c r="RZ380" s="24"/>
      <c r="SA380" s="24"/>
      <c r="SB380" s="24"/>
      <c r="SC380" s="24"/>
      <c r="SD380" s="24"/>
      <c r="SE380" s="24"/>
      <c r="SF380" s="24"/>
      <c r="SG380" s="24"/>
      <c r="SH380" s="24"/>
      <c r="SI380" s="24"/>
      <c r="SJ380" s="24"/>
      <c r="SK380" s="24"/>
      <c r="SL380" s="24"/>
      <c r="SM380" s="24"/>
      <c r="SN380" s="24"/>
      <c r="SO380" s="24"/>
      <c r="SP380" s="24"/>
      <c r="SQ380" s="24"/>
      <c r="SR380" s="24"/>
      <c r="SS380" s="24"/>
      <c r="ST380" s="24"/>
      <c r="SU380" s="24"/>
      <c r="SV380" s="24"/>
      <c r="SW380" s="24"/>
      <c r="SX380" s="24"/>
      <c r="SY380" s="24"/>
      <c r="SZ380" s="24"/>
      <c r="TA380" s="24"/>
      <c r="TB380" s="24"/>
      <c r="TC380" s="24"/>
      <c r="TD380" s="24"/>
      <c r="TE380" s="24"/>
      <c r="TF380" s="24"/>
      <c r="TG380" s="24"/>
      <c r="TH380" s="24"/>
      <c r="TI380" s="24"/>
      <c r="TJ380" s="24"/>
      <c r="TK380" s="24"/>
      <c r="TL380" s="24"/>
      <c r="TM380" s="24"/>
      <c r="TN380" s="24"/>
      <c r="TO380" s="24"/>
      <c r="TP380" s="24"/>
      <c r="TQ380" s="24"/>
      <c r="TR380" s="24"/>
      <c r="TS380" s="24"/>
      <c r="TT380" s="24"/>
      <c r="TU380" s="24"/>
      <c r="TV380" s="24"/>
      <c r="TW380" s="24"/>
      <c r="TX380" s="24"/>
      <c r="TY380" s="24"/>
      <c r="TZ380" s="24"/>
      <c r="UA380" s="24"/>
      <c r="UB380" s="24"/>
      <c r="UC380" s="24"/>
      <c r="UD380" s="24"/>
      <c r="UE380" s="24"/>
      <c r="UF380" s="24"/>
      <c r="UG380" s="24"/>
      <c r="UH380" s="24"/>
      <c r="UI380" s="24"/>
      <c r="UJ380" s="24"/>
      <c r="UK380" s="24"/>
      <c r="UL380" s="24"/>
      <c r="UM380" s="24"/>
      <c r="UN380" s="24"/>
      <c r="UO380" s="24"/>
      <c r="UP380" s="24"/>
      <c r="UQ380" s="24"/>
      <c r="UR380" s="24"/>
      <c r="US380" s="24"/>
      <c r="UT380" s="24"/>
      <c r="UU380" s="24"/>
      <c r="UV380" s="24"/>
      <c r="UW380" s="24"/>
      <c r="UX380" s="24"/>
      <c r="UY380" s="24"/>
      <c r="UZ380" s="24"/>
      <c r="VA380" s="24"/>
      <c r="VB380" s="24"/>
      <c r="VC380" s="24"/>
      <c r="VD380" s="24"/>
    </row>
    <row r="381" spans="1:576" s="23" customFormat="1" ht="15" customHeight="1" x14ac:dyDescent="0.2">
      <c r="A381" s="18">
        <v>67</v>
      </c>
      <c r="B381" s="89" t="s">
        <v>325</v>
      </c>
      <c r="C381" s="89" t="s">
        <v>326</v>
      </c>
      <c r="D381" s="20">
        <v>14</v>
      </c>
      <c r="E381" s="89" t="s">
        <v>247</v>
      </c>
      <c r="F381" s="89" t="s">
        <v>327</v>
      </c>
      <c r="G381" s="130" t="s">
        <v>228</v>
      </c>
      <c r="H381" s="22">
        <v>40</v>
      </c>
      <c r="I381" s="22" t="s">
        <v>121</v>
      </c>
      <c r="J381" s="21" t="s">
        <v>239</v>
      </c>
      <c r="K381" s="21" t="s">
        <v>273</v>
      </c>
      <c r="L381" s="21" t="s">
        <v>287</v>
      </c>
      <c r="M381" s="22">
        <v>1</v>
      </c>
      <c r="N381" s="62">
        <v>10931</v>
      </c>
      <c r="O381" s="62">
        <f t="shared" si="207"/>
        <v>2186.2000000000003</v>
      </c>
      <c r="P381" s="62"/>
      <c r="Q381" s="62">
        <f t="shared" si="208"/>
        <v>13117.2</v>
      </c>
      <c r="R381" s="62">
        <f>70.1*7</f>
        <v>490.69999999999993</v>
      </c>
      <c r="S381" s="62">
        <f t="shared" si="209"/>
        <v>2445.5333333333333</v>
      </c>
      <c r="T381" s="62">
        <f t="shared" si="210"/>
        <v>24455.333333333336</v>
      </c>
      <c r="U381" s="62">
        <f t="shared" si="211"/>
        <v>2295.5099999999998</v>
      </c>
      <c r="V381" s="62">
        <f t="shared" si="212"/>
        <v>393.51600000000002</v>
      </c>
      <c r="W381" s="62">
        <f t="shared" si="213"/>
        <v>655.86000000000013</v>
      </c>
      <c r="X381" s="62">
        <f t="shared" si="214"/>
        <v>262.34399999999999</v>
      </c>
      <c r="Y381" s="62">
        <f t="shared" si="205"/>
        <v>926</v>
      </c>
      <c r="Z381" s="62">
        <f t="shared" si="206"/>
        <v>630</v>
      </c>
      <c r="AA381" s="64">
        <f t="shared" si="215"/>
        <v>7336.6</v>
      </c>
      <c r="AB381" s="64">
        <f t="shared" si="216"/>
        <v>21624.252222222225</v>
      </c>
      <c r="AC381" s="64">
        <f t="shared" si="217"/>
        <v>259491.0266666667</v>
      </c>
      <c r="AD381" s="64"/>
      <c r="AE381" s="64"/>
      <c r="AF381" s="64"/>
      <c r="AG381" s="64"/>
      <c r="AH381" s="64"/>
      <c r="AI381" s="64"/>
      <c r="AJ381" s="64"/>
      <c r="AK381" s="64"/>
      <c r="AL381" s="6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J381" s="24"/>
      <c r="CK381" s="24"/>
      <c r="CL381" s="24"/>
      <c r="CM381" s="24"/>
      <c r="CN381" s="24"/>
      <c r="CO381" s="24"/>
      <c r="CP381" s="24"/>
      <c r="CQ381" s="24"/>
      <c r="CR381" s="24"/>
      <c r="CS381" s="24"/>
      <c r="CT381" s="24"/>
      <c r="CU381" s="24"/>
      <c r="CV381" s="24"/>
      <c r="CW381" s="24"/>
      <c r="CX381" s="24"/>
      <c r="CY381" s="24"/>
      <c r="CZ381" s="24"/>
      <c r="DA381" s="24"/>
      <c r="DB381" s="24"/>
      <c r="DC381" s="24"/>
      <c r="DD381" s="24"/>
      <c r="DE381" s="24"/>
      <c r="DF381" s="24"/>
      <c r="DG381" s="24"/>
      <c r="DH381" s="24"/>
      <c r="DI381" s="24"/>
      <c r="DJ381" s="24"/>
      <c r="DK381" s="24"/>
      <c r="DL381" s="24"/>
      <c r="DM381" s="24"/>
      <c r="DN381" s="24"/>
      <c r="DO381" s="24"/>
      <c r="DP381" s="24"/>
      <c r="DQ381" s="24"/>
      <c r="DR381" s="24"/>
      <c r="DS381" s="24"/>
      <c r="DT381" s="24"/>
      <c r="DU381" s="24"/>
      <c r="DV381" s="24"/>
      <c r="DW381" s="24"/>
      <c r="DX381" s="24"/>
      <c r="DY381" s="24"/>
      <c r="DZ381" s="24"/>
      <c r="EA381" s="24"/>
      <c r="EB381" s="24"/>
      <c r="EC381" s="24"/>
      <c r="ED381" s="24"/>
      <c r="EE381" s="24"/>
      <c r="EF381" s="24"/>
      <c r="EG381" s="24"/>
      <c r="EH381" s="24"/>
      <c r="EI381" s="24"/>
      <c r="EJ381" s="24"/>
      <c r="EK381" s="24"/>
      <c r="EL381" s="24"/>
      <c r="EM381" s="24"/>
      <c r="EN381" s="24"/>
      <c r="EO381" s="24"/>
      <c r="EP381" s="24"/>
      <c r="EQ381" s="24"/>
      <c r="ER381" s="24"/>
      <c r="ES381" s="24"/>
      <c r="ET381" s="24"/>
      <c r="EU381" s="24"/>
      <c r="EV381" s="24"/>
      <c r="EW381" s="24"/>
      <c r="EX381" s="24"/>
      <c r="EY381" s="24"/>
      <c r="EZ381" s="24"/>
      <c r="FA381" s="24"/>
      <c r="FB381" s="24"/>
      <c r="FC381" s="24"/>
      <c r="FD381" s="24"/>
      <c r="FE381" s="24"/>
      <c r="FF381" s="24"/>
      <c r="FG381" s="24"/>
      <c r="FH381" s="24"/>
      <c r="FI381" s="24"/>
      <c r="FJ381" s="24"/>
      <c r="FK381" s="24"/>
      <c r="FL381" s="24"/>
      <c r="FM381" s="24"/>
      <c r="FN381" s="24"/>
      <c r="FO381" s="24"/>
      <c r="FP381" s="24"/>
      <c r="FQ381" s="24"/>
      <c r="FR381" s="24"/>
      <c r="FS381" s="24"/>
      <c r="FT381" s="24"/>
      <c r="FU381" s="24"/>
      <c r="FV381" s="24"/>
      <c r="FW381" s="24"/>
      <c r="FX381" s="24"/>
      <c r="FY381" s="24"/>
      <c r="FZ381" s="24"/>
      <c r="GA381" s="24"/>
      <c r="GB381" s="24"/>
      <c r="GC381" s="24"/>
      <c r="GD381" s="24"/>
      <c r="GE381" s="24"/>
      <c r="GF381" s="24"/>
      <c r="GG381" s="24"/>
      <c r="GH381" s="24"/>
      <c r="GI381" s="24"/>
      <c r="GJ381" s="24"/>
      <c r="GK381" s="24"/>
      <c r="GL381" s="24"/>
      <c r="GM381" s="24"/>
      <c r="GN381" s="24"/>
      <c r="GO381" s="24"/>
      <c r="GP381" s="24"/>
      <c r="GQ381" s="24"/>
      <c r="GR381" s="24"/>
      <c r="GS381" s="24"/>
      <c r="GT381" s="24"/>
      <c r="GU381" s="24"/>
      <c r="GV381" s="24"/>
      <c r="GW381" s="24"/>
      <c r="GX381" s="24"/>
      <c r="GY381" s="24"/>
      <c r="GZ381" s="24"/>
      <c r="HA381" s="24"/>
      <c r="HB381" s="24"/>
      <c r="HC381" s="24"/>
      <c r="HD381" s="24"/>
      <c r="HE381" s="24"/>
      <c r="HF381" s="24"/>
      <c r="HG381" s="24"/>
      <c r="HH381" s="24"/>
      <c r="HI381" s="24"/>
      <c r="HJ381" s="24"/>
      <c r="HK381" s="24"/>
      <c r="HL381" s="24"/>
      <c r="HM381" s="24"/>
      <c r="HN381" s="24"/>
      <c r="HO381" s="24"/>
      <c r="HP381" s="24"/>
      <c r="HQ381" s="24"/>
      <c r="HR381" s="24"/>
      <c r="HS381" s="24"/>
      <c r="HT381" s="24"/>
      <c r="HU381" s="24"/>
      <c r="HV381" s="24"/>
      <c r="HW381" s="24"/>
      <c r="HX381" s="24"/>
      <c r="HY381" s="24"/>
      <c r="HZ381" s="24"/>
      <c r="IA381" s="24"/>
      <c r="IB381" s="24"/>
      <c r="IC381" s="24"/>
      <c r="ID381" s="24"/>
      <c r="IE381" s="24"/>
      <c r="IF381" s="24"/>
      <c r="IG381" s="24"/>
      <c r="IH381" s="24"/>
      <c r="II381" s="24"/>
      <c r="IJ381" s="24"/>
      <c r="IK381" s="24"/>
      <c r="IL381" s="24"/>
      <c r="IM381" s="24"/>
      <c r="IN381" s="24"/>
      <c r="IO381" s="24"/>
      <c r="IP381" s="24"/>
      <c r="IQ381" s="24"/>
      <c r="IR381" s="24"/>
      <c r="IS381" s="24"/>
      <c r="IT381" s="24"/>
      <c r="IU381" s="24"/>
      <c r="IV381" s="24"/>
      <c r="IW381" s="24"/>
      <c r="IX381" s="24"/>
      <c r="IY381" s="24"/>
      <c r="IZ381" s="24"/>
      <c r="JA381" s="24"/>
      <c r="JB381" s="24"/>
      <c r="JC381" s="24"/>
      <c r="JD381" s="24"/>
      <c r="JE381" s="24"/>
      <c r="JF381" s="24"/>
      <c r="JG381" s="24"/>
      <c r="JH381" s="24"/>
      <c r="JI381" s="24"/>
      <c r="JJ381" s="24"/>
      <c r="JK381" s="24"/>
      <c r="JL381" s="24"/>
      <c r="JM381" s="24"/>
      <c r="JN381" s="24"/>
      <c r="JO381" s="24"/>
      <c r="JP381" s="24"/>
      <c r="JQ381" s="24"/>
      <c r="JR381" s="24"/>
      <c r="JS381" s="24"/>
      <c r="JT381" s="24"/>
      <c r="JU381" s="24"/>
      <c r="JV381" s="24"/>
      <c r="JW381" s="24"/>
      <c r="JX381" s="24"/>
      <c r="JY381" s="24"/>
      <c r="JZ381" s="24"/>
      <c r="KA381" s="24"/>
      <c r="KB381" s="24"/>
      <c r="KC381" s="24"/>
      <c r="KD381" s="24"/>
      <c r="KE381" s="24"/>
      <c r="KF381" s="24"/>
      <c r="KG381" s="24"/>
      <c r="KH381" s="24"/>
      <c r="KI381" s="24"/>
      <c r="KJ381" s="24"/>
      <c r="KK381" s="24"/>
      <c r="KL381" s="24"/>
      <c r="KM381" s="24"/>
      <c r="KN381" s="24"/>
      <c r="KO381" s="24"/>
      <c r="KP381" s="24"/>
      <c r="KQ381" s="24"/>
      <c r="KR381" s="24"/>
      <c r="KS381" s="24"/>
      <c r="KT381" s="24"/>
      <c r="KU381" s="24"/>
      <c r="KV381" s="24"/>
      <c r="KW381" s="24"/>
      <c r="KX381" s="24"/>
      <c r="KY381" s="24"/>
      <c r="KZ381" s="24"/>
      <c r="LA381" s="24"/>
      <c r="LB381" s="24"/>
      <c r="LC381" s="24"/>
      <c r="LD381" s="24"/>
      <c r="LE381" s="24"/>
      <c r="LF381" s="24"/>
      <c r="LG381" s="24"/>
      <c r="LH381" s="24"/>
      <c r="LI381" s="24"/>
      <c r="LJ381" s="24"/>
      <c r="LK381" s="24"/>
      <c r="LL381" s="24"/>
      <c r="LM381" s="24"/>
      <c r="LN381" s="24"/>
      <c r="LO381" s="24"/>
      <c r="LP381" s="24"/>
      <c r="LQ381" s="24"/>
      <c r="LR381" s="24"/>
      <c r="LS381" s="24"/>
      <c r="LT381" s="24"/>
      <c r="LU381" s="24"/>
      <c r="LV381" s="24"/>
      <c r="LW381" s="24"/>
      <c r="LX381" s="24"/>
      <c r="LY381" s="24"/>
      <c r="LZ381" s="24"/>
      <c r="MA381" s="24"/>
      <c r="MB381" s="24"/>
      <c r="MC381" s="24"/>
      <c r="MD381" s="24"/>
      <c r="ME381" s="24"/>
      <c r="MF381" s="24"/>
      <c r="MG381" s="24"/>
      <c r="MH381" s="24"/>
      <c r="MI381" s="24"/>
      <c r="MJ381" s="24"/>
      <c r="MK381" s="24"/>
      <c r="ML381" s="24"/>
      <c r="MM381" s="24"/>
      <c r="MN381" s="24"/>
      <c r="MO381" s="24"/>
      <c r="MP381" s="24"/>
      <c r="MQ381" s="24"/>
      <c r="MR381" s="24"/>
      <c r="MS381" s="24"/>
      <c r="MT381" s="24"/>
      <c r="MU381" s="24"/>
      <c r="MV381" s="24"/>
      <c r="MW381" s="24"/>
      <c r="MX381" s="24"/>
      <c r="MY381" s="24"/>
      <c r="MZ381" s="24"/>
      <c r="NA381" s="24"/>
      <c r="NB381" s="24"/>
      <c r="NC381" s="24"/>
      <c r="ND381" s="24"/>
      <c r="NE381" s="24"/>
      <c r="NF381" s="24"/>
      <c r="NG381" s="24"/>
      <c r="NH381" s="24"/>
      <c r="NI381" s="24"/>
      <c r="NJ381" s="24"/>
      <c r="NK381" s="24"/>
      <c r="NL381" s="24"/>
      <c r="NM381" s="24"/>
      <c r="NN381" s="24"/>
      <c r="NO381" s="24"/>
      <c r="NP381" s="24"/>
      <c r="NQ381" s="24"/>
      <c r="NR381" s="24"/>
      <c r="NS381" s="24"/>
      <c r="NT381" s="24"/>
      <c r="NU381" s="24"/>
      <c r="NV381" s="24"/>
      <c r="NW381" s="24"/>
      <c r="NX381" s="24"/>
      <c r="NY381" s="24"/>
      <c r="NZ381" s="24"/>
      <c r="OA381" s="24"/>
      <c r="OB381" s="24"/>
      <c r="OC381" s="24"/>
      <c r="OD381" s="24"/>
      <c r="OE381" s="24"/>
      <c r="OF381" s="24"/>
      <c r="OG381" s="24"/>
      <c r="OH381" s="24"/>
      <c r="OI381" s="24"/>
      <c r="OJ381" s="24"/>
      <c r="OK381" s="24"/>
      <c r="OL381" s="24"/>
      <c r="OM381" s="24"/>
      <c r="ON381" s="24"/>
      <c r="OO381" s="24"/>
      <c r="OP381" s="24"/>
      <c r="OQ381" s="24"/>
      <c r="OR381" s="24"/>
      <c r="OS381" s="24"/>
      <c r="OT381" s="24"/>
      <c r="OU381" s="24"/>
      <c r="OV381" s="24"/>
      <c r="OW381" s="24"/>
      <c r="OX381" s="24"/>
      <c r="OY381" s="24"/>
      <c r="OZ381" s="24"/>
      <c r="PA381" s="24"/>
      <c r="PB381" s="24"/>
      <c r="PC381" s="24"/>
      <c r="PD381" s="24"/>
      <c r="PE381" s="24"/>
      <c r="PF381" s="24"/>
      <c r="PG381" s="24"/>
      <c r="PH381" s="24"/>
      <c r="PI381" s="24"/>
      <c r="PJ381" s="24"/>
      <c r="PK381" s="24"/>
      <c r="PL381" s="24"/>
      <c r="PM381" s="24"/>
      <c r="PN381" s="24"/>
      <c r="PO381" s="24"/>
      <c r="PP381" s="24"/>
      <c r="PQ381" s="24"/>
      <c r="PR381" s="24"/>
      <c r="PS381" s="24"/>
      <c r="PT381" s="24"/>
      <c r="PU381" s="24"/>
      <c r="PV381" s="24"/>
      <c r="PW381" s="24"/>
      <c r="PX381" s="24"/>
      <c r="PY381" s="24"/>
      <c r="PZ381" s="24"/>
      <c r="QA381" s="24"/>
      <c r="QB381" s="24"/>
      <c r="QC381" s="24"/>
      <c r="QD381" s="24"/>
      <c r="QE381" s="24"/>
      <c r="QF381" s="24"/>
      <c r="QG381" s="24"/>
      <c r="QH381" s="24"/>
      <c r="QI381" s="24"/>
      <c r="QJ381" s="24"/>
      <c r="QK381" s="24"/>
      <c r="QL381" s="24"/>
      <c r="QM381" s="24"/>
      <c r="QN381" s="24"/>
      <c r="QO381" s="24"/>
      <c r="QP381" s="24"/>
      <c r="QQ381" s="24"/>
      <c r="QR381" s="24"/>
      <c r="QS381" s="24"/>
      <c r="QT381" s="24"/>
      <c r="QU381" s="24"/>
      <c r="QV381" s="24"/>
      <c r="QW381" s="24"/>
      <c r="QX381" s="24"/>
      <c r="QY381" s="24"/>
      <c r="QZ381" s="24"/>
      <c r="RA381" s="24"/>
      <c r="RB381" s="24"/>
      <c r="RC381" s="24"/>
      <c r="RD381" s="24"/>
      <c r="RE381" s="24"/>
      <c r="RF381" s="24"/>
      <c r="RG381" s="24"/>
      <c r="RH381" s="24"/>
      <c r="RI381" s="24"/>
      <c r="RJ381" s="24"/>
      <c r="RK381" s="24"/>
      <c r="RL381" s="24"/>
      <c r="RM381" s="24"/>
      <c r="RN381" s="24"/>
      <c r="RO381" s="24"/>
      <c r="RP381" s="24"/>
      <c r="RQ381" s="24"/>
      <c r="RR381" s="24"/>
      <c r="RS381" s="24"/>
      <c r="RT381" s="24"/>
      <c r="RU381" s="24"/>
      <c r="RV381" s="24"/>
      <c r="RW381" s="24"/>
      <c r="RX381" s="24"/>
      <c r="RY381" s="24"/>
      <c r="RZ381" s="24"/>
      <c r="SA381" s="24"/>
      <c r="SB381" s="24"/>
      <c r="SC381" s="24"/>
      <c r="SD381" s="24"/>
      <c r="SE381" s="24"/>
      <c r="SF381" s="24"/>
      <c r="SG381" s="24"/>
      <c r="SH381" s="24"/>
      <c r="SI381" s="24"/>
      <c r="SJ381" s="24"/>
      <c r="SK381" s="24"/>
      <c r="SL381" s="24"/>
      <c r="SM381" s="24"/>
      <c r="SN381" s="24"/>
      <c r="SO381" s="24"/>
      <c r="SP381" s="24"/>
      <c r="SQ381" s="24"/>
      <c r="SR381" s="24"/>
      <c r="SS381" s="24"/>
      <c r="ST381" s="24"/>
      <c r="SU381" s="24"/>
      <c r="SV381" s="24"/>
      <c r="SW381" s="24"/>
      <c r="SX381" s="24"/>
      <c r="SY381" s="24"/>
      <c r="SZ381" s="24"/>
      <c r="TA381" s="24"/>
      <c r="TB381" s="24"/>
      <c r="TC381" s="24"/>
      <c r="TD381" s="24"/>
      <c r="TE381" s="24"/>
      <c r="TF381" s="24"/>
      <c r="TG381" s="24"/>
      <c r="TH381" s="24"/>
      <c r="TI381" s="24"/>
      <c r="TJ381" s="24"/>
      <c r="TK381" s="24"/>
      <c r="TL381" s="24"/>
      <c r="TM381" s="24"/>
      <c r="TN381" s="24"/>
      <c r="TO381" s="24"/>
      <c r="TP381" s="24"/>
      <c r="TQ381" s="24"/>
      <c r="TR381" s="24"/>
      <c r="TS381" s="24"/>
      <c r="TT381" s="24"/>
      <c r="TU381" s="24"/>
      <c r="TV381" s="24"/>
      <c r="TW381" s="24"/>
      <c r="TX381" s="24"/>
      <c r="TY381" s="24"/>
      <c r="TZ381" s="24"/>
      <c r="UA381" s="24"/>
      <c r="UB381" s="24"/>
      <c r="UC381" s="24"/>
      <c r="UD381" s="24"/>
      <c r="UE381" s="24"/>
      <c r="UF381" s="24"/>
      <c r="UG381" s="24"/>
      <c r="UH381" s="24"/>
      <c r="UI381" s="24"/>
      <c r="UJ381" s="24"/>
      <c r="UK381" s="24"/>
      <c r="UL381" s="24"/>
      <c r="UM381" s="24"/>
      <c r="UN381" s="24"/>
      <c r="UO381" s="24"/>
      <c r="UP381" s="24"/>
      <c r="UQ381" s="24"/>
      <c r="UR381" s="24"/>
      <c r="US381" s="24"/>
      <c r="UT381" s="24"/>
      <c r="UU381" s="24"/>
      <c r="UV381" s="24"/>
      <c r="UW381" s="24"/>
      <c r="UX381" s="24"/>
      <c r="UY381" s="24"/>
      <c r="UZ381" s="24"/>
      <c r="VA381" s="24"/>
      <c r="VB381" s="24"/>
      <c r="VC381" s="24"/>
      <c r="VD381" s="24"/>
    </row>
    <row r="382" spans="1:576" s="23" customFormat="1" ht="15" customHeight="1" x14ac:dyDescent="0.2">
      <c r="A382" s="18">
        <v>68</v>
      </c>
      <c r="B382" s="89" t="s">
        <v>325</v>
      </c>
      <c r="C382" s="89" t="s">
        <v>326</v>
      </c>
      <c r="D382" s="20">
        <v>14</v>
      </c>
      <c r="E382" s="89" t="s">
        <v>247</v>
      </c>
      <c r="F382" s="89" t="s">
        <v>327</v>
      </c>
      <c r="G382" s="130" t="s">
        <v>228</v>
      </c>
      <c r="H382" s="22">
        <v>40</v>
      </c>
      <c r="I382" s="22" t="s">
        <v>121</v>
      </c>
      <c r="J382" s="21" t="s">
        <v>239</v>
      </c>
      <c r="K382" s="21" t="s">
        <v>273</v>
      </c>
      <c r="L382" s="21" t="s">
        <v>287</v>
      </c>
      <c r="M382" s="22">
        <v>1</v>
      </c>
      <c r="N382" s="62">
        <v>10931</v>
      </c>
      <c r="O382" s="62">
        <f t="shared" si="207"/>
        <v>2186.2000000000003</v>
      </c>
      <c r="P382" s="62"/>
      <c r="Q382" s="62">
        <f t="shared" si="208"/>
        <v>13117.2</v>
      </c>
      <c r="R382" s="62">
        <f>70.1*4</f>
        <v>280.39999999999998</v>
      </c>
      <c r="S382" s="62">
        <f t="shared" si="209"/>
        <v>2445.5333333333333</v>
      </c>
      <c r="T382" s="62">
        <f t="shared" si="210"/>
        <v>24455.333333333336</v>
      </c>
      <c r="U382" s="62">
        <f t="shared" si="211"/>
        <v>2295.5099999999998</v>
      </c>
      <c r="V382" s="62">
        <f t="shared" si="212"/>
        <v>393.51600000000002</v>
      </c>
      <c r="W382" s="62">
        <f t="shared" si="213"/>
        <v>655.86000000000013</v>
      </c>
      <c r="X382" s="62">
        <f t="shared" si="214"/>
        <v>262.34399999999999</v>
      </c>
      <c r="Y382" s="62">
        <f t="shared" si="205"/>
        <v>926</v>
      </c>
      <c r="Z382" s="62">
        <f t="shared" si="206"/>
        <v>630</v>
      </c>
      <c r="AA382" s="64">
        <f t="shared" si="215"/>
        <v>7336.6</v>
      </c>
      <c r="AB382" s="64">
        <f t="shared" si="216"/>
        <v>21413.952222222222</v>
      </c>
      <c r="AC382" s="64">
        <f t="shared" si="217"/>
        <v>256967.42666666667</v>
      </c>
      <c r="AD382" s="64"/>
      <c r="AE382" s="64"/>
      <c r="AF382" s="64"/>
      <c r="AG382" s="64"/>
      <c r="AH382" s="64"/>
      <c r="AI382" s="64"/>
      <c r="AJ382" s="64"/>
      <c r="AK382" s="64"/>
      <c r="AL382" s="6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4"/>
      <c r="CY382" s="24"/>
      <c r="CZ382" s="24"/>
      <c r="DA382" s="24"/>
      <c r="DB382" s="24"/>
      <c r="DC382" s="24"/>
      <c r="DD382" s="24"/>
      <c r="DE382" s="24"/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  <c r="FE382" s="24"/>
      <c r="FF382" s="24"/>
      <c r="FG382" s="24"/>
      <c r="FH382" s="24"/>
      <c r="FI382" s="24"/>
      <c r="FJ382" s="24"/>
      <c r="FK382" s="24"/>
      <c r="FL382" s="24"/>
      <c r="FM382" s="24"/>
      <c r="FN382" s="24"/>
      <c r="FO382" s="24"/>
      <c r="FP382" s="24"/>
      <c r="FQ382" s="24"/>
      <c r="FR382" s="24"/>
      <c r="FS382" s="24"/>
      <c r="FT382" s="24"/>
      <c r="FU382" s="24"/>
      <c r="FV382" s="24"/>
      <c r="FW382" s="24"/>
      <c r="FX382" s="24"/>
      <c r="FY382" s="24"/>
      <c r="FZ382" s="24"/>
      <c r="GA382" s="24"/>
      <c r="GB382" s="24"/>
      <c r="GC382" s="24"/>
      <c r="GD382" s="24"/>
      <c r="GE382" s="24"/>
      <c r="GF382" s="24"/>
      <c r="GG382" s="24"/>
      <c r="GH382" s="24"/>
      <c r="GI382" s="24"/>
      <c r="GJ382" s="24"/>
      <c r="GK382" s="24"/>
      <c r="GL382" s="24"/>
      <c r="GM382" s="24"/>
      <c r="GN382" s="24"/>
      <c r="GO382" s="24"/>
      <c r="GP382" s="24"/>
      <c r="GQ382" s="24"/>
      <c r="GR382" s="24"/>
      <c r="GS382" s="24"/>
      <c r="GT382" s="24"/>
      <c r="GU382" s="24"/>
      <c r="GV382" s="24"/>
      <c r="GW382" s="24"/>
      <c r="GX382" s="24"/>
      <c r="GY382" s="24"/>
      <c r="GZ382" s="24"/>
      <c r="HA382" s="24"/>
      <c r="HB382" s="24"/>
      <c r="HC382" s="24"/>
      <c r="HD382" s="24"/>
      <c r="HE382" s="24"/>
      <c r="HF382" s="24"/>
      <c r="HG382" s="24"/>
      <c r="HH382" s="24"/>
      <c r="HI382" s="24"/>
      <c r="HJ382" s="24"/>
      <c r="HK382" s="24"/>
      <c r="HL382" s="24"/>
      <c r="HM382" s="24"/>
      <c r="HN382" s="24"/>
      <c r="HO382" s="24"/>
      <c r="HP382" s="24"/>
      <c r="HQ382" s="24"/>
      <c r="HR382" s="24"/>
      <c r="HS382" s="24"/>
      <c r="HT382" s="24"/>
      <c r="HU382" s="24"/>
      <c r="HV382" s="24"/>
      <c r="HW382" s="24"/>
      <c r="HX382" s="24"/>
      <c r="HY382" s="24"/>
      <c r="HZ382" s="24"/>
      <c r="IA382" s="24"/>
      <c r="IB382" s="24"/>
      <c r="IC382" s="24"/>
      <c r="ID382" s="24"/>
      <c r="IE382" s="24"/>
      <c r="IF382" s="24"/>
      <c r="IG382" s="24"/>
      <c r="IH382" s="24"/>
      <c r="II382" s="24"/>
      <c r="IJ382" s="24"/>
      <c r="IK382" s="24"/>
      <c r="IL382" s="24"/>
      <c r="IM382" s="24"/>
      <c r="IN382" s="24"/>
      <c r="IO382" s="24"/>
      <c r="IP382" s="24"/>
      <c r="IQ382" s="24"/>
      <c r="IR382" s="24"/>
      <c r="IS382" s="24"/>
      <c r="IT382" s="24"/>
      <c r="IU382" s="24"/>
      <c r="IV382" s="24"/>
      <c r="IW382" s="24"/>
      <c r="IX382" s="24"/>
      <c r="IY382" s="24"/>
      <c r="IZ382" s="24"/>
      <c r="JA382" s="24"/>
      <c r="JB382" s="24"/>
      <c r="JC382" s="24"/>
      <c r="JD382" s="24"/>
      <c r="JE382" s="24"/>
      <c r="JF382" s="24"/>
      <c r="JG382" s="24"/>
      <c r="JH382" s="24"/>
      <c r="JI382" s="24"/>
      <c r="JJ382" s="24"/>
      <c r="JK382" s="24"/>
      <c r="JL382" s="24"/>
      <c r="JM382" s="24"/>
      <c r="JN382" s="24"/>
      <c r="JO382" s="24"/>
      <c r="JP382" s="24"/>
      <c r="JQ382" s="24"/>
      <c r="JR382" s="24"/>
      <c r="JS382" s="24"/>
      <c r="JT382" s="24"/>
      <c r="JU382" s="24"/>
      <c r="JV382" s="24"/>
      <c r="JW382" s="24"/>
      <c r="JX382" s="24"/>
      <c r="JY382" s="24"/>
      <c r="JZ382" s="24"/>
      <c r="KA382" s="24"/>
      <c r="KB382" s="24"/>
      <c r="KC382" s="24"/>
      <c r="KD382" s="24"/>
      <c r="KE382" s="24"/>
      <c r="KF382" s="24"/>
      <c r="KG382" s="24"/>
      <c r="KH382" s="24"/>
      <c r="KI382" s="24"/>
      <c r="KJ382" s="24"/>
      <c r="KK382" s="24"/>
      <c r="KL382" s="24"/>
      <c r="KM382" s="24"/>
      <c r="KN382" s="24"/>
      <c r="KO382" s="24"/>
      <c r="KP382" s="24"/>
      <c r="KQ382" s="24"/>
      <c r="KR382" s="24"/>
      <c r="KS382" s="24"/>
      <c r="KT382" s="24"/>
      <c r="KU382" s="24"/>
      <c r="KV382" s="24"/>
      <c r="KW382" s="24"/>
      <c r="KX382" s="24"/>
      <c r="KY382" s="24"/>
      <c r="KZ382" s="24"/>
      <c r="LA382" s="24"/>
      <c r="LB382" s="24"/>
      <c r="LC382" s="24"/>
      <c r="LD382" s="24"/>
      <c r="LE382" s="24"/>
      <c r="LF382" s="24"/>
      <c r="LG382" s="24"/>
      <c r="LH382" s="24"/>
      <c r="LI382" s="24"/>
      <c r="LJ382" s="24"/>
      <c r="LK382" s="24"/>
      <c r="LL382" s="24"/>
      <c r="LM382" s="24"/>
      <c r="LN382" s="24"/>
      <c r="LO382" s="24"/>
      <c r="LP382" s="24"/>
      <c r="LQ382" s="24"/>
      <c r="LR382" s="24"/>
      <c r="LS382" s="24"/>
      <c r="LT382" s="24"/>
      <c r="LU382" s="24"/>
      <c r="LV382" s="24"/>
      <c r="LW382" s="24"/>
      <c r="LX382" s="24"/>
      <c r="LY382" s="24"/>
      <c r="LZ382" s="24"/>
      <c r="MA382" s="24"/>
      <c r="MB382" s="24"/>
      <c r="MC382" s="24"/>
      <c r="MD382" s="24"/>
      <c r="ME382" s="24"/>
      <c r="MF382" s="24"/>
      <c r="MG382" s="24"/>
      <c r="MH382" s="24"/>
      <c r="MI382" s="24"/>
      <c r="MJ382" s="24"/>
      <c r="MK382" s="24"/>
      <c r="ML382" s="24"/>
      <c r="MM382" s="24"/>
      <c r="MN382" s="24"/>
      <c r="MO382" s="24"/>
      <c r="MP382" s="24"/>
      <c r="MQ382" s="24"/>
      <c r="MR382" s="24"/>
      <c r="MS382" s="24"/>
      <c r="MT382" s="24"/>
      <c r="MU382" s="24"/>
      <c r="MV382" s="24"/>
      <c r="MW382" s="24"/>
      <c r="MX382" s="24"/>
      <c r="MY382" s="24"/>
      <c r="MZ382" s="24"/>
      <c r="NA382" s="24"/>
      <c r="NB382" s="24"/>
      <c r="NC382" s="24"/>
      <c r="ND382" s="24"/>
      <c r="NE382" s="24"/>
      <c r="NF382" s="24"/>
      <c r="NG382" s="24"/>
      <c r="NH382" s="24"/>
      <c r="NI382" s="24"/>
      <c r="NJ382" s="24"/>
      <c r="NK382" s="24"/>
      <c r="NL382" s="24"/>
      <c r="NM382" s="24"/>
      <c r="NN382" s="24"/>
      <c r="NO382" s="24"/>
      <c r="NP382" s="24"/>
      <c r="NQ382" s="24"/>
      <c r="NR382" s="24"/>
      <c r="NS382" s="24"/>
      <c r="NT382" s="24"/>
      <c r="NU382" s="24"/>
      <c r="NV382" s="24"/>
      <c r="NW382" s="24"/>
      <c r="NX382" s="24"/>
      <c r="NY382" s="24"/>
      <c r="NZ382" s="24"/>
      <c r="OA382" s="24"/>
      <c r="OB382" s="24"/>
      <c r="OC382" s="24"/>
      <c r="OD382" s="24"/>
      <c r="OE382" s="24"/>
      <c r="OF382" s="24"/>
      <c r="OG382" s="24"/>
      <c r="OH382" s="24"/>
      <c r="OI382" s="24"/>
      <c r="OJ382" s="24"/>
      <c r="OK382" s="24"/>
      <c r="OL382" s="24"/>
      <c r="OM382" s="24"/>
      <c r="ON382" s="24"/>
      <c r="OO382" s="24"/>
      <c r="OP382" s="24"/>
      <c r="OQ382" s="24"/>
      <c r="OR382" s="24"/>
      <c r="OS382" s="24"/>
      <c r="OT382" s="24"/>
      <c r="OU382" s="24"/>
      <c r="OV382" s="24"/>
      <c r="OW382" s="24"/>
      <c r="OX382" s="24"/>
      <c r="OY382" s="24"/>
      <c r="OZ382" s="24"/>
      <c r="PA382" s="24"/>
      <c r="PB382" s="24"/>
      <c r="PC382" s="24"/>
      <c r="PD382" s="24"/>
      <c r="PE382" s="24"/>
      <c r="PF382" s="24"/>
      <c r="PG382" s="24"/>
      <c r="PH382" s="24"/>
      <c r="PI382" s="24"/>
      <c r="PJ382" s="24"/>
      <c r="PK382" s="24"/>
      <c r="PL382" s="24"/>
      <c r="PM382" s="24"/>
      <c r="PN382" s="24"/>
      <c r="PO382" s="24"/>
      <c r="PP382" s="24"/>
      <c r="PQ382" s="24"/>
      <c r="PR382" s="24"/>
      <c r="PS382" s="24"/>
      <c r="PT382" s="24"/>
      <c r="PU382" s="24"/>
      <c r="PV382" s="24"/>
      <c r="PW382" s="24"/>
      <c r="PX382" s="24"/>
      <c r="PY382" s="24"/>
      <c r="PZ382" s="24"/>
      <c r="QA382" s="24"/>
      <c r="QB382" s="24"/>
      <c r="QC382" s="24"/>
      <c r="QD382" s="24"/>
      <c r="QE382" s="24"/>
      <c r="QF382" s="24"/>
      <c r="QG382" s="24"/>
      <c r="QH382" s="24"/>
      <c r="QI382" s="24"/>
      <c r="QJ382" s="24"/>
      <c r="QK382" s="24"/>
      <c r="QL382" s="24"/>
      <c r="QM382" s="24"/>
      <c r="QN382" s="24"/>
      <c r="QO382" s="24"/>
      <c r="QP382" s="24"/>
      <c r="QQ382" s="24"/>
      <c r="QR382" s="24"/>
      <c r="QS382" s="24"/>
      <c r="QT382" s="24"/>
      <c r="QU382" s="24"/>
      <c r="QV382" s="24"/>
      <c r="QW382" s="24"/>
      <c r="QX382" s="24"/>
      <c r="QY382" s="24"/>
      <c r="QZ382" s="24"/>
      <c r="RA382" s="24"/>
      <c r="RB382" s="24"/>
      <c r="RC382" s="24"/>
      <c r="RD382" s="24"/>
      <c r="RE382" s="24"/>
      <c r="RF382" s="24"/>
      <c r="RG382" s="24"/>
      <c r="RH382" s="24"/>
      <c r="RI382" s="24"/>
      <c r="RJ382" s="24"/>
      <c r="RK382" s="24"/>
      <c r="RL382" s="24"/>
      <c r="RM382" s="24"/>
      <c r="RN382" s="24"/>
      <c r="RO382" s="24"/>
      <c r="RP382" s="24"/>
      <c r="RQ382" s="24"/>
      <c r="RR382" s="24"/>
      <c r="RS382" s="24"/>
      <c r="RT382" s="24"/>
      <c r="RU382" s="24"/>
      <c r="RV382" s="24"/>
      <c r="RW382" s="24"/>
      <c r="RX382" s="24"/>
      <c r="RY382" s="24"/>
      <c r="RZ382" s="24"/>
      <c r="SA382" s="24"/>
      <c r="SB382" s="24"/>
      <c r="SC382" s="24"/>
      <c r="SD382" s="24"/>
      <c r="SE382" s="24"/>
      <c r="SF382" s="24"/>
      <c r="SG382" s="24"/>
      <c r="SH382" s="24"/>
      <c r="SI382" s="24"/>
      <c r="SJ382" s="24"/>
      <c r="SK382" s="24"/>
      <c r="SL382" s="24"/>
      <c r="SM382" s="24"/>
      <c r="SN382" s="24"/>
      <c r="SO382" s="24"/>
      <c r="SP382" s="24"/>
      <c r="SQ382" s="24"/>
      <c r="SR382" s="24"/>
      <c r="SS382" s="24"/>
      <c r="ST382" s="24"/>
      <c r="SU382" s="24"/>
      <c r="SV382" s="24"/>
      <c r="SW382" s="24"/>
      <c r="SX382" s="24"/>
      <c r="SY382" s="24"/>
      <c r="SZ382" s="24"/>
      <c r="TA382" s="24"/>
      <c r="TB382" s="24"/>
      <c r="TC382" s="24"/>
      <c r="TD382" s="24"/>
      <c r="TE382" s="24"/>
      <c r="TF382" s="24"/>
      <c r="TG382" s="24"/>
      <c r="TH382" s="24"/>
      <c r="TI382" s="24"/>
      <c r="TJ382" s="24"/>
      <c r="TK382" s="24"/>
      <c r="TL382" s="24"/>
      <c r="TM382" s="24"/>
      <c r="TN382" s="24"/>
      <c r="TO382" s="24"/>
      <c r="TP382" s="24"/>
      <c r="TQ382" s="24"/>
      <c r="TR382" s="24"/>
      <c r="TS382" s="24"/>
      <c r="TT382" s="24"/>
      <c r="TU382" s="24"/>
      <c r="TV382" s="24"/>
      <c r="TW382" s="24"/>
      <c r="TX382" s="24"/>
      <c r="TY382" s="24"/>
      <c r="TZ382" s="24"/>
      <c r="UA382" s="24"/>
      <c r="UB382" s="24"/>
      <c r="UC382" s="24"/>
      <c r="UD382" s="24"/>
      <c r="UE382" s="24"/>
      <c r="UF382" s="24"/>
      <c r="UG382" s="24"/>
      <c r="UH382" s="24"/>
      <c r="UI382" s="24"/>
      <c r="UJ382" s="24"/>
      <c r="UK382" s="24"/>
      <c r="UL382" s="24"/>
      <c r="UM382" s="24"/>
      <c r="UN382" s="24"/>
      <c r="UO382" s="24"/>
      <c r="UP382" s="24"/>
      <c r="UQ382" s="24"/>
      <c r="UR382" s="24"/>
      <c r="US382" s="24"/>
      <c r="UT382" s="24"/>
      <c r="UU382" s="24"/>
      <c r="UV382" s="24"/>
      <c r="UW382" s="24"/>
      <c r="UX382" s="24"/>
      <c r="UY382" s="24"/>
      <c r="UZ382" s="24"/>
      <c r="VA382" s="24"/>
      <c r="VB382" s="24"/>
      <c r="VC382" s="24"/>
      <c r="VD382" s="24"/>
    </row>
    <row r="383" spans="1:576" s="23" customFormat="1" ht="15" customHeight="1" x14ac:dyDescent="0.2">
      <c r="A383" s="18">
        <v>69</v>
      </c>
      <c r="B383" s="89" t="s">
        <v>325</v>
      </c>
      <c r="C383" s="89" t="s">
        <v>326</v>
      </c>
      <c r="D383" s="20">
        <v>14</v>
      </c>
      <c r="E383" s="89" t="s">
        <v>247</v>
      </c>
      <c r="F383" s="89" t="s">
        <v>327</v>
      </c>
      <c r="G383" s="130" t="s">
        <v>228</v>
      </c>
      <c r="H383" s="22">
        <v>40</v>
      </c>
      <c r="I383" s="22" t="s">
        <v>121</v>
      </c>
      <c r="J383" s="21" t="s">
        <v>239</v>
      </c>
      <c r="K383" s="21" t="s">
        <v>273</v>
      </c>
      <c r="L383" s="21" t="s">
        <v>287</v>
      </c>
      <c r="M383" s="22">
        <v>1</v>
      </c>
      <c r="N383" s="62">
        <v>10931</v>
      </c>
      <c r="O383" s="62">
        <f t="shared" si="207"/>
        <v>2186.2000000000003</v>
      </c>
      <c r="P383" s="62"/>
      <c r="Q383" s="62">
        <f t="shared" si="208"/>
        <v>13117.2</v>
      </c>
      <c r="R383" s="62">
        <f>70.1*7</f>
        <v>490.69999999999993</v>
      </c>
      <c r="S383" s="62">
        <f t="shared" si="209"/>
        <v>2445.5333333333333</v>
      </c>
      <c r="T383" s="62">
        <f t="shared" si="210"/>
        <v>24455.333333333336</v>
      </c>
      <c r="U383" s="62">
        <f t="shared" si="211"/>
        <v>2295.5099999999998</v>
      </c>
      <c r="V383" s="62">
        <f t="shared" si="212"/>
        <v>393.51600000000002</v>
      </c>
      <c r="W383" s="62">
        <f t="shared" si="213"/>
        <v>655.86000000000013</v>
      </c>
      <c r="X383" s="62">
        <f t="shared" si="214"/>
        <v>262.34399999999999</v>
      </c>
      <c r="Y383" s="62">
        <f t="shared" si="205"/>
        <v>926</v>
      </c>
      <c r="Z383" s="62">
        <f t="shared" si="206"/>
        <v>630</v>
      </c>
      <c r="AA383" s="64">
        <f t="shared" si="215"/>
        <v>7336.6</v>
      </c>
      <c r="AB383" s="64">
        <f t="shared" si="216"/>
        <v>21624.252222222225</v>
      </c>
      <c r="AC383" s="64">
        <f t="shared" si="217"/>
        <v>259491.0266666667</v>
      </c>
      <c r="AD383" s="64"/>
      <c r="AE383" s="64"/>
      <c r="AF383" s="64"/>
      <c r="AG383" s="64"/>
      <c r="AH383" s="64"/>
      <c r="AI383" s="64"/>
      <c r="AJ383" s="64"/>
      <c r="AK383" s="64"/>
      <c r="AL383" s="6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J383" s="24"/>
      <c r="CK383" s="24"/>
      <c r="CL383" s="24"/>
      <c r="CM383" s="24"/>
      <c r="CN383" s="24"/>
      <c r="CO383" s="24"/>
      <c r="CP383" s="24"/>
      <c r="CQ383" s="24"/>
      <c r="CR383" s="24"/>
      <c r="CS383" s="24"/>
      <c r="CT383" s="24"/>
      <c r="CU383" s="24"/>
      <c r="CV383" s="24"/>
      <c r="CW383" s="24"/>
      <c r="CX383" s="24"/>
      <c r="CY383" s="24"/>
      <c r="CZ383" s="24"/>
      <c r="DA383" s="24"/>
      <c r="DB383" s="24"/>
      <c r="DC383" s="24"/>
      <c r="DD383" s="24"/>
      <c r="DE383" s="24"/>
      <c r="DF383" s="24"/>
      <c r="DG383" s="24"/>
      <c r="DH383" s="24"/>
      <c r="DI383" s="24"/>
      <c r="DJ383" s="24"/>
      <c r="DK383" s="24"/>
      <c r="DL383" s="24"/>
      <c r="DM383" s="24"/>
      <c r="DN383" s="24"/>
      <c r="DO383" s="24"/>
      <c r="DP383" s="24"/>
      <c r="DQ383" s="24"/>
      <c r="DR383" s="24"/>
      <c r="DS383" s="24"/>
      <c r="DT383" s="24"/>
      <c r="DU383" s="24"/>
      <c r="DV383" s="24"/>
      <c r="DW383" s="24"/>
      <c r="DX383" s="24"/>
      <c r="DY383" s="24"/>
      <c r="DZ383" s="24"/>
      <c r="EA383" s="24"/>
      <c r="EB383" s="24"/>
      <c r="EC383" s="24"/>
      <c r="ED383" s="24"/>
      <c r="EE383" s="24"/>
      <c r="EF383" s="24"/>
      <c r="EG383" s="24"/>
      <c r="EH383" s="24"/>
      <c r="EI383" s="24"/>
      <c r="EJ383" s="24"/>
      <c r="EK383" s="24"/>
      <c r="EL383" s="24"/>
      <c r="EM383" s="24"/>
      <c r="EN383" s="24"/>
      <c r="EO383" s="24"/>
      <c r="EP383" s="24"/>
      <c r="EQ383" s="24"/>
      <c r="ER383" s="24"/>
      <c r="ES383" s="24"/>
      <c r="ET383" s="24"/>
      <c r="EU383" s="24"/>
      <c r="EV383" s="24"/>
      <c r="EW383" s="24"/>
      <c r="EX383" s="24"/>
      <c r="EY383" s="24"/>
      <c r="EZ383" s="24"/>
      <c r="FA383" s="24"/>
      <c r="FB383" s="24"/>
      <c r="FC383" s="24"/>
      <c r="FD383" s="24"/>
      <c r="FE383" s="24"/>
      <c r="FF383" s="24"/>
      <c r="FG383" s="24"/>
      <c r="FH383" s="24"/>
      <c r="FI383" s="24"/>
      <c r="FJ383" s="24"/>
      <c r="FK383" s="24"/>
      <c r="FL383" s="24"/>
      <c r="FM383" s="24"/>
      <c r="FN383" s="24"/>
      <c r="FO383" s="24"/>
      <c r="FP383" s="24"/>
      <c r="FQ383" s="24"/>
      <c r="FR383" s="24"/>
      <c r="FS383" s="24"/>
      <c r="FT383" s="24"/>
      <c r="FU383" s="24"/>
      <c r="FV383" s="24"/>
      <c r="FW383" s="24"/>
      <c r="FX383" s="24"/>
      <c r="FY383" s="24"/>
      <c r="FZ383" s="24"/>
      <c r="GA383" s="24"/>
      <c r="GB383" s="24"/>
      <c r="GC383" s="24"/>
      <c r="GD383" s="24"/>
      <c r="GE383" s="24"/>
      <c r="GF383" s="24"/>
      <c r="GG383" s="24"/>
      <c r="GH383" s="24"/>
      <c r="GI383" s="24"/>
      <c r="GJ383" s="24"/>
      <c r="GK383" s="24"/>
      <c r="GL383" s="24"/>
      <c r="GM383" s="24"/>
      <c r="GN383" s="24"/>
      <c r="GO383" s="24"/>
      <c r="GP383" s="24"/>
      <c r="GQ383" s="24"/>
      <c r="GR383" s="24"/>
      <c r="GS383" s="24"/>
      <c r="GT383" s="24"/>
      <c r="GU383" s="24"/>
      <c r="GV383" s="24"/>
      <c r="GW383" s="24"/>
      <c r="GX383" s="24"/>
      <c r="GY383" s="24"/>
      <c r="GZ383" s="24"/>
      <c r="HA383" s="24"/>
      <c r="HB383" s="24"/>
      <c r="HC383" s="24"/>
      <c r="HD383" s="24"/>
      <c r="HE383" s="24"/>
      <c r="HF383" s="24"/>
      <c r="HG383" s="24"/>
      <c r="HH383" s="24"/>
      <c r="HI383" s="24"/>
      <c r="HJ383" s="24"/>
      <c r="HK383" s="24"/>
      <c r="HL383" s="24"/>
      <c r="HM383" s="24"/>
      <c r="HN383" s="24"/>
      <c r="HO383" s="24"/>
      <c r="HP383" s="24"/>
      <c r="HQ383" s="24"/>
      <c r="HR383" s="24"/>
      <c r="HS383" s="24"/>
      <c r="HT383" s="24"/>
      <c r="HU383" s="24"/>
      <c r="HV383" s="24"/>
      <c r="HW383" s="24"/>
      <c r="HX383" s="24"/>
      <c r="HY383" s="24"/>
      <c r="HZ383" s="24"/>
      <c r="IA383" s="24"/>
      <c r="IB383" s="24"/>
      <c r="IC383" s="24"/>
      <c r="ID383" s="24"/>
      <c r="IE383" s="24"/>
      <c r="IF383" s="24"/>
      <c r="IG383" s="24"/>
      <c r="IH383" s="24"/>
      <c r="II383" s="24"/>
      <c r="IJ383" s="24"/>
      <c r="IK383" s="24"/>
      <c r="IL383" s="24"/>
      <c r="IM383" s="24"/>
      <c r="IN383" s="24"/>
      <c r="IO383" s="24"/>
      <c r="IP383" s="24"/>
      <c r="IQ383" s="24"/>
      <c r="IR383" s="24"/>
      <c r="IS383" s="24"/>
      <c r="IT383" s="24"/>
      <c r="IU383" s="24"/>
      <c r="IV383" s="24"/>
      <c r="IW383" s="24"/>
      <c r="IX383" s="24"/>
      <c r="IY383" s="24"/>
      <c r="IZ383" s="24"/>
      <c r="JA383" s="24"/>
      <c r="JB383" s="24"/>
      <c r="JC383" s="24"/>
      <c r="JD383" s="24"/>
      <c r="JE383" s="24"/>
      <c r="JF383" s="24"/>
      <c r="JG383" s="24"/>
      <c r="JH383" s="24"/>
      <c r="JI383" s="24"/>
      <c r="JJ383" s="24"/>
      <c r="JK383" s="24"/>
      <c r="JL383" s="24"/>
      <c r="JM383" s="24"/>
      <c r="JN383" s="24"/>
      <c r="JO383" s="24"/>
      <c r="JP383" s="24"/>
      <c r="JQ383" s="24"/>
      <c r="JR383" s="24"/>
      <c r="JS383" s="24"/>
      <c r="JT383" s="24"/>
      <c r="JU383" s="24"/>
      <c r="JV383" s="24"/>
      <c r="JW383" s="24"/>
      <c r="JX383" s="24"/>
      <c r="JY383" s="24"/>
      <c r="JZ383" s="24"/>
      <c r="KA383" s="24"/>
      <c r="KB383" s="24"/>
      <c r="KC383" s="24"/>
      <c r="KD383" s="24"/>
      <c r="KE383" s="24"/>
      <c r="KF383" s="24"/>
      <c r="KG383" s="24"/>
      <c r="KH383" s="24"/>
      <c r="KI383" s="24"/>
      <c r="KJ383" s="24"/>
      <c r="KK383" s="24"/>
      <c r="KL383" s="24"/>
      <c r="KM383" s="24"/>
      <c r="KN383" s="24"/>
      <c r="KO383" s="24"/>
      <c r="KP383" s="24"/>
      <c r="KQ383" s="24"/>
      <c r="KR383" s="24"/>
      <c r="KS383" s="24"/>
      <c r="KT383" s="24"/>
      <c r="KU383" s="24"/>
      <c r="KV383" s="24"/>
      <c r="KW383" s="24"/>
      <c r="KX383" s="24"/>
      <c r="KY383" s="24"/>
      <c r="KZ383" s="24"/>
      <c r="LA383" s="24"/>
      <c r="LB383" s="24"/>
      <c r="LC383" s="24"/>
      <c r="LD383" s="24"/>
      <c r="LE383" s="24"/>
      <c r="LF383" s="24"/>
      <c r="LG383" s="24"/>
      <c r="LH383" s="24"/>
      <c r="LI383" s="24"/>
      <c r="LJ383" s="24"/>
      <c r="LK383" s="24"/>
      <c r="LL383" s="24"/>
      <c r="LM383" s="24"/>
      <c r="LN383" s="24"/>
      <c r="LO383" s="24"/>
      <c r="LP383" s="24"/>
      <c r="LQ383" s="24"/>
      <c r="LR383" s="24"/>
      <c r="LS383" s="24"/>
      <c r="LT383" s="24"/>
      <c r="LU383" s="24"/>
      <c r="LV383" s="24"/>
      <c r="LW383" s="24"/>
      <c r="LX383" s="24"/>
      <c r="LY383" s="24"/>
      <c r="LZ383" s="24"/>
      <c r="MA383" s="24"/>
      <c r="MB383" s="24"/>
      <c r="MC383" s="24"/>
      <c r="MD383" s="24"/>
      <c r="ME383" s="24"/>
      <c r="MF383" s="24"/>
      <c r="MG383" s="24"/>
      <c r="MH383" s="24"/>
      <c r="MI383" s="24"/>
      <c r="MJ383" s="24"/>
      <c r="MK383" s="24"/>
      <c r="ML383" s="24"/>
      <c r="MM383" s="24"/>
      <c r="MN383" s="24"/>
      <c r="MO383" s="24"/>
      <c r="MP383" s="24"/>
      <c r="MQ383" s="24"/>
      <c r="MR383" s="24"/>
      <c r="MS383" s="24"/>
      <c r="MT383" s="24"/>
      <c r="MU383" s="24"/>
      <c r="MV383" s="24"/>
      <c r="MW383" s="24"/>
      <c r="MX383" s="24"/>
      <c r="MY383" s="24"/>
      <c r="MZ383" s="24"/>
      <c r="NA383" s="24"/>
      <c r="NB383" s="24"/>
      <c r="NC383" s="24"/>
      <c r="ND383" s="24"/>
      <c r="NE383" s="24"/>
      <c r="NF383" s="24"/>
      <c r="NG383" s="24"/>
      <c r="NH383" s="24"/>
      <c r="NI383" s="24"/>
      <c r="NJ383" s="24"/>
      <c r="NK383" s="24"/>
      <c r="NL383" s="24"/>
      <c r="NM383" s="24"/>
      <c r="NN383" s="24"/>
      <c r="NO383" s="24"/>
      <c r="NP383" s="24"/>
      <c r="NQ383" s="24"/>
      <c r="NR383" s="24"/>
      <c r="NS383" s="24"/>
      <c r="NT383" s="24"/>
      <c r="NU383" s="24"/>
      <c r="NV383" s="24"/>
      <c r="NW383" s="24"/>
      <c r="NX383" s="24"/>
      <c r="NY383" s="24"/>
      <c r="NZ383" s="24"/>
      <c r="OA383" s="24"/>
      <c r="OB383" s="24"/>
      <c r="OC383" s="24"/>
      <c r="OD383" s="24"/>
      <c r="OE383" s="24"/>
      <c r="OF383" s="24"/>
      <c r="OG383" s="24"/>
      <c r="OH383" s="24"/>
      <c r="OI383" s="24"/>
      <c r="OJ383" s="24"/>
      <c r="OK383" s="24"/>
      <c r="OL383" s="24"/>
      <c r="OM383" s="24"/>
      <c r="ON383" s="24"/>
      <c r="OO383" s="24"/>
      <c r="OP383" s="24"/>
      <c r="OQ383" s="24"/>
      <c r="OR383" s="24"/>
      <c r="OS383" s="24"/>
      <c r="OT383" s="24"/>
      <c r="OU383" s="24"/>
      <c r="OV383" s="24"/>
      <c r="OW383" s="24"/>
      <c r="OX383" s="24"/>
      <c r="OY383" s="24"/>
      <c r="OZ383" s="24"/>
      <c r="PA383" s="24"/>
      <c r="PB383" s="24"/>
      <c r="PC383" s="24"/>
      <c r="PD383" s="24"/>
      <c r="PE383" s="24"/>
      <c r="PF383" s="24"/>
      <c r="PG383" s="24"/>
      <c r="PH383" s="24"/>
      <c r="PI383" s="24"/>
      <c r="PJ383" s="24"/>
      <c r="PK383" s="24"/>
      <c r="PL383" s="24"/>
      <c r="PM383" s="24"/>
      <c r="PN383" s="24"/>
      <c r="PO383" s="24"/>
      <c r="PP383" s="24"/>
      <c r="PQ383" s="24"/>
      <c r="PR383" s="24"/>
      <c r="PS383" s="24"/>
      <c r="PT383" s="24"/>
      <c r="PU383" s="24"/>
      <c r="PV383" s="24"/>
      <c r="PW383" s="24"/>
      <c r="PX383" s="24"/>
      <c r="PY383" s="24"/>
      <c r="PZ383" s="24"/>
      <c r="QA383" s="24"/>
      <c r="QB383" s="24"/>
      <c r="QC383" s="24"/>
      <c r="QD383" s="24"/>
      <c r="QE383" s="24"/>
      <c r="QF383" s="24"/>
      <c r="QG383" s="24"/>
      <c r="QH383" s="24"/>
      <c r="QI383" s="24"/>
      <c r="QJ383" s="24"/>
      <c r="QK383" s="24"/>
      <c r="QL383" s="24"/>
      <c r="QM383" s="24"/>
      <c r="QN383" s="24"/>
      <c r="QO383" s="24"/>
      <c r="QP383" s="24"/>
      <c r="QQ383" s="24"/>
      <c r="QR383" s="24"/>
      <c r="QS383" s="24"/>
      <c r="QT383" s="24"/>
      <c r="QU383" s="24"/>
      <c r="QV383" s="24"/>
      <c r="QW383" s="24"/>
      <c r="QX383" s="24"/>
      <c r="QY383" s="24"/>
      <c r="QZ383" s="24"/>
      <c r="RA383" s="24"/>
      <c r="RB383" s="24"/>
      <c r="RC383" s="24"/>
      <c r="RD383" s="24"/>
      <c r="RE383" s="24"/>
      <c r="RF383" s="24"/>
      <c r="RG383" s="24"/>
      <c r="RH383" s="24"/>
      <c r="RI383" s="24"/>
      <c r="RJ383" s="24"/>
      <c r="RK383" s="24"/>
      <c r="RL383" s="24"/>
      <c r="RM383" s="24"/>
      <c r="RN383" s="24"/>
      <c r="RO383" s="24"/>
      <c r="RP383" s="24"/>
      <c r="RQ383" s="24"/>
      <c r="RR383" s="24"/>
      <c r="RS383" s="24"/>
      <c r="RT383" s="24"/>
      <c r="RU383" s="24"/>
      <c r="RV383" s="24"/>
      <c r="RW383" s="24"/>
      <c r="RX383" s="24"/>
      <c r="RY383" s="24"/>
      <c r="RZ383" s="24"/>
      <c r="SA383" s="24"/>
      <c r="SB383" s="24"/>
      <c r="SC383" s="24"/>
      <c r="SD383" s="24"/>
      <c r="SE383" s="24"/>
      <c r="SF383" s="24"/>
      <c r="SG383" s="24"/>
      <c r="SH383" s="24"/>
      <c r="SI383" s="24"/>
      <c r="SJ383" s="24"/>
      <c r="SK383" s="24"/>
      <c r="SL383" s="24"/>
      <c r="SM383" s="24"/>
      <c r="SN383" s="24"/>
      <c r="SO383" s="24"/>
      <c r="SP383" s="24"/>
      <c r="SQ383" s="24"/>
      <c r="SR383" s="24"/>
      <c r="SS383" s="24"/>
      <c r="ST383" s="24"/>
      <c r="SU383" s="24"/>
      <c r="SV383" s="24"/>
      <c r="SW383" s="24"/>
      <c r="SX383" s="24"/>
      <c r="SY383" s="24"/>
      <c r="SZ383" s="24"/>
      <c r="TA383" s="24"/>
      <c r="TB383" s="24"/>
      <c r="TC383" s="24"/>
      <c r="TD383" s="24"/>
      <c r="TE383" s="24"/>
      <c r="TF383" s="24"/>
      <c r="TG383" s="24"/>
      <c r="TH383" s="24"/>
      <c r="TI383" s="24"/>
      <c r="TJ383" s="24"/>
      <c r="TK383" s="24"/>
      <c r="TL383" s="24"/>
      <c r="TM383" s="24"/>
      <c r="TN383" s="24"/>
      <c r="TO383" s="24"/>
      <c r="TP383" s="24"/>
      <c r="TQ383" s="24"/>
      <c r="TR383" s="24"/>
      <c r="TS383" s="24"/>
      <c r="TT383" s="24"/>
      <c r="TU383" s="24"/>
      <c r="TV383" s="24"/>
      <c r="TW383" s="24"/>
      <c r="TX383" s="24"/>
      <c r="TY383" s="24"/>
      <c r="TZ383" s="24"/>
      <c r="UA383" s="24"/>
      <c r="UB383" s="24"/>
      <c r="UC383" s="24"/>
      <c r="UD383" s="24"/>
      <c r="UE383" s="24"/>
      <c r="UF383" s="24"/>
      <c r="UG383" s="24"/>
      <c r="UH383" s="24"/>
      <c r="UI383" s="24"/>
      <c r="UJ383" s="24"/>
      <c r="UK383" s="24"/>
      <c r="UL383" s="24"/>
      <c r="UM383" s="24"/>
      <c r="UN383" s="24"/>
      <c r="UO383" s="24"/>
      <c r="UP383" s="24"/>
      <c r="UQ383" s="24"/>
      <c r="UR383" s="24"/>
      <c r="US383" s="24"/>
      <c r="UT383" s="24"/>
      <c r="UU383" s="24"/>
      <c r="UV383" s="24"/>
      <c r="UW383" s="24"/>
      <c r="UX383" s="24"/>
      <c r="UY383" s="24"/>
      <c r="UZ383" s="24"/>
      <c r="VA383" s="24"/>
      <c r="VB383" s="24"/>
      <c r="VC383" s="24"/>
      <c r="VD383" s="24"/>
    </row>
    <row r="384" spans="1:576" s="23" customFormat="1" ht="15" customHeight="1" x14ac:dyDescent="0.2">
      <c r="A384" s="18">
        <v>70</v>
      </c>
      <c r="B384" s="89" t="s">
        <v>325</v>
      </c>
      <c r="C384" s="89" t="s">
        <v>326</v>
      </c>
      <c r="D384" s="20">
        <v>14</v>
      </c>
      <c r="E384" s="89" t="s">
        <v>247</v>
      </c>
      <c r="F384" s="89" t="s">
        <v>327</v>
      </c>
      <c r="G384" s="130" t="s">
        <v>228</v>
      </c>
      <c r="H384" s="22">
        <v>40</v>
      </c>
      <c r="I384" s="22" t="s">
        <v>121</v>
      </c>
      <c r="J384" s="21" t="s">
        <v>239</v>
      </c>
      <c r="K384" s="21" t="s">
        <v>273</v>
      </c>
      <c r="L384" s="21" t="s">
        <v>287</v>
      </c>
      <c r="M384" s="22">
        <v>1</v>
      </c>
      <c r="N384" s="62">
        <v>10931</v>
      </c>
      <c r="O384" s="62">
        <f t="shared" si="207"/>
        <v>2186.2000000000003</v>
      </c>
      <c r="P384" s="62"/>
      <c r="Q384" s="62">
        <f t="shared" si="208"/>
        <v>13117.2</v>
      </c>
      <c r="R384" s="62"/>
      <c r="S384" s="62">
        <f t="shared" si="209"/>
        <v>2445.5333333333333</v>
      </c>
      <c r="T384" s="62">
        <f t="shared" si="210"/>
        <v>24455.333333333336</v>
      </c>
      <c r="U384" s="62">
        <f t="shared" si="211"/>
        <v>2295.5099999999998</v>
      </c>
      <c r="V384" s="62">
        <f t="shared" si="212"/>
        <v>393.51600000000002</v>
      </c>
      <c r="W384" s="62">
        <f t="shared" si="213"/>
        <v>655.86000000000013</v>
      </c>
      <c r="X384" s="62">
        <f t="shared" si="214"/>
        <v>262.34399999999999</v>
      </c>
      <c r="Y384" s="62">
        <f t="shared" si="205"/>
        <v>926</v>
      </c>
      <c r="Z384" s="62">
        <f t="shared" si="206"/>
        <v>630</v>
      </c>
      <c r="AA384" s="64">
        <f t="shared" si="215"/>
        <v>7336.6</v>
      </c>
      <c r="AB384" s="64">
        <f t="shared" si="216"/>
        <v>21133.552222222221</v>
      </c>
      <c r="AC384" s="64">
        <f t="shared" si="217"/>
        <v>253602.62666666665</v>
      </c>
      <c r="AD384" s="64"/>
      <c r="AE384" s="64"/>
      <c r="AF384" s="64"/>
      <c r="AG384" s="64"/>
      <c r="AH384" s="64"/>
      <c r="AI384" s="64"/>
      <c r="AJ384" s="64"/>
      <c r="AK384" s="64"/>
      <c r="AL384" s="6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4"/>
      <c r="HA384" s="24"/>
      <c r="HB384" s="24"/>
      <c r="HC384" s="24"/>
      <c r="HD384" s="24"/>
      <c r="HE384" s="24"/>
      <c r="HF384" s="24"/>
      <c r="HG384" s="24"/>
      <c r="HH384" s="24"/>
      <c r="HI384" s="24"/>
      <c r="HJ384" s="24"/>
      <c r="HK384" s="24"/>
      <c r="HL384" s="24"/>
      <c r="HM384" s="24"/>
      <c r="HN384" s="24"/>
      <c r="HO384" s="24"/>
      <c r="HP384" s="24"/>
      <c r="HQ384" s="24"/>
      <c r="HR384" s="24"/>
      <c r="HS384" s="24"/>
      <c r="HT384" s="24"/>
      <c r="HU384" s="24"/>
      <c r="HV384" s="24"/>
      <c r="HW384" s="24"/>
      <c r="HX384" s="24"/>
      <c r="HY384" s="24"/>
      <c r="HZ384" s="24"/>
      <c r="IA384" s="24"/>
      <c r="IB384" s="24"/>
      <c r="IC384" s="24"/>
      <c r="ID384" s="24"/>
      <c r="IE384" s="24"/>
      <c r="IF384" s="24"/>
      <c r="IG384" s="24"/>
      <c r="IH384" s="24"/>
      <c r="II384" s="24"/>
      <c r="IJ384" s="24"/>
      <c r="IK384" s="24"/>
      <c r="IL384" s="24"/>
      <c r="IM384" s="24"/>
      <c r="IN384" s="24"/>
      <c r="IO384" s="24"/>
      <c r="IP384" s="24"/>
      <c r="IQ384" s="24"/>
      <c r="IR384" s="24"/>
      <c r="IS384" s="24"/>
      <c r="IT384" s="24"/>
      <c r="IU384" s="24"/>
      <c r="IV384" s="24"/>
      <c r="IW384" s="24"/>
      <c r="IX384" s="24"/>
      <c r="IY384" s="24"/>
      <c r="IZ384" s="24"/>
      <c r="JA384" s="24"/>
      <c r="JB384" s="24"/>
      <c r="JC384" s="24"/>
      <c r="JD384" s="24"/>
      <c r="JE384" s="24"/>
      <c r="JF384" s="24"/>
      <c r="JG384" s="24"/>
      <c r="JH384" s="24"/>
      <c r="JI384" s="24"/>
      <c r="JJ384" s="24"/>
      <c r="JK384" s="24"/>
      <c r="JL384" s="24"/>
      <c r="JM384" s="24"/>
      <c r="JN384" s="24"/>
      <c r="JO384" s="24"/>
      <c r="JP384" s="24"/>
      <c r="JQ384" s="24"/>
      <c r="JR384" s="24"/>
      <c r="JS384" s="24"/>
      <c r="JT384" s="24"/>
      <c r="JU384" s="24"/>
      <c r="JV384" s="24"/>
      <c r="JW384" s="24"/>
      <c r="JX384" s="24"/>
      <c r="JY384" s="24"/>
      <c r="JZ384" s="24"/>
      <c r="KA384" s="24"/>
      <c r="KB384" s="24"/>
      <c r="KC384" s="24"/>
      <c r="KD384" s="24"/>
      <c r="KE384" s="24"/>
      <c r="KF384" s="24"/>
      <c r="KG384" s="24"/>
      <c r="KH384" s="24"/>
      <c r="KI384" s="24"/>
      <c r="KJ384" s="24"/>
      <c r="KK384" s="24"/>
      <c r="KL384" s="24"/>
      <c r="KM384" s="24"/>
      <c r="KN384" s="24"/>
      <c r="KO384" s="24"/>
      <c r="KP384" s="24"/>
      <c r="KQ384" s="24"/>
      <c r="KR384" s="24"/>
      <c r="KS384" s="24"/>
      <c r="KT384" s="24"/>
      <c r="KU384" s="24"/>
      <c r="KV384" s="24"/>
      <c r="KW384" s="24"/>
      <c r="KX384" s="24"/>
      <c r="KY384" s="24"/>
      <c r="KZ384" s="24"/>
      <c r="LA384" s="24"/>
      <c r="LB384" s="24"/>
      <c r="LC384" s="24"/>
      <c r="LD384" s="24"/>
      <c r="LE384" s="24"/>
      <c r="LF384" s="24"/>
      <c r="LG384" s="24"/>
      <c r="LH384" s="24"/>
      <c r="LI384" s="24"/>
      <c r="LJ384" s="24"/>
      <c r="LK384" s="24"/>
      <c r="LL384" s="24"/>
      <c r="LM384" s="24"/>
      <c r="LN384" s="24"/>
      <c r="LO384" s="24"/>
      <c r="LP384" s="24"/>
      <c r="LQ384" s="24"/>
      <c r="LR384" s="24"/>
      <c r="LS384" s="24"/>
      <c r="LT384" s="24"/>
      <c r="LU384" s="24"/>
      <c r="LV384" s="24"/>
      <c r="LW384" s="24"/>
      <c r="LX384" s="24"/>
      <c r="LY384" s="24"/>
      <c r="LZ384" s="24"/>
      <c r="MA384" s="24"/>
      <c r="MB384" s="24"/>
      <c r="MC384" s="24"/>
      <c r="MD384" s="24"/>
      <c r="ME384" s="24"/>
      <c r="MF384" s="24"/>
      <c r="MG384" s="24"/>
      <c r="MH384" s="24"/>
      <c r="MI384" s="24"/>
      <c r="MJ384" s="24"/>
      <c r="MK384" s="24"/>
      <c r="ML384" s="24"/>
      <c r="MM384" s="24"/>
      <c r="MN384" s="24"/>
      <c r="MO384" s="24"/>
      <c r="MP384" s="24"/>
      <c r="MQ384" s="24"/>
      <c r="MR384" s="24"/>
      <c r="MS384" s="24"/>
      <c r="MT384" s="24"/>
      <c r="MU384" s="24"/>
      <c r="MV384" s="24"/>
      <c r="MW384" s="24"/>
      <c r="MX384" s="24"/>
      <c r="MY384" s="24"/>
      <c r="MZ384" s="24"/>
      <c r="NA384" s="24"/>
      <c r="NB384" s="24"/>
      <c r="NC384" s="24"/>
      <c r="ND384" s="24"/>
      <c r="NE384" s="24"/>
      <c r="NF384" s="24"/>
      <c r="NG384" s="24"/>
      <c r="NH384" s="24"/>
      <c r="NI384" s="24"/>
      <c r="NJ384" s="24"/>
      <c r="NK384" s="24"/>
      <c r="NL384" s="24"/>
      <c r="NM384" s="24"/>
      <c r="NN384" s="24"/>
      <c r="NO384" s="24"/>
      <c r="NP384" s="24"/>
      <c r="NQ384" s="24"/>
      <c r="NR384" s="24"/>
      <c r="NS384" s="24"/>
      <c r="NT384" s="24"/>
      <c r="NU384" s="24"/>
      <c r="NV384" s="24"/>
      <c r="NW384" s="24"/>
      <c r="NX384" s="24"/>
      <c r="NY384" s="24"/>
      <c r="NZ384" s="24"/>
      <c r="OA384" s="24"/>
      <c r="OB384" s="24"/>
      <c r="OC384" s="24"/>
      <c r="OD384" s="24"/>
      <c r="OE384" s="24"/>
      <c r="OF384" s="24"/>
      <c r="OG384" s="24"/>
      <c r="OH384" s="24"/>
      <c r="OI384" s="24"/>
      <c r="OJ384" s="24"/>
      <c r="OK384" s="24"/>
      <c r="OL384" s="24"/>
      <c r="OM384" s="24"/>
      <c r="ON384" s="24"/>
      <c r="OO384" s="24"/>
      <c r="OP384" s="24"/>
      <c r="OQ384" s="24"/>
      <c r="OR384" s="24"/>
      <c r="OS384" s="24"/>
      <c r="OT384" s="24"/>
      <c r="OU384" s="24"/>
      <c r="OV384" s="24"/>
      <c r="OW384" s="24"/>
      <c r="OX384" s="24"/>
      <c r="OY384" s="24"/>
      <c r="OZ384" s="24"/>
      <c r="PA384" s="24"/>
      <c r="PB384" s="24"/>
      <c r="PC384" s="24"/>
      <c r="PD384" s="24"/>
      <c r="PE384" s="24"/>
      <c r="PF384" s="24"/>
      <c r="PG384" s="24"/>
      <c r="PH384" s="24"/>
      <c r="PI384" s="24"/>
      <c r="PJ384" s="24"/>
      <c r="PK384" s="24"/>
      <c r="PL384" s="24"/>
      <c r="PM384" s="24"/>
      <c r="PN384" s="24"/>
      <c r="PO384" s="24"/>
      <c r="PP384" s="24"/>
      <c r="PQ384" s="24"/>
      <c r="PR384" s="24"/>
      <c r="PS384" s="24"/>
      <c r="PT384" s="24"/>
      <c r="PU384" s="24"/>
      <c r="PV384" s="24"/>
      <c r="PW384" s="24"/>
      <c r="PX384" s="24"/>
      <c r="PY384" s="24"/>
      <c r="PZ384" s="24"/>
      <c r="QA384" s="24"/>
      <c r="QB384" s="24"/>
      <c r="QC384" s="24"/>
      <c r="QD384" s="24"/>
      <c r="QE384" s="24"/>
      <c r="QF384" s="24"/>
      <c r="QG384" s="24"/>
      <c r="QH384" s="24"/>
      <c r="QI384" s="24"/>
      <c r="QJ384" s="24"/>
      <c r="QK384" s="24"/>
      <c r="QL384" s="24"/>
      <c r="QM384" s="24"/>
      <c r="QN384" s="24"/>
      <c r="QO384" s="24"/>
      <c r="QP384" s="24"/>
      <c r="QQ384" s="24"/>
      <c r="QR384" s="24"/>
      <c r="QS384" s="24"/>
      <c r="QT384" s="24"/>
      <c r="QU384" s="24"/>
      <c r="QV384" s="24"/>
      <c r="QW384" s="24"/>
      <c r="QX384" s="24"/>
      <c r="QY384" s="24"/>
      <c r="QZ384" s="24"/>
      <c r="RA384" s="24"/>
      <c r="RB384" s="24"/>
      <c r="RC384" s="24"/>
      <c r="RD384" s="24"/>
      <c r="RE384" s="24"/>
      <c r="RF384" s="24"/>
      <c r="RG384" s="24"/>
      <c r="RH384" s="24"/>
      <c r="RI384" s="24"/>
      <c r="RJ384" s="24"/>
      <c r="RK384" s="24"/>
      <c r="RL384" s="24"/>
      <c r="RM384" s="24"/>
      <c r="RN384" s="24"/>
      <c r="RO384" s="24"/>
      <c r="RP384" s="24"/>
      <c r="RQ384" s="24"/>
      <c r="RR384" s="24"/>
      <c r="RS384" s="24"/>
      <c r="RT384" s="24"/>
      <c r="RU384" s="24"/>
      <c r="RV384" s="24"/>
      <c r="RW384" s="24"/>
      <c r="RX384" s="24"/>
      <c r="RY384" s="24"/>
      <c r="RZ384" s="24"/>
      <c r="SA384" s="24"/>
      <c r="SB384" s="24"/>
      <c r="SC384" s="24"/>
      <c r="SD384" s="24"/>
      <c r="SE384" s="24"/>
      <c r="SF384" s="24"/>
      <c r="SG384" s="24"/>
      <c r="SH384" s="24"/>
      <c r="SI384" s="24"/>
      <c r="SJ384" s="24"/>
      <c r="SK384" s="24"/>
      <c r="SL384" s="24"/>
      <c r="SM384" s="24"/>
      <c r="SN384" s="24"/>
      <c r="SO384" s="24"/>
      <c r="SP384" s="24"/>
      <c r="SQ384" s="24"/>
      <c r="SR384" s="24"/>
      <c r="SS384" s="24"/>
      <c r="ST384" s="24"/>
      <c r="SU384" s="24"/>
      <c r="SV384" s="24"/>
      <c r="SW384" s="24"/>
      <c r="SX384" s="24"/>
      <c r="SY384" s="24"/>
      <c r="SZ384" s="24"/>
      <c r="TA384" s="24"/>
      <c r="TB384" s="24"/>
      <c r="TC384" s="24"/>
      <c r="TD384" s="24"/>
      <c r="TE384" s="24"/>
      <c r="TF384" s="24"/>
      <c r="TG384" s="24"/>
      <c r="TH384" s="24"/>
      <c r="TI384" s="24"/>
      <c r="TJ384" s="24"/>
      <c r="TK384" s="24"/>
      <c r="TL384" s="24"/>
      <c r="TM384" s="24"/>
      <c r="TN384" s="24"/>
      <c r="TO384" s="24"/>
      <c r="TP384" s="24"/>
      <c r="TQ384" s="24"/>
      <c r="TR384" s="24"/>
      <c r="TS384" s="24"/>
      <c r="TT384" s="24"/>
      <c r="TU384" s="24"/>
      <c r="TV384" s="24"/>
      <c r="TW384" s="24"/>
      <c r="TX384" s="24"/>
      <c r="TY384" s="24"/>
      <c r="TZ384" s="24"/>
      <c r="UA384" s="24"/>
      <c r="UB384" s="24"/>
      <c r="UC384" s="24"/>
      <c r="UD384" s="24"/>
      <c r="UE384" s="24"/>
      <c r="UF384" s="24"/>
      <c r="UG384" s="24"/>
      <c r="UH384" s="24"/>
      <c r="UI384" s="24"/>
      <c r="UJ384" s="24"/>
      <c r="UK384" s="24"/>
      <c r="UL384" s="24"/>
      <c r="UM384" s="24"/>
      <c r="UN384" s="24"/>
      <c r="UO384" s="24"/>
      <c r="UP384" s="24"/>
      <c r="UQ384" s="24"/>
      <c r="UR384" s="24"/>
      <c r="US384" s="24"/>
      <c r="UT384" s="24"/>
      <c r="UU384" s="24"/>
      <c r="UV384" s="24"/>
      <c r="UW384" s="24"/>
      <c r="UX384" s="24"/>
      <c r="UY384" s="24"/>
      <c r="UZ384" s="24"/>
      <c r="VA384" s="24"/>
      <c r="VB384" s="24"/>
      <c r="VC384" s="24"/>
      <c r="VD384" s="24"/>
    </row>
    <row r="385" spans="1:576" s="23" customFormat="1" ht="15" customHeight="1" x14ac:dyDescent="0.2">
      <c r="A385" s="18">
        <v>71</v>
      </c>
      <c r="B385" s="89" t="s">
        <v>325</v>
      </c>
      <c r="C385" s="89" t="s">
        <v>326</v>
      </c>
      <c r="D385" s="20">
        <v>14</v>
      </c>
      <c r="E385" s="89" t="s">
        <v>247</v>
      </c>
      <c r="F385" s="89" t="s">
        <v>327</v>
      </c>
      <c r="G385" s="130" t="s">
        <v>228</v>
      </c>
      <c r="H385" s="22">
        <v>40</v>
      </c>
      <c r="I385" s="22" t="s">
        <v>121</v>
      </c>
      <c r="J385" s="21" t="s">
        <v>239</v>
      </c>
      <c r="K385" s="21" t="s">
        <v>273</v>
      </c>
      <c r="L385" s="21" t="s">
        <v>287</v>
      </c>
      <c r="M385" s="22">
        <v>1</v>
      </c>
      <c r="N385" s="62">
        <v>10931</v>
      </c>
      <c r="O385" s="62">
        <f t="shared" si="207"/>
        <v>2186.2000000000003</v>
      </c>
      <c r="P385" s="62"/>
      <c r="Q385" s="62">
        <f t="shared" si="208"/>
        <v>13117.2</v>
      </c>
      <c r="R385" s="62">
        <f>70.1*5</f>
        <v>350.5</v>
      </c>
      <c r="S385" s="62">
        <f t="shared" si="209"/>
        <v>2445.5333333333333</v>
      </c>
      <c r="T385" s="62">
        <f t="shared" si="210"/>
        <v>24455.333333333336</v>
      </c>
      <c r="U385" s="62">
        <f t="shared" si="211"/>
        <v>2295.5099999999998</v>
      </c>
      <c r="V385" s="62">
        <f t="shared" si="212"/>
        <v>393.51600000000002</v>
      </c>
      <c r="W385" s="62">
        <f t="shared" si="213"/>
        <v>655.86000000000013</v>
      </c>
      <c r="X385" s="62">
        <f t="shared" si="214"/>
        <v>262.34399999999999</v>
      </c>
      <c r="Y385" s="62">
        <f t="shared" si="205"/>
        <v>926</v>
      </c>
      <c r="Z385" s="62">
        <f t="shared" si="206"/>
        <v>630</v>
      </c>
      <c r="AA385" s="64">
        <f t="shared" si="215"/>
        <v>7336.6</v>
      </c>
      <c r="AB385" s="64">
        <f t="shared" si="216"/>
        <v>21484.052222222221</v>
      </c>
      <c r="AC385" s="64">
        <f t="shared" si="217"/>
        <v>257808.62666666665</v>
      </c>
      <c r="AD385" s="64"/>
      <c r="AE385" s="64"/>
      <c r="AF385" s="64"/>
      <c r="AG385" s="64"/>
      <c r="AH385" s="64"/>
      <c r="AI385" s="64"/>
      <c r="AJ385" s="64"/>
      <c r="AK385" s="64"/>
      <c r="AL385" s="6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J385" s="24"/>
      <c r="CK385" s="24"/>
      <c r="CL385" s="24"/>
      <c r="CM385" s="24"/>
      <c r="CN385" s="24"/>
      <c r="CO385" s="24"/>
      <c r="CP385" s="24"/>
      <c r="CQ385" s="24"/>
      <c r="CR385" s="24"/>
      <c r="CS385" s="24"/>
      <c r="CT385" s="24"/>
      <c r="CU385" s="24"/>
      <c r="CV385" s="24"/>
      <c r="CW385" s="24"/>
      <c r="CX385" s="24"/>
      <c r="CY385" s="24"/>
      <c r="CZ385" s="24"/>
      <c r="DA385" s="24"/>
      <c r="DB385" s="24"/>
      <c r="DC385" s="24"/>
      <c r="DD385" s="24"/>
      <c r="DE385" s="24"/>
      <c r="DF385" s="24"/>
      <c r="DG385" s="24"/>
      <c r="DH385" s="24"/>
      <c r="DI385" s="24"/>
      <c r="DJ385" s="24"/>
      <c r="DK385" s="24"/>
      <c r="DL385" s="24"/>
      <c r="DM385" s="24"/>
      <c r="DN385" s="24"/>
      <c r="DO385" s="24"/>
      <c r="DP385" s="24"/>
      <c r="DQ385" s="24"/>
      <c r="DR385" s="24"/>
      <c r="DS385" s="24"/>
      <c r="DT385" s="24"/>
      <c r="DU385" s="24"/>
      <c r="DV385" s="24"/>
      <c r="DW385" s="24"/>
      <c r="DX385" s="24"/>
      <c r="DY385" s="24"/>
      <c r="DZ385" s="24"/>
      <c r="EA385" s="24"/>
      <c r="EB385" s="24"/>
      <c r="EC385" s="24"/>
      <c r="ED385" s="24"/>
      <c r="EE385" s="24"/>
      <c r="EF385" s="24"/>
      <c r="EG385" s="24"/>
      <c r="EH385" s="24"/>
      <c r="EI385" s="24"/>
      <c r="EJ385" s="24"/>
      <c r="EK385" s="24"/>
      <c r="EL385" s="24"/>
      <c r="EM385" s="24"/>
      <c r="EN385" s="24"/>
      <c r="EO385" s="24"/>
      <c r="EP385" s="24"/>
      <c r="EQ385" s="24"/>
      <c r="ER385" s="24"/>
      <c r="ES385" s="24"/>
      <c r="ET385" s="24"/>
      <c r="EU385" s="24"/>
      <c r="EV385" s="24"/>
      <c r="EW385" s="24"/>
      <c r="EX385" s="24"/>
      <c r="EY385" s="24"/>
      <c r="EZ385" s="24"/>
      <c r="FA385" s="24"/>
      <c r="FB385" s="24"/>
      <c r="FC385" s="24"/>
      <c r="FD385" s="24"/>
      <c r="FE385" s="24"/>
      <c r="FF385" s="24"/>
      <c r="FG385" s="24"/>
      <c r="FH385" s="24"/>
      <c r="FI385" s="24"/>
      <c r="FJ385" s="24"/>
      <c r="FK385" s="24"/>
      <c r="FL385" s="24"/>
      <c r="FM385" s="24"/>
      <c r="FN385" s="24"/>
      <c r="FO385" s="24"/>
      <c r="FP385" s="24"/>
      <c r="FQ385" s="24"/>
      <c r="FR385" s="24"/>
      <c r="FS385" s="24"/>
      <c r="FT385" s="24"/>
      <c r="FU385" s="24"/>
      <c r="FV385" s="24"/>
      <c r="FW385" s="24"/>
      <c r="FX385" s="24"/>
      <c r="FY385" s="24"/>
      <c r="FZ385" s="24"/>
      <c r="GA385" s="24"/>
      <c r="GB385" s="24"/>
      <c r="GC385" s="24"/>
      <c r="GD385" s="24"/>
      <c r="GE385" s="24"/>
      <c r="GF385" s="24"/>
      <c r="GG385" s="24"/>
      <c r="GH385" s="24"/>
      <c r="GI385" s="24"/>
      <c r="GJ385" s="24"/>
      <c r="GK385" s="24"/>
      <c r="GL385" s="24"/>
      <c r="GM385" s="24"/>
      <c r="GN385" s="24"/>
      <c r="GO385" s="24"/>
      <c r="GP385" s="24"/>
      <c r="GQ385" s="24"/>
      <c r="GR385" s="24"/>
      <c r="GS385" s="24"/>
      <c r="GT385" s="24"/>
      <c r="GU385" s="24"/>
      <c r="GV385" s="24"/>
      <c r="GW385" s="24"/>
      <c r="GX385" s="24"/>
      <c r="GY385" s="24"/>
      <c r="GZ385" s="24"/>
      <c r="HA385" s="24"/>
      <c r="HB385" s="24"/>
      <c r="HC385" s="24"/>
      <c r="HD385" s="24"/>
      <c r="HE385" s="24"/>
      <c r="HF385" s="24"/>
      <c r="HG385" s="24"/>
      <c r="HH385" s="24"/>
      <c r="HI385" s="24"/>
      <c r="HJ385" s="24"/>
      <c r="HK385" s="24"/>
      <c r="HL385" s="24"/>
      <c r="HM385" s="24"/>
      <c r="HN385" s="24"/>
      <c r="HO385" s="24"/>
      <c r="HP385" s="24"/>
      <c r="HQ385" s="24"/>
      <c r="HR385" s="24"/>
      <c r="HS385" s="24"/>
      <c r="HT385" s="24"/>
      <c r="HU385" s="24"/>
      <c r="HV385" s="24"/>
      <c r="HW385" s="24"/>
      <c r="HX385" s="24"/>
      <c r="HY385" s="24"/>
      <c r="HZ385" s="24"/>
      <c r="IA385" s="24"/>
      <c r="IB385" s="24"/>
      <c r="IC385" s="24"/>
      <c r="ID385" s="24"/>
      <c r="IE385" s="24"/>
      <c r="IF385" s="24"/>
      <c r="IG385" s="24"/>
      <c r="IH385" s="24"/>
      <c r="II385" s="24"/>
      <c r="IJ385" s="24"/>
      <c r="IK385" s="24"/>
      <c r="IL385" s="24"/>
      <c r="IM385" s="24"/>
      <c r="IN385" s="24"/>
      <c r="IO385" s="24"/>
      <c r="IP385" s="24"/>
      <c r="IQ385" s="24"/>
      <c r="IR385" s="24"/>
      <c r="IS385" s="24"/>
      <c r="IT385" s="24"/>
      <c r="IU385" s="24"/>
      <c r="IV385" s="24"/>
      <c r="IW385" s="24"/>
      <c r="IX385" s="24"/>
      <c r="IY385" s="24"/>
      <c r="IZ385" s="24"/>
      <c r="JA385" s="24"/>
      <c r="JB385" s="24"/>
      <c r="JC385" s="24"/>
      <c r="JD385" s="24"/>
      <c r="JE385" s="24"/>
      <c r="JF385" s="24"/>
      <c r="JG385" s="24"/>
      <c r="JH385" s="24"/>
      <c r="JI385" s="24"/>
      <c r="JJ385" s="24"/>
      <c r="JK385" s="24"/>
      <c r="JL385" s="24"/>
      <c r="JM385" s="24"/>
      <c r="JN385" s="24"/>
      <c r="JO385" s="24"/>
      <c r="JP385" s="24"/>
      <c r="JQ385" s="24"/>
      <c r="JR385" s="24"/>
      <c r="JS385" s="24"/>
      <c r="JT385" s="24"/>
      <c r="JU385" s="24"/>
      <c r="JV385" s="24"/>
      <c r="JW385" s="24"/>
      <c r="JX385" s="24"/>
      <c r="JY385" s="24"/>
      <c r="JZ385" s="24"/>
      <c r="KA385" s="24"/>
      <c r="KB385" s="24"/>
      <c r="KC385" s="24"/>
      <c r="KD385" s="24"/>
      <c r="KE385" s="24"/>
      <c r="KF385" s="24"/>
      <c r="KG385" s="24"/>
      <c r="KH385" s="24"/>
      <c r="KI385" s="24"/>
      <c r="KJ385" s="24"/>
      <c r="KK385" s="24"/>
      <c r="KL385" s="24"/>
      <c r="KM385" s="24"/>
      <c r="KN385" s="24"/>
      <c r="KO385" s="24"/>
      <c r="KP385" s="24"/>
      <c r="KQ385" s="24"/>
      <c r="KR385" s="24"/>
      <c r="KS385" s="24"/>
      <c r="KT385" s="24"/>
      <c r="KU385" s="24"/>
      <c r="KV385" s="24"/>
      <c r="KW385" s="24"/>
      <c r="KX385" s="24"/>
      <c r="KY385" s="24"/>
      <c r="KZ385" s="24"/>
      <c r="LA385" s="24"/>
      <c r="LB385" s="24"/>
      <c r="LC385" s="24"/>
      <c r="LD385" s="24"/>
      <c r="LE385" s="24"/>
      <c r="LF385" s="24"/>
      <c r="LG385" s="24"/>
      <c r="LH385" s="24"/>
      <c r="LI385" s="24"/>
      <c r="LJ385" s="24"/>
      <c r="LK385" s="24"/>
      <c r="LL385" s="24"/>
      <c r="LM385" s="24"/>
      <c r="LN385" s="24"/>
      <c r="LO385" s="24"/>
      <c r="LP385" s="24"/>
      <c r="LQ385" s="24"/>
      <c r="LR385" s="24"/>
      <c r="LS385" s="24"/>
      <c r="LT385" s="24"/>
      <c r="LU385" s="24"/>
      <c r="LV385" s="24"/>
      <c r="LW385" s="24"/>
      <c r="LX385" s="24"/>
      <c r="LY385" s="24"/>
      <c r="LZ385" s="24"/>
      <c r="MA385" s="24"/>
      <c r="MB385" s="24"/>
      <c r="MC385" s="24"/>
      <c r="MD385" s="24"/>
      <c r="ME385" s="24"/>
      <c r="MF385" s="24"/>
      <c r="MG385" s="24"/>
      <c r="MH385" s="24"/>
      <c r="MI385" s="24"/>
      <c r="MJ385" s="24"/>
      <c r="MK385" s="24"/>
      <c r="ML385" s="24"/>
      <c r="MM385" s="24"/>
      <c r="MN385" s="24"/>
      <c r="MO385" s="24"/>
      <c r="MP385" s="24"/>
      <c r="MQ385" s="24"/>
      <c r="MR385" s="24"/>
      <c r="MS385" s="24"/>
      <c r="MT385" s="24"/>
      <c r="MU385" s="24"/>
      <c r="MV385" s="24"/>
      <c r="MW385" s="24"/>
      <c r="MX385" s="24"/>
      <c r="MY385" s="24"/>
      <c r="MZ385" s="24"/>
      <c r="NA385" s="24"/>
      <c r="NB385" s="24"/>
      <c r="NC385" s="24"/>
      <c r="ND385" s="24"/>
      <c r="NE385" s="24"/>
      <c r="NF385" s="24"/>
      <c r="NG385" s="24"/>
      <c r="NH385" s="24"/>
      <c r="NI385" s="24"/>
      <c r="NJ385" s="24"/>
      <c r="NK385" s="24"/>
      <c r="NL385" s="24"/>
      <c r="NM385" s="24"/>
      <c r="NN385" s="24"/>
      <c r="NO385" s="24"/>
      <c r="NP385" s="24"/>
      <c r="NQ385" s="24"/>
      <c r="NR385" s="24"/>
      <c r="NS385" s="24"/>
      <c r="NT385" s="24"/>
      <c r="NU385" s="24"/>
      <c r="NV385" s="24"/>
      <c r="NW385" s="24"/>
      <c r="NX385" s="24"/>
      <c r="NY385" s="24"/>
      <c r="NZ385" s="24"/>
      <c r="OA385" s="24"/>
      <c r="OB385" s="24"/>
      <c r="OC385" s="24"/>
      <c r="OD385" s="24"/>
      <c r="OE385" s="24"/>
      <c r="OF385" s="24"/>
      <c r="OG385" s="24"/>
      <c r="OH385" s="24"/>
      <c r="OI385" s="24"/>
      <c r="OJ385" s="24"/>
      <c r="OK385" s="24"/>
      <c r="OL385" s="24"/>
      <c r="OM385" s="24"/>
      <c r="ON385" s="24"/>
      <c r="OO385" s="24"/>
      <c r="OP385" s="24"/>
      <c r="OQ385" s="24"/>
      <c r="OR385" s="24"/>
      <c r="OS385" s="24"/>
      <c r="OT385" s="24"/>
      <c r="OU385" s="24"/>
      <c r="OV385" s="24"/>
      <c r="OW385" s="24"/>
      <c r="OX385" s="24"/>
      <c r="OY385" s="24"/>
      <c r="OZ385" s="24"/>
      <c r="PA385" s="24"/>
      <c r="PB385" s="24"/>
      <c r="PC385" s="24"/>
      <c r="PD385" s="24"/>
      <c r="PE385" s="24"/>
      <c r="PF385" s="24"/>
      <c r="PG385" s="24"/>
      <c r="PH385" s="24"/>
      <c r="PI385" s="24"/>
      <c r="PJ385" s="24"/>
      <c r="PK385" s="24"/>
      <c r="PL385" s="24"/>
      <c r="PM385" s="24"/>
      <c r="PN385" s="24"/>
      <c r="PO385" s="24"/>
      <c r="PP385" s="24"/>
      <c r="PQ385" s="24"/>
      <c r="PR385" s="24"/>
      <c r="PS385" s="24"/>
      <c r="PT385" s="24"/>
      <c r="PU385" s="24"/>
      <c r="PV385" s="24"/>
      <c r="PW385" s="24"/>
      <c r="PX385" s="24"/>
      <c r="PY385" s="24"/>
      <c r="PZ385" s="24"/>
      <c r="QA385" s="24"/>
      <c r="QB385" s="24"/>
      <c r="QC385" s="24"/>
      <c r="QD385" s="24"/>
      <c r="QE385" s="24"/>
      <c r="QF385" s="24"/>
      <c r="QG385" s="24"/>
      <c r="QH385" s="24"/>
      <c r="QI385" s="24"/>
      <c r="QJ385" s="24"/>
      <c r="QK385" s="24"/>
      <c r="QL385" s="24"/>
      <c r="QM385" s="24"/>
      <c r="QN385" s="24"/>
      <c r="QO385" s="24"/>
      <c r="QP385" s="24"/>
      <c r="QQ385" s="24"/>
      <c r="QR385" s="24"/>
      <c r="QS385" s="24"/>
      <c r="QT385" s="24"/>
      <c r="QU385" s="24"/>
      <c r="QV385" s="24"/>
      <c r="QW385" s="24"/>
      <c r="QX385" s="24"/>
      <c r="QY385" s="24"/>
      <c r="QZ385" s="24"/>
      <c r="RA385" s="24"/>
      <c r="RB385" s="24"/>
      <c r="RC385" s="24"/>
      <c r="RD385" s="24"/>
      <c r="RE385" s="24"/>
      <c r="RF385" s="24"/>
      <c r="RG385" s="24"/>
      <c r="RH385" s="24"/>
      <c r="RI385" s="24"/>
      <c r="RJ385" s="24"/>
      <c r="RK385" s="24"/>
      <c r="RL385" s="24"/>
      <c r="RM385" s="24"/>
      <c r="RN385" s="24"/>
      <c r="RO385" s="24"/>
      <c r="RP385" s="24"/>
      <c r="RQ385" s="24"/>
      <c r="RR385" s="24"/>
      <c r="RS385" s="24"/>
      <c r="RT385" s="24"/>
      <c r="RU385" s="24"/>
      <c r="RV385" s="24"/>
      <c r="RW385" s="24"/>
      <c r="RX385" s="24"/>
      <c r="RY385" s="24"/>
      <c r="RZ385" s="24"/>
      <c r="SA385" s="24"/>
      <c r="SB385" s="24"/>
      <c r="SC385" s="24"/>
      <c r="SD385" s="24"/>
      <c r="SE385" s="24"/>
      <c r="SF385" s="24"/>
      <c r="SG385" s="24"/>
      <c r="SH385" s="24"/>
      <c r="SI385" s="24"/>
      <c r="SJ385" s="24"/>
      <c r="SK385" s="24"/>
      <c r="SL385" s="24"/>
      <c r="SM385" s="24"/>
      <c r="SN385" s="24"/>
      <c r="SO385" s="24"/>
      <c r="SP385" s="24"/>
      <c r="SQ385" s="24"/>
      <c r="SR385" s="24"/>
      <c r="SS385" s="24"/>
      <c r="ST385" s="24"/>
      <c r="SU385" s="24"/>
      <c r="SV385" s="24"/>
      <c r="SW385" s="24"/>
      <c r="SX385" s="24"/>
      <c r="SY385" s="24"/>
      <c r="SZ385" s="24"/>
      <c r="TA385" s="24"/>
      <c r="TB385" s="24"/>
      <c r="TC385" s="24"/>
      <c r="TD385" s="24"/>
      <c r="TE385" s="24"/>
      <c r="TF385" s="24"/>
      <c r="TG385" s="24"/>
      <c r="TH385" s="24"/>
      <c r="TI385" s="24"/>
      <c r="TJ385" s="24"/>
      <c r="TK385" s="24"/>
      <c r="TL385" s="24"/>
      <c r="TM385" s="24"/>
      <c r="TN385" s="24"/>
      <c r="TO385" s="24"/>
      <c r="TP385" s="24"/>
      <c r="TQ385" s="24"/>
      <c r="TR385" s="24"/>
      <c r="TS385" s="24"/>
      <c r="TT385" s="24"/>
      <c r="TU385" s="24"/>
      <c r="TV385" s="24"/>
      <c r="TW385" s="24"/>
      <c r="TX385" s="24"/>
      <c r="TY385" s="24"/>
      <c r="TZ385" s="24"/>
      <c r="UA385" s="24"/>
      <c r="UB385" s="24"/>
      <c r="UC385" s="24"/>
      <c r="UD385" s="24"/>
      <c r="UE385" s="24"/>
      <c r="UF385" s="24"/>
      <c r="UG385" s="24"/>
      <c r="UH385" s="24"/>
      <c r="UI385" s="24"/>
      <c r="UJ385" s="24"/>
      <c r="UK385" s="24"/>
      <c r="UL385" s="24"/>
      <c r="UM385" s="24"/>
      <c r="UN385" s="24"/>
      <c r="UO385" s="24"/>
      <c r="UP385" s="24"/>
      <c r="UQ385" s="24"/>
      <c r="UR385" s="24"/>
      <c r="US385" s="24"/>
      <c r="UT385" s="24"/>
      <c r="UU385" s="24"/>
      <c r="UV385" s="24"/>
      <c r="UW385" s="24"/>
      <c r="UX385" s="24"/>
      <c r="UY385" s="24"/>
      <c r="UZ385" s="24"/>
      <c r="VA385" s="24"/>
      <c r="VB385" s="24"/>
      <c r="VC385" s="24"/>
      <c r="VD385" s="24"/>
    </row>
    <row r="386" spans="1:576" s="23" customFormat="1" ht="15" customHeight="1" x14ac:dyDescent="0.2">
      <c r="A386" s="18">
        <v>72</v>
      </c>
      <c r="B386" s="89" t="s">
        <v>325</v>
      </c>
      <c r="C386" s="89" t="s">
        <v>326</v>
      </c>
      <c r="D386" s="20">
        <v>14</v>
      </c>
      <c r="E386" s="89" t="s">
        <v>247</v>
      </c>
      <c r="F386" s="89" t="s">
        <v>327</v>
      </c>
      <c r="G386" s="130" t="s">
        <v>228</v>
      </c>
      <c r="H386" s="22">
        <v>40</v>
      </c>
      <c r="I386" s="22" t="s">
        <v>121</v>
      </c>
      <c r="J386" s="21" t="s">
        <v>239</v>
      </c>
      <c r="K386" s="21" t="s">
        <v>273</v>
      </c>
      <c r="L386" s="21" t="s">
        <v>287</v>
      </c>
      <c r="M386" s="22">
        <v>1</v>
      </c>
      <c r="N386" s="62">
        <v>10931</v>
      </c>
      <c r="O386" s="62">
        <f t="shared" si="207"/>
        <v>2186.2000000000003</v>
      </c>
      <c r="P386" s="62"/>
      <c r="Q386" s="62">
        <f t="shared" si="208"/>
        <v>13117.2</v>
      </c>
      <c r="R386" s="62">
        <f>70.1*5</f>
        <v>350.5</v>
      </c>
      <c r="S386" s="62">
        <f t="shared" si="209"/>
        <v>2445.5333333333333</v>
      </c>
      <c r="T386" s="62">
        <f t="shared" si="210"/>
        <v>24455.333333333336</v>
      </c>
      <c r="U386" s="62">
        <f t="shared" si="211"/>
        <v>2295.5099999999998</v>
      </c>
      <c r="V386" s="62">
        <f t="shared" si="212"/>
        <v>393.51600000000002</v>
      </c>
      <c r="W386" s="62">
        <f t="shared" si="213"/>
        <v>655.86000000000013</v>
      </c>
      <c r="X386" s="62">
        <f t="shared" si="214"/>
        <v>262.34399999999999</v>
      </c>
      <c r="Y386" s="62">
        <f t="shared" si="205"/>
        <v>926</v>
      </c>
      <c r="Z386" s="62">
        <f t="shared" si="206"/>
        <v>630</v>
      </c>
      <c r="AA386" s="64">
        <f t="shared" si="215"/>
        <v>7336.6</v>
      </c>
      <c r="AB386" s="64">
        <f t="shared" si="216"/>
        <v>21484.052222222221</v>
      </c>
      <c r="AC386" s="64">
        <f t="shared" si="217"/>
        <v>257808.62666666665</v>
      </c>
      <c r="AD386" s="64"/>
      <c r="AE386" s="64"/>
      <c r="AF386" s="64"/>
      <c r="AG386" s="64"/>
      <c r="AH386" s="64"/>
      <c r="AI386" s="64"/>
      <c r="AJ386" s="64"/>
      <c r="AK386" s="64"/>
      <c r="AL386" s="6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J386" s="24"/>
      <c r="CK386" s="24"/>
      <c r="CL386" s="24"/>
      <c r="CM386" s="24"/>
      <c r="CN386" s="24"/>
      <c r="CO386" s="24"/>
      <c r="CP386" s="24"/>
      <c r="CQ386" s="24"/>
      <c r="CR386" s="24"/>
      <c r="CS386" s="24"/>
      <c r="CT386" s="24"/>
      <c r="CU386" s="24"/>
      <c r="CV386" s="24"/>
      <c r="CW386" s="24"/>
      <c r="CX386" s="24"/>
      <c r="CY386" s="24"/>
      <c r="CZ386" s="24"/>
      <c r="DA386" s="24"/>
      <c r="DB386" s="24"/>
      <c r="DC386" s="24"/>
      <c r="DD386" s="24"/>
      <c r="DE386" s="24"/>
      <c r="DF386" s="24"/>
      <c r="DG386" s="24"/>
      <c r="DH386" s="24"/>
      <c r="DI386" s="24"/>
      <c r="DJ386" s="24"/>
      <c r="DK386" s="24"/>
      <c r="DL386" s="24"/>
      <c r="DM386" s="24"/>
      <c r="DN386" s="24"/>
      <c r="DO386" s="24"/>
      <c r="DP386" s="24"/>
      <c r="DQ386" s="24"/>
      <c r="DR386" s="24"/>
      <c r="DS386" s="24"/>
      <c r="DT386" s="24"/>
      <c r="DU386" s="24"/>
      <c r="DV386" s="24"/>
      <c r="DW386" s="24"/>
      <c r="DX386" s="24"/>
      <c r="DY386" s="24"/>
      <c r="DZ386" s="24"/>
      <c r="EA386" s="24"/>
      <c r="EB386" s="24"/>
      <c r="EC386" s="24"/>
      <c r="ED386" s="24"/>
      <c r="EE386" s="24"/>
      <c r="EF386" s="24"/>
      <c r="EG386" s="24"/>
      <c r="EH386" s="24"/>
      <c r="EI386" s="24"/>
      <c r="EJ386" s="24"/>
      <c r="EK386" s="24"/>
      <c r="EL386" s="24"/>
      <c r="EM386" s="24"/>
      <c r="EN386" s="24"/>
      <c r="EO386" s="24"/>
      <c r="EP386" s="24"/>
      <c r="EQ386" s="24"/>
      <c r="ER386" s="24"/>
      <c r="ES386" s="24"/>
      <c r="ET386" s="24"/>
      <c r="EU386" s="24"/>
      <c r="EV386" s="24"/>
      <c r="EW386" s="24"/>
      <c r="EX386" s="24"/>
      <c r="EY386" s="24"/>
      <c r="EZ386" s="24"/>
      <c r="FA386" s="24"/>
      <c r="FB386" s="24"/>
      <c r="FC386" s="24"/>
      <c r="FD386" s="24"/>
      <c r="FE386" s="24"/>
      <c r="FF386" s="24"/>
      <c r="FG386" s="24"/>
      <c r="FH386" s="24"/>
      <c r="FI386" s="24"/>
      <c r="FJ386" s="24"/>
      <c r="FK386" s="24"/>
      <c r="FL386" s="24"/>
      <c r="FM386" s="24"/>
      <c r="FN386" s="24"/>
      <c r="FO386" s="24"/>
      <c r="FP386" s="24"/>
      <c r="FQ386" s="24"/>
      <c r="FR386" s="24"/>
      <c r="FS386" s="24"/>
      <c r="FT386" s="24"/>
      <c r="FU386" s="24"/>
      <c r="FV386" s="24"/>
      <c r="FW386" s="24"/>
      <c r="FX386" s="24"/>
      <c r="FY386" s="24"/>
      <c r="FZ386" s="24"/>
      <c r="GA386" s="24"/>
      <c r="GB386" s="24"/>
      <c r="GC386" s="24"/>
      <c r="GD386" s="24"/>
      <c r="GE386" s="24"/>
      <c r="GF386" s="24"/>
      <c r="GG386" s="24"/>
      <c r="GH386" s="24"/>
      <c r="GI386" s="24"/>
      <c r="GJ386" s="24"/>
      <c r="GK386" s="24"/>
      <c r="GL386" s="24"/>
      <c r="GM386" s="24"/>
      <c r="GN386" s="24"/>
      <c r="GO386" s="24"/>
      <c r="GP386" s="24"/>
      <c r="GQ386" s="24"/>
      <c r="GR386" s="24"/>
      <c r="GS386" s="24"/>
      <c r="GT386" s="24"/>
      <c r="GU386" s="24"/>
      <c r="GV386" s="24"/>
      <c r="GW386" s="24"/>
      <c r="GX386" s="24"/>
      <c r="GY386" s="24"/>
      <c r="GZ386" s="24"/>
      <c r="HA386" s="24"/>
      <c r="HB386" s="24"/>
      <c r="HC386" s="24"/>
      <c r="HD386" s="24"/>
      <c r="HE386" s="24"/>
      <c r="HF386" s="24"/>
      <c r="HG386" s="24"/>
      <c r="HH386" s="24"/>
      <c r="HI386" s="24"/>
      <c r="HJ386" s="24"/>
      <c r="HK386" s="24"/>
      <c r="HL386" s="24"/>
      <c r="HM386" s="24"/>
      <c r="HN386" s="24"/>
      <c r="HO386" s="24"/>
      <c r="HP386" s="24"/>
      <c r="HQ386" s="24"/>
      <c r="HR386" s="24"/>
      <c r="HS386" s="24"/>
      <c r="HT386" s="24"/>
      <c r="HU386" s="24"/>
      <c r="HV386" s="24"/>
      <c r="HW386" s="24"/>
      <c r="HX386" s="24"/>
      <c r="HY386" s="24"/>
      <c r="HZ386" s="24"/>
      <c r="IA386" s="24"/>
      <c r="IB386" s="24"/>
      <c r="IC386" s="24"/>
      <c r="ID386" s="24"/>
      <c r="IE386" s="24"/>
      <c r="IF386" s="24"/>
      <c r="IG386" s="24"/>
      <c r="IH386" s="24"/>
      <c r="II386" s="24"/>
      <c r="IJ386" s="24"/>
      <c r="IK386" s="24"/>
      <c r="IL386" s="24"/>
      <c r="IM386" s="24"/>
      <c r="IN386" s="24"/>
      <c r="IO386" s="24"/>
      <c r="IP386" s="24"/>
      <c r="IQ386" s="24"/>
      <c r="IR386" s="24"/>
      <c r="IS386" s="24"/>
      <c r="IT386" s="24"/>
      <c r="IU386" s="24"/>
      <c r="IV386" s="24"/>
      <c r="IW386" s="24"/>
      <c r="IX386" s="24"/>
      <c r="IY386" s="24"/>
      <c r="IZ386" s="24"/>
      <c r="JA386" s="24"/>
      <c r="JB386" s="24"/>
      <c r="JC386" s="24"/>
      <c r="JD386" s="24"/>
      <c r="JE386" s="24"/>
      <c r="JF386" s="24"/>
      <c r="JG386" s="24"/>
      <c r="JH386" s="24"/>
      <c r="JI386" s="24"/>
      <c r="JJ386" s="24"/>
      <c r="JK386" s="24"/>
      <c r="JL386" s="24"/>
      <c r="JM386" s="24"/>
      <c r="JN386" s="24"/>
      <c r="JO386" s="24"/>
      <c r="JP386" s="24"/>
      <c r="JQ386" s="24"/>
      <c r="JR386" s="24"/>
      <c r="JS386" s="24"/>
      <c r="JT386" s="24"/>
      <c r="JU386" s="24"/>
      <c r="JV386" s="24"/>
      <c r="JW386" s="24"/>
      <c r="JX386" s="24"/>
      <c r="JY386" s="24"/>
      <c r="JZ386" s="24"/>
      <c r="KA386" s="24"/>
      <c r="KB386" s="24"/>
      <c r="KC386" s="24"/>
      <c r="KD386" s="24"/>
      <c r="KE386" s="24"/>
      <c r="KF386" s="24"/>
      <c r="KG386" s="24"/>
      <c r="KH386" s="24"/>
      <c r="KI386" s="24"/>
      <c r="KJ386" s="24"/>
      <c r="KK386" s="24"/>
      <c r="KL386" s="24"/>
      <c r="KM386" s="24"/>
      <c r="KN386" s="24"/>
      <c r="KO386" s="24"/>
      <c r="KP386" s="24"/>
      <c r="KQ386" s="24"/>
      <c r="KR386" s="24"/>
      <c r="KS386" s="24"/>
      <c r="KT386" s="24"/>
      <c r="KU386" s="24"/>
      <c r="KV386" s="24"/>
      <c r="KW386" s="24"/>
      <c r="KX386" s="24"/>
      <c r="KY386" s="24"/>
      <c r="KZ386" s="24"/>
      <c r="LA386" s="24"/>
      <c r="LB386" s="24"/>
      <c r="LC386" s="24"/>
      <c r="LD386" s="24"/>
      <c r="LE386" s="24"/>
      <c r="LF386" s="24"/>
      <c r="LG386" s="24"/>
      <c r="LH386" s="24"/>
      <c r="LI386" s="24"/>
      <c r="LJ386" s="24"/>
      <c r="LK386" s="24"/>
      <c r="LL386" s="24"/>
      <c r="LM386" s="24"/>
      <c r="LN386" s="24"/>
      <c r="LO386" s="24"/>
      <c r="LP386" s="24"/>
      <c r="LQ386" s="24"/>
      <c r="LR386" s="24"/>
      <c r="LS386" s="24"/>
      <c r="LT386" s="24"/>
      <c r="LU386" s="24"/>
      <c r="LV386" s="24"/>
      <c r="LW386" s="24"/>
      <c r="LX386" s="24"/>
      <c r="LY386" s="24"/>
      <c r="LZ386" s="24"/>
      <c r="MA386" s="24"/>
      <c r="MB386" s="24"/>
      <c r="MC386" s="24"/>
      <c r="MD386" s="24"/>
      <c r="ME386" s="24"/>
      <c r="MF386" s="24"/>
      <c r="MG386" s="24"/>
      <c r="MH386" s="24"/>
      <c r="MI386" s="24"/>
      <c r="MJ386" s="24"/>
      <c r="MK386" s="24"/>
      <c r="ML386" s="24"/>
      <c r="MM386" s="24"/>
      <c r="MN386" s="24"/>
      <c r="MO386" s="24"/>
      <c r="MP386" s="24"/>
      <c r="MQ386" s="24"/>
      <c r="MR386" s="24"/>
      <c r="MS386" s="24"/>
      <c r="MT386" s="24"/>
      <c r="MU386" s="24"/>
      <c r="MV386" s="24"/>
      <c r="MW386" s="24"/>
      <c r="MX386" s="24"/>
      <c r="MY386" s="24"/>
      <c r="MZ386" s="24"/>
      <c r="NA386" s="24"/>
      <c r="NB386" s="24"/>
      <c r="NC386" s="24"/>
      <c r="ND386" s="24"/>
      <c r="NE386" s="24"/>
      <c r="NF386" s="24"/>
      <c r="NG386" s="24"/>
      <c r="NH386" s="24"/>
      <c r="NI386" s="24"/>
      <c r="NJ386" s="24"/>
      <c r="NK386" s="24"/>
      <c r="NL386" s="24"/>
      <c r="NM386" s="24"/>
      <c r="NN386" s="24"/>
      <c r="NO386" s="24"/>
      <c r="NP386" s="24"/>
      <c r="NQ386" s="24"/>
      <c r="NR386" s="24"/>
      <c r="NS386" s="24"/>
      <c r="NT386" s="24"/>
      <c r="NU386" s="24"/>
      <c r="NV386" s="24"/>
      <c r="NW386" s="24"/>
      <c r="NX386" s="24"/>
      <c r="NY386" s="24"/>
      <c r="NZ386" s="24"/>
      <c r="OA386" s="24"/>
      <c r="OB386" s="24"/>
      <c r="OC386" s="24"/>
      <c r="OD386" s="24"/>
      <c r="OE386" s="24"/>
      <c r="OF386" s="24"/>
      <c r="OG386" s="24"/>
      <c r="OH386" s="24"/>
      <c r="OI386" s="24"/>
      <c r="OJ386" s="24"/>
      <c r="OK386" s="24"/>
      <c r="OL386" s="24"/>
      <c r="OM386" s="24"/>
      <c r="ON386" s="24"/>
      <c r="OO386" s="24"/>
      <c r="OP386" s="24"/>
      <c r="OQ386" s="24"/>
      <c r="OR386" s="24"/>
      <c r="OS386" s="24"/>
      <c r="OT386" s="24"/>
      <c r="OU386" s="24"/>
      <c r="OV386" s="24"/>
      <c r="OW386" s="24"/>
      <c r="OX386" s="24"/>
      <c r="OY386" s="24"/>
      <c r="OZ386" s="24"/>
      <c r="PA386" s="24"/>
      <c r="PB386" s="24"/>
      <c r="PC386" s="24"/>
      <c r="PD386" s="24"/>
      <c r="PE386" s="24"/>
      <c r="PF386" s="24"/>
      <c r="PG386" s="24"/>
      <c r="PH386" s="24"/>
      <c r="PI386" s="24"/>
      <c r="PJ386" s="24"/>
      <c r="PK386" s="24"/>
      <c r="PL386" s="24"/>
      <c r="PM386" s="24"/>
      <c r="PN386" s="24"/>
      <c r="PO386" s="24"/>
      <c r="PP386" s="24"/>
      <c r="PQ386" s="24"/>
      <c r="PR386" s="24"/>
      <c r="PS386" s="24"/>
      <c r="PT386" s="24"/>
      <c r="PU386" s="24"/>
      <c r="PV386" s="24"/>
      <c r="PW386" s="24"/>
      <c r="PX386" s="24"/>
      <c r="PY386" s="24"/>
      <c r="PZ386" s="24"/>
      <c r="QA386" s="24"/>
      <c r="QB386" s="24"/>
      <c r="QC386" s="24"/>
      <c r="QD386" s="24"/>
      <c r="QE386" s="24"/>
      <c r="QF386" s="24"/>
      <c r="QG386" s="24"/>
      <c r="QH386" s="24"/>
      <c r="QI386" s="24"/>
      <c r="QJ386" s="24"/>
      <c r="QK386" s="24"/>
      <c r="QL386" s="24"/>
      <c r="QM386" s="24"/>
      <c r="QN386" s="24"/>
      <c r="QO386" s="24"/>
      <c r="QP386" s="24"/>
      <c r="QQ386" s="24"/>
      <c r="QR386" s="24"/>
      <c r="QS386" s="24"/>
      <c r="QT386" s="24"/>
      <c r="QU386" s="24"/>
      <c r="QV386" s="24"/>
      <c r="QW386" s="24"/>
      <c r="QX386" s="24"/>
      <c r="QY386" s="24"/>
      <c r="QZ386" s="24"/>
      <c r="RA386" s="24"/>
      <c r="RB386" s="24"/>
      <c r="RC386" s="24"/>
      <c r="RD386" s="24"/>
      <c r="RE386" s="24"/>
      <c r="RF386" s="24"/>
      <c r="RG386" s="24"/>
      <c r="RH386" s="24"/>
      <c r="RI386" s="24"/>
      <c r="RJ386" s="24"/>
      <c r="RK386" s="24"/>
      <c r="RL386" s="24"/>
      <c r="RM386" s="24"/>
      <c r="RN386" s="24"/>
      <c r="RO386" s="24"/>
      <c r="RP386" s="24"/>
      <c r="RQ386" s="24"/>
      <c r="RR386" s="24"/>
      <c r="RS386" s="24"/>
      <c r="RT386" s="24"/>
      <c r="RU386" s="24"/>
      <c r="RV386" s="24"/>
      <c r="RW386" s="24"/>
      <c r="RX386" s="24"/>
      <c r="RY386" s="24"/>
      <c r="RZ386" s="24"/>
      <c r="SA386" s="24"/>
      <c r="SB386" s="24"/>
      <c r="SC386" s="24"/>
      <c r="SD386" s="24"/>
      <c r="SE386" s="24"/>
      <c r="SF386" s="24"/>
      <c r="SG386" s="24"/>
      <c r="SH386" s="24"/>
      <c r="SI386" s="24"/>
      <c r="SJ386" s="24"/>
      <c r="SK386" s="24"/>
      <c r="SL386" s="24"/>
      <c r="SM386" s="24"/>
      <c r="SN386" s="24"/>
      <c r="SO386" s="24"/>
      <c r="SP386" s="24"/>
      <c r="SQ386" s="24"/>
      <c r="SR386" s="24"/>
      <c r="SS386" s="24"/>
      <c r="ST386" s="24"/>
      <c r="SU386" s="24"/>
      <c r="SV386" s="24"/>
      <c r="SW386" s="24"/>
      <c r="SX386" s="24"/>
      <c r="SY386" s="24"/>
      <c r="SZ386" s="24"/>
      <c r="TA386" s="24"/>
      <c r="TB386" s="24"/>
      <c r="TC386" s="24"/>
      <c r="TD386" s="24"/>
      <c r="TE386" s="24"/>
      <c r="TF386" s="24"/>
      <c r="TG386" s="24"/>
      <c r="TH386" s="24"/>
      <c r="TI386" s="24"/>
      <c r="TJ386" s="24"/>
      <c r="TK386" s="24"/>
      <c r="TL386" s="24"/>
      <c r="TM386" s="24"/>
      <c r="TN386" s="24"/>
      <c r="TO386" s="24"/>
      <c r="TP386" s="24"/>
      <c r="TQ386" s="24"/>
      <c r="TR386" s="24"/>
      <c r="TS386" s="24"/>
      <c r="TT386" s="24"/>
      <c r="TU386" s="24"/>
      <c r="TV386" s="24"/>
      <c r="TW386" s="24"/>
      <c r="TX386" s="24"/>
      <c r="TY386" s="24"/>
      <c r="TZ386" s="24"/>
      <c r="UA386" s="24"/>
      <c r="UB386" s="24"/>
      <c r="UC386" s="24"/>
      <c r="UD386" s="24"/>
      <c r="UE386" s="24"/>
      <c r="UF386" s="24"/>
      <c r="UG386" s="24"/>
      <c r="UH386" s="24"/>
      <c r="UI386" s="24"/>
      <c r="UJ386" s="24"/>
      <c r="UK386" s="24"/>
      <c r="UL386" s="24"/>
      <c r="UM386" s="24"/>
      <c r="UN386" s="24"/>
      <c r="UO386" s="24"/>
      <c r="UP386" s="24"/>
      <c r="UQ386" s="24"/>
      <c r="UR386" s="24"/>
      <c r="US386" s="24"/>
      <c r="UT386" s="24"/>
      <c r="UU386" s="24"/>
      <c r="UV386" s="24"/>
      <c r="UW386" s="24"/>
      <c r="UX386" s="24"/>
      <c r="UY386" s="24"/>
      <c r="UZ386" s="24"/>
      <c r="VA386" s="24"/>
      <c r="VB386" s="24"/>
      <c r="VC386" s="24"/>
      <c r="VD386" s="24"/>
    </row>
    <row r="387" spans="1:576" s="23" customFormat="1" ht="15" customHeight="1" x14ac:dyDescent="0.2">
      <c r="A387" s="18">
        <v>73</v>
      </c>
      <c r="B387" s="89" t="s">
        <v>325</v>
      </c>
      <c r="C387" s="89" t="s">
        <v>326</v>
      </c>
      <c r="D387" s="20">
        <v>14</v>
      </c>
      <c r="E387" s="89" t="s">
        <v>247</v>
      </c>
      <c r="F387" s="89" t="s">
        <v>327</v>
      </c>
      <c r="G387" s="130" t="s">
        <v>228</v>
      </c>
      <c r="H387" s="22">
        <v>40</v>
      </c>
      <c r="I387" s="22" t="s">
        <v>121</v>
      </c>
      <c r="J387" s="21" t="s">
        <v>239</v>
      </c>
      <c r="K387" s="21" t="s">
        <v>273</v>
      </c>
      <c r="L387" s="21" t="s">
        <v>287</v>
      </c>
      <c r="M387" s="22">
        <v>1</v>
      </c>
      <c r="N387" s="62">
        <v>10931</v>
      </c>
      <c r="O387" s="62">
        <f t="shared" si="207"/>
        <v>2186.2000000000003</v>
      </c>
      <c r="P387" s="62"/>
      <c r="Q387" s="62">
        <f t="shared" si="208"/>
        <v>13117.2</v>
      </c>
      <c r="R387" s="62">
        <f>70.1*7</f>
        <v>490.69999999999993</v>
      </c>
      <c r="S387" s="62">
        <f t="shared" si="209"/>
        <v>2445.5333333333333</v>
      </c>
      <c r="T387" s="62">
        <f t="shared" si="210"/>
        <v>24455.333333333336</v>
      </c>
      <c r="U387" s="62">
        <f t="shared" si="211"/>
        <v>2295.5099999999998</v>
      </c>
      <c r="V387" s="62">
        <f t="shared" si="212"/>
        <v>393.51600000000002</v>
      </c>
      <c r="W387" s="62">
        <f t="shared" si="213"/>
        <v>655.86000000000013</v>
      </c>
      <c r="X387" s="62">
        <f t="shared" si="214"/>
        <v>262.34399999999999</v>
      </c>
      <c r="Y387" s="62">
        <f t="shared" si="205"/>
        <v>926</v>
      </c>
      <c r="Z387" s="62">
        <f t="shared" si="206"/>
        <v>630</v>
      </c>
      <c r="AA387" s="64">
        <f t="shared" si="215"/>
        <v>7336.6</v>
      </c>
      <c r="AB387" s="64">
        <f t="shared" si="216"/>
        <v>21624.252222222225</v>
      </c>
      <c r="AC387" s="64">
        <f t="shared" si="217"/>
        <v>259491.0266666667</v>
      </c>
      <c r="AD387" s="64"/>
      <c r="AE387" s="64"/>
      <c r="AF387" s="64"/>
      <c r="AG387" s="64"/>
      <c r="AH387" s="64"/>
      <c r="AI387" s="64"/>
      <c r="AJ387" s="64"/>
      <c r="AK387" s="64"/>
      <c r="AL387" s="6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J387" s="24"/>
      <c r="CK387" s="24"/>
      <c r="CL387" s="24"/>
      <c r="CM387" s="24"/>
      <c r="CN387" s="24"/>
      <c r="CO387" s="24"/>
      <c r="CP387" s="24"/>
      <c r="CQ387" s="24"/>
      <c r="CR387" s="24"/>
      <c r="CS387" s="24"/>
      <c r="CT387" s="24"/>
      <c r="CU387" s="24"/>
      <c r="CV387" s="24"/>
      <c r="CW387" s="24"/>
      <c r="CX387" s="24"/>
      <c r="CY387" s="24"/>
      <c r="CZ387" s="24"/>
      <c r="DA387" s="24"/>
      <c r="DB387" s="24"/>
      <c r="DC387" s="24"/>
      <c r="DD387" s="24"/>
      <c r="DE387" s="24"/>
      <c r="DF387" s="24"/>
      <c r="DG387" s="24"/>
      <c r="DH387" s="24"/>
      <c r="DI387" s="24"/>
      <c r="DJ387" s="24"/>
      <c r="DK387" s="24"/>
      <c r="DL387" s="24"/>
      <c r="DM387" s="24"/>
      <c r="DN387" s="24"/>
      <c r="DO387" s="24"/>
      <c r="DP387" s="24"/>
      <c r="DQ387" s="24"/>
      <c r="DR387" s="24"/>
      <c r="DS387" s="24"/>
      <c r="DT387" s="24"/>
      <c r="DU387" s="24"/>
      <c r="DV387" s="24"/>
      <c r="DW387" s="24"/>
      <c r="DX387" s="24"/>
      <c r="DY387" s="24"/>
      <c r="DZ387" s="24"/>
      <c r="EA387" s="24"/>
      <c r="EB387" s="24"/>
      <c r="EC387" s="24"/>
      <c r="ED387" s="24"/>
      <c r="EE387" s="24"/>
      <c r="EF387" s="24"/>
      <c r="EG387" s="24"/>
      <c r="EH387" s="24"/>
      <c r="EI387" s="24"/>
      <c r="EJ387" s="24"/>
      <c r="EK387" s="24"/>
      <c r="EL387" s="24"/>
      <c r="EM387" s="24"/>
      <c r="EN387" s="24"/>
      <c r="EO387" s="24"/>
      <c r="EP387" s="24"/>
      <c r="EQ387" s="24"/>
      <c r="ER387" s="24"/>
      <c r="ES387" s="24"/>
      <c r="ET387" s="24"/>
      <c r="EU387" s="24"/>
      <c r="EV387" s="24"/>
      <c r="EW387" s="24"/>
      <c r="EX387" s="24"/>
      <c r="EY387" s="24"/>
      <c r="EZ387" s="24"/>
      <c r="FA387" s="24"/>
      <c r="FB387" s="24"/>
      <c r="FC387" s="24"/>
      <c r="FD387" s="24"/>
      <c r="FE387" s="24"/>
      <c r="FF387" s="24"/>
      <c r="FG387" s="24"/>
      <c r="FH387" s="24"/>
      <c r="FI387" s="24"/>
      <c r="FJ387" s="24"/>
      <c r="FK387" s="24"/>
      <c r="FL387" s="24"/>
      <c r="FM387" s="24"/>
      <c r="FN387" s="24"/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24"/>
      <c r="GF387" s="24"/>
      <c r="GG387" s="24"/>
      <c r="GH387" s="24"/>
      <c r="GI387" s="24"/>
      <c r="GJ387" s="24"/>
      <c r="GK387" s="24"/>
      <c r="GL387" s="24"/>
      <c r="GM387" s="24"/>
      <c r="GN387" s="24"/>
      <c r="GO387" s="24"/>
      <c r="GP387" s="24"/>
      <c r="GQ387" s="24"/>
      <c r="GR387" s="24"/>
      <c r="GS387" s="24"/>
      <c r="GT387" s="24"/>
      <c r="GU387" s="24"/>
      <c r="GV387" s="24"/>
      <c r="GW387" s="24"/>
      <c r="GX387" s="24"/>
      <c r="GY387" s="24"/>
      <c r="GZ387" s="24"/>
      <c r="HA387" s="24"/>
      <c r="HB387" s="24"/>
      <c r="HC387" s="24"/>
      <c r="HD387" s="24"/>
      <c r="HE387" s="24"/>
      <c r="HF387" s="24"/>
      <c r="HG387" s="24"/>
      <c r="HH387" s="24"/>
      <c r="HI387" s="24"/>
      <c r="HJ387" s="24"/>
      <c r="HK387" s="24"/>
      <c r="HL387" s="24"/>
      <c r="HM387" s="24"/>
      <c r="HN387" s="24"/>
      <c r="HO387" s="24"/>
      <c r="HP387" s="24"/>
      <c r="HQ387" s="24"/>
      <c r="HR387" s="24"/>
      <c r="HS387" s="24"/>
      <c r="HT387" s="24"/>
      <c r="HU387" s="24"/>
      <c r="HV387" s="24"/>
      <c r="HW387" s="24"/>
      <c r="HX387" s="24"/>
      <c r="HY387" s="24"/>
      <c r="HZ387" s="24"/>
      <c r="IA387" s="24"/>
      <c r="IB387" s="24"/>
      <c r="IC387" s="24"/>
      <c r="ID387" s="24"/>
      <c r="IE387" s="24"/>
      <c r="IF387" s="24"/>
      <c r="IG387" s="24"/>
      <c r="IH387" s="24"/>
      <c r="II387" s="24"/>
      <c r="IJ387" s="24"/>
      <c r="IK387" s="24"/>
      <c r="IL387" s="24"/>
      <c r="IM387" s="24"/>
      <c r="IN387" s="24"/>
      <c r="IO387" s="24"/>
      <c r="IP387" s="24"/>
      <c r="IQ387" s="24"/>
      <c r="IR387" s="24"/>
      <c r="IS387" s="24"/>
      <c r="IT387" s="24"/>
      <c r="IU387" s="24"/>
      <c r="IV387" s="24"/>
      <c r="IW387" s="24"/>
      <c r="IX387" s="24"/>
      <c r="IY387" s="24"/>
      <c r="IZ387" s="24"/>
      <c r="JA387" s="24"/>
      <c r="JB387" s="24"/>
      <c r="JC387" s="24"/>
      <c r="JD387" s="24"/>
      <c r="JE387" s="24"/>
      <c r="JF387" s="24"/>
      <c r="JG387" s="24"/>
      <c r="JH387" s="24"/>
      <c r="JI387" s="24"/>
      <c r="JJ387" s="24"/>
      <c r="JK387" s="24"/>
      <c r="JL387" s="24"/>
      <c r="JM387" s="24"/>
      <c r="JN387" s="24"/>
      <c r="JO387" s="24"/>
      <c r="JP387" s="24"/>
      <c r="JQ387" s="24"/>
      <c r="JR387" s="24"/>
      <c r="JS387" s="24"/>
      <c r="JT387" s="24"/>
      <c r="JU387" s="24"/>
      <c r="JV387" s="24"/>
      <c r="JW387" s="24"/>
      <c r="JX387" s="24"/>
      <c r="JY387" s="24"/>
      <c r="JZ387" s="24"/>
      <c r="KA387" s="24"/>
      <c r="KB387" s="24"/>
      <c r="KC387" s="24"/>
      <c r="KD387" s="24"/>
      <c r="KE387" s="24"/>
      <c r="KF387" s="24"/>
      <c r="KG387" s="24"/>
      <c r="KH387" s="24"/>
      <c r="KI387" s="24"/>
      <c r="KJ387" s="24"/>
      <c r="KK387" s="24"/>
      <c r="KL387" s="24"/>
      <c r="KM387" s="24"/>
      <c r="KN387" s="24"/>
      <c r="KO387" s="24"/>
      <c r="KP387" s="24"/>
      <c r="KQ387" s="24"/>
      <c r="KR387" s="24"/>
      <c r="KS387" s="24"/>
      <c r="KT387" s="24"/>
      <c r="KU387" s="24"/>
      <c r="KV387" s="24"/>
      <c r="KW387" s="24"/>
      <c r="KX387" s="24"/>
      <c r="KY387" s="24"/>
      <c r="KZ387" s="24"/>
      <c r="LA387" s="24"/>
      <c r="LB387" s="24"/>
      <c r="LC387" s="24"/>
      <c r="LD387" s="24"/>
      <c r="LE387" s="24"/>
      <c r="LF387" s="24"/>
      <c r="LG387" s="24"/>
      <c r="LH387" s="24"/>
      <c r="LI387" s="24"/>
      <c r="LJ387" s="24"/>
      <c r="LK387" s="24"/>
      <c r="LL387" s="24"/>
      <c r="LM387" s="24"/>
      <c r="LN387" s="24"/>
      <c r="LO387" s="24"/>
      <c r="LP387" s="24"/>
      <c r="LQ387" s="24"/>
      <c r="LR387" s="24"/>
      <c r="LS387" s="24"/>
      <c r="LT387" s="24"/>
      <c r="LU387" s="24"/>
      <c r="LV387" s="24"/>
      <c r="LW387" s="24"/>
      <c r="LX387" s="24"/>
      <c r="LY387" s="24"/>
      <c r="LZ387" s="24"/>
      <c r="MA387" s="24"/>
      <c r="MB387" s="24"/>
      <c r="MC387" s="24"/>
      <c r="MD387" s="24"/>
      <c r="ME387" s="24"/>
      <c r="MF387" s="24"/>
      <c r="MG387" s="24"/>
      <c r="MH387" s="24"/>
      <c r="MI387" s="24"/>
      <c r="MJ387" s="24"/>
      <c r="MK387" s="24"/>
      <c r="ML387" s="24"/>
      <c r="MM387" s="24"/>
      <c r="MN387" s="24"/>
      <c r="MO387" s="24"/>
      <c r="MP387" s="24"/>
      <c r="MQ387" s="24"/>
      <c r="MR387" s="24"/>
      <c r="MS387" s="24"/>
      <c r="MT387" s="24"/>
      <c r="MU387" s="24"/>
      <c r="MV387" s="24"/>
      <c r="MW387" s="24"/>
      <c r="MX387" s="24"/>
      <c r="MY387" s="24"/>
      <c r="MZ387" s="24"/>
      <c r="NA387" s="24"/>
      <c r="NB387" s="24"/>
      <c r="NC387" s="24"/>
      <c r="ND387" s="24"/>
      <c r="NE387" s="24"/>
      <c r="NF387" s="24"/>
      <c r="NG387" s="24"/>
      <c r="NH387" s="24"/>
      <c r="NI387" s="24"/>
      <c r="NJ387" s="24"/>
      <c r="NK387" s="24"/>
      <c r="NL387" s="24"/>
      <c r="NM387" s="24"/>
      <c r="NN387" s="24"/>
      <c r="NO387" s="24"/>
      <c r="NP387" s="24"/>
      <c r="NQ387" s="24"/>
      <c r="NR387" s="24"/>
      <c r="NS387" s="24"/>
      <c r="NT387" s="24"/>
      <c r="NU387" s="24"/>
      <c r="NV387" s="24"/>
      <c r="NW387" s="24"/>
      <c r="NX387" s="24"/>
      <c r="NY387" s="24"/>
      <c r="NZ387" s="24"/>
      <c r="OA387" s="24"/>
      <c r="OB387" s="24"/>
      <c r="OC387" s="24"/>
      <c r="OD387" s="24"/>
      <c r="OE387" s="24"/>
      <c r="OF387" s="24"/>
      <c r="OG387" s="24"/>
      <c r="OH387" s="24"/>
      <c r="OI387" s="24"/>
      <c r="OJ387" s="24"/>
      <c r="OK387" s="24"/>
      <c r="OL387" s="24"/>
      <c r="OM387" s="24"/>
      <c r="ON387" s="24"/>
      <c r="OO387" s="24"/>
      <c r="OP387" s="24"/>
      <c r="OQ387" s="24"/>
      <c r="OR387" s="24"/>
      <c r="OS387" s="24"/>
      <c r="OT387" s="24"/>
      <c r="OU387" s="24"/>
      <c r="OV387" s="24"/>
      <c r="OW387" s="24"/>
      <c r="OX387" s="24"/>
      <c r="OY387" s="24"/>
      <c r="OZ387" s="24"/>
      <c r="PA387" s="24"/>
      <c r="PB387" s="24"/>
      <c r="PC387" s="24"/>
      <c r="PD387" s="24"/>
      <c r="PE387" s="24"/>
      <c r="PF387" s="24"/>
      <c r="PG387" s="24"/>
      <c r="PH387" s="24"/>
      <c r="PI387" s="24"/>
      <c r="PJ387" s="24"/>
      <c r="PK387" s="24"/>
      <c r="PL387" s="24"/>
      <c r="PM387" s="24"/>
      <c r="PN387" s="24"/>
      <c r="PO387" s="24"/>
      <c r="PP387" s="24"/>
      <c r="PQ387" s="24"/>
      <c r="PR387" s="24"/>
      <c r="PS387" s="24"/>
      <c r="PT387" s="24"/>
      <c r="PU387" s="24"/>
      <c r="PV387" s="24"/>
      <c r="PW387" s="24"/>
      <c r="PX387" s="24"/>
      <c r="PY387" s="24"/>
      <c r="PZ387" s="24"/>
      <c r="QA387" s="24"/>
      <c r="QB387" s="24"/>
      <c r="QC387" s="24"/>
      <c r="QD387" s="24"/>
      <c r="QE387" s="24"/>
      <c r="QF387" s="24"/>
      <c r="QG387" s="24"/>
      <c r="QH387" s="24"/>
      <c r="QI387" s="24"/>
      <c r="QJ387" s="24"/>
      <c r="QK387" s="24"/>
      <c r="QL387" s="24"/>
      <c r="QM387" s="24"/>
      <c r="QN387" s="24"/>
      <c r="QO387" s="24"/>
      <c r="QP387" s="24"/>
      <c r="QQ387" s="24"/>
      <c r="QR387" s="24"/>
      <c r="QS387" s="24"/>
      <c r="QT387" s="24"/>
      <c r="QU387" s="24"/>
      <c r="QV387" s="24"/>
      <c r="QW387" s="24"/>
      <c r="QX387" s="24"/>
      <c r="QY387" s="24"/>
      <c r="QZ387" s="24"/>
      <c r="RA387" s="24"/>
      <c r="RB387" s="24"/>
      <c r="RC387" s="24"/>
      <c r="RD387" s="24"/>
      <c r="RE387" s="24"/>
      <c r="RF387" s="24"/>
      <c r="RG387" s="24"/>
      <c r="RH387" s="24"/>
      <c r="RI387" s="24"/>
      <c r="RJ387" s="24"/>
      <c r="RK387" s="24"/>
      <c r="RL387" s="24"/>
      <c r="RM387" s="24"/>
      <c r="RN387" s="24"/>
      <c r="RO387" s="24"/>
      <c r="RP387" s="24"/>
      <c r="RQ387" s="24"/>
      <c r="RR387" s="24"/>
      <c r="RS387" s="24"/>
      <c r="RT387" s="24"/>
      <c r="RU387" s="24"/>
      <c r="RV387" s="24"/>
      <c r="RW387" s="24"/>
      <c r="RX387" s="24"/>
      <c r="RY387" s="24"/>
      <c r="RZ387" s="24"/>
      <c r="SA387" s="24"/>
      <c r="SB387" s="24"/>
      <c r="SC387" s="24"/>
      <c r="SD387" s="24"/>
      <c r="SE387" s="24"/>
      <c r="SF387" s="24"/>
      <c r="SG387" s="24"/>
      <c r="SH387" s="24"/>
      <c r="SI387" s="24"/>
      <c r="SJ387" s="24"/>
      <c r="SK387" s="24"/>
      <c r="SL387" s="24"/>
      <c r="SM387" s="24"/>
      <c r="SN387" s="24"/>
      <c r="SO387" s="24"/>
      <c r="SP387" s="24"/>
      <c r="SQ387" s="24"/>
      <c r="SR387" s="24"/>
      <c r="SS387" s="24"/>
      <c r="ST387" s="24"/>
      <c r="SU387" s="24"/>
      <c r="SV387" s="24"/>
      <c r="SW387" s="24"/>
      <c r="SX387" s="24"/>
      <c r="SY387" s="24"/>
      <c r="SZ387" s="24"/>
      <c r="TA387" s="24"/>
      <c r="TB387" s="24"/>
      <c r="TC387" s="24"/>
      <c r="TD387" s="24"/>
      <c r="TE387" s="24"/>
      <c r="TF387" s="24"/>
      <c r="TG387" s="24"/>
      <c r="TH387" s="24"/>
      <c r="TI387" s="24"/>
      <c r="TJ387" s="24"/>
      <c r="TK387" s="24"/>
      <c r="TL387" s="24"/>
      <c r="TM387" s="24"/>
      <c r="TN387" s="24"/>
      <c r="TO387" s="24"/>
      <c r="TP387" s="24"/>
      <c r="TQ387" s="24"/>
      <c r="TR387" s="24"/>
      <c r="TS387" s="24"/>
      <c r="TT387" s="24"/>
      <c r="TU387" s="24"/>
      <c r="TV387" s="24"/>
      <c r="TW387" s="24"/>
      <c r="TX387" s="24"/>
      <c r="TY387" s="24"/>
      <c r="TZ387" s="24"/>
      <c r="UA387" s="24"/>
      <c r="UB387" s="24"/>
      <c r="UC387" s="24"/>
      <c r="UD387" s="24"/>
      <c r="UE387" s="24"/>
      <c r="UF387" s="24"/>
      <c r="UG387" s="24"/>
      <c r="UH387" s="24"/>
      <c r="UI387" s="24"/>
      <c r="UJ387" s="24"/>
      <c r="UK387" s="24"/>
      <c r="UL387" s="24"/>
      <c r="UM387" s="24"/>
      <c r="UN387" s="24"/>
      <c r="UO387" s="24"/>
      <c r="UP387" s="24"/>
      <c r="UQ387" s="24"/>
      <c r="UR387" s="24"/>
      <c r="US387" s="24"/>
      <c r="UT387" s="24"/>
      <c r="UU387" s="24"/>
      <c r="UV387" s="24"/>
      <c r="UW387" s="24"/>
      <c r="UX387" s="24"/>
      <c r="UY387" s="24"/>
      <c r="UZ387" s="24"/>
      <c r="VA387" s="24"/>
      <c r="VB387" s="24"/>
      <c r="VC387" s="24"/>
      <c r="VD387" s="24"/>
    </row>
    <row r="388" spans="1:576" s="23" customFormat="1" ht="15" customHeight="1" x14ac:dyDescent="0.2">
      <c r="A388" s="18">
        <v>74</v>
      </c>
      <c r="B388" s="89" t="s">
        <v>325</v>
      </c>
      <c r="C388" s="89" t="s">
        <v>326</v>
      </c>
      <c r="D388" s="20">
        <v>14</v>
      </c>
      <c r="E388" s="89" t="s">
        <v>247</v>
      </c>
      <c r="F388" s="89" t="s">
        <v>327</v>
      </c>
      <c r="G388" s="130" t="s">
        <v>228</v>
      </c>
      <c r="H388" s="22">
        <v>40</v>
      </c>
      <c r="I388" s="22" t="s">
        <v>121</v>
      </c>
      <c r="J388" s="21" t="s">
        <v>239</v>
      </c>
      <c r="K388" s="21" t="s">
        <v>273</v>
      </c>
      <c r="L388" s="21" t="s">
        <v>287</v>
      </c>
      <c r="M388" s="22">
        <v>1</v>
      </c>
      <c r="N388" s="62">
        <v>10931</v>
      </c>
      <c r="O388" s="62">
        <f t="shared" si="207"/>
        <v>2186.2000000000003</v>
      </c>
      <c r="P388" s="62"/>
      <c r="Q388" s="62">
        <f t="shared" si="208"/>
        <v>13117.2</v>
      </c>
      <c r="R388" s="62">
        <f>70.1*6</f>
        <v>420.59999999999997</v>
      </c>
      <c r="S388" s="62">
        <f t="shared" si="209"/>
        <v>2445.5333333333333</v>
      </c>
      <c r="T388" s="62">
        <f t="shared" si="210"/>
        <v>24455.333333333336</v>
      </c>
      <c r="U388" s="62">
        <f t="shared" si="211"/>
        <v>2295.5099999999998</v>
      </c>
      <c r="V388" s="62">
        <f t="shared" si="212"/>
        <v>393.51600000000002</v>
      </c>
      <c r="W388" s="62">
        <f t="shared" si="213"/>
        <v>655.86000000000013</v>
      </c>
      <c r="X388" s="62">
        <f t="shared" si="214"/>
        <v>262.34399999999999</v>
      </c>
      <c r="Y388" s="62">
        <f t="shared" si="205"/>
        <v>926</v>
      </c>
      <c r="Z388" s="62">
        <f t="shared" si="206"/>
        <v>630</v>
      </c>
      <c r="AA388" s="64">
        <f t="shared" si="215"/>
        <v>7336.6</v>
      </c>
      <c r="AB388" s="64">
        <f t="shared" si="216"/>
        <v>21554.152222222227</v>
      </c>
      <c r="AC388" s="64">
        <f t="shared" si="217"/>
        <v>258649.82666666672</v>
      </c>
      <c r="AD388" s="64"/>
      <c r="AE388" s="64"/>
      <c r="AF388" s="64"/>
      <c r="AG388" s="64"/>
      <c r="AH388" s="64"/>
      <c r="AI388" s="64"/>
      <c r="AJ388" s="64"/>
      <c r="AK388" s="64"/>
      <c r="AL388" s="6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  <c r="HF388" s="24"/>
      <c r="HG388" s="24"/>
      <c r="HH388" s="24"/>
      <c r="HI388" s="24"/>
      <c r="HJ388" s="24"/>
      <c r="HK388" s="24"/>
      <c r="HL388" s="24"/>
      <c r="HM388" s="24"/>
      <c r="HN388" s="24"/>
      <c r="HO388" s="24"/>
      <c r="HP388" s="24"/>
      <c r="HQ388" s="24"/>
      <c r="HR388" s="24"/>
      <c r="HS388" s="24"/>
      <c r="HT388" s="24"/>
      <c r="HU388" s="24"/>
      <c r="HV388" s="24"/>
      <c r="HW388" s="24"/>
      <c r="HX388" s="24"/>
      <c r="HY388" s="24"/>
      <c r="HZ388" s="24"/>
      <c r="IA388" s="24"/>
      <c r="IB388" s="24"/>
      <c r="IC388" s="24"/>
      <c r="ID388" s="24"/>
      <c r="IE388" s="24"/>
      <c r="IF388" s="24"/>
      <c r="IG388" s="24"/>
      <c r="IH388" s="24"/>
      <c r="II388" s="24"/>
      <c r="IJ388" s="24"/>
      <c r="IK388" s="24"/>
      <c r="IL388" s="24"/>
      <c r="IM388" s="24"/>
      <c r="IN388" s="24"/>
      <c r="IO388" s="24"/>
      <c r="IP388" s="24"/>
      <c r="IQ388" s="24"/>
      <c r="IR388" s="24"/>
      <c r="IS388" s="24"/>
      <c r="IT388" s="24"/>
      <c r="IU388" s="24"/>
      <c r="IV388" s="24"/>
      <c r="IW388" s="24"/>
      <c r="IX388" s="24"/>
      <c r="IY388" s="24"/>
      <c r="IZ388" s="24"/>
      <c r="JA388" s="24"/>
      <c r="JB388" s="24"/>
      <c r="JC388" s="24"/>
      <c r="JD388" s="24"/>
      <c r="JE388" s="24"/>
      <c r="JF388" s="24"/>
      <c r="JG388" s="24"/>
      <c r="JH388" s="24"/>
      <c r="JI388" s="24"/>
      <c r="JJ388" s="24"/>
      <c r="JK388" s="24"/>
      <c r="JL388" s="24"/>
      <c r="JM388" s="24"/>
      <c r="JN388" s="24"/>
      <c r="JO388" s="24"/>
      <c r="JP388" s="24"/>
      <c r="JQ388" s="24"/>
      <c r="JR388" s="24"/>
      <c r="JS388" s="24"/>
      <c r="JT388" s="24"/>
      <c r="JU388" s="24"/>
      <c r="JV388" s="24"/>
      <c r="JW388" s="24"/>
      <c r="JX388" s="24"/>
      <c r="JY388" s="24"/>
      <c r="JZ388" s="24"/>
      <c r="KA388" s="24"/>
      <c r="KB388" s="24"/>
      <c r="KC388" s="24"/>
      <c r="KD388" s="24"/>
      <c r="KE388" s="24"/>
      <c r="KF388" s="24"/>
      <c r="KG388" s="24"/>
      <c r="KH388" s="24"/>
      <c r="KI388" s="24"/>
      <c r="KJ388" s="24"/>
      <c r="KK388" s="24"/>
      <c r="KL388" s="24"/>
      <c r="KM388" s="24"/>
      <c r="KN388" s="24"/>
      <c r="KO388" s="24"/>
      <c r="KP388" s="24"/>
      <c r="KQ388" s="24"/>
      <c r="KR388" s="24"/>
      <c r="KS388" s="24"/>
      <c r="KT388" s="24"/>
      <c r="KU388" s="24"/>
      <c r="KV388" s="24"/>
      <c r="KW388" s="24"/>
      <c r="KX388" s="24"/>
      <c r="KY388" s="24"/>
      <c r="KZ388" s="24"/>
      <c r="LA388" s="24"/>
      <c r="LB388" s="24"/>
      <c r="LC388" s="24"/>
      <c r="LD388" s="24"/>
      <c r="LE388" s="24"/>
      <c r="LF388" s="24"/>
      <c r="LG388" s="24"/>
      <c r="LH388" s="24"/>
      <c r="LI388" s="24"/>
      <c r="LJ388" s="24"/>
      <c r="LK388" s="24"/>
      <c r="LL388" s="24"/>
      <c r="LM388" s="24"/>
      <c r="LN388" s="24"/>
      <c r="LO388" s="24"/>
      <c r="LP388" s="24"/>
      <c r="LQ388" s="24"/>
      <c r="LR388" s="24"/>
      <c r="LS388" s="24"/>
      <c r="LT388" s="24"/>
      <c r="LU388" s="24"/>
      <c r="LV388" s="24"/>
      <c r="LW388" s="24"/>
      <c r="LX388" s="24"/>
      <c r="LY388" s="24"/>
      <c r="LZ388" s="24"/>
      <c r="MA388" s="24"/>
      <c r="MB388" s="24"/>
      <c r="MC388" s="24"/>
      <c r="MD388" s="24"/>
      <c r="ME388" s="24"/>
      <c r="MF388" s="24"/>
      <c r="MG388" s="24"/>
      <c r="MH388" s="24"/>
      <c r="MI388" s="24"/>
      <c r="MJ388" s="24"/>
      <c r="MK388" s="24"/>
      <c r="ML388" s="24"/>
      <c r="MM388" s="24"/>
      <c r="MN388" s="24"/>
      <c r="MO388" s="24"/>
      <c r="MP388" s="24"/>
      <c r="MQ388" s="24"/>
      <c r="MR388" s="24"/>
      <c r="MS388" s="24"/>
      <c r="MT388" s="24"/>
      <c r="MU388" s="24"/>
      <c r="MV388" s="24"/>
      <c r="MW388" s="24"/>
      <c r="MX388" s="24"/>
      <c r="MY388" s="24"/>
      <c r="MZ388" s="24"/>
      <c r="NA388" s="24"/>
      <c r="NB388" s="24"/>
      <c r="NC388" s="24"/>
      <c r="ND388" s="24"/>
      <c r="NE388" s="24"/>
      <c r="NF388" s="24"/>
      <c r="NG388" s="24"/>
      <c r="NH388" s="24"/>
      <c r="NI388" s="24"/>
      <c r="NJ388" s="24"/>
      <c r="NK388" s="24"/>
      <c r="NL388" s="24"/>
      <c r="NM388" s="24"/>
      <c r="NN388" s="24"/>
      <c r="NO388" s="24"/>
      <c r="NP388" s="24"/>
      <c r="NQ388" s="24"/>
      <c r="NR388" s="24"/>
      <c r="NS388" s="24"/>
      <c r="NT388" s="24"/>
      <c r="NU388" s="24"/>
      <c r="NV388" s="24"/>
      <c r="NW388" s="24"/>
      <c r="NX388" s="24"/>
      <c r="NY388" s="24"/>
      <c r="NZ388" s="24"/>
      <c r="OA388" s="24"/>
      <c r="OB388" s="24"/>
      <c r="OC388" s="24"/>
      <c r="OD388" s="24"/>
      <c r="OE388" s="24"/>
      <c r="OF388" s="24"/>
      <c r="OG388" s="24"/>
      <c r="OH388" s="24"/>
      <c r="OI388" s="24"/>
      <c r="OJ388" s="24"/>
      <c r="OK388" s="24"/>
      <c r="OL388" s="24"/>
      <c r="OM388" s="24"/>
      <c r="ON388" s="24"/>
      <c r="OO388" s="24"/>
      <c r="OP388" s="24"/>
      <c r="OQ388" s="24"/>
      <c r="OR388" s="24"/>
      <c r="OS388" s="24"/>
      <c r="OT388" s="24"/>
      <c r="OU388" s="24"/>
      <c r="OV388" s="24"/>
      <c r="OW388" s="24"/>
      <c r="OX388" s="24"/>
      <c r="OY388" s="24"/>
      <c r="OZ388" s="24"/>
      <c r="PA388" s="24"/>
      <c r="PB388" s="24"/>
      <c r="PC388" s="24"/>
      <c r="PD388" s="24"/>
      <c r="PE388" s="24"/>
      <c r="PF388" s="24"/>
      <c r="PG388" s="24"/>
      <c r="PH388" s="24"/>
      <c r="PI388" s="24"/>
      <c r="PJ388" s="24"/>
      <c r="PK388" s="24"/>
      <c r="PL388" s="24"/>
      <c r="PM388" s="24"/>
      <c r="PN388" s="24"/>
      <c r="PO388" s="24"/>
      <c r="PP388" s="24"/>
      <c r="PQ388" s="24"/>
      <c r="PR388" s="24"/>
      <c r="PS388" s="24"/>
      <c r="PT388" s="24"/>
      <c r="PU388" s="24"/>
      <c r="PV388" s="24"/>
      <c r="PW388" s="24"/>
      <c r="PX388" s="24"/>
      <c r="PY388" s="24"/>
      <c r="PZ388" s="24"/>
      <c r="QA388" s="24"/>
      <c r="QB388" s="24"/>
      <c r="QC388" s="24"/>
      <c r="QD388" s="24"/>
      <c r="QE388" s="24"/>
      <c r="QF388" s="24"/>
      <c r="QG388" s="24"/>
      <c r="QH388" s="24"/>
      <c r="QI388" s="24"/>
      <c r="QJ388" s="24"/>
      <c r="QK388" s="24"/>
      <c r="QL388" s="24"/>
      <c r="QM388" s="24"/>
      <c r="QN388" s="24"/>
      <c r="QO388" s="24"/>
      <c r="QP388" s="24"/>
      <c r="QQ388" s="24"/>
      <c r="QR388" s="24"/>
      <c r="QS388" s="24"/>
      <c r="QT388" s="24"/>
      <c r="QU388" s="24"/>
      <c r="QV388" s="24"/>
      <c r="QW388" s="24"/>
      <c r="QX388" s="24"/>
      <c r="QY388" s="24"/>
      <c r="QZ388" s="24"/>
      <c r="RA388" s="24"/>
      <c r="RB388" s="24"/>
      <c r="RC388" s="24"/>
      <c r="RD388" s="24"/>
      <c r="RE388" s="24"/>
      <c r="RF388" s="24"/>
      <c r="RG388" s="24"/>
      <c r="RH388" s="24"/>
      <c r="RI388" s="24"/>
      <c r="RJ388" s="24"/>
      <c r="RK388" s="24"/>
      <c r="RL388" s="24"/>
      <c r="RM388" s="24"/>
      <c r="RN388" s="24"/>
      <c r="RO388" s="24"/>
      <c r="RP388" s="24"/>
      <c r="RQ388" s="24"/>
      <c r="RR388" s="24"/>
      <c r="RS388" s="24"/>
      <c r="RT388" s="24"/>
      <c r="RU388" s="24"/>
      <c r="RV388" s="24"/>
      <c r="RW388" s="24"/>
      <c r="RX388" s="24"/>
      <c r="RY388" s="24"/>
      <c r="RZ388" s="24"/>
      <c r="SA388" s="24"/>
      <c r="SB388" s="24"/>
      <c r="SC388" s="24"/>
      <c r="SD388" s="24"/>
      <c r="SE388" s="24"/>
      <c r="SF388" s="24"/>
      <c r="SG388" s="24"/>
      <c r="SH388" s="24"/>
      <c r="SI388" s="24"/>
      <c r="SJ388" s="24"/>
      <c r="SK388" s="24"/>
      <c r="SL388" s="24"/>
      <c r="SM388" s="24"/>
      <c r="SN388" s="24"/>
      <c r="SO388" s="24"/>
      <c r="SP388" s="24"/>
      <c r="SQ388" s="24"/>
      <c r="SR388" s="24"/>
      <c r="SS388" s="24"/>
      <c r="ST388" s="24"/>
      <c r="SU388" s="24"/>
      <c r="SV388" s="24"/>
      <c r="SW388" s="24"/>
      <c r="SX388" s="24"/>
      <c r="SY388" s="24"/>
      <c r="SZ388" s="24"/>
      <c r="TA388" s="24"/>
      <c r="TB388" s="24"/>
      <c r="TC388" s="24"/>
      <c r="TD388" s="24"/>
      <c r="TE388" s="24"/>
      <c r="TF388" s="24"/>
      <c r="TG388" s="24"/>
      <c r="TH388" s="24"/>
      <c r="TI388" s="24"/>
      <c r="TJ388" s="24"/>
      <c r="TK388" s="24"/>
      <c r="TL388" s="24"/>
      <c r="TM388" s="24"/>
      <c r="TN388" s="24"/>
      <c r="TO388" s="24"/>
      <c r="TP388" s="24"/>
      <c r="TQ388" s="24"/>
      <c r="TR388" s="24"/>
      <c r="TS388" s="24"/>
      <c r="TT388" s="24"/>
      <c r="TU388" s="24"/>
      <c r="TV388" s="24"/>
      <c r="TW388" s="24"/>
      <c r="TX388" s="24"/>
      <c r="TY388" s="24"/>
      <c r="TZ388" s="24"/>
      <c r="UA388" s="24"/>
      <c r="UB388" s="24"/>
      <c r="UC388" s="24"/>
      <c r="UD388" s="24"/>
      <c r="UE388" s="24"/>
      <c r="UF388" s="24"/>
      <c r="UG388" s="24"/>
      <c r="UH388" s="24"/>
      <c r="UI388" s="24"/>
      <c r="UJ388" s="24"/>
      <c r="UK388" s="24"/>
      <c r="UL388" s="24"/>
      <c r="UM388" s="24"/>
      <c r="UN388" s="24"/>
      <c r="UO388" s="24"/>
      <c r="UP388" s="24"/>
      <c r="UQ388" s="24"/>
      <c r="UR388" s="24"/>
      <c r="US388" s="24"/>
      <c r="UT388" s="24"/>
      <c r="UU388" s="24"/>
      <c r="UV388" s="24"/>
      <c r="UW388" s="24"/>
      <c r="UX388" s="24"/>
      <c r="UY388" s="24"/>
      <c r="UZ388" s="24"/>
      <c r="VA388" s="24"/>
      <c r="VB388" s="24"/>
      <c r="VC388" s="24"/>
      <c r="VD388" s="24"/>
    </row>
    <row r="389" spans="1:576" s="23" customFormat="1" ht="15" customHeight="1" x14ac:dyDescent="0.2">
      <c r="A389" s="18">
        <v>75</v>
      </c>
      <c r="B389" s="89" t="s">
        <v>325</v>
      </c>
      <c r="C389" s="89" t="s">
        <v>326</v>
      </c>
      <c r="D389" s="20">
        <v>14</v>
      </c>
      <c r="E389" s="89" t="s">
        <v>247</v>
      </c>
      <c r="F389" s="89" t="s">
        <v>327</v>
      </c>
      <c r="G389" s="130" t="s">
        <v>228</v>
      </c>
      <c r="H389" s="22">
        <v>40</v>
      </c>
      <c r="I389" s="22" t="s">
        <v>121</v>
      </c>
      <c r="J389" s="21" t="s">
        <v>239</v>
      </c>
      <c r="K389" s="21" t="s">
        <v>273</v>
      </c>
      <c r="L389" s="21" t="s">
        <v>287</v>
      </c>
      <c r="M389" s="22">
        <v>1</v>
      </c>
      <c r="N389" s="62">
        <v>10931</v>
      </c>
      <c r="O389" s="62">
        <f t="shared" si="207"/>
        <v>2186.2000000000003</v>
      </c>
      <c r="P389" s="62"/>
      <c r="Q389" s="62">
        <f t="shared" si="208"/>
        <v>13117.2</v>
      </c>
      <c r="R389" s="62">
        <f>70.1*7</f>
        <v>490.69999999999993</v>
      </c>
      <c r="S389" s="62">
        <f t="shared" si="209"/>
        <v>2445.5333333333333</v>
      </c>
      <c r="T389" s="62">
        <f t="shared" si="210"/>
        <v>24455.333333333336</v>
      </c>
      <c r="U389" s="62">
        <f t="shared" si="211"/>
        <v>2295.5099999999998</v>
      </c>
      <c r="V389" s="62">
        <f t="shared" si="212"/>
        <v>393.51600000000002</v>
      </c>
      <c r="W389" s="62">
        <f t="shared" si="213"/>
        <v>655.86000000000013</v>
      </c>
      <c r="X389" s="62">
        <f t="shared" si="214"/>
        <v>262.34399999999999</v>
      </c>
      <c r="Y389" s="62">
        <f t="shared" si="205"/>
        <v>926</v>
      </c>
      <c r="Z389" s="62">
        <f t="shared" si="206"/>
        <v>630</v>
      </c>
      <c r="AA389" s="64">
        <f t="shared" si="215"/>
        <v>7336.6</v>
      </c>
      <c r="AB389" s="64">
        <f t="shared" si="216"/>
        <v>21624.252222222225</v>
      </c>
      <c r="AC389" s="64">
        <f t="shared" si="217"/>
        <v>259491.0266666667</v>
      </c>
      <c r="AD389" s="64"/>
      <c r="AE389" s="64"/>
      <c r="AF389" s="64"/>
      <c r="AG389" s="64"/>
      <c r="AH389" s="64"/>
      <c r="AI389" s="64"/>
      <c r="AJ389" s="64"/>
      <c r="AK389" s="64"/>
      <c r="AL389" s="6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4"/>
      <c r="CY389" s="24"/>
      <c r="CZ389" s="24"/>
      <c r="DA389" s="24"/>
      <c r="DB389" s="24"/>
      <c r="DC389" s="24"/>
      <c r="DD389" s="24"/>
      <c r="DE389" s="24"/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24"/>
      <c r="GF389" s="24"/>
      <c r="GG389" s="24"/>
      <c r="GH389" s="24"/>
      <c r="GI389" s="24"/>
      <c r="GJ389" s="24"/>
      <c r="GK389" s="24"/>
      <c r="GL389" s="24"/>
      <c r="GM389" s="24"/>
      <c r="GN389" s="24"/>
      <c r="GO389" s="24"/>
      <c r="GP389" s="24"/>
      <c r="GQ389" s="24"/>
      <c r="GR389" s="24"/>
      <c r="GS389" s="24"/>
      <c r="GT389" s="24"/>
      <c r="GU389" s="24"/>
      <c r="GV389" s="24"/>
      <c r="GW389" s="24"/>
      <c r="GX389" s="24"/>
      <c r="GY389" s="24"/>
      <c r="GZ389" s="24"/>
      <c r="HA389" s="24"/>
      <c r="HB389" s="24"/>
      <c r="HC389" s="24"/>
      <c r="HD389" s="24"/>
      <c r="HE389" s="24"/>
      <c r="HF389" s="24"/>
      <c r="HG389" s="24"/>
      <c r="HH389" s="24"/>
      <c r="HI389" s="24"/>
      <c r="HJ389" s="24"/>
      <c r="HK389" s="24"/>
      <c r="HL389" s="24"/>
      <c r="HM389" s="24"/>
      <c r="HN389" s="24"/>
      <c r="HO389" s="24"/>
      <c r="HP389" s="24"/>
      <c r="HQ389" s="24"/>
      <c r="HR389" s="24"/>
      <c r="HS389" s="24"/>
      <c r="HT389" s="24"/>
      <c r="HU389" s="24"/>
      <c r="HV389" s="24"/>
      <c r="HW389" s="24"/>
      <c r="HX389" s="24"/>
      <c r="HY389" s="24"/>
      <c r="HZ389" s="24"/>
      <c r="IA389" s="24"/>
      <c r="IB389" s="24"/>
      <c r="IC389" s="24"/>
      <c r="ID389" s="24"/>
      <c r="IE389" s="24"/>
      <c r="IF389" s="24"/>
      <c r="IG389" s="24"/>
      <c r="IH389" s="24"/>
      <c r="II389" s="24"/>
      <c r="IJ389" s="24"/>
      <c r="IK389" s="24"/>
      <c r="IL389" s="24"/>
      <c r="IM389" s="24"/>
      <c r="IN389" s="24"/>
      <c r="IO389" s="24"/>
      <c r="IP389" s="24"/>
      <c r="IQ389" s="24"/>
      <c r="IR389" s="24"/>
      <c r="IS389" s="24"/>
      <c r="IT389" s="24"/>
      <c r="IU389" s="24"/>
      <c r="IV389" s="24"/>
      <c r="IW389" s="24"/>
      <c r="IX389" s="24"/>
      <c r="IY389" s="24"/>
      <c r="IZ389" s="24"/>
      <c r="JA389" s="24"/>
      <c r="JB389" s="24"/>
      <c r="JC389" s="24"/>
      <c r="JD389" s="24"/>
      <c r="JE389" s="24"/>
      <c r="JF389" s="24"/>
      <c r="JG389" s="24"/>
      <c r="JH389" s="24"/>
      <c r="JI389" s="24"/>
      <c r="JJ389" s="24"/>
      <c r="JK389" s="24"/>
      <c r="JL389" s="24"/>
      <c r="JM389" s="24"/>
      <c r="JN389" s="24"/>
      <c r="JO389" s="24"/>
      <c r="JP389" s="24"/>
      <c r="JQ389" s="24"/>
      <c r="JR389" s="24"/>
      <c r="JS389" s="24"/>
      <c r="JT389" s="24"/>
      <c r="JU389" s="24"/>
      <c r="JV389" s="24"/>
      <c r="JW389" s="24"/>
      <c r="JX389" s="24"/>
      <c r="JY389" s="24"/>
      <c r="JZ389" s="24"/>
      <c r="KA389" s="24"/>
      <c r="KB389" s="24"/>
      <c r="KC389" s="24"/>
      <c r="KD389" s="24"/>
      <c r="KE389" s="24"/>
      <c r="KF389" s="24"/>
      <c r="KG389" s="24"/>
      <c r="KH389" s="24"/>
      <c r="KI389" s="24"/>
      <c r="KJ389" s="24"/>
      <c r="KK389" s="24"/>
      <c r="KL389" s="24"/>
      <c r="KM389" s="24"/>
      <c r="KN389" s="24"/>
      <c r="KO389" s="24"/>
      <c r="KP389" s="24"/>
      <c r="KQ389" s="24"/>
      <c r="KR389" s="24"/>
      <c r="KS389" s="24"/>
      <c r="KT389" s="24"/>
      <c r="KU389" s="24"/>
      <c r="KV389" s="24"/>
      <c r="KW389" s="24"/>
      <c r="KX389" s="24"/>
      <c r="KY389" s="24"/>
      <c r="KZ389" s="24"/>
      <c r="LA389" s="24"/>
      <c r="LB389" s="24"/>
      <c r="LC389" s="24"/>
      <c r="LD389" s="24"/>
      <c r="LE389" s="24"/>
      <c r="LF389" s="24"/>
      <c r="LG389" s="24"/>
      <c r="LH389" s="24"/>
      <c r="LI389" s="24"/>
      <c r="LJ389" s="24"/>
      <c r="LK389" s="24"/>
      <c r="LL389" s="24"/>
      <c r="LM389" s="24"/>
      <c r="LN389" s="24"/>
      <c r="LO389" s="24"/>
      <c r="LP389" s="24"/>
      <c r="LQ389" s="24"/>
      <c r="LR389" s="24"/>
      <c r="LS389" s="24"/>
      <c r="LT389" s="24"/>
      <c r="LU389" s="24"/>
      <c r="LV389" s="24"/>
      <c r="LW389" s="24"/>
      <c r="LX389" s="24"/>
      <c r="LY389" s="24"/>
      <c r="LZ389" s="24"/>
      <c r="MA389" s="24"/>
      <c r="MB389" s="24"/>
      <c r="MC389" s="24"/>
      <c r="MD389" s="24"/>
      <c r="ME389" s="24"/>
      <c r="MF389" s="24"/>
      <c r="MG389" s="24"/>
      <c r="MH389" s="24"/>
      <c r="MI389" s="24"/>
      <c r="MJ389" s="24"/>
      <c r="MK389" s="24"/>
      <c r="ML389" s="24"/>
      <c r="MM389" s="24"/>
      <c r="MN389" s="24"/>
      <c r="MO389" s="24"/>
      <c r="MP389" s="24"/>
      <c r="MQ389" s="24"/>
      <c r="MR389" s="24"/>
      <c r="MS389" s="24"/>
      <c r="MT389" s="24"/>
      <c r="MU389" s="24"/>
      <c r="MV389" s="24"/>
      <c r="MW389" s="24"/>
      <c r="MX389" s="24"/>
      <c r="MY389" s="24"/>
      <c r="MZ389" s="24"/>
      <c r="NA389" s="24"/>
      <c r="NB389" s="24"/>
      <c r="NC389" s="24"/>
      <c r="ND389" s="24"/>
      <c r="NE389" s="24"/>
      <c r="NF389" s="24"/>
      <c r="NG389" s="24"/>
      <c r="NH389" s="24"/>
      <c r="NI389" s="24"/>
      <c r="NJ389" s="24"/>
      <c r="NK389" s="24"/>
      <c r="NL389" s="24"/>
      <c r="NM389" s="24"/>
      <c r="NN389" s="24"/>
      <c r="NO389" s="24"/>
      <c r="NP389" s="24"/>
      <c r="NQ389" s="24"/>
      <c r="NR389" s="24"/>
      <c r="NS389" s="24"/>
      <c r="NT389" s="24"/>
      <c r="NU389" s="24"/>
      <c r="NV389" s="24"/>
      <c r="NW389" s="24"/>
      <c r="NX389" s="24"/>
      <c r="NY389" s="24"/>
      <c r="NZ389" s="24"/>
      <c r="OA389" s="24"/>
      <c r="OB389" s="24"/>
      <c r="OC389" s="24"/>
      <c r="OD389" s="24"/>
      <c r="OE389" s="24"/>
      <c r="OF389" s="24"/>
      <c r="OG389" s="24"/>
      <c r="OH389" s="24"/>
      <c r="OI389" s="24"/>
      <c r="OJ389" s="24"/>
      <c r="OK389" s="24"/>
      <c r="OL389" s="24"/>
      <c r="OM389" s="24"/>
      <c r="ON389" s="24"/>
      <c r="OO389" s="24"/>
      <c r="OP389" s="24"/>
      <c r="OQ389" s="24"/>
      <c r="OR389" s="24"/>
      <c r="OS389" s="24"/>
      <c r="OT389" s="24"/>
      <c r="OU389" s="24"/>
      <c r="OV389" s="24"/>
      <c r="OW389" s="24"/>
      <c r="OX389" s="24"/>
      <c r="OY389" s="24"/>
      <c r="OZ389" s="24"/>
      <c r="PA389" s="24"/>
      <c r="PB389" s="24"/>
      <c r="PC389" s="24"/>
      <c r="PD389" s="24"/>
      <c r="PE389" s="24"/>
      <c r="PF389" s="24"/>
      <c r="PG389" s="24"/>
      <c r="PH389" s="24"/>
      <c r="PI389" s="24"/>
      <c r="PJ389" s="24"/>
      <c r="PK389" s="24"/>
      <c r="PL389" s="24"/>
      <c r="PM389" s="24"/>
      <c r="PN389" s="24"/>
      <c r="PO389" s="24"/>
      <c r="PP389" s="24"/>
      <c r="PQ389" s="24"/>
      <c r="PR389" s="24"/>
      <c r="PS389" s="24"/>
      <c r="PT389" s="24"/>
      <c r="PU389" s="24"/>
      <c r="PV389" s="24"/>
      <c r="PW389" s="24"/>
      <c r="PX389" s="24"/>
      <c r="PY389" s="24"/>
      <c r="PZ389" s="24"/>
      <c r="QA389" s="24"/>
      <c r="QB389" s="24"/>
      <c r="QC389" s="24"/>
      <c r="QD389" s="24"/>
      <c r="QE389" s="24"/>
      <c r="QF389" s="24"/>
      <c r="QG389" s="24"/>
      <c r="QH389" s="24"/>
      <c r="QI389" s="24"/>
      <c r="QJ389" s="24"/>
      <c r="QK389" s="24"/>
      <c r="QL389" s="24"/>
      <c r="QM389" s="24"/>
      <c r="QN389" s="24"/>
      <c r="QO389" s="24"/>
      <c r="QP389" s="24"/>
      <c r="QQ389" s="24"/>
      <c r="QR389" s="24"/>
      <c r="QS389" s="24"/>
      <c r="QT389" s="24"/>
      <c r="QU389" s="24"/>
      <c r="QV389" s="24"/>
      <c r="QW389" s="24"/>
      <c r="QX389" s="24"/>
      <c r="QY389" s="24"/>
      <c r="QZ389" s="24"/>
      <c r="RA389" s="24"/>
      <c r="RB389" s="24"/>
      <c r="RC389" s="24"/>
      <c r="RD389" s="24"/>
      <c r="RE389" s="24"/>
      <c r="RF389" s="24"/>
      <c r="RG389" s="24"/>
      <c r="RH389" s="24"/>
      <c r="RI389" s="24"/>
      <c r="RJ389" s="24"/>
      <c r="RK389" s="24"/>
      <c r="RL389" s="24"/>
      <c r="RM389" s="24"/>
      <c r="RN389" s="24"/>
      <c r="RO389" s="24"/>
      <c r="RP389" s="24"/>
      <c r="RQ389" s="24"/>
      <c r="RR389" s="24"/>
      <c r="RS389" s="24"/>
      <c r="RT389" s="24"/>
      <c r="RU389" s="24"/>
      <c r="RV389" s="24"/>
      <c r="RW389" s="24"/>
      <c r="RX389" s="24"/>
      <c r="RY389" s="24"/>
      <c r="RZ389" s="24"/>
      <c r="SA389" s="24"/>
      <c r="SB389" s="24"/>
      <c r="SC389" s="24"/>
      <c r="SD389" s="24"/>
      <c r="SE389" s="24"/>
      <c r="SF389" s="24"/>
      <c r="SG389" s="24"/>
      <c r="SH389" s="24"/>
      <c r="SI389" s="24"/>
      <c r="SJ389" s="24"/>
      <c r="SK389" s="24"/>
      <c r="SL389" s="24"/>
      <c r="SM389" s="24"/>
      <c r="SN389" s="24"/>
      <c r="SO389" s="24"/>
      <c r="SP389" s="24"/>
      <c r="SQ389" s="24"/>
      <c r="SR389" s="24"/>
      <c r="SS389" s="24"/>
      <c r="ST389" s="24"/>
      <c r="SU389" s="24"/>
      <c r="SV389" s="24"/>
      <c r="SW389" s="24"/>
      <c r="SX389" s="24"/>
      <c r="SY389" s="24"/>
      <c r="SZ389" s="24"/>
      <c r="TA389" s="24"/>
      <c r="TB389" s="24"/>
      <c r="TC389" s="24"/>
      <c r="TD389" s="24"/>
      <c r="TE389" s="24"/>
      <c r="TF389" s="24"/>
      <c r="TG389" s="24"/>
      <c r="TH389" s="24"/>
      <c r="TI389" s="24"/>
      <c r="TJ389" s="24"/>
      <c r="TK389" s="24"/>
      <c r="TL389" s="24"/>
      <c r="TM389" s="24"/>
      <c r="TN389" s="24"/>
      <c r="TO389" s="24"/>
      <c r="TP389" s="24"/>
      <c r="TQ389" s="24"/>
      <c r="TR389" s="24"/>
      <c r="TS389" s="24"/>
      <c r="TT389" s="24"/>
      <c r="TU389" s="24"/>
      <c r="TV389" s="24"/>
      <c r="TW389" s="24"/>
      <c r="TX389" s="24"/>
      <c r="TY389" s="24"/>
      <c r="TZ389" s="24"/>
      <c r="UA389" s="24"/>
      <c r="UB389" s="24"/>
      <c r="UC389" s="24"/>
      <c r="UD389" s="24"/>
      <c r="UE389" s="24"/>
      <c r="UF389" s="24"/>
      <c r="UG389" s="24"/>
      <c r="UH389" s="24"/>
      <c r="UI389" s="24"/>
      <c r="UJ389" s="24"/>
      <c r="UK389" s="24"/>
      <c r="UL389" s="24"/>
      <c r="UM389" s="24"/>
      <c r="UN389" s="24"/>
      <c r="UO389" s="24"/>
      <c r="UP389" s="24"/>
      <c r="UQ389" s="24"/>
      <c r="UR389" s="24"/>
      <c r="US389" s="24"/>
      <c r="UT389" s="24"/>
      <c r="UU389" s="24"/>
      <c r="UV389" s="24"/>
      <c r="UW389" s="24"/>
      <c r="UX389" s="24"/>
      <c r="UY389" s="24"/>
      <c r="UZ389" s="24"/>
      <c r="VA389" s="24"/>
      <c r="VB389" s="24"/>
      <c r="VC389" s="24"/>
      <c r="VD389" s="24"/>
    </row>
    <row r="390" spans="1:576" s="23" customFormat="1" ht="15" customHeight="1" x14ac:dyDescent="0.2">
      <c r="A390" s="18">
        <v>76</v>
      </c>
      <c r="B390" s="89" t="s">
        <v>325</v>
      </c>
      <c r="C390" s="89" t="s">
        <v>326</v>
      </c>
      <c r="D390" s="20">
        <v>14</v>
      </c>
      <c r="E390" s="89" t="s">
        <v>247</v>
      </c>
      <c r="F390" s="89" t="s">
        <v>327</v>
      </c>
      <c r="G390" s="130" t="s">
        <v>228</v>
      </c>
      <c r="H390" s="22">
        <v>40</v>
      </c>
      <c r="I390" s="22" t="s">
        <v>121</v>
      </c>
      <c r="J390" s="21" t="s">
        <v>239</v>
      </c>
      <c r="K390" s="21" t="s">
        <v>273</v>
      </c>
      <c r="L390" s="21" t="s">
        <v>287</v>
      </c>
      <c r="M390" s="22">
        <v>1</v>
      </c>
      <c r="N390" s="62">
        <v>10931</v>
      </c>
      <c r="O390" s="62">
        <f t="shared" si="207"/>
        <v>2186.2000000000003</v>
      </c>
      <c r="P390" s="62"/>
      <c r="Q390" s="62">
        <f t="shared" si="208"/>
        <v>13117.2</v>
      </c>
      <c r="R390" s="62">
        <f>70.1*7</f>
        <v>490.69999999999993</v>
      </c>
      <c r="S390" s="62">
        <f t="shared" si="209"/>
        <v>2445.5333333333333</v>
      </c>
      <c r="T390" s="62">
        <f t="shared" si="210"/>
        <v>24455.333333333336</v>
      </c>
      <c r="U390" s="62">
        <f t="shared" si="211"/>
        <v>2295.5099999999998</v>
      </c>
      <c r="V390" s="62">
        <f t="shared" si="212"/>
        <v>393.51600000000002</v>
      </c>
      <c r="W390" s="62">
        <f t="shared" si="213"/>
        <v>655.86000000000013</v>
      </c>
      <c r="X390" s="62">
        <f t="shared" si="214"/>
        <v>262.34399999999999</v>
      </c>
      <c r="Y390" s="62">
        <f t="shared" si="205"/>
        <v>926</v>
      </c>
      <c r="Z390" s="62">
        <f t="shared" si="206"/>
        <v>630</v>
      </c>
      <c r="AA390" s="64">
        <f t="shared" si="215"/>
        <v>7336.6</v>
      </c>
      <c r="AB390" s="64">
        <f t="shared" si="216"/>
        <v>21624.252222222225</v>
      </c>
      <c r="AC390" s="64">
        <f t="shared" si="217"/>
        <v>259491.0266666667</v>
      </c>
      <c r="AD390" s="64"/>
      <c r="AE390" s="64"/>
      <c r="AF390" s="64"/>
      <c r="AG390" s="64"/>
      <c r="AH390" s="64"/>
      <c r="AI390" s="64"/>
      <c r="AJ390" s="64"/>
      <c r="AK390" s="64"/>
      <c r="AL390" s="6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J390" s="24"/>
      <c r="CK390" s="24"/>
      <c r="CL390" s="24"/>
      <c r="CM390" s="24"/>
      <c r="CN390" s="24"/>
      <c r="CO390" s="24"/>
      <c r="CP390" s="24"/>
      <c r="CQ390" s="24"/>
      <c r="CR390" s="24"/>
      <c r="CS390" s="24"/>
      <c r="CT390" s="24"/>
      <c r="CU390" s="24"/>
      <c r="CV390" s="24"/>
      <c r="CW390" s="24"/>
      <c r="CX390" s="24"/>
      <c r="CY390" s="24"/>
      <c r="CZ390" s="24"/>
      <c r="DA390" s="24"/>
      <c r="DB390" s="24"/>
      <c r="DC390" s="24"/>
      <c r="DD390" s="24"/>
      <c r="DE390" s="24"/>
      <c r="DF390" s="24"/>
      <c r="DG390" s="24"/>
      <c r="DH390" s="24"/>
      <c r="DI390" s="24"/>
      <c r="DJ390" s="24"/>
      <c r="DK390" s="24"/>
      <c r="DL390" s="24"/>
      <c r="DM390" s="24"/>
      <c r="DN390" s="24"/>
      <c r="DO390" s="24"/>
      <c r="DP390" s="24"/>
      <c r="DQ390" s="24"/>
      <c r="DR390" s="24"/>
      <c r="DS390" s="24"/>
      <c r="DT390" s="24"/>
      <c r="DU390" s="24"/>
      <c r="DV390" s="24"/>
      <c r="DW390" s="24"/>
      <c r="DX390" s="24"/>
      <c r="DY390" s="24"/>
      <c r="DZ390" s="24"/>
      <c r="EA390" s="24"/>
      <c r="EB390" s="24"/>
      <c r="EC390" s="24"/>
      <c r="ED390" s="24"/>
      <c r="EE390" s="24"/>
      <c r="EF390" s="24"/>
      <c r="EG390" s="24"/>
      <c r="EH390" s="24"/>
      <c r="EI390" s="24"/>
      <c r="EJ390" s="24"/>
      <c r="EK390" s="24"/>
      <c r="EL390" s="24"/>
      <c r="EM390" s="24"/>
      <c r="EN390" s="24"/>
      <c r="EO390" s="24"/>
      <c r="EP390" s="24"/>
      <c r="EQ390" s="24"/>
      <c r="ER390" s="24"/>
      <c r="ES390" s="24"/>
      <c r="ET390" s="24"/>
      <c r="EU390" s="24"/>
      <c r="EV390" s="24"/>
      <c r="EW390" s="24"/>
      <c r="EX390" s="24"/>
      <c r="EY390" s="24"/>
      <c r="EZ390" s="24"/>
      <c r="FA390" s="24"/>
      <c r="FB390" s="24"/>
      <c r="FC390" s="24"/>
      <c r="FD390" s="24"/>
      <c r="FE390" s="24"/>
      <c r="FF390" s="24"/>
      <c r="FG390" s="24"/>
      <c r="FH390" s="24"/>
      <c r="FI390" s="24"/>
      <c r="FJ390" s="24"/>
      <c r="FK390" s="24"/>
      <c r="FL390" s="24"/>
      <c r="FM390" s="24"/>
      <c r="FN390" s="24"/>
      <c r="FO390" s="24"/>
      <c r="FP390" s="24"/>
      <c r="FQ390" s="24"/>
      <c r="FR390" s="24"/>
      <c r="FS390" s="24"/>
      <c r="FT390" s="24"/>
      <c r="FU390" s="24"/>
      <c r="FV390" s="24"/>
      <c r="FW390" s="24"/>
      <c r="FX390" s="24"/>
      <c r="FY390" s="24"/>
      <c r="FZ390" s="24"/>
      <c r="GA390" s="24"/>
      <c r="GB390" s="24"/>
      <c r="GC390" s="24"/>
      <c r="GD390" s="24"/>
      <c r="GE390" s="24"/>
      <c r="GF390" s="24"/>
      <c r="GG390" s="24"/>
      <c r="GH390" s="24"/>
      <c r="GI390" s="24"/>
      <c r="GJ390" s="24"/>
      <c r="GK390" s="24"/>
      <c r="GL390" s="24"/>
      <c r="GM390" s="24"/>
      <c r="GN390" s="24"/>
      <c r="GO390" s="24"/>
      <c r="GP390" s="24"/>
      <c r="GQ390" s="24"/>
      <c r="GR390" s="24"/>
      <c r="GS390" s="24"/>
      <c r="GT390" s="24"/>
      <c r="GU390" s="24"/>
      <c r="GV390" s="24"/>
      <c r="GW390" s="24"/>
      <c r="GX390" s="24"/>
      <c r="GY390" s="24"/>
      <c r="GZ390" s="24"/>
      <c r="HA390" s="24"/>
      <c r="HB390" s="24"/>
      <c r="HC390" s="24"/>
      <c r="HD390" s="24"/>
      <c r="HE390" s="24"/>
      <c r="HF390" s="24"/>
      <c r="HG390" s="24"/>
      <c r="HH390" s="24"/>
      <c r="HI390" s="24"/>
      <c r="HJ390" s="24"/>
      <c r="HK390" s="24"/>
      <c r="HL390" s="24"/>
      <c r="HM390" s="24"/>
      <c r="HN390" s="24"/>
      <c r="HO390" s="24"/>
      <c r="HP390" s="24"/>
      <c r="HQ390" s="24"/>
      <c r="HR390" s="24"/>
      <c r="HS390" s="24"/>
      <c r="HT390" s="24"/>
      <c r="HU390" s="24"/>
      <c r="HV390" s="24"/>
      <c r="HW390" s="24"/>
      <c r="HX390" s="24"/>
      <c r="HY390" s="24"/>
      <c r="HZ390" s="24"/>
      <c r="IA390" s="24"/>
      <c r="IB390" s="24"/>
      <c r="IC390" s="24"/>
      <c r="ID390" s="24"/>
      <c r="IE390" s="24"/>
      <c r="IF390" s="24"/>
      <c r="IG390" s="24"/>
      <c r="IH390" s="24"/>
      <c r="II390" s="24"/>
      <c r="IJ390" s="24"/>
      <c r="IK390" s="24"/>
      <c r="IL390" s="24"/>
      <c r="IM390" s="24"/>
      <c r="IN390" s="24"/>
      <c r="IO390" s="24"/>
      <c r="IP390" s="24"/>
      <c r="IQ390" s="24"/>
      <c r="IR390" s="24"/>
      <c r="IS390" s="24"/>
      <c r="IT390" s="24"/>
      <c r="IU390" s="24"/>
      <c r="IV390" s="24"/>
      <c r="IW390" s="24"/>
      <c r="IX390" s="24"/>
      <c r="IY390" s="24"/>
      <c r="IZ390" s="24"/>
      <c r="JA390" s="24"/>
      <c r="JB390" s="24"/>
      <c r="JC390" s="24"/>
      <c r="JD390" s="24"/>
      <c r="JE390" s="24"/>
      <c r="JF390" s="24"/>
      <c r="JG390" s="24"/>
      <c r="JH390" s="24"/>
      <c r="JI390" s="24"/>
      <c r="JJ390" s="24"/>
      <c r="JK390" s="24"/>
      <c r="JL390" s="24"/>
      <c r="JM390" s="24"/>
      <c r="JN390" s="24"/>
      <c r="JO390" s="24"/>
      <c r="JP390" s="24"/>
      <c r="JQ390" s="24"/>
      <c r="JR390" s="24"/>
      <c r="JS390" s="24"/>
      <c r="JT390" s="24"/>
      <c r="JU390" s="24"/>
      <c r="JV390" s="24"/>
      <c r="JW390" s="24"/>
      <c r="JX390" s="24"/>
      <c r="JY390" s="24"/>
      <c r="JZ390" s="24"/>
      <c r="KA390" s="24"/>
      <c r="KB390" s="24"/>
      <c r="KC390" s="24"/>
      <c r="KD390" s="24"/>
      <c r="KE390" s="24"/>
      <c r="KF390" s="24"/>
      <c r="KG390" s="24"/>
      <c r="KH390" s="24"/>
      <c r="KI390" s="24"/>
      <c r="KJ390" s="24"/>
      <c r="KK390" s="24"/>
      <c r="KL390" s="24"/>
      <c r="KM390" s="24"/>
      <c r="KN390" s="24"/>
      <c r="KO390" s="24"/>
      <c r="KP390" s="24"/>
      <c r="KQ390" s="24"/>
      <c r="KR390" s="24"/>
      <c r="KS390" s="24"/>
      <c r="KT390" s="24"/>
      <c r="KU390" s="24"/>
      <c r="KV390" s="24"/>
      <c r="KW390" s="24"/>
      <c r="KX390" s="24"/>
      <c r="KY390" s="24"/>
      <c r="KZ390" s="24"/>
      <c r="LA390" s="24"/>
      <c r="LB390" s="24"/>
      <c r="LC390" s="24"/>
      <c r="LD390" s="24"/>
      <c r="LE390" s="24"/>
      <c r="LF390" s="24"/>
      <c r="LG390" s="24"/>
      <c r="LH390" s="24"/>
      <c r="LI390" s="24"/>
      <c r="LJ390" s="24"/>
      <c r="LK390" s="24"/>
      <c r="LL390" s="24"/>
      <c r="LM390" s="24"/>
      <c r="LN390" s="24"/>
      <c r="LO390" s="24"/>
      <c r="LP390" s="24"/>
      <c r="LQ390" s="24"/>
      <c r="LR390" s="24"/>
      <c r="LS390" s="24"/>
      <c r="LT390" s="24"/>
      <c r="LU390" s="24"/>
      <c r="LV390" s="24"/>
      <c r="LW390" s="24"/>
      <c r="LX390" s="24"/>
      <c r="LY390" s="24"/>
      <c r="LZ390" s="24"/>
      <c r="MA390" s="24"/>
      <c r="MB390" s="24"/>
      <c r="MC390" s="24"/>
      <c r="MD390" s="24"/>
      <c r="ME390" s="24"/>
      <c r="MF390" s="24"/>
      <c r="MG390" s="24"/>
      <c r="MH390" s="24"/>
      <c r="MI390" s="24"/>
      <c r="MJ390" s="24"/>
      <c r="MK390" s="24"/>
      <c r="ML390" s="24"/>
      <c r="MM390" s="24"/>
      <c r="MN390" s="24"/>
      <c r="MO390" s="24"/>
      <c r="MP390" s="24"/>
      <c r="MQ390" s="24"/>
      <c r="MR390" s="24"/>
      <c r="MS390" s="24"/>
      <c r="MT390" s="24"/>
      <c r="MU390" s="24"/>
      <c r="MV390" s="24"/>
      <c r="MW390" s="24"/>
      <c r="MX390" s="24"/>
      <c r="MY390" s="24"/>
      <c r="MZ390" s="24"/>
      <c r="NA390" s="24"/>
      <c r="NB390" s="24"/>
      <c r="NC390" s="24"/>
      <c r="ND390" s="24"/>
      <c r="NE390" s="24"/>
      <c r="NF390" s="24"/>
      <c r="NG390" s="24"/>
      <c r="NH390" s="24"/>
      <c r="NI390" s="24"/>
      <c r="NJ390" s="24"/>
      <c r="NK390" s="24"/>
      <c r="NL390" s="24"/>
      <c r="NM390" s="24"/>
      <c r="NN390" s="24"/>
      <c r="NO390" s="24"/>
      <c r="NP390" s="24"/>
      <c r="NQ390" s="24"/>
      <c r="NR390" s="24"/>
      <c r="NS390" s="24"/>
      <c r="NT390" s="24"/>
      <c r="NU390" s="24"/>
      <c r="NV390" s="24"/>
      <c r="NW390" s="24"/>
      <c r="NX390" s="24"/>
      <c r="NY390" s="24"/>
      <c r="NZ390" s="24"/>
      <c r="OA390" s="24"/>
      <c r="OB390" s="24"/>
      <c r="OC390" s="24"/>
      <c r="OD390" s="24"/>
      <c r="OE390" s="24"/>
      <c r="OF390" s="24"/>
      <c r="OG390" s="24"/>
      <c r="OH390" s="24"/>
      <c r="OI390" s="24"/>
      <c r="OJ390" s="24"/>
      <c r="OK390" s="24"/>
      <c r="OL390" s="24"/>
      <c r="OM390" s="24"/>
      <c r="ON390" s="24"/>
      <c r="OO390" s="24"/>
      <c r="OP390" s="24"/>
      <c r="OQ390" s="24"/>
      <c r="OR390" s="24"/>
      <c r="OS390" s="24"/>
      <c r="OT390" s="24"/>
      <c r="OU390" s="24"/>
      <c r="OV390" s="24"/>
      <c r="OW390" s="24"/>
      <c r="OX390" s="24"/>
      <c r="OY390" s="24"/>
      <c r="OZ390" s="24"/>
      <c r="PA390" s="24"/>
      <c r="PB390" s="24"/>
      <c r="PC390" s="24"/>
      <c r="PD390" s="24"/>
      <c r="PE390" s="24"/>
      <c r="PF390" s="24"/>
      <c r="PG390" s="24"/>
      <c r="PH390" s="24"/>
      <c r="PI390" s="24"/>
      <c r="PJ390" s="24"/>
      <c r="PK390" s="24"/>
      <c r="PL390" s="24"/>
      <c r="PM390" s="24"/>
      <c r="PN390" s="24"/>
      <c r="PO390" s="24"/>
      <c r="PP390" s="24"/>
      <c r="PQ390" s="24"/>
      <c r="PR390" s="24"/>
      <c r="PS390" s="24"/>
      <c r="PT390" s="24"/>
      <c r="PU390" s="24"/>
      <c r="PV390" s="24"/>
      <c r="PW390" s="24"/>
      <c r="PX390" s="24"/>
      <c r="PY390" s="24"/>
      <c r="PZ390" s="24"/>
      <c r="QA390" s="24"/>
      <c r="QB390" s="24"/>
      <c r="QC390" s="24"/>
      <c r="QD390" s="24"/>
      <c r="QE390" s="24"/>
      <c r="QF390" s="24"/>
      <c r="QG390" s="24"/>
      <c r="QH390" s="24"/>
      <c r="QI390" s="24"/>
      <c r="QJ390" s="24"/>
      <c r="QK390" s="24"/>
      <c r="QL390" s="24"/>
      <c r="QM390" s="24"/>
      <c r="QN390" s="24"/>
      <c r="QO390" s="24"/>
      <c r="QP390" s="24"/>
      <c r="QQ390" s="24"/>
      <c r="QR390" s="24"/>
      <c r="QS390" s="24"/>
      <c r="QT390" s="24"/>
      <c r="QU390" s="24"/>
      <c r="QV390" s="24"/>
      <c r="QW390" s="24"/>
      <c r="QX390" s="24"/>
      <c r="QY390" s="24"/>
      <c r="QZ390" s="24"/>
      <c r="RA390" s="24"/>
      <c r="RB390" s="24"/>
      <c r="RC390" s="24"/>
      <c r="RD390" s="24"/>
      <c r="RE390" s="24"/>
      <c r="RF390" s="24"/>
      <c r="RG390" s="24"/>
      <c r="RH390" s="24"/>
      <c r="RI390" s="24"/>
      <c r="RJ390" s="24"/>
      <c r="RK390" s="24"/>
      <c r="RL390" s="24"/>
      <c r="RM390" s="24"/>
      <c r="RN390" s="24"/>
      <c r="RO390" s="24"/>
      <c r="RP390" s="24"/>
      <c r="RQ390" s="24"/>
      <c r="RR390" s="24"/>
      <c r="RS390" s="24"/>
      <c r="RT390" s="24"/>
      <c r="RU390" s="24"/>
      <c r="RV390" s="24"/>
      <c r="RW390" s="24"/>
      <c r="RX390" s="24"/>
      <c r="RY390" s="24"/>
      <c r="RZ390" s="24"/>
      <c r="SA390" s="24"/>
      <c r="SB390" s="24"/>
      <c r="SC390" s="24"/>
      <c r="SD390" s="24"/>
      <c r="SE390" s="24"/>
      <c r="SF390" s="24"/>
      <c r="SG390" s="24"/>
      <c r="SH390" s="24"/>
      <c r="SI390" s="24"/>
      <c r="SJ390" s="24"/>
      <c r="SK390" s="24"/>
      <c r="SL390" s="24"/>
      <c r="SM390" s="24"/>
      <c r="SN390" s="24"/>
      <c r="SO390" s="24"/>
      <c r="SP390" s="24"/>
      <c r="SQ390" s="24"/>
      <c r="SR390" s="24"/>
      <c r="SS390" s="24"/>
      <c r="ST390" s="24"/>
      <c r="SU390" s="24"/>
      <c r="SV390" s="24"/>
      <c r="SW390" s="24"/>
      <c r="SX390" s="24"/>
      <c r="SY390" s="24"/>
      <c r="SZ390" s="24"/>
      <c r="TA390" s="24"/>
      <c r="TB390" s="24"/>
      <c r="TC390" s="24"/>
      <c r="TD390" s="24"/>
      <c r="TE390" s="24"/>
      <c r="TF390" s="24"/>
      <c r="TG390" s="24"/>
      <c r="TH390" s="24"/>
      <c r="TI390" s="24"/>
      <c r="TJ390" s="24"/>
      <c r="TK390" s="24"/>
      <c r="TL390" s="24"/>
      <c r="TM390" s="24"/>
      <c r="TN390" s="24"/>
      <c r="TO390" s="24"/>
      <c r="TP390" s="24"/>
      <c r="TQ390" s="24"/>
      <c r="TR390" s="24"/>
      <c r="TS390" s="24"/>
      <c r="TT390" s="24"/>
      <c r="TU390" s="24"/>
      <c r="TV390" s="24"/>
      <c r="TW390" s="24"/>
      <c r="TX390" s="24"/>
      <c r="TY390" s="24"/>
      <c r="TZ390" s="24"/>
      <c r="UA390" s="24"/>
      <c r="UB390" s="24"/>
      <c r="UC390" s="24"/>
      <c r="UD390" s="24"/>
      <c r="UE390" s="24"/>
      <c r="UF390" s="24"/>
      <c r="UG390" s="24"/>
      <c r="UH390" s="24"/>
      <c r="UI390" s="24"/>
      <c r="UJ390" s="24"/>
      <c r="UK390" s="24"/>
      <c r="UL390" s="24"/>
      <c r="UM390" s="24"/>
      <c r="UN390" s="24"/>
      <c r="UO390" s="24"/>
      <c r="UP390" s="24"/>
      <c r="UQ390" s="24"/>
      <c r="UR390" s="24"/>
      <c r="US390" s="24"/>
      <c r="UT390" s="24"/>
      <c r="UU390" s="24"/>
      <c r="UV390" s="24"/>
      <c r="UW390" s="24"/>
      <c r="UX390" s="24"/>
      <c r="UY390" s="24"/>
      <c r="UZ390" s="24"/>
      <c r="VA390" s="24"/>
      <c r="VB390" s="24"/>
      <c r="VC390" s="24"/>
      <c r="VD390" s="24"/>
    </row>
    <row r="391" spans="1:576" s="23" customFormat="1" ht="15" customHeight="1" x14ac:dyDescent="0.2">
      <c r="A391" s="18">
        <v>77</v>
      </c>
      <c r="B391" s="89" t="s">
        <v>325</v>
      </c>
      <c r="C391" s="89" t="s">
        <v>326</v>
      </c>
      <c r="D391" s="20">
        <v>14</v>
      </c>
      <c r="E391" s="89" t="s">
        <v>247</v>
      </c>
      <c r="F391" s="89" t="s">
        <v>327</v>
      </c>
      <c r="G391" s="130" t="s">
        <v>228</v>
      </c>
      <c r="H391" s="22">
        <v>40</v>
      </c>
      <c r="I391" s="22" t="s">
        <v>121</v>
      </c>
      <c r="J391" s="21" t="s">
        <v>239</v>
      </c>
      <c r="K391" s="21" t="s">
        <v>273</v>
      </c>
      <c r="L391" s="21" t="s">
        <v>287</v>
      </c>
      <c r="M391" s="22">
        <v>1</v>
      </c>
      <c r="N391" s="62">
        <v>10931</v>
      </c>
      <c r="O391" s="62">
        <f t="shared" si="207"/>
        <v>2186.2000000000003</v>
      </c>
      <c r="P391" s="62"/>
      <c r="Q391" s="62">
        <f t="shared" si="208"/>
        <v>13117.2</v>
      </c>
      <c r="R391" s="62">
        <f>70.1*4</f>
        <v>280.39999999999998</v>
      </c>
      <c r="S391" s="62">
        <f t="shared" si="209"/>
        <v>2445.5333333333333</v>
      </c>
      <c r="T391" s="62">
        <f t="shared" si="210"/>
        <v>24455.333333333336</v>
      </c>
      <c r="U391" s="62">
        <f t="shared" si="211"/>
        <v>2295.5099999999998</v>
      </c>
      <c r="V391" s="62">
        <f t="shared" si="212"/>
        <v>393.51600000000002</v>
      </c>
      <c r="W391" s="62">
        <f t="shared" si="213"/>
        <v>655.86000000000013</v>
      </c>
      <c r="X391" s="62">
        <f t="shared" si="214"/>
        <v>262.34399999999999</v>
      </c>
      <c r="Y391" s="62">
        <f t="shared" si="205"/>
        <v>926</v>
      </c>
      <c r="Z391" s="62">
        <f t="shared" si="206"/>
        <v>630</v>
      </c>
      <c r="AA391" s="64">
        <f t="shared" si="215"/>
        <v>7336.6</v>
      </c>
      <c r="AB391" s="64">
        <f t="shared" si="216"/>
        <v>21413.952222222222</v>
      </c>
      <c r="AC391" s="64">
        <f t="shared" si="217"/>
        <v>256967.42666666667</v>
      </c>
      <c r="AD391" s="64"/>
      <c r="AE391" s="64"/>
      <c r="AF391" s="64"/>
      <c r="AG391" s="64"/>
      <c r="AH391" s="64"/>
      <c r="AI391" s="64"/>
      <c r="AJ391" s="64"/>
      <c r="AK391" s="64"/>
      <c r="AL391" s="6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  <c r="CH391" s="24"/>
      <c r="CI391" s="24"/>
      <c r="CJ391" s="24"/>
      <c r="CK391" s="24"/>
      <c r="CL391" s="24"/>
      <c r="CM391" s="24"/>
      <c r="CN391" s="24"/>
      <c r="CO391" s="24"/>
      <c r="CP391" s="24"/>
      <c r="CQ391" s="24"/>
      <c r="CR391" s="24"/>
      <c r="CS391" s="24"/>
      <c r="CT391" s="24"/>
      <c r="CU391" s="24"/>
      <c r="CV391" s="24"/>
      <c r="CW391" s="24"/>
      <c r="CX391" s="24"/>
      <c r="CY391" s="24"/>
      <c r="CZ391" s="24"/>
      <c r="DA391" s="24"/>
      <c r="DB391" s="24"/>
      <c r="DC391" s="24"/>
      <c r="DD391" s="24"/>
      <c r="DE391" s="24"/>
      <c r="DF391" s="24"/>
      <c r="DG391" s="24"/>
      <c r="DH391" s="24"/>
      <c r="DI391" s="24"/>
      <c r="DJ391" s="24"/>
      <c r="DK391" s="24"/>
      <c r="DL391" s="24"/>
      <c r="DM391" s="24"/>
      <c r="DN391" s="24"/>
      <c r="DO391" s="24"/>
      <c r="DP391" s="24"/>
      <c r="DQ391" s="24"/>
      <c r="DR391" s="24"/>
      <c r="DS391" s="24"/>
      <c r="DT391" s="24"/>
      <c r="DU391" s="24"/>
      <c r="DV391" s="24"/>
      <c r="DW391" s="24"/>
      <c r="DX391" s="24"/>
      <c r="DY391" s="24"/>
      <c r="DZ391" s="24"/>
      <c r="EA391" s="24"/>
      <c r="EB391" s="24"/>
      <c r="EC391" s="24"/>
      <c r="ED391" s="24"/>
      <c r="EE391" s="24"/>
      <c r="EF391" s="24"/>
      <c r="EG391" s="24"/>
      <c r="EH391" s="24"/>
      <c r="EI391" s="24"/>
      <c r="EJ391" s="24"/>
      <c r="EK391" s="24"/>
      <c r="EL391" s="24"/>
      <c r="EM391" s="24"/>
      <c r="EN391" s="24"/>
      <c r="EO391" s="24"/>
      <c r="EP391" s="24"/>
      <c r="EQ391" s="24"/>
      <c r="ER391" s="24"/>
      <c r="ES391" s="24"/>
      <c r="ET391" s="24"/>
      <c r="EU391" s="24"/>
      <c r="EV391" s="24"/>
      <c r="EW391" s="24"/>
      <c r="EX391" s="24"/>
      <c r="EY391" s="24"/>
      <c r="EZ391" s="24"/>
      <c r="FA391" s="24"/>
      <c r="FB391" s="24"/>
      <c r="FC391" s="24"/>
      <c r="FD391" s="24"/>
      <c r="FE391" s="24"/>
      <c r="FF391" s="24"/>
      <c r="FG391" s="24"/>
      <c r="FH391" s="24"/>
      <c r="FI391" s="24"/>
      <c r="FJ391" s="24"/>
      <c r="FK391" s="24"/>
      <c r="FL391" s="24"/>
      <c r="FM391" s="24"/>
      <c r="FN391" s="24"/>
      <c r="FO391" s="24"/>
      <c r="FP391" s="24"/>
      <c r="FQ391" s="24"/>
      <c r="FR391" s="24"/>
      <c r="FS391" s="24"/>
      <c r="FT391" s="24"/>
      <c r="FU391" s="24"/>
      <c r="FV391" s="24"/>
      <c r="FW391" s="24"/>
      <c r="FX391" s="24"/>
      <c r="FY391" s="24"/>
      <c r="FZ391" s="24"/>
      <c r="GA391" s="24"/>
      <c r="GB391" s="24"/>
      <c r="GC391" s="24"/>
      <c r="GD391" s="24"/>
      <c r="GE391" s="24"/>
      <c r="GF391" s="24"/>
      <c r="GG391" s="24"/>
      <c r="GH391" s="24"/>
      <c r="GI391" s="24"/>
      <c r="GJ391" s="24"/>
      <c r="GK391" s="24"/>
      <c r="GL391" s="24"/>
      <c r="GM391" s="24"/>
      <c r="GN391" s="24"/>
      <c r="GO391" s="24"/>
      <c r="GP391" s="24"/>
      <c r="GQ391" s="24"/>
      <c r="GR391" s="24"/>
      <c r="GS391" s="24"/>
      <c r="GT391" s="24"/>
      <c r="GU391" s="24"/>
      <c r="GV391" s="24"/>
      <c r="GW391" s="24"/>
      <c r="GX391" s="24"/>
      <c r="GY391" s="24"/>
      <c r="GZ391" s="24"/>
      <c r="HA391" s="24"/>
      <c r="HB391" s="24"/>
      <c r="HC391" s="24"/>
      <c r="HD391" s="24"/>
      <c r="HE391" s="24"/>
      <c r="HF391" s="24"/>
      <c r="HG391" s="24"/>
      <c r="HH391" s="24"/>
      <c r="HI391" s="24"/>
      <c r="HJ391" s="24"/>
      <c r="HK391" s="24"/>
      <c r="HL391" s="24"/>
      <c r="HM391" s="24"/>
      <c r="HN391" s="24"/>
      <c r="HO391" s="24"/>
      <c r="HP391" s="24"/>
      <c r="HQ391" s="24"/>
      <c r="HR391" s="24"/>
      <c r="HS391" s="24"/>
      <c r="HT391" s="24"/>
      <c r="HU391" s="24"/>
      <c r="HV391" s="24"/>
      <c r="HW391" s="24"/>
      <c r="HX391" s="24"/>
      <c r="HY391" s="24"/>
      <c r="HZ391" s="24"/>
      <c r="IA391" s="24"/>
      <c r="IB391" s="24"/>
      <c r="IC391" s="24"/>
      <c r="ID391" s="24"/>
      <c r="IE391" s="24"/>
      <c r="IF391" s="24"/>
      <c r="IG391" s="24"/>
      <c r="IH391" s="24"/>
      <c r="II391" s="24"/>
      <c r="IJ391" s="24"/>
      <c r="IK391" s="24"/>
      <c r="IL391" s="24"/>
      <c r="IM391" s="24"/>
      <c r="IN391" s="24"/>
      <c r="IO391" s="24"/>
      <c r="IP391" s="24"/>
      <c r="IQ391" s="24"/>
      <c r="IR391" s="24"/>
      <c r="IS391" s="24"/>
      <c r="IT391" s="24"/>
      <c r="IU391" s="24"/>
      <c r="IV391" s="24"/>
      <c r="IW391" s="24"/>
      <c r="IX391" s="24"/>
      <c r="IY391" s="24"/>
      <c r="IZ391" s="24"/>
      <c r="JA391" s="24"/>
      <c r="JB391" s="24"/>
      <c r="JC391" s="24"/>
      <c r="JD391" s="24"/>
      <c r="JE391" s="24"/>
      <c r="JF391" s="24"/>
      <c r="JG391" s="24"/>
      <c r="JH391" s="24"/>
      <c r="JI391" s="24"/>
      <c r="JJ391" s="24"/>
      <c r="JK391" s="24"/>
      <c r="JL391" s="24"/>
      <c r="JM391" s="24"/>
      <c r="JN391" s="24"/>
      <c r="JO391" s="24"/>
      <c r="JP391" s="24"/>
      <c r="JQ391" s="24"/>
      <c r="JR391" s="24"/>
      <c r="JS391" s="24"/>
      <c r="JT391" s="24"/>
      <c r="JU391" s="24"/>
      <c r="JV391" s="24"/>
      <c r="JW391" s="24"/>
      <c r="JX391" s="24"/>
      <c r="JY391" s="24"/>
      <c r="JZ391" s="24"/>
      <c r="KA391" s="24"/>
      <c r="KB391" s="24"/>
      <c r="KC391" s="24"/>
      <c r="KD391" s="24"/>
      <c r="KE391" s="24"/>
      <c r="KF391" s="24"/>
      <c r="KG391" s="24"/>
      <c r="KH391" s="24"/>
      <c r="KI391" s="24"/>
      <c r="KJ391" s="24"/>
      <c r="KK391" s="24"/>
      <c r="KL391" s="24"/>
      <c r="KM391" s="24"/>
      <c r="KN391" s="24"/>
      <c r="KO391" s="24"/>
      <c r="KP391" s="24"/>
      <c r="KQ391" s="24"/>
      <c r="KR391" s="24"/>
      <c r="KS391" s="24"/>
      <c r="KT391" s="24"/>
      <c r="KU391" s="24"/>
      <c r="KV391" s="24"/>
      <c r="KW391" s="24"/>
      <c r="KX391" s="24"/>
      <c r="KY391" s="24"/>
      <c r="KZ391" s="24"/>
      <c r="LA391" s="24"/>
      <c r="LB391" s="24"/>
      <c r="LC391" s="24"/>
      <c r="LD391" s="24"/>
      <c r="LE391" s="24"/>
      <c r="LF391" s="24"/>
      <c r="LG391" s="24"/>
      <c r="LH391" s="24"/>
      <c r="LI391" s="24"/>
      <c r="LJ391" s="24"/>
      <c r="LK391" s="24"/>
      <c r="LL391" s="24"/>
      <c r="LM391" s="24"/>
      <c r="LN391" s="24"/>
      <c r="LO391" s="24"/>
      <c r="LP391" s="24"/>
      <c r="LQ391" s="24"/>
      <c r="LR391" s="24"/>
      <c r="LS391" s="24"/>
      <c r="LT391" s="24"/>
      <c r="LU391" s="24"/>
      <c r="LV391" s="24"/>
      <c r="LW391" s="24"/>
      <c r="LX391" s="24"/>
      <c r="LY391" s="24"/>
      <c r="LZ391" s="24"/>
      <c r="MA391" s="24"/>
      <c r="MB391" s="24"/>
      <c r="MC391" s="24"/>
      <c r="MD391" s="24"/>
      <c r="ME391" s="24"/>
      <c r="MF391" s="24"/>
      <c r="MG391" s="24"/>
      <c r="MH391" s="24"/>
      <c r="MI391" s="24"/>
      <c r="MJ391" s="24"/>
      <c r="MK391" s="24"/>
      <c r="ML391" s="24"/>
      <c r="MM391" s="24"/>
      <c r="MN391" s="24"/>
      <c r="MO391" s="24"/>
      <c r="MP391" s="24"/>
      <c r="MQ391" s="24"/>
      <c r="MR391" s="24"/>
      <c r="MS391" s="24"/>
      <c r="MT391" s="24"/>
      <c r="MU391" s="24"/>
      <c r="MV391" s="24"/>
      <c r="MW391" s="24"/>
      <c r="MX391" s="24"/>
      <c r="MY391" s="24"/>
      <c r="MZ391" s="24"/>
      <c r="NA391" s="24"/>
      <c r="NB391" s="24"/>
      <c r="NC391" s="24"/>
      <c r="ND391" s="24"/>
      <c r="NE391" s="24"/>
      <c r="NF391" s="24"/>
      <c r="NG391" s="24"/>
      <c r="NH391" s="24"/>
      <c r="NI391" s="24"/>
      <c r="NJ391" s="24"/>
      <c r="NK391" s="24"/>
      <c r="NL391" s="24"/>
      <c r="NM391" s="24"/>
      <c r="NN391" s="24"/>
      <c r="NO391" s="24"/>
      <c r="NP391" s="24"/>
      <c r="NQ391" s="24"/>
      <c r="NR391" s="24"/>
      <c r="NS391" s="24"/>
      <c r="NT391" s="24"/>
      <c r="NU391" s="24"/>
      <c r="NV391" s="24"/>
      <c r="NW391" s="24"/>
      <c r="NX391" s="24"/>
      <c r="NY391" s="24"/>
      <c r="NZ391" s="24"/>
      <c r="OA391" s="24"/>
      <c r="OB391" s="24"/>
      <c r="OC391" s="24"/>
      <c r="OD391" s="24"/>
      <c r="OE391" s="24"/>
      <c r="OF391" s="24"/>
      <c r="OG391" s="24"/>
      <c r="OH391" s="24"/>
      <c r="OI391" s="24"/>
      <c r="OJ391" s="24"/>
      <c r="OK391" s="24"/>
      <c r="OL391" s="24"/>
      <c r="OM391" s="24"/>
      <c r="ON391" s="24"/>
      <c r="OO391" s="24"/>
      <c r="OP391" s="24"/>
      <c r="OQ391" s="24"/>
      <c r="OR391" s="24"/>
      <c r="OS391" s="24"/>
      <c r="OT391" s="24"/>
      <c r="OU391" s="24"/>
      <c r="OV391" s="24"/>
      <c r="OW391" s="24"/>
      <c r="OX391" s="24"/>
      <c r="OY391" s="24"/>
      <c r="OZ391" s="24"/>
      <c r="PA391" s="24"/>
      <c r="PB391" s="24"/>
      <c r="PC391" s="24"/>
      <c r="PD391" s="24"/>
      <c r="PE391" s="24"/>
      <c r="PF391" s="24"/>
      <c r="PG391" s="24"/>
      <c r="PH391" s="24"/>
      <c r="PI391" s="24"/>
      <c r="PJ391" s="24"/>
      <c r="PK391" s="24"/>
      <c r="PL391" s="24"/>
      <c r="PM391" s="24"/>
      <c r="PN391" s="24"/>
      <c r="PO391" s="24"/>
      <c r="PP391" s="24"/>
      <c r="PQ391" s="24"/>
      <c r="PR391" s="24"/>
      <c r="PS391" s="24"/>
      <c r="PT391" s="24"/>
      <c r="PU391" s="24"/>
      <c r="PV391" s="24"/>
      <c r="PW391" s="24"/>
      <c r="PX391" s="24"/>
      <c r="PY391" s="24"/>
      <c r="PZ391" s="24"/>
      <c r="QA391" s="24"/>
      <c r="QB391" s="24"/>
      <c r="QC391" s="24"/>
      <c r="QD391" s="24"/>
      <c r="QE391" s="24"/>
      <c r="QF391" s="24"/>
      <c r="QG391" s="24"/>
      <c r="QH391" s="24"/>
      <c r="QI391" s="24"/>
      <c r="QJ391" s="24"/>
      <c r="QK391" s="24"/>
      <c r="QL391" s="24"/>
      <c r="QM391" s="24"/>
      <c r="QN391" s="24"/>
      <c r="QO391" s="24"/>
      <c r="QP391" s="24"/>
      <c r="QQ391" s="24"/>
      <c r="QR391" s="24"/>
      <c r="QS391" s="24"/>
      <c r="QT391" s="24"/>
      <c r="QU391" s="24"/>
      <c r="QV391" s="24"/>
      <c r="QW391" s="24"/>
      <c r="QX391" s="24"/>
      <c r="QY391" s="24"/>
      <c r="QZ391" s="24"/>
      <c r="RA391" s="24"/>
      <c r="RB391" s="24"/>
      <c r="RC391" s="24"/>
      <c r="RD391" s="24"/>
      <c r="RE391" s="24"/>
      <c r="RF391" s="24"/>
      <c r="RG391" s="24"/>
      <c r="RH391" s="24"/>
      <c r="RI391" s="24"/>
      <c r="RJ391" s="24"/>
      <c r="RK391" s="24"/>
      <c r="RL391" s="24"/>
      <c r="RM391" s="24"/>
      <c r="RN391" s="24"/>
      <c r="RO391" s="24"/>
      <c r="RP391" s="24"/>
      <c r="RQ391" s="24"/>
      <c r="RR391" s="24"/>
      <c r="RS391" s="24"/>
      <c r="RT391" s="24"/>
      <c r="RU391" s="24"/>
      <c r="RV391" s="24"/>
      <c r="RW391" s="24"/>
      <c r="RX391" s="24"/>
      <c r="RY391" s="24"/>
      <c r="RZ391" s="24"/>
      <c r="SA391" s="24"/>
      <c r="SB391" s="24"/>
      <c r="SC391" s="24"/>
      <c r="SD391" s="24"/>
      <c r="SE391" s="24"/>
      <c r="SF391" s="24"/>
      <c r="SG391" s="24"/>
      <c r="SH391" s="24"/>
      <c r="SI391" s="24"/>
      <c r="SJ391" s="24"/>
      <c r="SK391" s="24"/>
      <c r="SL391" s="24"/>
      <c r="SM391" s="24"/>
      <c r="SN391" s="24"/>
      <c r="SO391" s="24"/>
      <c r="SP391" s="24"/>
      <c r="SQ391" s="24"/>
      <c r="SR391" s="24"/>
      <c r="SS391" s="24"/>
      <c r="ST391" s="24"/>
      <c r="SU391" s="24"/>
      <c r="SV391" s="24"/>
      <c r="SW391" s="24"/>
      <c r="SX391" s="24"/>
      <c r="SY391" s="24"/>
      <c r="SZ391" s="24"/>
      <c r="TA391" s="24"/>
      <c r="TB391" s="24"/>
      <c r="TC391" s="24"/>
      <c r="TD391" s="24"/>
      <c r="TE391" s="24"/>
      <c r="TF391" s="24"/>
      <c r="TG391" s="24"/>
      <c r="TH391" s="24"/>
      <c r="TI391" s="24"/>
      <c r="TJ391" s="24"/>
      <c r="TK391" s="24"/>
      <c r="TL391" s="24"/>
      <c r="TM391" s="24"/>
      <c r="TN391" s="24"/>
      <c r="TO391" s="24"/>
      <c r="TP391" s="24"/>
      <c r="TQ391" s="24"/>
      <c r="TR391" s="24"/>
      <c r="TS391" s="24"/>
      <c r="TT391" s="24"/>
      <c r="TU391" s="24"/>
      <c r="TV391" s="24"/>
      <c r="TW391" s="24"/>
      <c r="TX391" s="24"/>
      <c r="TY391" s="24"/>
      <c r="TZ391" s="24"/>
      <c r="UA391" s="24"/>
      <c r="UB391" s="24"/>
      <c r="UC391" s="24"/>
      <c r="UD391" s="24"/>
      <c r="UE391" s="24"/>
      <c r="UF391" s="24"/>
      <c r="UG391" s="24"/>
      <c r="UH391" s="24"/>
      <c r="UI391" s="24"/>
      <c r="UJ391" s="24"/>
      <c r="UK391" s="24"/>
      <c r="UL391" s="24"/>
      <c r="UM391" s="24"/>
      <c r="UN391" s="24"/>
      <c r="UO391" s="24"/>
      <c r="UP391" s="24"/>
      <c r="UQ391" s="24"/>
      <c r="UR391" s="24"/>
      <c r="US391" s="24"/>
      <c r="UT391" s="24"/>
      <c r="UU391" s="24"/>
      <c r="UV391" s="24"/>
      <c r="UW391" s="24"/>
      <c r="UX391" s="24"/>
      <c r="UY391" s="24"/>
      <c r="UZ391" s="24"/>
      <c r="VA391" s="24"/>
      <c r="VB391" s="24"/>
      <c r="VC391" s="24"/>
      <c r="VD391" s="24"/>
    </row>
    <row r="392" spans="1:576" s="23" customFormat="1" ht="15" customHeight="1" x14ac:dyDescent="0.2">
      <c r="A392" s="18">
        <v>78</v>
      </c>
      <c r="B392" s="89" t="s">
        <v>325</v>
      </c>
      <c r="C392" s="89" t="s">
        <v>326</v>
      </c>
      <c r="D392" s="20">
        <v>14</v>
      </c>
      <c r="E392" s="89" t="s">
        <v>247</v>
      </c>
      <c r="F392" s="89" t="s">
        <v>327</v>
      </c>
      <c r="G392" s="130" t="s">
        <v>228</v>
      </c>
      <c r="H392" s="22">
        <v>40</v>
      </c>
      <c r="I392" s="22" t="s">
        <v>121</v>
      </c>
      <c r="J392" s="21" t="s">
        <v>239</v>
      </c>
      <c r="K392" s="21" t="s">
        <v>273</v>
      </c>
      <c r="L392" s="21" t="s">
        <v>287</v>
      </c>
      <c r="M392" s="22">
        <v>1</v>
      </c>
      <c r="N392" s="62">
        <v>10931</v>
      </c>
      <c r="O392" s="62">
        <f t="shared" si="207"/>
        <v>2186.2000000000003</v>
      </c>
      <c r="P392" s="62"/>
      <c r="Q392" s="62">
        <f t="shared" si="208"/>
        <v>13117.2</v>
      </c>
      <c r="R392" s="62">
        <f>70.1*7</f>
        <v>490.69999999999993</v>
      </c>
      <c r="S392" s="62">
        <f t="shared" si="209"/>
        <v>2445.5333333333333</v>
      </c>
      <c r="T392" s="62">
        <f t="shared" si="210"/>
        <v>24455.333333333336</v>
      </c>
      <c r="U392" s="62">
        <f t="shared" si="211"/>
        <v>2295.5099999999998</v>
      </c>
      <c r="V392" s="62">
        <f t="shared" si="212"/>
        <v>393.51600000000002</v>
      </c>
      <c r="W392" s="62">
        <f t="shared" si="213"/>
        <v>655.86000000000013</v>
      </c>
      <c r="X392" s="62">
        <f t="shared" si="214"/>
        <v>262.34399999999999</v>
      </c>
      <c r="Y392" s="62">
        <f t="shared" si="205"/>
        <v>926</v>
      </c>
      <c r="Z392" s="62">
        <f t="shared" si="206"/>
        <v>630</v>
      </c>
      <c r="AA392" s="64">
        <f t="shared" si="215"/>
        <v>7336.6</v>
      </c>
      <c r="AB392" s="64">
        <f t="shared" si="216"/>
        <v>21624.252222222225</v>
      </c>
      <c r="AC392" s="64">
        <f t="shared" si="217"/>
        <v>259491.0266666667</v>
      </c>
      <c r="AD392" s="64"/>
      <c r="AE392" s="64"/>
      <c r="AF392" s="64"/>
      <c r="AG392" s="64"/>
      <c r="AH392" s="64"/>
      <c r="AI392" s="64"/>
      <c r="AJ392" s="64"/>
      <c r="AK392" s="64"/>
      <c r="AL392" s="6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4"/>
      <c r="CY392" s="24"/>
      <c r="CZ392" s="24"/>
      <c r="DA392" s="24"/>
      <c r="DB392" s="24"/>
      <c r="DC392" s="24"/>
      <c r="DD392" s="24"/>
      <c r="DE392" s="24"/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24"/>
      <c r="GF392" s="24"/>
      <c r="GG392" s="24"/>
      <c r="GH392" s="24"/>
      <c r="GI392" s="24"/>
      <c r="GJ392" s="24"/>
      <c r="GK392" s="24"/>
      <c r="GL392" s="24"/>
      <c r="GM392" s="24"/>
      <c r="GN392" s="24"/>
      <c r="GO392" s="24"/>
      <c r="GP392" s="24"/>
      <c r="GQ392" s="24"/>
      <c r="GR392" s="24"/>
      <c r="GS392" s="24"/>
      <c r="GT392" s="24"/>
      <c r="GU392" s="24"/>
      <c r="GV392" s="24"/>
      <c r="GW392" s="24"/>
      <c r="GX392" s="24"/>
      <c r="GY392" s="24"/>
      <c r="GZ392" s="24"/>
      <c r="HA392" s="24"/>
      <c r="HB392" s="24"/>
      <c r="HC392" s="24"/>
      <c r="HD392" s="24"/>
      <c r="HE392" s="24"/>
      <c r="HF392" s="24"/>
      <c r="HG392" s="24"/>
      <c r="HH392" s="24"/>
      <c r="HI392" s="24"/>
      <c r="HJ392" s="24"/>
      <c r="HK392" s="24"/>
      <c r="HL392" s="24"/>
      <c r="HM392" s="24"/>
      <c r="HN392" s="24"/>
      <c r="HO392" s="24"/>
      <c r="HP392" s="24"/>
      <c r="HQ392" s="24"/>
      <c r="HR392" s="24"/>
      <c r="HS392" s="24"/>
      <c r="HT392" s="24"/>
      <c r="HU392" s="24"/>
      <c r="HV392" s="24"/>
      <c r="HW392" s="24"/>
      <c r="HX392" s="24"/>
      <c r="HY392" s="24"/>
      <c r="HZ392" s="24"/>
      <c r="IA392" s="24"/>
      <c r="IB392" s="24"/>
      <c r="IC392" s="24"/>
      <c r="ID392" s="24"/>
      <c r="IE392" s="24"/>
      <c r="IF392" s="24"/>
      <c r="IG392" s="24"/>
      <c r="IH392" s="24"/>
      <c r="II392" s="24"/>
      <c r="IJ392" s="24"/>
      <c r="IK392" s="24"/>
      <c r="IL392" s="24"/>
      <c r="IM392" s="24"/>
      <c r="IN392" s="24"/>
      <c r="IO392" s="24"/>
      <c r="IP392" s="24"/>
      <c r="IQ392" s="24"/>
      <c r="IR392" s="24"/>
      <c r="IS392" s="24"/>
      <c r="IT392" s="24"/>
      <c r="IU392" s="24"/>
      <c r="IV392" s="24"/>
      <c r="IW392" s="24"/>
      <c r="IX392" s="24"/>
      <c r="IY392" s="24"/>
      <c r="IZ392" s="24"/>
      <c r="JA392" s="24"/>
      <c r="JB392" s="24"/>
      <c r="JC392" s="24"/>
      <c r="JD392" s="24"/>
      <c r="JE392" s="24"/>
      <c r="JF392" s="24"/>
      <c r="JG392" s="24"/>
      <c r="JH392" s="24"/>
      <c r="JI392" s="24"/>
      <c r="JJ392" s="24"/>
      <c r="JK392" s="24"/>
      <c r="JL392" s="24"/>
      <c r="JM392" s="24"/>
      <c r="JN392" s="24"/>
      <c r="JO392" s="24"/>
      <c r="JP392" s="24"/>
      <c r="JQ392" s="24"/>
      <c r="JR392" s="24"/>
      <c r="JS392" s="24"/>
      <c r="JT392" s="24"/>
      <c r="JU392" s="24"/>
      <c r="JV392" s="24"/>
      <c r="JW392" s="24"/>
      <c r="JX392" s="24"/>
      <c r="JY392" s="24"/>
      <c r="JZ392" s="24"/>
      <c r="KA392" s="24"/>
      <c r="KB392" s="24"/>
      <c r="KC392" s="24"/>
      <c r="KD392" s="24"/>
      <c r="KE392" s="24"/>
      <c r="KF392" s="24"/>
      <c r="KG392" s="24"/>
      <c r="KH392" s="24"/>
      <c r="KI392" s="24"/>
      <c r="KJ392" s="24"/>
      <c r="KK392" s="24"/>
      <c r="KL392" s="24"/>
      <c r="KM392" s="24"/>
      <c r="KN392" s="24"/>
      <c r="KO392" s="24"/>
      <c r="KP392" s="24"/>
      <c r="KQ392" s="24"/>
      <c r="KR392" s="24"/>
      <c r="KS392" s="24"/>
      <c r="KT392" s="24"/>
      <c r="KU392" s="24"/>
      <c r="KV392" s="24"/>
      <c r="KW392" s="24"/>
      <c r="KX392" s="24"/>
      <c r="KY392" s="24"/>
      <c r="KZ392" s="24"/>
      <c r="LA392" s="24"/>
      <c r="LB392" s="24"/>
      <c r="LC392" s="24"/>
      <c r="LD392" s="24"/>
      <c r="LE392" s="24"/>
      <c r="LF392" s="24"/>
      <c r="LG392" s="24"/>
      <c r="LH392" s="24"/>
      <c r="LI392" s="24"/>
      <c r="LJ392" s="24"/>
      <c r="LK392" s="24"/>
      <c r="LL392" s="24"/>
      <c r="LM392" s="24"/>
      <c r="LN392" s="24"/>
      <c r="LO392" s="24"/>
      <c r="LP392" s="24"/>
      <c r="LQ392" s="24"/>
      <c r="LR392" s="24"/>
      <c r="LS392" s="24"/>
      <c r="LT392" s="24"/>
      <c r="LU392" s="24"/>
      <c r="LV392" s="24"/>
      <c r="LW392" s="24"/>
      <c r="LX392" s="24"/>
      <c r="LY392" s="24"/>
      <c r="LZ392" s="24"/>
      <c r="MA392" s="24"/>
      <c r="MB392" s="24"/>
      <c r="MC392" s="24"/>
      <c r="MD392" s="24"/>
      <c r="ME392" s="24"/>
      <c r="MF392" s="24"/>
      <c r="MG392" s="24"/>
      <c r="MH392" s="24"/>
      <c r="MI392" s="24"/>
      <c r="MJ392" s="24"/>
      <c r="MK392" s="24"/>
      <c r="ML392" s="24"/>
      <c r="MM392" s="24"/>
      <c r="MN392" s="24"/>
      <c r="MO392" s="24"/>
      <c r="MP392" s="24"/>
      <c r="MQ392" s="24"/>
      <c r="MR392" s="24"/>
      <c r="MS392" s="24"/>
      <c r="MT392" s="24"/>
      <c r="MU392" s="24"/>
      <c r="MV392" s="24"/>
      <c r="MW392" s="24"/>
      <c r="MX392" s="24"/>
      <c r="MY392" s="24"/>
      <c r="MZ392" s="24"/>
      <c r="NA392" s="24"/>
      <c r="NB392" s="24"/>
      <c r="NC392" s="24"/>
      <c r="ND392" s="24"/>
      <c r="NE392" s="24"/>
      <c r="NF392" s="24"/>
      <c r="NG392" s="24"/>
      <c r="NH392" s="24"/>
      <c r="NI392" s="24"/>
      <c r="NJ392" s="24"/>
      <c r="NK392" s="24"/>
      <c r="NL392" s="24"/>
      <c r="NM392" s="24"/>
      <c r="NN392" s="24"/>
      <c r="NO392" s="24"/>
      <c r="NP392" s="24"/>
      <c r="NQ392" s="24"/>
      <c r="NR392" s="24"/>
      <c r="NS392" s="24"/>
      <c r="NT392" s="24"/>
      <c r="NU392" s="24"/>
      <c r="NV392" s="24"/>
      <c r="NW392" s="24"/>
      <c r="NX392" s="24"/>
      <c r="NY392" s="24"/>
      <c r="NZ392" s="24"/>
      <c r="OA392" s="24"/>
      <c r="OB392" s="24"/>
      <c r="OC392" s="24"/>
      <c r="OD392" s="24"/>
      <c r="OE392" s="24"/>
      <c r="OF392" s="24"/>
      <c r="OG392" s="24"/>
      <c r="OH392" s="24"/>
      <c r="OI392" s="24"/>
      <c r="OJ392" s="24"/>
      <c r="OK392" s="24"/>
      <c r="OL392" s="24"/>
      <c r="OM392" s="24"/>
      <c r="ON392" s="24"/>
      <c r="OO392" s="24"/>
      <c r="OP392" s="24"/>
      <c r="OQ392" s="24"/>
      <c r="OR392" s="24"/>
      <c r="OS392" s="24"/>
      <c r="OT392" s="24"/>
      <c r="OU392" s="24"/>
      <c r="OV392" s="24"/>
      <c r="OW392" s="24"/>
      <c r="OX392" s="24"/>
      <c r="OY392" s="24"/>
      <c r="OZ392" s="24"/>
      <c r="PA392" s="24"/>
      <c r="PB392" s="24"/>
      <c r="PC392" s="24"/>
      <c r="PD392" s="24"/>
      <c r="PE392" s="24"/>
      <c r="PF392" s="24"/>
      <c r="PG392" s="24"/>
      <c r="PH392" s="24"/>
      <c r="PI392" s="24"/>
      <c r="PJ392" s="24"/>
      <c r="PK392" s="24"/>
      <c r="PL392" s="24"/>
      <c r="PM392" s="24"/>
      <c r="PN392" s="24"/>
      <c r="PO392" s="24"/>
      <c r="PP392" s="24"/>
      <c r="PQ392" s="24"/>
      <c r="PR392" s="24"/>
      <c r="PS392" s="24"/>
      <c r="PT392" s="24"/>
      <c r="PU392" s="24"/>
      <c r="PV392" s="24"/>
      <c r="PW392" s="24"/>
      <c r="PX392" s="24"/>
      <c r="PY392" s="24"/>
      <c r="PZ392" s="24"/>
      <c r="QA392" s="24"/>
      <c r="QB392" s="24"/>
      <c r="QC392" s="24"/>
      <c r="QD392" s="24"/>
      <c r="QE392" s="24"/>
      <c r="QF392" s="24"/>
      <c r="QG392" s="24"/>
      <c r="QH392" s="24"/>
      <c r="QI392" s="24"/>
      <c r="QJ392" s="24"/>
      <c r="QK392" s="24"/>
      <c r="QL392" s="24"/>
      <c r="QM392" s="24"/>
      <c r="QN392" s="24"/>
      <c r="QO392" s="24"/>
      <c r="QP392" s="24"/>
      <c r="QQ392" s="24"/>
      <c r="QR392" s="24"/>
      <c r="QS392" s="24"/>
      <c r="QT392" s="24"/>
      <c r="QU392" s="24"/>
      <c r="QV392" s="24"/>
      <c r="QW392" s="24"/>
      <c r="QX392" s="24"/>
      <c r="QY392" s="24"/>
      <c r="QZ392" s="24"/>
      <c r="RA392" s="24"/>
      <c r="RB392" s="24"/>
      <c r="RC392" s="24"/>
      <c r="RD392" s="24"/>
      <c r="RE392" s="24"/>
      <c r="RF392" s="24"/>
      <c r="RG392" s="24"/>
      <c r="RH392" s="24"/>
      <c r="RI392" s="24"/>
      <c r="RJ392" s="24"/>
      <c r="RK392" s="24"/>
      <c r="RL392" s="24"/>
      <c r="RM392" s="24"/>
      <c r="RN392" s="24"/>
      <c r="RO392" s="24"/>
      <c r="RP392" s="24"/>
      <c r="RQ392" s="24"/>
      <c r="RR392" s="24"/>
      <c r="RS392" s="24"/>
      <c r="RT392" s="24"/>
      <c r="RU392" s="24"/>
      <c r="RV392" s="24"/>
      <c r="RW392" s="24"/>
      <c r="RX392" s="24"/>
      <c r="RY392" s="24"/>
      <c r="RZ392" s="24"/>
      <c r="SA392" s="24"/>
      <c r="SB392" s="24"/>
      <c r="SC392" s="24"/>
      <c r="SD392" s="24"/>
      <c r="SE392" s="24"/>
      <c r="SF392" s="24"/>
      <c r="SG392" s="24"/>
      <c r="SH392" s="24"/>
      <c r="SI392" s="24"/>
      <c r="SJ392" s="24"/>
      <c r="SK392" s="24"/>
      <c r="SL392" s="24"/>
      <c r="SM392" s="24"/>
      <c r="SN392" s="24"/>
      <c r="SO392" s="24"/>
      <c r="SP392" s="24"/>
      <c r="SQ392" s="24"/>
      <c r="SR392" s="24"/>
      <c r="SS392" s="24"/>
      <c r="ST392" s="24"/>
      <c r="SU392" s="24"/>
      <c r="SV392" s="24"/>
      <c r="SW392" s="24"/>
      <c r="SX392" s="24"/>
      <c r="SY392" s="24"/>
      <c r="SZ392" s="24"/>
      <c r="TA392" s="24"/>
      <c r="TB392" s="24"/>
      <c r="TC392" s="24"/>
      <c r="TD392" s="24"/>
      <c r="TE392" s="24"/>
      <c r="TF392" s="24"/>
      <c r="TG392" s="24"/>
      <c r="TH392" s="24"/>
      <c r="TI392" s="24"/>
      <c r="TJ392" s="24"/>
      <c r="TK392" s="24"/>
      <c r="TL392" s="24"/>
      <c r="TM392" s="24"/>
      <c r="TN392" s="24"/>
      <c r="TO392" s="24"/>
      <c r="TP392" s="24"/>
      <c r="TQ392" s="24"/>
      <c r="TR392" s="24"/>
      <c r="TS392" s="24"/>
      <c r="TT392" s="24"/>
      <c r="TU392" s="24"/>
      <c r="TV392" s="24"/>
      <c r="TW392" s="24"/>
      <c r="TX392" s="24"/>
      <c r="TY392" s="24"/>
      <c r="TZ392" s="24"/>
      <c r="UA392" s="24"/>
      <c r="UB392" s="24"/>
      <c r="UC392" s="24"/>
      <c r="UD392" s="24"/>
      <c r="UE392" s="24"/>
      <c r="UF392" s="24"/>
      <c r="UG392" s="24"/>
      <c r="UH392" s="24"/>
      <c r="UI392" s="24"/>
      <c r="UJ392" s="24"/>
      <c r="UK392" s="24"/>
      <c r="UL392" s="24"/>
      <c r="UM392" s="24"/>
      <c r="UN392" s="24"/>
      <c r="UO392" s="24"/>
      <c r="UP392" s="24"/>
      <c r="UQ392" s="24"/>
      <c r="UR392" s="24"/>
      <c r="US392" s="24"/>
      <c r="UT392" s="24"/>
      <c r="UU392" s="24"/>
      <c r="UV392" s="24"/>
      <c r="UW392" s="24"/>
      <c r="UX392" s="24"/>
      <c r="UY392" s="24"/>
      <c r="UZ392" s="24"/>
      <c r="VA392" s="24"/>
      <c r="VB392" s="24"/>
      <c r="VC392" s="24"/>
      <c r="VD392" s="24"/>
    </row>
    <row r="393" spans="1:576" s="23" customFormat="1" ht="15" customHeight="1" x14ac:dyDescent="0.2">
      <c r="A393" s="18">
        <v>79</v>
      </c>
      <c r="B393" s="89" t="s">
        <v>325</v>
      </c>
      <c r="C393" s="89" t="s">
        <v>326</v>
      </c>
      <c r="D393" s="20">
        <v>14</v>
      </c>
      <c r="E393" s="89" t="s">
        <v>247</v>
      </c>
      <c r="F393" s="89" t="s">
        <v>327</v>
      </c>
      <c r="G393" s="130" t="s">
        <v>228</v>
      </c>
      <c r="H393" s="22">
        <v>40</v>
      </c>
      <c r="I393" s="22" t="s">
        <v>121</v>
      </c>
      <c r="J393" s="21" t="s">
        <v>239</v>
      </c>
      <c r="K393" s="21" t="s">
        <v>273</v>
      </c>
      <c r="L393" s="21" t="s">
        <v>287</v>
      </c>
      <c r="M393" s="22">
        <v>1</v>
      </c>
      <c r="N393" s="62">
        <v>10931</v>
      </c>
      <c r="O393" s="62">
        <f t="shared" si="207"/>
        <v>2186.2000000000003</v>
      </c>
      <c r="P393" s="62"/>
      <c r="Q393" s="62">
        <f t="shared" si="208"/>
        <v>13117.2</v>
      </c>
      <c r="R393" s="62">
        <f>70.1*6</f>
        <v>420.59999999999997</v>
      </c>
      <c r="S393" s="62">
        <f t="shared" si="209"/>
        <v>2445.5333333333333</v>
      </c>
      <c r="T393" s="62">
        <f t="shared" si="210"/>
        <v>24455.333333333336</v>
      </c>
      <c r="U393" s="62">
        <f t="shared" si="211"/>
        <v>2295.5099999999998</v>
      </c>
      <c r="V393" s="62">
        <f t="shared" si="212"/>
        <v>393.51600000000002</v>
      </c>
      <c r="W393" s="62">
        <f t="shared" si="213"/>
        <v>655.86000000000013</v>
      </c>
      <c r="X393" s="62">
        <f t="shared" si="214"/>
        <v>262.34399999999999</v>
      </c>
      <c r="Y393" s="62">
        <f t="shared" si="205"/>
        <v>926</v>
      </c>
      <c r="Z393" s="62">
        <f t="shared" si="206"/>
        <v>630</v>
      </c>
      <c r="AA393" s="64">
        <f t="shared" si="215"/>
        <v>7336.6</v>
      </c>
      <c r="AB393" s="64">
        <f t="shared" si="216"/>
        <v>21554.152222222227</v>
      </c>
      <c r="AC393" s="64">
        <f t="shared" si="217"/>
        <v>258649.82666666672</v>
      </c>
      <c r="AD393" s="64"/>
      <c r="AE393" s="64"/>
      <c r="AF393" s="64"/>
      <c r="AG393" s="64"/>
      <c r="AH393" s="64"/>
      <c r="AI393" s="64"/>
      <c r="AJ393" s="64"/>
      <c r="AK393" s="64"/>
      <c r="AL393" s="6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  <c r="CH393" s="24"/>
      <c r="CI393" s="24"/>
      <c r="CJ393" s="24"/>
      <c r="CK393" s="24"/>
      <c r="CL393" s="24"/>
      <c r="CM393" s="24"/>
      <c r="CN393" s="24"/>
      <c r="CO393" s="24"/>
      <c r="CP393" s="24"/>
      <c r="CQ393" s="24"/>
      <c r="CR393" s="24"/>
      <c r="CS393" s="24"/>
      <c r="CT393" s="24"/>
      <c r="CU393" s="24"/>
      <c r="CV393" s="24"/>
      <c r="CW393" s="24"/>
      <c r="CX393" s="24"/>
      <c r="CY393" s="24"/>
      <c r="CZ393" s="24"/>
      <c r="DA393" s="24"/>
      <c r="DB393" s="24"/>
      <c r="DC393" s="24"/>
      <c r="DD393" s="24"/>
      <c r="DE393" s="24"/>
      <c r="DF393" s="24"/>
      <c r="DG393" s="24"/>
      <c r="DH393" s="24"/>
      <c r="DI393" s="24"/>
      <c r="DJ393" s="24"/>
      <c r="DK393" s="24"/>
      <c r="DL393" s="24"/>
      <c r="DM393" s="24"/>
      <c r="DN393" s="24"/>
      <c r="DO393" s="24"/>
      <c r="DP393" s="24"/>
      <c r="DQ393" s="24"/>
      <c r="DR393" s="24"/>
      <c r="DS393" s="24"/>
      <c r="DT393" s="24"/>
      <c r="DU393" s="24"/>
      <c r="DV393" s="24"/>
      <c r="DW393" s="24"/>
      <c r="DX393" s="24"/>
      <c r="DY393" s="24"/>
      <c r="DZ393" s="24"/>
      <c r="EA393" s="24"/>
      <c r="EB393" s="24"/>
      <c r="EC393" s="24"/>
      <c r="ED393" s="24"/>
      <c r="EE393" s="24"/>
      <c r="EF393" s="24"/>
      <c r="EG393" s="24"/>
      <c r="EH393" s="24"/>
      <c r="EI393" s="24"/>
      <c r="EJ393" s="24"/>
      <c r="EK393" s="24"/>
      <c r="EL393" s="24"/>
      <c r="EM393" s="24"/>
      <c r="EN393" s="24"/>
      <c r="EO393" s="24"/>
      <c r="EP393" s="24"/>
      <c r="EQ393" s="24"/>
      <c r="ER393" s="24"/>
      <c r="ES393" s="24"/>
      <c r="ET393" s="24"/>
      <c r="EU393" s="24"/>
      <c r="EV393" s="24"/>
      <c r="EW393" s="24"/>
      <c r="EX393" s="24"/>
      <c r="EY393" s="24"/>
      <c r="EZ393" s="24"/>
      <c r="FA393" s="24"/>
      <c r="FB393" s="24"/>
      <c r="FC393" s="24"/>
      <c r="FD393" s="24"/>
      <c r="FE393" s="24"/>
      <c r="FF393" s="24"/>
      <c r="FG393" s="24"/>
      <c r="FH393" s="24"/>
      <c r="FI393" s="24"/>
      <c r="FJ393" s="24"/>
      <c r="FK393" s="24"/>
      <c r="FL393" s="24"/>
      <c r="FM393" s="24"/>
      <c r="FN393" s="24"/>
      <c r="FO393" s="24"/>
      <c r="FP393" s="24"/>
      <c r="FQ393" s="24"/>
      <c r="FR393" s="24"/>
      <c r="FS393" s="24"/>
      <c r="FT393" s="24"/>
      <c r="FU393" s="24"/>
      <c r="FV393" s="24"/>
      <c r="FW393" s="24"/>
      <c r="FX393" s="24"/>
      <c r="FY393" s="24"/>
      <c r="FZ393" s="24"/>
      <c r="GA393" s="24"/>
      <c r="GB393" s="24"/>
      <c r="GC393" s="24"/>
      <c r="GD393" s="24"/>
      <c r="GE393" s="24"/>
      <c r="GF393" s="24"/>
      <c r="GG393" s="24"/>
      <c r="GH393" s="24"/>
      <c r="GI393" s="24"/>
      <c r="GJ393" s="24"/>
      <c r="GK393" s="24"/>
      <c r="GL393" s="24"/>
      <c r="GM393" s="24"/>
      <c r="GN393" s="24"/>
      <c r="GO393" s="24"/>
      <c r="GP393" s="24"/>
      <c r="GQ393" s="24"/>
      <c r="GR393" s="24"/>
      <c r="GS393" s="24"/>
      <c r="GT393" s="24"/>
      <c r="GU393" s="24"/>
      <c r="GV393" s="24"/>
      <c r="GW393" s="24"/>
      <c r="GX393" s="24"/>
      <c r="GY393" s="24"/>
      <c r="GZ393" s="24"/>
      <c r="HA393" s="24"/>
      <c r="HB393" s="24"/>
      <c r="HC393" s="24"/>
      <c r="HD393" s="24"/>
      <c r="HE393" s="24"/>
      <c r="HF393" s="24"/>
      <c r="HG393" s="24"/>
      <c r="HH393" s="24"/>
      <c r="HI393" s="24"/>
      <c r="HJ393" s="24"/>
      <c r="HK393" s="24"/>
      <c r="HL393" s="24"/>
      <c r="HM393" s="24"/>
      <c r="HN393" s="24"/>
      <c r="HO393" s="24"/>
      <c r="HP393" s="24"/>
      <c r="HQ393" s="24"/>
      <c r="HR393" s="24"/>
      <c r="HS393" s="24"/>
      <c r="HT393" s="24"/>
      <c r="HU393" s="24"/>
      <c r="HV393" s="24"/>
      <c r="HW393" s="24"/>
      <c r="HX393" s="24"/>
      <c r="HY393" s="24"/>
      <c r="HZ393" s="24"/>
      <c r="IA393" s="24"/>
      <c r="IB393" s="24"/>
      <c r="IC393" s="24"/>
      <c r="ID393" s="24"/>
      <c r="IE393" s="24"/>
      <c r="IF393" s="24"/>
      <c r="IG393" s="24"/>
      <c r="IH393" s="24"/>
      <c r="II393" s="24"/>
      <c r="IJ393" s="24"/>
      <c r="IK393" s="24"/>
      <c r="IL393" s="24"/>
      <c r="IM393" s="24"/>
      <c r="IN393" s="24"/>
      <c r="IO393" s="24"/>
      <c r="IP393" s="24"/>
      <c r="IQ393" s="24"/>
      <c r="IR393" s="24"/>
      <c r="IS393" s="24"/>
      <c r="IT393" s="24"/>
      <c r="IU393" s="24"/>
      <c r="IV393" s="24"/>
      <c r="IW393" s="24"/>
      <c r="IX393" s="24"/>
      <c r="IY393" s="24"/>
      <c r="IZ393" s="24"/>
      <c r="JA393" s="24"/>
      <c r="JB393" s="24"/>
      <c r="JC393" s="24"/>
      <c r="JD393" s="24"/>
      <c r="JE393" s="24"/>
      <c r="JF393" s="24"/>
      <c r="JG393" s="24"/>
      <c r="JH393" s="24"/>
      <c r="JI393" s="24"/>
      <c r="JJ393" s="24"/>
      <c r="JK393" s="24"/>
      <c r="JL393" s="24"/>
      <c r="JM393" s="24"/>
      <c r="JN393" s="24"/>
      <c r="JO393" s="24"/>
      <c r="JP393" s="24"/>
      <c r="JQ393" s="24"/>
      <c r="JR393" s="24"/>
      <c r="JS393" s="24"/>
      <c r="JT393" s="24"/>
      <c r="JU393" s="24"/>
      <c r="JV393" s="24"/>
      <c r="JW393" s="24"/>
      <c r="JX393" s="24"/>
      <c r="JY393" s="24"/>
      <c r="JZ393" s="24"/>
      <c r="KA393" s="24"/>
      <c r="KB393" s="24"/>
      <c r="KC393" s="24"/>
      <c r="KD393" s="24"/>
      <c r="KE393" s="24"/>
      <c r="KF393" s="24"/>
      <c r="KG393" s="24"/>
      <c r="KH393" s="24"/>
      <c r="KI393" s="24"/>
      <c r="KJ393" s="24"/>
      <c r="KK393" s="24"/>
      <c r="KL393" s="24"/>
      <c r="KM393" s="24"/>
      <c r="KN393" s="24"/>
      <c r="KO393" s="24"/>
      <c r="KP393" s="24"/>
      <c r="KQ393" s="24"/>
      <c r="KR393" s="24"/>
      <c r="KS393" s="24"/>
      <c r="KT393" s="24"/>
      <c r="KU393" s="24"/>
      <c r="KV393" s="24"/>
      <c r="KW393" s="24"/>
      <c r="KX393" s="24"/>
      <c r="KY393" s="24"/>
      <c r="KZ393" s="24"/>
      <c r="LA393" s="24"/>
      <c r="LB393" s="24"/>
      <c r="LC393" s="24"/>
      <c r="LD393" s="24"/>
      <c r="LE393" s="24"/>
      <c r="LF393" s="24"/>
      <c r="LG393" s="24"/>
      <c r="LH393" s="24"/>
      <c r="LI393" s="24"/>
      <c r="LJ393" s="24"/>
      <c r="LK393" s="24"/>
      <c r="LL393" s="24"/>
      <c r="LM393" s="24"/>
      <c r="LN393" s="24"/>
      <c r="LO393" s="24"/>
      <c r="LP393" s="24"/>
      <c r="LQ393" s="24"/>
      <c r="LR393" s="24"/>
      <c r="LS393" s="24"/>
      <c r="LT393" s="24"/>
      <c r="LU393" s="24"/>
      <c r="LV393" s="24"/>
      <c r="LW393" s="24"/>
      <c r="LX393" s="24"/>
      <c r="LY393" s="24"/>
      <c r="LZ393" s="24"/>
      <c r="MA393" s="24"/>
      <c r="MB393" s="24"/>
      <c r="MC393" s="24"/>
      <c r="MD393" s="24"/>
      <c r="ME393" s="24"/>
      <c r="MF393" s="24"/>
      <c r="MG393" s="24"/>
      <c r="MH393" s="24"/>
      <c r="MI393" s="24"/>
      <c r="MJ393" s="24"/>
      <c r="MK393" s="24"/>
      <c r="ML393" s="24"/>
      <c r="MM393" s="24"/>
      <c r="MN393" s="24"/>
      <c r="MO393" s="24"/>
      <c r="MP393" s="24"/>
      <c r="MQ393" s="24"/>
      <c r="MR393" s="24"/>
      <c r="MS393" s="24"/>
      <c r="MT393" s="24"/>
      <c r="MU393" s="24"/>
      <c r="MV393" s="24"/>
      <c r="MW393" s="24"/>
      <c r="MX393" s="24"/>
      <c r="MY393" s="24"/>
      <c r="MZ393" s="24"/>
      <c r="NA393" s="24"/>
      <c r="NB393" s="24"/>
      <c r="NC393" s="24"/>
      <c r="ND393" s="24"/>
      <c r="NE393" s="24"/>
      <c r="NF393" s="24"/>
      <c r="NG393" s="24"/>
      <c r="NH393" s="24"/>
      <c r="NI393" s="24"/>
      <c r="NJ393" s="24"/>
      <c r="NK393" s="24"/>
      <c r="NL393" s="24"/>
      <c r="NM393" s="24"/>
      <c r="NN393" s="24"/>
      <c r="NO393" s="24"/>
      <c r="NP393" s="24"/>
      <c r="NQ393" s="24"/>
      <c r="NR393" s="24"/>
      <c r="NS393" s="24"/>
      <c r="NT393" s="24"/>
      <c r="NU393" s="24"/>
      <c r="NV393" s="24"/>
      <c r="NW393" s="24"/>
      <c r="NX393" s="24"/>
      <c r="NY393" s="24"/>
      <c r="NZ393" s="24"/>
      <c r="OA393" s="24"/>
      <c r="OB393" s="24"/>
      <c r="OC393" s="24"/>
      <c r="OD393" s="24"/>
      <c r="OE393" s="24"/>
      <c r="OF393" s="24"/>
      <c r="OG393" s="24"/>
      <c r="OH393" s="24"/>
      <c r="OI393" s="24"/>
      <c r="OJ393" s="24"/>
      <c r="OK393" s="24"/>
      <c r="OL393" s="24"/>
      <c r="OM393" s="24"/>
      <c r="ON393" s="24"/>
      <c r="OO393" s="24"/>
      <c r="OP393" s="24"/>
      <c r="OQ393" s="24"/>
      <c r="OR393" s="24"/>
      <c r="OS393" s="24"/>
      <c r="OT393" s="24"/>
      <c r="OU393" s="24"/>
      <c r="OV393" s="24"/>
      <c r="OW393" s="24"/>
      <c r="OX393" s="24"/>
      <c r="OY393" s="24"/>
      <c r="OZ393" s="24"/>
      <c r="PA393" s="24"/>
      <c r="PB393" s="24"/>
      <c r="PC393" s="24"/>
      <c r="PD393" s="24"/>
      <c r="PE393" s="24"/>
      <c r="PF393" s="24"/>
      <c r="PG393" s="24"/>
      <c r="PH393" s="24"/>
      <c r="PI393" s="24"/>
      <c r="PJ393" s="24"/>
      <c r="PK393" s="24"/>
      <c r="PL393" s="24"/>
      <c r="PM393" s="24"/>
      <c r="PN393" s="24"/>
      <c r="PO393" s="24"/>
      <c r="PP393" s="24"/>
      <c r="PQ393" s="24"/>
      <c r="PR393" s="24"/>
      <c r="PS393" s="24"/>
      <c r="PT393" s="24"/>
      <c r="PU393" s="24"/>
      <c r="PV393" s="24"/>
      <c r="PW393" s="24"/>
      <c r="PX393" s="24"/>
      <c r="PY393" s="24"/>
      <c r="PZ393" s="24"/>
      <c r="QA393" s="24"/>
      <c r="QB393" s="24"/>
      <c r="QC393" s="24"/>
      <c r="QD393" s="24"/>
      <c r="QE393" s="24"/>
      <c r="QF393" s="24"/>
      <c r="QG393" s="24"/>
      <c r="QH393" s="24"/>
      <c r="QI393" s="24"/>
      <c r="QJ393" s="24"/>
      <c r="QK393" s="24"/>
      <c r="QL393" s="24"/>
      <c r="QM393" s="24"/>
      <c r="QN393" s="24"/>
      <c r="QO393" s="24"/>
      <c r="QP393" s="24"/>
      <c r="QQ393" s="24"/>
      <c r="QR393" s="24"/>
      <c r="QS393" s="24"/>
      <c r="QT393" s="24"/>
      <c r="QU393" s="24"/>
      <c r="QV393" s="24"/>
      <c r="QW393" s="24"/>
      <c r="QX393" s="24"/>
      <c r="QY393" s="24"/>
      <c r="QZ393" s="24"/>
      <c r="RA393" s="24"/>
      <c r="RB393" s="24"/>
      <c r="RC393" s="24"/>
      <c r="RD393" s="24"/>
      <c r="RE393" s="24"/>
      <c r="RF393" s="24"/>
      <c r="RG393" s="24"/>
      <c r="RH393" s="24"/>
      <c r="RI393" s="24"/>
      <c r="RJ393" s="24"/>
      <c r="RK393" s="24"/>
      <c r="RL393" s="24"/>
      <c r="RM393" s="24"/>
      <c r="RN393" s="24"/>
      <c r="RO393" s="24"/>
      <c r="RP393" s="24"/>
      <c r="RQ393" s="24"/>
      <c r="RR393" s="24"/>
      <c r="RS393" s="24"/>
      <c r="RT393" s="24"/>
      <c r="RU393" s="24"/>
      <c r="RV393" s="24"/>
      <c r="RW393" s="24"/>
      <c r="RX393" s="24"/>
      <c r="RY393" s="24"/>
      <c r="RZ393" s="24"/>
      <c r="SA393" s="24"/>
      <c r="SB393" s="24"/>
      <c r="SC393" s="24"/>
      <c r="SD393" s="24"/>
      <c r="SE393" s="24"/>
      <c r="SF393" s="24"/>
      <c r="SG393" s="24"/>
      <c r="SH393" s="24"/>
      <c r="SI393" s="24"/>
      <c r="SJ393" s="24"/>
      <c r="SK393" s="24"/>
      <c r="SL393" s="24"/>
      <c r="SM393" s="24"/>
      <c r="SN393" s="24"/>
      <c r="SO393" s="24"/>
      <c r="SP393" s="24"/>
      <c r="SQ393" s="24"/>
      <c r="SR393" s="24"/>
      <c r="SS393" s="24"/>
      <c r="ST393" s="24"/>
      <c r="SU393" s="24"/>
      <c r="SV393" s="24"/>
      <c r="SW393" s="24"/>
      <c r="SX393" s="24"/>
      <c r="SY393" s="24"/>
      <c r="SZ393" s="24"/>
      <c r="TA393" s="24"/>
      <c r="TB393" s="24"/>
      <c r="TC393" s="24"/>
      <c r="TD393" s="24"/>
      <c r="TE393" s="24"/>
      <c r="TF393" s="24"/>
      <c r="TG393" s="24"/>
      <c r="TH393" s="24"/>
      <c r="TI393" s="24"/>
      <c r="TJ393" s="24"/>
      <c r="TK393" s="24"/>
      <c r="TL393" s="24"/>
      <c r="TM393" s="24"/>
      <c r="TN393" s="24"/>
      <c r="TO393" s="24"/>
      <c r="TP393" s="24"/>
      <c r="TQ393" s="24"/>
      <c r="TR393" s="24"/>
      <c r="TS393" s="24"/>
      <c r="TT393" s="24"/>
      <c r="TU393" s="24"/>
      <c r="TV393" s="24"/>
      <c r="TW393" s="24"/>
      <c r="TX393" s="24"/>
      <c r="TY393" s="24"/>
      <c r="TZ393" s="24"/>
      <c r="UA393" s="24"/>
      <c r="UB393" s="24"/>
      <c r="UC393" s="24"/>
      <c r="UD393" s="24"/>
      <c r="UE393" s="24"/>
      <c r="UF393" s="24"/>
      <c r="UG393" s="24"/>
      <c r="UH393" s="24"/>
      <c r="UI393" s="24"/>
      <c r="UJ393" s="24"/>
      <c r="UK393" s="24"/>
      <c r="UL393" s="24"/>
      <c r="UM393" s="24"/>
      <c r="UN393" s="24"/>
      <c r="UO393" s="24"/>
      <c r="UP393" s="24"/>
      <c r="UQ393" s="24"/>
      <c r="UR393" s="24"/>
      <c r="US393" s="24"/>
      <c r="UT393" s="24"/>
      <c r="UU393" s="24"/>
      <c r="UV393" s="24"/>
      <c r="UW393" s="24"/>
      <c r="UX393" s="24"/>
      <c r="UY393" s="24"/>
      <c r="UZ393" s="24"/>
      <c r="VA393" s="24"/>
      <c r="VB393" s="24"/>
      <c r="VC393" s="24"/>
      <c r="VD393" s="24"/>
    </row>
    <row r="394" spans="1:576" s="23" customFormat="1" ht="15" customHeight="1" x14ac:dyDescent="0.2">
      <c r="A394" s="18">
        <v>80</v>
      </c>
      <c r="B394" s="89" t="s">
        <v>325</v>
      </c>
      <c r="C394" s="89" t="s">
        <v>326</v>
      </c>
      <c r="D394" s="20">
        <v>14</v>
      </c>
      <c r="E394" s="89" t="s">
        <v>247</v>
      </c>
      <c r="F394" s="89" t="s">
        <v>327</v>
      </c>
      <c r="G394" s="130" t="s">
        <v>228</v>
      </c>
      <c r="H394" s="22">
        <v>40</v>
      </c>
      <c r="I394" s="22" t="s">
        <v>121</v>
      </c>
      <c r="J394" s="21" t="s">
        <v>239</v>
      </c>
      <c r="K394" s="21" t="s">
        <v>273</v>
      </c>
      <c r="L394" s="21" t="s">
        <v>287</v>
      </c>
      <c r="M394" s="22">
        <v>1</v>
      </c>
      <c r="N394" s="62">
        <v>10931</v>
      </c>
      <c r="O394" s="62">
        <f t="shared" si="207"/>
        <v>2186.2000000000003</v>
      </c>
      <c r="P394" s="62"/>
      <c r="Q394" s="62">
        <f t="shared" si="208"/>
        <v>13117.2</v>
      </c>
      <c r="R394" s="62">
        <f>70.1*4</f>
        <v>280.39999999999998</v>
      </c>
      <c r="S394" s="62">
        <f t="shared" si="209"/>
        <v>2445.5333333333333</v>
      </c>
      <c r="T394" s="62">
        <f t="shared" si="210"/>
        <v>24455.333333333336</v>
      </c>
      <c r="U394" s="62">
        <f t="shared" si="211"/>
        <v>2295.5099999999998</v>
      </c>
      <c r="V394" s="62">
        <f t="shared" si="212"/>
        <v>393.51600000000002</v>
      </c>
      <c r="W394" s="62">
        <f t="shared" si="213"/>
        <v>655.86000000000013</v>
      </c>
      <c r="X394" s="62">
        <f t="shared" si="214"/>
        <v>262.34399999999999</v>
      </c>
      <c r="Y394" s="62">
        <f t="shared" si="205"/>
        <v>926</v>
      </c>
      <c r="Z394" s="62">
        <f t="shared" si="206"/>
        <v>630</v>
      </c>
      <c r="AA394" s="64">
        <f t="shared" si="215"/>
        <v>7336.6</v>
      </c>
      <c r="AB394" s="64">
        <f t="shared" si="216"/>
        <v>21413.952222222222</v>
      </c>
      <c r="AC394" s="64">
        <f t="shared" si="217"/>
        <v>256967.42666666667</v>
      </c>
      <c r="AD394" s="64"/>
      <c r="AE394" s="64"/>
      <c r="AF394" s="64"/>
      <c r="AG394" s="64"/>
      <c r="AH394" s="64"/>
      <c r="AI394" s="64"/>
      <c r="AJ394" s="64"/>
      <c r="AK394" s="64"/>
      <c r="AL394" s="6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J394" s="24"/>
      <c r="CK394" s="24"/>
      <c r="CL394" s="24"/>
      <c r="CM394" s="24"/>
      <c r="CN394" s="24"/>
      <c r="CO394" s="24"/>
      <c r="CP394" s="24"/>
      <c r="CQ394" s="24"/>
      <c r="CR394" s="24"/>
      <c r="CS394" s="24"/>
      <c r="CT394" s="24"/>
      <c r="CU394" s="24"/>
      <c r="CV394" s="24"/>
      <c r="CW394" s="24"/>
      <c r="CX394" s="24"/>
      <c r="CY394" s="24"/>
      <c r="CZ394" s="24"/>
      <c r="DA394" s="24"/>
      <c r="DB394" s="24"/>
      <c r="DC394" s="24"/>
      <c r="DD394" s="24"/>
      <c r="DE394" s="24"/>
      <c r="DF394" s="24"/>
      <c r="DG394" s="24"/>
      <c r="DH394" s="24"/>
      <c r="DI394" s="24"/>
      <c r="DJ394" s="24"/>
      <c r="DK394" s="24"/>
      <c r="DL394" s="24"/>
      <c r="DM394" s="24"/>
      <c r="DN394" s="24"/>
      <c r="DO394" s="24"/>
      <c r="DP394" s="24"/>
      <c r="DQ394" s="24"/>
      <c r="DR394" s="24"/>
      <c r="DS394" s="24"/>
      <c r="DT394" s="24"/>
      <c r="DU394" s="24"/>
      <c r="DV394" s="24"/>
      <c r="DW394" s="24"/>
      <c r="DX394" s="24"/>
      <c r="DY394" s="24"/>
      <c r="DZ394" s="24"/>
      <c r="EA394" s="24"/>
      <c r="EB394" s="24"/>
      <c r="EC394" s="24"/>
      <c r="ED394" s="24"/>
      <c r="EE394" s="24"/>
      <c r="EF394" s="24"/>
      <c r="EG394" s="24"/>
      <c r="EH394" s="24"/>
      <c r="EI394" s="24"/>
      <c r="EJ394" s="24"/>
      <c r="EK394" s="24"/>
      <c r="EL394" s="24"/>
      <c r="EM394" s="24"/>
      <c r="EN394" s="24"/>
      <c r="EO394" s="24"/>
      <c r="EP394" s="24"/>
      <c r="EQ394" s="24"/>
      <c r="ER394" s="24"/>
      <c r="ES394" s="24"/>
      <c r="ET394" s="24"/>
      <c r="EU394" s="24"/>
      <c r="EV394" s="24"/>
      <c r="EW394" s="24"/>
      <c r="EX394" s="24"/>
      <c r="EY394" s="24"/>
      <c r="EZ394" s="24"/>
      <c r="FA394" s="24"/>
      <c r="FB394" s="24"/>
      <c r="FC394" s="24"/>
      <c r="FD394" s="24"/>
      <c r="FE394" s="24"/>
      <c r="FF394" s="24"/>
      <c r="FG394" s="24"/>
      <c r="FH394" s="24"/>
      <c r="FI394" s="24"/>
      <c r="FJ394" s="24"/>
      <c r="FK394" s="24"/>
      <c r="FL394" s="24"/>
      <c r="FM394" s="24"/>
      <c r="FN394" s="24"/>
      <c r="FO394" s="24"/>
      <c r="FP394" s="24"/>
      <c r="FQ394" s="24"/>
      <c r="FR394" s="24"/>
      <c r="FS394" s="24"/>
      <c r="FT394" s="24"/>
      <c r="FU394" s="24"/>
      <c r="FV394" s="24"/>
      <c r="FW394" s="24"/>
      <c r="FX394" s="24"/>
      <c r="FY394" s="24"/>
      <c r="FZ394" s="24"/>
      <c r="GA394" s="24"/>
      <c r="GB394" s="24"/>
      <c r="GC394" s="24"/>
      <c r="GD394" s="24"/>
      <c r="GE394" s="24"/>
      <c r="GF394" s="24"/>
      <c r="GG394" s="24"/>
      <c r="GH394" s="24"/>
      <c r="GI394" s="24"/>
      <c r="GJ394" s="24"/>
      <c r="GK394" s="24"/>
      <c r="GL394" s="24"/>
      <c r="GM394" s="24"/>
      <c r="GN394" s="24"/>
      <c r="GO394" s="24"/>
      <c r="GP394" s="24"/>
      <c r="GQ394" s="24"/>
      <c r="GR394" s="24"/>
      <c r="GS394" s="24"/>
      <c r="GT394" s="24"/>
      <c r="GU394" s="24"/>
      <c r="GV394" s="24"/>
      <c r="GW394" s="24"/>
      <c r="GX394" s="24"/>
      <c r="GY394" s="24"/>
      <c r="GZ394" s="24"/>
      <c r="HA394" s="24"/>
      <c r="HB394" s="24"/>
      <c r="HC394" s="24"/>
      <c r="HD394" s="24"/>
      <c r="HE394" s="24"/>
      <c r="HF394" s="24"/>
      <c r="HG394" s="24"/>
      <c r="HH394" s="24"/>
      <c r="HI394" s="24"/>
      <c r="HJ394" s="24"/>
      <c r="HK394" s="24"/>
      <c r="HL394" s="24"/>
      <c r="HM394" s="24"/>
      <c r="HN394" s="24"/>
      <c r="HO394" s="24"/>
      <c r="HP394" s="24"/>
      <c r="HQ394" s="24"/>
      <c r="HR394" s="24"/>
      <c r="HS394" s="24"/>
      <c r="HT394" s="24"/>
      <c r="HU394" s="24"/>
      <c r="HV394" s="24"/>
      <c r="HW394" s="24"/>
      <c r="HX394" s="24"/>
      <c r="HY394" s="24"/>
      <c r="HZ394" s="24"/>
      <c r="IA394" s="24"/>
      <c r="IB394" s="24"/>
      <c r="IC394" s="24"/>
      <c r="ID394" s="24"/>
      <c r="IE394" s="24"/>
      <c r="IF394" s="24"/>
      <c r="IG394" s="24"/>
      <c r="IH394" s="24"/>
      <c r="II394" s="24"/>
      <c r="IJ394" s="24"/>
      <c r="IK394" s="24"/>
      <c r="IL394" s="24"/>
      <c r="IM394" s="24"/>
      <c r="IN394" s="24"/>
      <c r="IO394" s="24"/>
      <c r="IP394" s="24"/>
      <c r="IQ394" s="24"/>
      <c r="IR394" s="24"/>
      <c r="IS394" s="24"/>
      <c r="IT394" s="24"/>
      <c r="IU394" s="24"/>
      <c r="IV394" s="24"/>
      <c r="IW394" s="24"/>
      <c r="IX394" s="24"/>
      <c r="IY394" s="24"/>
      <c r="IZ394" s="24"/>
      <c r="JA394" s="24"/>
      <c r="JB394" s="24"/>
      <c r="JC394" s="24"/>
      <c r="JD394" s="24"/>
      <c r="JE394" s="24"/>
      <c r="JF394" s="24"/>
      <c r="JG394" s="24"/>
      <c r="JH394" s="24"/>
      <c r="JI394" s="24"/>
      <c r="JJ394" s="24"/>
      <c r="JK394" s="24"/>
      <c r="JL394" s="24"/>
      <c r="JM394" s="24"/>
      <c r="JN394" s="24"/>
      <c r="JO394" s="24"/>
      <c r="JP394" s="24"/>
      <c r="JQ394" s="24"/>
      <c r="JR394" s="24"/>
      <c r="JS394" s="24"/>
      <c r="JT394" s="24"/>
      <c r="JU394" s="24"/>
      <c r="JV394" s="24"/>
      <c r="JW394" s="24"/>
      <c r="JX394" s="24"/>
      <c r="JY394" s="24"/>
      <c r="JZ394" s="24"/>
      <c r="KA394" s="24"/>
      <c r="KB394" s="24"/>
      <c r="KC394" s="24"/>
      <c r="KD394" s="24"/>
      <c r="KE394" s="24"/>
      <c r="KF394" s="24"/>
      <c r="KG394" s="24"/>
      <c r="KH394" s="24"/>
      <c r="KI394" s="24"/>
      <c r="KJ394" s="24"/>
      <c r="KK394" s="24"/>
      <c r="KL394" s="24"/>
      <c r="KM394" s="24"/>
      <c r="KN394" s="24"/>
      <c r="KO394" s="24"/>
      <c r="KP394" s="24"/>
      <c r="KQ394" s="24"/>
      <c r="KR394" s="24"/>
      <c r="KS394" s="24"/>
      <c r="KT394" s="24"/>
      <c r="KU394" s="24"/>
      <c r="KV394" s="24"/>
      <c r="KW394" s="24"/>
      <c r="KX394" s="24"/>
      <c r="KY394" s="24"/>
      <c r="KZ394" s="24"/>
      <c r="LA394" s="24"/>
      <c r="LB394" s="24"/>
      <c r="LC394" s="24"/>
      <c r="LD394" s="24"/>
      <c r="LE394" s="24"/>
      <c r="LF394" s="24"/>
      <c r="LG394" s="24"/>
      <c r="LH394" s="24"/>
      <c r="LI394" s="24"/>
      <c r="LJ394" s="24"/>
      <c r="LK394" s="24"/>
      <c r="LL394" s="24"/>
      <c r="LM394" s="24"/>
      <c r="LN394" s="24"/>
      <c r="LO394" s="24"/>
      <c r="LP394" s="24"/>
      <c r="LQ394" s="24"/>
      <c r="LR394" s="24"/>
      <c r="LS394" s="24"/>
      <c r="LT394" s="24"/>
      <c r="LU394" s="24"/>
      <c r="LV394" s="24"/>
      <c r="LW394" s="24"/>
      <c r="LX394" s="24"/>
      <c r="LY394" s="24"/>
      <c r="LZ394" s="24"/>
      <c r="MA394" s="24"/>
      <c r="MB394" s="24"/>
      <c r="MC394" s="24"/>
      <c r="MD394" s="24"/>
      <c r="ME394" s="24"/>
      <c r="MF394" s="24"/>
      <c r="MG394" s="24"/>
      <c r="MH394" s="24"/>
      <c r="MI394" s="24"/>
      <c r="MJ394" s="24"/>
      <c r="MK394" s="24"/>
      <c r="ML394" s="24"/>
      <c r="MM394" s="24"/>
      <c r="MN394" s="24"/>
      <c r="MO394" s="24"/>
      <c r="MP394" s="24"/>
      <c r="MQ394" s="24"/>
      <c r="MR394" s="24"/>
      <c r="MS394" s="24"/>
      <c r="MT394" s="24"/>
      <c r="MU394" s="24"/>
      <c r="MV394" s="24"/>
      <c r="MW394" s="24"/>
      <c r="MX394" s="24"/>
      <c r="MY394" s="24"/>
      <c r="MZ394" s="24"/>
      <c r="NA394" s="24"/>
      <c r="NB394" s="24"/>
      <c r="NC394" s="24"/>
      <c r="ND394" s="24"/>
      <c r="NE394" s="24"/>
      <c r="NF394" s="24"/>
      <c r="NG394" s="24"/>
      <c r="NH394" s="24"/>
      <c r="NI394" s="24"/>
      <c r="NJ394" s="24"/>
      <c r="NK394" s="24"/>
      <c r="NL394" s="24"/>
      <c r="NM394" s="24"/>
      <c r="NN394" s="24"/>
      <c r="NO394" s="24"/>
      <c r="NP394" s="24"/>
      <c r="NQ394" s="24"/>
      <c r="NR394" s="24"/>
      <c r="NS394" s="24"/>
      <c r="NT394" s="24"/>
      <c r="NU394" s="24"/>
      <c r="NV394" s="24"/>
      <c r="NW394" s="24"/>
      <c r="NX394" s="24"/>
      <c r="NY394" s="24"/>
      <c r="NZ394" s="24"/>
      <c r="OA394" s="24"/>
      <c r="OB394" s="24"/>
      <c r="OC394" s="24"/>
      <c r="OD394" s="24"/>
      <c r="OE394" s="24"/>
      <c r="OF394" s="24"/>
      <c r="OG394" s="24"/>
      <c r="OH394" s="24"/>
      <c r="OI394" s="24"/>
      <c r="OJ394" s="24"/>
      <c r="OK394" s="24"/>
      <c r="OL394" s="24"/>
      <c r="OM394" s="24"/>
      <c r="ON394" s="24"/>
      <c r="OO394" s="24"/>
      <c r="OP394" s="24"/>
      <c r="OQ394" s="24"/>
      <c r="OR394" s="24"/>
      <c r="OS394" s="24"/>
      <c r="OT394" s="24"/>
      <c r="OU394" s="24"/>
      <c r="OV394" s="24"/>
      <c r="OW394" s="24"/>
      <c r="OX394" s="24"/>
      <c r="OY394" s="24"/>
      <c r="OZ394" s="24"/>
      <c r="PA394" s="24"/>
      <c r="PB394" s="24"/>
      <c r="PC394" s="24"/>
      <c r="PD394" s="24"/>
      <c r="PE394" s="24"/>
      <c r="PF394" s="24"/>
      <c r="PG394" s="24"/>
      <c r="PH394" s="24"/>
      <c r="PI394" s="24"/>
      <c r="PJ394" s="24"/>
      <c r="PK394" s="24"/>
      <c r="PL394" s="24"/>
      <c r="PM394" s="24"/>
      <c r="PN394" s="24"/>
      <c r="PO394" s="24"/>
      <c r="PP394" s="24"/>
      <c r="PQ394" s="24"/>
      <c r="PR394" s="24"/>
      <c r="PS394" s="24"/>
      <c r="PT394" s="24"/>
      <c r="PU394" s="24"/>
      <c r="PV394" s="24"/>
      <c r="PW394" s="24"/>
      <c r="PX394" s="24"/>
      <c r="PY394" s="24"/>
      <c r="PZ394" s="24"/>
      <c r="QA394" s="24"/>
      <c r="QB394" s="24"/>
      <c r="QC394" s="24"/>
      <c r="QD394" s="24"/>
      <c r="QE394" s="24"/>
      <c r="QF394" s="24"/>
      <c r="QG394" s="24"/>
      <c r="QH394" s="24"/>
      <c r="QI394" s="24"/>
      <c r="QJ394" s="24"/>
      <c r="QK394" s="24"/>
      <c r="QL394" s="24"/>
      <c r="QM394" s="24"/>
      <c r="QN394" s="24"/>
      <c r="QO394" s="24"/>
      <c r="QP394" s="24"/>
      <c r="QQ394" s="24"/>
      <c r="QR394" s="24"/>
      <c r="QS394" s="24"/>
      <c r="QT394" s="24"/>
      <c r="QU394" s="24"/>
      <c r="QV394" s="24"/>
      <c r="QW394" s="24"/>
      <c r="QX394" s="24"/>
      <c r="QY394" s="24"/>
      <c r="QZ394" s="24"/>
      <c r="RA394" s="24"/>
      <c r="RB394" s="24"/>
      <c r="RC394" s="24"/>
      <c r="RD394" s="24"/>
      <c r="RE394" s="24"/>
      <c r="RF394" s="24"/>
      <c r="RG394" s="24"/>
      <c r="RH394" s="24"/>
      <c r="RI394" s="24"/>
      <c r="RJ394" s="24"/>
      <c r="RK394" s="24"/>
      <c r="RL394" s="24"/>
      <c r="RM394" s="24"/>
      <c r="RN394" s="24"/>
      <c r="RO394" s="24"/>
      <c r="RP394" s="24"/>
      <c r="RQ394" s="24"/>
      <c r="RR394" s="24"/>
      <c r="RS394" s="24"/>
      <c r="RT394" s="24"/>
      <c r="RU394" s="24"/>
      <c r="RV394" s="24"/>
      <c r="RW394" s="24"/>
      <c r="RX394" s="24"/>
      <c r="RY394" s="24"/>
      <c r="RZ394" s="24"/>
      <c r="SA394" s="24"/>
      <c r="SB394" s="24"/>
      <c r="SC394" s="24"/>
      <c r="SD394" s="24"/>
      <c r="SE394" s="24"/>
      <c r="SF394" s="24"/>
      <c r="SG394" s="24"/>
      <c r="SH394" s="24"/>
      <c r="SI394" s="24"/>
      <c r="SJ394" s="24"/>
      <c r="SK394" s="24"/>
      <c r="SL394" s="24"/>
      <c r="SM394" s="24"/>
      <c r="SN394" s="24"/>
      <c r="SO394" s="24"/>
      <c r="SP394" s="24"/>
      <c r="SQ394" s="24"/>
      <c r="SR394" s="24"/>
      <c r="SS394" s="24"/>
      <c r="ST394" s="24"/>
      <c r="SU394" s="24"/>
      <c r="SV394" s="24"/>
      <c r="SW394" s="24"/>
      <c r="SX394" s="24"/>
      <c r="SY394" s="24"/>
      <c r="SZ394" s="24"/>
      <c r="TA394" s="24"/>
      <c r="TB394" s="24"/>
      <c r="TC394" s="24"/>
      <c r="TD394" s="24"/>
      <c r="TE394" s="24"/>
      <c r="TF394" s="24"/>
      <c r="TG394" s="24"/>
      <c r="TH394" s="24"/>
      <c r="TI394" s="24"/>
      <c r="TJ394" s="24"/>
      <c r="TK394" s="24"/>
      <c r="TL394" s="24"/>
      <c r="TM394" s="24"/>
      <c r="TN394" s="24"/>
      <c r="TO394" s="24"/>
      <c r="TP394" s="24"/>
      <c r="TQ394" s="24"/>
      <c r="TR394" s="24"/>
      <c r="TS394" s="24"/>
      <c r="TT394" s="24"/>
      <c r="TU394" s="24"/>
      <c r="TV394" s="24"/>
      <c r="TW394" s="24"/>
      <c r="TX394" s="24"/>
      <c r="TY394" s="24"/>
      <c r="TZ394" s="24"/>
      <c r="UA394" s="24"/>
      <c r="UB394" s="24"/>
      <c r="UC394" s="24"/>
      <c r="UD394" s="24"/>
      <c r="UE394" s="24"/>
      <c r="UF394" s="24"/>
      <c r="UG394" s="24"/>
      <c r="UH394" s="24"/>
      <c r="UI394" s="24"/>
      <c r="UJ394" s="24"/>
      <c r="UK394" s="24"/>
      <c r="UL394" s="24"/>
      <c r="UM394" s="24"/>
      <c r="UN394" s="24"/>
      <c r="UO394" s="24"/>
      <c r="UP394" s="24"/>
      <c r="UQ394" s="24"/>
      <c r="UR394" s="24"/>
      <c r="US394" s="24"/>
      <c r="UT394" s="24"/>
      <c r="UU394" s="24"/>
      <c r="UV394" s="24"/>
      <c r="UW394" s="24"/>
      <c r="UX394" s="24"/>
      <c r="UY394" s="24"/>
      <c r="UZ394" s="24"/>
      <c r="VA394" s="24"/>
      <c r="VB394" s="24"/>
      <c r="VC394" s="24"/>
      <c r="VD394" s="24"/>
    </row>
    <row r="395" spans="1:576" s="23" customFormat="1" ht="15" customHeight="1" x14ac:dyDescent="0.2">
      <c r="A395" s="18">
        <v>81</v>
      </c>
      <c r="B395" s="89" t="s">
        <v>325</v>
      </c>
      <c r="C395" s="89" t="s">
        <v>326</v>
      </c>
      <c r="D395" s="20">
        <v>14</v>
      </c>
      <c r="E395" s="89" t="s">
        <v>247</v>
      </c>
      <c r="F395" s="89" t="s">
        <v>327</v>
      </c>
      <c r="G395" s="130" t="s">
        <v>228</v>
      </c>
      <c r="H395" s="22">
        <v>40</v>
      </c>
      <c r="I395" s="22" t="s">
        <v>121</v>
      </c>
      <c r="J395" s="21" t="s">
        <v>239</v>
      </c>
      <c r="K395" s="21" t="s">
        <v>273</v>
      </c>
      <c r="L395" s="21" t="s">
        <v>287</v>
      </c>
      <c r="M395" s="22">
        <v>1</v>
      </c>
      <c r="N395" s="62">
        <v>10931</v>
      </c>
      <c r="O395" s="62">
        <f t="shared" si="207"/>
        <v>2186.2000000000003</v>
      </c>
      <c r="P395" s="62"/>
      <c r="Q395" s="62">
        <f t="shared" si="208"/>
        <v>13117.2</v>
      </c>
      <c r="R395" s="62">
        <f>70.1*6</f>
        <v>420.59999999999997</v>
      </c>
      <c r="S395" s="62">
        <f t="shared" si="209"/>
        <v>2445.5333333333333</v>
      </c>
      <c r="T395" s="62">
        <f t="shared" si="210"/>
        <v>24455.333333333336</v>
      </c>
      <c r="U395" s="62">
        <f t="shared" si="211"/>
        <v>2295.5099999999998</v>
      </c>
      <c r="V395" s="62">
        <f t="shared" si="212"/>
        <v>393.51600000000002</v>
      </c>
      <c r="W395" s="62">
        <f t="shared" si="213"/>
        <v>655.86000000000013</v>
      </c>
      <c r="X395" s="62">
        <f t="shared" si="214"/>
        <v>262.34399999999999</v>
      </c>
      <c r="Y395" s="62">
        <f t="shared" si="205"/>
        <v>926</v>
      </c>
      <c r="Z395" s="62">
        <f t="shared" si="206"/>
        <v>630</v>
      </c>
      <c r="AA395" s="64">
        <f t="shared" si="215"/>
        <v>7336.6</v>
      </c>
      <c r="AB395" s="64">
        <f t="shared" si="216"/>
        <v>21554.152222222227</v>
      </c>
      <c r="AC395" s="64">
        <f t="shared" si="217"/>
        <v>258649.82666666672</v>
      </c>
      <c r="AD395" s="64"/>
      <c r="AE395" s="64"/>
      <c r="AF395" s="64"/>
      <c r="AG395" s="64"/>
      <c r="AH395" s="64"/>
      <c r="AI395" s="64"/>
      <c r="AJ395" s="64"/>
      <c r="AK395" s="64"/>
      <c r="AL395" s="6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J395" s="24"/>
      <c r="CK395" s="24"/>
      <c r="CL395" s="24"/>
      <c r="CM395" s="24"/>
      <c r="CN395" s="24"/>
      <c r="CO395" s="24"/>
      <c r="CP395" s="24"/>
      <c r="CQ395" s="24"/>
      <c r="CR395" s="24"/>
      <c r="CS395" s="24"/>
      <c r="CT395" s="24"/>
      <c r="CU395" s="24"/>
      <c r="CV395" s="24"/>
      <c r="CW395" s="24"/>
      <c r="CX395" s="24"/>
      <c r="CY395" s="24"/>
      <c r="CZ395" s="24"/>
      <c r="DA395" s="24"/>
      <c r="DB395" s="24"/>
      <c r="DC395" s="24"/>
      <c r="DD395" s="24"/>
      <c r="DE395" s="24"/>
      <c r="DF395" s="24"/>
      <c r="DG395" s="24"/>
      <c r="DH395" s="24"/>
      <c r="DI395" s="24"/>
      <c r="DJ395" s="24"/>
      <c r="DK395" s="24"/>
      <c r="DL395" s="24"/>
      <c r="DM395" s="24"/>
      <c r="DN395" s="24"/>
      <c r="DO395" s="24"/>
      <c r="DP395" s="24"/>
      <c r="DQ395" s="24"/>
      <c r="DR395" s="24"/>
      <c r="DS395" s="24"/>
      <c r="DT395" s="24"/>
      <c r="DU395" s="24"/>
      <c r="DV395" s="24"/>
      <c r="DW395" s="24"/>
      <c r="DX395" s="24"/>
      <c r="DY395" s="24"/>
      <c r="DZ395" s="24"/>
      <c r="EA395" s="24"/>
      <c r="EB395" s="24"/>
      <c r="EC395" s="24"/>
      <c r="ED395" s="24"/>
      <c r="EE395" s="24"/>
      <c r="EF395" s="24"/>
      <c r="EG395" s="24"/>
      <c r="EH395" s="24"/>
      <c r="EI395" s="24"/>
      <c r="EJ395" s="24"/>
      <c r="EK395" s="24"/>
      <c r="EL395" s="24"/>
      <c r="EM395" s="24"/>
      <c r="EN395" s="24"/>
      <c r="EO395" s="24"/>
      <c r="EP395" s="24"/>
      <c r="EQ395" s="24"/>
      <c r="ER395" s="24"/>
      <c r="ES395" s="24"/>
      <c r="ET395" s="24"/>
      <c r="EU395" s="24"/>
      <c r="EV395" s="24"/>
      <c r="EW395" s="24"/>
      <c r="EX395" s="24"/>
      <c r="EY395" s="24"/>
      <c r="EZ395" s="24"/>
      <c r="FA395" s="24"/>
      <c r="FB395" s="24"/>
      <c r="FC395" s="24"/>
      <c r="FD395" s="24"/>
      <c r="FE395" s="24"/>
      <c r="FF395" s="24"/>
      <c r="FG395" s="24"/>
      <c r="FH395" s="24"/>
      <c r="FI395" s="24"/>
      <c r="FJ395" s="24"/>
      <c r="FK395" s="24"/>
      <c r="FL395" s="24"/>
      <c r="FM395" s="24"/>
      <c r="FN395" s="24"/>
      <c r="FO395" s="24"/>
      <c r="FP395" s="24"/>
      <c r="FQ395" s="24"/>
      <c r="FR395" s="24"/>
      <c r="FS395" s="24"/>
      <c r="FT395" s="24"/>
      <c r="FU395" s="24"/>
      <c r="FV395" s="24"/>
      <c r="FW395" s="24"/>
      <c r="FX395" s="24"/>
      <c r="FY395" s="24"/>
      <c r="FZ395" s="24"/>
      <c r="GA395" s="24"/>
      <c r="GB395" s="24"/>
      <c r="GC395" s="24"/>
      <c r="GD395" s="24"/>
      <c r="GE395" s="24"/>
      <c r="GF395" s="24"/>
      <c r="GG395" s="24"/>
      <c r="GH395" s="24"/>
      <c r="GI395" s="24"/>
      <c r="GJ395" s="24"/>
      <c r="GK395" s="24"/>
      <c r="GL395" s="24"/>
      <c r="GM395" s="24"/>
      <c r="GN395" s="24"/>
      <c r="GO395" s="24"/>
      <c r="GP395" s="24"/>
      <c r="GQ395" s="24"/>
      <c r="GR395" s="24"/>
      <c r="GS395" s="24"/>
      <c r="GT395" s="24"/>
      <c r="GU395" s="24"/>
      <c r="GV395" s="24"/>
      <c r="GW395" s="24"/>
      <c r="GX395" s="24"/>
      <c r="GY395" s="24"/>
      <c r="GZ395" s="24"/>
      <c r="HA395" s="24"/>
      <c r="HB395" s="24"/>
      <c r="HC395" s="24"/>
      <c r="HD395" s="24"/>
      <c r="HE395" s="24"/>
      <c r="HF395" s="24"/>
      <c r="HG395" s="24"/>
      <c r="HH395" s="24"/>
      <c r="HI395" s="24"/>
      <c r="HJ395" s="24"/>
      <c r="HK395" s="24"/>
      <c r="HL395" s="24"/>
      <c r="HM395" s="24"/>
      <c r="HN395" s="24"/>
      <c r="HO395" s="24"/>
      <c r="HP395" s="24"/>
      <c r="HQ395" s="24"/>
      <c r="HR395" s="24"/>
      <c r="HS395" s="24"/>
      <c r="HT395" s="24"/>
      <c r="HU395" s="24"/>
      <c r="HV395" s="24"/>
      <c r="HW395" s="24"/>
      <c r="HX395" s="24"/>
      <c r="HY395" s="24"/>
      <c r="HZ395" s="24"/>
      <c r="IA395" s="24"/>
      <c r="IB395" s="24"/>
      <c r="IC395" s="24"/>
      <c r="ID395" s="24"/>
      <c r="IE395" s="24"/>
      <c r="IF395" s="24"/>
      <c r="IG395" s="24"/>
      <c r="IH395" s="24"/>
      <c r="II395" s="24"/>
      <c r="IJ395" s="24"/>
      <c r="IK395" s="24"/>
      <c r="IL395" s="24"/>
      <c r="IM395" s="24"/>
      <c r="IN395" s="24"/>
      <c r="IO395" s="24"/>
      <c r="IP395" s="24"/>
      <c r="IQ395" s="24"/>
      <c r="IR395" s="24"/>
      <c r="IS395" s="24"/>
      <c r="IT395" s="24"/>
      <c r="IU395" s="24"/>
      <c r="IV395" s="24"/>
      <c r="IW395" s="24"/>
      <c r="IX395" s="24"/>
      <c r="IY395" s="24"/>
      <c r="IZ395" s="24"/>
      <c r="JA395" s="24"/>
      <c r="JB395" s="24"/>
      <c r="JC395" s="24"/>
      <c r="JD395" s="24"/>
      <c r="JE395" s="24"/>
      <c r="JF395" s="24"/>
      <c r="JG395" s="24"/>
      <c r="JH395" s="24"/>
      <c r="JI395" s="24"/>
      <c r="JJ395" s="24"/>
      <c r="JK395" s="24"/>
      <c r="JL395" s="24"/>
      <c r="JM395" s="24"/>
      <c r="JN395" s="24"/>
      <c r="JO395" s="24"/>
      <c r="JP395" s="24"/>
      <c r="JQ395" s="24"/>
      <c r="JR395" s="24"/>
      <c r="JS395" s="24"/>
      <c r="JT395" s="24"/>
      <c r="JU395" s="24"/>
      <c r="JV395" s="24"/>
      <c r="JW395" s="24"/>
      <c r="JX395" s="24"/>
      <c r="JY395" s="24"/>
      <c r="JZ395" s="24"/>
      <c r="KA395" s="24"/>
      <c r="KB395" s="24"/>
      <c r="KC395" s="24"/>
      <c r="KD395" s="24"/>
      <c r="KE395" s="24"/>
      <c r="KF395" s="24"/>
      <c r="KG395" s="24"/>
      <c r="KH395" s="24"/>
      <c r="KI395" s="24"/>
      <c r="KJ395" s="24"/>
      <c r="KK395" s="24"/>
      <c r="KL395" s="24"/>
      <c r="KM395" s="24"/>
      <c r="KN395" s="24"/>
      <c r="KO395" s="24"/>
      <c r="KP395" s="24"/>
      <c r="KQ395" s="24"/>
      <c r="KR395" s="24"/>
      <c r="KS395" s="24"/>
      <c r="KT395" s="24"/>
      <c r="KU395" s="24"/>
      <c r="KV395" s="24"/>
      <c r="KW395" s="24"/>
      <c r="KX395" s="24"/>
      <c r="KY395" s="24"/>
      <c r="KZ395" s="24"/>
      <c r="LA395" s="24"/>
      <c r="LB395" s="24"/>
      <c r="LC395" s="24"/>
      <c r="LD395" s="24"/>
      <c r="LE395" s="24"/>
      <c r="LF395" s="24"/>
      <c r="LG395" s="24"/>
      <c r="LH395" s="24"/>
      <c r="LI395" s="24"/>
      <c r="LJ395" s="24"/>
      <c r="LK395" s="24"/>
      <c r="LL395" s="24"/>
      <c r="LM395" s="24"/>
      <c r="LN395" s="24"/>
      <c r="LO395" s="24"/>
      <c r="LP395" s="24"/>
      <c r="LQ395" s="24"/>
      <c r="LR395" s="24"/>
      <c r="LS395" s="24"/>
      <c r="LT395" s="24"/>
      <c r="LU395" s="24"/>
      <c r="LV395" s="24"/>
      <c r="LW395" s="24"/>
      <c r="LX395" s="24"/>
      <c r="LY395" s="24"/>
      <c r="LZ395" s="24"/>
      <c r="MA395" s="24"/>
      <c r="MB395" s="24"/>
      <c r="MC395" s="24"/>
      <c r="MD395" s="24"/>
      <c r="ME395" s="24"/>
      <c r="MF395" s="24"/>
      <c r="MG395" s="24"/>
      <c r="MH395" s="24"/>
      <c r="MI395" s="24"/>
      <c r="MJ395" s="24"/>
      <c r="MK395" s="24"/>
      <c r="ML395" s="24"/>
      <c r="MM395" s="24"/>
      <c r="MN395" s="24"/>
      <c r="MO395" s="24"/>
      <c r="MP395" s="24"/>
      <c r="MQ395" s="24"/>
      <c r="MR395" s="24"/>
      <c r="MS395" s="24"/>
      <c r="MT395" s="24"/>
      <c r="MU395" s="24"/>
      <c r="MV395" s="24"/>
      <c r="MW395" s="24"/>
      <c r="MX395" s="24"/>
      <c r="MY395" s="24"/>
      <c r="MZ395" s="24"/>
      <c r="NA395" s="24"/>
      <c r="NB395" s="24"/>
      <c r="NC395" s="24"/>
      <c r="ND395" s="24"/>
      <c r="NE395" s="24"/>
      <c r="NF395" s="24"/>
      <c r="NG395" s="24"/>
      <c r="NH395" s="24"/>
      <c r="NI395" s="24"/>
      <c r="NJ395" s="24"/>
      <c r="NK395" s="24"/>
      <c r="NL395" s="24"/>
      <c r="NM395" s="24"/>
      <c r="NN395" s="24"/>
      <c r="NO395" s="24"/>
      <c r="NP395" s="24"/>
      <c r="NQ395" s="24"/>
      <c r="NR395" s="24"/>
      <c r="NS395" s="24"/>
      <c r="NT395" s="24"/>
      <c r="NU395" s="24"/>
      <c r="NV395" s="24"/>
      <c r="NW395" s="24"/>
      <c r="NX395" s="24"/>
      <c r="NY395" s="24"/>
      <c r="NZ395" s="24"/>
      <c r="OA395" s="24"/>
      <c r="OB395" s="24"/>
      <c r="OC395" s="24"/>
      <c r="OD395" s="24"/>
      <c r="OE395" s="24"/>
      <c r="OF395" s="24"/>
      <c r="OG395" s="24"/>
      <c r="OH395" s="24"/>
      <c r="OI395" s="24"/>
      <c r="OJ395" s="24"/>
      <c r="OK395" s="24"/>
      <c r="OL395" s="24"/>
      <c r="OM395" s="24"/>
      <c r="ON395" s="24"/>
      <c r="OO395" s="24"/>
      <c r="OP395" s="24"/>
      <c r="OQ395" s="24"/>
      <c r="OR395" s="24"/>
      <c r="OS395" s="24"/>
      <c r="OT395" s="24"/>
      <c r="OU395" s="24"/>
      <c r="OV395" s="24"/>
      <c r="OW395" s="24"/>
      <c r="OX395" s="24"/>
      <c r="OY395" s="24"/>
      <c r="OZ395" s="24"/>
      <c r="PA395" s="24"/>
      <c r="PB395" s="24"/>
      <c r="PC395" s="24"/>
      <c r="PD395" s="24"/>
      <c r="PE395" s="24"/>
      <c r="PF395" s="24"/>
      <c r="PG395" s="24"/>
      <c r="PH395" s="24"/>
      <c r="PI395" s="24"/>
      <c r="PJ395" s="24"/>
      <c r="PK395" s="24"/>
      <c r="PL395" s="24"/>
      <c r="PM395" s="24"/>
      <c r="PN395" s="24"/>
      <c r="PO395" s="24"/>
      <c r="PP395" s="24"/>
      <c r="PQ395" s="24"/>
      <c r="PR395" s="24"/>
      <c r="PS395" s="24"/>
      <c r="PT395" s="24"/>
      <c r="PU395" s="24"/>
      <c r="PV395" s="24"/>
      <c r="PW395" s="24"/>
      <c r="PX395" s="24"/>
      <c r="PY395" s="24"/>
      <c r="PZ395" s="24"/>
      <c r="QA395" s="24"/>
      <c r="QB395" s="24"/>
      <c r="QC395" s="24"/>
      <c r="QD395" s="24"/>
      <c r="QE395" s="24"/>
      <c r="QF395" s="24"/>
      <c r="QG395" s="24"/>
      <c r="QH395" s="24"/>
      <c r="QI395" s="24"/>
      <c r="QJ395" s="24"/>
      <c r="QK395" s="24"/>
      <c r="QL395" s="24"/>
      <c r="QM395" s="24"/>
      <c r="QN395" s="24"/>
      <c r="QO395" s="24"/>
      <c r="QP395" s="24"/>
      <c r="QQ395" s="24"/>
      <c r="QR395" s="24"/>
      <c r="QS395" s="24"/>
      <c r="QT395" s="24"/>
      <c r="QU395" s="24"/>
      <c r="QV395" s="24"/>
      <c r="QW395" s="24"/>
      <c r="QX395" s="24"/>
      <c r="QY395" s="24"/>
      <c r="QZ395" s="24"/>
      <c r="RA395" s="24"/>
      <c r="RB395" s="24"/>
      <c r="RC395" s="24"/>
      <c r="RD395" s="24"/>
      <c r="RE395" s="24"/>
      <c r="RF395" s="24"/>
      <c r="RG395" s="24"/>
      <c r="RH395" s="24"/>
      <c r="RI395" s="24"/>
      <c r="RJ395" s="24"/>
      <c r="RK395" s="24"/>
      <c r="RL395" s="24"/>
      <c r="RM395" s="24"/>
      <c r="RN395" s="24"/>
      <c r="RO395" s="24"/>
      <c r="RP395" s="24"/>
      <c r="RQ395" s="24"/>
      <c r="RR395" s="24"/>
      <c r="RS395" s="24"/>
      <c r="RT395" s="24"/>
      <c r="RU395" s="24"/>
      <c r="RV395" s="24"/>
      <c r="RW395" s="24"/>
      <c r="RX395" s="24"/>
      <c r="RY395" s="24"/>
      <c r="RZ395" s="24"/>
      <c r="SA395" s="24"/>
      <c r="SB395" s="24"/>
      <c r="SC395" s="24"/>
      <c r="SD395" s="24"/>
      <c r="SE395" s="24"/>
      <c r="SF395" s="24"/>
      <c r="SG395" s="24"/>
      <c r="SH395" s="24"/>
      <c r="SI395" s="24"/>
      <c r="SJ395" s="24"/>
      <c r="SK395" s="24"/>
      <c r="SL395" s="24"/>
      <c r="SM395" s="24"/>
      <c r="SN395" s="24"/>
      <c r="SO395" s="24"/>
      <c r="SP395" s="24"/>
      <c r="SQ395" s="24"/>
      <c r="SR395" s="24"/>
      <c r="SS395" s="24"/>
      <c r="ST395" s="24"/>
      <c r="SU395" s="24"/>
      <c r="SV395" s="24"/>
      <c r="SW395" s="24"/>
      <c r="SX395" s="24"/>
      <c r="SY395" s="24"/>
      <c r="SZ395" s="24"/>
      <c r="TA395" s="24"/>
      <c r="TB395" s="24"/>
      <c r="TC395" s="24"/>
      <c r="TD395" s="24"/>
      <c r="TE395" s="24"/>
      <c r="TF395" s="24"/>
      <c r="TG395" s="24"/>
      <c r="TH395" s="24"/>
      <c r="TI395" s="24"/>
      <c r="TJ395" s="24"/>
      <c r="TK395" s="24"/>
      <c r="TL395" s="24"/>
      <c r="TM395" s="24"/>
      <c r="TN395" s="24"/>
      <c r="TO395" s="24"/>
      <c r="TP395" s="24"/>
      <c r="TQ395" s="24"/>
      <c r="TR395" s="24"/>
      <c r="TS395" s="24"/>
      <c r="TT395" s="24"/>
      <c r="TU395" s="24"/>
      <c r="TV395" s="24"/>
      <c r="TW395" s="24"/>
      <c r="TX395" s="24"/>
      <c r="TY395" s="24"/>
      <c r="TZ395" s="24"/>
      <c r="UA395" s="24"/>
      <c r="UB395" s="24"/>
      <c r="UC395" s="24"/>
      <c r="UD395" s="24"/>
      <c r="UE395" s="24"/>
      <c r="UF395" s="24"/>
      <c r="UG395" s="24"/>
      <c r="UH395" s="24"/>
      <c r="UI395" s="24"/>
      <c r="UJ395" s="24"/>
      <c r="UK395" s="24"/>
      <c r="UL395" s="24"/>
      <c r="UM395" s="24"/>
      <c r="UN395" s="24"/>
      <c r="UO395" s="24"/>
      <c r="UP395" s="24"/>
      <c r="UQ395" s="24"/>
      <c r="UR395" s="24"/>
      <c r="US395" s="24"/>
      <c r="UT395" s="24"/>
      <c r="UU395" s="24"/>
      <c r="UV395" s="24"/>
      <c r="UW395" s="24"/>
      <c r="UX395" s="24"/>
      <c r="UY395" s="24"/>
      <c r="UZ395" s="24"/>
      <c r="VA395" s="24"/>
      <c r="VB395" s="24"/>
      <c r="VC395" s="24"/>
      <c r="VD395" s="24"/>
    </row>
    <row r="396" spans="1:576" s="23" customFormat="1" ht="15" customHeight="1" x14ac:dyDescent="0.2">
      <c r="A396" s="18">
        <v>82</v>
      </c>
      <c r="B396" s="89" t="s">
        <v>325</v>
      </c>
      <c r="C396" s="89" t="s">
        <v>326</v>
      </c>
      <c r="D396" s="20">
        <v>14</v>
      </c>
      <c r="E396" s="89" t="s">
        <v>247</v>
      </c>
      <c r="F396" s="89" t="s">
        <v>327</v>
      </c>
      <c r="G396" s="130" t="s">
        <v>228</v>
      </c>
      <c r="H396" s="22">
        <v>40</v>
      </c>
      <c r="I396" s="22" t="s">
        <v>121</v>
      </c>
      <c r="J396" s="21" t="s">
        <v>239</v>
      </c>
      <c r="K396" s="21" t="s">
        <v>273</v>
      </c>
      <c r="L396" s="21" t="s">
        <v>287</v>
      </c>
      <c r="M396" s="22">
        <v>1</v>
      </c>
      <c r="N396" s="62">
        <v>10931</v>
      </c>
      <c r="O396" s="62">
        <f t="shared" si="207"/>
        <v>2186.2000000000003</v>
      </c>
      <c r="P396" s="62"/>
      <c r="Q396" s="62">
        <f t="shared" si="208"/>
        <v>13117.2</v>
      </c>
      <c r="R396" s="62">
        <f>70.1*5</f>
        <v>350.5</v>
      </c>
      <c r="S396" s="62">
        <f t="shared" si="209"/>
        <v>2445.5333333333333</v>
      </c>
      <c r="T396" s="62">
        <f t="shared" si="210"/>
        <v>24455.333333333336</v>
      </c>
      <c r="U396" s="62">
        <f t="shared" si="211"/>
        <v>2295.5099999999998</v>
      </c>
      <c r="V396" s="62">
        <f t="shared" si="212"/>
        <v>393.51600000000002</v>
      </c>
      <c r="W396" s="62">
        <f t="shared" si="213"/>
        <v>655.86000000000013</v>
      </c>
      <c r="X396" s="62">
        <f t="shared" si="214"/>
        <v>262.34399999999999</v>
      </c>
      <c r="Y396" s="62">
        <f t="shared" si="205"/>
        <v>926</v>
      </c>
      <c r="Z396" s="62">
        <f t="shared" si="206"/>
        <v>630</v>
      </c>
      <c r="AA396" s="64">
        <f t="shared" si="215"/>
        <v>7336.6</v>
      </c>
      <c r="AB396" s="64">
        <f t="shared" si="216"/>
        <v>21484.052222222221</v>
      </c>
      <c r="AC396" s="64">
        <f t="shared" si="217"/>
        <v>257808.62666666665</v>
      </c>
      <c r="AD396" s="64"/>
      <c r="AE396" s="64"/>
      <c r="AF396" s="64"/>
      <c r="AG396" s="64"/>
      <c r="AH396" s="64"/>
      <c r="AI396" s="64"/>
      <c r="AJ396" s="64"/>
      <c r="AK396" s="64"/>
      <c r="AL396" s="6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4"/>
      <c r="CY396" s="24"/>
      <c r="CZ396" s="24"/>
      <c r="DA396" s="24"/>
      <c r="DB396" s="24"/>
      <c r="DC396" s="24"/>
      <c r="DD396" s="24"/>
      <c r="DE396" s="24"/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24"/>
      <c r="GF396" s="24"/>
      <c r="GG396" s="24"/>
      <c r="GH396" s="24"/>
      <c r="GI396" s="24"/>
      <c r="GJ396" s="24"/>
      <c r="GK396" s="24"/>
      <c r="GL396" s="24"/>
      <c r="GM396" s="24"/>
      <c r="GN396" s="24"/>
      <c r="GO396" s="24"/>
      <c r="GP396" s="24"/>
      <c r="GQ396" s="24"/>
      <c r="GR396" s="24"/>
      <c r="GS396" s="24"/>
      <c r="GT396" s="24"/>
      <c r="GU396" s="24"/>
      <c r="GV396" s="24"/>
      <c r="GW396" s="24"/>
      <c r="GX396" s="24"/>
      <c r="GY396" s="24"/>
      <c r="GZ396" s="24"/>
      <c r="HA396" s="24"/>
      <c r="HB396" s="24"/>
      <c r="HC396" s="24"/>
      <c r="HD396" s="24"/>
      <c r="HE396" s="24"/>
      <c r="HF396" s="24"/>
      <c r="HG396" s="24"/>
      <c r="HH396" s="24"/>
      <c r="HI396" s="24"/>
      <c r="HJ396" s="24"/>
      <c r="HK396" s="24"/>
      <c r="HL396" s="24"/>
      <c r="HM396" s="24"/>
      <c r="HN396" s="24"/>
      <c r="HO396" s="24"/>
      <c r="HP396" s="24"/>
      <c r="HQ396" s="24"/>
      <c r="HR396" s="24"/>
      <c r="HS396" s="24"/>
      <c r="HT396" s="24"/>
      <c r="HU396" s="24"/>
      <c r="HV396" s="24"/>
      <c r="HW396" s="24"/>
      <c r="HX396" s="24"/>
      <c r="HY396" s="24"/>
      <c r="HZ396" s="24"/>
      <c r="IA396" s="24"/>
      <c r="IB396" s="24"/>
      <c r="IC396" s="24"/>
      <c r="ID396" s="24"/>
      <c r="IE396" s="24"/>
      <c r="IF396" s="24"/>
      <c r="IG396" s="24"/>
      <c r="IH396" s="24"/>
      <c r="II396" s="24"/>
      <c r="IJ396" s="24"/>
      <c r="IK396" s="24"/>
      <c r="IL396" s="24"/>
      <c r="IM396" s="24"/>
      <c r="IN396" s="24"/>
      <c r="IO396" s="24"/>
      <c r="IP396" s="24"/>
      <c r="IQ396" s="24"/>
      <c r="IR396" s="24"/>
      <c r="IS396" s="24"/>
      <c r="IT396" s="24"/>
      <c r="IU396" s="24"/>
      <c r="IV396" s="24"/>
      <c r="IW396" s="24"/>
      <c r="IX396" s="24"/>
      <c r="IY396" s="24"/>
      <c r="IZ396" s="24"/>
      <c r="JA396" s="24"/>
      <c r="JB396" s="24"/>
      <c r="JC396" s="24"/>
      <c r="JD396" s="24"/>
      <c r="JE396" s="24"/>
      <c r="JF396" s="24"/>
      <c r="JG396" s="24"/>
      <c r="JH396" s="24"/>
      <c r="JI396" s="24"/>
      <c r="JJ396" s="24"/>
      <c r="JK396" s="24"/>
      <c r="JL396" s="24"/>
      <c r="JM396" s="24"/>
      <c r="JN396" s="24"/>
      <c r="JO396" s="24"/>
      <c r="JP396" s="24"/>
      <c r="JQ396" s="24"/>
      <c r="JR396" s="24"/>
      <c r="JS396" s="24"/>
      <c r="JT396" s="24"/>
      <c r="JU396" s="24"/>
      <c r="JV396" s="24"/>
      <c r="JW396" s="24"/>
      <c r="JX396" s="24"/>
      <c r="JY396" s="24"/>
      <c r="JZ396" s="24"/>
      <c r="KA396" s="24"/>
      <c r="KB396" s="24"/>
      <c r="KC396" s="24"/>
      <c r="KD396" s="24"/>
      <c r="KE396" s="24"/>
      <c r="KF396" s="24"/>
      <c r="KG396" s="24"/>
      <c r="KH396" s="24"/>
      <c r="KI396" s="24"/>
      <c r="KJ396" s="24"/>
      <c r="KK396" s="24"/>
      <c r="KL396" s="24"/>
      <c r="KM396" s="24"/>
      <c r="KN396" s="24"/>
      <c r="KO396" s="24"/>
      <c r="KP396" s="24"/>
      <c r="KQ396" s="24"/>
      <c r="KR396" s="24"/>
      <c r="KS396" s="24"/>
      <c r="KT396" s="24"/>
      <c r="KU396" s="24"/>
      <c r="KV396" s="24"/>
      <c r="KW396" s="24"/>
      <c r="KX396" s="24"/>
      <c r="KY396" s="24"/>
      <c r="KZ396" s="24"/>
      <c r="LA396" s="24"/>
      <c r="LB396" s="24"/>
      <c r="LC396" s="24"/>
      <c r="LD396" s="24"/>
      <c r="LE396" s="24"/>
      <c r="LF396" s="24"/>
      <c r="LG396" s="24"/>
      <c r="LH396" s="24"/>
      <c r="LI396" s="24"/>
      <c r="LJ396" s="24"/>
      <c r="LK396" s="24"/>
      <c r="LL396" s="24"/>
      <c r="LM396" s="24"/>
      <c r="LN396" s="24"/>
      <c r="LO396" s="24"/>
      <c r="LP396" s="24"/>
      <c r="LQ396" s="24"/>
      <c r="LR396" s="24"/>
      <c r="LS396" s="24"/>
      <c r="LT396" s="24"/>
      <c r="LU396" s="24"/>
      <c r="LV396" s="24"/>
      <c r="LW396" s="24"/>
      <c r="LX396" s="24"/>
      <c r="LY396" s="24"/>
      <c r="LZ396" s="24"/>
      <c r="MA396" s="24"/>
      <c r="MB396" s="24"/>
      <c r="MC396" s="24"/>
      <c r="MD396" s="24"/>
      <c r="ME396" s="24"/>
      <c r="MF396" s="24"/>
      <c r="MG396" s="24"/>
      <c r="MH396" s="24"/>
      <c r="MI396" s="24"/>
      <c r="MJ396" s="24"/>
      <c r="MK396" s="24"/>
      <c r="ML396" s="24"/>
      <c r="MM396" s="24"/>
      <c r="MN396" s="24"/>
      <c r="MO396" s="24"/>
      <c r="MP396" s="24"/>
      <c r="MQ396" s="24"/>
      <c r="MR396" s="24"/>
      <c r="MS396" s="24"/>
      <c r="MT396" s="24"/>
      <c r="MU396" s="24"/>
      <c r="MV396" s="24"/>
      <c r="MW396" s="24"/>
      <c r="MX396" s="24"/>
      <c r="MY396" s="24"/>
      <c r="MZ396" s="24"/>
      <c r="NA396" s="24"/>
      <c r="NB396" s="24"/>
      <c r="NC396" s="24"/>
      <c r="ND396" s="24"/>
      <c r="NE396" s="24"/>
      <c r="NF396" s="24"/>
      <c r="NG396" s="24"/>
      <c r="NH396" s="24"/>
      <c r="NI396" s="24"/>
      <c r="NJ396" s="24"/>
      <c r="NK396" s="24"/>
      <c r="NL396" s="24"/>
      <c r="NM396" s="24"/>
      <c r="NN396" s="24"/>
      <c r="NO396" s="24"/>
      <c r="NP396" s="24"/>
      <c r="NQ396" s="24"/>
      <c r="NR396" s="24"/>
      <c r="NS396" s="24"/>
      <c r="NT396" s="24"/>
      <c r="NU396" s="24"/>
      <c r="NV396" s="24"/>
      <c r="NW396" s="24"/>
      <c r="NX396" s="24"/>
      <c r="NY396" s="24"/>
      <c r="NZ396" s="24"/>
      <c r="OA396" s="24"/>
      <c r="OB396" s="24"/>
      <c r="OC396" s="24"/>
      <c r="OD396" s="24"/>
      <c r="OE396" s="24"/>
      <c r="OF396" s="24"/>
      <c r="OG396" s="24"/>
      <c r="OH396" s="24"/>
      <c r="OI396" s="24"/>
      <c r="OJ396" s="24"/>
      <c r="OK396" s="24"/>
      <c r="OL396" s="24"/>
      <c r="OM396" s="24"/>
      <c r="ON396" s="24"/>
      <c r="OO396" s="24"/>
      <c r="OP396" s="24"/>
      <c r="OQ396" s="24"/>
      <c r="OR396" s="24"/>
      <c r="OS396" s="24"/>
      <c r="OT396" s="24"/>
      <c r="OU396" s="24"/>
      <c r="OV396" s="24"/>
      <c r="OW396" s="24"/>
      <c r="OX396" s="24"/>
      <c r="OY396" s="24"/>
      <c r="OZ396" s="24"/>
      <c r="PA396" s="24"/>
      <c r="PB396" s="24"/>
      <c r="PC396" s="24"/>
      <c r="PD396" s="24"/>
      <c r="PE396" s="24"/>
      <c r="PF396" s="24"/>
      <c r="PG396" s="24"/>
      <c r="PH396" s="24"/>
      <c r="PI396" s="24"/>
      <c r="PJ396" s="24"/>
      <c r="PK396" s="24"/>
      <c r="PL396" s="24"/>
      <c r="PM396" s="24"/>
      <c r="PN396" s="24"/>
      <c r="PO396" s="24"/>
      <c r="PP396" s="24"/>
      <c r="PQ396" s="24"/>
      <c r="PR396" s="24"/>
      <c r="PS396" s="24"/>
      <c r="PT396" s="24"/>
      <c r="PU396" s="24"/>
      <c r="PV396" s="24"/>
      <c r="PW396" s="24"/>
      <c r="PX396" s="24"/>
      <c r="PY396" s="24"/>
      <c r="PZ396" s="24"/>
      <c r="QA396" s="24"/>
      <c r="QB396" s="24"/>
      <c r="QC396" s="24"/>
      <c r="QD396" s="24"/>
      <c r="QE396" s="24"/>
      <c r="QF396" s="24"/>
      <c r="QG396" s="24"/>
      <c r="QH396" s="24"/>
      <c r="QI396" s="24"/>
      <c r="QJ396" s="24"/>
      <c r="QK396" s="24"/>
      <c r="QL396" s="24"/>
      <c r="QM396" s="24"/>
      <c r="QN396" s="24"/>
      <c r="QO396" s="24"/>
      <c r="QP396" s="24"/>
      <c r="QQ396" s="24"/>
      <c r="QR396" s="24"/>
      <c r="QS396" s="24"/>
      <c r="QT396" s="24"/>
      <c r="QU396" s="24"/>
      <c r="QV396" s="24"/>
      <c r="QW396" s="24"/>
      <c r="QX396" s="24"/>
      <c r="QY396" s="24"/>
      <c r="QZ396" s="24"/>
      <c r="RA396" s="24"/>
      <c r="RB396" s="24"/>
      <c r="RC396" s="24"/>
      <c r="RD396" s="24"/>
      <c r="RE396" s="24"/>
      <c r="RF396" s="24"/>
      <c r="RG396" s="24"/>
      <c r="RH396" s="24"/>
      <c r="RI396" s="24"/>
      <c r="RJ396" s="24"/>
      <c r="RK396" s="24"/>
      <c r="RL396" s="24"/>
      <c r="RM396" s="24"/>
      <c r="RN396" s="24"/>
      <c r="RO396" s="24"/>
      <c r="RP396" s="24"/>
      <c r="RQ396" s="24"/>
      <c r="RR396" s="24"/>
      <c r="RS396" s="24"/>
      <c r="RT396" s="24"/>
      <c r="RU396" s="24"/>
      <c r="RV396" s="24"/>
      <c r="RW396" s="24"/>
      <c r="RX396" s="24"/>
      <c r="RY396" s="24"/>
      <c r="RZ396" s="24"/>
      <c r="SA396" s="24"/>
      <c r="SB396" s="24"/>
      <c r="SC396" s="24"/>
      <c r="SD396" s="24"/>
      <c r="SE396" s="24"/>
      <c r="SF396" s="24"/>
      <c r="SG396" s="24"/>
      <c r="SH396" s="24"/>
      <c r="SI396" s="24"/>
      <c r="SJ396" s="24"/>
      <c r="SK396" s="24"/>
      <c r="SL396" s="24"/>
      <c r="SM396" s="24"/>
      <c r="SN396" s="24"/>
      <c r="SO396" s="24"/>
      <c r="SP396" s="24"/>
      <c r="SQ396" s="24"/>
      <c r="SR396" s="24"/>
      <c r="SS396" s="24"/>
      <c r="ST396" s="24"/>
      <c r="SU396" s="24"/>
      <c r="SV396" s="24"/>
      <c r="SW396" s="24"/>
      <c r="SX396" s="24"/>
      <c r="SY396" s="24"/>
      <c r="SZ396" s="24"/>
      <c r="TA396" s="24"/>
      <c r="TB396" s="24"/>
      <c r="TC396" s="24"/>
      <c r="TD396" s="24"/>
      <c r="TE396" s="24"/>
      <c r="TF396" s="24"/>
      <c r="TG396" s="24"/>
      <c r="TH396" s="24"/>
      <c r="TI396" s="24"/>
      <c r="TJ396" s="24"/>
      <c r="TK396" s="24"/>
      <c r="TL396" s="24"/>
      <c r="TM396" s="24"/>
      <c r="TN396" s="24"/>
      <c r="TO396" s="24"/>
      <c r="TP396" s="24"/>
      <c r="TQ396" s="24"/>
      <c r="TR396" s="24"/>
      <c r="TS396" s="24"/>
      <c r="TT396" s="24"/>
      <c r="TU396" s="24"/>
      <c r="TV396" s="24"/>
      <c r="TW396" s="24"/>
      <c r="TX396" s="24"/>
      <c r="TY396" s="24"/>
      <c r="TZ396" s="24"/>
      <c r="UA396" s="24"/>
      <c r="UB396" s="24"/>
      <c r="UC396" s="24"/>
      <c r="UD396" s="24"/>
      <c r="UE396" s="24"/>
      <c r="UF396" s="24"/>
      <c r="UG396" s="24"/>
      <c r="UH396" s="24"/>
      <c r="UI396" s="24"/>
      <c r="UJ396" s="24"/>
      <c r="UK396" s="24"/>
      <c r="UL396" s="24"/>
      <c r="UM396" s="24"/>
      <c r="UN396" s="24"/>
      <c r="UO396" s="24"/>
      <c r="UP396" s="24"/>
      <c r="UQ396" s="24"/>
      <c r="UR396" s="24"/>
      <c r="US396" s="24"/>
      <c r="UT396" s="24"/>
      <c r="UU396" s="24"/>
      <c r="UV396" s="24"/>
      <c r="UW396" s="24"/>
      <c r="UX396" s="24"/>
      <c r="UY396" s="24"/>
      <c r="UZ396" s="24"/>
      <c r="VA396" s="24"/>
      <c r="VB396" s="24"/>
      <c r="VC396" s="24"/>
      <c r="VD396" s="24"/>
    </row>
    <row r="397" spans="1:576" s="23" customFormat="1" ht="15" customHeight="1" x14ac:dyDescent="0.2">
      <c r="A397" s="18">
        <v>83</v>
      </c>
      <c r="B397" s="89" t="s">
        <v>325</v>
      </c>
      <c r="C397" s="89" t="s">
        <v>326</v>
      </c>
      <c r="D397" s="20">
        <v>14</v>
      </c>
      <c r="E397" s="89" t="s">
        <v>247</v>
      </c>
      <c r="F397" s="89" t="s">
        <v>327</v>
      </c>
      <c r="G397" s="130" t="s">
        <v>228</v>
      </c>
      <c r="H397" s="22">
        <v>40</v>
      </c>
      <c r="I397" s="22" t="s">
        <v>121</v>
      </c>
      <c r="J397" s="21" t="s">
        <v>239</v>
      </c>
      <c r="K397" s="21" t="s">
        <v>273</v>
      </c>
      <c r="L397" s="21" t="s">
        <v>287</v>
      </c>
      <c r="M397" s="22">
        <v>1</v>
      </c>
      <c r="N397" s="62">
        <v>10931</v>
      </c>
      <c r="O397" s="62">
        <f t="shared" si="207"/>
        <v>2186.2000000000003</v>
      </c>
      <c r="P397" s="62"/>
      <c r="Q397" s="62">
        <f t="shared" si="208"/>
        <v>13117.2</v>
      </c>
      <c r="R397" s="62">
        <f>70.1*7</f>
        <v>490.69999999999993</v>
      </c>
      <c r="S397" s="62">
        <f t="shared" si="209"/>
        <v>2445.5333333333333</v>
      </c>
      <c r="T397" s="62">
        <f t="shared" si="210"/>
        <v>24455.333333333336</v>
      </c>
      <c r="U397" s="62">
        <f t="shared" si="211"/>
        <v>2295.5099999999998</v>
      </c>
      <c r="V397" s="62">
        <f t="shared" si="212"/>
        <v>393.51600000000002</v>
      </c>
      <c r="W397" s="62">
        <f t="shared" si="213"/>
        <v>655.86000000000013</v>
      </c>
      <c r="X397" s="62">
        <f t="shared" si="214"/>
        <v>262.34399999999999</v>
      </c>
      <c r="Y397" s="62">
        <f t="shared" si="205"/>
        <v>926</v>
      </c>
      <c r="Z397" s="62">
        <f t="shared" si="206"/>
        <v>630</v>
      </c>
      <c r="AA397" s="64">
        <f t="shared" si="215"/>
        <v>7336.6</v>
      </c>
      <c r="AB397" s="64">
        <f t="shared" si="216"/>
        <v>21624.252222222225</v>
      </c>
      <c r="AC397" s="64">
        <f t="shared" si="217"/>
        <v>259491.0266666667</v>
      </c>
      <c r="AD397" s="64"/>
      <c r="AE397" s="64"/>
      <c r="AF397" s="64"/>
      <c r="AG397" s="64"/>
      <c r="AH397" s="64"/>
      <c r="AI397" s="64"/>
      <c r="AJ397" s="64"/>
      <c r="AK397" s="64"/>
      <c r="AL397" s="6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  <c r="CH397" s="24"/>
      <c r="CI397" s="24"/>
      <c r="CJ397" s="24"/>
      <c r="CK397" s="24"/>
      <c r="CL397" s="24"/>
      <c r="CM397" s="24"/>
      <c r="CN397" s="24"/>
      <c r="CO397" s="24"/>
      <c r="CP397" s="24"/>
      <c r="CQ397" s="24"/>
      <c r="CR397" s="24"/>
      <c r="CS397" s="24"/>
      <c r="CT397" s="24"/>
      <c r="CU397" s="24"/>
      <c r="CV397" s="24"/>
      <c r="CW397" s="24"/>
      <c r="CX397" s="24"/>
      <c r="CY397" s="24"/>
      <c r="CZ397" s="24"/>
      <c r="DA397" s="24"/>
      <c r="DB397" s="24"/>
      <c r="DC397" s="24"/>
      <c r="DD397" s="24"/>
      <c r="DE397" s="24"/>
      <c r="DF397" s="24"/>
      <c r="DG397" s="24"/>
      <c r="DH397" s="24"/>
      <c r="DI397" s="24"/>
      <c r="DJ397" s="24"/>
      <c r="DK397" s="24"/>
      <c r="DL397" s="24"/>
      <c r="DM397" s="24"/>
      <c r="DN397" s="24"/>
      <c r="DO397" s="24"/>
      <c r="DP397" s="24"/>
      <c r="DQ397" s="24"/>
      <c r="DR397" s="24"/>
      <c r="DS397" s="24"/>
      <c r="DT397" s="24"/>
      <c r="DU397" s="24"/>
      <c r="DV397" s="24"/>
      <c r="DW397" s="24"/>
      <c r="DX397" s="24"/>
      <c r="DY397" s="24"/>
      <c r="DZ397" s="24"/>
      <c r="EA397" s="24"/>
      <c r="EB397" s="24"/>
      <c r="EC397" s="24"/>
      <c r="ED397" s="24"/>
      <c r="EE397" s="24"/>
      <c r="EF397" s="24"/>
      <c r="EG397" s="24"/>
      <c r="EH397" s="24"/>
      <c r="EI397" s="24"/>
      <c r="EJ397" s="24"/>
      <c r="EK397" s="24"/>
      <c r="EL397" s="24"/>
      <c r="EM397" s="24"/>
      <c r="EN397" s="24"/>
      <c r="EO397" s="24"/>
      <c r="EP397" s="24"/>
      <c r="EQ397" s="24"/>
      <c r="ER397" s="24"/>
      <c r="ES397" s="24"/>
      <c r="ET397" s="24"/>
      <c r="EU397" s="24"/>
      <c r="EV397" s="24"/>
      <c r="EW397" s="24"/>
      <c r="EX397" s="24"/>
      <c r="EY397" s="24"/>
      <c r="EZ397" s="24"/>
      <c r="FA397" s="24"/>
      <c r="FB397" s="24"/>
      <c r="FC397" s="24"/>
      <c r="FD397" s="24"/>
      <c r="FE397" s="24"/>
      <c r="FF397" s="24"/>
      <c r="FG397" s="24"/>
      <c r="FH397" s="24"/>
      <c r="FI397" s="24"/>
      <c r="FJ397" s="24"/>
      <c r="FK397" s="24"/>
      <c r="FL397" s="24"/>
      <c r="FM397" s="24"/>
      <c r="FN397" s="24"/>
      <c r="FO397" s="24"/>
      <c r="FP397" s="24"/>
      <c r="FQ397" s="24"/>
      <c r="FR397" s="24"/>
      <c r="FS397" s="24"/>
      <c r="FT397" s="24"/>
      <c r="FU397" s="24"/>
      <c r="FV397" s="24"/>
      <c r="FW397" s="24"/>
      <c r="FX397" s="24"/>
      <c r="FY397" s="24"/>
      <c r="FZ397" s="24"/>
      <c r="GA397" s="24"/>
      <c r="GB397" s="24"/>
      <c r="GC397" s="24"/>
      <c r="GD397" s="24"/>
      <c r="GE397" s="24"/>
      <c r="GF397" s="24"/>
      <c r="GG397" s="24"/>
      <c r="GH397" s="24"/>
      <c r="GI397" s="24"/>
      <c r="GJ397" s="24"/>
      <c r="GK397" s="24"/>
      <c r="GL397" s="24"/>
      <c r="GM397" s="24"/>
      <c r="GN397" s="24"/>
      <c r="GO397" s="24"/>
      <c r="GP397" s="24"/>
      <c r="GQ397" s="24"/>
      <c r="GR397" s="24"/>
      <c r="GS397" s="24"/>
      <c r="GT397" s="24"/>
      <c r="GU397" s="24"/>
      <c r="GV397" s="24"/>
      <c r="GW397" s="24"/>
      <c r="GX397" s="24"/>
      <c r="GY397" s="24"/>
      <c r="GZ397" s="24"/>
      <c r="HA397" s="24"/>
      <c r="HB397" s="24"/>
      <c r="HC397" s="24"/>
      <c r="HD397" s="24"/>
      <c r="HE397" s="24"/>
      <c r="HF397" s="24"/>
      <c r="HG397" s="24"/>
      <c r="HH397" s="24"/>
      <c r="HI397" s="24"/>
      <c r="HJ397" s="24"/>
      <c r="HK397" s="24"/>
      <c r="HL397" s="24"/>
      <c r="HM397" s="24"/>
      <c r="HN397" s="24"/>
      <c r="HO397" s="24"/>
      <c r="HP397" s="24"/>
      <c r="HQ397" s="24"/>
      <c r="HR397" s="24"/>
      <c r="HS397" s="24"/>
      <c r="HT397" s="24"/>
      <c r="HU397" s="24"/>
      <c r="HV397" s="24"/>
      <c r="HW397" s="24"/>
      <c r="HX397" s="24"/>
      <c r="HY397" s="24"/>
      <c r="HZ397" s="24"/>
      <c r="IA397" s="24"/>
      <c r="IB397" s="24"/>
      <c r="IC397" s="24"/>
      <c r="ID397" s="24"/>
      <c r="IE397" s="24"/>
      <c r="IF397" s="24"/>
      <c r="IG397" s="24"/>
      <c r="IH397" s="24"/>
      <c r="II397" s="24"/>
      <c r="IJ397" s="24"/>
      <c r="IK397" s="24"/>
      <c r="IL397" s="24"/>
      <c r="IM397" s="24"/>
      <c r="IN397" s="24"/>
      <c r="IO397" s="24"/>
      <c r="IP397" s="24"/>
      <c r="IQ397" s="24"/>
      <c r="IR397" s="24"/>
      <c r="IS397" s="24"/>
      <c r="IT397" s="24"/>
      <c r="IU397" s="24"/>
      <c r="IV397" s="24"/>
      <c r="IW397" s="24"/>
      <c r="IX397" s="24"/>
      <c r="IY397" s="24"/>
      <c r="IZ397" s="24"/>
      <c r="JA397" s="24"/>
      <c r="JB397" s="24"/>
      <c r="JC397" s="24"/>
      <c r="JD397" s="24"/>
      <c r="JE397" s="24"/>
      <c r="JF397" s="24"/>
      <c r="JG397" s="24"/>
      <c r="JH397" s="24"/>
      <c r="JI397" s="24"/>
      <c r="JJ397" s="24"/>
      <c r="JK397" s="24"/>
      <c r="JL397" s="24"/>
      <c r="JM397" s="24"/>
      <c r="JN397" s="24"/>
      <c r="JO397" s="24"/>
      <c r="JP397" s="24"/>
      <c r="JQ397" s="24"/>
      <c r="JR397" s="24"/>
      <c r="JS397" s="24"/>
      <c r="JT397" s="24"/>
      <c r="JU397" s="24"/>
      <c r="JV397" s="24"/>
      <c r="JW397" s="24"/>
      <c r="JX397" s="24"/>
      <c r="JY397" s="24"/>
      <c r="JZ397" s="24"/>
      <c r="KA397" s="24"/>
      <c r="KB397" s="24"/>
      <c r="KC397" s="24"/>
      <c r="KD397" s="24"/>
      <c r="KE397" s="24"/>
      <c r="KF397" s="24"/>
      <c r="KG397" s="24"/>
      <c r="KH397" s="24"/>
      <c r="KI397" s="24"/>
      <c r="KJ397" s="24"/>
      <c r="KK397" s="24"/>
      <c r="KL397" s="24"/>
      <c r="KM397" s="24"/>
      <c r="KN397" s="24"/>
      <c r="KO397" s="24"/>
      <c r="KP397" s="24"/>
      <c r="KQ397" s="24"/>
      <c r="KR397" s="24"/>
      <c r="KS397" s="24"/>
      <c r="KT397" s="24"/>
      <c r="KU397" s="24"/>
      <c r="KV397" s="24"/>
      <c r="KW397" s="24"/>
      <c r="KX397" s="24"/>
      <c r="KY397" s="24"/>
      <c r="KZ397" s="24"/>
      <c r="LA397" s="24"/>
      <c r="LB397" s="24"/>
      <c r="LC397" s="24"/>
      <c r="LD397" s="24"/>
      <c r="LE397" s="24"/>
      <c r="LF397" s="24"/>
      <c r="LG397" s="24"/>
      <c r="LH397" s="24"/>
      <c r="LI397" s="24"/>
      <c r="LJ397" s="24"/>
      <c r="LK397" s="24"/>
      <c r="LL397" s="24"/>
      <c r="LM397" s="24"/>
      <c r="LN397" s="24"/>
      <c r="LO397" s="24"/>
      <c r="LP397" s="24"/>
      <c r="LQ397" s="24"/>
      <c r="LR397" s="24"/>
      <c r="LS397" s="24"/>
      <c r="LT397" s="24"/>
      <c r="LU397" s="24"/>
      <c r="LV397" s="24"/>
      <c r="LW397" s="24"/>
      <c r="LX397" s="24"/>
      <c r="LY397" s="24"/>
      <c r="LZ397" s="24"/>
      <c r="MA397" s="24"/>
      <c r="MB397" s="24"/>
      <c r="MC397" s="24"/>
      <c r="MD397" s="24"/>
      <c r="ME397" s="24"/>
      <c r="MF397" s="24"/>
      <c r="MG397" s="24"/>
      <c r="MH397" s="24"/>
      <c r="MI397" s="24"/>
      <c r="MJ397" s="24"/>
      <c r="MK397" s="24"/>
      <c r="ML397" s="24"/>
      <c r="MM397" s="24"/>
      <c r="MN397" s="24"/>
      <c r="MO397" s="24"/>
      <c r="MP397" s="24"/>
      <c r="MQ397" s="24"/>
      <c r="MR397" s="24"/>
      <c r="MS397" s="24"/>
      <c r="MT397" s="24"/>
      <c r="MU397" s="24"/>
      <c r="MV397" s="24"/>
      <c r="MW397" s="24"/>
      <c r="MX397" s="24"/>
      <c r="MY397" s="24"/>
      <c r="MZ397" s="24"/>
      <c r="NA397" s="24"/>
      <c r="NB397" s="24"/>
      <c r="NC397" s="24"/>
      <c r="ND397" s="24"/>
      <c r="NE397" s="24"/>
      <c r="NF397" s="24"/>
      <c r="NG397" s="24"/>
      <c r="NH397" s="24"/>
      <c r="NI397" s="24"/>
      <c r="NJ397" s="24"/>
      <c r="NK397" s="24"/>
      <c r="NL397" s="24"/>
      <c r="NM397" s="24"/>
      <c r="NN397" s="24"/>
      <c r="NO397" s="24"/>
      <c r="NP397" s="24"/>
      <c r="NQ397" s="24"/>
      <c r="NR397" s="24"/>
      <c r="NS397" s="24"/>
      <c r="NT397" s="24"/>
      <c r="NU397" s="24"/>
      <c r="NV397" s="24"/>
      <c r="NW397" s="24"/>
      <c r="NX397" s="24"/>
      <c r="NY397" s="24"/>
      <c r="NZ397" s="24"/>
      <c r="OA397" s="24"/>
      <c r="OB397" s="24"/>
      <c r="OC397" s="24"/>
      <c r="OD397" s="24"/>
      <c r="OE397" s="24"/>
      <c r="OF397" s="24"/>
      <c r="OG397" s="24"/>
      <c r="OH397" s="24"/>
      <c r="OI397" s="24"/>
      <c r="OJ397" s="24"/>
      <c r="OK397" s="24"/>
      <c r="OL397" s="24"/>
      <c r="OM397" s="24"/>
      <c r="ON397" s="24"/>
      <c r="OO397" s="24"/>
      <c r="OP397" s="24"/>
      <c r="OQ397" s="24"/>
      <c r="OR397" s="24"/>
      <c r="OS397" s="24"/>
      <c r="OT397" s="24"/>
      <c r="OU397" s="24"/>
      <c r="OV397" s="24"/>
      <c r="OW397" s="24"/>
      <c r="OX397" s="24"/>
      <c r="OY397" s="24"/>
      <c r="OZ397" s="24"/>
      <c r="PA397" s="24"/>
      <c r="PB397" s="24"/>
      <c r="PC397" s="24"/>
      <c r="PD397" s="24"/>
      <c r="PE397" s="24"/>
      <c r="PF397" s="24"/>
      <c r="PG397" s="24"/>
      <c r="PH397" s="24"/>
      <c r="PI397" s="24"/>
      <c r="PJ397" s="24"/>
      <c r="PK397" s="24"/>
      <c r="PL397" s="24"/>
      <c r="PM397" s="24"/>
      <c r="PN397" s="24"/>
      <c r="PO397" s="24"/>
      <c r="PP397" s="24"/>
      <c r="PQ397" s="24"/>
      <c r="PR397" s="24"/>
      <c r="PS397" s="24"/>
      <c r="PT397" s="24"/>
      <c r="PU397" s="24"/>
      <c r="PV397" s="24"/>
      <c r="PW397" s="24"/>
      <c r="PX397" s="24"/>
      <c r="PY397" s="24"/>
      <c r="PZ397" s="24"/>
      <c r="QA397" s="24"/>
      <c r="QB397" s="24"/>
      <c r="QC397" s="24"/>
      <c r="QD397" s="24"/>
      <c r="QE397" s="24"/>
      <c r="QF397" s="24"/>
      <c r="QG397" s="24"/>
      <c r="QH397" s="24"/>
      <c r="QI397" s="24"/>
      <c r="QJ397" s="24"/>
      <c r="QK397" s="24"/>
      <c r="QL397" s="24"/>
      <c r="QM397" s="24"/>
      <c r="QN397" s="24"/>
      <c r="QO397" s="24"/>
      <c r="QP397" s="24"/>
      <c r="QQ397" s="24"/>
      <c r="QR397" s="24"/>
      <c r="QS397" s="24"/>
      <c r="QT397" s="24"/>
      <c r="QU397" s="24"/>
      <c r="QV397" s="24"/>
      <c r="QW397" s="24"/>
      <c r="QX397" s="24"/>
      <c r="QY397" s="24"/>
      <c r="QZ397" s="24"/>
      <c r="RA397" s="24"/>
      <c r="RB397" s="24"/>
      <c r="RC397" s="24"/>
      <c r="RD397" s="24"/>
      <c r="RE397" s="24"/>
      <c r="RF397" s="24"/>
      <c r="RG397" s="24"/>
      <c r="RH397" s="24"/>
      <c r="RI397" s="24"/>
      <c r="RJ397" s="24"/>
      <c r="RK397" s="24"/>
      <c r="RL397" s="24"/>
      <c r="RM397" s="24"/>
      <c r="RN397" s="24"/>
      <c r="RO397" s="24"/>
      <c r="RP397" s="24"/>
      <c r="RQ397" s="24"/>
      <c r="RR397" s="24"/>
      <c r="RS397" s="24"/>
      <c r="RT397" s="24"/>
      <c r="RU397" s="24"/>
      <c r="RV397" s="24"/>
      <c r="RW397" s="24"/>
      <c r="RX397" s="24"/>
      <c r="RY397" s="24"/>
      <c r="RZ397" s="24"/>
      <c r="SA397" s="24"/>
      <c r="SB397" s="24"/>
      <c r="SC397" s="24"/>
      <c r="SD397" s="24"/>
      <c r="SE397" s="24"/>
      <c r="SF397" s="24"/>
      <c r="SG397" s="24"/>
      <c r="SH397" s="24"/>
      <c r="SI397" s="24"/>
      <c r="SJ397" s="24"/>
      <c r="SK397" s="24"/>
      <c r="SL397" s="24"/>
      <c r="SM397" s="24"/>
      <c r="SN397" s="24"/>
      <c r="SO397" s="24"/>
      <c r="SP397" s="24"/>
      <c r="SQ397" s="24"/>
      <c r="SR397" s="24"/>
      <c r="SS397" s="24"/>
      <c r="ST397" s="24"/>
      <c r="SU397" s="24"/>
      <c r="SV397" s="24"/>
      <c r="SW397" s="24"/>
      <c r="SX397" s="24"/>
      <c r="SY397" s="24"/>
      <c r="SZ397" s="24"/>
      <c r="TA397" s="24"/>
      <c r="TB397" s="24"/>
      <c r="TC397" s="24"/>
      <c r="TD397" s="24"/>
      <c r="TE397" s="24"/>
      <c r="TF397" s="24"/>
      <c r="TG397" s="24"/>
      <c r="TH397" s="24"/>
      <c r="TI397" s="24"/>
      <c r="TJ397" s="24"/>
      <c r="TK397" s="24"/>
      <c r="TL397" s="24"/>
      <c r="TM397" s="24"/>
      <c r="TN397" s="24"/>
      <c r="TO397" s="24"/>
      <c r="TP397" s="24"/>
      <c r="TQ397" s="24"/>
      <c r="TR397" s="24"/>
      <c r="TS397" s="24"/>
      <c r="TT397" s="24"/>
      <c r="TU397" s="24"/>
      <c r="TV397" s="24"/>
      <c r="TW397" s="24"/>
      <c r="TX397" s="24"/>
      <c r="TY397" s="24"/>
      <c r="TZ397" s="24"/>
      <c r="UA397" s="24"/>
      <c r="UB397" s="24"/>
      <c r="UC397" s="24"/>
      <c r="UD397" s="24"/>
      <c r="UE397" s="24"/>
      <c r="UF397" s="24"/>
      <c r="UG397" s="24"/>
      <c r="UH397" s="24"/>
      <c r="UI397" s="24"/>
      <c r="UJ397" s="24"/>
      <c r="UK397" s="24"/>
      <c r="UL397" s="24"/>
      <c r="UM397" s="24"/>
      <c r="UN397" s="24"/>
      <c r="UO397" s="24"/>
      <c r="UP397" s="24"/>
      <c r="UQ397" s="24"/>
      <c r="UR397" s="24"/>
      <c r="US397" s="24"/>
      <c r="UT397" s="24"/>
      <c r="UU397" s="24"/>
      <c r="UV397" s="24"/>
      <c r="UW397" s="24"/>
      <c r="UX397" s="24"/>
      <c r="UY397" s="24"/>
      <c r="UZ397" s="24"/>
      <c r="VA397" s="24"/>
      <c r="VB397" s="24"/>
      <c r="VC397" s="24"/>
      <c r="VD397" s="24"/>
    </row>
    <row r="398" spans="1:576" s="23" customFormat="1" ht="15" customHeight="1" x14ac:dyDescent="0.2">
      <c r="A398" s="18">
        <v>84</v>
      </c>
      <c r="B398" s="89" t="s">
        <v>325</v>
      </c>
      <c r="C398" s="89" t="s">
        <v>326</v>
      </c>
      <c r="D398" s="20">
        <v>14</v>
      </c>
      <c r="E398" s="89" t="s">
        <v>247</v>
      </c>
      <c r="F398" s="89" t="s">
        <v>327</v>
      </c>
      <c r="G398" s="130" t="s">
        <v>228</v>
      </c>
      <c r="H398" s="22">
        <v>40</v>
      </c>
      <c r="I398" s="22" t="s">
        <v>121</v>
      </c>
      <c r="J398" s="21" t="s">
        <v>239</v>
      </c>
      <c r="K398" s="21" t="s">
        <v>273</v>
      </c>
      <c r="L398" s="21" t="s">
        <v>287</v>
      </c>
      <c r="M398" s="22">
        <v>1</v>
      </c>
      <c r="N398" s="62">
        <v>10931</v>
      </c>
      <c r="O398" s="62">
        <f t="shared" si="207"/>
        <v>2186.2000000000003</v>
      </c>
      <c r="P398" s="62"/>
      <c r="Q398" s="62">
        <f t="shared" si="208"/>
        <v>13117.2</v>
      </c>
      <c r="R398" s="62">
        <f>70.1*4</f>
        <v>280.39999999999998</v>
      </c>
      <c r="S398" s="62">
        <f t="shared" si="209"/>
        <v>2445.5333333333333</v>
      </c>
      <c r="T398" s="62">
        <f t="shared" si="210"/>
        <v>24455.333333333336</v>
      </c>
      <c r="U398" s="62">
        <f t="shared" si="211"/>
        <v>2295.5099999999998</v>
      </c>
      <c r="V398" s="62">
        <f t="shared" si="212"/>
        <v>393.51600000000002</v>
      </c>
      <c r="W398" s="62">
        <f t="shared" si="213"/>
        <v>655.86000000000013</v>
      </c>
      <c r="X398" s="62">
        <f t="shared" si="214"/>
        <v>262.34399999999999</v>
      </c>
      <c r="Y398" s="62">
        <f t="shared" si="205"/>
        <v>926</v>
      </c>
      <c r="Z398" s="62">
        <f t="shared" si="206"/>
        <v>630</v>
      </c>
      <c r="AA398" s="64">
        <f t="shared" si="215"/>
        <v>7336.6</v>
      </c>
      <c r="AB398" s="64">
        <f t="shared" si="216"/>
        <v>21413.952222222222</v>
      </c>
      <c r="AC398" s="64">
        <f t="shared" si="217"/>
        <v>256967.42666666667</v>
      </c>
      <c r="AD398" s="64"/>
      <c r="AE398" s="64"/>
      <c r="AF398" s="64"/>
      <c r="AG398" s="64"/>
      <c r="AH398" s="64"/>
      <c r="AI398" s="64"/>
      <c r="AJ398" s="64"/>
      <c r="AK398" s="64"/>
      <c r="AL398" s="6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J398" s="24"/>
      <c r="CK398" s="24"/>
      <c r="CL398" s="24"/>
      <c r="CM398" s="24"/>
      <c r="CN398" s="24"/>
      <c r="CO398" s="24"/>
      <c r="CP398" s="24"/>
      <c r="CQ398" s="24"/>
      <c r="CR398" s="24"/>
      <c r="CS398" s="24"/>
      <c r="CT398" s="24"/>
      <c r="CU398" s="24"/>
      <c r="CV398" s="24"/>
      <c r="CW398" s="24"/>
      <c r="CX398" s="24"/>
      <c r="CY398" s="24"/>
      <c r="CZ398" s="24"/>
      <c r="DA398" s="24"/>
      <c r="DB398" s="24"/>
      <c r="DC398" s="24"/>
      <c r="DD398" s="24"/>
      <c r="DE398" s="24"/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  <c r="DQ398" s="24"/>
      <c r="DR398" s="24"/>
      <c r="DS398" s="24"/>
      <c r="DT398" s="24"/>
      <c r="DU398" s="24"/>
      <c r="DV398" s="24"/>
      <c r="DW398" s="24"/>
      <c r="DX398" s="24"/>
      <c r="DY398" s="24"/>
      <c r="DZ398" s="24"/>
      <c r="EA398" s="24"/>
      <c r="EB398" s="24"/>
      <c r="EC398" s="24"/>
      <c r="ED398" s="24"/>
      <c r="EE398" s="24"/>
      <c r="EF398" s="24"/>
      <c r="EG398" s="24"/>
      <c r="EH398" s="24"/>
      <c r="EI398" s="24"/>
      <c r="EJ398" s="24"/>
      <c r="EK398" s="24"/>
      <c r="EL398" s="24"/>
      <c r="EM398" s="24"/>
      <c r="EN398" s="24"/>
      <c r="EO398" s="24"/>
      <c r="EP398" s="24"/>
      <c r="EQ398" s="24"/>
      <c r="ER398" s="24"/>
      <c r="ES398" s="24"/>
      <c r="ET398" s="24"/>
      <c r="EU398" s="24"/>
      <c r="EV398" s="24"/>
      <c r="EW398" s="24"/>
      <c r="EX398" s="24"/>
      <c r="EY398" s="24"/>
      <c r="EZ398" s="24"/>
      <c r="FA398" s="24"/>
      <c r="FB398" s="24"/>
      <c r="FC398" s="24"/>
      <c r="FD398" s="24"/>
      <c r="FE398" s="24"/>
      <c r="FF398" s="24"/>
      <c r="FG398" s="24"/>
      <c r="FH398" s="24"/>
      <c r="FI398" s="24"/>
      <c r="FJ398" s="24"/>
      <c r="FK398" s="24"/>
      <c r="FL398" s="24"/>
      <c r="FM398" s="24"/>
      <c r="FN398" s="24"/>
      <c r="FO398" s="24"/>
      <c r="FP398" s="24"/>
      <c r="FQ398" s="24"/>
      <c r="FR398" s="24"/>
      <c r="FS398" s="24"/>
      <c r="FT398" s="24"/>
      <c r="FU398" s="24"/>
      <c r="FV398" s="24"/>
      <c r="FW398" s="24"/>
      <c r="FX398" s="24"/>
      <c r="FY398" s="24"/>
      <c r="FZ398" s="24"/>
      <c r="GA398" s="24"/>
      <c r="GB398" s="24"/>
      <c r="GC398" s="24"/>
      <c r="GD398" s="24"/>
      <c r="GE398" s="24"/>
      <c r="GF398" s="24"/>
      <c r="GG398" s="24"/>
      <c r="GH398" s="24"/>
      <c r="GI398" s="24"/>
      <c r="GJ398" s="24"/>
      <c r="GK398" s="24"/>
      <c r="GL398" s="24"/>
      <c r="GM398" s="24"/>
      <c r="GN398" s="24"/>
      <c r="GO398" s="24"/>
      <c r="GP398" s="24"/>
      <c r="GQ398" s="24"/>
      <c r="GR398" s="24"/>
      <c r="GS398" s="24"/>
      <c r="GT398" s="24"/>
      <c r="GU398" s="24"/>
      <c r="GV398" s="24"/>
      <c r="GW398" s="24"/>
      <c r="GX398" s="24"/>
      <c r="GY398" s="24"/>
      <c r="GZ398" s="24"/>
      <c r="HA398" s="24"/>
      <c r="HB398" s="24"/>
      <c r="HC398" s="24"/>
      <c r="HD398" s="24"/>
      <c r="HE398" s="24"/>
      <c r="HF398" s="24"/>
      <c r="HG398" s="24"/>
      <c r="HH398" s="24"/>
      <c r="HI398" s="24"/>
      <c r="HJ398" s="24"/>
      <c r="HK398" s="24"/>
      <c r="HL398" s="24"/>
      <c r="HM398" s="24"/>
      <c r="HN398" s="24"/>
      <c r="HO398" s="24"/>
      <c r="HP398" s="24"/>
      <c r="HQ398" s="24"/>
      <c r="HR398" s="24"/>
      <c r="HS398" s="24"/>
      <c r="HT398" s="24"/>
      <c r="HU398" s="24"/>
      <c r="HV398" s="24"/>
      <c r="HW398" s="24"/>
      <c r="HX398" s="24"/>
      <c r="HY398" s="24"/>
      <c r="HZ398" s="24"/>
      <c r="IA398" s="24"/>
      <c r="IB398" s="24"/>
      <c r="IC398" s="24"/>
      <c r="ID398" s="24"/>
      <c r="IE398" s="24"/>
      <c r="IF398" s="24"/>
      <c r="IG398" s="24"/>
      <c r="IH398" s="24"/>
      <c r="II398" s="24"/>
      <c r="IJ398" s="24"/>
      <c r="IK398" s="24"/>
      <c r="IL398" s="24"/>
      <c r="IM398" s="24"/>
      <c r="IN398" s="24"/>
      <c r="IO398" s="24"/>
      <c r="IP398" s="24"/>
      <c r="IQ398" s="24"/>
      <c r="IR398" s="24"/>
      <c r="IS398" s="24"/>
      <c r="IT398" s="24"/>
      <c r="IU398" s="24"/>
      <c r="IV398" s="24"/>
      <c r="IW398" s="24"/>
      <c r="IX398" s="24"/>
      <c r="IY398" s="24"/>
      <c r="IZ398" s="24"/>
      <c r="JA398" s="24"/>
      <c r="JB398" s="24"/>
      <c r="JC398" s="24"/>
      <c r="JD398" s="24"/>
      <c r="JE398" s="24"/>
      <c r="JF398" s="24"/>
      <c r="JG398" s="24"/>
      <c r="JH398" s="24"/>
      <c r="JI398" s="24"/>
      <c r="JJ398" s="24"/>
      <c r="JK398" s="24"/>
      <c r="JL398" s="24"/>
      <c r="JM398" s="24"/>
      <c r="JN398" s="24"/>
      <c r="JO398" s="24"/>
      <c r="JP398" s="24"/>
      <c r="JQ398" s="24"/>
      <c r="JR398" s="24"/>
      <c r="JS398" s="24"/>
      <c r="JT398" s="24"/>
      <c r="JU398" s="24"/>
      <c r="JV398" s="24"/>
      <c r="JW398" s="24"/>
      <c r="JX398" s="24"/>
      <c r="JY398" s="24"/>
      <c r="JZ398" s="24"/>
      <c r="KA398" s="24"/>
      <c r="KB398" s="24"/>
      <c r="KC398" s="24"/>
      <c r="KD398" s="24"/>
      <c r="KE398" s="24"/>
      <c r="KF398" s="24"/>
      <c r="KG398" s="24"/>
      <c r="KH398" s="24"/>
      <c r="KI398" s="24"/>
      <c r="KJ398" s="24"/>
      <c r="KK398" s="24"/>
      <c r="KL398" s="24"/>
      <c r="KM398" s="24"/>
      <c r="KN398" s="24"/>
      <c r="KO398" s="24"/>
      <c r="KP398" s="24"/>
      <c r="KQ398" s="24"/>
      <c r="KR398" s="24"/>
      <c r="KS398" s="24"/>
      <c r="KT398" s="24"/>
      <c r="KU398" s="24"/>
      <c r="KV398" s="24"/>
      <c r="KW398" s="24"/>
      <c r="KX398" s="24"/>
      <c r="KY398" s="24"/>
      <c r="KZ398" s="24"/>
      <c r="LA398" s="24"/>
      <c r="LB398" s="24"/>
      <c r="LC398" s="24"/>
      <c r="LD398" s="24"/>
      <c r="LE398" s="24"/>
      <c r="LF398" s="24"/>
      <c r="LG398" s="24"/>
      <c r="LH398" s="24"/>
      <c r="LI398" s="24"/>
      <c r="LJ398" s="24"/>
      <c r="LK398" s="24"/>
      <c r="LL398" s="24"/>
      <c r="LM398" s="24"/>
      <c r="LN398" s="24"/>
      <c r="LO398" s="24"/>
      <c r="LP398" s="24"/>
      <c r="LQ398" s="24"/>
      <c r="LR398" s="24"/>
      <c r="LS398" s="24"/>
      <c r="LT398" s="24"/>
      <c r="LU398" s="24"/>
      <c r="LV398" s="24"/>
      <c r="LW398" s="24"/>
      <c r="LX398" s="24"/>
      <c r="LY398" s="24"/>
      <c r="LZ398" s="24"/>
      <c r="MA398" s="24"/>
      <c r="MB398" s="24"/>
      <c r="MC398" s="24"/>
      <c r="MD398" s="24"/>
      <c r="ME398" s="24"/>
      <c r="MF398" s="24"/>
      <c r="MG398" s="24"/>
      <c r="MH398" s="24"/>
      <c r="MI398" s="24"/>
      <c r="MJ398" s="24"/>
      <c r="MK398" s="24"/>
      <c r="ML398" s="24"/>
      <c r="MM398" s="24"/>
      <c r="MN398" s="24"/>
      <c r="MO398" s="24"/>
      <c r="MP398" s="24"/>
      <c r="MQ398" s="24"/>
      <c r="MR398" s="24"/>
      <c r="MS398" s="24"/>
      <c r="MT398" s="24"/>
      <c r="MU398" s="24"/>
      <c r="MV398" s="24"/>
      <c r="MW398" s="24"/>
      <c r="MX398" s="24"/>
      <c r="MY398" s="24"/>
      <c r="MZ398" s="24"/>
      <c r="NA398" s="24"/>
      <c r="NB398" s="24"/>
      <c r="NC398" s="24"/>
      <c r="ND398" s="24"/>
      <c r="NE398" s="24"/>
      <c r="NF398" s="24"/>
      <c r="NG398" s="24"/>
      <c r="NH398" s="24"/>
      <c r="NI398" s="24"/>
      <c r="NJ398" s="24"/>
      <c r="NK398" s="24"/>
      <c r="NL398" s="24"/>
      <c r="NM398" s="24"/>
      <c r="NN398" s="24"/>
      <c r="NO398" s="24"/>
      <c r="NP398" s="24"/>
      <c r="NQ398" s="24"/>
      <c r="NR398" s="24"/>
      <c r="NS398" s="24"/>
      <c r="NT398" s="24"/>
      <c r="NU398" s="24"/>
      <c r="NV398" s="24"/>
      <c r="NW398" s="24"/>
      <c r="NX398" s="24"/>
      <c r="NY398" s="24"/>
      <c r="NZ398" s="24"/>
      <c r="OA398" s="24"/>
      <c r="OB398" s="24"/>
      <c r="OC398" s="24"/>
      <c r="OD398" s="24"/>
      <c r="OE398" s="24"/>
      <c r="OF398" s="24"/>
      <c r="OG398" s="24"/>
      <c r="OH398" s="24"/>
      <c r="OI398" s="24"/>
      <c r="OJ398" s="24"/>
      <c r="OK398" s="24"/>
      <c r="OL398" s="24"/>
      <c r="OM398" s="24"/>
      <c r="ON398" s="24"/>
      <c r="OO398" s="24"/>
      <c r="OP398" s="24"/>
      <c r="OQ398" s="24"/>
      <c r="OR398" s="24"/>
      <c r="OS398" s="24"/>
      <c r="OT398" s="24"/>
      <c r="OU398" s="24"/>
      <c r="OV398" s="24"/>
      <c r="OW398" s="24"/>
      <c r="OX398" s="24"/>
      <c r="OY398" s="24"/>
      <c r="OZ398" s="24"/>
      <c r="PA398" s="24"/>
      <c r="PB398" s="24"/>
      <c r="PC398" s="24"/>
      <c r="PD398" s="24"/>
      <c r="PE398" s="24"/>
      <c r="PF398" s="24"/>
      <c r="PG398" s="24"/>
      <c r="PH398" s="24"/>
      <c r="PI398" s="24"/>
      <c r="PJ398" s="24"/>
      <c r="PK398" s="24"/>
      <c r="PL398" s="24"/>
      <c r="PM398" s="24"/>
      <c r="PN398" s="24"/>
      <c r="PO398" s="24"/>
      <c r="PP398" s="24"/>
      <c r="PQ398" s="24"/>
      <c r="PR398" s="24"/>
      <c r="PS398" s="24"/>
      <c r="PT398" s="24"/>
      <c r="PU398" s="24"/>
      <c r="PV398" s="24"/>
      <c r="PW398" s="24"/>
      <c r="PX398" s="24"/>
      <c r="PY398" s="24"/>
      <c r="PZ398" s="24"/>
      <c r="QA398" s="24"/>
      <c r="QB398" s="24"/>
      <c r="QC398" s="24"/>
      <c r="QD398" s="24"/>
      <c r="QE398" s="24"/>
      <c r="QF398" s="24"/>
      <c r="QG398" s="24"/>
      <c r="QH398" s="24"/>
      <c r="QI398" s="24"/>
      <c r="QJ398" s="24"/>
      <c r="QK398" s="24"/>
      <c r="QL398" s="24"/>
      <c r="QM398" s="24"/>
      <c r="QN398" s="24"/>
      <c r="QO398" s="24"/>
      <c r="QP398" s="24"/>
      <c r="QQ398" s="24"/>
      <c r="QR398" s="24"/>
      <c r="QS398" s="24"/>
      <c r="QT398" s="24"/>
      <c r="QU398" s="24"/>
      <c r="QV398" s="24"/>
      <c r="QW398" s="24"/>
      <c r="QX398" s="24"/>
      <c r="QY398" s="24"/>
      <c r="QZ398" s="24"/>
      <c r="RA398" s="24"/>
      <c r="RB398" s="24"/>
      <c r="RC398" s="24"/>
      <c r="RD398" s="24"/>
      <c r="RE398" s="24"/>
      <c r="RF398" s="24"/>
      <c r="RG398" s="24"/>
      <c r="RH398" s="24"/>
      <c r="RI398" s="24"/>
      <c r="RJ398" s="24"/>
      <c r="RK398" s="24"/>
      <c r="RL398" s="24"/>
      <c r="RM398" s="24"/>
      <c r="RN398" s="24"/>
      <c r="RO398" s="24"/>
      <c r="RP398" s="24"/>
      <c r="RQ398" s="24"/>
      <c r="RR398" s="24"/>
      <c r="RS398" s="24"/>
      <c r="RT398" s="24"/>
      <c r="RU398" s="24"/>
      <c r="RV398" s="24"/>
      <c r="RW398" s="24"/>
      <c r="RX398" s="24"/>
      <c r="RY398" s="24"/>
      <c r="RZ398" s="24"/>
      <c r="SA398" s="24"/>
      <c r="SB398" s="24"/>
      <c r="SC398" s="24"/>
      <c r="SD398" s="24"/>
      <c r="SE398" s="24"/>
      <c r="SF398" s="24"/>
      <c r="SG398" s="24"/>
      <c r="SH398" s="24"/>
      <c r="SI398" s="24"/>
      <c r="SJ398" s="24"/>
      <c r="SK398" s="24"/>
      <c r="SL398" s="24"/>
      <c r="SM398" s="24"/>
      <c r="SN398" s="24"/>
      <c r="SO398" s="24"/>
      <c r="SP398" s="24"/>
      <c r="SQ398" s="24"/>
      <c r="SR398" s="24"/>
      <c r="SS398" s="24"/>
      <c r="ST398" s="24"/>
      <c r="SU398" s="24"/>
      <c r="SV398" s="24"/>
      <c r="SW398" s="24"/>
      <c r="SX398" s="24"/>
      <c r="SY398" s="24"/>
      <c r="SZ398" s="24"/>
      <c r="TA398" s="24"/>
      <c r="TB398" s="24"/>
      <c r="TC398" s="24"/>
      <c r="TD398" s="24"/>
      <c r="TE398" s="24"/>
      <c r="TF398" s="24"/>
      <c r="TG398" s="24"/>
      <c r="TH398" s="24"/>
      <c r="TI398" s="24"/>
      <c r="TJ398" s="24"/>
      <c r="TK398" s="24"/>
      <c r="TL398" s="24"/>
      <c r="TM398" s="24"/>
      <c r="TN398" s="24"/>
      <c r="TO398" s="24"/>
      <c r="TP398" s="24"/>
      <c r="TQ398" s="24"/>
      <c r="TR398" s="24"/>
      <c r="TS398" s="24"/>
      <c r="TT398" s="24"/>
      <c r="TU398" s="24"/>
      <c r="TV398" s="24"/>
      <c r="TW398" s="24"/>
      <c r="TX398" s="24"/>
      <c r="TY398" s="24"/>
      <c r="TZ398" s="24"/>
      <c r="UA398" s="24"/>
      <c r="UB398" s="24"/>
      <c r="UC398" s="24"/>
      <c r="UD398" s="24"/>
      <c r="UE398" s="24"/>
      <c r="UF398" s="24"/>
      <c r="UG398" s="24"/>
      <c r="UH398" s="24"/>
      <c r="UI398" s="24"/>
      <c r="UJ398" s="24"/>
      <c r="UK398" s="24"/>
      <c r="UL398" s="24"/>
      <c r="UM398" s="24"/>
      <c r="UN398" s="24"/>
      <c r="UO398" s="24"/>
      <c r="UP398" s="24"/>
      <c r="UQ398" s="24"/>
      <c r="UR398" s="24"/>
      <c r="US398" s="24"/>
      <c r="UT398" s="24"/>
      <c r="UU398" s="24"/>
      <c r="UV398" s="24"/>
      <c r="UW398" s="24"/>
      <c r="UX398" s="24"/>
      <c r="UY398" s="24"/>
      <c r="UZ398" s="24"/>
      <c r="VA398" s="24"/>
      <c r="VB398" s="24"/>
      <c r="VC398" s="24"/>
      <c r="VD398" s="24"/>
    </row>
    <row r="399" spans="1:576" s="23" customFormat="1" ht="15" customHeight="1" x14ac:dyDescent="0.2">
      <c r="A399" s="18">
        <v>85</v>
      </c>
      <c r="B399" s="89" t="s">
        <v>325</v>
      </c>
      <c r="C399" s="89" t="s">
        <v>326</v>
      </c>
      <c r="D399" s="20">
        <v>14</v>
      </c>
      <c r="E399" s="89" t="s">
        <v>247</v>
      </c>
      <c r="F399" s="89" t="s">
        <v>327</v>
      </c>
      <c r="G399" s="130" t="s">
        <v>228</v>
      </c>
      <c r="H399" s="22">
        <v>40</v>
      </c>
      <c r="I399" s="22" t="s">
        <v>121</v>
      </c>
      <c r="J399" s="21" t="s">
        <v>239</v>
      </c>
      <c r="K399" s="21" t="s">
        <v>273</v>
      </c>
      <c r="L399" s="21" t="s">
        <v>287</v>
      </c>
      <c r="M399" s="22">
        <v>1</v>
      </c>
      <c r="N399" s="62">
        <v>10931</v>
      </c>
      <c r="O399" s="62">
        <f t="shared" si="207"/>
        <v>2186.2000000000003</v>
      </c>
      <c r="P399" s="62"/>
      <c r="Q399" s="62">
        <f t="shared" si="208"/>
        <v>13117.2</v>
      </c>
      <c r="R399" s="62">
        <f>70.1*7</f>
        <v>490.69999999999993</v>
      </c>
      <c r="S399" s="62">
        <f t="shared" si="209"/>
        <v>2445.5333333333333</v>
      </c>
      <c r="T399" s="62">
        <f t="shared" si="210"/>
        <v>24455.333333333336</v>
      </c>
      <c r="U399" s="62">
        <f t="shared" si="211"/>
        <v>2295.5099999999998</v>
      </c>
      <c r="V399" s="62">
        <f t="shared" si="212"/>
        <v>393.51600000000002</v>
      </c>
      <c r="W399" s="62">
        <f t="shared" si="213"/>
        <v>655.86000000000013</v>
      </c>
      <c r="X399" s="62">
        <f t="shared" si="214"/>
        <v>262.34399999999999</v>
      </c>
      <c r="Y399" s="62">
        <f t="shared" si="205"/>
        <v>926</v>
      </c>
      <c r="Z399" s="62">
        <f t="shared" si="206"/>
        <v>630</v>
      </c>
      <c r="AA399" s="64">
        <f t="shared" si="215"/>
        <v>7336.6</v>
      </c>
      <c r="AB399" s="64">
        <f t="shared" si="216"/>
        <v>21624.252222222225</v>
      </c>
      <c r="AC399" s="64">
        <f t="shared" si="217"/>
        <v>259491.0266666667</v>
      </c>
      <c r="AD399" s="64"/>
      <c r="AE399" s="64"/>
      <c r="AF399" s="64"/>
      <c r="AG399" s="64"/>
      <c r="AH399" s="64"/>
      <c r="AI399" s="64"/>
      <c r="AJ399" s="64"/>
      <c r="AK399" s="64"/>
      <c r="AL399" s="6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  <c r="CH399" s="24"/>
      <c r="CI399" s="24"/>
      <c r="CJ399" s="24"/>
      <c r="CK399" s="24"/>
      <c r="CL399" s="24"/>
      <c r="CM399" s="24"/>
      <c r="CN399" s="24"/>
      <c r="CO399" s="24"/>
      <c r="CP399" s="24"/>
      <c r="CQ399" s="24"/>
      <c r="CR399" s="24"/>
      <c r="CS399" s="24"/>
      <c r="CT399" s="24"/>
      <c r="CU399" s="24"/>
      <c r="CV399" s="24"/>
      <c r="CW399" s="24"/>
      <c r="CX399" s="24"/>
      <c r="CY399" s="24"/>
      <c r="CZ399" s="24"/>
      <c r="DA399" s="24"/>
      <c r="DB399" s="24"/>
      <c r="DC399" s="24"/>
      <c r="DD399" s="24"/>
      <c r="DE399" s="24"/>
      <c r="DF399" s="24"/>
      <c r="DG399" s="24"/>
      <c r="DH399" s="24"/>
      <c r="DI399" s="24"/>
      <c r="DJ399" s="24"/>
      <c r="DK399" s="24"/>
      <c r="DL399" s="24"/>
      <c r="DM399" s="24"/>
      <c r="DN399" s="24"/>
      <c r="DO399" s="24"/>
      <c r="DP399" s="24"/>
      <c r="DQ399" s="24"/>
      <c r="DR399" s="24"/>
      <c r="DS399" s="24"/>
      <c r="DT399" s="24"/>
      <c r="DU399" s="24"/>
      <c r="DV399" s="24"/>
      <c r="DW399" s="24"/>
      <c r="DX399" s="24"/>
      <c r="DY399" s="24"/>
      <c r="DZ399" s="24"/>
      <c r="EA399" s="24"/>
      <c r="EB399" s="24"/>
      <c r="EC399" s="24"/>
      <c r="ED399" s="24"/>
      <c r="EE399" s="24"/>
      <c r="EF399" s="24"/>
      <c r="EG399" s="24"/>
      <c r="EH399" s="24"/>
      <c r="EI399" s="24"/>
      <c r="EJ399" s="24"/>
      <c r="EK399" s="24"/>
      <c r="EL399" s="24"/>
      <c r="EM399" s="24"/>
      <c r="EN399" s="24"/>
      <c r="EO399" s="24"/>
      <c r="EP399" s="24"/>
      <c r="EQ399" s="24"/>
      <c r="ER399" s="24"/>
      <c r="ES399" s="24"/>
      <c r="ET399" s="24"/>
      <c r="EU399" s="24"/>
      <c r="EV399" s="24"/>
      <c r="EW399" s="24"/>
      <c r="EX399" s="24"/>
      <c r="EY399" s="24"/>
      <c r="EZ399" s="24"/>
      <c r="FA399" s="24"/>
      <c r="FB399" s="24"/>
      <c r="FC399" s="24"/>
      <c r="FD399" s="24"/>
      <c r="FE399" s="24"/>
      <c r="FF399" s="24"/>
      <c r="FG399" s="24"/>
      <c r="FH399" s="24"/>
      <c r="FI399" s="24"/>
      <c r="FJ399" s="24"/>
      <c r="FK399" s="24"/>
      <c r="FL399" s="24"/>
      <c r="FM399" s="24"/>
      <c r="FN399" s="24"/>
      <c r="FO399" s="24"/>
      <c r="FP399" s="24"/>
      <c r="FQ399" s="24"/>
      <c r="FR399" s="24"/>
      <c r="FS399" s="24"/>
      <c r="FT399" s="24"/>
      <c r="FU399" s="24"/>
      <c r="FV399" s="24"/>
      <c r="FW399" s="24"/>
      <c r="FX399" s="24"/>
      <c r="FY399" s="24"/>
      <c r="FZ399" s="24"/>
      <c r="GA399" s="24"/>
      <c r="GB399" s="24"/>
      <c r="GC399" s="24"/>
      <c r="GD399" s="24"/>
      <c r="GE399" s="24"/>
      <c r="GF399" s="24"/>
      <c r="GG399" s="24"/>
      <c r="GH399" s="24"/>
      <c r="GI399" s="24"/>
      <c r="GJ399" s="24"/>
      <c r="GK399" s="24"/>
      <c r="GL399" s="24"/>
      <c r="GM399" s="24"/>
      <c r="GN399" s="24"/>
      <c r="GO399" s="24"/>
      <c r="GP399" s="24"/>
      <c r="GQ399" s="24"/>
      <c r="GR399" s="24"/>
      <c r="GS399" s="24"/>
      <c r="GT399" s="24"/>
      <c r="GU399" s="24"/>
      <c r="GV399" s="24"/>
      <c r="GW399" s="24"/>
      <c r="GX399" s="24"/>
      <c r="GY399" s="24"/>
      <c r="GZ399" s="24"/>
      <c r="HA399" s="24"/>
      <c r="HB399" s="24"/>
      <c r="HC399" s="24"/>
      <c r="HD399" s="24"/>
      <c r="HE399" s="24"/>
      <c r="HF399" s="24"/>
      <c r="HG399" s="24"/>
      <c r="HH399" s="24"/>
      <c r="HI399" s="24"/>
      <c r="HJ399" s="24"/>
      <c r="HK399" s="24"/>
      <c r="HL399" s="24"/>
      <c r="HM399" s="24"/>
      <c r="HN399" s="24"/>
      <c r="HO399" s="24"/>
      <c r="HP399" s="24"/>
      <c r="HQ399" s="24"/>
      <c r="HR399" s="24"/>
      <c r="HS399" s="24"/>
      <c r="HT399" s="24"/>
      <c r="HU399" s="24"/>
      <c r="HV399" s="24"/>
      <c r="HW399" s="24"/>
      <c r="HX399" s="24"/>
      <c r="HY399" s="24"/>
      <c r="HZ399" s="24"/>
      <c r="IA399" s="24"/>
      <c r="IB399" s="24"/>
      <c r="IC399" s="24"/>
      <c r="ID399" s="24"/>
      <c r="IE399" s="24"/>
      <c r="IF399" s="24"/>
      <c r="IG399" s="24"/>
      <c r="IH399" s="24"/>
      <c r="II399" s="24"/>
      <c r="IJ399" s="24"/>
      <c r="IK399" s="24"/>
      <c r="IL399" s="24"/>
      <c r="IM399" s="24"/>
      <c r="IN399" s="24"/>
      <c r="IO399" s="24"/>
      <c r="IP399" s="24"/>
      <c r="IQ399" s="24"/>
      <c r="IR399" s="24"/>
      <c r="IS399" s="24"/>
      <c r="IT399" s="24"/>
      <c r="IU399" s="24"/>
      <c r="IV399" s="24"/>
      <c r="IW399" s="24"/>
      <c r="IX399" s="24"/>
      <c r="IY399" s="24"/>
      <c r="IZ399" s="24"/>
      <c r="JA399" s="24"/>
      <c r="JB399" s="24"/>
      <c r="JC399" s="24"/>
      <c r="JD399" s="24"/>
      <c r="JE399" s="24"/>
      <c r="JF399" s="24"/>
      <c r="JG399" s="24"/>
      <c r="JH399" s="24"/>
      <c r="JI399" s="24"/>
      <c r="JJ399" s="24"/>
      <c r="JK399" s="24"/>
      <c r="JL399" s="24"/>
      <c r="JM399" s="24"/>
      <c r="JN399" s="24"/>
      <c r="JO399" s="24"/>
      <c r="JP399" s="24"/>
      <c r="JQ399" s="24"/>
      <c r="JR399" s="24"/>
      <c r="JS399" s="24"/>
      <c r="JT399" s="24"/>
      <c r="JU399" s="24"/>
      <c r="JV399" s="24"/>
      <c r="JW399" s="24"/>
      <c r="JX399" s="24"/>
      <c r="JY399" s="24"/>
      <c r="JZ399" s="24"/>
      <c r="KA399" s="24"/>
      <c r="KB399" s="24"/>
      <c r="KC399" s="24"/>
      <c r="KD399" s="24"/>
      <c r="KE399" s="24"/>
      <c r="KF399" s="24"/>
      <c r="KG399" s="24"/>
      <c r="KH399" s="24"/>
      <c r="KI399" s="24"/>
      <c r="KJ399" s="24"/>
      <c r="KK399" s="24"/>
      <c r="KL399" s="24"/>
      <c r="KM399" s="24"/>
      <c r="KN399" s="24"/>
      <c r="KO399" s="24"/>
      <c r="KP399" s="24"/>
      <c r="KQ399" s="24"/>
      <c r="KR399" s="24"/>
      <c r="KS399" s="24"/>
      <c r="KT399" s="24"/>
      <c r="KU399" s="24"/>
      <c r="KV399" s="24"/>
      <c r="KW399" s="24"/>
      <c r="KX399" s="24"/>
      <c r="KY399" s="24"/>
      <c r="KZ399" s="24"/>
      <c r="LA399" s="24"/>
      <c r="LB399" s="24"/>
      <c r="LC399" s="24"/>
      <c r="LD399" s="24"/>
      <c r="LE399" s="24"/>
      <c r="LF399" s="24"/>
      <c r="LG399" s="24"/>
      <c r="LH399" s="24"/>
      <c r="LI399" s="24"/>
      <c r="LJ399" s="24"/>
      <c r="LK399" s="24"/>
      <c r="LL399" s="24"/>
      <c r="LM399" s="24"/>
      <c r="LN399" s="24"/>
      <c r="LO399" s="24"/>
      <c r="LP399" s="24"/>
      <c r="LQ399" s="24"/>
      <c r="LR399" s="24"/>
      <c r="LS399" s="24"/>
      <c r="LT399" s="24"/>
      <c r="LU399" s="24"/>
      <c r="LV399" s="24"/>
      <c r="LW399" s="24"/>
      <c r="LX399" s="24"/>
      <c r="LY399" s="24"/>
      <c r="LZ399" s="24"/>
      <c r="MA399" s="24"/>
      <c r="MB399" s="24"/>
      <c r="MC399" s="24"/>
      <c r="MD399" s="24"/>
      <c r="ME399" s="24"/>
      <c r="MF399" s="24"/>
      <c r="MG399" s="24"/>
      <c r="MH399" s="24"/>
      <c r="MI399" s="24"/>
      <c r="MJ399" s="24"/>
      <c r="MK399" s="24"/>
      <c r="ML399" s="24"/>
      <c r="MM399" s="24"/>
      <c r="MN399" s="24"/>
      <c r="MO399" s="24"/>
      <c r="MP399" s="24"/>
      <c r="MQ399" s="24"/>
      <c r="MR399" s="24"/>
      <c r="MS399" s="24"/>
      <c r="MT399" s="24"/>
      <c r="MU399" s="24"/>
      <c r="MV399" s="24"/>
      <c r="MW399" s="24"/>
      <c r="MX399" s="24"/>
      <c r="MY399" s="24"/>
      <c r="MZ399" s="24"/>
      <c r="NA399" s="24"/>
      <c r="NB399" s="24"/>
      <c r="NC399" s="24"/>
      <c r="ND399" s="24"/>
      <c r="NE399" s="24"/>
      <c r="NF399" s="24"/>
      <c r="NG399" s="24"/>
      <c r="NH399" s="24"/>
      <c r="NI399" s="24"/>
      <c r="NJ399" s="24"/>
      <c r="NK399" s="24"/>
      <c r="NL399" s="24"/>
      <c r="NM399" s="24"/>
      <c r="NN399" s="24"/>
      <c r="NO399" s="24"/>
      <c r="NP399" s="24"/>
      <c r="NQ399" s="24"/>
      <c r="NR399" s="24"/>
      <c r="NS399" s="24"/>
      <c r="NT399" s="24"/>
      <c r="NU399" s="24"/>
      <c r="NV399" s="24"/>
      <c r="NW399" s="24"/>
      <c r="NX399" s="24"/>
      <c r="NY399" s="24"/>
      <c r="NZ399" s="24"/>
      <c r="OA399" s="24"/>
      <c r="OB399" s="24"/>
      <c r="OC399" s="24"/>
      <c r="OD399" s="24"/>
      <c r="OE399" s="24"/>
      <c r="OF399" s="24"/>
      <c r="OG399" s="24"/>
      <c r="OH399" s="24"/>
      <c r="OI399" s="24"/>
      <c r="OJ399" s="24"/>
      <c r="OK399" s="24"/>
      <c r="OL399" s="24"/>
      <c r="OM399" s="24"/>
      <c r="ON399" s="24"/>
      <c r="OO399" s="24"/>
      <c r="OP399" s="24"/>
      <c r="OQ399" s="24"/>
      <c r="OR399" s="24"/>
      <c r="OS399" s="24"/>
      <c r="OT399" s="24"/>
      <c r="OU399" s="24"/>
      <c r="OV399" s="24"/>
      <c r="OW399" s="24"/>
      <c r="OX399" s="24"/>
      <c r="OY399" s="24"/>
      <c r="OZ399" s="24"/>
      <c r="PA399" s="24"/>
      <c r="PB399" s="24"/>
      <c r="PC399" s="24"/>
      <c r="PD399" s="24"/>
      <c r="PE399" s="24"/>
      <c r="PF399" s="24"/>
      <c r="PG399" s="24"/>
      <c r="PH399" s="24"/>
      <c r="PI399" s="24"/>
      <c r="PJ399" s="24"/>
      <c r="PK399" s="24"/>
      <c r="PL399" s="24"/>
      <c r="PM399" s="24"/>
      <c r="PN399" s="24"/>
      <c r="PO399" s="24"/>
      <c r="PP399" s="24"/>
      <c r="PQ399" s="24"/>
      <c r="PR399" s="24"/>
      <c r="PS399" s="24"/>
      <c r="PT399" s="24"/>
      <c r="PU399" s="24"/>
      <c r="PV399" s="24"/>
      <c r="PW399" s="24"/>
      <c r="PX399" s="24"/>
      <c r="PY399" s="24"/>
      <c r="PZ399" s="24"/>
      <c r="QA399" s="24"/>
      <c r="QB399" s="24"/>
      <c r="QC399" s="24"/>
      <c r="QD399" s="24"/>
      <c r="QE399" s="24"/>
      <c r="QF399" s="24"/>
      <c r="QG399" s="24"/>
      <c r="QH399" s="24"/>
      <c r="QI399" s="24"/>
      <c r="QJ399" s="24"/>
      <c r="QK399" s="24"/>
      <c r="QL399" s="24"/>
      <c r="QM399" s="24"/>
      <c r="QN399" s="24"/>
      <c r="QO399" s="24"/>
      <c r="QP399" s="24"/>
      <c r="QQ399" s="24"/>
      <c r="QR399" s="24"/>
      <c r="QS399" s="24"/>
      <c r="QT399" s="24"/>
      <c r="QU399" s="24"/>
      <c r="QV399" s="24"/>
      <c r="QW399" s="24"/>
      <c r="QX399" s="24"/>
      <c r="QY399" s="24"/>
      <c r="QZ399" s="24"/>
      <c r="RA399" s="24"/>
      <c r="RB399" s="24"/>
      <c r="RC399" s="24"/>
      <c r="RD399" s="24"/>
      <c r="RE399" s="24"/>
      <c r="RF399" s="24"/>
      <c r="RG399" s="24"/>
      <c r="RH399" s="24"/>
      <c r="RI399" s="24"/>
      <c r="RJ399" s="24"/>
      <c r="RK399" s="24"/>
      <c r="RL399" s="24"/>
      <c r="RM399" s="24"/>
      <c r="RN399" s="24"/>
      <c r="RO399" s="24"/>
      <c r="RP399" s="24"/>
      <c r="RQ399" s="24"/>
      <c r="RR399" s="24"/>
      <c r="RS399" s="24"/>
      <c r="RT399" s="24"/>
      <c r="RU399" s="24"/>
      <c r="RV399" s="24"/>
      <c r="RW399" s="24"/>
      <c r="RX399" s="24"/>
      <c r="RY399" s="24"/>
      <c r="RZ399" s="24"/>
      <c r="SA399" s="24"/>
      <c r="SB399" s="24"/>
      <c r="SC399" s="24"/>
      <c r="SD399" s="24"/>
      <c r="SE399" s="24"/>
      <c r="SF399" s="24"/>
      <c r="SG399" s="24"/>
      <c r="SH399" s="24"/>
      <c r="SI399" s="24"/>
      <c r="SJ399" s="24"/>
      <c r="SK399" s="24"/>
      <c r="SL399" s="24"/>
      <c r="SM399" s="24"/>
      <c r="SN399" s="24"/>
      <c r="SO399" s="24"/>
      <c r="SP399" s="24"/>
      <c r="SQ399" s="24"/>
      <c r="SR399" s="24"/>
      <c r="SS399" s="24"/>
      <c r="ST399" s="24"/>
      <c r="SU399" s="24"/>
      <c r="SV399" s="24"/>
      <c r="SW399" s="24"/>
      <c r="SX399" s="24"/>
      <c r="SY399" s="24"/>
      <c r="SZ399" s="24"/>
      <c r="TA399" s="24"/>
      <c r="TB399" s="24"/>
      <c r="TC399" s="24"/>
      <c r="TD399" s="24"/>
      <c r="TE399" s="24"/>
      <c r="TF399" s="24"/>
      <c r="TG399" s="24"/>
      <c r="TH399" s="24"/>
      <c r="TI399" s="24"/>
      <c r="TJ399" s="24"/>
      <c r="TK399" s="24"/>
      <c r="TL399" s="24"/>
      <c r="TM399" s="24"/>
      <c r="TN399" s="24"/>
      <c r="TO399" s="24"/>
      <c r="TP399" s="24"/>
      <c r="TQ399" s="24"/>
      <c r="TR399" s="24"/>
      <c r="TS399" s="24"/>
      <c r="TT399" s="24"/>
      <c r="TU399" s="24"/>
      <c r="TV399" s="24"/>
      <c r="TW399" s="24"/>
      <c r="TX399" s="24"/>
      <c r="TY399" s="24"/>
      <c r="TZ399" s="24"/>
      <c r="UA399" s="24"/>
      <c r="UB399" s="24"/>
      <c r="UC399" s="24"/>
      <c r="UD399" s="24"/>
      <c r="UE399" s="24"/>
      <c r="UF399" s="24"/>
      <c r="UG399" s="24"/>
      <c r="UH399" s="24"/>
      <c r="UI399" s="24"/>
      <c r="UJ399" s="24"/>
      <c r="UK399" s="24"/>
      <c r="UL399" s="24"/>
      <c r="UM399" s="24"/>
      <c r="UN399" s="24"/>
      <c r="UO399" s="24"/>
      <c r="UP399" s="24"/>
      <c r="UQ399" s="24"/>
      <c r="UR399" s="24"/>
      <c r="US399" s="24"/>
      <c r="UT399" s="24"/>
      <c r="UU399" s="24"/>
      <c r="UV399" s="24"/>
      <c r="UW399" s="24"/>
      <c r="UX399" s="24"/>
      <c r="UY399" s="24"/>
      <c r="UZ399" s="24"/>
      <c r="VA399" s="24"/>
      <c r="VB399" s="24"/>
      <c r="VC399" s="24"/>
      <c r="VD399" s="24"/>
    </row>
    <row r="400" spans="1:576" s="23" customFormat="1" ht="15" customHeight="1" x14ac:dyDescent="0.2">
      <c r="A400" s="18">
        <v>86</v>
      </c>
      <c r="B400" s="89" t="s">
        <v>325</v>
      </c>
      <c r="C400" s="89" t="s">
        <v>326</v>
      </c>
      <c r="D400" s="20">
        <v>14</v>
      </c>
      <c r="E400" s="89" t="s">
        <v>247</v>
      </c>
      <c r="F400" s="89" t="s">
        <v>327</v>
      </c>
      <c r="G400" s="130" t="s">
        <v>228</v>
      </c>
      <c r="H400" s="22">
        <v>40</v>
      </c>
      <c r="I400" s="22" t="s">
        <v>121</v>
      </c>
      <c r="J400" s="21" t="s">
        <v>239</v>
      </c>
      <c r="K400" s="21" t="s">
        <v>273</v>
      </c>
      <c r="L400" s="21" t="s">
        <v>287</v>
      </c>
      <c r="M400" s="22">
        <v>1</v>
      </c>
      <c r="N400" s="62">
        <v>10931</v>
      </c>
      <c r="O400" s="62">
        <f t="shared" si="207"/>
        <v>2186.2000000000003</v>
      </c>
      <c r="P400" s="62"/>
      <c r="Q400" s="62">
        <f t="shared" si="208"/>
        <v>13117.2</v>
      </c>
      <c r="R400" s="62">
        <f>70.1*4</f>
        <v>280.39999999999998</v>
      </c>
      <c r="S400" s="62">
        <f t="shared" si="209"/>
        <v>2445.5333333333333</v>
      </c>
      <c r="T400" s="62">
        <f t="shared" si="210"/>
        <v>24455.333333333336</v>
      </c>
      <c r="U400" s="62">
        <f t="shared" si="211"/>
        <v>2295.5099999999998</v>
      </c>
      <c r="V400" s="62">
        <f t="shared" si="212"/>
        <v>393.51600000000002</v>
      </c>
      <c r="W400" s="62">
        <f t="shared" si="213"/>
        <v>655.86000000000013</v>
      </c>
      <c r="X400" s="62">
        <f t="shared" si="214"/>
        <v>262.34399999999999</v>
      </c>
      <c r="Y400" s="62">
        <f t="shared" si="205"/>
        <v>926</v>
      </c>
      <c r="Z400" s="62">
        <f t="shared" si="206"/>
        <v>630</v>
      </c>
      <c r="AA400" s="64">
        <f t="shared" si="215"/>
        <v>7336.6</v>
      </c>
      <c r="AB400" s="64">
        <f t="shared" si="216"/>
        <v>21413.952222222222</v>
      </c>
      <c r="AC400" s="64">
        <f t="shared" si="217"/>
        <v>256967.42666666667</v>
      </c>
      <c r="AD400" s="64"/>
      <c r="AE400" s="64"/>
      <c r="AF400" s="64"/>
      <c r="AG400" s="64"/>
      <c r="AH400" s="64"/>
      <c r="AI400" s="64"/>
      <c r="AJ400" s="64"/>
      <c r="AK400" s="64"/>
      <c r="AL400" s="6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4"/>
      <c r="CY400" s="24"/>
      <c r="CZ400" s="24"/>
      <c r="DA400" s="24"/>
      <c r="DB400" s="24"/>
      <c r="DC400" s="24"/>
      <c r="DD400" s="24"/>
      <c r="DE400" s="24"/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24"/>
      <c r="GF400" s="24"/>
      <c r="GG400" s="24"/>
      <c r="GH400" s="24"/>
      <c r="GI400" s="24"/>
      <c r="GJ400" s="24"/>
      <c r="GK400" s="24"/>
      <c r="GL400" s="24"/>
      <c r="GM400" s="24"/>
      <c r="GN400" s="24"/>
      <c r="GO400" s="24"/>
      <c r="GP400" s="24"/>
      <c r="GQ400" s="24"/>
      <c r="GR400" s="24"/>
      <c r="GS400" s="24"/>
      <c r="GT400" s="24"/>
      <c r="GU400" s="24"/>
      <c r="GV400" s="24"/>
      <c r="GW400" s="24"/>
      <c r="GX400" s="24"/>
      <c r="GY400" s="24"/>
      <c r="GZ400" s="24"/>
      <c r="HA400" s="24"/>
      <c r="HB400" s="24"/>
      <c r="HC400" s="24"/>
      <c r="HD400" s="24"/>
      <c r="HE400" s="24"/>
      <c r="HF400" s="24"/>
      <c r="HG400" s="24"/>
      <c r="HH400" s="24"/>
      <c r="HI400" s="24"/>
      <c r="HJ400" s="24"/>
      <c r="HK400" s="24"/>
      <c r="HL400" s="24"/>
      <c r="HM400" s="24"/>
      <c r="HN400" s="24"/>
      <c r="HO400" s="24"/>
      <c r="HP400" s="24"/>
      <c r="HQ400" s="24"/>
      <c r="HR400" s="24"/>
      <c r="HS400" s="24"/>
      <c r="HT400" s="24"/>
      <c r="HU400" s="24"/>
      <c r="HV400" s="24"/>
      <c r="HW400" s="24"/>
      <c r="HX400" s="24"/>
      <c r="HY400" s="24"/>
      <c r="HZ400" s="24"/>
      <c r="IA400" s="24"/>
      <c r="IB400" s="24"/>
      <c r="IC400" s="24"/>
      <c r="ID400" s="24"/>
      <c r="IE400" s="24"/>
      <c r="IF400" s="24"/>
      <c r="IG400" s="24"/>
      <c r="IH400" s="24"/>
      <c r="II400" s="24"/>
      <c r="IJ400" s="24"/>
      <c r="IK400" s="24"/>
      <c r="IL400" s="24"/>
      <c r="IM400" s="24"/>
      <c r="IN400" s="24"/>
      <c r="IO400" s="24"/>
      <c r="IP400" s="24"/>
      <c r="IQ400" s="24"/>
      <c r="IR400" s="24"/>
      <c r="IS400" s="24"/>
      <c r="IT400" s="24"/>
      <c r="IU400" s="24"/>
      <c r="IV400" s="24"/>
      <c r="IW400" s="24"/>
      <c r="IX400" s="24"/>
      <c r="IY400" s="24"/>
      <c r="IZ400" s="24"/>
      <c r="JA400" s="24"/>
      <c r="JB400" s="24"/>
      <c r="JC400" s="24"/>
      <c r="JD400" s="24"/>
      <c r="JE400" s="24"/>
      <c r="JF400" s="24"/>
      <c r="JG400" s="24"/>
      <c r="JH400" s="24"/>
      <c r="JI400" s="24"/>
      <c r="JJ400" s="24"/>
      <c r="JK400" s="24"/>
      <c r="JL400" s="24"/>
      <c r="JM400" s="24"/>
      <c r="JN400" s="24"/>
      <c r="JO400" s="24"/>
      <c r="JP400" s="24"/>
      <c r="JQ400" s="24"/>
      <c r="JR400" s="24"/>
      <c r="JS400" s="24"/>
      <c r="JT400" s="24"/>
      <c r="JU400" s="24"/>
      <c r="JV400" s="24"/>
      <c r="JW400" s="24"/>
      <c r="JX400" s="24"/>
      <c r="JY400" s="24"/>
      <c r="JZ400" s="24"/>
      <c r="KA400" s="24"/>
      <c r="KB400" s="24"/>
      <c r="KC400" s="24"/>
      <c r="KD400" s="24"/>
      <c r="KE400" s="24"/>
      <c r="KF400" s="24"/>
      <c r="KG400" s="24"/>
      <c r="KH400" s="24"/>
      <c r="KI400" s="24"/>
      <c r="KJ400" s="24"/>
      <c r="KK400" s="24"/>
      <c r="KL400" s="24"/>
      <c r="KM400" s="24"/>
      <c r="KN400" s="24"/>
      <c r="KO400" s="24"/>
      <c r="KP400" s="24"/>
      <c r="KQ400" s="24"/>
      <c r="KR400" s="24"/>
      <c r="KS400" s="24"/>
      <c r="KT400" s="24"/>
      <c r="KU400" s="24"/>
      <c r="KV400" s="24"/>
      <c r="KW400" s="24"/>
      <c r="KX400" s="24"/>
      <c r="KY400" s="24"/>
      <c r="KZ400" s="24"/>
      <c r="LA400" s="24"/>
      <c r="LB400" s="24"/>
      <c r="LC400" s="24"/>
      <c r="LD400" s="24"/>
      <c r="LE400" s="24"/>
      <c r="LF400" s="24"/>
      <c r="LG400" s="24"/>
      <c r="LH400" s="24"/>
      <c r="LI400" s="24"/>
      <c r="LJ400" s="24"/>
      <c r="LK400" s="24"/>
      <c r="LL400" s="24"/>
      <c r="LM400" s="24"/>
      <c r="LN400" s="24"/>
      <c r="LO400" s="24"/>
      <c r="LP400" s="24"/>
      <c r="LQ400" s="24"/>
      <c r="LR400" s="24"/>
      <c r="LS400" s="24"/>
      <c r="LT400" s="24"/>
      <c r="LU400" s="24"/>
      <c r="LV400" s="24"/>
      <c r="LW400" s="24"/>
      <c r="LX400" s="24"/>
      <c r="LY400" s="24"/>
      <c r="LZ400" s="24"/>
      <c r="MA400" s="24"/>
      <c r="MB400" s="24"/>
      <c r="MC400" s="24"/>
      <c r="MD400" s="24"/>
      <c r="ME400" s="24"/>
      <c r="MF400" s="24"/>
      <c r="MG400" s="24"/>
      <c r="MH400" s="24"/>
      <c r="MI400" s="24"/>
      <c r="MJ400" s="24"/>
      <c r="MK400" s="24"/>
      <c r="ML400" s="24"/>
      <c r="MM400" s="24"/>
      <c r="MN400" s="24"/>
      <c r="MO400" s="24"/>
      <c r="MP400" s="24"/>
      <c r="MQ400" s="24"/>
      <c r="MR400" s="24"/>
      <c r="MS400" s="24"/>
      <c r="MT400" s="24"/>
      <c r="MU400" s="24"/>
      <c r="MV400" s="24"/>
      <c r="MW400" s="24"/>
      <c r="MX400" s="24"/>
      <c r="MY400" s="24"/>
      <c r="MZ400" s="24"/>
      <c r="NA400" s="24"/>
      <c r="NB400" s="24"/>
      <c r="NC400" s="24"/>
      <c r="ND400" s="24"/>
      <c r="NE400" s="24"/>
      <c r="NF400" s="24"/>
      <c r="NG400" s="24"/>
      <c r="NH400" s="24"/>
      <c r="NI400" s="24"/>
      <c r="NJ400" s="24"/>
      <c r="NK400" s="24"/>
      <c r="NL400" s="24"/>
      <c r="NM400" s="24"/>
      <c r="NN400" s="24"/>
      <c r="NO400" s="24"/>
      <c r="NP400" s="24"/>
      <c r="NQ400" s="24"/>
      <c r="NR400" s="24"/>
      <c r="NS400" s="24"/>
      <c r="NT400" s="24"/>
      <c r="NU400" s="24"/>
      <c r="NV400" s="24"/>
      <c r="NW400" s="24"/>
      <c r="NX400" s="24"/>
      <c r="NY400" s="24"/>
      <c r="NZ400" s="24"/>
      <c r="OA400" s="24"/>
      <c r="OB400" s="24"/>
      <c r="OC400" s="24"/>
      <c r="OD400" s="24"/>
      <c r="OE400" s="24"/>
      <c r="OF400" s="24"/>
      <c r="OG400" s="24"/>
      <c r="OH400" s="24"/>
      <c r="OI400" s="24"/>
      <c r="OJ400" s="24"/>
      <c r="OK400" s="24"/>
      <c r="OL400" s="24"/>
      <c r="OM400" s="24"/>
      <c r="ON400" s="24"/>
      <c r="OO400" s="24"/>
      <c r="OP400" s="24"/>
      <c r="OQ400" s="24"/>
      <c r="OR400" s="24"/>
      <c r="OS400" s="24"/>
      <c r="OT400" s="24"/>
      <c r="OU400" s="24"/>
      <c r="OV400" s="24"/>
      <c r="OW400" s="24"/>
      <c r="OX400" s="24"/>
      <c r="OY400" s="24"/>
      <c r="OZ400" s="24"/>
      <c r="PA400" s="24"/>
      <c r="PB400" s="24"/>
      <c r="PC400" s="24"/>
      <c r="PD400" s="24"/>
      <c r="PE400" s="24"/>
      <c r="PF400" s="24"/>
      <c r="PG400" s="24"/>
      <c r="PH400" s="24"/>
      <c r="PI400" s="24"/>
      <c r="PJ400" s="24"/>
      <c r="PK400" s="24"/>
      <c r="PL400" s="24"/>
      <c r="PM400" s="24"/>
      <c r="PN400" s="24"/>
      <c r="PO400" s="24"/>
      <c r="PP400" s="24"/>
      <c r="PQ400" s="24"/>
      <c r="PR400" s="24"/>
      <c r="PS400" s="24"/>
      <c r="PT400" s="24"/>
      <c r="PU400" s="24"/>
      <c r="PV400" s="24"/>
      <c r="PW400" s="24"/>
      <c r="PX400" s="24"/>
      <c r="PY400" s="24"/>
      <c r="PZ400" s="24"/>
      <c r="QA400" s="24"/>
      <c r="QB400" s="24"/>
      <c r="QC400" s="24"/>
      <c r="QD400" s="24"/>
      <c r="QE400" s="24"/>
      <c r="QF400" s="24"/>
      <c r="QG400" s="24"/>
      <c r="QH400" s="24"/>
      <c r="QI400" s="24"/>
      <c r="QJ400" s="24"/>
      <c r="QK400" s="24"/>
      <c r="QL400" s="24"/>
      <c r="QM400" s="24"/>
      <c r="QN400" s="24"/>
      <c r="QO400" s="24"/>
      <c r="QP400" s="24"/>
      <c r="QQ400" s="24"/>
      <c r="QR400" s="24"/>
      <c r="QS400" s="24"/>
      <c r="QT400" s="24"/>
      <c r="QU400" s="24"/>
      <c r="QV400" s="24"/>
      <c r="QW400" s="24"/>
      <c r="QX400" s="24"/>
      <c r="QY400" s="24"/>
      <c r="QZ400" s="24"/>
      <c r="RA400" s="24"/>
      <c r="RB400" s="24"/>
      <c r="RC400" s="24"/>
      <c r="RD400" s="24"/>
      <c r="RE400" s="24"/>
      <c r="RF400" s="24"/>
      <c r="RG400" s="24"/>
      <c r="RH400" s="24"/>
      <c r="RI400" s="24"/>
      <c r="RJ400" s="24"/>
      <c r="RK400" s="24"/>
      <c r="RL400" s="24"/>
      <c r="RM400" s="24"/>
      <c r="RN400" s="24"/>
      <c r="RO400" s="24"/>
      <c r="RP400" s="24"/>
      <c r="RQ400" s="24"/>
      <c r="RR400" s="24"/>
      <c r="RS400" s="24"/>
      <c r="RT400" s="24"/>
      <c r="RU400" s="24"/>
      <c r="RV400" s="24"/>
      <c r="RW400" s="24"/>
      <c r="RX400" s="24"/>
      <c r="RY400" s="24"/>
      <c r="RZ400" s="24"/>
      <c r="SA400" s="24"/>
      <c r="SB400" s="24"/>
      <c r="SC400" s="24"/>
      <c r="SD400" s="24"/>
      <c r="SE400" s="24"/>
      <c r="SF400" s="24"/>
      <c r="SG400" s="24"/>
      <c r="SH400" s="24"/>
      <c r="SI400" s="24"/>
      <c r="SJ400" s="24"/>
      <c r="SK400" s="24"/>
      <c r="SL400" s="24"/>
      <c r="SM400" s="24"/>
      <c r="SN400" s="24"/>
      <c r="SO400" s="24"/>
      <c r="SP400" s="24"/>
      <c r="SQ400" s="24"/>
      <c r="SR400" s="24"/>
      <c r="SS400" s="24"/>
      <c r="ST400" s="24"/>
      <c r="SU400" s="24"/>
      <c r="SV400" s="24"/>
      <c r="SW400" s="24"/>
      <c r="SX400" s="24"/>
      <c r="SY400" s="24"/>
      <c r="SZ400" s="24"/>
      <c r="TA400" s="24"/>
      <c r="TB400" s="24"/>
      <c r="TC400" s="24"/>
      <c r="TD400" s="24"/>
      <c r="TE400" s="24"/>
      <c r="TF400" s="24"/>
      <c r="TG400" s="24"/>
      <c r="TH400" s="24"/>
      <c r="TI400" s="24"/>
      <c r="TJ400" s="24"/>
      <c r="TK400" s="24"/>
      <c r="TL400" s="24"/>
      <c r="TM400" s="24"/>
      <c r="TN400" s="24"/>
      <c r="TO400" s="24"/>
      <c r="TP400" s="24"/>
      <c r="TQ400" s="24"/>
      <c r="TR400" s="24"/>
      <c r="TS400" s="24"/>
      <c r="TT400" s="24"/>
      <c r="TU400" s="24"/>
      <c r="TV400" s="24"/>
      <c r="TW400" s="24"/>
      <c r="TX400" s="24"/>
      <c r="TY400" s="24"/>
      <c r="TZ400" s="24"/>
      <c r="UA400" s="24"/>
      <c r="UB400" s="24"/>
      <c r="UC400" s="24"/>
      <c r="UD400" s="24"/>
      <c r="UE400" s="24"/>
      <c r="UF400" s="24"/>
      <c r="UG400" s="24"/>
      <c r="UH400" s="24"/>
      <c r="UI400" s="24"/>
      <c r="UJ400" s="24"/>
      <c r="UK400" s="24"/>
      <c r="UL400" s="24"/>
      <c r="UM400" s="24"/>
      <c r="UN400" s="24"/>
      <c r="UO400" s="24"/>
      <c r="UP400" s="24"/>
      <c r="UQ400" s="24"/>
      <c r="UR400" s="24"/>
      <c r="US400" s="24"/>
      <c r="UT400" s="24"/>
      <c r="UU400" s="24"/>
      <c r="UV400" s="24"/>
      <c r="UW400" s="24"/>
      <c r="UX400" s="24"/>
      <c r="UY400" s="24"/>
      <c r="UZ400" s="24"/>
      <c r="VA400" s="24"/>
      <c r="VB400" s="24"/>
      <c r="VC400" s="24"/>
      <c r="VD400" s="24"/>
    </row>
    <row r="401" spans="1:576" s="23" customFormat="1" ht="15" customHeight="1" x14ac:dyDescent="0.2">
      <c r="A401" s="18">
        <v>87</v>
      </c>
      <c r="B401" s="89" t="s">
        <v>325</v>
      </c>
      <c r="C401" s="89" t="s">
        <v>326</v>
      </c>
      <c r="D401" s="20">
        <v>14</v>
      </c>
      <c r="E401" s="89" t="s">
        <v>247</v>
      </c>
      <c r="F401" s="89" t="s">
        <v>327</v>
      </c>
      <c r="G401" s="130" t="s">
        <v>228</v>
      </c>
      <c r="H401" s="22">
        <v>40</v>
      </c>
      <c r="I401" s="22" t="s">
        <v>121</v>
      </c>
      <c r="J401" s="21" t="s">
        <v>239</v>
      </c>
      <c r="K401" s="21" t="s">
        <v>273</v>
      </c>
      <c r="L401" s="21" t="s">
        <v>287</v>
      </c>
      <c r="M401" s="22">
        <v>1</v>
      </c>
      <c r="N401" s="62">
        <v>10931</v>
      </c>
      <c r="O401" s="62">
        <f t="shared" si="207"/>
        <v>2186.2000000000003</v>
      </c>
      <c r="P401" s="62"/>
      <c r="Q401" s="62">
        <f t="shared" si="208"/>
        <v>13117.2</v>
      </c>
      <c r="R401" s="62">
        <f>70.1*6</f>
        <v>420.59999999999997</v>
      </c>
      <c r="S401" s="62">
        <f t="shared" si="209"/>
        <v>2445.5333333333333</v>
      </c>
      <c r="T401" s="62">
        <f t="shared" si="210"/>
        <v>24455.333333333336</v>
      </c>
      <c r="U401" s="62">
        <f t="shared" si="211"/>
        <v>2295.5099999999998</v>
      </c>
      <c r="V401" s="62">
        <f t="shared" si="212"/>
        <v>393.51600000000002</v>
      </c>
      <c r="W401" s="62">
        <f t="shared" si="213"/>
        <v>655.86000000000013</v>
      </c>
      <c r="X401" s="62">
        <f t="shared" si="214"/>
        <v>262.34399999999999</v>
      </c>
      <c r="Y401" s="62">
        <f t="shared" si="205"/>
        <v>926</v>
      </c>
      <c r="Z401" s="62">
        <f t="shared" si="206"/>
        <v>630</v>
      </c>
      <c r="AA401" s="64">
        <f t="shared" si="215"/>
        <v>7336.6</v>
      </c>
      <c r="AB401" s="64">
        <f t="shared" si="216"/>
        <v>21554.152222222227</v>
      </c>
      <c r="AC401" s="64">
        <f t="shared" si="217"/>
        <v>258649.82666666672</v>
      </c>
      <c r="AD401" s="64"/>
      <c r="AE401" s="64"/>
      <c r="AF401" s="64"/>
      <c r="AG401" s="64"/>
      <c r="AH401" s="64"/>
      <c r="AI401" s="64"/>
      <c r="AJ401" s="64"/>
      <c r="AK401" s="64"/>
      <c r="AL401" s="6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J401" s="24"/>
      <c r="CK401" s="24"/>
      <c r="CL401" s="24"/>
      <c r="CM401" s="24"/>
      <c r="CN401" s="24"/>
      <c r="CO401" s="24"/>
      <c r="CP401" s="24"/>
      <c r="CQ401" s="24"/>
      <c r="CR401" s="24"/>
      <c r="CS401" s="24"/>
      <c r="CT401" s="24"/>
      <c r="CU401" s="24"/>
      <c r="CV401" s="24"/>
      <c r="CW401" s="24"/>
      <c r="CX401" s="24"/>
      <c r="CY401" s="24"/>
      <c r="CZ401" s="24"/>
      <c r="DA401" s="24"/>
      <c r="DB401" s="24"/>
      <c r="DC401" s="24"/>
      <c r="DD401" s="24"/>
      <c r="DE401" s="24"/>
      <c r="DF401" s="24"/>
      <c r="DG401" s="24"/>
      <c r="DH401" s="24"/>
      <c r="DI401" s="24"/>
      <c r="DJ401" s="24"/>
      <c r="DK401" s="24"/>
      <c r="DL401" s="24"/>
      <c r="DM401" s="24"/>
      <c r="DN401" s="24"/>
      <c r="DO401" s="24"/>
      <c r="DP401" s="24"/>
      <c r="DQ401" s="24"/>
      <c r="DR401" s="24"/>
      <c r="DS401" s="24"/>
      <c r="DT401" s="24"/>
      <c r="DU401" s="24"/>
      <c r="DV401" s="24"/>
      <c r="DW401" s="24"/>
      <c r="DX401" s="24"/>
      <c r="DY401" s="24"/>
      <c r="DZ401" s="24"/>
      <c r="EA401" s="24"/>
      <c r="EB401" s="24"/>
      <c r="EC401" s="24"/>
      <c r="ED401" s="24"/>
      <c r="EE401" s="24"/>
      <c r="EF401" s="24"/>
      <c r="EG401" s="24"/>
      <c r="EH401" s="24"/>
      <c r="EI401" s="24"/>
      <c r="EJ401" s="24"/>
      <c r="EK401" s="24"/>
      <c r="EL401" s="24"/>
      <c r="EM401" s="24"/>
      <c r="EN401" s="24"/>
      <c r="EO401" s="24"/>
      <c r="EP401" s="24"/>
      <c r="EQ401" s="24"/>
      <c r="ER401" s="24"/>
      <c r="ES401" s="24"/>
      <c r="ET401" s="24"/>
      <c r="EU401" s="24"/>
      <c r="EV401" s="24"/>
      <c r="EW401" s="24"/>
      <c r="EX401" s="24"/>
      <c r="EY401" s="24"/>
      <c r="EZ401" s="24"/>
      <c r="FA401" s="24"/>
      <c r="FB401" s="24"/>
      <c r="FC401" s="24"/>
      <c r="FD401" s="24"/>
      <c r="FE401" s="24"/>
      <c r="FF401" s="24"/>
      <c r="FG401" s="24"/>
      <c r="FH401" s="24"/>
      <c r="FI401" s="24"/>
      <c r="FJ401" s="24"/>
      <c r="FK401" s="24"/>
      <c r="FL401" s="24"/>
      <c r="FM401" s="24"/>
      <c r="FN401" s="24"/>
      <c r="FO401" s="24"/>
      <c r="FP401" s="24"/>
      <c r="FQ401" s="24"/>
      <c r="FR401" s="24"/>
      <c r="FS401" s="24"/>
      <c r="FT401" s="24"/>
      <c r="FU401" s="24"/>
      <c r="FV401" s="24"/>
      <c r="FW401" s="24"/>
      <c r="FX401" s="24"/>
      <c r="FY401" s="24"/>
      <c r="FZ401" s="24"/>
      <c r="GA401" s="24"/>
      <c r="GB401" s="24"/>
      <c r="GC401" s="24"/>
      <c r="GD401" s="24"/>
      <c r="GE401" s="24"/>
      <c r="GF401" s="24"/>
      <c r="GG401" s="24"/>
      <c r="GH401" s="24"/>
      <c r="GI401" s="24"/>
      <c r="GJ401" s="24"/>
      <c r="GK401" s="24"/>
      <c r="GL401" s="24"/>
      <c r="GM401" s="24"/>
      <c r="GN401" s="24"/>
      <c r="GO401" s="24"/>
      <c r="GP401" s="24"/>
      <c r="GQ401" s="24"/>
      <c r="GR401" s="24"/>
      <c r="GS401" s="24"/>
      <c r="GT401" s="24"/>
      <c r="GU401" s="24"/>
      <c r="GV401" s="24"/>
      <c r="GW401" s="24"/>
      <c r="GX401" s="24"/>
      <c r="GY401" s="24"/>
      <c r="GZ401" s="24"/>
      <c r="HA401" s="24"/>
      <c r="HB401" s="24"/>
      <c r="HC401" s="24"/>
      <c r="HD401" s="24"/>
      <c r="HE401" s="24"/>
      <c r="HF401" s="24"/>
      <c r="HG401" s="24"/>
      <c r="HH401" s="24"/>
      <c r="HI401" s="24"/>
      <c r="HJ401" s="24"/>
      <c r="HK401" s="24"/>
      <c r="HL401" s="24"/>
      <c r="HM401" s="24"/>
      <c r="HN401" s="24"/>
      <c r="HO401" s="24"/>
      <c r="HP401" s="24"/>
      <c r="HQ401" s="24"/>
      <c r="HR401" s="24"/>
      <c r="HS401" s="24"/>
      <c r="HT401" s="24"/>
      <c r="HU401" s="24"/>
      <c r="HV401" s="24"/>
      <c r="HW401" s="24"/>
      <c r="HX401" s="24"/>
      <c r="HY401" s="24"/>
      <c r="HZ401" s="24"/>
      <c r="IA401" s="24"/>
      <c r="IB401" s="24"/>
      <c r="IC401" s="24"/>
      <c r="ID401" s="24"/>
      <c r="IE401" s="24"/>
      <c r="IF401" s="24"/>
      <c r="IG401" s="24"/>
      <c r="IH401" s="24"/>
      <c r="II401" s="24"/>
      <c r="IJ401" s="24"/>
      <c r="IK401" s="24"/>
      <c r="IL401" s="24"/>
      <c r="IM401" s="24"/>
      <c r="IN401" s="24"/>
      <c r="IO401" s="24"/>
      <c r="IP401" s="24"/>
      <c r="IQ401" s="24"/>
      <c r="IR401" s="24"/>
      <c r="IS401" s="24"/>
      <c r="IT401" s="24"/>
      <c r="IU401" s="24"/>
      <c r="IV401" s="24"/>
      <c r="IW401" s="24"/>
      <c r="IX401" s="24"/>
      <c r="IY401" s="24"/>
      <c r="IZ401" s="24"/>
      <c r="JA401" s="24"/>
      <c r="JB401" s="24"/>
      <c r="JC401" s="24"/>
      <c r="JD401" s="24"/>
      <c r="JE401" s="24"/>
      <c r="JF401" s="24"/>
      <c r="JG401" s="24"/>
      <c r="JH401" s="24"/>
      <c r="JI401" s="24"/>
      <c r="JJ401" s="24"/>
      <c r="JK401" s="24"/>
      <c r="JL401" s="24"/>
      <c r="JM401" s="24"/>
      <c r="JN401" s="24"/>
      <c r="JO401" s="24"/>
      <c r="JP401" s="24"/>
      <c r="JQ401" s="24"/>
      <c r="JR401" s="24"/>
      <c r="JS401" s="24"/>
      <c r="JT401" s="24"/>
      <c r="JU401" s="24"/>
      <c r="JV401" s="24"/>
      <c r="JW401" s="24"/>
      <c r="JX401" s="24"/>
      <c r="JY401" s="24"/>
      <c r="JZ401" s="24"/>
      <c r="KA401" s="24"/>
      <c r="KB401" s="24"/>
      <c r="KC401" s="24"/>
      <c r="KD401" s="24"/>
      <c r="KE401" s="24"/>
      <c r="KF401" s="24"/>
      <c r="KG401" s="24"/>
      <c r="KH401" s="24"/>
      <c r="KI401" s="24"/>
      <c r="KJ401" s="24"/>
      <c r="KK401" s="24"/>
      <c r="KL401" s="24"/>
      <c r="KM401" s="24"/>
      <c r="KN401" s="24"/>
      <c r="KO401" s="24"/>
      <c r="KP401" s="24"/>
      <c r="KQ401" s="24"/>
      <c r="KR401" s="24"/>
      <c r="KS401" s="24"/>
      <c r="KT401" s="24"/>
      <c r="KU401" s="24"/>
      <c r="KV401" s="24"/>
      <c r="KW401" s="24"/>
      <c r="KX401" s="24"/>
      <c r="KY401" s="24"/>
      <c r="KZ401" s="24"/>
      <c r="LA401" s="24"/>
      <c r="LB401" s="24"/>
      <c r="LC401" s="24"/>
      <c r="LD401" s="24"/>
      <c r="LE401" s="24"/>
      <c r="LF401" s="24"/>
      <c r="LG401" s="24"/>
      <c r="LH401" s="24"/>
      <c r="LI401" s="24"/>
      <c r="LJ401" s="24"/>
      <c r="LK401" s="24"/>
      <c r="LL401" s="24"/>
      <c r="LM401" s="24"/>
      <c r="LN401" s="24"/>
      <c r="LO401" s="24"/>
      <c r="LP401" s="24"/>
      <c r="LQ401" s="24"/>
      <c r="LR401" s="24"/>
      <c r="LS401" s="24"/>
      <c r="LT401" s="24"/>
      <c r="LU401" s="24"/>
      <c r="LV401" s="24"/>
      <c r="LW401" s="24"/>
      <c r="LX401" s="24"/>
      <c r="LY401" s="24"/>
      <c r="LZ401" s="24"/>
      <c r="MA401" s="24"/>
      <c r="MB401" s="24"/>
      <c r="MC401" s="24"/>
      <c r="MD401" s="24"/>
      <c r="ME401" s="24"/>
      <c r="MF401" s="24"/>
      <c r="MG401" s="24"/>
      <c r="MH401" s="24"/>
      <c r="MI401" s="24"/>
      <c r="MJ401" s="24"/>
      <c r="MK401" s="24"/>
      <c r="ML401" s="24"/>
      <c r="MM401" s="24"/>
      <c r="MN401" s="24"/>
      <c r="MO401" s="24"/>
      <c r="MP401" s="24"/>
      <c r="MQ401" s="24"/>
      <c r="MR401" s="24"/>
      <c r="MS401" s="24"/>
      <c r="MT401" s="24"/>
      <c r="MU401" s="24"/>
      <c r="MV401" s="24"/>
      <c r="MW401" s="24"/>
      <c r="MX401" s="24"/>
      <c r="MY401" s="24"/>
      <c r="MZ401" s="24"/>
      <c r="NA401" s="24"/>
      <c r="NB401" s="24"/>
      <c r="NC401" s="24"/>
      <c r="ND401" s="24"/>
      <c r="NE401" s="24"/>
      <c r="NF401" s="24"/>
      <c r="NG401" s="24"/>
      <c r="NH401" s="24"/>
      <c r="NI401" s="24"/>
      <c r="NJ401" s="24"/>
      <c r="NK401" s="24"/>
      <c r="NL401" s="24"/>
      <c r="NM401" s="24"/>
      <c r="NN401" s="24"/>
      <c r="NO401" s="24"/>
      <c r="NP401" s="24"/>
      <c r="NQ401" s="24"/>
      <c r="NR401" s="24"/>
      <c r="NS401" s="24"/>
      <c r="NT401" s="24"/>
      <c r="NU401" s="24"/>
      <c r="NV401" s="24"/>
      <c r="NW401" s="24"/>
      <c r="NX401" s="24"/>
      <c r="NY401" s="24"/>
      <c r="NZ401" s="24"/>
      <c r="OA401" s="24"/>
      <c r="OB401" s="24"/>
      <c r="OC401" s="24"/>
      <c r="OD401" s="24"/>
      <c r="OE401" s="24"/>
      <c r="OF401" s="24"/>
      <c r="OG401" s="24"/>
      <c r="OH401" s="24"/>
      <c r="OI401" s="24"/>
      <c r="OJ401" s="24"/>
      <c r="OK401" s="24"/>
      <c r="OL401" s="24"/>
      <c r="OM401" s="24"/>
      <c r="ON401" s="24"/>
      <c r="OO401" s="24"/>
      <c r="OP401" s="24"/>
      <c r="OQ401" s="24"/>
      <c r="OR401" s="24"/>
      <c r="OS401" s="24"/>
      <c r="OT401" s="24"/>
      <c r="OU401" s="24"/>
      <c r="OV401" s="24"/>
      <c r="OW401" s="24"/>
      <c r="OX401" s="24"/>
      <c r="OY401" s="24"/>
      <c r="OZ401" s="24"/>
      <c r="PA401" s="24"/>
      <c r="PB401" s="24"/>
      <c r="PC401" s="24"/>
      <c r="PD401" s="24"/>
      <c r="PE401" s="24"/>
      <c r="PF401" s="24"/>
      <c r="PG401" s="24"/>
      <c r="PH401" s="24"/>
      <c r="PI401" s="24"/>
      <c r="PJ401" s="24"/>
      <c r="PK401" s="24"/>
      <c r="PL401" s="24"/>
      <c r="PM401" s="24"/>
      <c r="PN401" s="24"/>
      <c r="PO401" s="24"/>
      <c r="PP401" s="24"/>
      <c r="PQ401" s="24"/>
      <c r="PR401" s="24"/>
      <c r="PS401" s="24"/>
      <c r="PT401" s="24"/>
      <c r="PU401" s="24"/>
      <c r="PV401" s="24"/>
      <c r="PW401" s="24"/>
      <c r="PX401" s="24"/>
      <c r="PY401" s="24"/>
      <c r="PZ401" s="24"/>
      <c r="QA401" s="24"/>
      <c r="QB401" s="24"/>
      <c r="QC401" s="24"/>
      <c r="QD401" s="24"/>
      <c r="QE401" s="24"/>
      <c r="QF401" s="24"/>
      <c r="QG401" s="24"/>
      <c r="QH401" s="24"/>
      <c r="QI401" s="24"/>
      <c r="QJ401" s="24"/>
      <c r="QK401" s="24"/>
      <c r="QL401" s="24"/>
      <c r="QM401" s="24"/>
      <c r="QN401" s="24"/>
      <c r="QO401" s="24"/>
      <c r="QP401" s="24"/>
      <c r="QQ401" s="24"/>
      <c r="QR401" s="24"/>
      <c r="QS401" s="24"/>
      <c r="QT401" s="24"/>
      <c r="QU401" s="24"/>
      <c r="QV401" s="24"/>
      <c r="QW401" s="24"/>
      <c r="QX401" s="24"/>
      <c r="QY401" s="24"/>
      <c r="QZ401" s="24"/>
      <c r="RA401" s="24"/>
      <c r="RB401" s="24"/>
      <c r="RC401" s="24"/>
      <c r="RD401" s="24"/>
      <c r="RE401" s="24"/>
      <c r="RF401" s="24"/>
      <c r="RG401" s="24"/>
      <c r="RH401" s="24"/>
      <c r="RI401" s="24"/>
      <c r="RJ401" s="24"/>
      <c r="RK401" s="24"/>
      <c r="RL401" s="24"/>
      <c r="RM401" s="24"/>
      <c r="RN401" s="24"/>
      <c r="RO401" s="24"/>
      <c r="RP401" s="24"/>
      <c r="RQ401" s="24"/>
      <c r="RR401" s="24"/>
      <c r="RS401" s="24"/>
      <c r="RT401" s="24"/>
      <c r="RU401" s="24"/>
      <c r="RV401" s="24"/>
      <c r="RW401" s="24"/>
      <c r="RX401" s="24"/>
      <c r="RY401" s="24"/>
      <c r="RZ401" s="24"/>
      <c r="SA401" s="24"/>
      <c r="SB401" s="24"/>
      <c r="SC401" s="24"/>
      <c r="SD401" s="24"/>
      <c r="SE401" s="24"/>
      <c r="SF401" s="24"/>
      <c r="SG401" s="24"/>
      <c r="SH401" s="24"/>
      <c r="SI401" s="24"/>
      <c r="SJ401" s="24"/>
      <c r="SK401" s="24"/>
      <c r="SL401" s="24"/>
      <c r="SM401" s="24"/>
      <c r="SN401" s="24"/>
      <c r="SO401" s="24"/>
      <c r="SP401" s="24"/>
      <c r="SQ401" s="24"/>
      <c r="SR401" s="24"/>
      <c r="SS401" s="24"/>
      <c r="ST401" s="24"/>
      <c r="SU401" s="24"/>
      <c r="SV401" s="24"/>
      <c r="SW401" s="24"/>
      <c r="SX401" s="24"/>
      <c r="SY401" s="24"/>
      <c r="SZ401" s="24"/>
      <c r="TA401" s="24"/>
      <c r="TB401" s="24"/>
      <c r="TC401" s="24"/>
      <c r="TD401" s="24"/>
      <c r="TE401" s="24"/>
      <c r="TF401" s="24"/>
      <c r="TG401" s="24"/>
      <c r="TH401" s="24"/>
      <c r="TI401" s="24"/>
      <c r="TJ401" s="24"/>
      <c r="TK401" s="24"/>
      <c r="TL401" s="24"/>
      <c r="TM401" s="24"/>
      <c r="TN401" s="24"/>
      <c r="TO401" s="24"/>
      <c r="TP401" s="24"/>
      <c r="TQ401" s="24"/>
      <c r="TR401" s="24"/>
      <c r="TS401" s="24"/>
      <c r="TT401" s="24"/>
      <c r="TU401" s="24"/>
      <c r="TV401" s="24"/>
      <c r="TW401" s="24"/>
      <c r="TX401" s="24"/>
      <c r="TY401" s="24"/>
      <c r="TZ401" s="24"/>
      <c r="UA401" s="24"/>
      <c r="UB401" s="24"/>
      <c r="UC401" s="24"/>
      <c r="UD401" s="24"/>
      <c r="UE401" s="24"/>
      <c r="UF401" s="24"/>
      <c r="UG401" s="24"/>
      <c r="UH401" s="24"/>
      <c r="UI401" s="24"/>
      <c r="UJ401" s="24"/>
      <c r="UK401" s="24"/>
      <c r="UL401" s="24"/>
      <c r="UM401" s="24"/>
      <c r="UN401" s="24"/>
      <c r="UO401" s="24"/>
      <c r="UP401" s="24"/>
      <c r="UQ401" s="24"/>
      <c r="UR401" s="24"/>
      <c r="US401" s="24"/>
      <c r="UT401" s="24"/>
      <c r="UU401" s="24"/>
      <c r="UV401" s="24"/>
      <c r="UW401" s="24"/>
      <c r="UX401" s="24"/>
      <c r="UY401" s="24"/>
      <c r="UZ401" s="24"/>
      <c r="VA401" s="24"/>
      <c r="VB401" s="24"/>
      <c r="VC401" s="24"/>
      <c r="VD401" s="24"/>
    </row>
    <row r="402" spans="1:576" s="23" customFormat="1" ht="15" customHeight="1" x14ac:dyDescent="0.2">
      <c r="A402" s="18">
        <v>88</v>
      </c>
      <c r="B402" s="89" t="s">
        <v>325</v>
      </c>
      <c r="C402" s="89" t="s">
        <v>326</v>
      </c>
      <c r="D402" s="20">
        <v>14</v>
      </c>
      <c r="E402" s="89" t="s">
        <v>247</v>
      </c>
      <c r="F402" s="89" t="s">
        <v>327</v>
      </c>
      <c r="G402" s="130" t="s">
        <v>228</v>
      </c>
      <c r="H402" s="22">
        <v>40</v>
      </c>
      <c r="I402" s="22" t="s">
        <v>121</v>
      </c>
      <c r="J402" s="21" t="s">
        <v>239</v>
      </c>
      <c r="K402" s="21" t="s">
        <v>273</v>
      </c>
      <c r="L402" s="21" t="s">
        <v>287</v>
      </c>
      <c r="M402" s="22">
        <v>1</v>
      </c>
      <c r="N402" s="62">
        <v>10931</v>
      </c>
      <c r="O402" s="62">
        <f t="shared" si="207"/>
        <v>2186.2000000000003</v>
      </c>
      <c r="P402" s="62"/>
      <c r="Q402" s="62">
        <f t="shared" si="208"/>
        <v>13117.2</v>
      </c>
      <c r="R402" s="62">
        <f>70.1*7</f>
        <v>490.69999999999993</v>
      </c>
      <c r="S402" s="62">
        <f t="shared" si="209"/>
        <v>2445.5333333333333</v>
      </c>
      <c r="T402" s="62">
        <f t="shared" si="210"/>
        <v>24455.333333333336</v>
      </c>
      <c r="U402" s="62">
        <f t="shared" si="211"/>
        <v>2295.5099999999998</v>
      </c>
      <c r="V402" s="62">
        <f t="shared" si="212"/>
        <v>393.51600000000002</v>
      </c>
      <c r="W402" s="62">
        <f t="shared" si="213"/>
        <v>655.86000000000013</v>
      </c>
      <c r="X402" s="62">
        <f t="shared" si="214"/>
        <v>262.34399999999999</v>
      </c>
      <c r="Y402" s="62">
        <f t="shared" si="205"/>
        <v>926</v>
      </c>
      <c r="Z402" s="62">
        <f t="shared" si="206"/>
        <v>630</v>
      </c>
      <c r="AA402" s="64">
        <f t="shared" si="215"/>
        <v>7336.6</v>
      </c>
      <c r="AB402" s="64">
        <f t="shared" si="216"/>
        <v>21624.252222222225</v>
      </c>
      <c r="AC402" s="64">
        <f t="shared" si="217"/>
        <v>259491.0266666667</v>
      </c>
      <c r="AD402" s="64"/>
      <c r="AE402" s="64"/>
      <c r="AF402" s="64"/>
      <c r="AG402" s="64"/>
      <c r="AH402" s="64"/>
      <c r="AI402" s="64"/>
      <c r="AJ402" s="64"/>
      <c r="AK402" s="64"/>
      <c r="AL402" s="6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J402" s="24"/>
      <c r="CK402" s="24"/>
      <c r="CL402" s="24"/>
      <c r="CM402" s="24"/>
      <c r="CN402" s="24"/>
      <c r="CO402" s="24"/>
      <c r="CP402" s="24"/>
      <c r="CQ402" s="24"/>
      <c r="CR402" s="24"/>
      <c r="CS402" s="24"/>
      <c r="CT402" s="24"/>
      <c r="CU402" s="24"/>
      <c r="CV402" s="24"/>
      <c r="CW402" s="24"/>
      <c r="CX402" s="24"/>
      <c r="CY402" s="24"/>
      <c r="CZ402" s="24"/>
      <c r="DA402" s="24"/>
      <c r="DB402" s="24"/>
      <c r="DC402" s="24"/>
      <c r="DD402" s="24"/>
      <c r="DE402" s="24"/>
      <c r="DF402" s="24"/>
      <c r="DG402" s="24"/>
      <c r="DH402" s="24"/>
      <c r="DI402" s="24"/>
      <c r="DJ402" s="24"/>
      <c r="DK402" s="24"/>
      <c r="DL402" s="24"/>
      <c r="DM402" s="24"/>
      <c r="DN402" s="24"/>
      <c r="DO402" s="24"/>
      <c r="DP402" s="24"/>
      <c r="DQ402" s="24"/>
      <c r="DR402" s="24"/>
      <c r="DS402" s="24"/>
      <c r="DT402" s="24"/>
      <c r="DU402" s="24"/>
      <c r="DV402" s="24"/>
      <c r="DW402" s="24"/>
      <c r="DX402" s="24"/>
      <c r="DY402" s="24"/>
      <c r="DZ402" s="24"/>
      <c r="EA402" s="24"/>
      <c r="EB402" s="24"/>
      <c r="EC402" s="24"/>
      <c r="ED402" s="24"/>
      <c r="EE402" s="24"/>
      <c r="EF402" s="24"/>
      <c r="EG402" s="24"/>
      <c r="EH402" s="24"/>
      <c r="EI402" s="24"/>
      <c r="EJ402" s="24"/>
      <c r="EK402" s="24"/>
      <c r="EL402" s="24"/>
      <c r="EM402" s="24"/>
      <c r="EN402" s="24"/>
      <c r="EO402" s="24"/>
      <c r="EP402" s="24"/>
      <c r="EQ402" s="24"/>
      <c r="ER402" s="24"/>
      <c r="ES402" s="24"/>
      <c r="ET402" s="24"/>
      <c r="EU402" s="24"/>
      <c r="EV402" s="24"/>
      <c r="EW402" s="24"/>
      <c r="EX402" s="24"/>
      <c r="EY402" s="24"/>
      <c r="EZ402" s="24"/>
      <c r="FA402" s="24"/>
      <c r="FB402" s="24"/>
      <c r="FC402" s="24"/>
      <c r="FD402" s="24"/>
      <c r="FE402" s="24"/>
      <c r="FF402" s="24"/>
      <c r="FG402" s="24"/>
      <c r="FH402" s="24"/>
      <c r="FI402" s="24"/>
      <c r="FJ402" s="24"/>
      <c r="FK402" s="24"/>
      <c r="FL402" s="24"/>
      <c r="FM402" s="24"/>
      <c r="FN402" s="24"/>
      <c r="FO402" s="24"/>
      <c r="FP402" s="24"/>
      <c r="FQ402" s="24"/>
      <c r="FR402" s="24"/>
      <c r="FS402" s="24"/>
      <c r="FT402" s="24"/>
      <c r="FU402" s="24"/>
      <c r="FV402" s="24"/>
      <c r="FW402" s="24"/>
      <c r="FX402" s="24"/>
      <c r="FY402" s="24"/>
      <c r="FZ402" s="24"/>
      <c r="GA402" s="24"/>
      <c r="GB402" s="24"/>
      <c r="GC402" s="24"/>
      <c r="GD402" s="24"/>
      <c r="GE402" s="24"/>
      <c r="GF402" s="24"/>
      <c r="GG402" s="24"/>
      <c r="GH402" s="24"/>
      <c r="GI402" s="24"/>
      <c r="GJ402" s="24"/>
      <c r="GK402" s="24"/>
      <c r="GL402" s="24"/>
      <c r="GM402" s="24"/>
      <c r="GN402" s="24"/>
      <c r="GO402" s="24"/>
      <c r="GP402" s="24"/>
      <c r="GQ402" s="24"/>
      <c r="GR402" s="24"/>
      <c r="GS402" s="24"/>
      <c r="GT402" s="24"/>
      <c r="GU402" s="24"/>
      <c r="GV402" s="24"/>
      <c r="GW402" s="24"/>
      <c r="GX402" s="24"/>
      <c r="GY402" s="24"/>
      <c r="GZ402" s="24"/>
      <c r="HA402" s="24"/>
      <c r="HB402" s="24"/>
      <c r="HC402" s="24"/>
      <c r="HD402" s="24"/>
      <c r="HE402" s="24"/>
      <c r="HF402" s="24"/>
      <c r="HG402" s="24"/>
      <c r="HH402" s="24"/>
      <c r="HI402" s="24"/>
      <c r="HJ402" s="24"/>
      <c r="HK402" s="24"/>
      <c r="HL402" s="24"/>
      <c r="HM402" s="24"/>
      <c r="HN402" s="24"/>
      <c r="HO402" s="24"/>
      <c r="HP402" s="24"/>
      <c r="HQ402" s="24"/>
      <c r="HR402" s="24"/>
      <c r="HS402" s="24"/>
      <c r="HT402" s="24"/>
      <c r="HU402" s="24"/>
      <c r="HV402" s="24"/>
      <c r="HW402" s="24"/>
      <c r="HX402" s="24"/>
      <c r="HY402" s="24"/>
      <c r="HZ402" s="24"/>
      <c r="IA402" s="24"/>
      <c r="IB402" s="24"/>
      <c r="IC402" s="24"/>
      <c r="ID402" s="24"/>
      <c r="IE402" s="24"/>
      <c r="IF402" s="24"/>
      <c r="IG402" s="24"/>
      <c r="IH402" s="24"/>
      <c r="II402" s="24"/>
      <c r="IJ402" s="24"/>
      <c r="IK402" s="24"/>
      <c r="IL402" s="24"/>
      <c r="IM402" s="24"/>
      <c r="IN402" s="24"/>
      <c r="IO402" s="24"/>
      <c r="IP402" s="24"/>
      <c r="IQ402" s="24"/>
      <c r="IR402" s="24"/>
      <c r="IS402" s="24"/>
      <c r="IT402" s="24"/>
      <c r="IU402" s="24"/>
      <c r="IV402" s="24"/>
      <c r="IW402" s="24"/>
      <c r="IX402" s="24"/>
      <c r="IY402" s="24"/>
      <c r="IZ402" s="24"/>
      <c r="JA402" s="24"/>
      <c r="JB402" s="24"/>
      <c r="JC402" s="24"/>
      <c r="JD402" s="24"/>
      <c r="JE402" s="24"/>
      <c r="JF402" s="24"/>
      <c r="JG402" s="24"/>
      <c r="JH402" s="24"/>
      <c r="JI402" s="24"/>
      <c r="JJ402" s="24"/>
      <c r="JK402" s="24"/>
      <c r="JL402" s="24"/>
      <c r="JM402" s="24"/>
      <c r="JN402" s="24"/>
      <c r="JO402" s="24"/>
      <c r="JP402" s="24"/>
      <c r="JQ402" s="24"/>
      <c r="JR402" s="24"/>
      <c r="JS402" s="24"/>
      <c r="JT402" s="24"/>
      <c r="JU402" s="24"/>
      <c r="JV402" s="24"/>
      <c r="JW402" s="24"/>
      <c r="JX402" s="24"/>
      <c r="JY402" s="24"/>
      <c r="JZ402" s="24"/>
      <c r="KA402" s="24"/>
      <c r="KB402" s="24"/>
      <c r="KC402" s="24"/>
      <c r="KD402" s="24"/>
      <c r="KE402" s="24"/>
      <c r="KF402" s="24"/>
      <c r="KG402" s="24"/>
      <c r="KH402" s="24"/>
      <c r="KI402" s="24"/>
      <c r="KJ402" s="24"/>
      <c r="KK402" s="24"/>
      <c r="KL402" s="24"/>
      <c r="KM402" s="24"/>
      <c r="KN402" s="24"/>
      <c r="KO402" s="24"/>
      <c r="KP402" s="24"/>
      <c r="KQ402" s="24"/>
      <c r="KR402" s="24"/>
      <c r="KS402" s="24"/>
      <c r="KT402" s="24"/>
      <c r="KU402" s="24"/>
      <c r="KV402" s="24"/>
      <c r="KW402" s="24"/>
      <c r="KX402" s="24"/>
      <c r="KY402" s="24"/>
      <c r="KZ402" s="24"/>
      <c r="LA402" s="24"/>
      <c r="LB402" s="24"/>
      <c r="LC402" s="24"/>
      <c r="LD402" s="24"/>
      <c r="LE402" s="24"/>
      <c r="LF402" s="24"/>
      <c r="LG402" s="24"/>
      <c r="LH402" s="24"/>
      <c r="LI402" s="24"/>
      <c r="LJ402" s="24"/>
      <c r="LK402" s="24"/>
      <c r="LL402" s="24"/>
      <c r="LM402" s="24"/>
      <c r="LN402" s="24"/>
      <c r="LO402" s="24"/>
      <c r="LP402" s="24"/>
      <c r="LQ402" s="24"/>
      <c r="LR402" s="24"/>
      <c r="LS402" s="24"/>
      <c r="LT402" s="24"/>
      <c r="LU402" s="24"/>
      <c r="LV402" s="24"/>
      <c r="LW402" s="24"/>
      <c r="LX402" s="24"/>
      <c r="LY402" s="24"/>
      <c r="LZ402" s="24"/>
      <c r="MA402" s="24"/>
      <c r="MB402" s="24"/>
      <c r="MC402" s="24"/>
      <c r="MD402" s="24"/>
      <c r="ME402" s="24"/>
      <c r="MF402" s="24"/>
      <c r="MG402" s="24"/>
      <c r="MH402" s="24"/>
      <c r="MI402" s="24"/>
      <c r="MJ402" s="24"/>
      <c r="MK402" s="24"/>
      <c r="ML402" s="24"/>
      <c r="MM402" s="24"/>
      <c r="MN402" s="24"/>
      <c r="MO402" s="24"/>
      <c r="MP402" s="24"/>
      <c r="MQ402" s="24"/>
      <c r="MR402" s="24"/>
      <c r="MS402" s="24"/>
      <c r="MT402" s="24"/>
      <c r="MU402" s="24"/>
      <c r="MV402" s="24"/>
      <c r="MW402" s="24"/>
      <c r="MX402" s="24"/>
      <c r="MY402" s="24"/>
      <c r="MZ402" s="24"/>
      <c r="NA402" s="24"/>
      <c r="NB402" s="24"/>
      <c r="NC402" s="24"/>
      <c r="ND402" s="24"/>
      <c r="NE402" s="24"/>
      <c r="NF402" s="24"/>
      <c r="NG402" s="24"/>
      <c r="NH402" s="24"/>
      <c r="NI402" s="24"/>
      <c r="NJ402" s="24"/>
      <c r="NK402" s="24"/>
      <c r="NL402" s="24"/>
      <c r="NM402" s="24"/>
      <c r="NN402" s="24"/>
      <c r="NO402" s="24"/>
      <c r="NP402" s="24"/>
      <c r="NQ402" s="24"/>
      <c r="NR402" s="24"/>
      <c r="NS402" s="24"/>
      <c r="NT402" s="24"/>
      <c r="NU402" s="24"/>
      <c r="NV402" s="24"/>
      <c r="NW402" s="24"/>
      <c r="NX402" s="24"/>
      <c r="NY402" s="24"/>
      <c r="NZ402" s="24"/>
      <c r="OA402" s="24"/>
      <c r="OB402" s="24"/>
      <c r="OC402" s="24"/>
      <c r="OD402" s="24"/>
      <c r="OE402" s="24"/>
      <c r="OF402" s="24"/>
      <c r="OG402" s="24"/>
      <c r="OH402" s="24"/>
      <c r="OI402" s="24"/>
      <c r="OJ402" s="24"/>
      <c r="OK402" s="24"/>
      <c r="OL402" s="24"/>
      <c r="OM402" s="24"/>
      <c r="ON402" s="24"/>
      <c r="OO402" s="24"/>
      <c r="OP402" s="24"/>
      <c r="OQ402" s="24"/>
      <c r="OR402" s="24"/>
      <c r="OS402" s="24"/>
      <c r="OT402" s="24"/>
      <c r="OU402" s="24"/>
      <c r="OV402" s="24"/>
      <c r="OW402" s="24"/>
      <c r="OX402" s="24"/>
      <c r="OY402" s="24"/>
      <c r="OZ402" s="24"/>
      <c r="PA402" s="24"/>
      <c r="PB402" s="24"/>
      <c r="PC402" s="24"/>
      <c r="PD402" s="24"/>
      <c r="PE402" s="24"/>
      <c r="PF402" s="24"/>
      <c r="PG402" s="24"/>
      <c r="PH402" s="24"/>
      <c r="PI402" s="24"/>
      <c r="PJ402" s="24"/>
      <c r="PK402" s="24"/>
      <c r="PL402" s="24"/>
      <c r="PM402" s="24"/>
      <c r="PN402" s="24"/>
      <c r="PO402" s="24"/>
      <c r="PP402" s="24"/>
      <c r="PQ402" s="24"/>
      <c r="PR402" s="24"/>
      <c r="PS402" s="24"/>
      <c r="PT402" s="24"/>
      <c r="PU402" s="24"/>
      <c r="PV402" s="24"/>
      <c r="PW402" s="24"/>
      <c r="PX402" s="24"/>
      <c r="PY402" s="24"/>
      <c r="PZ402" s="24"/>
      <c r="QA402" s="24"/>
      <c r="QB402" s="24"/>
      <c r="QC402" s="24"/>
      <c r="QD402" s="24"/>
      <c r="QE402" s="24"/>
      <c r="QF402" s="24"/>
      <c r="QG402" s="24"/>
      <c r="QH402" s="24"/>
      <c r="QI402" s="24"/>
      <c r="QJ402" s="24"/>
      <c r="QK402" s="24"/>
      <c r="QL402" s="24"/>
      <c r="QM402" s="24"/>
      <c r="QN402" s="24"/>
      <c r="QO402" s="24"/>
      <c r="QP402" s="24"/>
      <c r="QQ402" s="24"/>
      <c r="QR402" s="24"/>
      <c r="QS402" s="24"/>
      <c r="QT402" s="24"/>
      <c r="QU402" s="24"/>
      <c r="QV402" s="24"/>
      <c r="QW402" s="24"/>
      <c r="QX402" s="24"/>
      <c r="QY402" s="24"/>
      <c r="QZ402" s="24"/>
      <c r="RA402" s="24"/>
      <c r="RB402" s="24"/>
      <c r="RC402" s="24"/>
      <c r="RD402" s="24"/>
      <c r="RE402" s="24"/>
      <c r="RF402" s="24"/>
      <c r="RG402" s="24"/>
      <c r="RH402" s="24"/>
      <c r="RI402" s="24"/>
      <c r="RJ402" s="24"/>
      <c r="RK402" s="24"/>
      <c r="RL402" s="24"/>
      <c r="RM402" s="24"/>
      <c r="RN402" s="24"/>
      <c r="RO402" s="24"/>
      <c r="RP402" s="24"/>
      <c r="RQ402" s="24"/>
      <c r="RR402" s="24"/>
      <c r="RS402" s="24"/>
      <c r="RT402" s="24"/>
      <c r="RU402" s="24"/>
      <c r="RV402" s="24"/>
      <c r="RW402" s="24"/>
      <c r="RX402" s="24"/>
      <c r="RY402" s="24"/>
      <c r="RZ402" s="24"/>
      <c r="SA402" s="24"/>
      <c r="SB402" s="24"/>
      <c r="SC402" s="24"/>
      <c r="SD402" s="24"/>
      <c r="SE402" s="24"/>
      <c r="SF402" s="24"/>
      <c r="SG402" s="24"/>
      <c r="SH402" s="24"/>
      <c r="SI402" s="24"/>
      <c r="SJ402" s="24"/>
      <c r="SK402" s="24"/>
      <c r="SL402" s="24"/>
      <c r="SM402" s="24"/>
      <c r="SN402" s="24"/>
      <c r="SO402" s="24"/>
      <c r="SP402" s="24"/>
      <c r="SQ402" s="24"/>
      <c r="SR402" s="24"/>
      <c r="SS402" s="24"/>
      <c r="ST402" s="24"/>
      <c r="SU402" s="24"/>
      <c r="SV402" s="24"/>
      <c r="SW402" s="24"/>
      <c r="SX402" s="24"/>
      <c r="SY402" s="24"/>
      <c r="SZ402" s="24"/>
      <c r="TA402" s="24"/>
      <c r="TB402" s="24"/>
      <c r="TC402" s="24"/>
      <c r="TD402" s="24"/>
      <c r="TE402" s="24"/>
      <c r="TF402" s="24"/>
      <c r="TG402" s="24"/>
      <c r="TH402" s="24"/>
      <c r="TI402" s="24"/>
      <c r="TJ402" s="24"/>
      <c r="TK402" s="24"/>
      <c r="TL402" s="24"/>
      <c r="TM402" s="24"/>
      <c r="TN402" s="24"/>
      <c r="TO402" s="24"/>
      <c r="TP402" s="24"/>
      <c r="TQ402" s="24"/>
      <c r="TR402" s="24"/>
      <c r="TS402" s="24"/>
      <c r="TT402" s="24"/>
      <c r="TU402" s="24"/>
      <c r="TV402" s="24"/>
      <c r="TW402" s="24"/>
      <c r="TX402" s="24"/>
      <c r="TY402" s="24"/>
      <c r="TZ402" s="24"/>
      <c r="UA402" s="24"/>
      <c r="UB402" s="24"/>
      <c r="UC402" s="24"/>
      <c r="UD402" s="24"/>
      <c r="UE402" s="24"/>
      <c r="UF402" s="24"/>
      <c r="UG402" s="24"/>
      <c r="UH402" s="24"/>
      <c r="UI402" s="24"/>
      <c r="UJ402" s="24"/>
      <c r="UK402" s="24"/>
      <c r="UL402" s="24"/>
      <c r="UM402" s="24"/>
      <c r="UN402" s="24"/>
      <c r="UO402" s="24"/>
      <c r="UP402" s="24"/>
      <c r="UQ402" s="24"/>
      <c r="UR402" s="24"/>
      <c r="US402" s="24"/>
      <c r="UT402" s="24"/>
      <c r="UU402" s="24"/>
      <c r="UV402" s="24"/>
      <c r="UW402" s="24"/>
      <c r="UX402" s="24"/>
      <c r="UY402" s="24"/>
      <c r="UZ402" s="24"/>
      <c r="VA402" s="24"/>
      <c r="VB402" s="24"/>
      <c r="VC402" s="24"/>
      <c r="VD402" s="24"/>
    </row>
    <row r="403" spans="1:576" s="23" customFormat="1" ht="15" customHeight="1" x14ac:dyDescent="0.2">
      <c r="A403" s="18">
        <v>89</v>
      </c>
      <c r="B403" s="89" t="s">
        <v>325</v>
      </c>
      <c r="C403" s="89" t="s">
        <v>326</v>
      </c>
      <c r="D403" s="20">
        <v>14</v>
      </c>
      <c r="E403" s="89" t="s">
        <v>247</v>
      </c>
      <c r="F403" s="89" t="s">
        <v>327</v>
      </c>
      <c r="G403" s="130" t="s">
        <v>228</v>
      </c>
      <c r="H403" s="22">
        <v>40</v>
      </c>
      <c r="I403" s="22" t="s">
        <v>121</v>
      </c>
      <c r="J403" s="21" t="s">
        <v>239</v>
      </c>
      <c r="K403" s="21" t="s">
        <v>273</v>
      </c>
      <c r="L403" s="21" t="s">
        <v>287</v>
      </c>
      <c r="M403" s="22">
        <v>1</v>
      </c>
      <c r="N403" s="62">
        <v>10931</v>
      </c>
      <c r="O403" s="62">
        <f t="shared" si="207"/>
        <v>2186.2000000000003</v>
      </c>
      <c r="P403" s="62"/>
      <c r="Q403" s="62">
        <f t="shared" si="208"/>
        <v>13117.2</v>
      </c>
      <c r="R403" s="62">
        <f>70.1*7</f>
        <v>490.69999999999993</v>
      </c>
      <c r="S403" s="62">
        <f t="shared" si="209"/>
        <v>2445.5333333333333</v>
      </c>
      <c r="T403" s="62">
        <f t="shared" si="210"/>
        <v>24455.333333333336</v>
      </c>
      <c r="U403" s="62">
        <f t="shared" si="211"/>
        <v>2295.5099999999998</v>
      </c>
      <c r="V403" s="62">
        <f t="shared" si="212"/>
        <v>393.51600000000002</v>
      </c>
      <c r="W403" s="62">
        <f t="shared" si="213"/>
        <v>655.86000000000013</v>
      </c>
      <c r="X403" s="62">
        <f t="shared" si="214"/>
        <v>262.34399999999999</v>
      </c>
      <c r="Y403" s="62">
        <f t="shared" si="205"/>
        <v>926</v>
      </c>
      <c r="Z403" s="62">
        <f t="shared" si="206"/>
        <v>630</v>
      </c>
      <c r="AA403" s="64">
        <f t="shared" si="215"/>
        <v>7336.6</v>
      </c>
      <c r="AB403" s="64">
        <f t="shared" si="216"/>
        <v>21624.252222222225</v>
      </c>
      <c r="AC403" s="64">
        <f t="shared" si="217"/>
        <v>259491.0266666667</v>
      </c>
      <c r="AD403" s="64"/>
      <c r="AE403" s="64"/>
      <c r="AF403" s="64"/>
      <c r="AG403" s="64"/>
      <c r="AH403" s="64"/>
      <c r="AI403" s="64"/>
      <c r="AJ403" s="64"/>
      <c r="AK403" s="64"/>
      <c r="AL403" s="6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4"/>
      <c r="IO403" s="24"/>
      <c r="IP403" s="24"/>
      <c r="IQ403" s="24"/>
      <c r="IR403" s="24"/>
      <c r="IS403" s="24"/>
      <c r="IT403" s="24"/>
      <c r="IU403" s="24"/>
      <c r="IV403" s="24"/>
      <c r="IW403" s="24"/>
      <c r="IX403" s="24"/>
      <c r="IY403" s="24"/>
      <c r="IZ403" s="24"/>
      <c r="JA403" s="24"/>
      <c r="JB403" s="24"/>
      <c r="JC403" s="24"/>
      <c r="JD403" s="24"/>
      <c r="JE403" s="24"/>
      <c r="JF403" s="24"/>
      <c r="JG403" s="24"/>
      <c r="JH403" s="24"/>
      <c r="JI403" s="24"/>
      <c r="JJ403" s="24"/>
      <c r="JK403" s="24"/>
      <c r="JL403" s="24"/>
      <c r="JM403" s="24"/>
      <c r="JN403" s="24"/>
      <c r="JO403" s="24"/>
      <c r="JP403" s="24"/>
      <c r="JQ403" s="24"/>
      <c r="JR403" s="24"/>
      <c r="JS403" s="24"/>
      <c r="JT403" s="24"/>
      <c r="JU403" s="24"/>
      <c r="JV403" s="24"/>
      <c r="JW403" s="24"/>
      <c r="JX403" s="24"/>
      <c r="JY403" s="24"/>
      <c r="JZ403" s="24"/>
      <c r="KA403" s="24"/>
      <c r="KB403" s="24"/>
      <c r="KC403" s="24"/>
      <c r="KD403" s="24"/>
      <c r="KE403" s="24"/>
      <c r="KF403" s="24"/>
      <c r="KG403" s="24"/>
      <c r="KH403" s="24"/>
      <c r="KI403" s="24"/>
      <c r="KJ403" s="24"/>
      <c r="KK403" s="24"/>
      <c r="KL403" s="24"/>
      <c r="KM403" s="24"/>
      <c r="KN403" s="24"/>
      <c r="KO403" s="24"/>
      <c r="KP403" s="24"/>
      <c r="KQ403" s="24"/>
      <c r="KR403" s="24"/>
      <c r="KS403" s="24"/>
      <c r="KT403" s="24"/>
      <c r="KU403" s="24"/>
      <c r="KV403" s="24"/>
      <c r="KW403" s="24"/>
      <c r="KX403" s="24"/>
      <c r="KY403" s="24"/>
      <c r="KZ403" s="24"/>
      <c r="LA403" s="24"/>
      <c r="LB403" s="24"/>
      <c r="LC403" s="24"/>
      <c r="LD403" s="24"/>
      <c r="LE403" s="24"/>
      <c r="LF403" s="24"/>
      <c r="LG403" s="24"/>
      <c r="LH403" s="24"/>
      <c r="LI403" s="24"/>
      <c r="LJ403" s="24"/>
      <c r="LK403" s="24"/>
      <c r="LL403" s="24"/>
      <c r="LM403" s="24"/>
      <c r="LN403" s="24"/>
      <c r="LO403" s="24"/>
      <c r="LP403" s="24"/>
      <c r="LQ403" s="24"/>
      <c r="LR403" s="24"/>
      <c r="LS403" s="24"/>
      <c r="LT403" s="24"/>
      <c r="LU403" s="24"/>
      <c r="LV403" s="24"/>
      <c r="LW403" s="24"/>
      <c r="LX403" s="24"/>
      <c r="LY403" s="24"/>
      <c r="LZ403" s="24"/>
      <c r="MA403" s="24"/>
      <c r="MB403" s="24"/>
      <c r="MC403" s="24"/>
      <c r="MD403" s="24"/>
      <c r="ME403" s="24"/>
      <c r="MF403" s="24"/>
      <c r="MG403" s="24"/>
      <c r="MH403" s="24"/>
      <c r="MI403" s="24"/>
      <c r="MJ403" s="24"/>
      <c r="MK403" s="24"/>
      <c r="ML403" s="24"/>
      <c r="MM403" s="24"/>
      <c r="MN403" s="24"/>
      <c r="MO403" s="24"/>
      <c r="MP403" s="24"/>
      <c r="MQ403" s="24"/>
      <c r="MR403" s="24"/>
      <c r="MS403" s="24"/>
      <c r="MT403" s="24"/>
      <c r="MU403" s="24"/>
      <c r="MV403" s="24"/>
      <c r="MW403" s="24"/>
      <c r="MX403" s="24"/>
      <c r="MY403" s="24"/>
      <c r="MZ403" s="24"/>
      <c r="NA403" s="24"/>
      <c r="NB403" s="24"/>
      <c r="NC403" s="24"/>
      <c r="ND403" s="24"/>
      <c r="NE403" s="24"/>
      <c r="NF403" s="24"/>
      <c r="NG403" s="24"/>
      <c r="NH403" s="24"/>
      <c r="NI403" s="24"/>
      <c r="NJ403" s="24"/>
      <c r="NK403" s="24"/>
      <c r="NL403" s="24"/>
      <c r="NM403" s="24"/>
      <c r="NN403" s="24"/>
      <c r="NO403" s="24"/>
      <c r="NP403" s="24"/>
      <c r="NQ403" s="24"/>
      <c r="NR403" s="24"/>
      <c r="NS403" s="24"/>
      <c r="NT403" s="24"/>
      <c r="NU403" s="24"/>
      <c r="NV403" s="24"/>
      <c r="NW403" s="24"/>
      <c r="NX403" s="24"/>
      <c r="NY403" s="24"/>
      <c r="NZ403" s="24"/>
      <c r="OA403" s="24"/>
      <c r="OB403" s="24"/>
      <c r="OC403" s="24"/>
      <c r="OD403" s="24"/>
      <c r="OE403" s="24"/>
      <c r="OF403" s="24"/>
      <c r="OG403" s="24"/>
      <c r="OH403" s="24"/>
      <c r="OI403" s="24"/>
      <c r="OJ403" s="24"/>
      <c r="OK403" s="24"/>
      <c r="OL403" s="24"/>
      <c r="OM403" s="24"/>
      <c r="ON403" s="24"/>
      <c r="OO403" s="24"/>
      <c r="OP403" s="24"/>
      <c r="OQ403" s="24"/>
      <c r="OR403" s="24"/>
      <c r="OS403" s="24"/>
      <c r="OT403" s="24"/>
      <c r="OU403" s="24"/>
      <c r="OV403" s="24"/>
      <c r="OW403" s="24"/>
      <c r="OX403" s="24"/>
      <c r="OY403" s="24"/>
      <c r="OZ403" s="24"/>
      <c r="PA403" s="24"/>
      <c r="PB403" s="24"/>
      <c r="PC403" s="24"/>
      <c r="PD403" s="24"/>
      <c r="PE403" s="24"/>
      <c r="PF403" s="24"/>
      <c r="PG403" s="24"/>
      <c r="PH403" s="24"/>
      <c r="PI403" s="24"/>
      <c r="PJ403" s="24"/>
      <c r="PK403" s="24"/>
      <c r="PL403" s="24"/>
      <c r="PM403" s="24"/>
      <c r="PN403" s="24"/>
      <c r="PO403" s="24"/>
      <c r="PP403" s="24"/>
      <c r="PQ403" s="24"/>
      <c r="PR403" s="24"/>
      <c r="PS403" s="24"/>
      <c r="PT403" s="24"/>
      <c r="PU403" s="24"/>
      <c r="PV403" s="24"/>
      <c r="PW403" s="24"/>
      <c r="PX403" s="24"/>
      <c r="PY403" s="24"/>
      <c r="PZ403" s="24"/>
      <c r="QA403" s="24"/>
      <c r="QB403" s="24"/>
      <c r="QC403" s="24"/>
      <c r="QD403" s="24"/>
      <c r="QE403" s="24"/>
      <c r="QF403" s="24"/>
      <c r="QG403" s="24"/>
      <c r="QH403" s="24"/>
      <c r="QI403" s="24"/>
      <c r="QJ403" s="24"/>
      <c r="QK403" s="24"/>
      <c r="QL403" s="24"/>
      <c r="QM403" s="24"/>
      <c r="QN403" s="24"/>
      <c r="QO403" s="24"/>
      <c r="QP403" s="24"/>
      <c r="QQ403" s="24"/>
      <c r="QR403" s="24"/>
      <c r="QS403" s="24"/>
      <c r="QT403" s="24"/>
      <c r="QU403" s="24"/>
      <c r="QV403" s="24"/>
      <c r="QW403" s="24"/>
      <c r="QX403" s="24"/>
      <c r="QY403" s="24"/>
      <c r="QZ403" s="24"/>
      <c r="RA403" s="24"/>
      <c r="RB403" s="24"/>
      <c r="RC403" s="24"/>
      <c r="RD403" s="24"/>
      <c r="RE403" s="24"/>
      <c r="RF403" s="24"/>
      <c r="RG403" s="24"/>
      <c r="RH403" s="24"/>
      <c r="RI403" s="24"/>
      <c r="RJ403" s="24"/>
      <c r="RK403" s="24"/>
      <c r="RL403" s="24"/>
      <c r="RM403" s="24"/>
      <c r="RN403" s="24"/>
      <c r="RO403" s="24"/>
      <c r="RP403" s="24"/>
      <c r="RQ403" s="24"/>
      <c r="RR403" s="24"/>
      <c r="RS403" s="24"/>
      <c r="RT403" s="24"/>
      <c r="RU403" s="24"/>
      <c r="RV403" s="24"/>
      <c r="RW403" s="24"/>
      <c r="RX403" s="24"/>
      <c r="RY403" s="24"/>
      <c r="RZ403" s="24"/>
      <c r="SA403" s="24"/>
      <c r="SB403" s="24"/>
      <c r="SC403" s="24"/>
      <c r="SD403" s="24"/>
      <c r="SE403" s="24"/>
      <c r="SF403" s="24"/>
      <c r="SG403" s="24"/>
      <c r="SH403" s="24"/>
      <c r="SI403" s="24"/>
      <c r="SJ403" s="24"/>
      <c r="SK403" s="24"/>
      <c r="SL403" s="24"/>
      <c r="SM403" s="24"/>
      <c r="SN403" s="24"/>
      <c r="SO403" s="24"/>
      <c r="SP403" s="24"/>
      <c r="SQ403" s="24"/>
      <c r="SR403" s="24"/>
      <c r="SS403" s="24"/>
      <c r="ST403" s="24"/>
      <c r="SU403" s="24"/>
      <c r="SV403" s="24"/>
      <c r="SW403" s="24"/>
      <c r="SX403" s="24"/>
      <c r="SY403" s="24"/>
      <c r="SZ403" s="24"/>
      <c r="TA403" s="24"/>
      <c r="TB403" s="24"/>
      <c r="TC403" s="24"/>
      <c r="TD403" s="24"/>
      <c r="TE403" s="24"/>
      <c r="TF403" s="24"/>
      <c r="TG403" s="24"/>
      <c r="TH403" s="24"/>
      <c r="TI403" s="24"/>
      <c r="TJ403" s="24"/>
      <c r="TK403" s="24"/>
      <c r="TL403" s="24"/>
      <c r="TM403" s="24"/>
      <c r="TN403" s="24"/>
      <c r="TO403" s="24"/>
      <c r="TP403" s="24"/>
      <c r="TQ403" s="24"/>
      <c r="TR403" s="24"/>
      <c r="TS403" s="24"/>
      <c r="TT403" s="24"/>
      <c r="TU403" s="24"/>
      <c r="TV403" s="24"/>
      <c r="TW403" s="24"/>
      <c r="TX403" s="24"/>
      <c r="TY403" s="24"/>
      <c r="TZ403" s="24"/>
      <c r="UA403" s="24"/>
      <c r="UB403" s="24"/>
      <c r="UC403" s="24"/>
      <c r="UD403" s="24"/>
      <c r="UE403" s="24"/>
      <c r="UF403" s="24"/>
      <c r="UG403" s="24"/>
      <c r="UH403" s="24"/>
      <c r="UI403" s="24"/>
      <c r="UJ403" s="24"/>
      <c r="UK403" s="24"/>
      <c r="UL403" s="24"/>
      <c r="UM403" s="24"/>
      <c r="UN403" s="24"/>
      <c r="UO403" s="24"/>
      <c r="UP403" s="24"/>
      <c r="UQ403" s="24"/>
      <c r="UR403" s="24"/>
      <c r="US403" s="24"/>
      <c r="UT403" s="24"/>
      <c r="UU403" s="24"/>
      <c r="UV403" s="24"/>
      <c r="UW403" s="24"/>
      <c r="UX403" s="24"/>
      <c r="UY403" s="24"/>
      <c r="UZ403" s="24"/>
      <c r="VA403" s="24"/>
      <c r="VB403" s="24"/>
      <c r="VC403" s="24"/>
      <c r="VD403" s="24"/>
    </row>
    <row r="404" spans="1:576" s="23" customFormat="1" ht="15" customHeight="1" x14ac:dyDescent="0.2">
      <c r="A404" s="18">
        <v>90</v>
      </c>
      <c r="B404" s="89" t="s">
        <v>325</v>
      </c>
      <c r="C404" s="89" t="s">
        <v>326</v>
      </c>
      <c r="D404" s="20">
        <v>14</v>
      </c>
      <c r="E404" s="89" t="s">
        <v>247</v>
      </c>
      <c r="F404" s="89" t="s">
        <v>327</v>
      </c>
      <c r="G404" s="130" t="s">
        <v>228</v>
      </c>
      <c r="H404" s="22">
        <v>40</v>
      </c>
      <c r="I404" s="22" t="s">
        <v>121</v>
      </c>
      <c r="J404" s="21" t="s">
        <v>239</v>
      </c>
      <c r="K404" s="21" t="s">
        <v>273</v>
      </c>
      <c r="L404" s="21" t="s">
        <v>287</v>
      </c>
      <c r="M404" s="22">
        <v>1</v>
      </c>
      <c r="N404" s="62">
        <v>10931</v>
      </c>
      <c r="O404" s="62">
        <f t="shared" si="207"/>
        <v>2186.2000000000003</v>
      </c>
      <c r="P404" s="62"/>
      <c r="Q404" s="62">
        <f t="shared" si="208"/>
        <v>13117.2</v>
      </c>
      <c r="R404" s="62">
        <f>70.1*7</f>
        <v>490.69999999999993</v>
      </c>
      <c r="S404" s="62">
        <f t="shared" si="209"/>
        <v>2445.5333333333333</v>
      </c>
      <c r="T404" s="62">
        <f t="shared" si="210"/>
        <v>24455.333333333336</v>
      </c>
      <c r="U404" s="62">
        <f t="shared" si="211"/>
        <v>2295.5099999999998</v>
      </c>
      <c r="V404" s="62">
        <f t="shared" si="212"/>
        <v>393.51600000000002</v>
      </c>
      <c r="W404" s="62">
        <f t="shared" si="213"/>
        <v>655.86000000000013</v>
      </c>
      <c r="X404" s="62">
        <f t="shared" si="214"/>
        <v>262.34399999999999</v>
      </c>
      <c r="Y404" s="62">
        <f t="shared" si="205"/>
        <v>926</v>
      </c>
      <c r="Z404" s="62">
        <f t="shared" si="206"/>
        <v>630</v>
      </c>
      <c r="AA404" s="64">
        <f t="shared" si="215"/>
        <v>7336.6</v>
      </c>
      <c r="AB404" s="64">
        <f t="shared" si="216"/>
        <v>21624.252222222225</v>
      </c>
      <c r="AC404" s="64">
        <f t="shared" si="217"/>
        <v>259491.0266666667</v>
      </c>
      <c r="AD404" s="64"/>
      <c r="AE404" s="64"/>
      <c r="AF404" s="64"/>
      <c r="AG404" s="64"/>
      <c r="AH404" s="64"/>
      <c r="AI404" s="64"/>
      <c r="AJ404" s="64"/>
      <c r="AK404" s="64"/>
      <c r="AL404" s="6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J404" s="24"/>
      <c r="CK404" s="24"/>
      <c r="CL404" s="24"/>
      <c r="CM404" s="24"/>
      <c r="CN404" s="24"/>
      <c r="CO404" s="24"/>
      <c r="CP404" s="24"/>
      <c r="CQ404" s="24"/>
      <c r="CR404" s="24"/>
      <c r="CS404" s="24"/>
      <c r="CT404" s="24"/>
      <c r="CU404" s="24"/>
      <c r="CV404" s="24"/>
      <c r="CW404" s="24"/>
      <c r="CX404" s="24"/>
      <c r="CY404" s="24"/>
      <c r="CZ404" s="24"/>
      <c r="DA404" s="24"/>
      <c r="DB404" s="24"/>
      <c r="DC404" s="24"/>
      <c r="DD404" s="24"/>
      <c r="DE404" s="24"/>
      <c r="DF404" s="24"/>
      <c r="DG404" s="24"/>
      <c r="DH404" s="24"/>
      <c r="DI404" s="24"/>
      <c r="DJ404" s="24"/>
      <c r="DK404" s="24"/>
      <c r="DL404" s="24"/>
      <c r="DM404" s="24"/>
      <c r="DN404" s="24"/>
      <c r="DO404" s="24"/>
      <c r="DP404" s="24"/>
      <c r="DQ404" s="24"/>
      <c r="DR404" s="24"/>
      <c r="DS404" s="24"/>
      <c r="DT404" s="24"/>
      <c r="DU404" s="24"/>
      <c r="DV404" s="24"/>
      <c r="DW404" s="24"/>
      <c r="DX404" s="24"/>
      <c r="DY404" s="24"/>
      <c r="DZ404" s="24"/>
      <c r="EA404" s="24"/>
      <c r="EB404" s="24"/>
      <c r="EC404" s="24"/>
      <c r="ED404" s="24"/>
      <c r="EE404" s="24"/>
      <c r="EF404" s="24"/>
      <c r="EG404" s="24"/>
      <c r="EH404" s="24"/>
      <c r="EI404" s="24"/>
      <c r="EJ404" s="24"/>
      <c r="EK404" s="24"/>
      <c r="EL404" s="24"/>
      <c r="EM404" s="24"/>
      <c r="EN404" s="24"/>
      <c r="EO404" s="24"/>
      <c r="EP404" s="24"/>
      <c r="EQ404" s="24"/>
      <c r="ER404" s="24"/>
      <c r="ES404" s="24"/>
      <c r="ET404" s="24"/>
      <c r="EU404" s="24"/>
      <c r="EV404" s="24"/>
      <c r="EW404" s="24"/>
      <c r="EX404" s="24"/>
      <c r="EY404" s="24"/>
      <c r="EZ404" s="24"/>
      <c r="FA404" s="24"/>
      <c r="FB404" s="24"/>
      <c r="FC404" s="24"/>
      <c r="FD404" s="24"/>
      <c r="FE404" s="24"/>
      <c r="FF404" s="24"/>
      <c r="FG404" s="24"/>
      <c r="FH404" s="24"/>
      <c r="FI404" s="24"/>
      <c r="FJ404" s="24"/>
      <c r="FK404" s="24"/>
      <c r="FL404" s="24"/>
      <c r="FM404" s="24"/>
      <c r="FN404" s="24"/>
      <c r="FO404" s="24"/>
      <c r="FP404" s="24"/>
      <c r="FQ404" s="24"/>
      <c r="FR404" s="24"/>
      <c r="FS404" s="24"/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  <c r="GE404" s="24"/>
      <c r="GF404" s="24"/>
      <c r="GG404" s="24"/>
      <c r="GH404" s="24"/>
      <c r="GI404" s="24"/>
      <c r="GJ404" s="24"/>
      <c r="GK404" s="24"/>
      <c r="GL404" s="24"/>
      <c r="GM404" s="24"/>
      <c r="GN404" s="24"/>
      <c r="GO404" s="24"/>
      <c r="GP404" s="24"/>
      <c r="GQ404" s="24"/>
      <c r="GR404" s="24"/>
      <c r="GS404" s="24"/>
      <c r="GT404" s="24"/>
      <c r="GU404" s="24"/>
      <c r="GV404" s="24"/>
      <c r="GW404" s="24"/>
      <c r="GX404" s="24"/>
      <c r="GY404" s="24"/>
      <c r="GZ404" s="24"/>
      <c r="HA404" s="24"/>
      <c r="HB404" s="24"/>
      <c r="HC404" s="24"/>
      <c r="HD404" s="24"/>
      <c r="HE404" s="24"/>
      <c r="HF404" s="24"/>
      <c r="HG404" s="24"/>
      <c r="HH404" s="24"/>
      <c r="HI404" s="24"/>
      <c r="HJ404" s="24"/>
      <c r="HK404" s="24"/>
      <c r="HL404" s="24"/>
      <c r="HM404" s="24"/>
      <c r="HN404" s="24"/>
      <c r="HO404" s="24"/>
      <c r="HP404" s="24"/>
      <c r="HQ404" s="24"/>
      <c r="HR404" s="24"/>
      <c r="HS404" s="24"/>
      <c r="HT404" s="24"/>
      <c r="HU404" s="24"/>
      <c r="HV404" s="24"/>
      <c r="HW404" s="24"/>
      <c r="HX404" s="24"/>
      <c r="HY404" s="24"/>
      <c r="HZ404" s="24"/>
      <c r="IA404" s="24"/>
      <c r="IB404" s="24"/>
      <c r="IC404" s="24"/>
      <c r="ID404" s="24"/>
      <c r="IE404" s="24"/>
      <c r="IF404" s="24"/>
      <c r="IG404" s="24"/>
      <c r="IH404" s="24"/>
      <c r="II404" s="24"/>
      <c r="IJ404" s="24"/>
      <c r="IK404" s="24"/>
      <c r="IL404" s="24"/>
      <c r="IM404" s="24"/>
      <c r="IN404" s="24"/>
      <c r="IO404" s="24"/>
      <c r="IP404" s="24"/>
      <c r="IQ404" s="24"/>
      <c r="IR404" s="24"/>
      <c r="IS404" s="24"/>
      <c r="IT404" s="24"/>
      <c r="IU404" s="24"/>
      <c r="IV404" s="24"/>
      <c r="IW404" s="24"/>
      <c r="IX404" s="24"/>
      <c r="IY404" s="24"/>
      <c r="IZ404" s="24"/>
      <c r="JA404" s="24"/>
      <c r="JB404" s="24"/>
      <c r="JC404" s="24"/>
      <c r="JD404" s="24"/>
      <c r="JE404" s="24"/>
      <c r="JF404" s="24"/>
      <c r="JG404" s="24"/>
      <c r="JH404" s="24"/>
      <c r="JI404" s="24"/>
      <c r="JJ404" s="24"/>
      <c r="JK404" s="24"/>
      <c r="JL404" s="24"/>
      <c r="JM404" s="24"/>
      <c r="JN404" s="24"/>
      <c r="JO404" s="24"/>
      <c r="JP404" s="24"/>
      <c r="JQ404" s="24"/>
      <c r="JR404" s="24"/>
      <c r="JS404" s="24"/>
      <c r="JT404" s="24"/>
      <c r="JU404" s="24"/>
      <c r="JV404" s="24"/>
      <c r="JW404" s="24"/>
      <c r="JX404" s="24"/>
      <c r="JY404" s="24"/>
      <c r="JZ404" s="24"/>
      <c r="KA404" s="24"/>
      <c r="KB404" s="24"/>
      <c r="KC404" s="24"/>
      <c r="KD404" s="24"/>
      <c r="KE404" s="24"/>
      <c r="KF404" s="24"/>
      <c r="KG404" s="24"/>
      <c r="KH404" s="24"/>
      <c r="KI404" s="24"/>
      <c r="KJ404" s="24"/>
      <c r="KK404" s="24"/>
      <c r="KL404" s="24"/>
      <c r="KM404" s="24"/>
      <c r="KN404" s="24"/>
      <c r="KO404" s="24"/>
      <c r="KP404" s="24"/>
      <c r="KQ404" s="24"/>
      <c r="KR404" s="24"/>
      <c r="KS404" s="24"/>
      <c r="KT404" s="24"/>
      <c r="KU404" s="24"/>
      <c r="KV404" s="24"/>
      <c r="KW404" s="24"/>
      <c r="KX404" s="24"/>
      <c r="KY404" s="24"/>
      <c r="KZ404" s="24"/>
      <c r="LA404" s="24"/>
      <c r="LB404" s="24"/>
      <c r="LC404" s="24"/>
      <c r="LD404" s="24"/>
      <c r="LE404" s="24"/>
      <c r="LF404" s="24"/>
      <c r="LG404" s="24"/>
      <c r="LH404" s="24"/>
      <c r="LI404" s="24"/>
      <c r="LJ404" s="24"/>
      <c r="LK404" s="24"/>
      <c r="LL404" s="24"/>
      <c r="LM404" s="24"/>
      <c r="LN404" s="24"/>
      <c r="LO404" s="24"/>
      <c r="LP404" s="24"/>
      <c r="LQ404" s="24"/>
      <c r="LR404" s="24"/>
      <c r="LS404" s="24"/>
      <c r="LT404" s="24"/>
      <c r="LU404" s="24"/>
      <c r="LV404" s="24"/>
      <c r="LW404" s="24"/>
      <c r="LX404" s="24"/>
      <c r="LY404" s="24"/>
      <c r="LZ404" s="24"/>
      <c r="MA404" s="24"/>
      <c r="MB404" s="24"/>
      <c r="MC404" s="24"/>
      <c r="MD404" s="24"/>
      <c r="ME404" s="24"/>
      <c r="MF404" s="24"/>
      <c r="MG404" s="24"/>
      <c r="MH404" s="24"/>
      <c r="MI404" s="24"/>
      <c r="MJ404" s="24"/>
      <c r="MK404" s="24"/>
      <c r="ML404" s="24"/>
      <c r="MM404" s="24"/>
      <c r="MN404" s="24"/>
      <c r="MO404" s="24"/>
      <c r="MP404" s="24"/>
      <c r="MQ404" s="24"/>
      <c r="MR404" s="24"/>
      <c r="MS404" s="24"/>
      <c r="MT404" s="24"/>
      <c r="MU404" s="24"/>
      <c r="MV404" s="24"/>
      <c r="MW404" s="24"/>
      <c r="MX404" s="24"/>
      <c r="MY404" s="24"/>
      <c r="MZ404" s="24"/>
      <c r="NA404" s="24"/>
      <c r="NB404" s="24"/>
      <c r="NC404" s="24"/>
      <c r="ND404" s="24"/>
      <c r="NE404" s="24"/>
      <c r="NF404" s="24"/>
      <c r="NG404" s="24"/>
      <c r="NH404" s="24"/>
      <c r="NI404" s="24"/>
      <c r="NJ404" s="24"/>
      <c r="NK404" s="24"/>
      <c r="NL404" s="24"/>
      <c r="NM404" s="24"/>
      <c r="NN404" s="24"/>
      <c r="NO404" s="24"/>
      <c r="NP404" s="24"/>
      <c r="NQ404" s="24"/>
      <c r="NR404" s="24"/>
      <c r="NS404" s="24"/>
      <c r="NT404" s="24"/>
      <c r="NU404" s="24"/>
      <c r="NV404" s="24"/>
      <c r="NW404" s="24"/>
      <c r="NX404" s="24"/>
      <c r="NY404" s="24"/>
      <c r="NZ404" s="24"/>
      <c r="OA404" s="24"/>
      <c r="OB404" s="24"/>
      <c r="OC404" s="24"/>
      <c r="OD404" s="24"/>
      <c r="OE404" s="24"/>
      <c r="OF404" s="24"/>
      <c r="OG404" s="24"/>
      <c r="OH404" s="24"/>
      <c r="OI404" s="24"/>
      <c r="OJ404" s="24"/>
      <c r="OK404" s="24"/>
      <c r="OL404" s="24"/>
      <c r="OM404" s="24"/>
      <c r="ON404" s="24"/>
      <c r="OO404" s="24"/>
      <c r="OP404" s="24"/>
      <c r="OQ404" s="24"/>
      <c r="OR404" s="24"/>
      <c r="OS404" s="24"/>
      <c r="OT404" s="24"/>
      <c r="OU404" s="24"/>
      <c r="OV404" s="24"/>
      <c r="OW404" s="24"/>
      <c r="OX404" s="24"/>
      <c r="OY404" s="24"/>
      <c r="OZ404" s="24"/>
      <c r="PA404" s="24"/>
      <c r="PB404" s="24"/>
      <c r="PC404" s="24"/>
      <c r="PD404" s="24"/>
      <c r="PE404" s="24"/>
      <c r="PF404" s="24"/>
      <c r="PG404" s="24"/>
      <c r="PH404" s="24"/>
      <c r="PI404" s="24"/>
      <c r="PJ404" s="24"/>
      <c r="PK404" s="24"/>
      <c r="PL404" s="24"/>
      <c r="PM404" s="24"/>
      <c r="PN404" s="24"/>
      <c r="PO404" s="24"/>
      <c r="PP404" s="24"/>
      <c r="PQ404" s="24"/>
      <c r="PR404" s="24"/>
      <c r="PS404" s="24"/>
      <c r="PT404" s="24"/>
      <c r="PU404" s="24"/>
      <c r="PV404" s="24"/>
      <c r="PW404" s="24"/>
      <c r="PX404" s="24"/>
      <c r="PY404" s="24"/>
      <c r="PZ404" s="24"/>
      <c r="QA404" s="24"/>
      <c r="QB404" s="24"/>
      <c r="QC404" s="24"/>
      <c r="QD404" s="24"/>
      <c r="QE404" s="24"/>
      <c r="QF404" s="24"/>
      <c r="QG404" s="24"/>
      <c r="QH404" s="24"/>
      <c r="QI404" s="24"/>
      <c r="QJ404" s="24"/>
      <c r="QK404" s="24"/>
      <c r="QL404" s="24"/>
      <c r="QM404" s="24"/>
      <c r="QN404" s="24"/>
      <c r="QO404" s="24"/>
      <c r="QP404" s="24"/>
      <c r="QQ404" s="24"/>
      <c r="QR404" s="24"/>
      <c r="QS404" s="24"/>
      <c r="QT404" s="24"/>
      <c r="QU404" s="24"/>
      <c r="QV404" s="24"/>
      <c r="QW404" s="24"/>
      <c r="QX404" s="24"/>
      <c r="QY404" s="24"/>
      <c r="QZ404" s="24"/>
      <c r="RA404" s="24"/>
      <c r="RB404" s="24"/>
      <c r="RC404" s="24"/>
      <c r="RD404" s="24"/>
      <c r="RE404" s="24"/>
      <c r="RF404" s="24"/>
      <c r="RG404" s="24"/>
      <c r="RH404" s="24"/>
      <c r="RI404" s="24"/>
      <c r="RJ404" s="24"/>
      <c r="RK404" s="24"/>
      <c r="RL404" s="24"/>
      <c r="RM404" s="24"/>
      <c r="RN404" s="24"/>
      <c r="RO404" s="24"/>
      <c r="RP404" s="24"/>
      <c r="RQ404" s="24"/>
      <c r="RR404" s="24"/>
      <c r="RS404" s="24"/>
      <c r="RT404" s="24"/>
      <c r="RU404" s="24"/>
      <c r="RV404" s="24"/>
      <c r="RW404" s="24"/>
      <c r="RX404" s="24"/>
      <c r="RY404" s="24"/>
      <c r="RZ404" s="24"/>
      <c r="SA404" s="24"/>
      <c r="SB404" s="24"/>
      <c r="SC404" s="24"/>
      <c r="SD404" s="24"/>
      <c r="SE404" s="24"/>
      <c r="SF404" s="24"/>
      <c r="SG404" s="24"/>
      <c r="SH404" s="24"/>
      <c r="SI404" s="24"/>
      <c r="SJ404" s="24"/>
      <c r="SK404" s="24"/>
      <c r="SL404" s="24"/>
      <c r="SM404" s="24"/>
      <c r="SN404" s="24"/>
      <c r="SO404" s="24"/>
      <c r="SP404" s="24"/>
      <c r="SQ404" s="24"/>
      <c r="SR404" s="24"/>
      <c r="SS404" s="24"/>
      <c r="ST404" s="24"/>
      <c r="SU404" s="24"/>
      <c r="SV404" s="24"/>
      <c r="SW404" s="24"/>
      <c r="SX404" s="24"/>
      <c r="SY404" s="24"/>
      <c r="SZ404" s="24"/>
      <c r="TA404" s="24"/>
      <c r="TB404" s="24"/>
      <c r="TC404" s="24"/>
      <c r="TD404" s="24"/>
      <c r="TE404" s="24"/>
      <c r="TF404" s="24"/>
      <c r="TG404" s="24"/>
      <c r="TH404" s="24"/>
      <c r="TI404" s="24"/>
      <c r="TJ404" s="24"/>
      <c r="TK404" s="24"/>
      <c r="TL404" s="24"/>
      <c r="TM404" s="24"/>
      <c r="TN404" s="24"/>
      <c r="TO404" s="24"/>
      <c r="TP404" s="24"/>
      <c r="TQ404" s="24"/>
      <c r="TR404" s="24"/>
      <c r="TS404" s="24"/>
      <c r="TT404" s="24"/>
      <c r="TU404" s="24"/>
      <c r="TV404" s="24"/>
      <c r="TW404" s="24"/>
      <c r="TX404" s="24"/>
      <c r="TY404" s="24"/>
      <c r="TZ404" s="24"/>
      <c r="UA404" s="24"/>
      <c r="UB404" s="24"/>
      <c r="UC404" s="24"/>
      <c r="UD404" s="24"/>
      <c r="UE404" s="24"/>
      <c r="UF404" s="24"/>
      <c r="UG404" s="24"/>
      <c r="UH404" s="24"/>
      <c r="UI404" s="24"/>
      <c r="UJ404" s="24"/>
      <c r="UK404" s="24"/>
      <c r="UL404" s="24"/>
      <c r="UM404" s="24"/>
      <c r="UN404" s="24"/>
      <c r="UO404" s="24"/>
      <c r="UP404" s="24"/>
      <c r="UQ404" s="24"/>
      <c r="UR404" s="24"/>
      <c r="US404" s="24"/>
      <c r="UT404" s="24"/>
      <c r="UU404" s="24"/>
      <c r="UV404" s="24"/>
      <c r="UW404" s="24"/>
      <c r="UX404" s="24"/>
      <c r="UY404" s="24"/>
      <c r="UZ404" s="24"/>
      <c r="VA404" s="24"/>
      <c r="VB404" s="24"/>
      <c r="VC404" s="24"/>
      <c r="VD404" s="24"/>
    </row>
    <row r="405" spans="1:576" s="23" customFormat="1" ht="15" customHeight="1" x14ac:dyDescent="0.2">
      <c r="A405" s="18">
        <v>91</v>
      </c>
      <c r="B405" s="89" t="s">
        <v>325</v>
      </c>
      <c r="C405" s="89" t="s">
        <v>326</v>
      </c>
      <c r="D405" s="20">
        <v>14</v>
      </c>
      <c r="E405" s="89" t="s">
        <v>247</v>
      </c>
      <c r="F405" s="89" t="s">
        <v>327</v>
      </c>
      <c r="G405" s="130" t="s">
        <v>228</v>
      </c>
      <c r="H405" s="22">
        <v>40</v>
      </c>
      <c r="I405" s="22" t="s">
        <v>121</v>
      </c>
      <c r="J405" s="21" t="s">
        <v>239</v>
      </c>
      <c r="K405" s="21" t="s">
        <v>273</v>
      </c>
      <c r="L405" s="21" t="s">
        <v>287</v>
      </c>
      <c r="M405" s="22">
        <v>1</v>
      </c>
      <c r="N405" s="62">
        <v>10931</v>
      </c>
      <c r="O405" s="62">
        <f t="shared" si="207"/>
        <v>2186.2000000000003</v>
      </c>
      <c r="P405" s="62"/>
      <c r="Q405" s="62">
        <f t="shared" si="208"/>
        <v>13117.2</v>
      </c>
      <c r="R405" s="62">
        <f>70.1*6</f>
        <v>420.59999999999997</v>
      </c>
      <c r="S405" s="62">
        <f t="shared" si="209"/>
        <v>2445.5333333333333</v>
      </c>
      <c r="T405" s="62">
        <f t="shared" si="210"/>
        <v>24455.333333333336</v>
      </c>
      <c r="U405" s="62">
        <f t="shared" si="211"/>
        <v>2295.5099999999998</v>
      </c>
      <c r="V405" s="62">
        <f t="shared" si="212"/>
        <v>393.51600000000002</v>
      </c>
      <c r="W405" s="62">
        <f t="shared" si="213"/>
        <v>655.86000000000013</v>
      </c>
      <c r="X405" s="62">
        <f t="shared" si="214"/>
        <v>262.34399999999999</v>
      </c>
      <c r="Y405" s="62">
        <f t="shared" si="205"/>
        <v>926</v>
      </c>
      <c r="Z405" s="62">
        <f t="shared" si="206"/>
        <v>630</v>
      </c>
      <c r="AA405" s="64">
        <f t="shared" si="215"/>
        <v>7336.6</v>
      </c>
      <c r="AB405" s="64">
        <f t="shared" si="216"/>
        <v>21554.152222222227</v>
      </c>
      <c r="AC405" s="64">
        <f t="shared" si="217"/>
        <v>258649.82666666672</v>
      </c>
      <c r="AD405" s="64"/>
      <c r="AE405" s="64"/>
      <c r="AF405" s="64"/>
      <c r="AG405" s="64"/>
      <c r="AH405" s="64"/>
      <c r="AI405" s="64"/>
      <c r="AJ405" s="64"/>
      <c r="AK405" s="64"/>
      <c r="AL405" s="6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  <c r="CH405" s="24"/>
      <c r="CI405" s="24"/>
      <c r="CJ405" s="24"/>
      <c r="CK405" s="24"/>
      <c r="CL405" s="24"/>
      <c r="CM405" s="24"/>
      <c r="CN405" s="24"/>
      <c r="CO405" s="24"/>
      <c r="CP405" s="24"/>
      <c r="CQ405" s="24"/>
      <c r="CR405" s="24"/>
      <c r="CS405" s="24"/>
      <c r="CT405" s="24"/>
      <c r="CU405" s="24"/>
      <c r="CV405" s="24"/>
      <c r="CW405" s="24"/>
      <c r="CX405" s="24"/>
      <c r="CY405" s="24"/>
      <c r="CZ405" s="24"/>
      <c r="DA405" s="24"/>
      <c r="DB405" s="24"/>
      <c r="DC405" s="24"/>
      <c r="DD405" s="24"/>
      <c r="DE405" s="24"/>
      <c r="DF405" s="24"/>
      <c r="DG405" s="24"/>
      <c r="DH405" s="24"/>
      <c r="DI405" s="24"/>
      <c r="DJ405" s="24"/>
      <c r="DK405" s="24"/>
      <c r="DL405" s="24"/>
      <c r="DM405" s="24"/>
      <c r="DN405" s="24"/>
      <c r="DO405" s="24"/>
      <c r="DP405" s="24"/>
      <c r="DQ405" s="24"/>
      <c r="DR405" s="24"/>
      <c r="DS405" s="24"/>
      <c r="DT405" s="24"/>
      <c r="DU405" s="24"/>
      <c r="DV405" s="24"/>
      <c r="DW405" s="24"/>
      <c r="DX405" s="24"/>
      <c r="DY405" s="24"/>
      <c r="DZ405" s="24"/>
      <c r="EA405" s="24"/>
      <c r="EB405" s="24"/>
      <c r="EC405" s="24"/>
      <c r="ED405" s="24"/>
      <c r="EE405" s="24"/>
      <c r="EF405" s="24"/>
      <c r="EG405" s="24"/>
      <c r="EH405" s="24"/>
      <c r="EI405" s="24"/>
      <c r="EJ405" s="24"/>
      <c r="EK405" s="24"/>
      <c r="EL405" s="24"/>
      <c r="EM405" s="24"/>
      <c r="EN405" s="24"/>
      <c r="EO405" s="24"/>
      <c r="EP405" s="24"/>
      <c r="EQ405" s="24"/>
      <c r="ER405" s="24"/>
      <c r="ES405" s="24"/>
      <c r="ET405" s="24"/>
      <c r="EU405" s="24"/>
      <c r="EV405" s="24"/>
      <c r="EW405" s="24"/>
      <c r="EX405" s="24"/>
      <c r="EY405" s="24"/>
      <c r="EZ405" s="24"/>
      <c r="FA405" s="24"/>
      <c r="FB405" s="24"/>
      <c r="FC405" s="24"/>
      <c r="FD405" s="24"/>
      <c r="FE405" s="24"/>
      <c r="FF405" s="24"/>
      <c r="FG405" s="24"/>
      <c r="FH405" s="24"/>
      <c r="FI405" s="24"/>
      <c r="FJ405" s="24"/>
      <c r="FK405" s="24"/>
      <c r="FL405" s="24"/>
      <c r="FM405" s="24"/>
      <c r="FN405" s="24"/>
      <c r="FO405" s="24"/>
      <c r="FP405" s="24"/>
      <c r="FQ405" s="24"/>
      <c r="FR405" s="24"/>
      <c r="FS405" s="24"/>
      <c r="FT405" s="24"/>
      <c r="FU405" s="24"/>
      <c r="FV405" s="24"/>
      <c r="FW405" s="24"/>
      <c r="FX405" s="24"/>
      <c r="FY405" s="24"/>
      <c r="FZ405" s="24"/>
      <c r="GA405" s="24"/>
      <c r="GB405" s="24"/>
      <c r="GC405" s="24"/>
      <c r="GD405" s="24"/>
      <c r="GE405" s="24"/>
      <c r="GF405" s="24"/>
      <c r="GG405" s="24"/>
      <c r="GH405" s="24"/>
      <c r="GI405" s="24"/>
      <c r="GJ405" s="24"/>
      <c r="GK405" s="24"/>
      <c r="GL405" s="24"/>
      <c r="GM405" s="24"/>
      <c r="GN405" s="24"/>
      <c r="GO405" s="24"/>
      <c r="GP405" s="24"/>
      <c r="GQ405" s="24"/>
      <c r="GR405" s="24"/>
      <c r="GS405" s="24"/>
      <c r="GT405" s="24"/>
      <c r="GU405" s="24"/>
      <c r="GV405" s="24"/>
      <c r="GW405" s="24"/>
      <c r="GX405" s="24"/>
      <c r="GY405" s="24"/>
      <c r="GZ405" s="24"/>
      <c r="HA405" s="24"/>
      <c r="HB405" s="24"/>
      <c r="HC405" s="24"/>
      <c r="HD405" s="24"/>
      <c r="HE405" s="24"/>
      <c r="HF405" s="24"/>
      <c r="HG405" s="24"/>
      <c r="HH405" s="24"/>
      <c r="HI405" s="24"/>
      <c r="HJ405" s="24"/>
      <c r="HK405" s="24"/>
      <c r="HL405" s="24"/>
      <c r="HM405" s="24"/>
      <c r="HN405" s="24"/>
      <c r="HO405" s="24"/>
      <c r="HP405" s="24"/>
      <c r="HQ405" s="24"/>
      <c r="HR405" s="24"/>
      <c r="HS405" s="24"/>
      <c r="HT405" s="24"/>
      <c r="HU405" s="24"/>
      <c r="HV405" s="24"/>
      <c r="HW405" s="24"/>
      <c r="HX405" s="24"/>
      <c r="HY405" s="24"/>
      <c r="HZ405" s="24"/>
      <c r="IA405" s="24"/>
      <c r="IB405" s="24"/>
      <c r="IC405" s="24"/>
      <c r="ID405" s="24"/>
      <c r="IE405" s="24"/>
      <c r="IF405" s="24"/>
      <c r="IG405" s="24"/>
      <c r="IH405" s="24"/>
      <c r="II405" s="24"/>
      <c r="IJ405" s="24"/>
      <c r="IK405" s="24"/>
      <c r="IL405" s="24"/>
      <c r="IM405" s="24"/>
      <c r="IN405" s="24"/>
      <c r="IO405" s="24"/>
      <c r="IP405" s="24"/>
      <c r="IQ405" s="24"/>
      <c r="IR405" s="24"/>
      <c r="IS405" s="24"/>
      <c r="IT405" s="24"/>
      <c r="IU405" s="24"/>
      <c r="IV405" s="24"/>
      <c r="IW405" s="24"/>
      <c r="IX405" s="24"/>
      <c r="IY405" s="24"/>
      <c r="IZ405" s="24"/>
      <c r="JA405" s="24"/>
      <c r="JB405" s="24"/>
      <c r="JC405" s="24"/>
      <c r="JD405" s="24"/>
      <c r="JE405" s="24"/>
      <c r="JF405" s="24"/>
      <c r="JG405" s="24"/>
      <c r="JH405" s="24"/>
      <c r="JI405" s="24"/>
      <c r="JJ405" s="24"/>
      <c r="JK405" s="24"/>
      <c r="JL405" s="24"/>
      <c r="JM405" s="24"/>
      <c r="JN405" s="24"/>
      <c r="JO405" s="24"/>
      <c r="JP405" s="24"/>
      <c r="JQ405" s="24"/>
      <c r="JR405" s="24"/>
      <c r="JS405" s="24"/>
      <c r="JT405" s="24"/>
      <c r="JU405" s="24"/>
      <c r="JV405" s="24"/>
      <c r="JW405" s="24"/>
      <c r="JX405" s="24"/>
      <c r="JY405" s="24"/>
      <c r="JZ405" s="24"/>
      <c r="KA405" s="24"/>
      <c r="KB405" s="24"/>
      <c r="KC405" s="24"/>
      <c r="KD405" s="24"/>
      <c r="KE405" s="24"/>
      <c r="KF405" s="24"/>
      <c r="KG405" s="24"/>
      <c r="KH405" s="24"/>
      <c r="KI405" s="24"/>
      <c r="KJ405" s="24"/>
      <c r="KK405" s="24"/>
      <c r="KL405" s="24"/>
      <c r="KM405" s="24"/>
      <c r="KN405" s="24"/>
      <c r="KO405" s="24"/>
      <c r="KP405" s="24"/>
      <c r="KQ405" s="24"/>
      <c r="KR405" s="24"/>
      <c r="KS405" s="24"/>
      <c r="KT405" s="24"/>
      <c r="KU405" s="24"/>
      <c r="KV405" s="24"/>
      <c r="KW405" s="24"/>
      <c r="KX405" s="24"/>
      <c r="KY405" s="24"/>
      <c r="KZ405" s="24"/>
      <c r="LA405" s="24"/>
      <c r="LB405" s="24"/>
      <c r="LC405" s="24"/>
      <c r="LD405" s="24"/>
      <c r="LE405" s="24"/>
      <c r="LF405" s="24"/>
      <c r="LG405" s="24"/>
      <c r="LH405" s="24"/>
      <c r="LI405" s="24"/>
      <c r="LJ405" s="24"/>
      <c r="LK405" s="24"/>
      <c r="LL405" s="24"/>
      <c r="LM405" s="24"/>
      <c r="LN405" s="24"/>
      <c r="LO405" s="24"/>
      <c r="LP405" s="24"/>
      <c r="LQ405" s="24"/>
      <c r="LR405" s="24"/>
      <c r="LS405" s="24"/>
      <c r="LT405" s="24"/>
      <c r="LU405" s="24"/>
      <c r="LV405" s="24"/>
      <c r="LW405" s="24"/>
      <c r="LX405" s="24"/>
      <c r="LY405" s="24"/>
      <c r="LZ405" s="24"/>
      <c r="MA405" s="24"/>
      <c r="MB405" s="24"/>
      <c r="MC405" s="24"/>
      <c r="MD405" s="24"/>
      <c r="ME405" s="24"/>
      <c r="MF405" s="24"/>
      <c r="MG405" s="24"/>
      <c r="MH405" s="24"/>
      <c r="MI405" s="24"/>
      <c r="MJ405" s="24"/>
      <c r="MK405" s="24"/>
      <c r="ML405" s="24"/>
      <c r="MM405" s="24"/>
      <c r="MN405" s="24"/>
      <c r="MO405" s="24"/>
      <c r="MP405" s="24"/>
      <c r="MQ405" s="24"/>
      <c r="MR405" s="24"/>
      <c r="MS405" s="24"/>
      <c r="MT405" s="24"/>
      <c r="MU405" s="24"/>
      <c r="MV405" s="24"/>
      <c r="MW405" s="24"/>
      <c r="MX405" s="24"/>
      <c r="MY405" s="24"/>
      <c r="MZ405" s="24"/>
      <c r="NA405" s="24"/>
      <c r="NB405" s="24"/>
      <c r="NC405" s="24"/>
      <c r="ND405" s="24"/>
      <c r="NE405" s="24"/>
      <c r="NF405" s="24"/>
      <c r="NG405" s="24"/>
      <c r="NH405" s="24"/>
      <c r="NI405" s="24"/>
      <c r="NJ405" s="24"/>
      <c r="NK405" s="24"/>
      <c r="NL405" s="24"/>
      <c r="NM405" s="24"/>
      <c r="NN405" s="24"/>
      <c r="NO405" s="24"/>
      <c r="NP405" s="24"/>
      <c r="NQ405" s="24"/>
      <c r="NR405" s="24"/>
      <c r="NS405" s="24"/>
      <c r="NT405" s="24"/>
      <c r="NU405" s="24"/>
      <c r="NV405" s="24"/>
      <c r="NW405" s="24"/>
      <c r="NX405" s="24"/>
      <c r="NY405" s="24"/>
      <c r="NZ405" s="24"/>
      <c r="OA405" s="24"/>
      <c r="OB405" s="24"/>
      <c r="OC405" s="24"/>
      <c r="OD405" s="24"/>
      <c r="OE405" s="24"/>
      <c r="OF405" s="24"/>
      <c r="OG405" s="24"/>
      <c r="OH405" s="24"/>
      <c r="OI405" s="24"/>
      <c r="OJ405" s="24"/>
      <c r="OK405" s="24"/>
      <c r="OL405" s="24"/>
      <c r="OM405" s="24"/>
      <c r="ON405" s="24"/>
      <c r="OO405" s="24"/>
      <c r="OP405" s="24"/>
      <c r="OQ405" s="24"/>
      <c r="OR405" s="24"/>
      <c r="OS405" s="24"/>
      <c r="OT405" s="24"/>
      <c r="OU405" s="24"/>
      <c r="OV405" s="24"/>
      <c r="OW405" s="24"/>
      <c r="OX405" s="24"/>
      <c r="OY405" s="24"/>
      <c r="OZ405" s="24"/>
      <c r="PA405" s="24"/>
      <c r="PB405" s="24"/>
      <c r="PC405" s="24"/>
      <c r="PD405" s="24"/>
      <c r="PE405" s="24"/>
      <c r="PF405" s="24"/>
      <c r="PG405" s="24"/>
      <c r="PH405" s="24"/>
      <c r="PI405" s="24"/>
      <c r="PJ405" s="24"/>
      <c r="PK405" s="24"/>
      <c r="PL405" s="24"/>
      <c r="PM405" s="24"/>
      <c r="PN405" s="24"/>
      <c r="PO405" s="24"/>
      <c r="PP405" s="24"/>
      <c r="PQ405" s="24"/>
      <c r="PR405" s="24"/>
      <c r="PS405" s="24"/>
      <c r="PT405" s="24"/>
      <c r="PU405" s="24"/>
      <c r="PV405" s="24"/>
      <c r="PW405" s="24"/>
      <c r="PX405" s="24"/>
      <c r="PY405" s="24"/>
      <c r="PZ405" s="24"/>
      <c r="QA405" s="24"/>
      <c r="QB405" s="24"/>
      <c r="QC405" s="24"/>
      <c r="QD405" s="24"/>
      <c r="QE405" s="24"/>
      <c r="QF405" s="24"/>
      <c r="QG405" s="24"/>
      <c r="QH405" s="24"/>
      <c r="QI405" s="24"/>
      <c r="QJ405" s="24"/>
      <c r="QK405" s="24"/>
      <c r="QL405" s="24"/>
      <c r="QM405" s="24"/>
      <c r="QN405" s="24"/>
      <c r="QO405" s="24"/>
      <c r="QP405" s="24"/>
      <c r="QQ405" s="24"/>
      <c r="QR405" s="24"/>
      <c r="QS405" s="24"/>
      <c r="QT405" s="24"/>
      <c r="QU405" s="24"/>
      <c r="QV405" s="24"/>
      <c r="QW405" s="24"/>
      <c r="QX405" s="24"/>
      <c r="QY405" s="24"/>
      <c r="QZ405" s="24"/>
      <c r="RA405" s="24"/>
      <c r="RB405" s="24"/>
      <c r="RC405" s="24"/>
      <c r="RD405" s="24"/>
      <c r="RE405" s="24"/>
      <c r="RF405" s="24"/>
      <c r="RG405" s="24"/>
      <c r="RH405" s="24"/>
      <c r="RI405" s="24"/>
      <c r="RJ405" s="24"/>
      <c r="RK405" s="24"/>
      <c r="RL405" s="24"/>
      <c r="RM405" s="24"/>
      <c r="RN405" s="24"/>
      <c r="RO405" s="24"/>
      <c r="RP405" s="24"/>
      <c r="RQ405" s="24"/>
      <c r="RR405" s="24"/>
      <c r="RS405" s="24"/>
      <c r="RT405" s="24"/>
      <c r="RU405" s="24"/>
      <c r="RV405" s="24"/>
      <c r="RW405" s="24"/>
      <c r="RX405" s="24"/>
      <c r="RY405" s="24"/>
      <c r="RZ405" s="24"/>
      <c r="SA405" s="24"/>
      <c r="SB405" s="24"/>
      <c r="SC405" s="24"/>
      <c r="SD405" s="24"/>
      <c r="SE405" s="24"/>
      <c r="SF405" s="24"/>
      <c r="SG405" s="24"/>
      <c r="SH405" s="24"/>
      <c r="SI405" s="24"/>
      <c r="SJ405" s="24"/>
      <c r="SK405" s="24"/>
      <c r="SL405" s="24"/>
      <c r="SM405" s="24"/>
      <c r="SN405" s="24"/>
      <c r="SO405" s="24"/>
      <c r="SP405" s="24"/>
      <c r="SQ405" s="24"/>
      <c r="SR405" s="24"/>
      <c r="SS405" s="24"/>
      <c r="ST405" s="24"/>
      <c r="SU405" s="24"/>
      <c r="SV405" s="24"/>
      <c r="SW405" s="24"/>
      <c r="SX405" s="24"/>
      <c r="SY405" s="24"/>
      <c r="SZ405" s="24"/>
      <c r="TA405" s="24"/>
      <c r="TB405" s="24"/>
      <c r="TC405" s="24"/>
      <c r="TD405" s="24"/>
      <c r="TE405" s="24"/>
      <c r="TF405" s="24"/>
      <c r="TG405" s="24"/>
      <c r="TH405" s="24"/>
      <c r="TI405" s="24"/>
      <c r="TJ405" s="24"/>
      <c r="TK405" s="24"/>
      <c r="TL405" s="24"/>
      <c r="TM405" s="24"/>
      <c r="TN405" s="24"/>
      <c r="TO405" s="24"/>
      <c r="TP405" s="24"/>
      <c r="TQ405" s="24"/>
      <c r="TR405" s="24"/>
      <c r="TS405" s="24"/>
      <c r="TT405" s="24"/>
      <c r="TU405" s="24"/>
      <c r="TV405" s="24"/>
      <c r="TW405" s="24"/>
      <c r="TX405" s="24"/>
      <c r="TY405" s="24"/>
      <c r="TZ405" s="24"/>
      <c r="UA405" s="24"/>
      <c r="UB405" s="24"/>
      <c r="UC405" s="24"/>
      <c r="UD405" s="24"/>
      <c r="UE405" s="24"/>
      <c r="UF405" s="24"/>
      <c r="UG405" s="24"/>
      <c r="UH405" s="24"/>
      <c r="UI405" s="24"/>
      <c r="UJ405" s="24"/>
      <c r="UK405" s="24"/>
      <c r="UL405" s="24"/>
      <c r="UM405" s="24"/>
      <c r="UN405" s="24"/>
      <c r="UO405" s="24"/>
      <c r="UP405" s="24"/>
      <c r="UQ405" s="24"/>
      <c r="UR405" s="24"/>
      <c r="US405" s="24"/>
      <c r="UT405" s="24"/>
      <c r="UU405" s="24"/>
      <c r="UV405" s="24"/>
      <c r="UW405" s="24"/>
      <c r="UX405" s="24"/>
      <c r="UY405" s="24"/>
      <c r="UZ405" s="24"/>
      <c r="VA405" s="24"/>
      <c r="VB405" s="24"/>
      <c r="VC405" s="24"/>
      <c r="VD405" s="24"/>
    </row>
    <row r="406" spans="1:576" s="23" customFormat="1" ht="15" customHeight="1" x14ac:dyDescent="0.2">
      <c r="A406" s="18">
        <v>92</v>
      </c>
      <c r="B406" s="89" t="s">
        <v>325</v>
      </c>
      <c r="C406" s="89" t="s">
        <v>326</v>
      </c>
      <c r="D406" s="20">
        <v>14</v>
      </c>
      <c r="E406" s="89" t="s">
        <v>247</v>
      </c>
      <c r="F406" s="89" t="s">
        <v>327</v>
      </c>
      <c r="G406" s="130" t="s">
        <v>228</v>
      </c>
      <c r="H406" s="22">
        <v>40</v>
      </c>
      <c r="I406" s="22" t="s">
        <v>121</v>
      </c>
      <c r="J406" s="21" t="s">
        <v>239</v>
      </c>
      <c r="K406" s="21" t="s">
        <v>273</v>
      </c>
      <c r="L406" s="21" t="s">
        <v>287</v>
      </c>
      <c r="M406" s="22">
        <v>1</v>
      </c>
      <c r="N406" s="62">
        <v>10931</v>
      </c>
      <c r="O406" s="62">
        <f t="shared" si="207"/>
        <v>2186.2000000000003</v>
      </c>
      <c r="P406" s="62"/>
      <c r="Q406" s="62">
        <f t="shared" si="208"/>
        <v>13117.2</v>
      </c>
      <c r="R406" s="62">
        <f>70.1*4</f>
        <v>280.39999999999998</v>
      </c>
      <c r="S406" s="62">
        <f t="shared" si="209"/>
        <v>2445.5333333333333</v>
      </c>
      <c r="T406" s="62">
        <f t="shared" si="210"/>
        <v>24455.333333333336</v>
      </c>
      <c r="U406" s="62">
        <f t="shared" si="211"/>
        <v>2295.5099999999998</v>
      </c>
      <c r="V406" s="62">
        <f t="shared" si="212"/>
        <v>393.51600000000002</v>
      </c>
      <c r="W406" s="62">
        <f t="shared" si="213"/>
        <v>655.86000000000013</v>
      </c>
      <c r="X406" s="62">
        <f t="shared" si="214"/>
        <v>262.34399999999999</v>
      </c>
      <c r="Y406" s="62">
        <f t="shared" si="205"/>
        <v>926</v>
      </c>
      <c r="Z406" s="62">
        <f t="shared" si="206"/>
        <v>630</v>
      </c>
      <c r="AA406" s="64">
        <f t="shared" si="215"/>
        <v>7336.6</v>
      </c>
      <c r="AB406" s="64">
        <f t="shared" si="216"/>
        <v>21413.952222222222</v>
      </c>
      <c r="AC406" s="64">
        <f t="shared" si="217"/>
        <v>256967.42666666667</v>
      </c>
      <c r="AD406" s="64"/>
      <c r="AE406" s="64"/>
      <c r="AF406" s="64"/>
      <c r="AG406" s="64"/>
      <c r="AH406" s="64"/>
      <c r="AI406" s="64"/>
      <c r="AJ406" s="64"/>
      <c r="AK406" s="64"/>
      <c r="AL406" s="6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J406" s="24"/>
      <c r="CK406" s="24"/>
      <c r="CL406" s="24"/>
      <c r="CM406" s="24"/>
      <c r="CN406" s="24"/>
      <c r="CO406" s="24"/>
      <c r="CP406" s="24"/>
      <c r="CQ406" s="24"/>
      <c r="CR406" s="24"/>
      <c r="CS406" s="24"/>
      <c r="CT406" s="24"/>
      <c r="CU406" s="24"/>
      <c r="CV406" s="24"/>
      <c r="CW406" s="24"/>
      <c r="CX406" s="24"/>
      <c r="CY406" s="24"/>
      <c r="CZ406" s="24"/>
      <c r="DA406" s="24"/>
      <c r="DB406" s="24"/>
      <c r="DC406" s="24"/>
      <c r="DD406" s="24"/>
      <c r="DE406" s="24"/>
      <c r="DF406" s="24"/>
      <c r="DG406" s="24"/>
      <c r="DH406" s="24"/>
      <c r="DI406" s="24"/>
      <c r="DJ406" s="24"/>
      <c r="DK406" s="24"/>
      <c r="DL406" s="24"/>
      <c r="DM406" s="24"/>
      <c r="DN406" s="24"/>
      <c r="DO406" s="24"/>
      <c r="DP406" s="24"/>
      <c r="DQ406" s="24"/>
      <c r="DR406" s="24"/>
      <c r="DS406" s="24"/>
      <c r="DT406" s="24"/>
      <c r="DU406" s="24"/>
      <c r="DV406" s="24"/>
      <c r="DW406" s="24"/>
      <c r="DX406" s="24"/>
      <c r="DY406" s="24"/>
      <c r="DZ406" s="24"/>
      <c r="EA406" s="24"/>
      <c r="EB406" s="24"/>
      <c r="EC406" s="24"/>
      <c r="ED406" s="24"/>
      <c r="EE406" s="24"/>
      <c r="EF406" s="24"/>
      <c r="EG406" s="24"/>
      <c r="EH406" s="24"/>
      <c r="EI406" s="24"/>
      <c r="EJ406" s="24"/>
      <c r="EK406" s="24"/>
      <c r="EL406" s="24"/>
      <c r="EM406" s="24"/>
      <c r="EN406" s="24"/>
      <c r="EO406" s="24"/>
      <c r="EP406" s="24"/>
      <c r="EQ406" s="24"/>
      <c r="ER406" s="24"/>
      <c r="ES406" s="24"/>
      <c r="ET406" s="24"/>
      <c r="EU406" s="24"/>
      <c r="EV406" s="24"/>
      <c r="EW406" s="24"/>
      <c r="EX406" s="24"/>
      <c r="EY406" s="24"/>
      <c r="EZ406" s="24"/>
      <c r="FA406" s="24"/>
      <c r="FB406" s="24"/>
      <c r="FC406" s="24"/>
      <c r="FD406" s="24"/>
      <c r="FE406" s="24"/>
      <c r="FF406" s="24"/>
      <c r="FG406" s="24"/>
      <c r="FH406" s="24"/>
      <c r="FI406" s="24"/>
      <c r="FJ406" s="24"/>
      <c r="FK406" s="24"/>
      <c r="FL406" s="24"/>
      <c r="FM406" s="24"/>
      <c r="FN406" s="24"/>
      <c r="FO406" s="24"/>
      <c r="FP406" s="24"/>
      <c r="FQ406" s="24"/>
      <c r="FR406" s="24"/>
      <c r="FS406" s="24"/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  <c r="GE406" s="24"/>
      <c r="GF406" s="24"/>
      <c r="GG406" s="24"/>
      <c r="GH406" s="24"/>
      <c r="GI406" s="24"/>
      <c r="GJ406" s="24"/>
      <c r="GK406" s="24"/>
      <c r="GL406" s="24"/>
      <c r="GM406" s="24"/>
      <c r="GN406" s="24"/>
      <c r="GO406" s="24"/>
      <c r="GP406" s="24"/>
      <c r="GQ406" s="24"/>
      <c r="GR406" s="24"/>
      <c r="GS406" s="24"/>
      <c r="GT406" s="24"/>
      <c r="GU406" s="24"/>
      <c r="GV406" s="24"/>
      <c r="GW406" s="24"/>
      <c r="GX406" s="24"/>
      <c r="GY406" s="24"/>
      <c r="GZ406" s="24"/>
      <c r="HA406" s="24"/>
      <c r="HB406" s="24"/>
      <c r="HC406" s="24"/>
      <c r="HD406" s="24"/>
      <c r="HE406" s="24"/>
      <c r="HF406" s="24"/>
      <c r="HG406" s="24"/>
      <c r="HH406" s="24"/>
      <c r="HI406" s="24"/>
      <c r="HJ406" s="24"/>
      <c r="HK406" s="24"/>
      <c r="HL406" s="24"/>
      <c r="HM406" s="24"/>
      <c r="HN406" s="24"/>
      <c r="HO406" s="24"/>
      <c r="HP406" s="24"/>
      <c r="HQ406" s="24"/>
      <c r="HR406" s="24"/>
      <c r="HS406" s="24"/>
      <c r="HT406" s="24"/>
      <c r="HU406" s="24"/>
      <c r="HV406" s="24"/>
      <c r="HW406" s="24"/>
      <c r="HX406" s="24"/>
      <c r="HY406" s="24"/>
      <c r="HZ406" s="24"/>
      <c r="IA406" s="24"/>
      <c r="IB406" s="24"/>
      <c r="IC406" s="24"/>
      <c r="ID406" s="24"/>
      <c r="IE406" s="24"/>
      <c r="IF406" s="24"/>
      <c r="IG406" s="24"/>
      <c r="IH406" s="24"/>
      <c r="II406" s="24"/>
      <c r="IJ406" s="24"/>
      <c r="IK406" s="24"/>
      <c r="IL406" s="24"/>
      <c r="IM406" s="24"/>
      <c r="IN406" s="24"/>
      <c r="IO406" s="24"/>
      <c r="IP406" s="24"/>
      <c r="IQ406" s="24"/>
      <c r="IR406" s="24"/>
      <c r="IS406" s="24"/>
      <c r="IT406" s="24"/>
      <c r="IU406" s="24"/>
      <c r="IV406" s="24"/>
      <c r="IW406" s="24"/>
      <c r="IX406" s="24"/>
      <c r="IY406" s="24"/>
      <c r="IZ406" s="24"/>
      <c r="JA406" s="24"/>
      <c r="JB406" s="24"/>
      <c r="JC406" s="24"/>
      <c r="JD406" s="24"/>
      <c r="JE406" s="24"/>
      <c r="JF406" s="24"/>
      <c r="JG406" s="24"/>
      <c r="JH406" s="24"/>
      <c r="JI406" s="24"/>
      <c r="JJ406" s="24"/>
      <c r="JK406" s="24"/>
      <c r="JL406" s="24"/>
      <c r="JM406" s="24"/>
      <c r="JN406" s="24"/>
      <c r="JO406" s="24"/>
      <c r="JP406" s="24"/>
      <c r="JQ406" s="24"/>
      <c r="JR406" s="24"/>
      <c r="JS406" s="24"/>
      <c r="JT406" s="24"/>
      <c r="JU406" s="24"/>
      <c r="JV406" s="24"/>
      <c r="JW406" s="24"/>
      <c r="JX406" s="24"/>
      <c r="JY406" s="24"/>
      <c r="JZ406" s="24"/>
      <c r="KA406" s="24"/>
      <c r="KB406" s="24"/>
      <c r="KC406" s="24"/>
      <c r="KD406" s="24"/>
      <c r="KE406" s="24"/>
      <c r="KF406" s="24"/>
      <c r="KG406" s="24"/>
      <c r="KH406" s="24"/>
      <c r="KI406" s="24"/>
      <c r="KJ406" s="24"/>
      <c r="KK406" s="24"/>
      <c r="KL406" s="24"/>
      <c r="KM406" s="24"/>
      <c r="KN406" s="24"/>
      <c r="KO406" s="24"/>
      <c r="KP406" s="24"/>
      <c r="KQ406" s="24"/>
      <c r="KR406" s="24"/>
      <c r="KS406" s="24"/>
      <c r="KT406" s="24"/>
      <c r="KU406" s="24"/>
      <c r="KV406" s="24"/>
      <c r="KW406" s="24"/>
      <c r="KX406" s="24"/>
      <c r="KY406" s="24"/>
      <c r="KZ406" s="24"/>
      <c r="LA406" s="24"/>
      <c r="LB406" s="24"/>
      <c r="LC406" s="24"/>
      <c r="LD406" s="24"/>
      <c r="LE406" s="24"/>
      <c r="LF406" s="24"/>
      <c r="LG406" s="24"/>
      <c r="LH406" s="24"/>
      <c r="LI406" s="24"/>
      <c r="LJ406" s="24"/>
      <c r="LK406" s="24"/>
      <c r="LL406" s="24"/>
      <c r="LM406" s="24"/>
      <c r="LN406" s="24"/>
      <c r="LO406" s="24"/>
      <c r="LP406" s="24"/>
      <c r="LQ406" s="24"/>
      <c r="LR406" s="24"/>
      <c r="LS406" s="24"/>
      <c r="LT406" s="24"/>
      <c r="LU406" s="24"/>
      <c r="LV406" s="24"/>
      <c r="LW406" s="24"/>
      <c r="LX406" s="24"/>
      <c r="LY406" s="24"/>
      <c r="LZ406" s="24"/>
      <c r="MA406" s="24"/>
      <c r="MB406" s="24"/>
      <c r="MC406" s="24"/>
      <c r="MD406" s="24"/>
      <c r="ME406" s="24"/>
      <c r="MF406" s="24"/>
      <c r="MG406" s="24"/>
      <c r="MH406" s="24"/>
      <c r="MI406" s="24"/>
      <c r="MJ406" s="24"/>
      <c r="MK406" s="24"/>
      <c r="ML406" s="24"/>
      <c r="MM406" s="24"/>
      <c r="MN406" s="24"/>
      <c r="MO406" s="24"/>
      <c r="MP406" s="24"/>
      <c r="MQ406" s="24"/>
      <c r="MR406" s="24"/>
      <c r="MS406" s="24"/>
      <c r="MT406" s="24"/>
      <c r="MU406" s="24"/>
      <c r="MV406" s="24"/>
      <c r="MW406" s="24"/>
      <c r="MX406" s="24"/>
      <c r="MY406" s="24"/>
      <c r="MZ406" s="24"/>
      <c r="NA406" s="24"/>
      <c r="NB406" s="24"/>
      <c r="NC406" s="24"/>
      <c r="ND406" s="24"/>
      <c r="NE406" s="24"/>
      <c r="NF406" s="24"/>
      <c r="NG406" s="24"/>
      <c r="NH406" s="24"/>
      <c r="NI406" s="24"/>
      <c r="NJ406" s="24"/>
      <c r="NK406" s="24"/>
      <c r="NL406" s="24"/>
      <c r="NM406" s="24"/>
      <c r="NN406" s="24"/>
      <c r="NO406" s="24"/>
      <c r="NP406" s="24"/>
      <c r="NQ406" s="24"/>
      <c r="NR406" s="24"/>
      <c r="NS406" s="24"/>
      <c r="NT406" s="24"/>
      <c r="NU406" s="24"/>
      <c r="NV406" s="24"/>
      <c r="NW406" s="24"/>
      <c r="NX406" s="24"/>
      <c r="NY406" s="24"/>
      <c r="NZ406" s="24"/>
      <c r="OA406" s="24"/>
      <c r="OB406" s="24"/>
      <c r="OC406" s="24"/>
      <c r="OD406" s="24"/>
      <c r="OE406" s="24"/>
      <c r="OF406" s="24"/>
      <c r="OG406" s="24"/>
      <c r="OH406" s="24"/>
      <c r="OI406" s="24"/>
      <c r="OJ406" s="24"/>
      <c r="OK406" s="24"/>
      <c r="OL406" s="24"/>
      <c r="OM406" s="24"/>
      <c r="ON406" s="24"/>
      <c r="OO406" s="24"/>
      <c r="OP406" s="24"/>
      <c r="OQ406" s="24"/>
      <c r="OR406" s="24"/>
      <c r="OS406" s="24"/>
      <c r="OT406" s="24"/>
      <c r="OU406" s="24"/>
      <c r="OV406" s="24"/>
      <c r="OW406" s="24"/>
      <c r="OX406" s="24"/>
      <c r="OY406" s="24"/>
      <c r="OZ406" s="24"/>
      <c r="PA406" s="24"/>
      <c r="PB406" s="24"/>
      <c r="PC406" s="24"/>
      <c r="PD406" s="24"/>
      <c r="PE406" s="24"/>
      <c r="PF406" s="24"/>
      <c r="PG406" s="24"/>
      <c r="PH406" s="24"/>
      <c r="PI406" s="24"/>
      <c r="PJ406" s="24"/>
      <c r="PK406" s="24"/>
      <c r="PL406" s="24"/>
      <c r="PM406" s="24"/>
      <c r="PN406" s="24"/>
      <c r="PO406" s="24"/>
      <c r="PP406" s="24"/>
      <c r="PQ406" s="24"/>
      <c r="PR406" s="24"/>
      <c r="PS406" s="24"/>
      <c r="PT406" s="24"/>
      <c r="PU406" s="24"/>
      <c r="PV406" s="24"/>
      <c r="PW406" s="24"/>
      <c r="PX406" s="24"/>
      <c r="PY406" s="24"/>
      <c r="PZ406" s="24"/>
      <c r="QA406" s="24"/>
      <c r="QB406" s="24"/>
      <c r="QC406" s="24"/>
      <c r="QD406" s="24"/>
      <c r="QE406" s="24"/>
      <c r="QF406" s="24"/>
      <c r="QG406" s="24"/>
      <c r="QH406" s="24"/>
      <c r="QI406" s="24"/>
      <c r="QJ406" s="24"/>
      <c r="QK406" s="24"/>
      <c r="QL406" s="24"/>
      <c r="QM406" s="24"/>
      <c r="QN406" s="24"/>
      <c r="QO406" s="24"/>
      <c r="QP406" s="24"/>
      <c r="QQ406" s="24"/>
      <c r="QR406" s="24"/>
      <c r="QS406" s="24"/>
      <c r="QT406" s="24"/>
      <c r="QU406" s="24"/>
      <c r="QV406" s="24"/>
      <c r="QW406" s="24"/>
      <c r="QX406" s="24"/>
      <c r="QY406" s="24"/>
      <c r="QZ406" s="24"/>
      <c r="RA406" s="24"/>
      <c r="RB406" s="24"/>
      <c r="RC406" s="24"/>
      <c r="RD406" s="24"/>
      <c r="RE406" s="24"/>
      <c r="RF406" s="24"/>
      <c r="RG406" s="24"/>
      <c r="RH406" s="24"/>
      <c r="RI406" s="24"/>
      <c r="RJ406" s="24"/>
      <c r="RK406" s="24"/>
      <c r="RL406" s="24"/>
      <c r="RM406" s="24"/>
      <c r="RN406" s="24"/>
      <c r="RO406" s="24"/>
      <c r="RP406" s="24"/>
      <c r="RQ406" s="24"/>
      <c r="RR406" s="24"/>
      <c r="RS406" s="24"/>
      <c r="RT406" s="24"/>
      <c r="RU406" s="24"/>
      <c r="RV406" s="24"/>
      <c r="RW406" s="24"/>
      <c r="RX406" s="24"/>
      <c r="RY406" s="24"/>
      <c r="RZ406" s="24"/>
      <c r="SA406" s="24"/>
      <c r="SB406" s="24"/>
      <c r="SC406" s="24"/>
      <c r="SD406" s="24"/>
      <c r="SE406" s="24"/>
      <c r="SF406" s="24"/>
      <c r="SG406" s="24"/>
      <c r="SH406" s="24"/>
      <c r="SI406" s="24"/>
      <c r="SJ406" s="24"/>
      <c r="SK406" s="24"/>
      <c r="SL406" s="24"/>
      <c r="SM406" s="24"/>
      <c r="SN406" s="24"/>
      <c r="SO406" s="24"/>
      <c r="SP406" s="24"/>
      <c r="SQ406" s="24"/>
      <c r="SR406" s="24"/>
      <c r="SS406" s="24"/>
      <c r="ST406" s="24"/>
      <c r="SU406" s="24"/>
      <c r="SV406" s="24"/>
      <c r="SW406" s="24"/>
      <c r="SX406" s="24"/>
      <c r="SY406" s="24"/>
      <c r="SZ406" s="24"/>
      <c r="TA406" s="24"/>
      <c r="TB406" s="24"/>
      <c r="TC406" s="24"/>
      <c r="TD406" s="24"/>
      <c r="TE406" s="24"/>
      <c r="TF406" s="24"/>
      <c r="TG406" s="24"/>
      <c r="TH406" s="24"/>
      <c r="TI406" s="24"/>
      <c r="TJ406" s="24"/>
      <c r="TK406" s="24"/>
      <c r="TL406" s="24"/>
      <c r="TM406" s="24"/>
      <c r="TN406" s="24"/>
      <c r="TO406" s="24"/>
      <c r="TP406" s="24"/>
      <c r="TQ406" s="24"/>
      <c r="TR406" s="24"/>
      <c r="TS406" s="24"/>
      <c r="TT406" s="24"/>
      <c r="TU406" s="24"/>
      <c r="TV406" s="24"/>
      <c r="TW406" s="24"/>
      <c r="TX406" s="24"/>
      <c r="TY406" s="24"/>
      <c r="TZ406" s="24"/>
      <c r="UA406" s="24"/>
      <c r="UB406" s="24"/>
      <c r="UC406" s="24"/>
      <c r="UD406" s="24"/>
      <c r="UE406" s="24"/>
      <c r="UF406" s="24"/>
      <c r="UG406" s="24"/>
      <c r="UH406" s="24"/>
      <c r="UI406" s="24"/>
      <c r="UJ406" s="24"/>
      <c r="UK406" s="24"/>
      <c r="UL406" s="24"/>
      <c r="UM406" s="24"/>
      <c r="UN406" s="24"/>
      <c r="UO406" s="24"/>
      <c r="UP406" s="24"/>
      <c r="UQ406" s="24"/>
      <c r="UR406" s="24"/>
      <c r="US406" s="24"/>
      <c r="UT406" s="24"/>
      <c r="UU406" s="24"/>
      <c r="UV406" s="24"/>
      <c r="UW406" s="24"/>
      <c r="UX406" s="24"/>
      <c r="UY406" s="24"/>
      <c r="UZ406" s="24"/>
      <c r="VA406" s="24"/>
      <c r="VB406" s="24"/>
      <c r="VC406" s="24"/>
      <c r="VD406" s="24"/>
    </row>
    <row r="407" spans="1:576" s="23" customFormat="1" ht="15" customHeight="1" x14ac:dyDescent="0.2">
      <c r="A407" s="18">
        <v>93</v>
      </c>
      <c r="B407" s="89" t="s">
        <v>325</v>
      </c>
      <c r="C407" s="89" t="s">
        <v>326</v>
      </c>
      <c r="D407" s="20">
        <v>14</v>
      </c>
      <c r="E407" s="89" t="s">
        <v>247</v>
      </c>
      <c r="F407" s="89" t="s">
        <v>327</v>
      </c>
      <c r="G407" s="130" t="s">
        <v>228</v>
      </c>
      <c r="H407" s="22">
        <v>40</v>
      </c>
      <c r="I407" s="22" t="s">
        <v>121</v>
      </c>
      <c r="J407" s="21" t="s">
        <v>239</v>
      </c>
      <c r="K407" s="21" t="s">
        <v>273</v>
      </c>
      <c r="L407" s="21" t="s">
        <v>287</v>
      </c>
      <c r="M407" s="22">
        <v>1</v>
      </c>
      <c r="N407" s="62">
        <v>10931</v>
      </c>
      <c r="O407" s="62">
        <f t="shared" si="207"/>
        <v>2186.2000000000003</v>
      </c>
      <c r="P407" s="62"/>
      <c r="Q407" s="62">
        <f t="shared" si="208"/>
        <v>13117.2</v>
      </c>
      <c r="R407" s="62">
        <f>70.1*4</f>
        <v>280.39999999999998</v>
      </c>
      <c r="S407" s="62">
        <f t="shared" si="209"/>
        <v>2445.5333333333333</v>
      </c>
      <c r="T407" s="62">
        <f t="shared" si="210"/>
        <v>24455.333333333336</v>
      </c>
      <c r="U407" s="62">
        <f t="shared" si="211"/>
        <v>2295.5099999999998</v>
      </c>
      <c r="V407" s="62">
        <f t="shared" si="212"/>
        <v>393.51600000000002</v>
      </c>
      <c r="W407" s="62">
        <f t="shared" si="213"/>
        <v>655.86000000000013</v>
      </c>
      <c r="X407" s="62">
        <f t="shared" si="214"/>
        <v>262.34399999999999</v>
      </c>
      <c r="Y407" s="62">
        <f t="shared" si="205"/>
        <v>926</v>
      </c>
      <c r="Z407" s="62">
        <f t="shared" si="206"/>
        <v>630</v>
      </c>
      <c r="AA407" s="64">
        <f t="shared" si="215"/>
        <v>7336.6</v>
      </c>
      <c r="AB407" s="64">
        <f t="shared" si="216"/>
        <v>21413.952222222222</v>
      </c>
      <c r="AC407" s="64">
        <f t="shared" si="217"/>
        <v>256967.42666666667</v>
      </c>
      <c r="AD407" s="64"/>
      <c r="AE407" s="64"/>
      <c r="AF407" s="64"/>
      <c r="AG407" s="64"/>
      <c r="AH407" s="64"/>
      <c r="AI407" s="64"/>
      <c r="AJ407" s="64"/>
      <c r="AK407" s="64"/>
      <c r="AL407" s="6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J407" s="24"/>
      <c r="CK407" s="24"/>
      <c r="CL407" s="24"/>
      <c r="CM407" s="24"/>
      <c r="CN407" s="24"/>
      <c r="CO407" s="24"/>
      <c r="CP407" s="24"/>
      <c r="CQ407" s="24"/>
      <c r="CR407" s="24"/>
      <c r="CS407" s="24"/>
      <c r="CT407" s="24"/>
      <c r="CU407" s="24"/>
      <c r="CV407" s="24"/>
      <c r="CW407" s="24"/>
      <c r="CX407" s="24"/>
      <c r="CY407" s="24"/>
      <c r="CZ407" s="24"/>
      <c r="DA407" s="24"/>
      <c r="DB407" s="24"/>
      <c r="DC407" s="24"/>
      <c r="DD407" s="24"/>
      <c r="DE407" s="24"/>
      <c r="DF407" s="24"/>
      <c r="DG407" s="24"/>
      <c r="DH407" s="24"/>
      <c r="DI407" s="24"/>
      <c r="DJ407" s="24"/>
      <c r="DK407" s="24"/>
      <c r="DL407" s="24"/>
      <c r="DM407" s="24"/>
      <c r="DN407" s="24"/>
      <c r="DO407" s="24"/>
      <c r="DP407" s="24"/>
      <c r="DQ407" s="24"/>
      <c r="DR407" s="24"/>
      <c r="DS407" s="24"/>
      <c r="DT407" s="24"/>
      <c r="DU407" s="24"/>
      <c r="DV407" s="24"/>
      <c r="DW407" s="24"/>
      <c r="DX407" s="24"/>
      <c r="DY407" s="24"/>
      <c r="DZ407" s="24"/>
      <c r="EA407" s="24"/>
      <c r="EB407" s="24"/>
      <c r="EC407" s="24"/>
      <c r="ED407" s="24"/>
      <c r="EE407" s="24"/>
      <c r="EF407" s="24"/>
      <c r="EG407" s="24"/>
      <c r="EH407" s="24"/>
      <c r="EI407" s="24"/>
      <c r="EJ407" s="24"/>
      <c r="EK407" s="24"/>
      <c r="EL407" s="24"/>
      <c r="EM407" s="24"/>
      <c r="EN407" s="24"/>
      <c r="EO407" s="24"/>
      <c r="EP407" s="24"/>
      <c r="EQ407" s="24"/>
      <c r="ER407" s="24"/>
      <c r="ES407" s="24"/>
      <c r="ET407" s="24"/>
      <c r="EU407" s="24"/>
      <c r="EV407" s="24"/>
      <c r="EW407" s="24"/>
      <c r="EX407" s="24"/>
      <c r="EY407" s="24"/>
      <c r="EZ407" s="24"/>
      <c r="FA407" s="24"/>
      <c r="FB407" s="24"/>
      <c r="FC407" s="24"/>
      <c r="FD407" s="24"/>
      <c r="FE407" s="24"/>
      <c r="FF407" s="24"/>
      <c r="FG407" s="24"/>
      <c r="FH407" s="24"/>
      <c r="FI407" s="24"/>
      <c r="FJ407" s="24"/>
      <c r="FK407" s="24"/>
      <c r="FL407" s="24"/>
      <c r="FM407" s="24"/>
      <c r="FN407" s="24"/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4"/>
      <c r="GA407" s="24"/>
      <c r="GB407" s="24"/>
      <c r="GC407" s="24"/>
      <c r="GD407" s="24"/>
      <c r="GE407" s="24"/>
      <c r="GF407" s="24"/>
      <c r="GG407" s="24"/>
      <c r="GH407" s="24"/>
      <c r="GI407" s="24"/>
      <c r="GJ407" s="24"/>
      <c r="GK407" s="24"/>
      <c r="GL407" s="24"/>
      <c r="GM407" s="24"/>
      <c r="GN407" s="24"/>
      <c r="GO407" s="24"/>
      <c r="GP407" s="24"/>
      <c r="GQ407" s="24"/>
      <c r="GR407" s="24"/>
      <c r="GS407" s="24"/>
      <c r="GT407" s="24"/>
      <c r="GU407" s="24"/>
      <c r="GV407" s="24"/>
      <c r="GW407" s="24"/>
      <c r="GX407" s="24"/>
      <c r="GY407" s="24"/>
      <c r="GZ407" s="24"/>
      <c r="HA407" s="24"/>
      <c r="HB407" s="24"/>
      <c r="HC407" s="24"/>
      <c r="HD407" s="24"/>
      <c r="HE407" s="24"/>
      <c r="HF407" s="24"/>
      <c r="HG407" s="24"/>
      <c r="HH407" s="24"/>
      <c r="HI407" s="24"/>
      <c r="HJ407" s="24"/>
      <c r="HK407" s="24"/>
      <c r="HL407" s="24"/>
      <c r="HM407" s="24"/>
      <c r="HN407" s="24"/>
      <c r="HO407" s="24"/>
      <c r="HP407" s="24"/>
      <c r="HQ407" s="24"/>
      <c r="HR407" s="24"/>
      <c r="HS407" s="24"/>
      <c r="HT407" s="24"/>
      <c r="HU407" s="24"/>
      <c r="HV407" s="24"/>
      <c r="HW407" s="24"/>
      <c r="HX407" s="24"/>
      <c r="HY407" s="24"/>
      <c r="HZ407" s="24"/>
      <c r="IA407" s="24"/>
      <c r="IB407" s="24"/>
      <c r="IC407" s="24"/>
      <c r="ID407" s="24"/>
      <c r="IE407" s="24"/>
      <c r="IF407" s="24"/>
      <c r="IG407" s="24"/>
      <c r="IH407" s="24"/>
      <c r="II407" s="24"/>
      <c r="IJ407" s="24"/>
      <c r="IK407" s="24"/>
      <c r="IL407" s="24"/>
      <c r="IM407" s="24"/>
      <c r="IN407" s="24"/>
      <c r="IO407" s="24"/>
      <c r="IP407" s="24"/>
      <c r="IQ407" s="24"/>
      <c r="IR407" s="24"/>
      <c r="IS407" s="24"/>
      <c r="IT407" s="24"/>
      <c r="IU407" s="24"/>
      <c r="IV407" s="24"/>
      <c r="IW407" s="24"/>
      <c r="IX407" s="24"/>
      <c r="IY407" s="24"/>
      <c r="IZ407" s="24"/>
      <c r="JA407" s="24"/>
      <c r="JB407" s="24"/>
      <c r="JC407" s="24"/>
      <c r="JD407" s="24"/>
      <c r="JE407" s="24"/>
      <c r="JF407" s="24"/>
      <c r="JG407" s="24"/>
      <c r="JH407" s="24"/>
      <c r="JI407" s="24"/>
      <c r="JJ407" s="24"/>
      <c r="JK407" s="24"/>
      <c r="JL407" s="24"/>
      <c r="JM407" s="24"/>
      <c r="JN407" s="24"/>
      <c r="JO407" s="24"/>
      <c r="JP407" s="24"/>
      <c r="JQ407" s="24"/>
      <c r="JR407" s="24"/>
      <c r="JS407" s="24"/>
      <c r="JT407" s="24"/>
      <c r="JU407" s="24"/>
      <c r="JV407" s="24"/>
      <c r="JW407" s="24"/>
      <c r="JX407" s="24"/>
      <c r="JY407" s="24"/>
      <c r="JZ407" s="24"/>
      <c r="KA407" s="24"/>
      <c r="KB407" s="24"/>
      <c r="KC407" s="24"/>
      <c r="KD407" s="24"/>
      <c r="KE407" s="24"/>
      <c r="KF407" s="24"/>
      <c r="KG407" s="24"/>
      <c r="KH407" s="24"/>
      <c r="KI407" s="24"/>
      <c r="KJ407" s="24"/>
      <c r="KK407" s="24"/>
      <c r="KL407" s="24"/>
      <c r="KM407" s="24"/>
      <c r="KN407" s="24"/>
      <c r="KO407" s="24"/>
      <c r="KP407" s="24"/>
      <c r="KQ407" s="24"/>
      <c r="KR407" s="24"/>
      <c r="KS407" s="24"/>
      <c r="KT407" s="24"/>
      <c r="KU407" s="24"/>
      <c r="KV407" s="24"/>
      <c r="KW407" s="24"/>
      <c r="KX407" s="24"/>
      <c r="KY407" s="24"/>
      <c r="KZ407" s="24"/>
      <c r="LA407" s="24"/>
      <c r="LB407" s="24"/>
      <c r="LC407" s="24"/>
      <c r="LD407" s="24"/>
      <c r="LE407" s="24"/>
      <c r="LF407" s="24"/>
      <c r="LG407" s="24"/>
      <c r="LH407" s="24"/>
      <c r="LI407" s="24"/>
      <c r="LJ407" s="24"/>
      <c r="LK407" s="24"/>
      <c r="LL407" s="24"/>
      <c r="LM407" s="24"/>
      <c r="LN407" s="24"/>
      <c r="LO407" s="24"/>
      <c r="LP407" s="24"/>
      <c r="LQ407" s="24"/>
      <c r="LR407" s="24"/>
      <c r="LS407" s="24"/>
      <c r="LT407" s="24"/>
      <c r="LU407" s="24"/>
      <c r="LV407" s="24"/>
      <c r="LW407" s="24"/>
      <c r="LX407" s="24"/>
      <c r="LY407" s="24"/>
      <c r="LZ407" s="24"/>
      <c r="MA407" s="24"/>
      <c r="MB407" s="24"/>
      <c r="MC407" s="24"/>
      <c r="MD407" s="24"/>
      <c r="ME407" s="24"/>
      <c r="MF407" s="24"/>
      <c r="MG407" s="24"/>
      <c r="MH407" s="24"/>
      <c r="MI407" s="24"/>
      <c r="MJ407" s="24"/>
      <c r="MK407" s="24"/>
      <c r="ML407" s="24"/>
      <c r="MM407" s="24"/>
      <c r="MN407" s="24"/>
      <c r="MO407" s="24"/>
      <c r="MP407" s="24"/>
      <c r="MQ407" s="24"/>
      <c r="MR407" s="24"/>
      <c r="MS407" s="24"/>
      <c r="MT407" s="24"/>
      <c r="MU407" s="24"/>
      <c r="MV407" s="24"/>
      <c r="MW407" s="24"/>
      <c r="MX407" s="24"/>
      <c r="MY407" s="24"/>
      <c r="MZ407" s="24"/>
      <c r="NA407" s="24"/>
      <c r="NB407" s="24"/>
      <c r="NC407" s="24"/>
      <c r="ND407" s="24"/>
      <c r="NE407" s="24"/>
      <c r="NF407" s="24"/>
      <c r="NG407" s="24"/>
      <c r="NH407" s="24"/>
      <c r="NI407" s="24"/>
      <c r="NJ407" s="24"/>
      <c r="NK407" s="24"/>
      <c r="NL407" s="24"/>
      <c r="NM407" s="24"/>
      <c r="NN407" s="24"/>
      <c r="NO407" s="24"/>
      <c r="NP407" s="24"/>
      <c r="NQ407" s="24"/>
      <c r="NR407" s="24"/>
      <c r="NS407" s="24"/>
      <c r="NT407" s="24"/>
      <c r="NU407" s="24"/>
      <c r="NV407" s="24"/>
      <c r="NW407" s="24"/>
      <c r="NX407" s="24"/>
      <c r="NY407" s="24"/>
      <c r="NZ407" s="24"/>
      <c r="OA407" s="24"/>
      <c r="OB407" s="24"/>
      <c r="OC407" s="24"/>
      <c r="OD407" s="24"/>
      <c r="OE407" s="24"/>
      <c r="OF407" s="24"/>
      <c r="OG407" s="24"/>
      <c r="OH407" s="24"/>
      <c r="OI407" s="24"/>
      <c r="OJ407" s="24"/>
      <c r="OK407" s="24"/>
      <c r="OL407" s="24"/>
      <c r="OM407" s="24"/>
      <c r="ON407" s="24"/>
      <c r="OO407" s="24"/>
      <c r="OP407" s="24"/>
      <c r="OQ407" s="24"/>
      <c r="OR407" s="24"/>
      <c r="OS407" s="24"/>
      <c r="OT407" s="24"/>
      <c r="OU407" s="24"/>
      <c r="OV407" s="24"/>
      <c r="OW407" s="24"/>
      <c r="OX407" s="24"/>
      <c r="OY407" s="24"/>
      <c r="OZ407" s="24"/>
      <c r="PA407" s="24"/>
      <c r="PB407" s="24"/>
      <c r="PC407" s="24"/>
      <c r="PD407" s="24"/>
      <c r="PE407" s="24"/>
      <c r="PF407" s="24"/>
      <c r="PG407" s="24"/>
      <c r="PH407" s="24"/>
      <c r="PI407" s="24"/>
      <c r="PJ407" s="24"/>
      <c r="PK407" s="24"/>
      <c r="PL407" s="24"/>
      <c r="PM407" s="24"/>
      <c r="PN407" s="24"/>
      <c r="PO407" s="24"/>
      <c r="PP407" s="24"/>
      <c r="PQ407" s="24"/>
      <c r="PR407" s="24"/>
      <c r="PS407" s="24"/>
      <c r="PT407" s="24"/>
      <c r="PU407" s="24"/>
      <c r="PV407" s="24"/>
      <c r="PW407" s="24"/>
      <c r="PX407" s="24"/>
      <c r="PY407" s="24"/>
      <c r="PZ407" s="24"/>
      <c r="QA407" s="24"/>
      <c r="QB407" s="24"/>
      <c r="QC407" s="24"/>
      <c r="QD407" s="24"/>
      <c r="QE407" s="24"/>
      <c r="QF407" s="24"/>
      <c r="QG407" s="24"/>
      <c r="QH407" s="24"/>
      <c r="QI407" s="24"/>
      <c r="QJ407" s="24"/>
      <c r="QK407" s="24"/>
      <c r="QL407" s="24"/>
      <c r="QM407" s="24"/>
      <c r="QN407" s="24"/>
      <c r="QO407" s="24"/>
      <c r="QP407" s="24"/>
      <c r="QQ407" s="24"/>
      <c r="QR407" s="24"/>
      <c r="QS407" s="24"/>
      <c r="QT407" s="24"/>
      <c r="QU407" s="24"/>
      <c r="QV407" s="24"/>
      <c r="QW407" s="24"/>
      <c r="QX407" s="24"/>
      <c r="QY407" s="24"/>
      <c r="QZ407" s="24"/>
      <c r="RA407" s="24"/>
      <c r="RB407" s="24"/>
      <c r="RC407" s="24"/>
      <c r="RD407" s="24"/>
      <c r="RE407" s="24"/>
      <c r="RF407" s="24"/>
      <c r="RG407" s="24"/>
      <c r="RH407" s="24"/>
      <c r="RI407" s="24"/>
      <c r="RJ407" s="24"/>
      <c r="RK407" s="24"/>
      <c r="RL407" s="24"/>
      <c r="RM407" s="24"/>
      <c r="RN407" s="24"/>
      <c r="RO407" s="24"/>
      <c r="RP407" s="24"/>
      <c r="RQ407" s="24"/>
      <c r="RR407" s="24"/>
      <c r="RS407" s="24"/>
      <c r="RT407" s="24"/>
      <c r="RU407" s="24"/>
      <c r="RV407" s="24"/>
      <c r="RW407" s="24"/>
      <c r="RX407" s="24"/>
      <c r="RY407" s="24"/>
      <c r="RZ407" s="24"/>
      <c r="SA407" s="24"/>
      <c r="SB407" s="24"/>
      <c r="SC407" s="24"/>
      <c r="SD407" s="24"/>
      <c r="SE407" s="24"/>
      <c r="SF407" s="24"/>
      <c r="SG407" s="24"/>
      <c r="SH407" s="24"/>
      <c r="SI407" s="24"/>
      <c r="SJ407" s="24"/>
      <c r="SK407" s="24"/>
      <c r="SL407" s="24"/>
      <c r="SM407" s="24"/>
      <c r="SN407" s="24"/>
      <c r="SO407" s="24"/>
      <c r="SP407" s="24"/>
      <c r="SQ407" s="24"/>
      <c r="SR407" s="24"/>
      <c r="SS407" s="24"/>
      <c r="ST407" s="24"/>
      <c r="SU407" s="24"/>
      <c r="SV407" s="24"/>
      <c r="SW407" s="24"/>
      <c r="SX407" s="24"/>
      <c r="SY407" s="24"/>
      <c r="SZ407" s="24"/>
      <c r="TA407" s="24"/>
      <c r="TB407" s="24"/>
      <c r="TC407" s="24"/>
      <c r="TD407" s="24"/>
      <c r="TE407" s="24"/>
      <c r="TF407" s="24"/>
      <c r="TG407" s="24"/>
      <c r="TH407" s="24"/>
      <c r="TI407" s="24"/>
      <c r="TJ407" s="24"/>
      <c r="TK407" s="24"/>
      <c r="TL407" s="24"/>
      <c r="TM407" s="24"/>
      <c r="TN407" s="24"/>
      <c r="TO407" s="24"/>
      <c r="TP407" s="24"/>
      <c r="TQ407" s="24"/>
      <c r="TR407" s="24"/>
      <c r="TS407" s="24"/>
      <c r="TT407" s="24"/>
      <c r="TU407" s="24"/>
      <c r="TV407" s="24"/>
      <c r="TW407" s="24"/>
      <c r="TX407" s="24"/>
      <c r="TY407" s="24"/>
      <c r="TZ407" s="24"/>
      <c r="UA407" s="24"/>
      <c r="UB407" s="24"/>
      <c r="UC407" s="24"/>
      <c r="UD407" s="24"/>
      <c r="UE407" s="24"/>
      <c r="UF407" s="24"/>
      <c r="UG407" s="24"/>
      <c r="UH407" s="24"/>
      <c r="UI407" s="24"/>
      <c r="UJ407" s="24"/>
      <c r="UK407" s="24"/>
      <c r="UL407" s="24"/>
      <c r="UM407" s="24"/>
      <c r="UN407" s="24"/>
      <c r="UO407" s="24"/>
      <c r="UP407" s="24"/>
      <c r="UQ407" s="24"/>
      <c r="UR407" s="24"/>
      <c r="US407" s="24"/>
      <c r="UT407" s="24"/>
      <c r="UU407" s="24"/>
      <c r="UV407" s="24"/>
      <c r="UW407" s="24"/>
      <c r="UX407" s="24"/>
      <c r="UY407" s="24"/>
      <c r="UZ407" s="24"/>
      <c r="VA407" s="24"/>
      <c r="VB407" s="24"/>
      <c r="VC407" s="24"/>
      <c r="VD407" s="24"/>
    </row>
    <row r="408" spans="1:576" s="23" customFormat="1" ht="15" customHeight="1" x14ac:dyDescent="0.2">
      <c r="A408" s="18">
        <v>94</v>
      </c>
      <c r="B408" s="89" t="s">
        <v>325</v>
      </c>
      <c r="C408" s="89" t="s">
        <v>326</v>
      </c>
      <c r="D408" s="20">
        <v>14</v>
      </c>
      <c r="E408" s="89" t="s">
        <v>247</v>
      </c>
      <c r="F408" s="89" t="s">
        <v>327</v>
      </c>
      <c r="G408" s="130" t="s">
        <v>228</v>
      </c>
      <c r="H408" s="22">
        <v>40</v>
      </c>
      <c r="I408" s="22" t="s">
        <v>121</v>
      </c>
      <c r="J408" s="21" t="s">
        <v>239</v>
      </c>
      <c r="K408" s="21" t="s">
        <v>273</v>
      </c>
      <c r="L408" s="21" t="s">
        <v>287</v>
      </c>
      <c r="M408" s="22">
        <v>1</v>
      </c>
      <c r="N408" s="62">
        <v>10931</v>
      </c>
      <c r="O408" s="62">
        <f t="shared" si="207"/>
        <v>2186.2000000000003</v>
      </c>
      <c r="P408" s="62"/>
      <c r="Q408" s="62">
        <f t="shared" si="208"/>
        <v>13117.2</v>
      </c>
      <c r="R408" s="62">
        <f>70.1*6</f>
        <v>420.59999999999997</v>
      </c>
      <c r="S408" s="62">
        <f t="shared" si="209"/>
        <v>2445.5333333333333</v>
      </c>
      <c r="T408" s="62">
        <f t="shared" si="210"/>
        <v>24455.333333333336</v>
      </c>
      <c r="U408" s="62">
        <f t="shared" si="211"/>
        <v>2295.5099999999998</v>
      </c>
      <c r="V408" s="62">
        <f t="shared" si="212"/>
        <v>393.51600000000002</v>
      </c>
      <c r="W408" s="62">
        <f t="shared" si="213"/>
        <v>655.86000000000013</v>
      </c>
      <c r="X408" s="62">
        <f t="shared" si="214"/>
        <v>262.34399999999999</v>
      </c>
      <c r="Y408" s="62">
        <f t="shared" si="205"/>
        <v>926</v>
      </c>
      <c r="Z408" s="62">
        <f t="shared" si="206"/>
        <v>630</v>
      </c>
      <c r="AA408" s="64">
        <f t="shared" si="215"/>
        <v>7336.6</v>
      </c>
      <c r="AB408" s="64">
        <f t="shared" si="216"/>
        <v>21554.152222222227</v>
      </c>
      <c r="AC408" s="64">
        <f t="shared" si="217"/>
        <v>258649.82666666672</v>
      </c>
      <c r="AD408" s="64"/>
      <c r="AE408" s="64"/>
      <c r="AF408" s="64"/>
      <c r="AG408" s="64"/>
      <c r="AH408" s="64"/>
      <c r="AI408" s="64"/>
      <c r="AJ408" s="64"/>
      <c r="AK408" s="64"/>
      <c r="AL408" s="6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J408" s="24"/>
      <c r="CK408" s="24"/>
      <c r="CL408" s="24"/>
      <c r="CM408" s="24"/>
      <c r="CN408" s="24"/>
      <c r="CO408" s="24"/>
      <c r="CP408" s="24"/>
      <c r="CQ408" s="24"/>
      <c r="CR408" s="24"/>
      <c r="CS408" s="24"/>
      <c r="CT408" s="24"/>
      <c r="CU408" s="24"/>
      <c r="CV408" s="24"/>
      <c r="CW408" s="24"/>
      <c r="CX408" s="24"/>
      <c r="CY408" s="24"/>
      <c r="CZ408" s="24"/>
      <c r="DA408" s="24"/>
      <c r="DB408" s="24"/>
      <c r="DC408" s="24"/>
      <c r="DD408" s="24"/>
      <c r="DE408" s="24"/>
      <c r="DF408" s="24"/>
      <c r="DG408" s="24"/>
      <c r="DH408" s="24"/>
      <c r="DI408" s="24"/>
      <c r="DJ408" s="24"/>
      <c r="DK408" s="24"/>
      <c r="DL408" s="24"/>
      <c r="DM408" s="24"/>
      <c r="DN408" s="24"/>
      <c r="DO408" s="24"/>
      <c r="DP408" s="24"/>
      <c r="DQ408" s="24"/>
      <c r="DR408" s="24"/>
      <c r="DS408" s="24"/>
      <c r="DT408" s="24"/>
      <c r="DU408" s="24"/>
      <c r="DV408" s="24"/>
      <c r="DW408" s="24"/>
      <c r="DX408" s="24"/>
      <c r="DY408" s="24"/>
      <c r="DZ408" s="24"/>
      <c r="EA408" s="24"/>
      <c r="EB408" s="24"/>
      <c r="EC408" s="24"/>
      <c r="ED408" s="24"/>
      <c r="EE408" s="24"/>
      <c r="EF408" s="24"/>
      <c r="EG408" s="24"/>
      <c r="EH408" s="24"/>
      <c r="EI408" s="24"/>
      <c r="EJ408" s="24"/>
      <c r="EK408" s="24"/>
      <c r="EL408" s="24"/>
      <c r="EM408" s="24"/>
      <c r="EN408" s="24"/>
      <c r="EO408" s="24"/>
      <c r="EP408" s="24"/>
      <c r="EQ408" s="24"/>
      <c r="ER408" s="24"/>
      <c r="ES408" s="24"/>
      <c r="ET408" s="24"/>
      <c r="EU408" s="24"/>
      <c r="EV408" s="24"/>
      <c r="EW408" s="24"/>
      <c r="EX408" s="24"/>
      <c r="EY408" s="24"/>
      <c r="EZ408" s="24"/>
      <c r="FA408" s="24"/>
      <c r="FB408" s="24"/>
      <c r="FC408" s="24"/>
      <c r="FD408" s="24"/>
      <c r="FE408" s="24"/>
      <c r="FF408" s="24"/>
      <c r="FG408" s="24"/>
      <c r="FH408" s="24"/>
      <c r="FI408" s="24"/>
      <c r="FJ408" s="24"/>
      <c r="FK408" s="24"/>
      <c r="FL408" s="24"/>
      <c r="FM408" s="24"/>
      <c r="FN408" s="24"/>
      <c r="FO408" s="24"/>
      <c r="FP408" s="24"/>
      <c r="FQ408" s="24"/>
      <c r="FR408" s="24"/>
      <c r="FS408" s="24"/>
      <c r="FT408" s="24"/>
      <c r="FU408" s="24"/>
      <c r="FV408" s="24"/>
      <c r="FW408" s="24"/>
      <c r="FX408" s="24"/>
      <c r="FY408" s="24"/>
      <c r="FZ408" s="24"/>
      <c r="GA408" s="24"/>
      <c r="GB408" s="24"/>
      <c r="GC408" s="24"/>
      <c r="GD408" s="24"/>
      <c r="GE408" s="24"/>
      <c r="GF408" s="24"/>
      <c r="GG408" s="24"/>
      <c r="GH408" s="24"/>
      <c r="GI408" s="24"/>
      <c r="GJ408" s="24"/>
      <c r="GK408" s="24"/>
      <c r="GL408" s="24"/>
      <c r="GM408" s="24"/>
      <c r="GN408" s="24"/>
      <c r="GO408" s="24"/>
      <c r="GP408" s="24"/>
      <c r="GQ408" s="24"/>
      <c r="GR408" s="24"/>
      <c r="GS408" s="24"/>
      <c r="GT408" s="24"/>
      <c r="GU408" s="24"/>
      <c r="GV408" s="24"/>
      <c r="GW408" s="24"/>
      <c r="GX408" s="24"/>
      <c r="GY408" s="24"/>
      <c r="GZ408" s="24"/>
      <c r="HA408" s="24"/>
      <c r="HB408" s="24"/>
      <c r="HC408" s="24"/>
      <c r="HD408" s="24"/>
      <c r="HE408" s="24"/>
      <c r="HF408" s="24"/>
      <c r="HG408" s="24"/>
      <c r="HH408" s="24"/>
      <c r="HI408" s="24"/>
      <c r="HJ408" s="24"/>
      <c r="HK408" s="24"/>
      <c r="HL408" s="24"/>
      <c r="HM408" s="24"/>
      <c r="HN408" s="24"/>
      <c r="HO408" s="24"/>
      <c r="HP408" s="24"/>
      <c r="HQ408" s="24"/>
      <c r="HR408" s="24"/>
      <c r="HS408" s="24"/>
      <c r="HT408" s="24"/>
      <c r="HU408" s="24"/>
      <c r="HV408" s="24"/>
      <c r="HW408" s="24"/>
      <c r="HX408" s="24"/>
      <c r="HY408" s="24"/>
      <c r="HZ408" s="24"/>
      <c r="IA408" s="24"/>
      <c r="IB408" s="24"/>
      <c r="IC408" s="24"/>
      <c r="ID408" s="24"/>
      <c r="IE408" s="24"/>
      <c r="IF408" s="24"/>
      <c r="IG408" s="24"/>
      <c r="IH408" s="24"/>
      <c r="II408" s="24"/>
      <c r="IJ408" s="24"/>
      <c r="IK408" s="24"/>
      <c r="IL408" s="24"/>
      <c r="IM408" s="24"/>
      <c r="IN408" s="24"/>
      <c r="IO408" s="24"/>
      <c r="IP408" s="24"/>
      <c r="IQ408" s="24"/>
      <c r="IR408" s="24"/>
      <c r="IS408" s="24"/>
      <c r="IT408" s="24"/>
      <c r="IU408" s="24"/>
      <c r="IV408" s="24"/>
      <c r="IW408" s="24"/>
      <c r="IX408" s="24"/>
      <c r="IY408" s="24"/>
      <c r="IZ408" s="24"/>
      <c r="JA408" s="24"/>
      <c r="JB408" s="24"/>
      <c r="JC408" s="24"/>
      <c r="JD408" s="24"/>
      <c r="JE408" s="24"/>
      <c r="JF408" s="24"/>
      <c r="JG408" s="24"/>
      <c r="JH408" s="24"/>
      <c r="JI408" s="24"/>
      <c r="JJ408" s="24"/>
      <c r="JK408" s="24"/>
      <c r="JL408" s="24"/>
      <c r="JM408" s="24"/>
      <c r="JN408" s="24"/>
      <c r="JO408" s="24"/>
      <c r="JP408" s="24"/>
      <c r="JQ408" s="24"/>
      <c r="JR408" s="24"/>
      <c r="JS408" s="24"/>
      <c r="JT408" s="24"/>
      <c r="JU408" s="24"/>
      <c r="JV408" s="24"/>
      <c r="JW408" s="24"/>
      <c r="JX408" s="24"/>
      <c r="JY408" s="24"/>
      <c r="JZ408" s="24"/>
      <c r="KA408" s="24"/>
      <c r="KB408" s="24"/>
      <c r="KC408" s="24"/>
      <c r="KD408" s="24"/>
      <c r="KE408" s="24"/>
      <c r="KF408" s="24"/>
      <c r="KG408" s="24"/>
      <c r="KH408" s="24"/>
      <c r="KI408" s="24"/>
      <c r="KJ408" s="24"/>
      <c r="KK408" s="24"/>
      <c r="KL408" s="24"/>
      <c r="KM408" s="24"/>
      <c r="KN408" s="24"/>
      <c r="KO408" s="24"/>
      <c r="KP408" s="24"/>
      <c r="KQ408" s="24"/>
      <c r="KR408" s="24"/>
      <c r="KS408" s="24"/>
      <c r="KT408" s="24"/>
      <c r="KU408" s="24"/>
      <c r="KV408" s="24"/>
      <c r="KW408" s="24"/>
      <c r="KX408" s="24"/>
      <c r="KY408" s="24"/>
      <c r="KZ408" s="24"/>
      <c r="LA408" s="24"/>
      <c r="LB408" s="24"/>
      <c r="LC408" s="24"/>
      <c r="LD408" s="24"/>
      <c r="LE408" s="24"/>
      <c r="LF408" s="24"/>
      <c r="LG408" s="24"/>
      <c r="LH408" s="24"/>
      <c r="LI408" s="24"/>
      <c r="LJ408" s="24"/>
      <c r="LK408" s="24"/>
      <c r="LL408" s="24"/>
      <c r="LM408" s="24"/>
      <c r="LN408" s="24"/>
      <c r="LO408" s="24"/>
      <c r="LP408" s="24"/>
      <c r="LQ408" s="24"/>
      <c r="LR408" s="24"/>
      <c r="LS408" s="24"/>
      <c r="LT408" s="24"/>
      <c r="LU408" s="24"/>
      <c r="LV408" s="24"/>
      <c r="LW408" s="24"/>
      <c r="LX408" s="24"/>
      <c r="LY408" s="24"/>
      <c r="LZ408" s="24"/>
      <c r="MA408" s="24"/>
      <c r="MB408" s="24"/>
      <c r="MC408" s="24"/>
      <c r="MD408" s="24"/>
      <c r="ME408" s="24"/>
      <c r="MF408" s="24"/>
      <c r="MG408" s="24"/>
      <c r="MH408" s="24"/>
      <c r="MI408" s="24"/>
      <c r="MJ408" s="24"/>
      <c r="MK408" s="24"/>
      <c r="ML408" s="24"/>
      <c r="MM408" s="24"/>
      <c r="MN408" s="24"/>
      <c r="MO408" s="24"/>
      <c r="MP408" s="24"/>
      <c r="MQ408" s="24"/>
      <c r="MR408" s="24"/>
      <c r="MS408" s="24"/>
      <c r="MT408" s="24"/>
      <c r="MU408" s="24"/>
      <c r="MV408" s="24"/>
      <c r="MW408" s="24"/>
      <c r="MX408" s="24"/>
      <c r="MY408" s="24"/>
      <c r="MZ408" s="24"/>
      <c r="NA408" s="24"/>
      <c r="NB408" s="24"/>
      <c r="NC408" s="24"/>
      <c r="ND408" s="24"/>
      <c r="NE408" s="24"/>
      <c r="NF408" s="24"/>
      <c r="NG408" s="24"/>
      <c r="NH408" s="24"/>
      <c r="NI408" s="24"/>
      <c r="NJ408" s="24"/>
      <c r="NK408" s="24"/>
      <c r="NL408" s="24"/>
      <c r="NM408" s="24"/>
      <c r="NN408" s="24"/>
      <c r="NO408" s="24"/>
      <c r="NP408" s="24"/>
      <c r="NQ408" s="24"/>
      <c r="NR408" s="24"/>
      <c r="NS408" s="24"/>
      <c r="NT408" s="24"/>
      <c r="NU408" s="24"/>
      <c r="NV408" s="24"/>
      <c r="NW408" s="24"/>
      <c r="NX408" s="24"/>
      <c r="NY408" s="24"/>
      <c r="NZ408" s="24"/>
      <c r="OA408" s="24"/>
      <c r="OB408" s="24"/>
      <c r="OC408" s="24"/>
      <c r="OD408" s="24"/>
      <c r="OE408" s="24"/>
      <c r="OF408" s="24"/>
      <c r="OG408" s="24"/>
      <c r="OH408" s="24"/>
      <c r="OI408" s="24"/>
      <c r="OJ408" s="24"/>
      <c r="OK408" s="24"/>
      <c r="OL408" s="24"/>
      <c r="OM408" s="24"/>
      <c r="ON408" s="24"/>
      <c r="OO408" s="24"/>
      <c r="OP408" s="24"/>
      <c r="OQ408" s="24"/>
      <c r="OR408" s="24"/>
      <c r="OS408" s="24"/>
      <c r="OT408" s="24"/>
      <c r="OU408" s="24"/>
      <c r="OV408" s="24"/>
      <c r="OW408" s="24"/>
      <c r="OX408" s="24"/>
      <c r="OY408" s="24"/>
      <c r="OZ408" s="24"/>
      <c r="PA408" s="24"/>
      <c r="PB408" s="24"/>
      <c r="PC408" s="24"/>
      <c r="PD408" s="24"/>
      <c r="PE408" s="24"/>
      <c r="PF408" s="24"/>
      <c r="PG408" s="24"/>
      <c r="PH408" s="24"/>
      <c r="PI408" s="24"/>
      <c r="PJ408" s="24"/>
      <c r="PK408" s="24"/>
      <c r="PL408" s="24"/>
      <c r="PM408" s="24"/>
      <c r="PN408" s="24"/>
      <c r="PO408" s="24"/>
      <c r="PP408" s="24"/>
      <c r="PQ408" s="24"/>
      <c r="PR408" s="24"/>
      <c r="PS408" s="24"/>
      <c r="PT408" s="24"/>
      <c r="PU408" s="24"/>
      <c r="PV408" s="24"/>
      <c r="PW408" s="24"/>
      <c r="PX408" s="24"/>
      <c r="PY408" s="24"/>
      <c r="PZ408" s="24"/>
      <c r="QA408" s="24"/>
      <c r="QB408" s="24"/>
      <c r="QC408" s="24"/>
      <c r="QD408" s="24"/>
      <c r="QE408" s="24"/>
      <c r="QF408" s="24"/>
      <c r="QG408" s="24"/>
      <c r="QH408" s="24"/>
      <c r="QI408" s="24"/>
      <c r="QJ408" s="24"/>
      <c r="QK408" s="24"/>
      <c r="QL408" s="24"/>
      <c r="QM408" s="24"/>
      <c r="QN408" s="24"/>
      <c r="QO408" s="24"/>
      <c r="QP408" s="24"/>
      <c r="QQ408" s="24"/>
      <c r="QR408" s="24"/>
      <c r="QS408" s="24"/>
      <c r="QT408" s="24"/>
      <c r="QU408" s="24"/>
      <c r="QV408" s="24"/>
      <c r="QW408" s="24"/>
      <c r="QX408" s="24"/>
      <c r="QY408" s="24"/>
      <c r="QZ408" s="24"/>
      <c r="RA408" s="24"/>
      <c r="RB408" s="24"/>
      <c r="RC408" s="24"/>
      <c r="RD408" s="24"/>
      <c r="RE408" s="24"/>
      <c r="RF408" s="24"/>
      <c r="RG408" s="24"/>
      <c r="RH408" s="24"/>
      <c r="RI408" s="24"/>
      <c r="RJ408" s="24"/>
      <c r="RK408" s="24"/>
      <c r="RL408" s="24"/>
      <c r="RM408" s="24"/>
      <c r="RN408" s="24"/>
      <c r="RO408" s="24"/>
      <c r="RP408" s="24"/>
      <c r="RQ408" s="24"/>
      <c r="RR408" s="24"/>
      <c r="RS408" s="24"/>
      <c r="RT408" s="24"/>
      <c r="RU408" s="24"/>
      <c r="RV408" s="24"/>
      <c r="RW408" s="24"/>
      <c r="RX408" s="24"/>
      <c r="RY408" s="24"/>
      <c r="RZ408" s="24"/>
      <c r="SA408" s="24"/>
      <c r="SB408" s="24"/>
      <c r="SC408" s="24"/>
      <c r="SD408" s="24"/>
      <c r="SE408" s="24"/>
      <c r="SF408" s="24"/>
      <c r="SG408" s="24"/>
      <c r="SH408" s="24"/>
      <c r="SI408" s="24"/>
      <c r="SJ408" s="24"/>
      <c r="SK408" s="24"/>
      <c r="SL408" s="24"/>
      <c r="SM408" s="24"/>
      <c r="SN408" s="24"/>
      <c r="SO408" s="24"/>
      <c r="SP408" s="24"/>
      <c r="SQ408" s="24"/>
      <c r="SR408" s="24"/>
      <c r="SS408" s="24"/>
      <c r="ST408" s="24"/>
      <c r="SU408" s="24"/>
      <c r="SV408" s="24"/>
      <c r="SW408" s="24"/>
      <c r="SX408" s="24"/>
      <c r="SY408" s="24"/>
      <c r="SZ408" s="24"/>
      <c r="TA408" s="24"/>
      <c r="TB408" s="24"/>
      <c r="TC408" s="24"/>
      <c r="TD408" s="24"/>
      <c r="TE408" s="24"/>
      <c r="TF408" s="24"/>
      <c r="TG408" s="24"/>
      <c r="TH408" s="24"/>
      <c r="TI408" s="24"/>
      <c r="TJ408" s="24"/>
      <c r="TK408" s="24"/>
      <c r="TL408" s="24"/>
      <c r="TM408" s="24"/>
      <c r="TN408" s="24"/>
      <c r="TO408" s="24"/>
      <c r="TP408" s="24"/>
      <c r="TQ408" s="24"/>
      <c r="TR408" s="24"/>
      <c r="TS408" s="24"/>
      <c r="TT408" s="24"/>
      <c r="TU408" s="24"/>
      <c r="TV408" s="24"/>
      <c r="TW408" s="24"/>
      <c r="TX408" s="24"/>
      <c r="TY408" s="24"/>
      <c r="TZ408" s="24"/>
      <c r="UA408" s="24"/>
      <c r="UB408" s="24"/>
      <c r="UC408" s="24"/>
      <c r="UD408" s="24"/>
      <c r="UE408" s="24"/>
      <c r="UF408" s="24"/>
      <c r="UG408" s="24"/>
      <c r="UH408" s="24"/>
      <c r="UI408" s="24"/>
      <c r="UJ408" s="24"/>
      <c r="UK408" s="24"/>
      <c r="UL408" s="24"/>
      <c r="UM408" s="24"/>
      <c r="UN408" s="24"/>
      <c r="UO408" s="24"/>
      <c r="UP408" s="24"/>
      <c r="UQ408" s="24"/>
      <c r="UR408" s="24"/>
      <c r="US408" s="24"/>
      <c r="UT408" s="24"/>
      <c r="UU408" s="24"/>
      <c r="UV408" s="24"/>
      <c r="UW408" s="24"/>
      <c r="UX408" s="24"/>
      <c r="UY408" s="24"/>
      <c r="UZ408" s="24"/>
      <c r="VA408" s="24"/>
      <c r="VB408" s="24"/>
      <c r="VC408" s="24"/>
      <c r="VD408" s="24"/>
    </row>
    <row r="409" spans="1:576" s="23" customFormat="1" ht="15" customHeight="1" x14ac:dyDescent="0.2">
      <c r="A409" s="18">
        <v>95</v>
      </c>
      <c r="B409" s="89" t="s">
        <v>325</v>
      </c>
      <c r="C409" s="89" t="s">
        <v>326</v>
      </c>
      <c r="D409" s="20">
        <v>14</v>
      </c>
      <c r="E409" s="89" t="s">
        <v>247</v>
      </c>
      <c r="F409" s="89" t="s">
        <v>327</v>
      </c>
      <c r="G409" s="130" t="s">
        <v>228</v>
      </c>
      <c r="H409" s="22">
        <v>40</v>
      </c>
      <c r="I409" s="22" t="s">
        <v>121</v>
      </c>
      <c r="J409" s="21" t="s">
        <v>239</v>
      </c>
      <c r="K409" s="21" t="s">
        <v>273</v>
      </c>
      <c r="L409" s="21" t="s">
        <v>287</v>
      </c>
      <c r="M409" s="22">
        <v>1</v>
      </c>
      <c r="N409" s="62">
        <v>10931</v>
      </c>
      <c r="O409" s="62">
        <f t="shared" si="207"/>
        <v>2186.2000000000003</v>
      </c>
      <c r="P409" s="62"/>
      <c r="Q409" s="62">
        <f t="shared" si="208"/>
        <v>13117.2</v>
      </c>
      <c r="R409" s="62">
        <f>70.1*6</f>
        <v>420.59999999999997</v>
      </c>
      <c r="S409" s="62">
        <f t="shared" si="209"/>
        <v>2445.5333333333333</v>
      </c>
      <c r="T409" s="62">
        <f t="shared" si="210"/>
        <v>24455.333333333336</v>
      </c>
      <c r="U409" s="62">
        <f t="shared" si="211"/>
        <v>2295.5099999999998</v>
      </c>
      <c r="V409" s="62">
        <f t="shared" si="212"/>
        <v>393.51600000000002</v>
      </c>
      <c r="W409" s="62">
        <f t="shared" si="213"/>
        <v>655.86000000000013</v>
      </c>
      <c r="X409" s="62">
        <f t="shared" si="214"/>
        <v>262.34399999999999</v>
      </c>
      <c r="Y409" s="62">
        <f t="shared" si="205"/>
        <v>926</v>
      </c>
      <c r="Z409" s="62">
        <f t="shared" si="206"/>
        <v>630</v>
      </c>
      <c r="AA409" s="64">
        <f t="shared" si="215"/>
        <v>7336.6</v>
      </c>
      <c r="AB409" s="64">
        <f t="shared" si="216"/>
        <v>21554.152222222227</v>
      </c>
      <c r="AC409" s="64">
        <f t="shared" si="217"/>
        <v>258649.82666666672</v>
      </c>
      <c r="AD409" s="64"/>
      <c r="AE409" s="64"/>
      <c r="AF409" s="64"/>
      <c r="AG409" s="64"/>
      <c r="AH409" s="64"/>
      <c r="AI409" s="64"/>
      <c r="AJ409" s="64"/>
      <c r="AK409" s="64"/>
      <c r="AL409" s="6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  <c r="CD409" s="24"/>
      <c r="CE409" s="24"/>
      <c r="CF409" s="24"/>
      <c r="CG409" s="24"/>
      <c r="CH409" s="24"/>
      <c r="CI409" s="24"/>
      <c r="CJ409" s="24"/>
      <c r="CK409" s="24"/>
      <c r="CL409" s="24"/>
      <c r="CM409" s="24"/>
      <c r="CN409" s="24"/>
      <c r="CO409" s="24"/>
      <c r="CP409" s="24"/>
      <c r="CQ409" s="24"/>
      <c r="CR409" s="24"/>
      <c r="CS409" s="24"/>
      <c r="CT409" s="24"/>
      <c r="CU409" s="24"/>
      <c r="CV409" s="24"/>
      <c r="CW409" s="24"/>
      <c r="CX409" s="24"/>
      <c r="CY409" s="24"/>
      <c r="CZ409" s="24"/>
      <c r="DA409" s="24"/>
      <c r="DB409" s="24"/>
      <c r="DC409" s="24"/>
      <c r="DD409" s="24"/>
      <c r="DE409" s="24"/>
      <c r="DF409" s="24"/>
      <c r="DG409" s="24"/>
      <c r="DH409" s="24"/>
      <c r="DI409" s="24"/>
      <c r="DJ409" s="24"/>
      <c r="DK409" s="24"/>
      <c r="DL409" s="24"/>
      <c r="DM409" s="24"/>
      <c r="DN409" s="24"/>
      <c r="DO409" s="24"/>
      <c r="DP409" s="24"/>
      <c r="DQ409" s="24"/>
      <c r="DR409" s="24"/>
      <c r="DS409" s="24"/>
      <c r="DT409" s="24"/>
      <c r="DU409" s="24"/>
      <c r="DV409" s="24"/>
      <c r="DW409" s="24"/>
      <c r="DX409" s="24"/>
      <c r="DY409" s="24"/>
      <c r="DZ409" s="24"/>
      <c r="EA409" s="24"/>
      <c r="EB409" s="24"/>
      <c r="EC409" s="24"/>
      <c r="ED409" s="24"/>
      <c r="EE409" s="24"/>
      <c r="EF409" s="24"/>
      <c r="EG409" s="24"/>
      <c r="EH409" s="24"/>
      <c r="EI409" s="24"/>
      <c r="EJ409" s="24"/>
      <c r="EK409" s="24"/>
      <c r="EL409" s="24"/>
      <c r="EM409" s="24"/>
      <c r="EN409" s="24"/>
      <c r="EO409" s="24"/>
      <c r="EP409" s="24"/>
      <c r="EQ409" s="24"/>
      <c r="ER409" s="24"/>
      <c r="ES409" s="24"/>
      <c r="ET409" s="24"/>
      <c r="EU409" s="24"/>
      <c r="EV409" s="24"/>
      <c r="EW409" s="24"/>
      <c r="EX409" s="24"/>
      <c r="EY409" s="24"/>
      <c r="EZ409" s="24"/>
      <c r="FA409" s="24"/>
      <c r="FB409" s="24"/>
      <c r="FC409" s="24"/>
      <c r="FD409" s="24"/>
      <c r="FE409" s="24"/>
      <c r="FF409" s="24"/>
      <c r="FG409" s="24"/>
      <c r="FH409" s="24"/>
      <c r="FI409" s="24"/>
      <c r="FJ409" s="24"/>
      <c r="FK409" s="24"/>
      <c r="FL409" s="24"/>
      <c r="FM409" s="24"/>
      <c r="FN409" s="24"/>
      <c r="FO409" s="24"/>
      <c r="FP409" s="24"/>
      <c r="FQ409" s="24"/>
      <c r="FR409" s="24"/>
      <c r="FS409" s="24"/>
      <c r="FT409" s="24"/>
      <c r="FU409" s="24"/>
      <c r="FV409" s="24"/>
      <c r="FW409" s="24"/>
      <c r="FX409" s="24"/>
      <c r="FY409" s="24"/>
      <c r="FZ409" s="24"/>
      <c r="GA409" s="24"/>
      <c r="GB409" s="24"/>
      <c r="GC409" s="24"/>
      <c r="GD409" s="24"/>
      <c r="GE409" s="24"/>
      <c r="GF409" s="24"/>
      <c r="GG409" s="24"/>
      <c r="GH409" s="24"/>
      <c r="GI409" s="24"/>
      <c r="GJ409" s="24"/>
      <c r="GK409" s="24"/>
      <c r="GL409" s="24"/>
      <c r="GM409" s="24"/>
      <c r="GN409" s="24"/>
      <c r="GO409" s="24"/>
      <c r="GP409" s="24"/>
      <c r="GQ409" s="24"/>
      <c r="GR409" s="24"/>
      <c r="GS409" s="24"/>
      <c r="GT409" s="24"/>
      <c r="GU409" s="24"/>
      <c r="GV409" s="24"/>
      <c r="GW409" s="24"/>
      <c r="GX409" s="24"/>
      <c r="GY409" s="24"/>
      <c r="GZ409" s="24"/>
      <c r="HA409" s="24"/>
      <c r="HB409" s="24"/>
      <c r="HC409" s="24"/>
      <c r="HD409" s="24"/>
      <c r="HE409" s="24"/>
      <c r="HF409" s="24"/>
      <c r="HG409" s="24"/>
      <c r="HH409" s="24"/>
      <c r="HI409" s="24"/>
      <c r="HJ409" s="24"/>
      <c r="HK409" s="24"/>
      <c r="HL409" s="24"/>
      <c r="HM409" s="24"/>
      <c r="HN409" s="24"/>
      <c r="HO409" s="24"/>
      <c r="HP409" s="24"/>
      <c r="HQ409" s="24"/>
      <c r="HR409" s="24"/>
      <c r="HS409" s="24"/>
      <c r="HT409" s="24"/>
      <c r="HU409" s="24"/>
      <c r="HV409" s="24"/>
      <c r="HW409" s="24"/>
      <c r="HX409" s="24"/>
      <c r="HY409" s="24"/>
      <c r="HZ409" s="24"/>
      <c r="IA409" s="24"/>
      <c r="IB409" s="24"/>
      <c r="IC409" s="24"/>
      <c r="ID409" s="24"/>
      <c r="IE409" s="24"/>
      <c r="IF409" s="24"/>
      <c r="IG409" s="24"/>
      <c r="IH409" s="24"/>
      <c r="II409" s="24"/>
      <c r="IJ409" s="24"/>
      <c r="IK409" s="24"/>
      <c r="IL409" s="24"/>
      <c r="IM409" s="24"/>
      <c r="IN409" s="24"/>
      <c r="IO409" s="24"/>
      <c r="IP409" s="24"/>
      <c r="IQ409" s="24"/>
      <c r="IR409" s="24"/>
      <c r="IS409" s="24"/>
      <c r="IT409" s="24"/>
      <c r="IU409" s="24"/>
      <c r="IV409" s="24"/>
      <c r="IW409" s="24"/>
      <c r="IX409" s="24"/>
      <c r="IY409" s="24"/>
      <c r="IZ409" s="24"/>
      <c r="JA409" s="24"/>
      <c r="JB409" s="24"/>
      <c r="JC409" s="24"/>
      <c r="JD409" s="24"/>
      <c r="JE409" s="24"/>
      <c r="JF409" s="24"/>
      <c r="JG409" s="24"/>
      <c r="JH409" s="24"/>
      <c r="JI409" s="24"/>
      <c r="JJ409" s="24"/>
      <c r="JK409" s="24"/>
      <c r="JL409" s="24"/>
      <c r="JM409" s="24"/>
      <c r="JN409" s="24"/>
      <c r="JO409" s="24"/>
      <c r="JP409" s="24"/>
      <c r="JQ409" s="24"/>
      <c r="JR409" s="24"/>
      <c r="JS409" s="24"/>
      <c r="JT409" s="24"/>
      <c r="JU409" s="24"/>
      <c r="JV409" s="24"/>
      <c r="JW409" s="24"/>
      <c r="JX409" s="24"/>
      <c r="JY409" s="24"/>
      <c r="JZ409" s="24"/>
      <c r="KA409" s="24"/>
      <c r="KB409" s="24"/>
      <c r="KC409" s="24"/>
      <c r="KD409" s="24"/>
      <c r="KE409" s="24"/>
      <c r="KF409" s="24"/>
      <c r="KG409" s="24"/>
      <c r="KH409" s="24"/>
      <c r="KI409" s="24"/>
      <c r="KJ409" s="24"/>
      <c r="KK409" s="24"/>
      <c r="KL409" s="24"/>
      <c r="KM409" s="24"/>
      <c r="KN409" s="24"/>
      <c r="KO409" s="24"/>
      <c r="KP409" s="24"/>
      <c r="KQ409" s="24"/>
      <c r="KR409" s="24"/>
      <c r="KS409" s="24"/>
      <c r="KT409" s="24"/>
      <c r="KU409" s="24"/>
      <c r="KV409" s="24"/>
      <c r="KW409" s="24"/>
      <c r="KX409" s="24"/>
      <c r="KY409" s="24"/>
      <c r="KZ409" s="24"/>
      <c r="LA409" s="24"/>
      <c r="LB409" s="24"/>
      <c r="LC409" s="24"/>
      <c r="LD409" s="24"/>
      <c r="LE409" s="24"/>
      <c r="LF409" s="24"/>
      <c r="LG409" s="24"/>
      <c r="LH409" s="24"/>
      <c r="LI409" s="24"/>
      <c r="LJ409" s="24"/>
      <c r="LK409" s="24"/>
      <c r="LL409" s="24"/>
      <c r="LM409" s="24"/>
      <c r="LN409" s="24"/>
      <c r="LO409" s="24"/>
      <c r="LP409" s="24"/>
      <c r="LQ409" s="24"/>
      <c r="LR409" s="24"/>
      <c r="LS409" s="24"/>
      <c r="LT409" s="24"/>
      <c r="LU409" s="24"/>
      <c r="LV409" s="24"/>
      <c r="LW409" s="24"/>
      <c r="LX409" s="24"/>
      <c r="LY409" s="24"/>
      <c r="LZ409" s="24"/>
      <c r="MA409" s="24"/>
      <c r="MB409" s="24"/>
      <c r="MC409" s="24"/>
      <c r="MD409" s="24"/>
      <c r="ME409" s="24"/>
      <c r="MF409" s="24"/>
      <c r="MG409" s="24"/>
      <c r="MH409" s="24"/>
      <c r="MI409" s="24"/>
      <c r="MJ409" s="24"/>
      <c r="MK409" s="24"/>
      <c r="ML409" s="24"/>
      <c r="MM409" s="24"/>
      <c r="MN409" s="24"/>
      <c r="MO409" s="24"/>
      <c r="MP409" s="24"/>
      <c r="MQ409" s="24"/>
      <c r="MR409" s="24"/>
      <c r="MS409" s="24"/>
      <c r="MT409" s="24"/>
      <c r="MU409" s="24"/>
      <c r="MV409" s="24"/>
      <c r="MW409" s="24"/>
      <c r="MX409" s="24"/>
      <c r="MY409" s="24"/>
      <c r="MZ409" s="24"/>
      <c r="NA409" s="24"/>
      <c r="NB409" s="24"/>
      <c r="NC409" s="24"/>
      <c r="ND409" s="24"/>
      <c r="NE409" s="24"/>
      <c r="NF409" s="24"/>
      <c r="NG409" s="24"/>
      <c r="NH409" s="24"/>
      <c r="NI409" s="24"/>
      <c r="NJ409" s="24"/>
      <c r="NK409" s="24"/>
      <c r="NL409" s="24"/>
      <c r="NM409" s="24"/>
      <c r="NN409" s="24"/>
      <c r="NO409" s="24"/>
      <c r="NP409" s="24"/>
      <c r="NQ409" s="24"/>
      <c r="NR409" s="24"/>
      <c r="NS409" s="24"/>
      <c r="NT409" s="24"/>
      <c r="NU409" s="24"/>
      <c r="NV409" s="24"/>
      <c r="NW409" s="24"/>
      <c r="NX409" s="24"/>
      <c r="NY409" s="24"/>
      <c r="NZ409" s="24"/>
      <c r="OA409" s="24"/>
      <c r="OB409" s="24"/>
      <c r="OC409" s="24"/>
      <c r="OD409" s="24"/>
      <c r="OE409" s="24"/>
      <c r="OF409" s="24"/>
      <c r="OG409" s="24"/>
      <c r="OH409" s="24"/>
      <c r="OI409" s="24"/>
      <c r="OJ409" s="24"/>
      <c r="OK409" s="24"/>
      <c r="OL409" s="24"/>
      <c r="OM409" s="24"/>
      <c r="ON409" s="24"/>
      <c r="OO409" s="24"/>
      <c r="OP409" s="24"/>
      <c r="OQ409" s="24"/>
      <c r="OR409" s="24"/>
      <c r="OS409" s="24"/>
      <c r="OT409" s="24"/>
      <c r="OU409" s="24"/>
      <c r="OV409" s="24"/>
      <c r="OW409" s="24"/>
      <c r="OX409" s="24"/>
      <c r="OY409" s="24"/>
      <c r="OZ409" s="24"/>
      <c r="PA409" s="24"/>
      <c r="PB409" s="24"/>
      <c r="PC409" s="24"/>
      <c r="PD409" s="24"/>
      <c r="PE409" s="24"/>
      <c r="PF409" s="24"/>
      <c r="PG409" s="24"/>
      <c r="PH409" s="24"/>
      <c r="PI409" s="24"/>
      <c r="PJ409" s="24"/>
      <c r="PK409" s="24"/>
      <c r="PL409" s="24"/>
      <c r="PM409" s="24"/>
      <c r="PN409" s="24"/>
      <c r="PO409" s="24"/>
      <c r="PP409" s="24"/>
      <c r="PQ409" s="24"/>
      <c r="PR409" s="24"/>
      <c r="PS409" s="24"/>
      <c r="PT409" s="24"/>
      <c r="PU409" s="24"/>
      <c r="PV409" s="24"/>
      <c r="PW409" s="24"/>
      <c r="PX409" s="24"/>
      <c r="PY409" s="24"/>
      <c r="PZ409" s="24"/>
      <c r="QA409" s="24"/>
      <c r="QB409" s="24"/>
      <c r="QC409" s="24"/>
      <c r="QD409" s="24"/>
      <c r="QE409" s="24"/>
      <c r="QF409" s="24"/>
      <c r="QG409" s="24"/>
      <c r="QH409" s="24"/>
      <c r="QI409" s="24"/>
      <c r="QJ409" s="24"/>
      <c r="QK409" s="24"/>
      <c r="QL409" s="24"/>
      <c r="QM409" s="24"/>
      <c r="QN409" s="24"/>
      <c r="QO409" s="24"/>
      <c r="QP409" s="24"/>
      <c r="QQ409" s="24"/>
      <c r="QR409" s="24"/>
      <c r="QS409" s="24"/>
      <c r="QT409" s="24"/>
      <c r="QU409" s="24"/>
      <c r="QV409" s="24"/>
      <c r="QW409" s="24"/>
      <c r="QX409" s="24"/>
      <c r="QY409" s="24"/>
      <c r="QZ409" s="24"/>
      <c r="RA409" s="24"/>
      <c r="RB409" s="24"/>
      <c r="RC409" s="24"/>
      <c r="RD409" s="24"/>
      <c r="RE409" s="24"/>
      <c r="RF409" s="24"/>
      <c r="RG409" s="24"/>
      <c r="RH409" s="24"/>
      <c r="RI409" s="24"/>
      <c r="RJ409" s="24"/>
      <c r="RK409" s="24"/>
      <c r="RL409" s="24"/>
      <c r="RM409" s="24"/>
      <c r="RN409" s="24"/>
      <c r="RO409" s="24"/>
      <c r="RP409" s="24"/>
      <c r="RQ409" s="24"/>
      <c r="RR409" s="24"/>
      <c r="RS409" s="24"/>
      <c r="RT409" s="24"/>
      <c r="RU409" s="24"/>
      <c r="RV409" s="24"/>
      <c r="RW409" s="24"/>
      <c r="RX409" s="24"/>
      <c r="RY409" s="24"/>
      <c r="RZ409" s="24"/>
      <c r="SA409" s="24"/>
      <c r="SB409" s="24"/>
      <c r="SC409" s="24"/>
      <c r="SD409" s="24"/>
      <c r="SE409" s="24"/>
      <c r="SF409" s="24"/>
      <c r="SG409" s="24"/>
      <c r="SH409" s="24"/>
      <c r="SI409" s="24"/>
      <c r="SJ409" s="24"/>
      <c r="SK409" s="24"/>
      <c r="SL409" s="24"/>
      <c r="SM409" s="24"/>
      <c r="SN409" s="24"/>
      <c r="SO409" s="24"/>
      <c r="SP409" s="24"/>
      <c r="SQ409" s="24"/>
      <c r="SR409" s="24"/>
      <c r="SS409" s="24"/>
      <c r="ST409" s="24"/>
      <c r="SU409" s="24"/>
      <c r="SV409" s="24"/>
      <c r="SW409" s="24"/>
      <c r="SX409" s="24"/>
      <c r="SY409" s="24"/>
      <c r="SZ409" s="24"/>
      <c r="TA409" s="24"/>
      <c r="TB409" s="24"/>
      <c r="TC409" s="24"/>
      <c r="TD409" s="24"/>
      <c r="TE409" s="24"/>
      <c r="TF409" s="24"/>
      <c r="TG409" s="24"/>
      <c r="TH409" s="24"/>
      <c r="TI409" s="24"/>
      <c r="TJ409" s="24"/>
      <c r="TK409" s="24"/>
      <c r="TL409" s="24"/>
      <c r="TM409" s="24"/>
      <c r="TN409" s="24"/>
      <c r="TO409" s="24"/>
      <c r="TP409" s="24"/>
      <c r="TQ409" s="24"/>
      <c r="TR409" s="24"/>
      <c r="TS409" s="24"/>
      <c r="TT409" s="24"/>
      <c r="TU409" s="24"/>
      <c r="TV409" s="24"/>
      <c r="TW409" s="24"/>
      <c r="TX409" s="24"/>
      <c r="TY409" s="24"/>
      <c r="TZ409" s="24"/>
      <c r="UA409" s="24"/>
      <c r="UB409" s="24"/>
      <c r="UC409" s="24"/>
      <c r="UD409" s="24"/>
      <c r="UE409" s="24"/>
      <c r="UF409" s="24"/>
      <c r="UG409" s="24"/>
      <c r="UH409" s="24"/>
      <c r="UI409" s="24"/>
      <c r="UJ409" s="24"/>
      <c r="UK409" s="24"/>
      <c r="UL409" s="24"/>
      <c r="UM409" s="24"/>
      <c r="UN409" s="24"/>
      <c r="UO409" s="24"/>
      <c r="UP409" s="24"/>
      <c r="UQ409" s="24"/>
      <c r="UR409" s="24"/>
      <c r="US409" s="24"/>
      <c r="UT409" s="24"/>
      <c r="UU409" s="24"/>
      <c r="UV409" s="24"/>
      <c r="UW409" s="24"/>
      <c r="UX409" s="24"/>
      <c r="UY409" s="24"/>
      <c r="UZ409" s="24"/>
      <c r="VA409" s="24"/>
      <c r="VB409" s="24"/>
      <c r="VC409" s="24"/>
      <c r="VD409" s="24"/>
    </row>
    <row r="410" spans="1:576" s="23" customFormat="1" ht="15" customHeight="1" x14ac:dyDescent="0.2">
      <c r="A410" s="18">
        <v>96</v>
      </c>
      <c r="B410" s="89" t="s">
        <v>325</v>
      </c>
      <c r="C410" s="89" t="s">
        <v>326</v>
      </c>
      <c r="D410" s="20">
        <v>14</v>
      </c>
      <c r="E410" s="89" t="s">
        <v>247</v>
      </c>
      <c r="F410" s="89" t="s">
        <v>327</v>
      </c>
      <c r="G410" s="130" t="s">
        <v>228</v>
      </c>
      <c r="H410" s="22">
        <v>40</v>
      </c>
      <c r="I410" s="22" t="s">
        <v>121</v>
      </c>
      <c r="J410" s="21" t="s">
        <v>239</v>
      </c>
      <c r="K410" s="21" t="s">
        <v>273</v>
      </c>
      <c r="L410" s="21" t="s">
        <v>287</v>
      </c>
      <c r="M410" s="22">
        <v>1</v>
      </c>
      <c r="N410" s="62">
        <v>10931</v>
      </c>
      <c r="O410" s="62">
        <f t="shared" si="207"/>
        <v>2186.2000000000003</v>
      </c>
      <c r="P410" s="62"/>
      <c r="Q410" s="62">
        <f t="shared" si="208"/>
        <v>13117.2</v>
      </c>
      <c r="R410" s="62">
        <f>70.1*5</f>
        <v>350.5</v>
      </c>
      <c r="S410" s="62">
        <f t="shared" si="209"/>
        <v>2445.5333333333333</v>
      </c>
      <c r="T410" s="62">
        <f t="shared" si="210"/>
        <v>24455.333333333336</v>
      </c>
      <c r="U410" s="62">
        <f t="shared" si="211"/>
        <v>2295.5099999999998</v>
      </c>
      <c r="V410" s="62">
        <f t="shared" si="212"/>
        <v>393.51600000000002</v>
      </c>
      <c r="W410" s="62">
        <f t="shared" si="213"/>
        <v>655.86000000000013</v>
      </c>
      <c r="X410" s="62">
        <f t="shared" si="214"/>
        <v>262.34399999999999</v>
      </c>
      <c r="Y410" s="62">
        <f t="shared" si="205"/>
        <v>926</v>
      </c>
      <c r="Z410" s="62">
        <f t="shared" si="206"/>
        <v>630</v>
      </c>
      <c r="AA410" s="64">
        <f t="shared" si="215"/>
        <v>7336.6</v>
      </c>
      <c r="AB410" s="64">
        <f t="shared" si="216"/>
        <v>21484.052222222221</v>
      </c>
      <c r="AC410" s="64">
        <f t="shared" si="217"/>
        <v>257808.62666666665</v>
      </c>
      <c r="AD410" s="64"/>
      <c r="AE410" s="64"/>
      <c r="AF410" s="64"/>
      <c r="AG410" s="64"/>
      <c r="AH410" s="64"/>
      <c r="AI410" s="64"/>
      <c r="AJ410" s="64"/>
      <c r="AK410" s="64"/>
      <c r="AL410" s="6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J410" s="24"/>
      <c r="CK410" s="24"/>
      <c r="CL410" s="24"/>
      <c r="CM410" s="24"/>
      <c r="CN410" s="24"/>
      <c r="CO410" s="24"/>
      <c r="CP410" s="24"/>
      <c r="CQ410" s="24"/>
      <c r="CR410" s="24"/>
      <c r="CS410" s="24"/>
      <c r="CT410" s="24"/>
      <c r="CU410" s="24"/>
      <c r="CV410" s="24"/>
      <c r="CW410" s="24"/>
      <c r="CX410" s="24"/>
      <c r="CY410" s="24"/>
      <c r="CZ410" s="24"/>
      <c r="DA410" s="24"/>
      <c r="DB410" s="24"/>
      <c r="DC410" s="24"/>
      <c r="DD410" s="24"/>
      <c r="DE410" s="24"/>
      <c r="DF410" s="24"/>
      <c r="DG410" s="24"/>
      <c r="DH410" s="24"/>
      <c r="DI410" s="24"/>
      <c r="DJ410" s="24"/>
      <c r="DK410" s="24"/>
      <c r="DL410" s="24"/>
      <c r="DM410" s="24"/>
      <c r="DN410" s="24"/>
      <c r="DO410" s="24"/>
      <c r="DP410" s="24"/>
      <c r="DQ410" s="24"/>
      <c r="DR410" s="24"/>
      <c r="DS410" s="24"/>
      <c r="DT410" s="24"/>
      <c r="DU410" s="24"/>
      <c r="DV410" s="24"/>
      <c r="DW410" s="24"/>
      <c r="DX410" s="24"/>
      <c r="DY410" s="24"/>
      <c r="DZ410" s="24"/>
      <c r="EA410" s="24"/>
      <c r="EB410" s="24"/>
      <c r="EC410" s="24"/>
      <c r="ED410" s="24"/>
      <c r="EE410" s="24"/>
      <c r="EF410" s="24"/>
      <c r="EG410" s="24"/>
      <c r="EH410" s="24"/>
      <c r="EI410" s="24"/>
      <c r="EJ410" s="24"/>
      <c r="EK410" s="24"/>
      <c r="EL410" s="24"/>
      <c r="EM410" s="24"/>
      <c r="EN410" s="24"/>
      <c r="EO410" s="24"/>
      <c r="EP410" s="24"/>
      <c r="EQ410" s="24"/>
      <c r="ER410" s="24"/>
      <c r="ES410" s="24"/>
      <c r="ET410" s="24"/>
      <c r="EU410" s="24"/>
      <c r="EV410" s="24"/>
      <c r="EW410" s="24"/>
      <c r="EX410" s="24"/>
      <c r="EY410" s="24"/>
      <c r="EZ410" s="24"/>
      <c r="FA410" s="24"/>
      <c r="FB410" s="24"/>
      <c r="FC410" s="24"/>
      <c r="FD410" s="24"/>
      <c r="FE410" s="24"/>
      <c r="FF410" s="24"/>
      <c r="FG410" s="24"/>
      <c r="FH410" s="24"/>
      <c r="FI410" s="24"/>
      <c r="FJ410" s="24"/>
      <c r="FK410" s="24"/>
      <c r="FL410" s="24"/>
      <c r="FM410" s="24"/>
      <c r="FN410" s="24"/>
      <c r="FO410" s="24"/>
      <c r="FP410" s="24"/>
      <c r="FQ410" s="24"/>
      <c r="FR410" s="24"/>
      <c r="FS410" s="24"/>
      <c r="FT410" s="24"/>
      <c r="FU410" s="24"/>
      <c r="FV410" s="24"/>
      <c r="FW410" s="24"/>
      <c r="FX410" s="24"/>
      <c r="FY410" s="24"/>
      <c r="FZ410" s="24"/>
      <c r="GA410" s="24"/>
      <c r="GB410" s="24"/>
      <c r="GC410" s="24"/>
      <c r="GD410" s="24"/>
      <c r="GE410" s="24"/>
      <c r="GF410" s="24"/>
      <c r="GG410" s="24"/>
      <c r="GH410" s="24"/>
      <c r="GI410" s="24"/>
      <c r="GJ410" s="24"/>
      <c r="GK410" s="24"/>
      <c r="GL410" s="24"/>
      <c r="GM410" s="24"/>
      <c r="GN410" s="24"/>
      <c r="GO410" s="24"/>
      <c r="GP410" s="24"/>
      <c r="GQ410" s="24"/>
      <c r="GR410" s="24"/>
      <c r="GS410" s="24"/>
      <c r="GT410" s="24"/>
      <c r="GU410" s="24"/>
      <c r="GV410" s="24"/>
      <c r="GW410" s="24"/>
      <c r="GX410" s="24"/>
      <c r="GY410" s="24"/>
      <c r="GZ410" s="24"/>
      <c r="HA410" s="24"/>
      <c r="HB410" s="24"/>
      <c r="HC410" s="24"/>
      <c r="HD410" s="24"/>
      <c r="HE410" s="24"/>
      <c r="HF410" s="24"/>
      <c r="HG410" s="24"/>
      <c r="HH410" s="24"/>
      <c r="HI410" s="24"/>
      <c r="HJ410" s="24"/>
      <c r="HK410" s="24"/>
      <c r="HL410" s="24"/>
      <c r="HM410" s="24"/>
      <c r="HN410" s="24"/>
      <c r="HO410" s="24"/>
      <c r="HP410" s="24"/>
      <c r="HQ410" s="24"/>
      <c r="HR410" s="24"/>
      <c r="HS410" s="24"/>
      <c r="HT410" s="24"/>
      <c r="HU410" s="24"/>
      <c r="HV410" s="24"/>
      <c r="HW410" s="24"/>
      <c r="HX410" s="24"/>
      <c r="HY410" s="24"/>
      <c r="HZ410" s="24"/>
      <c r="IA410" s="24"/>
      <c r="IB410" s="24"/>
      <c r="IC410" s="24"/>
      <c r="ID410" s="24"/>
      <c r="IE410" s="24"/>
      <c r="IF410" s="24"/>
      <c r="IG410" s="24"/>
      <c r="IH410" s="24"/>
      <c r="II410" s="24"/>
      <c r="IJ410" s="24"/>
      <c r="IK410" s="24"/>
      <c r="IL410" s="24"/>
      <c r="IM410" s="24"/>
      <c r="IN410" s="24"/>
      <c r="IO410" s="24"/>
      <c r="IP410" s="24"/>
      <c r="IQ410" s="24"/>
      <c r="IR410" s="24"/>
      <c r="IS410" s="24"/>
      <c r="IT410" s="24"/>
      <c r="IU410" s="24"/>
      <c r="IV410" s="24"/>
      <c r="IW410" s="24"/>
      <c r="IX410" s="24"/>
      <c r="IY410" s="24"/>
      <c r="IZ410" s="24"/>
      <c r="JA410" s="24"/>
      <c r="JB410" s="24"/>
      <c r="JC410" s="24"/>
      <c r="JD410" s="24"/>
      <c r="JE410" s="24"/>
      <c r="JF410" s="24"/>
      <c r="JG410" s="24"/>
      <c r="JH410" s="24"/>
      <c r="JI410" s="24"/>
      <c r="JJ410" s="24"/>
      <c r="JK410" s="24"/>
      <c r="JL410" s="24"/>
      <c r="JM410" s="24"/>
      <c r="JN410" s="24"/>
      <c r="JO410" s="24"/>
      <c r="JP410" s="24"/>
      <c r="JQ410" s="24"/>
      <c r="JR410" s="24"/>
      <c r="JS410" s="24"/>
      <c r="JT410" s="24"/>
      <c r="JU410" s="24"/>
      <c r="JV410" s="24"/>
      <c r="JW410" s="24"/>
      <c r="JX410" s="24"/>
      <c r="JY410" s="24"/>
      <c r="JZ410" s="24"/>
      <c r="KA410" s="24"/>
      <c r="KB410" s="24"/>
      <c r="KC410" s="24"/>
      <c r="KD410" s="24"/>
      <c r="KE410" s="24"/>
      <c r="KF410" s="24"/>
      <c r="KG410" s="24"/>
      <c r="KH410" s="24"/>
      <c r="KI410" s="24"/>
      <c r="KJ410" s="24"/>
      <c r="KK410" s="24"/>
      <c r="KL410" s="24"/>
      <c r="KM410" s="24"/>
      <c r="KN410" s="24"/>
      <c r="KO410" s="24"/>
      <c r="KP410" s="24"/>
      <c r="KQ410" s="24"/>
      <c r="KR410" s="24"/>
      <c r="KS410" s="24"/>
      <c r="KT410" s="24"/>
      <c r="KU410" s="24"/>
      <c r="KV410" s="24"/>
      <c r="KW410" s="24"/>
      <c r="KX410" s="24"/>
      <c r="KY410" s="24"/>
      <c r="KZ410" s="24"/>
      <c r="LA410" s="24"/>
      <c r="LB410" s="24"/>
      <c r="LC410" s="24"/>
      <c r="LD410" s="24"/>
      <c r="LE410" s="24"/>
      <c r="LF410" s="24"/>
      <c r="LG410" s="24"/>
      <c r="LH410" s="24"/>
      <c r="LI410" s="24"/>
      <c r="LJ410" s="24"/>
      <c r="LK410" s="24"/>
      <c r="LL410" s="24"/>
      <c r="LM410" s="24"/>
      <c r="LN410" s="24"/>
      <c r="LO410" s="24"/>
      <c r="LP410" s="24"/>
      <c r="LQ410" s="24"/>
      <c r="LR410" s="24"/>
      <c r="LS410" s="24"/>
      <c r="LT410" s="24"/>
      <c r="LU410" s="24"/>
      <c r="LV410" s="24"/>
      <c r="LW410" s="24"/>
      <c r="LX410" s="24"/>
      <c r="LY410" s="24"/>
      <c r="LZ410" s="24"/>
      <c r="MA410" s="24"/>
      <c r="MB410" s="24"/>
      <c r="MC410" s="24"/>
      <c r="MD410" s="24"/>
      <c r="ME410" s="24"/>
      <c r="MF410" s="24"/>
      <c r="MG410" s="24"/>
      <c r="MH410" s="24"/>
      <c r="MI410" s="24"/>
      <c r="MJ410" s="24"/>
      <c r="MK410" s="24"/>
      <c r="ML410" s="24"/>
      <c r="MM410" s="24"/>
      <c r="MN410" s="24"/>
      <c r="MO410" s="24"/>
      <c r="MP410" s="24"/>
      <c r="MQ410" s="24"/>
      <c r="MR410" s="24"/>
      <c r="MS410" s="24"/>
      <c r="MT410" s="24"/>
      <c r="MU410" s="24"/>
      <c r="MV410" s="24"/>
      <c r="MW410" s="24"/>
      <c r="MX410" s="24"/>
      <c r="MY410" s="24"/>
      <c r="MZ410" s="24"/>
      <c r="NA410" s="24"/>
      <c r="NB410" s="24"/>
      <c r="NC410" s="24"/>
      <c r="ND410" s="24"/>
      <c r="NE410" s="24"/>
      <c r="NF410" s="24"/>
      <c r="NG410" s="24"/>
      <c r="NH410" s="24"/>
      <c r="NI410" s="24"/>
      <c r="NJ410" s="24"/>
      <c r="NK410" s="24"/>
      <c r="NL410" s="24"/>
      <c r="NM410" s="24"/>
      <c r="NN410" s="24"/>
      <c r="NO410" s="24"/>
      <c r="NP410" s="24"/>
      <c r="NQ410" s="24"/>
      <c r="NR410" s="24"/>
      <c r="NS410" s="24"/>
      <c r="NT410" s="24"/>
      <c r="NU410" s="24"/>
      <c r="NV410" s="24"/>
      <c r="NW410" s="24"/>
      <c r="NX410" s="24"/>
      <c r="NY410" s="24"/>
      <c r="NZ410" s="24"/>
      <c r="OA410" s="24"/>
      <c r="OB410" s="24"/>
      <c r="OC410" s="24"/>
      <c r="OD410" s="24"/>
      <c r="OE410" s="24"/>
      <c r="OF410" s="24"/>
      <c r="OG410" s="24"/>
      <c r="OH410" s="24"/>
      <c r="OI410" s="24"/>
      <c r="OJ410" s="24"/>
      <c r="OK410" s="24"/>
      <c r="OL410" s="24"/>
      <c r="OM410" s="24"/>
      <c r="ON410" s="24"/>
      <c r="OO410" s="24"/>
      <c r="OP410" s="24"/>
      <c r="OQ410" s="24"/>
      <c r="OR410" s="24"/>
      <c r="OS410" s="24"/>
      <c r="OT410" s="24"/>
      <c r="OU410" s="24"/>
      <c r="OV410" s="24"/>
      <c r="OW410" s="24"/>
      <c r="OX410" s="24"/>
      <c r="OY410" s="24"/>
      <c r="OZ410" s="24"/>
      <c r="PA410" s="24"/>
      <c r="PB410" s="24"/>
      <c r="PC410" s="24"/>
      <c r="PD410" s="24"/>
      <c r="PE410" s="24"/>
      <c r="PF410" s="24"/>
      <c r="PG410" s="24"/>
      <c r="PH410" s="24"/>
      <c r="PI410" s="24"/>
      <c r="PJ410" s="24"/>
      <c r="PK410" s="24"/>
      <c r="PL410" s="24"/>
      <c r="PM410" s="24"/>
      <c r="PN410" s="24"/>
      <c r="PO410" s="24"/>
      <c r="PP410" s="24"/>
      <c r="PQ410" s="24"/>
      <c r="PR410" s="24"/>
      <c r="PS410" s="24"/>
      <c r="PT410" s="24"/>
      <c r="PU410" s="24"/>
      <c r="PV410" s="24"/>
      <c r="PW410" s="24"/>
      <c r="PX410" s="24"/>
      <c r="PY410" s="24"/>
      <c r="PZ410" s="24"/>
      <c r="QA410" s="24"/>
      <c r="QB410" s="24"/>
      <c r="QC410" s="24"/>
      <c r="QD410" s="24"/>
      <c r="QE410" s="24"/>
      <c r="QF410" s="24"/>
      <c r="QG410" s="24"/>
      <c r="QH410" s="24"/>
      <c r="QI410" s="24"/>
      <c r="QJ410" s="24"/>
      <c r="QK410" s="24"/>
      <c r="QL410" s="24"/>
      <c r="QM410" s="24"/>
      <c r="QN410" s="24"/>
      <c r="QO410" s="24"/>
      <c r="QP410" s="24"/>
      <c r="QQ410" s="24"/>
      <c r="QR410" s="24"/>
      <c r="QS410" s="24"/>
      <c r="QT410" s="24"/>
      <c r="QU410" s="24"/>
      <c r="QV410" s="24"/>
      <c r="QW410" s="24"/>
      <c r="QX410" s="24"/>
      <c r="QY410" s="24"/>
      <c r="QZ410" s="24"/>
      <c r="RA410" s="24"/>
      <c r="RB410" s="24"/>
      <c r="RC410" s="24"/>
      <c r="RD410" s="24"/>
      <c r="RE410" s="24"/>
      <c r="RF410" s="24"/>
      <c r="RG410" s="24"/>
      <c r="RH410" s="24"/>
      <c r="RI410" s="24"/>
      <c r="RJ410" s="24"/>
      <c r="RK410" s="24"/>
      <c r="RL410" s="24"/>
      <c r="RM410" s="24"/>
      <c r="RN410" s="24"/>
      <c r="RO410" s="24"/>
      <c r="RP410" s="24"/>
      <c r="RQ410" s="24"/>
      <c r="RR410" s="24"/>
      <c r="RS410" s="24"/>
      <c r="RT410" s="24"/>
      <c r="RU410" s="24"/>
      <c r="RV410" s="24"/>
      <c r="RW410" s="24"/>
      <c r="RX410" s="24"/>
      <c r="RY410" s="24"/>
      <c r="RZ410" s="24"/>
      <c r="SA410" s="24"/>
      <c r="SB410" s="24"/>
      <c r="SC410" s="24"/>
      <c r="SD410" s="24"/>
      <c r="SE410" s="24"/>
      <c r="SF410" s="24"/>
      <c r="SG410" s="24"/>
      <c r="SH410" s="24"/>
      <c r="SI410" s="24"/>
      <c r="SJ410" s="24"/>
      <c r="SK410" s="24"/>
      <c r="SL410" s="24"/>
      <c r="SM410" s="24"/>
      <c r="SN410" s="24"/>
      <c r="SO410" s="24"/>
      <c r="SP410" s="24"/>
      <c r="SQ410" s="24"/>
      <c r="SR410" s="24"/>
      <c r="SS410" s="24"/>
      <c r="ST410" s="24"/>
      <c r="SU410" s="24"/>
      <c r="SV410" s="24"/>
      <c r="SW410" s="24"/>
      <c r="SX410" s="24"/>
      <c r="SY410" s="24"/>
      <c r="SZ410" s="24"/>
      <c r="TA410" s="24"/>
      <c r="TB410" s="24"/>
      <c r="TC410" s="24"/>
      <c r="TD410" s="24"/>
      <c r="TE410" s="24"/>
      <c r="TF410" s="24"/>
      <c r="TG410" s="24"/>
      <c r="TH410" s="24"/>
      <c r="TI410" s="24"/>
      <c r="TJ410" s="24"/>
      <c r="TK410" s="24"/>
      <c r="TL410" s="24"/>
      <c r="TM410" s="24"/>
      <c r="TN410" s="24"/>
      <c r="TO410" s="24"/>
      <c r="TP410" s="24"/>
      <c r="TQ410" s="24"/>
      <c r="TR410" s="24"/>
      <c r="TS410" s="24"/>
      <c r="TT410" s="24"/>
      <c r="TU410" s="24"/>
      <c r="TV410" s="24"/>
      <c r="TW410" s="24"/>
      <c r="TX410" s="24"/>
      <c r="TY410" s="24"/>
      <c r="TZ410" s="24"/>
      <c r="UA410" s="24"/>
      <c r="UB410" s="24"/>
      <c r="UC410" s="24"/>
      <c r="UD410" s="24"/>
      <c r="UE410" s="24"/>
      <c r="UF410" s="24"/>
      <c r="UG410" s="24"/>
      <c r="UH410" s="24"/>
      <c r="UI410" s="24"/>
      <c r="UJ410" s="24"/>
      <c r="UK410" s="24"/>
      <c r="UL410" s="24"/>
      <c r="UM410" s="24"/>
      <c r="UN410" s="24"/>
      <c r="UO410" s="24"/>
      <c r="UP410" s="24"/>
      <c r="UQ410" s="24"/>
      <c r="UR410" s="24"/>
      <c r="US410" s="24"/>
      <c r="UT410" s="24"/>
      <c r="UU410" s="24"/>
      <c r="UV410" s="24"/>
      <c r="UW410" s="24"/>
      <c r="UX410" s="24"/>
      <c r="UY410" s="24"/>
      <c r="UZ410" s="24"/>
      <c r="VA410" s="24"/>
      <c r="VB410" s="24"/>
      <c r="VC410" s="24"/>
      <c r="VD410" s="24"/>
    </row>
    <row r="411" spans="1:576" s="23" customFormat="1" ht="15" customHeight="1" x14ac:dyDescent="0.2">
      <c r="A411" s="18">
        <v>97</v>
      </c>
      <c r="B411" s="89" t="s">
        <v>325</v>
      </c>
      <c r="C411" s="89" t="s">
        <v>326</v>
      </c>
      <c r="D411" s="20">
        <v>14</v>
      </c>
      <c r="E411" s="89" t="s">
        <v>247</v>
      </c>
      <c r="F411" s="89" t="s">
        <v>327</v>
      </c>
      <c r="G411" s="130" t="s">
        <v>228</v>
      </c>
      <c r="H411" s="22">
        <v>40</v>
      </c>
      <c r="I411" s="22" t="s">
        <v>121</v>
      </c>
      <c r="J411" s="21" t="s">
        <v>239</v>
      </c>
      <c r="K411" s="21" t="s">
        <v>273</v>
      </c>
      <c r="L411" s="21" t="s">
        <v>287</v>
      </c>
      <c r="M411" s="22">
        <v>1</v>
      </c>
      <c r="N411" s="62">
        <v>10931</v>
      </c>
      <c r="O411" s="62">
        <f t="shared" ref="O411:O426" si="218">+N411*20%</f>
        <v>2186.2000000000003</v>
      </c>
      <c r="P411" s="62"/>
      <c r="Q411" s="62">
        <f t="shared" ref="Q411:Q442" si="219">N411+O411+P411</f>
        <v>13117.2</v>
      </c>
      <c r="R411" s="62">
        <f>70.1*6</f>
        <v>420.59999999999997</v>
      </c>
      <c r="S411" s="62">
        <f t="shared" ref="S411:S442" si="220">(Q411+Y411+Z411)/30*5</f>
        <v>2445.5333333333333</v>
      </c>
      <c r="T411" s="62">
        <f t="shared" ref="T411:T442" si="221">(Q411+Y411+Z411)/30*50</f>
        <v>24455.333333333336</v>
      </c>
      <c r="U411" s="62">
        <f t="shared" ref="U411:U442" si="222">Q411*17.5%</f>
        <v>2295.5099999999998</v>
      </c>
      <c r="V411" s="62">
        <f t="shared" ref="V411:V442" si="223">Q411*3%</f>
        <v>393.51600000000002</v>
      </c>
      <c r="W411" s="62">
        <f t="shared" ref="W411:W442" si="224">Q411*5%</f>
        <v>655.86000000000013</v>
      </c>
      <c r="X411" s="62">
        <f t="shared" ref="X411:X442" si="225">Q411*2%</f>
        <v>262.34399999999999</v>
      </c>
      <c r="Y411" s="62">
        <f t="shared" si="205"/>
        <v>926</v>
      </c>
      <c r="Z411" s="62">
        <f t="shared" si="206"/>
        <v>630</v>
      </c>
      <c r="AA411" s="64">
        <f t="shared" ref="AA411:AA442" si="226">(Q411+Y411+Z411)/2</f>
        <v>7336.6</v>
      </c>
      <c r="AB411" s="64">
        <f t="shared" ref="AB411:AB442" si="227">Q411+R411+U411+V411+W411+X411+Y411+Z411+(S411/12+T411/12+AA411/12)</f>
        <v>21554.152222222227</v>
      </c>
      <c r="AC411" s="64">
        <f t="shared" ref="AC411:AC442" si="228">+AB411*12</f>
        <v>258649.82666666672</v>
      </c>
      <c r="AD411" s="64"/>
      <c r="AE411" s="64"/>
      <c r="AF411" s="64"/>
      <c r="AG411" s="64"/>
      <c r="AH411" s="64"/>
      <c r="AI411" s="64"/>
      <c r="AJ411" s="64"/>
      <c r="AK411" s="64"/>
      <c r="AL411" s="6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  <c r="BV411" s="24"/>
      <c r="BW411" s="24"/>
      <c r="BX411" s="24"/>
      <c r="BY411" s="24"/>
      <c r="BZ411" s="24"/>
      <c r="CA411" s="24"/>
      <c r="CB411" s="24"/>
      <c r="CC411" s="24"/>
      <c r="CD411" s="24"/>
      <c r="CE411" s="24"/>
      <c r="CF411" s="24"/>
      <c r="CG411" s="24"/>
      <c r="CH411" s="24"/>
      <c r="CI411" s="24"/>
      <c r="CJ411" s="24"/>
      <c r="CK411" s="24"/>
      <c r="CL411" s="24"/>
      <c r="CM411" s="24"/>
      <c r="CN411" s="24"/>
      <c r="CO411" s="24"/>
      <c r="CP411" s="24"/>
      <c r="CQ411" s="24"/>
      <c r="CR411" s="24"/>
      <c r="CS411" s="24"/>
      <c r="CT411" s="24"/>
      <c r="CU411" s="24"/>
      <c r="CV411" s="24"/>
      <c r="CW411" s="24"/>
      <c r="CX411" s="24"/>
      <c r="CY411" s="24"/>
      <c r="CZ411" s="24"/>
      <c r="DA411" s="24"/>
      <c r="DB411" s="24"/>
      <c r="DC411" s="24"/>
      <c r="DD411" s="24"/>
      <c r="DE411" s="24"/>
      <c r="DF411" s="24"/>
      <c r="DG411" s="24"/>
      <c r="DH411" s="24"/>
      <c r="DI411" s="24"/>
      <c r="DJ411" s="24"/>
      <c r="DK411" s="24"/>
      <c r="DL411" s="24"/>
      <c r="DM411" s="24"/>
      <c r="DN411" s="24"/>
      <c r="DO411" s="24"/>
      <c r="DP411" s="24"/>
      <c r="DQ411" s="24"/>
      <c r="DR411" s="24"/>
      <c r="DS411" s="24"/>
      <c r="DT411" s="24"/>
      <c r="DU411" s="24"/>
      <c r="DV411" s="24"/>
      <c r="DW411" s="24"/>
      <c r="DX411" s="24"/>
      <c r="DY411" s="24"/>
      <c r="DZ411" s="24"/>
      <c r="EA411" s="24"/>
      <c r="EB411" s="24"/>
      <c r="EC411" s="24"/>
      <c r="ED411" s="24"/>
      <c r="EE411" s="24"/>
      <c r="EF411" s="24"/>
      <c r="EG411" s="24"/>
      <c r="EH411" s="24"/>
      <c r="EI411" s="24"/>
      <c r="EJ411" s="24"/>
      <c r="EK411" s="24"/>
      <c r="EL411" s="24"/>
      <c r="EM411" s="24"/>
      <c r="EN411" s="24"/>
      <c r="EO411" s="24"/>
      <c r="EP411" s="24"/>
      <c r="EQ411" s="24"/>
      <c r="ER411" s="24"/>
      <c r="ES411" s="24"/>
      <c r="ET411" s="24"/>
      <c r="EU411" s="24"/>
      <c r="EV411" s="24"/>
      <c r="EW411" s="24"/>
      <c r="EX411" s="24"/>
      <c r="EY411" s="24"/>
      <c r="EZ411" s="24"/>
      <c r="FA411" s="24"/>
      <c r="FB411" s="24"/>
      <c r="FC411" s="24"/>
      <c r="FD411" s="24"/>
      <c r="FE411" s="24"/>
      <c r="FF411" s="24"/>
      <c r="FG411" s="24"/>
      <c r="FH411" s="24"/>
      <c r="FI411" s="24"/>
      <c r="FJ411" s="24"/>
      <c r="FK411" s="24"/>
      <c r="FL411" s="24"/>
      <c r="FM411" s="24"/>
      <c r="FN411" s="24"/>
      <c r="FO411" s="24"/>
      <c r="FP411" s="24"/>
      <c r="FQ411" s="24"/>
      <c r="FR411" s="24"/>
      <c r="FS411" s="24"/>
      <c r="FT411" s="24"/>
      <c r="FU411" s="24"/>
      <c r="FV411" s="24"/>
      <c r="FW411" s="24"/>
      <c r="FX411" s="24"/>
      <c r="FY411" s="24"/>
      <c r="FZ411" s="24"/>
      <c r="GA411" s="24"/>
      <c r="GB411" s="24"/>
      <c r="GC411" s="24"/>
      <c r="GD411" s="24"/>
      <c r="GE411" s="24"/>
      <c r="GF411" s="24"/>
      <c r="GG411" s="24"/>
      <c r="GH411" s="24"/>
      <c r="GI411" s="24"/>
      <c r="GJ411" s="24"/>
      <c r="GK411" s="24"/>
      <c r="GL411" s="24"/>
      <c r="GM411" s="24"/>
      <c r="GN411" s="24"/>
      <c r="GO411" s="24"/>
      <c r="GP411" s="24"/>
      <c r="GQ411" s="24"/>
      <c r="GR411" s="24"/>
      <c r="GS411" s="24"/>
      <c r="GT411" s="24"/>
      <c r="GU411" s="24"/>
      <c r="GV411" s="24"/>
      <c r="GW411" s="24"/>
      <c r="GX411" s="24"/>
      <c r="GY411" s="24"/>
      <c r="GZ411" s="24"/>
      <c r="HA411" s="24"/>
      <c r="HB411" s="24"/>
      <c r="HC411" s="24"/>
      <c r="HD411" s="24"/>
      <c r="HE411" s="24"/>
      <c r="HF411" s="24"/>
      <c r="HG411" s="24"/>
      <c r="HH411" s="24"/>
      <c r="HI411" s="24"/>
      <c r="HJ411" s="24"/>
      <c r="HK411" s="24"/>
      <c r="HL411" s="24"/>
      <c r="HM411" s="24"/>
      <c r="HN411" s="24"/>
      <c r="HO411" s="24"/>
      <c r="HP411" s="24"/>
      <c r="HQ411" s="24"/>
      <c r="HR411" s="24"/>
      <c r="HS411" s="24"/>
      <c r="HT411" s="24"/>
      <c r="HU411" s="24"/>
      <c r="HV411" s="24"/>
      <c r="HW411" s="24"/>
      <c r="HX411" s="24"/>
      <c r="HY411" s="24"/>
      <c r="HZ411" s="24"/>
      <c r="IA411" s="24"/>
      <c r="IB411" s="24"/>
      <c r="IC411" s="24"/>
      <c r="ID411" s="24"/>
      <c r="IE411" s="24"/>
      <c r="IF411" s="24"/>
      <c r="IG411" s="24"/>
      <c r="IH411" s="24"/>
      <c r="II411" s="24"/>
      <c r="IJ411" s="24"/>
      <c r="IK411" s="24"/>
      <c r="IL411" s="24"/>
      <c r="IM411" s="24"/>
      <c r="IN411" s="24"/>
      <c r="IO411" s="24"/>
      <c r="IP411" s="24"/>
      <c r="IQ411" s="24"/>
      <c r="IR411" s="24"/>
      <c r="IS411" s="24"/>
      <c r="IT411" s="24"/>
      <c r="IU411" s="24"/>
      <c r="IV411" s="24"/>
      <c r="IW411" s="24"/>
      <c r="IX411" s="24"/>
      <c r="IY411" s="24"/>
      <c r="IZ411" s="24"/>
      <c r="JA411" s="24"/>
      <c r="JB411" s="24"/>
      <c r="JC411" s="24"/>
      <c r="JD411" s="24"/>
      <c r="JE411" s="24"/>
      <c r="JF411" s="24"/>
      <c r="JG411" s="24"/>
      <c r="JH411" s="24"/>
      <c r="JI411" s="24"/>
      <c r="JJ411" s="24"/>
      <c r="JK411" s="24"/>
      <c r="JL411" s="24"/>
      <c r="JM411" s="24"/>
      <c r="JN411" s="24"/>
      <c r="JO411" s="24"/>
      <c r="JP411" s="24"/>
      <c r="JQ411" s="24"/>
      <c r="JR411" s="24"/>
      <c r="JS411" s="24"/>
      <c r="JT411" s="24"/>
      <c r="JU411" s="24"/>
      <c r="JV411" s="24"/>
      <c r="JW411" s="24"/>
      <c r="JX411" s="24"/>
      <c r="JY411" s="24"/>
      <c r="JZ411" s="24"/>
      <c r="KA411" s="24"/>
      <c r="KB411" s="24"/>
      <c r="KC411" s="24"/>
      <c r="KD411" s="24"/>
      <c r="KE411" s="24"/>
      <c r="KF411" s="24"/>
      <c r="KG411" s="24"/>
      <c r="KH411" s="24"/>
      <c r="KI411" s="24"/>
      <c r="KJ411" s="24"/>
      <c r="KK411" s="24"/>
      <c r="KL411" s="24"/>
      <c r="KM411" s="24"/>
      <c r="KN411" s="24"/>
      <c r="KO411" s="24"/>
      <c r="KP411" s="24"/>
      <c r="KQ411" s="24"/>
      <c r="KR411" s="24"/>
      <c r="KS411" s="24"/>
      <c r="KT411" s="24"/>
      <c r="KU411" s="24"/>
      <c r="KV411" s="24"/>
      <c r="KW411" s="24"/>
      <c r="KX411" s="24"/>
      <c r="KY411" s="24"/>
      <c r="KZ411" s="24"/>
      <c r="LA411" s="24"/>
      <c r="LB411" s="24"/>
      <c r="LC411" s="24"/>
      <c r="LD411" s="24"/>
      <c r="LE411" s="24"/>
      <c r="LF411" s="24"/>
      <c r="LG411" s="24"/>
      <c r="LH411" s="24"/>
      <c r="LI411" s="24"/>
      <c r="LJ411" s="24"/>
      <c r="LK411" s="24"/>
      <c r="LL411" s="24"/>
      <c r="LM411" s="24"/>
      <c r="LN411" s="24"/>
      <c r="LO411" s="24"/>
      <c r="LP411" s="24"/>
      <c r="LQ411" s="24"/>
      <c r="LR411" s="24"/>
      <c r="LS411" s="24"/>
      <c r="LT411" s="24"/>
      <c r="LU411" s="24"/>
      <c r="LV411" s="24"/>
      <c r="LW411" s="24"/>
      <c r="LX411" s="24"/>
      <c r="LY411" s="24"/>
      <c r="LZ411" s="24"/>
      <c r="MA411" s="24"/>
      <c r="MB411" s="24"/>
      <c r="MC411" s="24"/>
      <c r="MD411" s="24"/>
      <c r="ME411" s="24"/>
      <c r="MF411" s="24"/>
      <c r="MG411" s="24"/>
      <c r="MH411" s="24"/>
      <c r="MI411" s="24"/>
      <c r="MJ411" s="24"/>
      <c r="MK411" s="24"/>
      <c r="ML411" s="24"/>
      <c r="MM411" s="24"/>
      <c r="MN411" s="24"/>
      <c r="MO411" s="24"/>
      <c r="MP411" s="24"/>
      <c r="MQ411" s="24"/>
      <c r="MR411" s="24"/>
      <c r="MS411" s="24"/>
      <c r="MT411" s="24"/>
      <c r="MU411" s="24"/>
      <c r="MV411" s="24"/>
      <c r="MW411" s="24"/>
      <c r="MX411" s="24"/>
      <c r="MY411" s="24"/>
      <c r="MZ411" s="24"/>
      <c r="NA411" s="24"/>
      <c r="NB411" s="24"/>
      <c r="NC411" s="24"/>
      <c r="ND411" s="24"/>
      <c r="NE411" s="24"/>
      <c r="NF411" s="24"/>
      <c r="NG411" s="24"/>
      <c r="NH411" s="24"/>
      <c r="NI411" s="24"/>
      <c r="NJ411" s="24"/>
      <c r="NK411" s="24"/>
      <c r="NL411" s="24"/>
      <c r="NM411" s="24"/>
      <c r="NN411" s="24"/>
      <c r="NO411" s="24"/>
      <c r="NP411" s="24"/>
      <c r="NQ411" s="24"/>
      <c r="NR411" s="24"/>
      <c r="NS411" s="24"/>
      <c r="NT411" s="24"/>
      <c r="NU411" s="24"/>
      <c r="NV411" s="24"/>
      <c r="NW411" s="24"/>
      <c r="NX411" s="24"/>
      <c r="NY411" s="24"/>
      <c r="NZ411" s="24"/>
      <c r="OA411" s="24"/>
      <c r="OB411" s="24"/>
      <c r="OC411" s="24"/>
      <c r="OD411" s="24"/>
      <c r="OE411" s="24"/>
      <c r="OF411" s="24"/>
      <c r="OG411" s="24"/>
      <c r="OH411" s="24"/>
      <c r="OI411" s="24"/>
      <c r="OJ411" s="24"/>
      <c r="OK411" s="24"/>
      <c r="OL411" s="24"/>
      <c r="OM411" s="24"/>
      <c r="ON411" s="24"/>
      <c r="OO411" s="24"/>
      <c r="OP411" s="24"/>
      <c r="OQ411" s="24"/>
      <c r="OR411" s="24"/>
      <c r="OS411" s="24"/>
      <c r="OT411" s="24"/>
      <c r="OU411" s="24"/>
      <c r="OV411" s="24"/>
      <c r="OW411" s="24"/>
      <c r="OX411" s="24"/>
      <c r="OY411" s="24"/>
      <c r="OZ411" s="24"/>
      <c r="PA411" s="24"/>
      <c r="PB411" s="24"/>
      <c r="PC411" s="24"/>
      <c r="PD411" s="24"/>
      <c r="PE411" s="24"/>
      <c r="PF411" s="24"/>
      <c r="PG411" s="24"/>
      <c r="PH411" s="24"/>
      <c r="PI411" s="24"/>
      <c r="PJ411" s="24"/>
      <c r="PK411" s="24"/>
      <c r="PL411" s="24"/>
      <c r="PM411" s="24"/>
      <c r="PN411" s="24"/>
      <c r="PO411" s="24"/>
      <c r="PP411" s="24"/>
      <c r="PQ411" s="24"/>
      <c r="PR411" s="24"/>
      <c r="PS411" s="24"/>
      <c r="PT411" s="24"/>
      <c r="PU411" s="24"/>
      <c r="PV411" s="24"/>
      <c r="PW411" s="24"/>
      <c r="PX411" s="24"/>
      <c r="PY411" s="24"/>
      <c r="PZ411" s="24"/>
      <c r="QA411" s="24"/>
      <c r="QB411" s="24"/>
      <c r="QC411" s="24"/>
      <c r="QD411" s="24"/>
      <c r="QE411" s="24"/>
      <c r="QF411" s="24"/>
      <c r="QG411" s="24"/>
      <c r="QH411" s="24"/>
      <c r="QI411" s="24"/>
      <c r="QJ411" s="24"/>
      <c r="QK411" s="24"/>
      <c r="QL411" s="24"/>
      <c r="QM411" s="24"/>
      <c r="QN411" s="24"/>
      <c r="QO411" s="24"/>
      <c r="QP411" s="24"/>
      <c r="QQ411" s="24"/>
      <c r="QR411" s="24"/>
      <c r="QS411" s="24"/>
      <c r="QT411" s="24"/>
      <c r="QU411" s="24"/>
      <c r="QV411" s="24"/>
      <c r="QW411" s="24"/>
      <c r="QX411" s="24"/>
      <c r="QY411" s="24"/>
      <c r="QZ411" s="24"/>
      <c r="RA411" s="24"/>
      <c r="RB411" s="24"/>
      <c r="RC411" s="24"/>
      <c r="RD411" s="24"/>
      <c r="RE411" s="24"/>
      <c r="RF411" s="24"/>
      <c r="RG411" s="24"/>
      <c r="RH411" s="24"/>
      <c r="RI411" s="24"/>
      <c r="RJ411" s="24"/>
      <c r="RK411" s="24"/>
      <c r="RL411" s="24"/>
      <c r="RM411" s="24"/>
      <c r="RN411" s="24"/>
      <c r="RO411" s="24"/>
      <c r="RP411" s="24"/>
      <c r="RQ411" s="24"/>
      <c r="RR411" s="24"/>
      <c r="RS411" s="24"/>
      <c r="RT411" s="24"/>
      <c r="RU411" s="24"/>
      <c r="RV411" s="24"/>
      <c r="RW411" s="24"/>
      <c r="RX411" s="24"/>
      <c r="RY411" s="24"/>
      <c r="RZ411" s="24"/>
      <c r="SA411" s="24"/>
      <c r="SB411" s="24"/>
      <c r="SC411" s="24"/>
      <c r="SD411" s="24"/>
      <c r="SE411" s="24"/>
      <c r="SF411" s="24"/>
      <c r="SG411" s="24"/>
      <c r="SH411" s="24"/>
      <c r="SI411" s="24"/>
      <c r="SJ411" s="24"/>
      <c r="SK411" s="24"/>
      <c r="SL411" s="24"/>
      <c r="SM411" s="24"/>
      <c r="SN411" s="24"/>
      <c r="SO411" s="24"/>
      <c r="SP411" s="24"/>
      <c r="SQ411" s="24"/>
      <c r="SR411" s="24"/>
      <c r="SS411" s="24"/>
      <c r="ST411" s="24"/>
      <c r="SU411" s="24"/>
      <c r="SV411" s="24"/>
      <c r="SW411" s="24"/>
      <c r="SX411" s="24"/>
      <c r="SY411" s="24"/>
      <c r="SZ411" s="24"/>
      <c r="TA411" s="24"/>
      <c r="TB411" s="24"/>
      <c r="TC411" s="24"/>
      <c r="TD411" s="24"/>
      <c r="TE411" s="24"/>
      <c r="TF411" s="24"/>
      <c r="TG411" s="24"/>
      <c r="TH411" s="24"/>
      <c r="TI411" s="24"/>
      <c r="TJ411" s="24"/>
      <c r="TK411" s="24"/>
      <c r="TL411" s="24"/>
      <c r="TM411" s="24"/>
      <c r="TN411" s="24"/>
      <c r="TO411" s="24"/>
      <c r="TP411" s="24"/>
      <c r="TQ411" s="24"/>
      <c r="TR411" s="24"/>
      <c r="TS411" s="24"/>
      <c r="TT411" s="24"/>
      <c r="TU411" s="24"/>
      <c r="TV411" s="24"/>
      <c r="TW411" s="24"/>
      <c r="TX411" s="24"/>
      <c r="TY411" s="24"/>
      <c r="TZ411" s="24"/>
      <c r="UA411" s="24"/>
      <c r="UB411" s="24"/>
      <c r="UC411" s="24"/>
      <c r="UD411" s="24"/>
      <c r="UE411" s="24"/>
      <c r="UF411" s="24"/>
      <c r="UG411" s="24"/>
      <c r="UH411" s="24"/>
      <c r="UI411" s="24"/>
      <c r="UJ411" s="24"/>
      <c r="UK411" s="24"/>
      <c r="UL411" s="24"/>
      <c r="UM411" s="24"/>
      <c r="UN411" s="24"/>
      <c r="UO411" s="24"/>
      <c r="UP411" s="24"/>
      <c r="UQ411" s="24"/>
      <c r="UR411" s="24"/>
      <c r="US411" s="24"/>
      <c r="UT411" s="24"/>
      <c r="UU411" s="24"/>
      <c r="UV411" s="24"/>
      <c r="UW411" s="24"/>
      <c r="UX411" s="24"/>
      <c r="UY411" s="24"/>
      <c r="UZ411" s="24"/>
      <c r="VA411" s="24"/>
      <c r="VB411" s="24"/>
      <c r="VC411" s="24"/>
      <c r="VD411" s="24"/>
    </row>
    <row r="412" spans="1:576" s="23" customFormat="1" ht="15" customHeight="1" x14ac:dyDescent="0.2">
      <c r="A412" s="18">
        <v>98</v>
      </c>
      <c r="B412" s="89" t="s">
        <v>325</v>
      </c>
      <c r="C412" s="89" t="s">
        <v>326</v>
      </c>
      <c r="D412" s="20">
        <v>14</v>
      </c>
      <c r="E412" s="89" t="s">
        <v>247</v>
      </c>
      <c r="F412" s="89" t="s">
        <v>327</v>
      </c>
      <c r="G412" s="130" t="s">
        <v>228</v>
      </c>
      <c r="H412" s="22">
        <v>40</v>
      </c>
      <c r="I412" s="22" t="s">
        <v>121</v>
      </c>
      <c r="J412" s="21" t="s">
        <v>239</v>
      </c>
      <c r="K412" s="21" t="s">
        <v>273</v>
      </c>
      <c r="L412" s="21" t="s">
        <v>287</v>
      </c>
      <c r="M412" s="22">
        <v>1</v>
      </c>
      <c r="N412" s="62">
        <v>10931</v>
      </c>
      <c r="O412" s="62">
        <f t="shared" si="218"/>
        <v>2186.2000000000003</v>
      </c>
      <c r="P412" s="62"/>
      <c r="Q412" s="62">
        <f t="shared" si="219"/>
        <v>13117.2</v>
      </c>
      <c r="R412" s="62">
        <f>70.1*4</f>
        <v>280.39999999999998</v>
      </c>
      <c r="S412" s="62">
        <f t="shared" si="220"/>
        <v>2445.5333333333333</v>
      </c>
      <c r="T412" s="62">
        <f t="shared" si="221"/>
        <v>24455.333333333336</v>
      </c>
      <c r="U412" s="62">
        <f t="shared" si="222"/>
        <v>2295.5099999999998</v>
      </c>
      <c r="V412" s="62">
        <f t="shared" si="223"/>
        <v>393.51600000000002</v>
      </c>
      <c r="W412" s="62">
        <f t="shared" si="224"/>
        <v>655.86000000000013</v>
      </c>
      <c r="X412" s="62">
        <f t="shared" si="225"/>
        <v>262.34399999999999</v>
      </c>
      <c r="Y412" s="62">
        <f t="shared" si="205"/>
        <v>926</v>
      </c>
      <c r="Z412" s="62">
        <f t="shared" si="206"/>
        <v>630</v>
      </c>
      <c r="AA412" s="64">
        <f t="shared" si="226"/>
        <v>7336.6</v>
      </c>
      <c r="AB412" s="64">
        <f t="shared" si="227"/>
        <v>21413.952222222222</v>
      </c>
      <c r="AC412" s="64">
        <f t="shared" si="228"/>
        <v>256967.42666666667</v>
      </c>
      <c r="AD412" s="64"/>
      <c r="AE412" s="64"/>
      <c r="AF412" s="64"/>
      <c r="AG412" s="64"/>
      <c r="AH412" s="64"/>
      <c r="AI412" s="64"/>
      <c r="AJ412" s="64"/>
      <c r="AK412" s="64"/>
      <c r="AL412" s="6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J412" s="24"/>
      <c r="CK412" s="24"/>
      <c r="CL412" s="24"/>
      <c r="CM412" s="24"/>
      <c r="CN412" s="24"/>
      <c r="CO412" s="24"/>
      <c r="CP412" s="24"/>
      <c r="CQ412" s="24"/>
      <c r="CR412" s="24"/>
      <c r="CS412" s="24"/>
      <c r="CT412" s="24"/>
      <c r="CU412" s="24"/>
      <c r="CV412" s="24"/>
      <c r="CW412" s="24"/>
      <c r="CX412" s="24"/>
      <c r="CY412" s="24"/>
      <c r="CZ412" s="24"/>
      <c r="DA412" s="24"/>
      <c r="DB412" s="24"/>
      <c r="DC412" s="24"/>
      <c r="DD412" s="24"/>
      <c r="DE412" s="24"/>
      <c r="DF412" s="24"/>
      <c r="DG412" s="24"/>
      <c r="DH412" s="24"/>
      <c r="DI412" s="24"/>
      <c r="DJ412" s="24"/>
      <c r="DK412" s="24"/>
      <c r="DL412" s="24"/>
      <c r="DM412" s="24"/>
      <c r="DN412" s="24"/>
      <c r="DO412" s="24"/>
      <c r="DP412" s="24"/>
      <c r="DQ412" s="24"/>
      <c r="DR412" s="24"/>
      <c r="DS412" s="24"/>
      <c r="DT412" s="24"/>
      <c r="DU412" s="24"/>
      <c r="DV412" s="24"/>
      <c r="DW412" s="24"/>
      <c r="DX412" s="24"/>
      <c r="DY412" s="24"/>
      <c r="DZ412" s="24"/>
      <c r="EA412" s="24"/>
      <c r="EB412" s="24"/>
      <c r="EC412" s="24"/>
      <c r="ED412" s="24"/>
      <c r="EE412" s="24"/>
      <c r="EF412" s="24"/>
      <c r="EG412" s="24"/>
      <c r="EH412" s="24"/>
      <c r="EI412" s="24"/>
      <c r="EJ412" s="24"/>
      <c r="EK412" s="24"/>
      <c r="EL412" s="24"/>
      <c r="EM412" s="24"/>
      <c r="EN412" s="24"/>
      <c r="EO412" s="24"/>
      <c r="EP412" s="24"/>
      <c r="EQ412" s="24"/>
      <c r="ER412" s="24"/>
      <c r="ES412" s="24"/>
      <c r="ET412" s="24"/>
      <c r="EU412" s="24"/>
      <c r="EV412" s="24"/>
      <c r="EW412" s="24"/>
      <c r="EX412" s="24"/>
      <c r="EY412" s="24"/>
      <c r="EZ412" s="24"/>
      <c r="FA412" s="24"/>
      <c r="FB412" s="24"/>
      <c r="FC412" s="24"/>
      <c r="FD412" s="24"/>
      <c r="FE412" s="24"/>
      <c r="FF412" s="24"/>
      <c r="FG412" s="24"/>
      <c r="FH412" s="24"/>
      <c r="FI412" s="24"/>
      <c r="FJ412" s="24"/>
      <c r="FK412" s="24"/>
      <c r="FL412" s="24"/>
      <c r="FM412" s="24"/>
      <c r="FN412" s="24"/>
      <c r="FO412" s="24"/>
      <c r="FP412" s="24"/>
      <c r="FQ412" s="24"/>
      <c r="FR412" s="24"/>
      <c r="FS412" s="24"/>
      <c r="FT412" s="24"/>
      <c r="FU412" s="24"/>
      <c r="FV412" s="24"/>
      <c r="FW412" s="24"/>
      <c r="FX412" s="24"/>
      <c r="FY412" s="24"/>
      <c r="FZ412" s="24"/>
      <c r="GA412" s="24"/>
      <c r="GB412" s="24"/>
      <c r="GC412" s="24"/>
      <c r="GD412" s="24"/>
      <c r="GE412" s="24"/>
      <c r="GF412" s="24"/>
      <c r="GG412" s="24"/>
      <c r="GH412" s="24"/>
      <c r="GI412" s="24"/>
      <c r="GJ412" s="24"/>
      <c r="GK412" s="24"/>
      <c r="GL412" s="24"/>
      <c r="GM412" s="24"/>
      <c r="GN412" s="24"/>
      <c r="GO412" s="24"/>
      <c r="GP412" s="24"/>
      <c r="GQ412" s="24"/>
      <c r="GR412" s="24"/>
      <c r="GS412" s="24"/>
      <c r="GT412" s="24"/>
      <c r="GU412" s="24"/>
      <c r="GV412" s="24"/>
      <c r="GW412" s="24"/>
      <c r="GX412" s="24"/>
      <c r="GY412" s="24"/>
      <c r="GZ412" s="24"/>
      <c r="HA412" s="24"/>
      <c r="HB412" s="24"/>
      <c r="HC412" s="24"/>
      <c r="HD412" s="24"/>
      <c r="HE412" s="24"/>
      <c r="HF412" s="24"/>
      <c r="HG412" s="24"/>
      <c r="HH412" s="24"/>
      <c r="HI412" s="24"/>
      <c r="HJ412" s="24"/>
      <c r="HK412" s="24"/>
      <c r="HL412" s="24"/>
      <c r="HM412" s="24"/>
      <c r="HN412" s="24"/>
      <c r="HO412" s="24"/>
      <c r="HP412" s="24"/>
      <c r="HQ412" s="24"/>
      <c r="HR412" s="24"/>
      <c r="HS412" s="24"/>
      <c r="HT412" s="24"/>
      <c r="HU412" s="24"/>
      <c r="HV412" s="24"/>
      <c r="HW412" s="24"/>
      <c r="HX412" s="24"/>
      <c r="HY412" s="24"/>
      <c r="HZ412" s="24"/>
      <c r="IA412" s="24"/>
      <c r="IB412" s="24"/>
      <c r="IC412" s="24"/>
      <c r="ID412" s="24"/>
      <c r="IE412" s="24"/>
      <c r="IF412" s="24"/>
      <c r="IG412" s="24"/>
      <c r="IH412" s="24"/>
      <c r="II412" s="24"/>
      <c r="IJ412" s="24"/>
      <c r="IK412" s="24"/>
      <c r="IL412" s="24"/>
      <c r="IM412" s="24"/>
      <c r="IN412" s="24"/>
      <c r="IO412" s="24"/>
      <c r="IP412" s="24"/>
      <c r="IQ412" s="24"/>
      <c r="IR412" s="24"/>
      <c r="IS412" s="24"/>
      <c r="IT412" s="24"/>
      <c r="IU412" s="24"/>
      <c r="IV412" s="24"/>
      <c r="IW412" s="24"/>
      <c r="IX412" s="24"/>
      <c r="IY412" s="24"/>
      <c r="IZ412" s="24"/>
      <c r="JA412" s="24"/>
      <c r="JB412" s="24"/>
      <c r="JC412" s="24"/>
      <c r="JD412" s="24"/>
      <c r="JE412" s="24"/>
      <c r="JF412" s="24"/>
      <c r="JG412" s="24"/>
      <c r="JH412" s="24"/>
      <c r="JI412" s="24"/>
      <c r="JJ412" s="24"/>
      <c r="JK412" s="24"/>
      <c r="JL412" s="24"/>
      <c r="JM412" s="24"/>
      <c r="JN412" s="24"/>
      <c r="JO412" s="24"/>
      <c r="JP412" s="24"/>
      <c r="JQ412" s="24"/>
      <c r="JR412" s="24"/>
      <c r="JS412" s="24"/>
      <c r="JT412" s="24"/>
      <c r="JU412" s="24"/>
      <c r="JV412" s="24"/>
      <c r="JW412" s="24"/>
      <c r="JX412" s="24"/>
      <c r="JY412" s="24"/>
      <c r="JZ412" s="24"/>
      <c r="KA412" s="24"/>
      <c r="KB412" s="24"/>
      <c r="KC412" s="24"/>
      <c r="KD412" s="24"/>
      <c r="KE412" s="24"/>
      <c r="KF412" s="24"/>
      <c r="KG412" s="24"/>
      <c r="KH412" s="24"/>
      <c r="KI412" s="24"/>
      <c r="KJ412" s="24"/>
      <c r="KK412" s="24"/>
      <c r="KL412" s="24"/>
      <c r="KM412" s="24"/>
      <c r="KN412" s="24"/>
      <c r="KO412" s="24"/>
      <c r="KP412" s="24"/>
      <c r="KQ412" s="24"/>
      <c r="KR412" s="24"/>
      <c r="KS412" s="24"/>
      <c r="KT412" s="24"/>
      <c r="KU412" s="24"/>
      <c r="KV412" s="24"/>
      <c r="KW412" s="24"/>
      <c r="KX412" s="24"/>
      <c r="KY412" s="24"/>
      <c r="KZ412" s="24"/>
      <c r="LA412" s="24"/>
      <c r="LB412" s="24"/>
      <c r="LC412" s="24"/>
      <c r="LD412" s="24"/>
      <c r="LE412" s="24"/>
      <c r="LF412" s="24"/>
      <c r="LG412" s="24"/>
      <c r="LH412" s="24"/>
      <c r="LI412" s="24"/>
      <c r="LJ412" s="24"/>
      <c r="LK412" s="24"/>
      <c r="LL412" s="24"/>
      <c r="LM412" s="24"/>
      <c r="LN412" s="24"/>
      <c r="LO412" s="24"/>
      <c r="LP412" s="24"/>
      <c r="LQ412" s="24"/>
      <c r="LR412" s="24"/>
      <c r="LS412" s="24"/>
      <c r="LT412" s="24"/>
      <c r="LU412" s="24"/>
      <c r="LV412" s="24"/>
      <c r="LW412" s="24"/>
      <c r="LX412" s="24"/>
      <c r="LY412" s="24"/>
      <c r="LZ412" s="24"/>
      <c r="MA412" s="24"/>
      <c r="MB412" s="24"/>
      <c r="MC412" s="24"/>
      <c r="MD412" s="24"/>
      <c r="ME412" s="24"/>
      <c r="MF412" s="24"/>
      <c r="MG412" s="24"/>
      <c r="MH412" s="24"/>
      <c r="MI412" s="24"/>
      <c r="MJ412" s="24"/>
      <c r="MK412" s="24"/>
      <c r="ML412" s="24"/>
      <c r="MM412" s="24"/>
      <c r="MN412" s="24"/>
      <c r="MO412" s="24"/>
      <c r="MP412" s="24"/>
      <c r="MQ412" s="24"/>
      <c r="MR412" s="24"/>
      <c r="MS412" s="24"/>
      <c r="MT412" s="24"/>
      <c r="MU412" s="24"/>
      <c r="MV412" s="24"/>
      <c r="MW412" s="24"/>
      <c r="MX412" s="24"/>
      <c r="MY412" s="24"/>
      <c r="MZ412" s="24"/>
      <c r="NA412" s="24"/>
      <c r="NB412" s="24"/>
      <c r="NC412" s="24"/>
      <c r="ND412" s="24"/>
      <c r="NE412" s="24"/>
      <c r="NF412" s="24"/>
      <c r="NG412" s="24"/>
      <c r="NH412" s="24"/>
      <c r="NI412" s="24"/>
      <c r="NJ412" s="24"/>
      <c r="NK412" s="24"/>
      <c r="NL412" s="24"/>
      <c r="NM412" s="24"/>
      <c r="NN412" s="24"/>
      <c r="NO412" s="24"/>
      <c r="NP412" s="24"/>
      <c r="NQ412" s="24"/>
      <c r="NR412" s="24"/>
      <c r="NS412" s="24"/>
      <c r="NT412" s="24"/>
      <c r="NU412" s="24"/>
      <c r="NV412" s="24"/>
      <c r="NW412" s="24"/>
      <c r="NX412" s="24"/>
      <c r="NY412" s="24"/>
      <c r="NZ412" s="24"/>
      <c r="OA412" s="24"/>
      <c r="OB412" s="24"/>
      <c r="OC412" s="24"/>
      <c r="OD412" s="24"/>
      <c r="OE412" s="24"/>
      <c r="OF412" s="24"/>
      <c r="OG412" s="24"/>
      <c r="OH412" s="24"/>
      <c r="OI412" s="24"/>
      <c r="OJ412" s="24"/>
      <c r="OK412" s="24"/>
      <c r="OL412" s="24"/>
      <c r="OM412" s="24"/>
      <c r="ON412" s="24"/>
      <c r="OO412" s="24"/>
      <c r="OP412" s="24"/>
      <c r="OQ412" s="24"/>
      <c r="OR412" s="24"/>
      <c r="OS412" s="24"/>
      <c r="OT412" s="24"/>
      <c r="OU412" s="24"/>
      <c r="OV412" s="24"/>
      <c r="OW412" s="24"/>
      <c r="OX412" s="24"/>
      <c r="OY412" s="24"/>
      <c r="OZ412" s="24"/>
      <c r="PA412" s="24"/>
      <c r="PB412" s="24"/>
      <c r="PC412" s="24"/>
      <c r="PD412" s="24"/>
      <c r="PE412" s="24"/>
      <c r="PF412" s="24"/>
      <c r="PG412" s="24"/>
      <c r="PH412" s="24"/>
      <c r="PI412" s="24"/>
      <c r="PJ412" s="24"/>
      <c r="PK412" s="24"/>
      <c r="PL412" s="24"/>
      <c r="PM412" s="24"/>
      <c r="PN412" s="24"/>
      <c r="PO412" s="24"/>
      <c r="PP412" s="24"/>
      <c r="PQ412" s="24"/>
      <c r="PR412" s="24"/>
      <c r="PS412" s="24"/>
      <c r="PT412" s="24"/>
      <c r="PU412" s="24"/>
      <c r="PV412" s="24"/>
      <c r="PW412" s="24"/>
      <c r="PX412" s="24"/>
      <c r="PY412" s="24"/>
      <c r="PZ412" s="24"/>
      <c r="QA412" s="24"/>
      <c r="QB412" s="24"/>
      <c r="QC412" s="24"/>
      <c r="QD412" s="24"/>
      <c r="QE412" s="24"/>
      <c r="QF412" s="24"/>
      <c r="QG412" s="24"/>
      <c r="QH412" s="24"/>
      <c r="QI412" s="24"/>
      <c r="QJ412" s="24"/>
      <c r="QK412" s="24"/>
      <c r="QL412" s="24"/>
      <c r="QM412" s="24"/>
      <c r="QN412" s="24"/>
      <c r="QO412" s="24"/>
      <c r="QP412" s="24"/>
      <c r="QQ412" s="24"/>
      <c r="QR412" s="24"/>
      <c r="QS412" s="24"/>
      <c r="QT412" s="24"/>
      <c r="QU412" s="24"/>
      <c r="QV412" s="24"/>
      <c r="QW412" s="24"/>
      <c r="QX412" s="24"/>
      <c r="QY412" s="24"/>
      <c r="QZ412" s="24"/>
      <c r="RA412" s="24"/>
      <c r="RB412" s="24"/>
      <c r="RC412" s="24"/>
      <c r="RD412" s="24"/>
      <c r="RE412" s="24"/>
      <c r="RF412" s="24"/>
      <c r="RG412" s="24"/>
      <c r="RH412" s="24"/>
      <c r="RI412" s="24"/>
      <c r="RJ412" s="24"/>
      <c r="RK412" s="24"/>
      <c r="RL412" s="24"/>
      <c r="RM412" s="24"/>
      <c r="RN412" s="24"/>
      <c r="RO412" s="24"/>
      <c r="RP412" s="24"/>
      <c r="RQ412" s="24"/>
      <c r="RR412" s="24"/>
      <c r="RS412" s="24"/>
      <c r="RT412" s="24"/>
      <c r="RU412" s="24"/>
      <c r="RV412" s="24"/>
      <c r="RW412" s="24"/>
      <c r="RX412" s="24"/>
      <c r="RY412" s="24"/>
      <c r="RZ412" s="24"/>
      <c r="SA412" s="24"/>
      <c r="SB412" s="24"/>
      <c r="SC412" s="24"/>
      <c r="SD412" s="24"/>
      <c r="SE412" s="24"/>
      <c r="SF412" s="24"/>
      <c r="SG412" s="24"/>
      <c r="SH412" s="24"/>
      <c r="SI412" s="24"/>
      <c r="SJ412" s="24"/>
      <c r="SK412" s="24"/>
      <c r="SL412" s="24"/>
      <c r="SM412" s="24"/>
      <c r="SN412" s="24"/>
      <c r="SO412" s="24"/>
      <c r="SP412" s="24"/>
      <c r="SQ412" s="24"/>
      <c r="SR412" s="24"/>
      <c r="SS412" s="24"/>
      <c r="ST412" s="24"/>
      <c r="SU412" s="24"/>
      <c r="SV412" s="24"/>
      <c r="SW412" s="24"/>
      <c r="SX412" s="24"/>
      <c r="SY412" s="24"/>
      <c r="SZ412" s="24"/>
      <c r="TA412" s="24"/>
      <c r="TB412" s="24"/>
      <c r="TC412" s="24"/>
      <c r="TD412" s="24"/>
      <c r="TE412" s="24"/>
      <c r="TF412" s="24"/>
      <c r="TG412" s="24"/>
      <c r="TH412" s="24"/>
      <c r="TI412" s="24"/>
      <c r="TJ412" s="24"/>
      <c r="TK412" s="24"/>
      <c r="TL412" s="24"/>
      <c r="TM412" s="24"/>
      <c r="TN412" s="24"/>
      <c r="TO412" s="24"/>
      <c r="TP412" s="24"/>
      <c r="TQ412" s="24"/>
      <c r="TR412" s="24"/>
      <c r="TS412" s="24"/>
      <c r="TT412" s="24"/>
      <c r="TU412" s="24"/>
      <c r="TV412" s="24"/>
      <c r="TW412" s="24"/>
      <c r="TX412" s="24"/>
      <c r="TY412" s="24"/>
      <c r="TZ412" s="24"/>
      <c r="UA412" s="24"/>
      <c r="UB412" s="24"/>
      <c r="UC412" s="24"/>
      <c r="UD412" s="24"/>
      <c r="UE412" s="24"/>
      <c r="UF412" s="24"/>
      <c r="UG412" s="24"/>
      <c r="UH412" s="24"/>
      <c r="UI412" s="24"/>
      <c r="UJ412" s="24"/>
      <c r="UK412" s="24"/>
      <c r="UL412" s="24"/>
      <c r="UM412" s="24"/>
      <c r="UN412" s="24"/>
      <c r="UO412" s="24"/>
      <c r="UP412" s="24"/>
      <c r="UQ412" s="24"/>
      <c r="UR412" s="24"/>
      <c r="US412" s="24"/>
      <c r="UT412" s="24"/>
      <c r="UU412" s="24"/>
      <c r="UV412" s="24"/>
      <c r="UW412" s="24"/>
      <c r="UX412" s="24"/>
      <c r="UY412" s="24"/>
      <c r="UZ412" s="24"/>
      <c r="VA412" s="24"/>
      <c r="VB412" s="24"/>
      <c r="VC412" s="24"/>
      <c r="VD412" s="24"/>
    </row>
    <row r="413" spans="1:576" s="23" customFormat="1" ht="15" customHeight="1" x14ac:dyDescent="0.2">
      <c r="A413" s="18">
        <v>99</v>
      </c>
      <c r="B413" s="89" t="s">
        <v>325</v>
      </c>
      <c r="C413" s="89" t="s">
        <v>326</v>
      </c>
      <c r="D413" s="20">
        <v>14</v>
      </c>
      <c r="E413" s="89" t="s">
        <v>247</v>
      </c>
      <c r="F413" s="89" t="s">
        <v>327</v>
      </c>
      <c r="G413" s="130" t="s">
        <v>228</v>
      </c>
      <c r="H413" s="22">
        <v>40</v>
      </c>
      <c r="I413" s="22" t="s">
        <v>121</v>
      </c>
      <c r="J413" s="21" t="s">
        <v>239</v>
      </c>
      <c r="K413" s="21" t="s">
        <v>273</v>
      </c>
      <c r="L413" s="21" t="s">
        <v>287</v>
      </c>
      <c r="M413" s="22">
        <v>1</v>
      </c>
      <c r="N413" s="62">
        <v>10931</v>
      </c>
      <c r="O413" s="62">
        <f t="shared" si="218"/>
        <v>2186.2000000000003</v>
      </c>
      <c r="P413" s="62"/>
      <c r="Q413" s="62">
        <f t="shared" si="219"/>
        <v>13117.2</v>
      </c>
      <c r="R413" s="62">
        <f>70.1*6</f>
        <v>420.59999999999997</v>
      </c>
      <c r="S413" s="62">
        <f t="shared" si="220"/>
        <v>2445.5333333333333</v>
      </c>
      <c r="T413" s="62">
        <f t="shared" si="221"/>
        <v>24455.333333333336</v>
      </c>
      <c r="U413" s="62">
        <f t="shared" si="222"/>
        <v>2295.5099999999998</v>
      </c>
      <c r="V413" s="62">
        <f t="shared" si="223"/>
        <v>393.51600000000002</v>
      </c>
      <c r="W413" s="62">
        <f t="shared" si="224"/>
        <v>655.86000000000013</v>
      </c>
      <c r="X413" s="62">
        <f t="shared" si="225"/>
        <v>262.34399999999999</v>
      </c>
      <c r="Y413" s="62">
        <f t="shared" si="205"/>
        <v>926</v>
      </c>
      <c r="Z413" s="62">
        <f t="shared" si="206"/>
        <v>630</v>
      </c>
      <c r="AA413" s="64">
        <f t="shared" si="226"/>
        <v>7336.6</v>
      </c>
      <c r="AB413" s="64">
        <f t="shared" si="227"/>
        <v>21554.152222222227</v>
      </c>
      <c r="AC413" s="64">
        <f t="shared" si="228"/>
        <v>258649.82666666672</v>
      </c>
      <c r="AD413" s="64"/>
      <c r="AE413" s="64"/>
      <c r="AF413" s="64"/>
      <c r="AG413" s="64"/>
      <c r="AH413" s="64"/>
      <c r="AI413" s="64"/>
      <c r="AJ413" s="64"/>
      <c r="AK413" s="64"/>
      <c r="AL413" s="6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  <c r="CH413" s="24"/>
      <c r="CI413" s="24"/>
      <c r="CJ413" s="24"/>
      <c r="CK413" s="24"/>
      <c r="CL413" s="24"/>
      <c r="CM413" s="24"/>
      <c r="CN413" s="24"/>
      <c r="CO413" s="24"/>
      <c r="CP413" s="24"/>
      <c r="CQ413" s="24"/>
      <c r="CR413" s="24"/>
      <c r="CS413" s="24"/>
      <c r="CT413" s="24"/>
      <c r="CU413" s="24"/>
      <c r="CV413" s="24"/>
      <c r="CW413" s="24"/>
      <c r="CX413" s="24"/>
      <c r="CY413" s="24"/>
      <c r="CZ413" s="24"/>
      <c r="DA413" s="24"/>
      <c r="DB413" s="24"/>
      <c r="DC413" s="24"/>
      <c r="DD413" s="24"/>
      <c r="DE413" s="24"/>
      <c r="DF413" s="24"/>
      <c r="DG413" s="24"/>
      <c r="DH413" s="24"/>
      <c r="DI413" s="24"/>
      <c r="DJ413" s="24"/>
      <c r="DK413" s="24"/>
      <c r="DL413" s="24"/>
      <c r="DM413" s="24"/>
      <c r="DN413" s="24"/>
      <c r="DO413" s="24"/>
      <c r="DP413" s="24"/>
      <c r="DQ413" s="24"/>
      <c r="DR413" s="24"/>
      <c r="DS413" s="24"/>
      <c r="DT413" s="24"/>
      <c r="DU413" s="24"/>
      <c r="DV413" s="24"/>
      <c r="DW413" s="24"/>
      <c r="DX413" s="24"/>
      <c r="DY413" s="24"/>
      <c r="DZ413" s="24"/>
      <c r="EA413" s="24"/>
      <c r="EB413" s="24"/>
      <c r="EC413" s="24"/>
      <c r="ED413" s="24"/>
      <c r="EE413" s="24"/>
      <c r="EF413" s="24"/>
      <c r="EG413" s="24"/>
      <c r="EH413" s="24"/>
      <c r="EI413" s="24"/>
      <c r="EJ413" s="24"/>
      <c r="EK413" s="24"/>
      <c r="EL413" s="24"/>
      <c r="EM413" s="24"/>
      <c r="EN413" s="24"/>
      <c r="EO413" s="24"/>
      <c r="EP413" s="24"/>
      <c r="EQ413" s="24"/>
      <c r="ER413" s="24"/>
      <c r="ES413" s="24"/>
      <c r="ET413" s="24"/>
      <c r="EU413" s="24"/>
      <c r="EV413" s="24"/>
      <c r="EW413" s="24"/>
      <c r="EX413" s="24"/>
      <c r="EY413" s="24"/>
      <c r="EZ413" s="24"/>
      <c r="FA413" s="24"/>
      <c r="FB413" s="24"/>
      <c r="FC413" s="24"/>
      <c r="FD413" s="24"/>
      <c r="FE413" s="24"/>
      <c r="FF413" s="24"/>
      <c r="FG413" s="24"/>
      <c r="FH413" s="24"/>
      <c r="FI413" s="24"/>
      <c r="FJ413" s="24"/>
      <c r="FK413" s="24"/>
      <c r="FL413" s="24"/>
      <c r="FM413" s="24"/>
      <c r="FN413" s="24"/>
      <c r="FO413" s="24"/>
      <c r="FP413" s="24"/>
      <c r="FQ413" s="24"/>
      <c r="FR413" s="24"/>
      <c r="FS413" s="24"/>
      <c r="FT413" s="24"/>
      <c r="FU413" s="24"/>
      <c r="FV413" s="24"/>
      <c r="FW413" s="24"/>
      <c r="FX413" s="24"/>
      <c r="FY413" s="24"/>
      <c r="FZ413" s="24"/>
      <c r="GA413" s="24"/>
      <c r="GB413" s="24"/>
      <c r="GC413" s="24"/>
      <c r="GD413" s="24"/>
      <c r="GE413" s="24"/>
      <c r="GF413" s="24"/>
      <c r="GG413" s="24"/>
      <c r="GH413" s="24"/>
      <c r="GI413" s="24"/>
      <c r="GJ413" s="24"/>
      <c r="GK413" s="24"/>
      <c r="GL413" s="24"/>
      <c r="GM413" s="24"/>
      <c r="GN413" s="24"/>
      <c r="GO413" s="24"/>
      <c r="GP413" s="24"/>
      <c r="GQ413" s="24"/>
      <c r="GR413" s="24"/>
      <c r="GS413" s="24"/>
      <c r="GT413" s="24"/>
      <c r="GU413" s="24"/>
      <c r="GV413" s="24"/>
      <c r="GW413" s="24"/>
      <c r="GX413" s="24"/>
      <c r="GY413" s="24"/>
      <c r="GZ413" s="24"/>
      <c r="HA413" s="24"/>
      <c r="HB413" s="24"/>
      <c r="HC413" s="24"/>
      <c r="HD413" s="24"/>
      <c r="HE413" s="24"/>
      <c r="HF413" s="24"/>
      <c r="HG413" s="24"/>
      <c r="HH413" s="24"/>
      <c r="HI413" s="24"/>
      <c r="HJ413" s="24"/>
      <c r="HK413" s="24"/>
      <c r="HL413" s="24"/>
      <c r="HM413" s="24"/>
      <c r="HN413" s="24"/>
      <c r="HO413" s="24"/>
      <c r="HP413" s="24"/>
      <c r="HQ413" s="24"/>
      <c r="HR413" s="24"/>
      <c r="HS413" s="24"/>
      <c r="HT413" s="24"/>
      <c r="HU413" s="24"/>
      <c r="HV413" s="24"/>
      <c r="HW413" s="24"/>
      <c r="HX413" s="24"/>
      <c r="HY413" s="24"/>
      <c r="HZ413" s="24"/>
      <c r="IA413" s="24"/>
      <c r="IB413" s="24"/>
      <c r="IC413" s="24"/>
      <c r="ID413" s="24"/>
      <c r="IE413" s="24"/>
      <c r="IF413" s="24"/>
      <c r="IG413" s="24"/>
      <c r="IH413" s="24"/>
      <c r="II413" s="24"/>
      <c r="IJ413" s="24"/>
      <c r="IK413" s="24"/>
      <c r="IL413" s="24"/>
      <c r="IM413" s="24"/>
      <c r="IN413" s="24"/>
      <c r="IO413" s="24"/>
      <c r="IP413" s="24"/>
      <c r="IQ413" s="24"/>
      <c r="IR413" s="24"/>
      <c r="IS413" s="24"/>
      <c r="IT413" s="24"/>
      <c r="IU413" s="24"/>
      <c r="IV413" s="24"/>
      <c r="IW413" s="24"/>
      <c r="IX413" s="24"/>
      <c r="IY413" s="24"/>
      <c r="IZ413" s="24"/>
      <c r="JA413" s="24"/>
      <c r="JB413" s="24"/>
      <c r="JC413" s="24"/>
      <c r="JD413" s="24"/>
      <c r="JE413" s="24"/>
      <c r="JF413" s="24"/>
      <c r="JG413" s="24"/>
      <c r="JH413" s="24"/>
      <c r="JI413" s="24"/>
      <c r="JJ413" s="24"/>
      <c r="JK413" s="24"/>
      <c r="JL413" s="24"/>
      <c r="JM413" s="24"/>
      <c r="JN413" s="24"/>
      <c r="JO413" s="24"/>
      <c r="JP413" s="24"/>
      <c r="JQ413" s="24"/>
      <c r="JR413" s="24"/>
      <c r="JS413" s="24"/>
      <c r="JT413" s="24"/>
      <c r="JU413" s="24"/>
      <c r="JV413" s="24"/>
      <c r="JW413" s="24"/>
      <c r="JX413" s="24"/>
      <c r="JY413" s="24"/>
      <c r="JZ413" s="24"/>
      <c r="KA413" s="24"/>
      <c r="KB413" s="24"/>
      <c r="KC413" s="24"/>
      <c r="KD413" s="24"/>
      <c r="KE413" s="24"/>
      <c r="KF413" s="24"/>
      <c r="KG413" s="24"/>
      <c r="KH413" s="24"/>
      <c r="KI413" s="24"/>
      <c r="KJ413" s="24"/>
      <c r="KK413" s="24"/>
      <c r="KL413" s="24"/>
      <c r="KM413" s="24"/>
      <c r="KN413" s="24"/>
      <c r="KO413" s="24"/>
      <c r="KP413" s="24"/>
      <c r="KQ413" s="24"/>
      <c r="KR413" s="24"/>
      <c r="KS413" s="24"/>
      <c r="KT413" s="24"/>
      <c r="KU413" s="24"/>
      <c r="KV413" s="24"/>
      <c r="KW413" s="24"/>
      <c r="KX413" s="24"/>
      <c r="KY413" s="24"/>
      <c r="KZ413" s="24"/>
      <c r="LA413" s="24"/>
      <c r="LB413" s="24"/>
      <c r="LC413" s="24"/>
      <c r="LD413" s="24"/>
      <c r="LE413" s="24"/>
      <c r="LF413" s="24"/>
      <c r="LG413" s="24"/>
      <c r="LH413" s="24"/>
      <c r="LI413" s="24"/>
      <c r="LJ413" s="24"/>
      <c r="LK413" s="24"/>
      <c r="LL413" s="24"/>
      <c r="LM413" s="24"/>
      <c r="LN413" s="24"/>
      <c r="LO413" s="24"/>
      <c r="LP413" s="24"/>
      <c r="LQ413" s="24"/>
      <c r="LR413" s="24"/>
      <c r="LS413" s="24"/>
      <c r="LT413" s="24"/>
      <c r="LU413" s="24"/>
      <c r="LV413" s="24"/>
      <c r="LW413" s="24"/>
      <c r="LX413" s="24"/>
      <c r="LY413" s="24"/>
      <c r="LZ413" s="24"/>
      <c r="MA413" s="24"/>
      <c r="MB413" s="24"/>
      <c r="MC413" s="24"/>
      <c r="MD413" s="24"/>
      <c r="ME413" s="24"/>
      <c r="MF413" s="24"/>
      <c r="MG413" s="24"/>
      <c r="MH413" s="24"/>
      <c r="MI413" s="24"/>
      <c r="MJ413" s="24"/>
      <c r="MK413" s="24"/>
      <c r="ML413" s="24"/>
      <c r="MM413" s="24"/>
      <c r="MN413" s="24"/>
      <c r="MO413" s="24"/>
      <c r="MP413" s="24"/>
      <c r="MQ413" s="24"/>
      <c r="MR413" s="24"/>
      <c r="MS413" s="24"/>
      <c r="MT413" s="24"/>
      <c r="MU413" s="24"/>
      <c r="MV413" s="24"/>
      <c r="MW413" s="24"/>
      <c r="MX413" s="24"/>
      <c r="MY413" s="24"/>
      <c r="MZ413" s="24"/>
      <c r="NA413" s="24"/>
      <c r="NB413" s="24"/>
      <c r="NC413" s="24"/>
      <c r="ND413" s="24"/>
      <c r="NE413" s="24"/>
      <c r="NF413" s="24"/>
      <c r="NG413" s="24"/>
      <c r="NH413" s="24"/>
      <c r="NI413" s="24"/>
      <c r="NJ413" s="24"/>
      <c r="NK413" s="24"/>
      <c r="NL413" s="24"/>
      <c r="NM413" s="24"/>
      <c r="NN413" s="24"/>
      <c r="NO413" s="24"/>
      <c r="NP413" s="24"/>
      <c r="NQ413" s="24"/>
      <c r="NR413" s="24"/>
      <c r="NS413" s="24"/>
      <c r="NT413" s="24"/>
      <c r="NU413" s="24"/>
      <c r="NV413" s="24"/>
      <c r="NW413" s="24"/>
      <c r="NX413" s="24"/>
      <c r="NY413" s="24"/>
      <c r="NZ413" s="24"/>
      <c r="OA413" s="24"/>
      <c r="OB413" s="24"/>
      <c r="OC413" s="24"/>
      <c r="OD413" s="24"/>
      <c r="OE413" s="24"/>
      <c r="OF413" s="24"/>
      <c r="OG413" s="24"/>
      <c r="OH413" s="24"/>
      <c r="OI413" s="24"/>
      <c r="OJ413" s="24"/>
      <c r="OK413" s="24"/>
      <c r="OL413" s="24"/>
      <c r="OM413" s="24"/>
      <c r="ON413" s="24"/>
      <c r="OO413" s="24"/>
      <c r="OP413" s="24"/>
      <c r="OQ413" s="24"/>
      <c r="OR413" s="24"/>
      <c r="OS413" s="24"/>
      <c r="OT413" s="24"/>
      <c r="OU413" s="24"/>
      <c r="OV413" s="24"/>
      <c r="OW413" s="24"/>
      <c r="OX413" s="24"/>
      <c r="OY413" s="24"/>
      <c r="OZ413" s="24"/>
      <c r="PA413" s="24"/>
      <c r="PB413" s="24"/>
      <c r="PC413" s="24"/>
      <c r="PD413" s="24"/>
      <c r="PE413" s="24"/>
      <c r="PF413" s="24"/>
      <c r="PG413" s="24"/>
      <c r="PH413" s="24"/>
      <c r="PI413" s="24"/>
      <c r="PJ413" s="24"/>
      <c r="PK413" s="24"/>
      <c r="PL413" s="24"/>
      <c r="PM413" s="24"/>
      <c r="PN413" s="24"/>
      <c r="PO413" s="24"/>
      <c r="PP413" s="24"/>
      <c r="PQ413" s="24"/>
      <c r="PR413" s="24"/>
      <c r="PS413" s="24"/>
      <c r="PT413" s="24"/>
      <c r="PU413" s="24"/>
      <c r="PV413" s="24"/>
      <c r="PW413" s="24"/>
      <c r="PX413" s="24"/>
      <c r="PY413" s="24"/>
      <c r="PZ413" s="24"/>
      <c r="QA413" s="24"/>
      <c r="QB413" s="24"/>
      <c r="QC413" s="24"/>
      <c r="QD413" s="24"/>
      <c r="QE413" s="24"/>
      <c r="QF413" s="24"/>
      <c r="QG413" s="24"/>
      <c r="QH413" s="24"/>
      <c r="QI413" s="24"/>
      <c r="QJ413" s="24"/>
      <c r="QK413" s="24"/>
      <c r="QL413" s="24"/>
      <c r="QM413" s="24"/>
      <c r="QN413" s="24"/>
      <c r="QO413" s="24"/>
      <c r="QP413" s="24"/>
      <c r="QQ413" s="24"/>
      <c r="QR413" s="24"/>
      <c r="QS413" s="24"/>
      <c r="QT413" s="24"/>
      <c r="QU413" s="24"/>
      <c r="QV413" s="24"/>
      <c r="QW413" s="24"/>
      <c r="QX413" s="24"/>
      <c r="QY413" s="24"/>
      <c r="QZ413" s="24"/>
      <c r="RA413" s="24"/>
      <c r="RB413" s="24"/>
      <c r="RC413" s="24"/>
      <c r="RD413" s="24"/>
      <c r="RE413" s="24"/>
      <c r="RF413" s="24"/>
      <c r="RG413" s="24"/>
      <c r="RH413" s="24"/>
      <c r="RI413" s="24"/>
      <c r="RJ413" s="24"/>
      <c r="RK413" s="24"/>
      <c r="RL413" s="24"/>
      <c r="RM413" s="24"/>
      <c r="RN413" s="24"/>
      <c r="RO413" s="24"/>
      <c r="RP413" s="24"/>
      <c r="RQ413" s="24"/>
      <c r="RR413" s="24"/>
      <c r="RS413" s="24"/>
      <c r="RT413" s="24"/>
      <c r="RU413" s="24"/>
      <c r="RV413" s="24"/>
      <c r="RW413" s="24"/>
      <c r="RX413" s="24"/>
      <c r="RY413" s="24"/>
      <c r="RZ413" s="24"/>
      <c r="SA413" s="24"/>
      <c r="SB413" s="24"/>
      <c r="SC413" s="24"/>
      <c r="SD413" s="24"/>
      <c r="SE413" s="24"/>
      <c r="SF413" s="24"/>
      <c r="SG413" s="24"/>
      <c r="SH413" s="24"/>
      <c r="SI413" s="24"/>
      <c r="SJ413" s="24"/>
      <c r="SK413" s="24"/>
      <c r="SL413" s="24"/>
      <c r="SM413" s="24"/>
      <c r="SN413" s="24"/>
      <c r="SO413" s="24"/>
      <c r="SP413" s="24"/>
      <c r="SQ413" s="24"/>
      <c r="SR413" s="24"/>
      <c r="SS413" s="24"/>
      <c r="ST413" s="24"/>
      <c r="SU413" s="24"/>
      <c r="SV413" s="24"/>
      <c r="SW413" s="24"/>
      <c r="SX413" s="24"/>
      <c r="SY413" s="24"/>
      <c r="SZ413" s="24"/>
      <c r="TA413" s="24"/>
      <c r="TB413" s="24"/>
      <c r="TC413" s="24"/>
      <c r="TD413" s="24"/>
      <c r="TE413" s="24"/>
      <c r="TF413" s="24"/>
      <c r="TG413" s="24"/>
      <c r="TH413" s="24"/>
      <c r="TI413" s="24"/>
      <c r="TJ413" s="24"/>
      <c r="TK413" s="24"/>
      <c r="TL413" s="24"/>
      <c r="TM413" s="24"/>
      <c r="TN413" s="24"/>
      <c r="TO413" s="24"/>
      <c r="TP413" s="24"/>
      <c r="TQ413" s="24"/>
      <c r="TR413" s="24"/>
      <c r="TS413" s="24"/>
      <c r="TT413" s="24"/>
      <c r="TU413" s="24"/>
      <c r="TV413" s="24"/>
      <c r="TW413" s="24"/>
      <c r="TX413" s="24"/>
      <c r="TY413" s="24"/>
      <c r="TZ413" s="24"/>
      <c r="UA413" s="24"/>
      <c r="UB413" s="24"/>
      <c r="UC413" s="24"/>
      <c r="UD413" s="24"/>
      <c r="UE413" s="24"/>
      <c r="UF413" s="24"/>
      <c r="UG413" s="24"/>
      <c r="UH413" s="24"/>
      <c r="UI413" s="24"/>
      <c r="UJ413" s="24"/>
      <c r="UK413" s="24"/>
      <c r="UL413" s="24"/>
      <c r="UM413" s="24"/>
      <c r="UN413" s="24"/>
      <c r="UO413" s="24"/>
      <c r="UP413" s="24"/>
      <c r="UQ413" s="24"/>
      <c r="UR413" s="24"/>
      <c r="US413" s="24"/>
      <c r="UT413" s="24"/>
      <c r="UU413" s="24"/>
      <c r="UV413" s="24"/>
      <c r="UW413" s="24"/>
      <c r="UX413" s="24"/>
      <c r="UY413" s="24"/>
      <c r="UZ413" s="24"/>
      <c r="VA413" s="24"/>
      <c r="VB413" s="24"/>
      <c r="VC413" s="24"/>
      <c r="VD413" s="24"/>
    </row>
    <row r="414" spans="1:576" s="23" customFormat="1" ht="15" customHeight="1" x14ac:dyDescent="0.2">
      <c r="A414" s="18">
        <v>100</v>
      </c>
      <c r="B414" s="89" t="s">
        <v>325</v>
      </c>
      <c r="C414" s="89" t="s">
        <v>326</v>
      </c>
      <c r="D414" s="20">
        <v>14</v>
      </c>
      <c r="E414" s="89" t="s">
        <v>247</v>
      </c>
      <c r="F414" s="89" t="s">
        <v>327</v>
      </c>
      <c r="G414" s="130" t="s">
        <v>125</v>
      </c>
      <c r="H414" s="22">
        <v>40</v>
      </c>
      <c r="I414" s="157" t="s">
        <v>121</v>
      </c>
      <c r="J414" s="21" t="s">
        <v>238</v>
      </c>
      <c r="K414" s="21" t="s">
        <v>273</v>
      </c>
      <c r="L414" s="21" t="s">
        <v>287</v>
      </c>
      <c r="M414" s="22">
        <v>1</v>
      </c>
      <c r="N414" s="218">
        <v>12087</v>
      </c>
      <c r="O414" s="62">
        <f t="shared" si="218"/>
        <v>2417.4</v>
      </c>
      <c r="P414" s="62"/>
      <c r="Q414" s="62">
        <f t="shared" si="219"/>
        <v>14504.4</v>
      </c>
      <c r="R414" s="62">
        <f>70.1*4</f>
        <v>280.39999999999998</v>
      </c>
      <c r="S414" s="62">
        <f t="shared" si="220"/>
        <v>2687.0666666666666</v>
      </c>
      <c r="T414" s="62">
        <f t="shared" si="221"/>
        <v>26870.666666666664</v>
      </c>
      <c r="U414" s="62">
        <f t="shared" si="222"/>
        <v>2538.27</v>
      </c>
      <c r="V414" s="62">
        <f t="shared" si="223"/>
        <v>435.13199999999995</v>
      </c>
      <c r="W414" s="62">
        <f t="shared" si="224"/>
        <v>725.22</v>
      </c>
      <c r="X414" s="62">
        <f t="shared" si="225"/>
        <v>290.08800000000002</v>
      </c>
      <c r="Y414" s="62">
        <f t="shared" ref="Y414:Y444" si="229">887+70</f>
        <v>957</v>
      </c>
      <c r="Z414" s="62">
        <f t="shared" ref="Z414:Z444" si="230">631+30</f>
        <v>661</v>
      </c>
      <c r="AA414" s="64">
        <f t="shared" si="226"/>
        <v>8061.2</v>
      </c>
      <c r="AB414" s="64">
        <f t="shared" si="227"/>
        <v>23526.421111111114</v>
      </c>
      <c r="AC414" s="64">
        <f t="shared" si="228"/>
        <v>282317.05333333334</v>
      </c>
      <c r="AD414" s="64"/>
      <c r="AE414" s="64"/>
      <c r="AF414" s="64"/>
      <c r="AG414" s="64"/>
      <c r="AH414" s="64"/>
      <c r="AI414" s="64"/>
      <c r="AJ414" s="64"/>
      <c r="AK414" s="64"/>
      <c r="AL414" s="6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J414" s="24"/>
      <c r="CK414" s="24"/>
      <c r="CL414" s="24"/>
      <c r="CM414" s="24"/>
      <c r="CN414" s="24"/>
      <c r="CO414" s="24"/>
      <c r="CP414" s="24"/>
      <c r="CQ414" s="24"/>
      <c r="CR414" s="24"/>
      <c r="CS414" s="24"/>
      <c r="CT414" s="24"/>
      <c r="CU414" s="24"/>
      <c r="CV414" s="24"/>
      <c r="CW414" s="24"/>
      <c r="CX414" s="24"/>
      <c r="CY414" s="24"/>
      <c r="CZ414" s="24"/>
      <c r="DA414" s="24"/>
      <c r="DB414" s="24"/>
      <c r="DC414" s="24"/>
      <c r="DD414" s="24"/>
      <c r="DE414" s="24"/>
      <c r="DF414" s="24"/>
      <c r="DG414" s="24"/>
      <c r="DH414" s="24"/>
      <c r="DI414" s="24"/>
      <c r="DJ414" s="24"/>
      <c r="DK414" s="24"/>
      <c r="DL414" s="24"/>
      <c r="DM414" s="24"/>
      <c r="DN414" s="24"/>
      <c r="DO414" s="24"/>
      <c r="DP414" s="24"/>
      <c r="DQ414" s="24"/>
      <c r="DR414" s="24"/>
      <c r="DS414" s="24"/>
      <c r="DT414" s="24"/>
      <c r="DU414" s="24"/>
      <c r="DV414" s="24"/>
      <c r="DW414" s="24"/>
      <c r="DX414" s="24"/>
      <c r="DY414" s="24"/>
      <c r="DZ414" s="24"/>
      <c r="EA414" s="24"/>
      <c r="EB414" s="24"/>
      <c r="EC414" s="24"/>
      <c r="ED414" s="24"/>
      <c r="EE414" s="24"/>
      <c r="EF414" s="24"/>
      <c r="EG414" s="24"/>
      <c r="EH414" s="24"/>
      <c r="EI414" s="24"/>
      <c r="EJ414" s="24"/>
      <c r="EK414" s="24"/>
      <c r="EL414" s="24"/>
      <c r="EM414" s="24"/>
      <c r="EN414" s="24"/>
      <c r="EO414" s="24"/>
      <c r="EP414" s="24"/>
      <c r="EQ414" s="24"/>
      <c r="ER414" s="24"/>
      <c r="ES414" s="24"/>
      <c r="ET414" s="24"/>
      <c r="EU414" s="24"/>
      <c r="EV414" s="24"/>
      <c r="EW414" s="24"/>
      <c r="EX414" s="24"/>
      <c r="EY414" s="24"/>
      <c r="EZ414" s="24"/>
      <c r="FA414" s="24"/>
      <c r="FB414" s="24"/>
      <c r="FC414" s="24"/>
      <c r="FD414" s="24"/>
      <c r="FE414" s="24"/>
      <c r="FF414" s="24"/>
      <c r="FG414" s="24"/>
      <c r="FH414" s="24"/>
      <c r="FI414" s="24"/>
      <c r="FJ414" s="24"/>
      <c r="FK414" s="24"/>
      <c r="FL414" s="24"/>
      <c r="FM414" s="24"/>
      <c r="FN414" s="24"/>
      <c r="FO414" s="24"/>
      <c r="FP414" s="24"/>
      <c r="FQ414" s="24"/>
      <c r="FR414" s="24"/>
      <c r="FS414" s="24"/>
      <c r="FT414" s="24"/>
      <c r="FU414" s="24"/>
      <c r="FV414" s="24"/>
      <c r="FW414" s="24"/>
      <c r="FX414" s="24"/>
      <c r="FY414" s="24"/>
      <c r="FZ414" s="24"/>
      <c r="GA414" s="24"/>
      <c r="GB414" s="24"/>
      <c r="GC414" s="24"/>
      <c r="GD414" s="24"/>
      <c r="GE414" s="24"/>
      <c r="GF414" s="24"/>
      <c r="GG414" s="24"/>
      <c r="GH414" s="24"/>
      <c r="GI414" s="24"/>
      <c r="GJ414" s="24"/>
      <c r="GK414" s="24"/>
      <c r="GL414" s="24"/>
      <c r="GM414" s="24"/>
      <c r="GN414" s="24"/>
      <c r="GO414" s="24"/>
      <c r="GP414" s="24"/>
      <c r="GQ414" s="24"/>
      <c r="GR414" s="24"/>
      <c r="GS414" s="24"/>
      <c r="GT414" s="24"/>
      <c r="GU414" s="24"/>
      <c r="GV414" s="24"/>
      <c r="GW414" s="24"/>
      <c r="GX414" s="24"/>
      <c r="GY414" s="24"/>
      <c r="GZ414" s="24"/>
      <c r="HA414" s="24"/>
      <c r="HB414" s="24"/>
      <c r="HC414" s="24"/>
      <c r="HD414" s="24"/>
      <c r="HE414" s="24"/>
      <c r="HF414" s="24"/>
      <c r="HG414" s="24"/>
      <c r="HH414" s="24"/>
      <c r="HI414" s="24"/>
      <c r="HJ414" s="24"/>
      <c r="HK414" s="24"/>
      <c r="HL414" s="24"/>
      <c r="HM414" s="24"/>
      <c r="HN414" s="24"/>
      <c r="HO414" s="24"/>
      <c r="HP414" s="24"/>
      <c r="HQ414" s="24"/>
      <c r="HR414" s="24"/>
      <c r="HS414" s="24"/>
      <c r="HT414" s="24"/>
      <c r="HU414" s="24"/>
      <c r="HV414" s="24"/>
      <c r="HW414" s="24"/>
      <c r="HX414" s="24"/>
      <c r="HY414" s="24"/>
      <c r="HZ414" s="24"/>
      <c r="IA414" s="24"/>
      <c r="IB414" s="24"/>
      <c r="IC414" s="24"/>
      <c r="ID414" s="24"/>
      <c r="IE414" s="24"/>
      <c r="IF414" s="24"/>
      <c r="IG414" s="24"/>
      <c r="IH414" s="24"/>
      <c r="II414" s="24"/>
      <c r="IJ414" s="24"/>
      <c r="IK414" s="24"/>
      <c r="IL414" s="24"/>
      <c r="IM414" s="24"/>
      <c r="IN414" s="24"/>
      <c r="IO414" s="24"/>
      <c r="IP414" s="24"/>
      <c r="IQ414" s="24"/>
      <c r="IR414" s="24"/>
      <c r="IS414" s="24"/>
      <c r="IT414" s="24"/>
      <c r="IU414" s="24"/>
      <c r="IV414" s="24"/>
      <c r="IW414" s="24"/>
      <c r="IX414" s="24"/>
      <c r="IY414" s="24"/>
      <c r="IZ414" s="24"/>
      <c r="JA414" s="24"/>
      <c r="JB414" s="24"/>
      <c r="JC414" s="24"/>
      <c r="JD414" s="24"/>
      <c r="JE414" s="24"/>
      <c r="JF414" s="24"/>
      <c r="JG414" s="24"/>
      <c r="JH414" s="24"/>
      <c r="JI414" s="24"/>
      <c r="JJ414" s="24"/>
      <c r="JK414" s="24"/>
      <c r="JL414" s="24"/>
      <c r="JM414" s="24"/>
      <c r="JN414" s="24"/>
      <c r="JO414" s="24"/>
      <c r="JP414" s="24"/>
      <c r="JQ414" s="24"/>
      <c r="JR414" s="24"/>
      <c r="JS414" s="24"/>
      <c r="JT414" s="24"/>
      <c r="JU414" s="24"/>
      <c r="JV414" s="24"/>
      <c r="JW414" s="24"/>
      <c r="JX414" s="24"/>
      <c r="JY414" s="24"/>
      <c r="JZ414" s="24"/>
      <c r="KA414" s="24"/>
      <c r="KB414" s="24"/>
      <c r="KC414" s="24"/>
      <c r="KD414" s="24"/>
      <c r="KE414" s="24"/>
      <c r="KF414" s="24"/>
      <c r="KG414" s="24"/>
      <c r="KH414" s="24"/>
      <c r="KI414" s="24"/>
      <c r="KJ414" s="24"/>
      <c r="KK414" s="24"/>
      <c r="KL414" s="24"/>
      <c r="KM414" s="24"/>
      <c r="KN414" s="24"/>
      <c r="KO414" s="24"/>
      <c r="KP414" s="24"/>
      <c r="KQ414" s="24"/>
      <c r="KR414" s="24"/>
      <c r="KS414" s="24"/>
      <c r="KT414" s="24"/>
      <c r="KU414" s="24"/>
      <c r="KV414" s="24"/>
      <c r="KW414" s="24"/>
      <c r="KX414" s="24"/>
      <c r="KY414" s="24"/>
      <c r="KZ414" s="24"/>
      <c r="LA414" s="24"/>
      <c r="LB414" s="24"/>
      <c r="LC414" s="24"/>
      <c r="LD414" s="24"/>
      <c r="LE414" s="24"/>
      <c r="LF414" s="24"/>
      <c r="LG414" s="24"/>
      <c r="LH414" s="24"/>
      <c r="LI414" s="24"/>
      <c r="LJ414" s="24"/>
      <c r="LK414" s="24"/>
      <c r="LL414" s="24"/>
      <c r="LM414" s="24"/>
      <c r="LN414" s="24"/>
      <c r="LO414" s="24"/>
      <c r="LP414" s="24"/>
      <c r="LQ414" s="24"/>
      <c r="LR414" s="24"/>
      <c r="LS414" s="24"/>
      <c r="LT414" s="24"/>
      <c r="LU414" s="24"/>
      <c r="LV414" s="24"/>
      <c r="LW414" s="24"/>
      <c r="LX414" s="24"/>
      <c r="LY414" s="24"/>
      <c r="LZ414" s="24"/>
      <c r="MA414" s="24"/>
      <c r="MB414" s="24"/>
      <c r="MC414" s="24"/>
      <c r="MD414" s="24"/>
      <c r="ME414" s="24"/>
      <c r="MF414" s="24"/>
      <c r="MG414" s="24"/>
      <c r="MH414" s="24"/>
      <c r="MI414" s="24"/>
      <c r="MJ414" s="24"/>
      <c r="MK414" s="24"/>
      <c r="ML414" s="24"/>
      <c r="MM414" s="24"/>
      <c r="MN414" s="24"/>
      <c r="MO414" s="24"/>
      <c r="MP414" s="24"/>
      <c r="MQ414" s="24"/>
      <c r="MR414" s="24"/>
      <c r="MS414" s="24"/>
      <c r="MT414" s="24"/>
      <c r="MU414" s="24"/>
      <c r="MV414" s="24"/>
      <c r="MW414" s="24"/>
      <c r="MX414" s="24"/>
      <c r="MY414" s="24"/>
      <c r="MZ414" s="24"/>
      <c r="NA414" s="24"/>
      <c r="NB414" s="24"/>
      <c r="NC414" s="24"/>
      <c r="ND414" s="24"/>
      <c r="NE414" s="24"/>
      <c r="NF414" s="24"/>
      <c r="NG414" s="24"/>
      <c r="NH414" s="24"/>
      <c r="NI414" s="24"/>
      <c r="NJ414" s="24"/>
      <c r="NK414" s="24"/>
      <c r="NL414" s="24"/>
      <c r="NM414" s="24"/>
      <c r="NN414" s="24"/>
      <c r="NO414" s="24"/>
      <c r="NP414" s="24"/>
      <c r="NQ414" s="24"/>
      <c r="NR414" s="24"/>
      <c r="NS414" s="24"/>
      <c r="NT414" s="24"/>
      <c r="NU414" s="24"/>
      <c r="NV414" s="24"/>
      <c r="NW414" s="24"/>
      <c r="NX414" s="24"/>
      <c r="NY414" s="24"/>
      <c r="NZ414" s="24"/>
      <c r="OA414" s="24"/>
      <c r="OB414" s="24"/>
      <c r="OC414" s="24"/>
      <c r="OD414" s="24"/>
      <c r="OE414" s="24"/>
      <c r="OF414" s="24"/>
      <c r="OG414" s="24"/>
      <c r="OH414" s="24"/>
      <c r="OI414" s="24"/>
      <c r="OJ414" s="24"/>
      <c r="OK414" s="24"/>
      <c r="OL414" s="24"/>
      <c r="OM414" s="24"/>
      <c r="ON414" s="24"/>
      <c r="OO414" s="24"/>
      <c r="OP414" s="24"/>
      <c r="OQ414" s="24"/>
      <c r="OR414" s="24"/>
      <c r="OS414" s="24"/>
      <c r="OT414" s="24"/>
      <c r="OU414" s="24"/>
      <c r="OV414" s="24"/>
      <c r="OW414" s="24"/>
      <c r="OX414" s="24"/>
      <c r="OY414" s="24"/>
      <c r="OZ414" s="24"/>
      <c r="PA414" s="24"/>
      <c r="PB414" s="24"/>
      <c r="PC414" s="24"/>
      <c r="PD414" s="24"/>
      <c r="PE414" s="24"/>
      <c r="PF414" s="24"/>
      <c r="PG414" s="24"/>
      <c r="PH414" s="24"/>
      <c r="PI414" s="24"/>
      <c r="PJ414" s="24"/>
      <c r="PK414" s="24"/>
      <c r="PL414" s="24"/>
      <c r="PM414" s="24"/>
      <c r="PN414" s="24"/>
      <c r="PO414" s="24"/>
      <c r="PP414" s="24"/>
      <c r="PQ414" s="24"/>
      <c r="PR414" s="24"/>
      <c r="PS414" s="24"/>
      <c r="PT414" s="24"/>
      <c r="PU414" s="24"/>
      <c r="PV414" s="24"/>
      <c r="PW414" s="24"/>
      <c r="PX414" s="24"/>
      <c r="PY414" s="24"/>
      <c r="PZ414" s="24"/>
      <c r="QA414" s="24"/>
      <c r="QB414" s="24"/>
      <c r="QC414" s="24"/>
      <c r="QD414" s="24"/>
      <c r="QE414" s="24"/>
      <c r="QF414" s="24"/>
      <c r="QG414" s="24"/>
      <c r="QH414" s="24"/>
      <c r="QI414" s="24"/>
      <c r="QJ414" s="24"/>
      <c r="QK414" s="24"/>
      <c r="QL414" s="24"/>
      <c r="QM414" s="24"/>
      <c r="QN414" s="24"/>
      <c r="QO414" s="24"/>
      <c r="QP414" s="24"/>
      <c r="QQ414" s="24"/>
      <c r="QR414" s="24"/>
      <c r="QS414" s="24"/>
      <c r="QT414" s="24"/>
      <c r="QU414" s="24"/>
      <c r="QV414" s="24"/>
      <c r="QW414" s="24"/>
      <c r="QX414" s="24"/>
      <c r="QY414" s="24"/>
      <c r="QZ414" s="24"/>
      <c r="RA414" s="24"/>
      <c r="RB414" s="24"/>
      <c r="RC414" s="24"/>
      <c r="RD414" s="24"/>
      <c r="RE414" s="24"/>
      <c r="RF414" s="24"/>
      <c r="RG414" s="24"/>
      <c r="RH414" s="24"/>
      <c r="RI414" s="24"/>
      <c r="RJ414" s="24"/>
      <c r="RK414" s="24"/>
      <c r="RL414" s="24"/>
      <c r="RM414" s="24"/>
      <c r="RN414" s="24"/>
      <c r="RO414" s="24"/>
      <c r="RP414" s="24"/>
      <c r="RQ414" s="24"/>
      <c r="RR414" s="24"/>
      <c r="RS414" s="24"/>
      <c r="RT414" s="24"/>
      <c r="RU414" s="24"/>
      <c r="RV414" s="24"/>
      <c r="RW414" s="24"/>
      <c r="RX414" s="24"/>
      <c r="RY414" s="24"/>
      <c r="RZ414" s="24"/>
      <c r="SA414" s="24"/>
      <c r="SB414" s="24"/>
      <c r="SC414" s="24"/>
      <c r="SD414" s="24"/>
      <c r="SE414" s="24"/>
      <c r="SF414" s="24"/>
      <c r="SG414" s="24"/>
      <c r="SH414" s="24"/>
      <c r="SI414" s="24"/>
      <c r="SJ414" s="24"/>
      <c r="SK414" s="24"/>
      <c r="SL414" s="24"/>
      <c r="SM414" s="24"/>
      <c r="SN414" s="24"/>
      <c r="SO414" s="24"/>
      <c r="SP414" s="24"/>
      <c r="SQ414" s="24"/>
      <c r="SR414" s="24"/>
      <c r="SS414" s="24"/>
      <c r="ST414" s="24"/>
      <c r="SU414" s="24"/>
      <c r="SV414" s="24"/>
      <c r="SW414" s="24"/>
      <c r="SX414" s="24"/>
      <c r="SY414" s="24"/>
      <c r="SZ414" s="24"/>
      <c r="TA414" s="24"/>
      <c r="TB414" s="24"/>
      <c r="TC414" s="24"/>
      <c r="TD414" s="24"/>
      <c r="TE414" s="24"/>
      <c r="TF414" s="24"/>
      <c r="TG414" s="24"/>
      <c r="TH414" s="24"/>
      <c r="TI414" s="24"/>
      <c r="TJ414" s="24"/>
      <c r="TK414" s="24"/>
      <c r="TL414" s="24"/>
      <c r="TM414" s="24"/>
      <c r="TN414" s="24"/>
      <c r="TO414" s="24"/>
      <c r="TP414" s="24"/>
      <c r="TQ414" s="24"/>
      <c r="TR414" s="24"/>
      <c r="TS414" s="24"/>
      <c r="TT414" s="24"/>
      <c r="TU414" s="24"/>
      <c r="TV414" s="24"/>
      <c r="TW414" s="24"/>
      <c r="TX414" s="24"/>
      <c r="TY414" s="24"/>
      <c r="TZ414" s="24"/>
      <c r="UA414" s="24"/>
      <c r="UB414" s="24"/>
      <c r="UC414" s="24"/>
      <c r="UD414" s="24"/>
      <c r="UE414" s="24"/>
      <c r="UF414" s="24"/>
      <c r="UG414" s="24"/>
      <c r="UH414" s="24"/>
      <c r="UI414" s="24"/>
      <c r="UJ414" s="24"/>
      <c r="UK414" s="24"/>
      <c r="UL414" s="24"/>
      <c r="UM414" s="24"/>
      <c r="UN414" s="24"/>
      <c r="UO414" s="24"/>
      <c r="UP414" s="24"/>
      <c r="UQ414" s="24"/>
      <c r="UR414" s="24"/>
      <c r="US414" s="24"/>
      <c r="UT414" s="24"/>
      <c r="UU414" s="24"/>
      <c r="UV414" s="24"/>
      <c r="UW414" s="24"/>
      <c r="UX414" s="24"/>
      <c r="UY414" s="24"/>
      <c r="UZ414" s="24"/>
      <c r="VA414" s="24"/>
      <c r="VB414" s="24"/>
      <c r="VC414" s="24"/>
      <c r="VD414" s="24"/>
    </row>
    <row r="415" spans="1:576" s="23" customFormat="1" ht="15" customHeight="1" x14ac:dyDescent="0.2">
      <c r="A415" s="18">
        <v>101</v>
      </c>
      <c r="B415" s="89" t="s">
        <v>325</v>
      </c>
      <c r="C415" s="89" t="s">
        <v>326</v>
      </c>
      <c r="D415" s="20">
        <v>14</v>
      </c>
      <c r="E415" s="89" t="s">
        <v>247</v>
      </c>
      <c r="F415" s="89" t="s">
        <v>327</v>
      </c>
      <c r="G415" s="130" t="s">
        <v>125</v>
      </c>
      <c r="H415" s="22">
        <v>40</v>
      </c>
      <c r="I415" s="22" t="s">
        <v>121</v>
      </c>
      <c r="J415" s="21" t="s">
        <v>82</v>
      </c>
      <c r="K415" s="21" t="s">
        <v>273</v>
      </c>
      <c r="L415" s="21" t="s">
        <v>287</v>
      </c>
      <c r="M415" s="22">
        <v>1</v>
      </c>
      <c r="N415" s="218">
        <v>12087</v>
      </c>
      <c r="O415" s="62">
        <f t="shared" si="218"/>
        <v>2417.4</v>
      </c>
      <c r="P415" s="62"/>
      <c r="Q415" s="62">
        <f t="shared" si="219"/>
        <v>14504.4</v>
      </c>
      <c r="R415" s="62">
        <f>70.1*6</f>
        <v>420.59999999999997</v>
      </c>
      <c r="S415" s="62">
        <f t="shared" si="220"/>
        <v>2687.0666666666666</v>
      </c>
      <c r="T415" s="62">
        <f t="shared" si="221"/>
        <v>26870.666666666664</v>
      </c>
      <c r="U415" s="62">
        <f t="shared" si="222"/>
        <v>2538.27</v>
      </c>
      <c r="V415" s="62">
        <f t="shared" si="223"/>
        <v>435.13199999999995</v>
      </c>
      <c r="W415" s="62">
        <f t="shared" si="224"/>
        <v>725.22</v>
      </c>
      <c r="X415" s="62">
        <f t="shared" si="225"/>
        <v>290.08800000000002</v>
      </c>
      <c r="Y415" s="62">
        <f t="shared" si="229"/>
        <v>957</v>
      </c>
      <c r="Z415" s="62">
        <f t="shared" si="230"/>
        <v>661</v>
      </c>
      <c r="AA415" s="64">
        <f t="shared" si="226"/>
        <v>8061.2</v>
      </c>
      <c r="AB415" s="64">
        <f t="shared" si="227"/>
        <v>23666.621111111112</v>
      </c>
      <c r="AC415" s="64">
        <f t="shared" si="228"/>
        <v>283999.45333333337</v>
      </c>
      <c r="AD415" s="64"/>
      <c r="AE415" s="64"/>
      <c r="AF415" s="64"/>
      <c r="AG415" s="64"/>
      <c r="AH415" s="64"/>
      <c r="AI415" s="64"/>
      <c r="AJ415" s="64"/>
      <c r="AK415" s="64"/>
      <c r="AL415" s="6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  <c r="CD415" s="24"/>
      <c r="CE415" s="24"/>
      <c r="CF415" s="24"/>
      <c r="CG415" s="24"/>
      <c r="CH415" s="24"/>
      <c r="CI415" s="24"/>
      <c r="CJ415" s="24"/>
      <c r="CK415" s="24"/>
      <c r="CL415" s="24"/>
      <c r="CM415" s="24"/>
      <c r="CN415" s="24"/>
      <c r="CO415" s="24"/>
      <c r="CP415" s="24"/>
      <c r="CQ415" s="24"/>
      <c r="CR415" s="24"/>
      <c r="CS415" s="24"/>
      <c r="CT415" s="24"/>
      <c r="CU415" s="24"/>
      <c r="CV415" s="24"/>
      <c r="CW415" s="24"/>
      <c r="CX415" s="24"/>
      <c r="CY415" s="24"/>
      <c r="CZ415" s="24"/>
      <c r="DA415" s="24"/>
      <c r="DB415" s="24"/>
      <c r="DC415" s="24"/>
      <c r="DD415" s="24"/>
      <c r="DE415" s="24"/>
      <c r="DF415" s="24"/>
      <c r="DG415" s="24"/>
      <c r="DH415" s="24"/>
      <c r="DI415" s="24"/>
      <c r="DJ415" s="24"/>
      <c r="DK415" s="24"/>
      <c r="DL415" s="24"/>
      <c r="DM415" s="24"/>
      <c r="DN415" s="24"/>
      <c r="DO415" s="24"/>
      <c r="DP415" s="24"/>
      <c r="DQ415" s="24"/>
      <c r="DR415" s="24"/>
      <c r="DS415" s="24"/>
      <c r="DT415" s="24"/>
      <c r="DU415" s="24"/>
      <c r="DV415" s="24"/>
      <c r="DW415" s="24"/>
      <c r="DX415" s="24"/>
      <c r="DY415" s="24"/>
      <c r="DZ415" s="24"/>
      <c r="EA415" s="24"/>
      <c r="EB415" s="24"/>
      <c r="EC415" s="24"/>
      <c r="ED415" s="24"/>
      <c r="EE415" s="24"/>
      <c r="EF415" s="24"/>
      <c r="EG415" s="24"/>
      <c r="EH415" s="24"/>
      <c r="EI415" s="24"/>
      <c r="EJ415" s="24"/>
      <c r="EK415" s="24"/>
      <c r="EL415" s="24"/>
      <c r="EM415" s="24"/>
      <c r="EN415" s="24"/>
      <c r="EO415" s="24"/>
      <c r="EP415" s="24"/>
      <c r="EQ415" s="24"/>
      <c r="ER415" s="24"/>
      <c r="ES415" s="24"/>
      <c r="ET415" s="24"/>
      <c r="EU415" s="24"/>
      <c r="EV415" s="24"/>
      <c r="EW415" s="24"/>
      <c r="EX415" s="24"/>
      <c r="EY415" s="24"/>
      <c r="EZ415" s="24"/>
      <c r="FA415" s="24"/>
      <c r="FB415" s="24"/>
      <c r="FC415" s="24"/>
      <c r="FD415" s="24"/>
      <c r="FE415" s="24"/>
      <c r="FF415" s="24"/>
      <c r="FG415" s="24"/>
      <c r="FH415" s="24"/>
      <c r="FI415" s="24"/>
      <c r="FJ415" s="24"/>
      <c r="FK415" s="24"/>
      <c r="FL415" s="24"/>
      <c r="FM415" s="24"/>
      <c r="FN415" s="24"/>
      <c r="FO415" s="24"/>
      <c r="FP415" s="24"/>
      <c r="FQ415" s="24"/>
      <c r="FR415" s="24"/>
      <c r="FS415" s="24"/>
      <c r="FT415" s="24"/>
      <c r="FU415" s="24"/>
      <c r="FV415" s="24"/>
      <c r="FW415" s="24"/>
      <c r="FX415" s="24"/>
      <c r="FY415" s="24"/>
      <c r="FZ415" s="24"/>
      <c r="GA415" s="24"/>
      <c r="GB415" s="24"/>
      <c r="GC415" s="24"/>
      <c r="GD415" s="24"/>
      <c r="GE415" s="24"/>
      <c r="GF415" s="24"/>
      <c r="GG415" s="24"/>
      <c r="GH415" s="24"/>
      <c r="GI415" s="24"/>
      <c r="GJ415" s="24"/>
      <c r="GK415" s="24"/>
      <c r="GL415" s="24"/>
      <c r="GM415" s="24"/>
      <c r="GN415" s="24"/>
      <c r="GO415" s="24"/>
      <c r="GP415" s="24"/>
      <c r="GQ415" s="24"/>
      <c r="GR415" s="24"/>
      <c r="GS415" s="24"/>
      <c r="GT415" s="24"/>
      <c r="GU415" s="24"/>
      <c r="GV415" s="24"/>
      <c r="GW415" s="24"/>
      <c r="GX415" s="24"/>
      <c r="GY415" s="24"/>
      <c r="GZ415" s="24"/>
      <c r="HA415" s="24"/>
      <c r="HB415" s="24"/>
      <c r="HC415" s="24"/>
      <c r="HD415" s="24"/>
      <c r="HE415" s="24"/>
      <c r="HF415" s="24"/>
      <c r="HG415" s="24"/>
      <c r="HH415" s="24"/>
      <c r="HI415" s="24"/>
      <c r="HJ415" s="24"/>
      <c r="HK415" s="24"/>
      <c r="HL415" s="24"/>
      <c r="HM415" s="24"/>
      <c r="HN415" s="24"/>
      <c r="HO415" s="24"/>
      <c r="HP415" s="24"/>
      <c r="HQ415" s="24"/>
      <c r="HR415" s="24"/>
      <c r="HS415" s="24"/>
      <c r="HT415" s="24"/>
      <c r="HU415" s="24"/>
      <c r="HV415" s="24"/>
      <c r="HW415" s="24"/>
      <c r="HX415" s="24"/>
      <c r="HY415" s="24"/>
      <c r="HZ415" s="24"/>
      <c r="IA415" s="24"/>
      <c r="IB415" s="24"/>
      <c r="IC415" s="24"/>
      <c r="ID415" s="24"/>
      <c r="IE415" s="24"/>
      <c r="IF415" s="24"/>
      <c r="IG415" s="24"/>
      <c r="IH415" s="24"/>
      <c r="II415" s="24"/>
      <c r="IJ415" s="24"/>
      <c r="IK415" s="24"/>
      <c r="IL415" s="24"/>
      <c r="IM415" s="24"/>
      <c r="IN415" s="24"/>
      <c r="IO415" s="24"/>
      <c r="IP415" s="24"/>
      <c r="IQ415" s="24"/>
      <c r="IR415" s="24"/>
      <c r="IS415" s="24"/>
      <c r="IT415" s="24"/>
      <c r="IU415" s="24"/>
      <c r="IV415" s="24"/>
      <c r="IW415" s="24"/>
      <c r="IX415" s="24"/>
      <c r="IY415" s="24"/>
      <c r="IZ415" s="24"/>
      <c r="JA415" s="24"/>
      <c r="JB415" s="24"/>
      <c r="JC415" s="24"/>
      <c r="JD415" s="24"/>
      <c r="JE415" s="24"/>
      <c r="JF415" s="24"/>
      <c r="JG415" s="24"/>
      <c r="JH415" s="24"/>
      <c r="JI415" s="24"/>
      <c r="JJ415" s="24"/>
      <c r="JK415" s="24"/>
      <c r="JL415" s="24"/>
      <c r="JM415" s="24"/>
      <c r="JN415" s="24"/>
      <c r="JO415" s="24"/>
      <c r="JP415" s="24"/>
      <c r="JQ415" s="24"/>
      <c r="JR415" s="24"/>
      <c r="JS415" s="24"/>
      <c r="JT415" s="24"/>
      <c r="JU415" s="24"/>
      <c r="JV415" s="24"/>
      <c r="JW415" s="24"/>
      <c r="JX415" s="24"/>
      <c r="JY415" s="24"/>
      <c r="JZ415" s="24"/>
      <c r="KA415" s="24"/>
      <c r="KB415" s="24"/>
      <c r="KC415" s="24"/>
      <c r="KD415" s="24"/>
      <c r="KE415" s="24"/>
      <c r="KF415" s="24"/>
      <c r="KG415" s="24"/>
      <c r="KH415" s="24"/>
      <c r="KI415" s="24"/>
      <c r="KJ415" s="24"/>
      <c r="KK415" s="24"/>
      <c r="KL415" s="24"/>
      <c r="KM415" s="24"/>
      <c r="KN415" s="24"/>
      <c r="KO415" s="24"/>
      <c r="KP415" s="24"/>
      <c r="KQ415" s="24"/>
      <c r="KR415" s="24"/>
      <c r="KS415" s="24"/>
      <c r="KT415" s="24"/>
      <c r="KU415" s="24"/>
      <c r="KV415" s="24"/>
      <c r="KW415" s="24"/>
      <c r="KX415" s="24"/>
      <c r="KY415" s="24"/>
      <c r="KZ415" s="24"/>
      <c r="LA415" s="24"/>
      <c r="LB415" s="24"/>
      <c r="LC415" s="24"/>
      <c r="LD415" s="24"/>
      <c r="LE415" s="24"/>
      <c r="LF415" s="24"/>
      <c r="LG415" s="24"/>
      <c r="LH415" s="24"/>
      <c r="LI415" s="24"/>
      <c r="LJ415" s="24"/>
      <c r="LK415" s="24"/>
      <c r="LL415" s="24"/>
      <c r="LM415" s="24"/>
      <c r="LN415" s="24"/>
      <c r="LO415" s="24"/>
      <c r="LP415" s="24"/>
      <c r="LQ415" s="24"/>
      <c r="LR415" s="24"/>
      <c r="LS415" s="24"/>
      <c r="LT415" s="24"/>
      <c r="LU415" s="24"/>
      <c r="LV415" s="24"/>
      <c r="LW415" s="24"/>
      <c r="LX415" s="24"/>
      <c r="LY415" s="24"/>
      <c r="LZ415" s="24"/>
      <c r="MA415" s="24"/>
      <c r="MB415" s="24"/>
      <c r="MC415" s="24"/>
      <c r="MD415" s="24"/>
      <c r="ME415" s="24"/>
      <c r="MF415" s="24"/>
      <c r="MG415" s="24"/>
      <c r="MH415" s="24"/>
      <c r="MI415" s="24"/>
      <c r="MJ415" s="24"/>
      <c r="MK415" s="24"/>
      <c r="ML415" s="24"/>
      <c r="MM415" s="24"/>
      <c r="MN415" s="24"/>
      <c r="MO415" s="24"/>
      <c r="MP415" s="24"/>
      <c r="MQ415" s="24"/>
      <c r="MR415" s="24"/>
      <c r="MS415" s="24"/>
      <c r="MT415" s="24"/>
      <c r="MU415" s="24"/>
      <c r="MV415" s="24"/>
      <c r="MW415" s="24"/>
      <c r="MX415" s="24"/>
      <c r="MY415" s="24"/>
      <c r="MZ415" s="24"/>
      <c r="NA415" s="24"/>
      <c r="NB415" s="24"/>
      <c r="NC415" s="24"/>
      <c r="ND415" s="24"/>
      <c r="NE415" s="24"/>
      <c r="NF415" s="24"/>
      <c r="NG415" s="24"/>
      <c r="NH415" s="24"/>
      <c r="NI415" s="24"/>
      <c r="NJ415" s="24"/>
      <c r="NK415" s="24"/>
      <c r="NL415" s="24"/>
      <c r="NM415" s="24"/>
      <c r="NN415" s="24"/>
      <c r="NO415" s="24"/>
      <c r="NP415" s="24"/>
      <c r="NQ415" s="24"/>
      <c r="NR415" s="24"/>
      <c r="NS415" s="24"/>
      <c r="NT415" s="24"/>
      <c r="NU415" s="24"/>
      <c r="NV415" s="24"/>
      <c r="NW415" s="24"/>
      <c r="NX415" s="24"/>
      <c r="NY415" s="24"/>
      <c r="NZ415" s="24"/>
      <c r="OA415" s="24"/>
      <c r="OB415" s="24"/>
      <c r="OC415" s="24"/>
      <c r="OD415" s="24"/>
      <c r="OE415" s="24"/>
      <c r="OF415" s="24"/>
      <c r="OG415" s="24"/>
      <c r="OH415" s="24"/>
      <c r="OI415" s="24"/>
      <c r="OJ415" s="24"/>
      <c r="OK415" s="24"/>
      <c r="OL415" s="24"/>
      <c r="OM415" s="24"/>
      <c r="ON415" s="24"/>
      <c r="OO415" s="24"/>
      <c r="OP415" s="24"/>
      <c r="OQ415" s="24"/>
      <c r="OR415" s="24"/>
      <c r="OS415" s="24"/>
      <c r="OT415" s="24"/>
      <c r="OU415" s="24"/>
      <c r="OV415" s="24"/>
      <c r="OW415" s="24"/>
      <c r="OX415" s="24"/>
      <c r="OY415" s="24"/>
      <c r="OZ415" s="24"/>
      <c r="PA415" s="24"/>
      <c r="PB415" s="24"/>
      <c r="PC415" s="24"/>
      <c r="PD415" s="24"/>
      <c r="PE415" s="24"/>
      <c r="PF415" s="24"/>
      <c r="PG415" s="24"/>
      <c r="PH415" s="24"/>
      <c r="PI415" s="24"/>
      <c r="PJ415" s="24"/>
      <c r="PK415" s="24"/>
      <c r="PL415" s="24"/>
      <c r="PM415" s="24"/>
      <c r="PN415" s="24"/>
      <c r="PO415" s="24"/>
      <c r="PP415" s="24"/>
      <c r="PQ415" s="24"/>
      <c r="PR415" s="24"/>
      <c r="PS415" s="24"/>
      <c r="PT415" s="24"/>
      <c r="PU415" s="24"/>
      <c r="PV415" s="24"/>
      <c r="PW415" s="24"/>
      <c r="PX415" s="24"/>
      <c r="PY415" s="24"/>
      <c r="PZ415" s="24"/>
      <c r="QA415" s="24"/>
      <c r="QB415" s="24"/>
      <c r="QC415" s="24"/>
      <c r="QD415" s="24"/>
      <c r="QE415" s="24"/>
      <c r="QF415" s="24"/>
      <c r="QG415" s="24"/>
      <c r="QH415" s="24"/>
      <c r="QI415" s="24"/>
      <c r="QJ415" s="24"/>
      <c r="QK415" s="24"/>
      <c r="QL415" s="24"/>
      <c r="QM415" s="24"/>
      <c r="QN415" s="24"/>
      <c r="QO415" s="24"/>
      <c r="QP415" s="24"/>
      <c r="QQ415" s="24"/>
      <c r="QR415" s="24"/>
      <c r="QS415" s="24"/>
      <c r="QT415" s="24"/>
      <c r="QU415" s="24"/>
      <c r="QV415" s="24"/>
      <c r="QW415" s="24"/>
      <c r="QX415" s="24"/>
      <c r="QY415" s="24"/>
      <c r="QZ415" s="24"/>
      <c r="RA415" s="24"/>
      <c r="RB415" s="24"/>
      <c r="RC415" s="24"/>
      <c r="RD415" s="24"/>
      <c r="RE415" s="24"/>
      <c r="RF415" s="24"/>
      <c r="RG415" s="24"/>
      <c r="RH415" s="24"/>
      <c r="RI415" s="24"/>
      <c r="RJ415" s="24"/>
      <c r="RK415" s="24"/>
      <c r="RL415" s="24"/>
      <c r="RM415" s="24"/>
      <c r="RN415" s="24"/>
      <c r="RO415" s="24"/>
      <c r="RP415" s="24"/>
      <c r="RQ415" s="24"/>
      <c r="RR415" s="24"/>
      <c r="RS415" s="24"/>
      <c r="RT415" s="24"/>
      <c r="RU415" s="24"/>
      <c r="RV415" s="24"/>
      <c r="RW415" s="24"/>
      <c r="RX415" s="24"/>
      <c r="RY415" s="24"/>
      <c r="RZ415" s="24"/>
      <c r="SA415" s="24"/>
      <c r="SB415" s="24"/>
      <c r="SC415" s="24"/>
      <c r="SD415" s="24"/>
      <c r="SE415" s="24"/>
      <c r="SF415" s="24"/>
      <c r="SG415" s="24"/>
      <c r="SH415" s="24"/>
      <c r="SI415" s="24"/>
      <c r="SJ415" s="24"/>
      <c r="SK415" s="24"/>
      <c r="SL415" s="24"/>
      <c r="SM415" s="24"/>
      <c r="SN415" s="24"/>
      <c r="SO415" s="24"/>
      <c r="SP415" s="24"/>
      <c r="SQ415" s="24"/>
      <c r="SR415" s="24"/>
      <c r="SS415" s="24"/>
      <c r="ST415" s="24"/>
      <c r="SU415" s="24"/>
      <c r="SV415" s="24"/>
      <c r="SW415" s="24"/>
      <c r="SX415" s="24"/>
      <c r="SY415" s="24"/>
      <c r="SZ415" s="24"/>
      <c r="TA415" s="24"/>
      <c r="TB415" s="24"/>
      <c r="TC415" s="24"/>
      <c r="TD415" s="24"/>
      <c r="TE415" s="24"/>
      <c r="TF415" s="24"/>
      <c r="TG415" s="24"/>
      <c r="TH415" s="24"/>
      <c r="TI415" s="24"/>
      <c r="TJ415" s="24"/>
      <c r="TK415" s="24"/>
      <c r="TL415" s="24"/>
      <c r="TM415" s="24"/>
      <c r="TN415" s="24"/>
      <c r="TO415" s="24"/>
      <c r="TP415" s="24"/>
      <c r="TQ415" s="24"/>
      <c r="TR415" s="24"/>
      <c r="TS415" s="24"/>
      <c r="TT415" s="24"/>
      <c r="TU415" s="24"/>
      <c r="TV415" s="24"/>
      <c r="TW415" s="24"/>
      <c r="TX415" s="24"/>
      <c r="TY415" s="24"/>
      <c r="TZ415" s="24"/>
      <c r="UA415" s="24"/>
      <c r="UB415" s="24"/>
      <c r="UC415" s="24"/>
      <c r="UD415" s="24"/>
      <c r="UE415" s="24"/>
      <c r="UF415" s="24"/>
      <c r="UG415" s="24"/>
      <c r="UH415" s="24"/>
      <c r="UI415" s="24"/>
      <c r="UJ415" s="24"/>
      <c r="UK415" s="24"/>
      <c r="UL415" s="24"/>
      <c r="UM415" s="24"/>
      <c r="UN415" s="24"/>
      <c r="UO415" s="24"/>
      <c r="UP415" s="24"/>
      <c r="UQ415" s="24"/>
      <c r="UR415" s="24"/>
      <c r="US415" s="24"/>
      <c r="UT415" s="24"/>
      <c r="UU415" s="24"/>
      <c r="UV415" s="24"/>
      <c r="UW415" s="24"/>
      <c r="UX415" s="24"/>
      <c r="UY415" s="24"/>
      <c r="UZ415" s="24"/>
      <c r="VA415" s="24"/>
      <c r="VB415" s="24"/>
      <c r="VC415" s="24"/>
      <c r="VD415" s="24"/>
    </row>
    <row r="416" spans="1:576" s="23" customFormat="1" ht="15" customHeight="1" x14ac:dyDescent="0.2">
      <c r="A416" s="18">
        <v>102</v>
      </c>
      <c r="B416" s="89" t="s">
        <v>325</v>
      </c>
      <c r="C416" s="89" t="s">
        <v>326</v>
      </c>
      <c r="D416" s="20">
        <v>14</v>
      </c>
      <c r="E416" s="89" t="s">
        <v>247</v>
      </c>
      <c r="F416" s="89" t="s">
        <v>327</v>
      </c>
      <c r="G416" s="130" t="s">
        <v>125</v>
      </c>
      <c r="H416" s="22">
        <v>40</v>
      </c>
      <c r="I416" s="22" t="s">
        <v>121</v>
      </c>
      <c r="J416" s="21" t="s">
        <v>82</v>
      </c>
      <c r="K416" s="21" t="s">
        <v>273</v>
      </c>
      <c r="L416" s="21" t="s">
        <v>287</v>
      </c>
      <c r="M416" s="22">
        <v>1</v>
      </c>
      <c r="N416" s="218">
        <v>12087</v>
      </c>
      <c r="O416" s="62">
        <f t="shared" si="218"/>
        <v>2417.4</v>
      </c>
      <c r="P416" s="62"/>
      <c r="Q416" s="62">
        <f t="shared" si="219"/>
        <v>14504.4</v>
      </c>
      <c r="R416" s="62">
        <f>70.1*5</f>
        <v>350.5</v>
      </c>
      <c r="S416" s="62">
        <f t="shared" si="220"/>
        <v>2687.0666666666666</v>
      </c>
      <c r="T416" s="62">
        <f t="shared" si="221"/>
        <v>26870.666666666664</v>
      </c>
      <c r="U416" s="62">
        <f t="shared" si="222"/>
        <v>2538.27</v>
      </c>
      <c r="V416" s="62">
        <f t="shared" si="223"/>
        <v>435.13199999999995</v>
      </c>
      <c r="W416" s="62">
        <f t="shared" si="224"/>
        <v>725.22</v>
      </c>
      <c r="X416" s="62">
        <f t="shared" si="225"/>
        <v>290.08800000000002</v>
      </c>
      <c r="Y416" s="62">
        <f t="shared" si="229"/>
        <v>957</v>
      </c>
      <c r="Z416" s="62">
        <f t="shared" si="230"/>
        <v>661</v>
      </c>
      <c r="AA416" s="64">
        <f t="shared" si="226"/>
        <v>8061.2</v>
      </c>
      <c r="AB416" s="64">
        <f t="shared" si="227"/>
        <v>23596.521111111113</v>
      </c>
      <c r="AC416" s="64">
        <f t="shared" si="228"/>
        <v>283158.25333333336</v>
      </c>
      <c r="AD416" s="64"/>
      <c r="AE416" s="64"/>
      <c r="AF416" s="64"/>
      <c r="AG416" s="64"/>
      <c r="AH416" s="64"/>
      <c r="AI416" s="64"/>
      <c r="AJ416" s="64"/>
      <c r="AK416" s="64"/>
      <c r="AL416" s="6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J416" s="24"/>
      <c r="CK416" s="24"/>
      <c r="CL416" s="24"/>
      <c r="CM416" s="24"/>
      <c r="CN416" s="24"/>
      <c r="CO416" s="24"/>
      <c r="CP416" s="24"/>
      <c r="CQ416" s="24"/>
      <c r="CR416" s="24"/>
      <c r="CS416" s="24"/>
      <c r="CT416" s="24"/>
      <c r="CU416" s="24"/>
      <c r="CV416" s="24"/>
      <c r="CW416" s="24"/>
      <c r="CX416" s="24"/>
      <c r="CY416" s="24"/>
      <c r="CZ416" s="24"/>
      <c r="DA416" s="24"/>
      <c r="DB416" s="24"/>
      <c r="DC416" s="24"/>
      <c r="DD416" s="24"/>
      <c r="DE416" s="24"/>
      <c r="DF416" s="24"/>
      <c r="DG416" s="24"/>
      <c r="DH416" s="24"/>
      <c r="DI416" s="24"/>
      <c r="DJ416" s="24"/>
      <c r="DK416" s="24"/>
      <c r="DL416" s="24"/>
      <c r="DM416" s="24"/>
      <c r="DN416" s="24"/>
      <c r="DO416" s="24"/>
      <c r="DP416" s="24"/>
      <c r="DQ416" s="24"/>
      <c r="DR416" s="24"/>
      <c r="DS416" s="24"/>
      <c r="DT416" s="24"/>
      <c r="DU416" s="24"/>
      <c r="DV416" s="24"/>
      <c r="DW416" s="24"/>
      <c r="DX416" s="24"/>
      <c r="DY416" s="24"/>
      <c r="DZ416" s="24"/>
      <c r="EA416" s="24"/>
      <c r="EB416" s="24"/>
      <c r="EC416" s="24"/>
      <c r="ED416" s="24"/>
      <c r="EE416" s="24"/>
      <c r="EF416" s="24"/>
      <c r="EG416" s="24"/>
      <c r="EH416" s="24"/>
      <c r="EI416" s="24"/>
      <c r="EJ416" s="24"/>
      <c r="EK416" s="24"/>
      <c r="EL416" s="24"/>
      <c r="EM416" s="24"/>
      <c r="EN416" s="24"/>
      <c r="EO416" s="24"/>
      <c r="EP416" s="24"/>
      <c r="EQ416" s="24"/>
      <c r="ER416" s="24"/>
      <c r="ES416" s="24"/>
      <c r="ET416" s="24"/>
      <c r="EU416" s="24"/>
      <c r="EV416" s="24"/>
      <c r="EW416" s="24"/>
      <c r="EX416" s="24"/>
      <c r="EY416" s="24"/>
      <c r="EZ416" s="24"/>
      <c r="FA416" s="24"/>
      <c r="FB416" s="24"/>
      <c r="FC416" s="24"/>
      <c r="FD416" s="24"/>
      <c r="FE416" s="24"/>
      <c r="FF416" s="24"/>
      <c r="FG416" s="24"/>
      <c r="FH416" s="24"/>
      <c r="FI416" s="24"/>
      <c r="FJ416" s="24"/>
      <c r="FK416" s="24"/>
      <c r="FL416" s="24"/>
      <c r="FM416" s="24"/>
      <c r="FN416" s="24"/>
      <c r="FO416" s="24"/>
      <c r="FP416" s="24"/>
      <c r="FQ416" s="24"/>
      <c r="FR416" s="24"/>
      <c r="FS416" s="24"/>
      <c r="FT416" s="24"/>
      <c r="FU416" s="24"/>
      <c r="FV416" s="24"/>
      <c r="FW416" s="24"/>
      <c r="FX416" s="24"/>
      <c r="FY416" s="24"/>
      <c r="FZ416" s="24"/>
      <c r="GA416" s="24"/>
      <c r="GB416" s="24"/>
      <c r="GC416" s="24"/>
      <c r="GD416" s="24"/>
      <c r="GE416" s="24"/>
      <c r="GF416" s="24"/>
      <c r="GG416" s="24"/>
      <c r="GH416" s="24"/>
      <c r="GI416" s="24"/>
      <c r="GJ416" s="24"/>
      <c r="GK416" s="24"/>
      <c r="GL416" s="24"/>
      <c r="GM416" s="24"/>
      <c r="GN416" s="24"/>
      <c r="GO416" s="24"/>
      <c r="GP416" s="24"/>
      <c r="GQ416" s="24"/>
      <c r="GR416" s="24"/>
      <c r="GS416" s="24"/>
      <c r="GT416" s="24"/>
      <c r="GU416" s="24"/>
      <c r="GV416" s="24"/>
      <c r="GW416" s="24"/>
      <c r="GX416" s="24"/>
      <c r="GY416" s="24"/>
      <c r="GZ416" s="24"/>
      <c r="HA416" s="24"/>
      <c r="HB416" s="24"/>
      <c r="HC416" s="24"/>
      <c r="HD416" s="24"/>
      <c r="HE416" s="24"/>
      <c r="HF416" s="24"/>
      <c r="HG416" s="24"/>
      <c r="HH416" s="24"/>
      <c r="HI416" s="24"/>
      <c r="HJ416" s="24"/>
      <c r="HK416" s="24"/>
      <c r="HL416" s="24"/>
      <c r="HM416" s="24"/>
      <c r="HN416" s="24"/>
      <c r="HO416" s="24"/>
      <c r="HP416" s="24"/>
      <c r="HQ416" s="24"/>
      <c r="HR416" s="24"/>
      <c r="HS416" s="24"/>
      <c r="HT416" s="24"/>
      <c r="HU416" s="24"/>
      <c r="HV416" s="24"/>
      <c r="HW416" s="24"/>
      <c r="HX416" s="24"/>
      <c r="HY416" s="24"/>
      <c r="HZ416" s="24"/>
      <c r="IA416" s="24"/>
      <c r="IB416" s="24"/>
      <c r="IC416" s="24"/>
      <c r="ID416" s="24"/>
      <c r="IE416" s="24"/>
      <c r="IF416" s="24"/>
      <c r="IG416" s="24"/>
      <c r="IH416" s="24"/>
      <c r="II416" s="24"/>
      <c r="IJ416" s="24"/>
      <c r="IK416" s="24"/>
      <c r="IL416" s="24"/>
      <c r="IM416" s="24"/>
      <c r="IN416" s="24"/>
      <c r="IO416" s="24"/>
      <c r="IP416" s="24"/>
      <c r="IQ416" s="24"/>
      <c r="IR416" s="24"/>
      <c r="IS416" s="24"/>
      <c r="IT416" s="24"/>
      <c r="IU416" s="24"/>
      <c r="IV416" s="24"/>
      <c r="IW416" s="24"/>
      <c r="IX416" s="24"/>
      <c r="IY416" s="24"/>
      <c r="IZ416" s="24"/>
      <c r="JA416" s="24"/>
      <c r="JB416" s="24"/>
      <c r="JC416" s="24"/>
      <c r="JD416" s="24"/>
      <c r="JE416" s="24"/>
      <c r="JF416" s="24"/>
      <c r="JG416" s="24"/>
      <c r="JH416" s="24"/>
      <c r="JI416" s="24"/>
      <c r="JJ416" s="24"/>
      <c r="JK416" s="24"/>
      <c r="JL416" s="24"/>
      <c r="JM416" s="24"/>
      <c r="JN416" s="24"/>
      <c r="JO416" s="24"/>
      <c r="JP416" s="24"/>
      <c r="JQ416" s="24"/>
      <c r="JR416" s="24"/>
      <c r="JS416" s="24"/>
      <c r="JT416" s="24"/>
      <c r="JU416" s="24"/>
      <c r="JV416" s="24"/>
      <c r="JW416" s="24"/>
      <c r="JX416" s="24"/>
      <c r="JY416" s="24"/>
      <c r="JZ416" s="24"/>
      <c r="KA416" s="24"/>
      <c r="KB416" s="24"/>
      <c r="KC416" s="24"/>
      <c r="KD416" s="24"/>
      <c r="KE416" s="24"/>
      <c r="KF416" s="24"/>
      <c r="KG416" s="24"/>
      <c r="KH416" s="24"/>
      <c r="KI416" s="24"/>
      <c r="KJ416" s="24"/>
      <c r="KK416" s="24"/>
      <c r="KL416" s="24"/>
      <c r="KM416" s="24"/>
      <c r="KN416" s="24"/>
      <c r="KO416" s="24"/>
      <c r="KP416" s="24"/>
      <c r="KQ416" s="24"/>
      <c r="KR416" s="24"/>
      <c r="KS416" s="24"/>
      <c r="KT416" s="24"/>
      <c r="KU416" s="24"/>
      <c r="KV416" s="24"/>
      <c r="KW416" s="24"/>
      <c r="KX416" s="24"/>
      <c r="KY416" s="24"/>
      <c r="KZ416" s="24"/>
      <c r="LA416" s="24"/>
      <c r="LB416" s="24"/>
      <c r="LC416" s="24"/>
      <c r="LD416" s="24"/>
      <c r="LE416" s="24"/>
      <c r="LF416" s="24"/>
      <c r="LG416" s="24"/>
      <c r="LH416" s="24"/>
      <c r="LI416" s="24"/>
      <c r="LJ416" s="24"/>
      <c r="LK416" s="24"/>
      <c r="LL416" s="24"/>
      <c r="LM416" s="24"/>
      <c r="LN416" s="24"/>
      <c r="LO416" s="24"/>
      <c r="LP416" s="24"/>
      <c r="LQ416" s="24"/>
      <c r="LR416" s="24"/>
      <c r="LS416" s="24"/>
      <c r="LT416" s="24"/>
      <c r="LU416" s="24"/>
      <c r="LV416" s="24"/>
      <c r="LW416" s="24"/>
      <c r="LX416" s="24"/>
      <c r="LY416" s="24"/>
      <c r="LZ416" s="24"/>
      <c r="MA416" s="24"/>
      <c r="MB416" s="24"/>
      <c r="MC416" s="24"/>
      <c r="MD416" s="24"/>
      <c r="ME416" s="24"/>
      <c r="MF416" s="24"/>
      <c r="MG416" s="24"/>
      <c r="MH416" s="24"/>
      <c r="MI416" s="24"/>
      <c r="MJ416" s="24"/>
      <c r="MK416" s="24"/>
      <c r="ML416" s="24"/>
      <c r="MM416" s="24"/>
      <c r="MN416" s="24"/>
      <c r="MO416" s="24"/>
      <c r="MP416" s="24"/>
      <c r="MQ416" s="24"/>
      <c r="MR416" s="24"/>
      <c r="MS416" s="24"/>
      <c r="MT416" s="24"/>
      <c r="MU416" s="24"/>
      <c r="MV416" s="24"/>
      <c r="MW416" s="24"/>
      <c r="MX416" s="24"/>
      <c r="MY416" s="24"/>
      <c r="MZ416" s="24"/>
      <c r="NA416" s="24"/>
      <c r="NB416" s="24"/>
      <c r="NC416" s="24"/>
      <c r="ND416" s="24"/>
      <c r="NE416" s="24"/>
      <c r="NF416" s="24"/>
      <c r="NG416" s="24"/>
      <c r="NH416" s="24"/>
      <c r="NI416" s="24"/>
      <c r="NJ416" s="24"/>
      <c r="NK416" s="24"/>
      <c r="NL416" s="24"/>
      <c r="NM416" s="24"/>
      <c r="NN416" s="24"/>
      <c r="NO416" s="24"/>
      <c r="NP416" s="24"/>
      <c r="NQ416" s="24"/>
      <c r="NR416" s="24"/>
      <c r="NS416" s="24"/>
      <c r="NT416" s="24"/>
      <c r="NU416" s="24"/>
      <c r="NV416" s="24"/>
      <c r="NW416" s="24"/>
      <c r="NX416" s="24"/>
      <c r="NY416" s="24"/>
      <c r="NZ416" s="24"/>
      <c r="OA416" s="24"/>
      <c r="OB416" s="24"/>
      <c r="OC416" s="24"/>
      <c r="OD416" s="24"/>
      <c r="OE416" s="24"/>
      <c r="OF416" s="24"/>
      <c r="OG416" s="24"/>
      <c r="OH416" s="24"/>
      <c r="OI416" s="24"/>
      <c r="OJ416" s="24"/>
      <c r="OK416" s="24"/>
      <c r="OL416" s="24"/>
      <c r="OM416" s="24"/>
      <c r="ON416" s="24"/>
      <c r="OO416" s="24"/>
      <c r="OP416" s="24"/>
      <c r="OQ416" s="24"/>
      <c r="OR416" s="24"/>
      <c r="OS416" s="24"/>
      <c r="OT416" s="24"/>
      <c r="OU416" s="24"/>
      <c r="OV416" s="24"/>
      <c r="OW416" s="24"/>
      <c r="OX416" s="24"/>
      <c r="OY416" s="24"/>
      <c r="OZ416" s="24"/>
      <c r="PA416" s="24"/>
      <c r="PB416" s="24"/>
      <c r="PC416" s="24"/>
      <c r="PD416" s="24"/>
      <c r="PE416" s="24"/>
      <c r="PF416" s="24"/>
      <c r="PG416" s="24"/>
      <c r="PH416" s="24"/>
      <c r="PI416" s="24"/>
      <c r="PJ416" s="24"/>
      <c r="PK416" s="24"/>
      <c r="PL416" s="24"/>
      <c r="PM416" s="24"/>
      <c r="PN416" s="24"/>
      <c r="PO416" s="24"/>
      <c r="PP416" s="24"/>
      <c r="PQ416" s="24"/>
      <c r="PR416" s="24"/>
      <c r="PS416" s="24"/>
      <c r="PT416" s="24"/>
      <c r="PU416" s="24"/>
      <c r="PV416" s="24"/>
      <c r="PW416" s="24"/>
      <c r="PX416" s="24"/>
      <c r="PY416" s="24"/>
      <c r="PZ416" s="24"/>
      <c r="QA416" s="24"/>
      <c r="QB416" s="24"/>
      <c r="QC416" s="24"/>
      <c r="QD416" s="24"/>
      <c r="QE416" s="24"/>
      <c r="QF416" s="24"/>
      <c r="QG416" s="24"/>
      <c r="QH416" s="24"/>
      <c r="QI416" s="24"/>
      <c r="QJ416" s="24"/>
      <c r="QK416" s="24"/>
      <c r="QL416" s="24"/>
      <c r="QM416" s="24"/>
      <c r="QN416" s="24"/>
      <c r="QO416" s="24"/>
      <c r="QP416" s="24"/>
      <c r="QQ416" s="24"/>
      <c r="QR416" s="24"/>
      <c r="QS416" s="24"/>
      <c r="QT416" s="24"/>
      <c r="QU416" s="24"/>
      <c r="QV416" s="24"/>
      <c r="QW416" s="24"/>
      <c r="QX416" s="24"/>
      <c r="QY416" s="24"/>
      <c r="QZ416" s="24"/>
      <c r="RA416" s="24"/>
      <c r="RB416" s="24"/>
      <c r="RC416" s="24"/>
      <c r="RD416" s="24"/>
      <c r="RE416" s="24"/>
      <c r="RF416" s="24"/>
      <c r="RG416" s="24"/>
      <c r="RH416" s="24"/>
      <c r="RI416" s="24"/>
      <c r="RJ416" s="24"/>
      <c r="RK416" s="24"/>
      <c r="RL416" s="24"/>
      <c r="RM416" s="24"/>
      <c r="RN416" s="24"/>
      <c r="RO416" s="24"/>
      <c r="RP416" s="24"/>
      <c r="RQ416" s="24"/>
      <c r="RR416" s="24"/>
      <c r="RS416" s="24"/>
      <c r="RT416" s="24"/>
      <c r="RU416" s="24"/>
      <c r="RV416" s="24"/>
      <c r="RW416" s="24"/>
      <c r="RX416" s="24"/>
      <c r="RY416" s="24"/>
      <c r="RZ416" s="24"/>
      <c r="SA416" s="24"/>
      <c r="SB416" s="24"/>
      <c r="SC416" s="24"/>
      <c r="SD416" s="24"/>
      <c r="SE416" s="24"/>
      <c r="SF416" s="24"/>
      <c r="SG416" s="24"/>
      <c r="SH416" s="24"/>
      <c r="SI416" s="24"/>
      <c r="SJ416" s="24"/>
      <c r="SK416" s="24"/>
      <c r="SL416" s="24"/>
      <c r="SM416" s="24"/>
      <c r="SN416" s="24"/>
      <c r="SO416" s="24"/>
      <c r="SP416" s="24"/>
      <c r="SQ416" s="24"/>
      <c r="SR416" s="24"/>
      <c r="SS416" s="24"/>
      <c r="ST416" s="24"/>
      <c r="SU416" s="24"/>
      <c r="SV416" s="24"/>
      <c r="SW416" s="24"/>
      <c r="SX416" s="24"/>
      <c r="SY416" s="24"/>
      <c r="SZ416" s="24"/>
      <c r="TA416" s="24"/>
      <c r="TB416" s="24"/>
      <c r="TC416" s="24"/>
      <c r="TD416" s="24"/>
      <c r="TE416" s="24"/>
      <c r="TF416" s="24"/>
      <c r="TG416" s="24"/>
      <c r="TH416" s="24"/>
      <c r="TI416" s="24"/>
      <c r="TJ416" s="24"/>
      <c r="TK416" s="24"/>
      <c r="TL416" s="24"/>
      <c r="TM416" s="24"/>
      <c r="TN416" s="24"/>
      <c r="TO416" s="24"/>
      <c r="TP416" s="24"/>
      <c r="TQ416" s="24"/>
      <c r="TR416" s="24"/>
      <c r="TS416" s="24"/>
      <c r="TT416" s="24"/>
      <c r="TU416" s="24"/>
      <c r="TV416" s="24"/>
      <c r="TW416" s="24"/>
      <c r="TX416" s="24"/>
      <c r="TY416" s="24"/>
      <c r="TZ416" s="24"/>
      <c r="UA416" s="24"/>
      <c r="UB416" s="24"/>
      <c r="UC416" s="24"/>
      <c r="UD416" s="24"/>
      <c r="UE416" s="24"/>
      <c r="UF416" s="24"/>
      <c r="UG416" s="24"/>
      <c r="UH416" s="24"/>
      <c r="UI416" s="24"/>
      <c r="UJ416" s="24"/>
      <c r="UK416" s="24"/>
      <c r="UL416" s="24"/>
      <c r="UM416" s="24"/>
      <c r="UN416" s="24"/>
      <c r="UO416" s="24"/>
      <c r="UP416" s="24"/>
      <c r="UQ416" s="24"/>
      <c r="UR416" s="24"/>
      <c r="US416" s="24"/>
      <c r="UT416" s="24"/>
      <c r="UU416" s="24"/>
      <c r="UV416" s="24"/>
      <c r="UW416" s="24"/>
      <c r="UX416" s="24"/>
      <c r="UY416" s="24"/>
      <c r="UZ416" s="24"/>
      <c r="VA416" s="24"/>
      <c r="VB416" s="24"/>
      <c r="VC416" s="24"/>
      <c r="VD416" s="24"/>
    </row>
    <row r="417" spans="1:576" s="23" customFormat="1" ht="15" customHeight="1" x14ac:dyDescent="0.2">
      <c r="A417" s="18">
        <v>103</v>
      </c>
      <c r="B417" s="89" t="s">
        <v>325</v>
      </c>
      <c r="C417" s="89" t="s">
        <v>326</v>
      </c>
      <c r="D417" s="20">
        <v>14</v>
      </c>
      <c r="E417" s="89" t="s">
        <v>247</v>
      </c>
      <c r="F417" s="89" t="s">
        <v>327</v>
      </c>
      <c r="G417" s="130" t="s">
        <v>125</v>
      </c>
      <c r="H417" s="22">
        <v>40</v>
      </c>
      <c r="I417" s="22" t="s">
        <v>121</v>
      </c>
      <c r="J417" s="21" t="s">
        <v>222</v>
      </c>
      <c r="K417" s="21" t="s">
        <v>274</v>
      </c>
      <c r="L417" s="21" t="s">
        <v>287</v>
      </c>
      <c r="M417" s="22">
        <v>1</v>
      </c>
      <c r="N417" s="218">
        <v>12087</v>
      </c>
      <c r="O417" s="62">
        <f t="shared" si="218"/>
        <v>2417.4</v>
      </c>
      <c r="P417" s="62"/>
      <c r="Q417" s="62">
        <f t="shared" si="219"/>
        <v>14504.4</v>
      </c>
      <c r="R417" s="62">
        <f>70.1*6</f>
        <v>420.59999999999997</v>
      </c>
      <c r="S417" s="62">
        <f t="shared" si="220"/>
        <v>2687.0666666666666</v>
      </c>
      <c r="T417" s="62">
        <f t="shared" si="221"/>
        <v>26870.666666666664</v>
      </c>
      <c r="U417" s="62">
        <f t="shared" si="222"/>
        <v>2538.27</v>
      </c>
      <c r="V417" s="62">
        <f t="shared" si="223"/>
        <v>435.13199999999995</v>
      </c>
      <c r="W417" s="62">
        <f t="shared" si="224"/>
        <v>725.22</v>
      </c>
      <c r="X417" s="62">
        <f t="shared" si="225"/>
        <v>290.08800000000002</v>
      </c>
      <c r="Y417" s="62">
        <f t="shared" si="229"/>
        <v>957</v>
      </c>
      <c r="Z417" s="62">
        <f t="shared" si="230"/>
        <v>661</v>
      </c>
      <c r="AA417" s="64">
        <f t="shared" si="226"/>
        <v>8061.2</v>
      </c>
      <c r="AB417" s="64">
        <f t="shared" si="227"/>
        <v>23666.621111111112</v>
      </c>
      <c r="AC417" s="64">
        <f t="shared" si="228"/>
        <v>283999.45333333337</v>
      </c>
      <c r="AD417" s="64"/>
      <c r="AE417" s="64"/>
      <c r="AF417" s="64"/>
      <c r="AG417" s="64"/>
      <c r="AH417" s="64"/>
      <c r="AI417" s="64"/>
      <c r="AJ417" s="64"/>
      <c r="AK417" s="64"/>
      <c r="AL417" s="6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  <c r="BV417" s="24"/>
      <c r="BW417" s="24"/>
      <c r="BX417" s="24"/>
      <c r="BY417" s="24"/>
      <c r="BZ417" s="24"/>
      <c r="CA417" s="24"/>
      <c r="CB417" s="24"/>
      <c r="CC417" s="24"/>
      <c r="CD417" s="24"/>
      <c r="CE417" s="24"/>
      <c r="CF417" s="24"/>
      <c r="CG417" s="24"/>
      <c r="CH417" s="24"/>
      <c r="CI417" s="24"/>
      <c r="CJ417" s="24"/>
      <c r="CK417" s="24"/>
      <c r="CL417" s="24"/>
      <c r="CM417" s="24"/>
      <c r="CN417" s="24"/>
      <c r="CO417" s="24"/>
      <c r="CP417" s="24"/>
      <c r="CQ417" s="24"/>
      <c r="CR417" s="24"/>
      <c r="CS417" s="24"/>
      <c r="CT417" s="24"/>
      <c r="CU417" s="24"/>
      <c r="CV417" s="24"/>
      <c r="CW417" s="24"/>
      <c r="CX417" s="24"/>
      <c r="CY417" s="24"/>
      <c r="CZ417" s="24"/>
      <c r="DA417" s="24"/>
      <c r="DB417" s="24"/>
      <c r="DC417" s="24"/>
      <c r="DD417" s="24"/>
      <c r="DE417" s="24"/>
      <c r="DF417" s="24"/>
      <c r="DG417" s="24"/>
      <c r="DH417" s="24"/>
      <c r="DI417" s="24"/>
      <c r="DJ417" s="24"/>
      <c r="DK417" s="24"/>
      <c r="DL417" s="24"/>
      <c r="DM417" s="24"/>
      <c r="DN417" s="24"/>
      <c r="DO417" s="24"/>
      <c r="DP417" s="24"/>
      <c r="DQ417" s="24"/>
      <c r="DR417" s="24"/>
      <c r="DS417" s="24"/>
      <c r="DT417" s="24"/>
      <c r="DU417" s="24"/>
      <c r="DV417" s="24"/>
      <c r="DW417" s="24"/>
      <c r="DX417" s="24"/>
      <c r="DY417" s="24"/>
      <c r="DZ417" s="24"/>
      <c r="EA417" s="24"/>
      <c r="EB417" s="24"/>
      <c r="EC417" s="24"/>
      <c r="ED417" s="24"/>
      <c r="EE417" s="24"/>
      <c r="EF417" s="24"/>
      <c r="EG417" s="24"/>
      <c r="EH417" s="24"/>
      <c r="EI417" s="24"/>
      <c r="EJ417" s="24"/>
      <c r="EK417" s="24"/>
      <c r="EL417" s="24"/>
      <c r="EM417" s="24"/>
      <c r="EN417" s="24"/>
      <c r="EO417" s="24"/>
      <c r="EP417" s="24"/>
      <c r="EQ417" s="24"/>
      <c r="ER417" s="24"/>
      <c r="ES417" s="24"/>
      <c r="ET417" s="24"/>
      <c r="EU417" s="24"/>
      <c r="EV417" s="24"/>
      <c r="EW417" s="24"/>
      <c r="EX417" s="24"/>
      <c r="EY417" s="24"/>
      <c r="EZ417" s="24"/>
      <c r="FA417" s="24"/>
      <c r="FB417" s="24"/>
      <c r="FC417" s="24"/>
      <c r="FD417" s="24"/>
      <c r="FE417" s="24"/>
      <c r="FF417" s="24"/>
      <c r="FG417" s="24"/>
      <c r="FH417" s="24"/>
      <c r="FI417" s="24"/>
      <c r="FJ417" s="24"/>
      <c r="FK417" s="24"/>
      <c r="FL417" s="24"/>
      <c r="FM417" s="24"/>
      <c r="FN417" s="24"/>
      <c r="FO417" s="24"/>
      <c r="FP417" s="24"/>
      <c r="FQ417" s="24"/>
      <c r="FR417" s="24"/>
      <c r="FS417" s="24"/>
      <c r="FT417" s="24"/>
      <c r="FU417" s="24"/>
      <c r="FV417" s="24"/>
      <c r="FW417" s="24"/>
      <c r="FX417" s="24"/>
      <c r="FY417" s="24"/>
      <c r="FZ417" s="24"/>
      <c r="GA417" s="24"/>
      <c r="GB417" s="24"/>
      <c r="GC417" s="24"/>
      <c r="GD417" s="24"/>
      <c r="GE417" s="24"/>
      <c r="GF417" s="24"/>
      <c r="GG417" s="24"/>
      <c r="GH417" s="24"/>
      <c r="GI417" s="24"/>
      <c r="GJ417" s="24"/>
      <c r="GK417" s="24"/>
      <c r="GL417" s="24"/>
      <c r="GM417" s="24"/>
      <c r="GN417" s="24"/>
      <c r="GO417" s="24"/>
      <c r="GP417" s="24"/>
      <c r="GQ417" s="24"/>
      <c r="GR417" s="24"/>
      <c r="GS417" s="24"/>
      <c r="GT417" s="24"/>
      <c r="GU417" s="24"/>
      <c r="GV417" s="24"/>
      <c r="GW417" s="24"/>
      <c r="GX417" s="24"/>
      <c r="GY417" s="24"/>
      <c r="GZ417" s="24"/>
      <c r="HA417" s="24"/>
      <c r="HB417" s="24"/>
      <c r="HC417" s="24"/>
      <c r="HD417" s="24"/>
      <c r="HE417" s="24"/>
      <c r="HF417" s="24"/>
      <c r="HG417" s="24"/>
      <c r="HH417" s="24"/>
      <c r="HI417" s="24"/>
      <c r="HJ417" s="24"/>
      <c r="HK417" s="24"/>
      <c r="HL417" s="24"/>
      <c r="HM417" s="24"/>
      <c r="HN417" s="24"/>
      <c r="HO417" s="24"/>
      <c r="HP417" s="24"/>
      <c r="HQ417" s="24"/>
      <c r="HR417" s="24"/>
      <c r="HS417" s="24"/>
      <c r="HT417" s="24"/>
      <c r="HU417" s="24"/>
      <c r="HV417" s="24"/>
      <c r="HW417" s="24"/>
      <c r="HX417" s="24"/>
      <c r="HY417" s="24"/>
      <c r="HZ417" s="24"/>
      <c r="IA417" s="24"/>
      <c r="IB417" s="24"/>
      <c r="IC417" s="24"/>
      <c r="ID417" s="24"/>
      <c r="IE417" s="24"/>
      <c r="IF417" s="24"/>
      <c r="IG417" s="24"/>
      <c r="IH417" s="24"/>
      <c r="II417" s="24"/>
      <c r="IJ417" s="24"/>
      <c r="IK417" s="24"/>
      <c r="IL417" s="24"/>
      <c r="IM417" s="24"/>
      <c r="IN417" s="24"/>
      <c r="IO417" s="24"/>
      <c r="IP417" s="24"/>
      <c r="IQ417" s="24"/>
      <c r="IR417" s="24"/>
      <c r="IS417" s="24"/>
      <c r="IT417" s="24"/>
      <c r="IU417" s="24"/>
      <c r="IV417" s="24"/>
      <c r="IW417" s="24"/>
      <c r="IX417" s="24"/>
      <c r="IY417" s="24"/>
      <c r="IZ417" s="24"/>
      <c r="JA417" s="24"/>
      <c r="JB417" s="24"/>
      <c r="JC417" s="24"/>
      <c r="JD417" s="24"/>
      <c r="JE417" s="24"/>
      <c r="JF417" s="24"/>
      <c r="JG417" s="24"/>
      <c r="JH417" s="24"/>
      <c r="JI417" s="24"/>
      <c r="JJ417" s="24"/>
      <c r="JK417" s="24"/>
      <c r="JL417" s="24"/>
      <c r="JM417" s="24"/>
      <c r="JN417" s="24"/>
      <c r="JO417" s="24"/>
      <c r="JP417" s="24"/>
      <c r="JQ417" s="24"/>
      <c r="JR417" s="24"/>
      <c r="JS417" s="24"/>
      <c r="JT417" s="24"/>
      <c r="JU417" s="24"/>
      <c r="JV417" s="24"/>
      <c r="JW417" s="24"/>
      <c r="JX417" s="24"/>
      <c r="JY417" s="24"/>
      <c r="JZ417" s="24"/>
      <c r="KA417" s="24"/>
      <c r="KB417" s="24"/>
      <c r="KC417" s="24"/>
      <c r="KD417" s="24"/>
      <c r="KE417" s="24"/>
      <c r="KF417" s="24"/>
      <c r="KG417" s="24"/>
      <c r="KH417" s="24"/>
      <c r="KI417" s="24"/>
      <c r="KJ417" s="24"/>
      <c r="KK417" s="24"/>
      <c r="KL417" s="24"/>
      <c r="KM417" s="24"/>
      <c r="KN417" s="24"/>
      <c r="KO417" s="24"/>
      <c r="KP417" s="24"/>
      <c r="KQ417" s="24"/>
      <c r="KR417" s="24"/>
      <c r="KS417" s="24"/>
      <c r="KT417" s="24"/>
      <c r="KU417" s="24"/>
      <c r="KV417" s="24"/>
      <c r="KW417" s="24"/>
      <c r="KX417" s="24"/>
      <c r="KY417" s="24"/>
      <c r="KZ417" s="24"/>
      <c r="LA417" s="24"/>
      <c r="LB417" s="24"/>
      <c r="LC417" s="24"/>
      <c r="LD417" s="24"/>
      <c r="LE417" s="24"/>
      <c r="LF417" s="24"/>
      <c r="LG417" s="24"/>
      <c r="LH417" s="24"/>
      <c r="LI417" s="24"/>
      <c r="LJ417" s="24"/>
      <c r="LK417" s="24"/>
      <c r="LL417" s="24"/>
      <c r="LM417" s="24"/>
      <c r="LN417" s="24"/>
      <c r="LO417" s="24"/>
      <c r="LP417" s="24"/>
      <c r="LQ417" s="24"/>
      <c r="LR417" s="24"/>
      <c r="LS417" s="24"/>
      <c r="LT417" s="24"/>
      <c r="LU417" s="24"/>
      <c r="LV417" s="24"/>
      <c r="LW417" s="24"/>
      <c r="LX417" s="24"/>
      <c r="LY417" s="24"/>
      <c r="LZ417" s="24"/>
      <c r="MA417" s="24"/>
      <c r="MB417" s="24"/>
      <c r="MC417" s="24"/>
      <c r="MD417" s="24"/>
      <c r="ME417" s="24"/>
      <c r="MF417" s="24"/>
      <c r="MG417" s="24"/>
      <c r="MH417" s="24"/>
      <c r="MI417" s="24"/>
      <c r="MJ417" s="24"/>
      <c r="MK417" s="24"/>
      <c r="ML417" s="24"/>
      <c r="MM417" s="24"/>
      <c r="MN417" s="24"/>
      <c r="MO417" s="24"/>
      <c r="MP417" s="24"/>
      <c r="MQ417" s="24"/>
      <c r="MR417" s="24"/>
      <c r="MS417" s="24"/>
      <c r="MT417" s="24"/>
      <c r="MU417" s="24"/>
      <c r="MV417" s="24"/>
      <c r="MW417" s="24"/>
      <c r="MX417" s="24"/>
      <c r="MY417" s="24"/>
      <c r="MZ417" s="24"/>
      <c r="NA417" s="24"/>
      <c r="NB417" s="24"/>
      <c r="NC417" s="24"/>
      <c r="ND417" s="24"/>
      <c r="NE417" s="24"/>
      <c r="NF417" s="24"/>
      <c r="NG417" s="24"/>
      <c r="NH417" s="24"/>
      <c r="NI417" s="24"/>
      <c r="NJ417" s="24"/>
      <c r="NK417" s="24"/>
      <c r="NL417" s="24"/>
      <c r="NM417" s="24"/>
      <c r="NN417" s="24"/>
      <c r="NO417" s="24"/>
      <c r="NP417" s="24"/>
      <c r="NQ417" s="24"/>
      <c r="NR417" s="24"/>
      <c r="NS417" s="24"/>
      <c r="NT417" s="24"/>
      <c r="NU417" s="24"/>
      <c r="NV417" s="24"/>
      <c r="NW417" s="24"/>
      <c r="NX417" s="24"/>
      <c r="NY417" s="24"/>
      <c r="NZ417" s="24"/>
      <c r="OA417" s="24"/>
      <c r="OB417" s="24"/>
      <c r="OC417" s="24"/>
      <c r="OD417" s="24"/>
      <c r="OE417" s="24"/>
      <c r="OF417" s="24"/>
      <c r="OG417" s="24"/>
      <c r="OH417" s="24"/>
      <c r="OI417" s="24"/>
      <c r="OJ417" s="24"/>
      <c r="OK417" s="24"/>
      <c r="OL417" s="24"/>
      <c r="OM417" s="24"/>
      <c r="ON417" s="24"/>
      <c r="OO417" s="24"/>
      <c r="OP417" s="24"/>
      <c r="OQ417" s="24"/>
      <c r="OR417" s="24"/>
      <c r="OS417" s="24"/>
      <c r="OT417" s="24"/>
      <c r="OU417" s="24"/>
      <c r="OV417" s="24"/>
      <c r="OW417" s="24"/>
      <c r="OX417" s="24"/>
      <c r="OY417" s="24"/>
      <c r="OZ417" s="24"/>
      <c r="PA417" s="24"/>
      <c r="PB417" s="24"/>
      <c r="PC417" s="24"/>
      <c r="PD417" s="24"/>
      <c r="PE417" s="24"/>
      <c r="PF417" s="24"/>
      <c r="PG417" s="24"/>
      <c r="PH417" s="24"/>
      <c r="PI417" s="24"/>
      <c r="PJ417" s="24"/>
      <c r="PK417" s="24"/>
      <c r="PL417" s="24"/>
      <c r="PM417" s="24"/>
      <c r="PN417" s="24"/>
      <c r="PO417" s="24"/>
      <c r="PP417" s="24"/>
      <c r="PQ417" s="24"/>
      <c r="PR417" s="24"/>
      <c r="PS417" s="24"/>
      <c r="PT417" s="24"/>
      <c r="PU417" s="24"/>
      <c r="PV417" s="24"/>
      <c r="PW417" s="24"/>
      <c r="PX417" s="24"/>
      <c r="PY417" s="24"/>
      <c r="PZ417" s="24"/>
      <c r="QA417" s="24"/>
      <c r="QB417" s="24"/>
      <c r="QC417" s="24"/>
      <c r="QD417" s="24"/>
      <c r="QE417" s="24"/>
      <c r="QF417" s="24"/>
      <c r="QG417" s="24"/>
      <c r="QH417" s="24"/>
      <c r="QI417" s="24"/>
      <c r="QJ417" s="24"/>
      <c r="QK417" s="24"/>
      <c r="QL417" s="24"/>
      <c r="QM417" s="24"/>
      <c r="QN417" s="24"/>
      <c r="QO417" s="24"/>
      <c r="QP417" s="24"/>
      <c r="QQ417" s="24"/>
      <c r="QR417" s="24"/>
      <c r="QS417" s="24"/>
      <c r="QT417" s="24"/>
      <c r="QU417" s="24"/>
      <c r="QV417" s="24"/>
      <c r="QW417" s="24"/>
      <c r="QX417" s="24"/>
      <c r="QY417" s="24"/>
      <c r="QZ417" s="24"/>
      <c r="RA417" s="24"/>
      <c r="RB417" s="24"/>
      <c r="RC417" s="24"/>
      <c r="RD417" s="24"/>
      <c r="RE417" s="24"/>
      <c r="RF417" s="24"/>
      <c r="RG417" s="24"/>
      <c r="RH417" s="24"/>
      <c r="RI417" s="24"/>
      <c r="RJ417" s="24"/>
      <c r="RK417" s="24"/>
      <c r="RL417" s="24"/>
      <c r="RM417" s="24"/>
      <c r="RN417" s="24"/>
      <c r="RO417" s="24"/>
      <c r="RP417" s="24"/>
      <c r="RQ417" s="24"/>
      <c r="RR417" s="24"/>
      <c r="RS417" s="24"/>
      <c r="RT417" s="24"/>
      <c r="RU417" s="24"/>
      <c r="RV417" s="24"/>
      <c r="RW417" s="24"/>
      <c r="RX417" s="24"/>
      <c r="RY417" s="24"/>
      <c r="RZ417" s="24"/>
      <c r="SA417" s="24"/>
      <c r="SB417" s="24"/>
      <c r="SC417" s="24"/>
      <c r="SD417" s="24"/>
      <c r="SE417" s="24"/>
      <c r="SF417" s="24"/>
      <c r="SG417" s="24"/>
      <c r="SH417" s="24"/>
      <c r="SI417" s="24"/>
      <c r="SJ417" s="24"/>
      <c r="SK417" s="24"/>
      <c r="SL417" s="24"/>
      <c r="SM417" s="24"/>
      <c r="SN417" s="24"/>
      <c r="SO417" s="24"/>
      <c r="SP417" s="24"/>
      <c r="SQ417" s="24"/>
      <c r="SR417" s="24"/>
      <c r="SS417" s="24"/>
      <c r="ST417" s="24"/>
      <c r="SU417" s="24"/>
      <c r="SV417" s="24"/>
      <c r="SW417" s="24"/>
      <c r="SX417" s="24"/>
      <c r="SY417" s="24"/>
      <c r="SZ417" s="24"/>
      <c r="TA417" s="24"/>
      <c r="TB417" s="24"/>
      <c r="TC417" s="24"/>
      <c r="TD417" s="24"/>
      <c r="TE417" s="24"/>
      <c r="TF417" s="24"/>
      <c r="TG417" s="24"/>
      <c r="TH417" s="24"/>
      <c r="TI417" s="24"/>
      <c r="TJ417" s="24"/>
      <c r="TK417" s="24"/>
      <c r="TL417" s="24"/>
      <c r="TM417" s="24"/>
      <c r="TN417" s="24"/>
      <c r="TO417" s="24"/>
      <c r="TP417" s="24"/>
      <c r="TQ417" s="24"/>
      <c r="TR417" s="24"/>
      <c r="TS417" s="24"/>
      <c r="TT417" s="24"/>
      <c r="TU417" s="24"/>
      <c r="TV417" s="24"/>
      <c r="TW417" s="24"/>
      <c r="TX417" s="24"/>
      <c r="TY417" s="24"/>
      <c r="TZ417" s="24"/>
      <c r="UA417" s="24"/>
      <c r="UB417" s="24"/>
      <c r="UC417" s="24"/>
      <c r="UD417" s="24"/>
      <c r="UE417" s="24"/>
      <c r="UF417" s="24"/>
      <c r="UG417" s="24"/>
      <c r="UH417" s="24"/>
      <c r="UI417" s="24"/>
      <c r="UJ417" s="24"/>
      <c r="UK417" s="24"/>
      <c r="UL417" s="24"/>
      <c r="UM417" s="24"/>
      <c r="UN417" s="24"/>
      <c r="UO417" s="24"/>
      <c r="UP417" s="24"/>
      <c r="UQ417" s="24"/>
      <c r="UR417" s="24"/>
      <c r="US417" s="24"/>
      <c r="UT417" s="24"/>
      <c r="UU417" s="24"/>
      <c r="UV417" s="24"/>
      <c r="UW417" s="24"/>
      <c r="UX417" s="24"/>
      <c r="UY417" s="24"/>
      <c r="UZ417" s="24"/>
      <c r="VA417" s="24"/>
      <c r="VB417" s="24"/>
      <c r="VC417" s="24"/>
      <c r="VD417" s="24"/>
    </row>
    <row r="418" spans="1:576" s="23" customFormat="1" ht="15" customHeight="1" x14ac:dyDescent="0.2">
      <c r="A418" s="18">
        <v>104</v>
      </c>
      <c r="B418" s="89" t="s">
        <v>325</v>
      </c>
      <c r="C418" s="89" t="s">
        <v>326</v>
      </c>
      <c r="D418" s="20">
        <v>14</v>
      </c>
      <c r="E418" s="89" t="s">
        <v>247</v>
      </c>
      <c r="F418" s="89" t="s">
        <v>327</v>
      </c>
      <c r="G418" s="130" t="s">
        <v>125</v>
      </c>
      <c r="H418" s="22">
        <v>40</v>
      </c>
      <c r="I418" s="22" t="s">
        <v>121</v>
      </c>
      <c r="J418" s="21" t="s">
        <v>222</v>
      </c>
      <c r="K418" s="21" t="s">
        <v>270</v>
      </c>
      <c r="L418" s="21" t="s">
        <v>287</v>
      </c>
      <c r="M418" s="22">
        <v>1</v>
      </c>
      <c r="N418" s="218">
        <v>12087</v>
      </c>
      <c r="O418" s="62">
        <f t="shared" si="218"/>
        <v>2417.4</v>
      </c>
      <c r="P418" s="62"/>
      <c r="Q418" s="62">
        <f t="shared" si="219"/>
        <v>14504.4</v>
      </c>
      <c r="R418" s="62"/>
      <c r="S418" s="62">
        <f t="shared" si="220"/>
        <v>2687.0666666666666</v>
      </c>
      <c r="T418" s="62">
        <f t="shared" si="221"/>
        <v>26870.666666666664</v>
      </c>
      <c r="U418" s="62">
        <f t="shared" si="222"/>
        <v>2538.27</v>
      </c>
      <c r="V418" s="62">
        <f t="shared" si="223"/>
        <v>435.13199999999995</v>
      </c>
      <c r="W418" s="62">
        <f t="shared" si="224"/>
        <v>725.22</v>
      </c>
      <c r="X418" s="62">
        <f t="shared" si="225"/>
        <v>290.08800000000002</v>
      </c>
      <c r="Y418" s="62">
        <f t="shared" si="229"/>
        <v>957</v>
      </c>
      <c r="Z418" s="62">
        <f t="shared" si="230"/>
        <v>661</v>
      </c>
      <c r="AA418" s="64">
        <f t="shared" si="226"/>
        <v>8061.2</v>
      </c>
      <c r="AB418" s="64">
        <f t="shared" si="227"/>
        <v>23246.021111111113</v>
      </c>
      <c r="AC418" s="64">
        <f t="shared" si="228"/>
        <v>278952.25333333336</v>
      </c>
      <c r="AD418" s="64"/>
      <c r="AE418" s="64"/>
      <c r="AF418" s="64"/>
      <c r="AG418" s="64"/>
      <c r="AH418" s="64"/>
      <c r="AI418" s="64"/>
      <c r="AJ418" s="64"/>
      <c r="AK418" s="64"/>
      <c r="AL418" s="6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J418" s="24"/>
      <c r="CK418" s="24"/>
      <c r="CL418" s="24"/>
      <c r="CM418" s="24"/>
      <c r="CN418" s="24"/>
      <c r="CO418" s="24"/>
      <c r="CP418" s="24"/>
      <c r="CQ418" s="24"/>
      <c r="CR418" s="24"/>
      <c r="CS418" s="24"/>
      <c r="CT418" s="24"/>
      <c r="CU418" s="24"/>
      <c r="CV418" s="24"/>
      <c r="CW418" s="24"/>
      <c r="CX418" s="24"/>
      <c r="CY418" s="24"/>
      <c r="CZ418" s="24"/>
      <c r="DA418" s="24"/>
      <c r="DB418" s="24"/>
      <c r="DC418" s="24"/>
      <c r="DD418" s="24"/>
      <c r="DE418" s="24"/>
      <c r="DF418" s="24"/>
      <c r="DG418" s="24"/>
      <c r="DH418" s="24"/>
      <c r="DI418" s="24"/>
      <c r="DJ418" s="24"/>
      <c r="DK418" s="24"/>
      <c r="DL418" s="24"/>
      <c r="DM418" s="24"/>
      <c r="DN418" s="24"/>
      <c r="DO418" s="24"/>
      <c r="DP418" s="24"/>
      <c r="DQ418" s="24"/>
      <c r="DR418" s="24"/>
      <c r="DS418" s="24"/>
      <c r="DT418" s="24"/>
      <c r="DU418" s="24"/>
      <c r="DV418" s="24"/>
      <c r="DW418" s="24"/>
      <c r="DX418" s="24"/>
      <c r="DY418" s="24"/>
      <c r="DZ418" s="24"/>
      <c r="EA418" s="24"/>
      <c r="EB418" s="24"/>
      <c r="EC418" s="24"/>
      <c r="ED418" s="24"/>
      <c r="EE418" s="24"/>
      <c r="EF418" s="24"/>
      <c r="EG418" s="24"/>
      <c r="EH418" s="24"/>
      <c r="EI418" s="24"/>
      <c r="EJ418" s="24"/>
      <c r="EK418" s="24"/>
      <c r="EL418" s="24"/>
      <c r="EM418" s="24"/>
      <c r="EN418" s="24"/>
      <c r="EO418" s="24"/>
      <c r="EP418" s="24"/>
      <c r="EQ418" s="24"/>
      <c r="ER418" s="24"/>
      <c r="ES418" s="24"/>
      <c r="ET418" s="24"/>
      <c r="EU418" s="24"/>
      <c r="EV418" s="24"/>
      <c r="EW418" s="24"/>
      <c r="EX418" s="24"/>
      <c r="EY418" s="24"/>
      <c r="EZ418" s="24"/>
      <c r="FA418" s="24"/>
      <c r="FB418" s="24"/>
      <c r="FC418" s="24"/>
      <c r="FD418" s="24"/>
      <c r="FE418" s="24"/>
      <c r="FF418" s="24"/>
      <c r="FG418" s="24"/>
      <c r="FH418" s="24"/>
      <c r="FI418" s="24"/>
      <c r="FJ418" s="24"/>
      <c r="FK418" s="24"/>
      <c r="FL418" s="24"/>
      <c r="FM418" s="24"/>
      <c r="FN418" s="24"/>
      <c r="FO418" s="24"/>
      <c r="FP418" s="24"/>
      <c r="FQ418" s="24"/>
      <c r="FR418" s="24"/>
      <c r="FS418" s="24"/>
      <c r="FT418" s="24"/>
      <c r="FU418" s="24"/>
      <c r="FV418" s="24"/>
      <c r="FW418" s="24"/>
      <c r="FX418" s="24"/>
      <c r="FY418" s="24"/>
      <c r="FZ418" s="24"/>
      <c r="GA418" s="24"/>
      <c r="GB418" s="24"/>
      <c r="GC418" s="24"/>
      <c r="GD418" s="24"/>
      <c r="GE418" s="24"/>
      <c r="GF418" s="24"/>
      <c r="GG418" s="24"/>
      <c r="GH418" s="24"/>
      <c r="GI418" s="24"/>
      <c r="GJ418" s="24"/>
      <c r="GK418" s="24"/>
      <c r="GL418" s="24"/>
      <c r="GM418" s="24"/>
      <c r="GN418" s="24"/>
      <c r="GO418" s="24"/>
      <c r="GP418" s="24"/>
      <c r="GQ418" s="24"/>
      <c r="GR418" s="24"/>
      <c r="GS418" s="24"/>
      <c r="GT418" s="24"/>
      <c r="GU418" s="24"/>
      <c r="GV418" s="24"/>
      <c r="GW418" s="24"/>
      <c r="GX418" s="24"/>
      <c r="GY418" s="24"/>
      <c r="GZ418" s="24"/>
      <c r="HA418" s="24"/>
      <c r="HB418" s="24"/>
      <c r="HC418" s="24"/>
      <c r="HD418" s="24"/>
      <c r="HE418" s="24"/>
      <c r="HF418" s="24"/>
      <c r="HG418" s="24"/>
      <c r="HH418" s="24"/>
      <c r="HI418" s="24"/>
      <c r="HJ418" s="24"/>
      <c r="HK418" s="24"/>
      <c r="HL418" s="24"/>
      <c r="HM418" s="24"/>
      <c r="HN418" s="24"/>
      <c r="HO418" s="24"/>
      <c r="HP418" s="24"/>
      <c r="HQ418" s="24"/>
      <c r="HR418" s="24"/>
      <c r="HS418" s="24"/>
      <c r="HT418" s="24"/>
      <c r="HU418" s="24"/>
      <c r="HV418" s="24"/>
      <c r="HW418" s="24"/>
      <c r="HX418" s="24"/>
      <c r="HY418" s="24"/>
      <c r="HZ418" s="24"/>
      <c r="IA418" s="24"/>
      <c r="IB418" s="24"/>
      <c r="IC418" s="24"/>
      <c r="ID418" s="24"/>
      <c r="IE418" s="24"/>
      <c r="IF418" s="24"/>
      <c r="IG418" s="24"/>
      <c r="IH418" s="24"/>
      <c r="II418" s="24"/>
      <c r="IJ418" s="24"/>
      <c r="IK418" s="24"/>
      <c r="IL418" s="24"/>
      <c r="IM418" s="24"/>
      <c r="IN418" s="24"/>
      <c r="IO418" s="24"/>
      <c r="IP418" s="24"/>
      <c r="IQ418" s="24"/>
      <c r="IR418" s="24"/>
      <c r="IS418" s="24"/>
      <c r="IT418" s="24"/>
      <c r="IU418" s="24"/>
      <c r="IV418" s="24"/>
      <c r="IW418" s="24"/>
      <c r="IX418" s="24"/>
      <c r="IY418" s="24"/>
      <c r="IZ418" s="24"/>
      <c r="JA418" s="24"/>
      <c r="JB418" s="24"/>
      <c r="JC418" s="24"/>
      <c r="JD418" s="24"/>
      <c r="JE418" s="24"/>
      <c r="JF418" s="24"/>
      <c r="JG418" s="24"/>
      <c r="JH418" s="24"/>
      <c r="JI418" s="24"/>
      <c r="JJ418" s="24"/>
      <c r="JK418" s="24"/>
      <c r="JL418" s="24"/>
      <c r="JM418" s="24"/>
      <c r="JN418" s="24"/>
      <c r="JO418" s="24"/>
      <c r="JP418" s="24"/>
      <c r="JQ418" s="24"/>
      <c r="JR418" s="24"/>
      <c r="JS418" s="24"/>
      <c r="JT418" s="24"/>
      <c r="JU418" s="24"/>
      <c r="JV418" s="24"/>
      <c r="JW418" s="24"/>
      <c r="JX418" s="24"/>
      <c r="JY418" s="24"/>
      <c r="JZ418" s="24"/>
      <c r="KA418" s="24"/>
      <c r="KB418" s="24"/>
      <c r="KC418" s="24"/>
      <c r="KD418" s="24"/>
      <c r="KE418" s="24"/>
      <c r="KF418" s="24"/>
      <c r="KG418" s="24"/>
      <c r="KH418" s="24"/>
      <c r="KI418" s="24"/>
      <c r="KJ418" s="24"/>
      <c r="KK418" s="24"/>
      <c r="KL418" s="24"/>
      <c r="KM418" s="24"/>
      <c r="KN418" s="24"/>
      <c r="KO418" s="24"/>
      <c r="KP418" s="24"/>
      <c r="KQ418" s="24"/>
      <c r="KR418" s="24"/>
      <c r="KS418" s="24"/>
      <c r="KT418" s="24"/>
      <c r="KU418" s="24"/>
      <c r="KV418" s="24"/>
      <c r="KW418" s="24"/>
      <c r="KX418" s="24"/>
      <c r="KY418" s="24"/>
      <c r="KZ418" s="24"/>
      <c r="LA418" s="24"/>
      <c r="LB418" s="24"/>
      <c r="LC418" s="24"/>
      <c r="LD418" s="24"/>
      <c r="LE418" s="24"/>
      <c r="LF418" s="24"/>
      <c r="LG418" s="24"/>
      <c r="LH418" s="24"/>
      <c r="LI418" s="24"/>
      <c r="LJ418" s="24"/>
      <c r="LK418" s="24"/>
      <c r="LL418" s="24"/>
      <c r="LM418" s="24"/>
      <c r="LN418" s="24"/>
      <c r="LO418" s="24"/>
      <c r="LP418" s="24"/>
      <c r="LQ418" s="24"/>
      <c r="LR418" s="24"/>
      <c r="LS418" s="24"/>
      <c r="LT418" s="24"/>
      <c r="LU418" s="24"/>
      <c r="LV418" s="24"/>
      <c r="LW418" s="24"/>
      <c r="LX418" s="24"/>
      <c r="LY418" s="24"/>
      <c r="LZ418" s="24"/>
      <c r="MA418" s="24"/>
      <c r="MB418" s="24"/>
      <c r="MC418" s="24"/>
      <c r="MD418" s="24"/>
      <c r="ME418" s="24"/>
      <c r="MF418" s="24"/>
      <c r="MG418" s="24"/>
      <c r="MH418" s="24"/>
      <c r="MI418" s="24"/>
      <c r="MJ418" s="24"/>
      <c r="MK418" s="24"/>
      <c r="ML418" s="24"/>
      <c r="MM418" s="24"/>
      <c r="MN418" s="24"/>
      <c r="MO418" s="24"/>
      <c r="MP418" s="24"/>
      <c r="MQ418" s="24"/>
      <c r="MR418" s="24"/>
      <c r="MS418" s="24"/>
      <c r="MT418" s="24"/>
      <c r="MU418" s="24"/>
      <c r="MV418" s="24"/>
      <c r="MW418" s="24"/>
      <c r="MX418" s="24"/>
      <c r="MY418" s="24"/>
      <c r="MZ418" s="24"/>
      <c r="NA418" s="24"/>
      <c r="NB418" s="24"/>
      <c r="NC418" s="24"/>
      <c r="ND418" s="24"/>
      <c r="NE418" s="24"/>
      <c r="NF418" s="24"/>
      <c r="NG418" s="24"/>
      <c r="NH418" s="24"/>
      <c r="NI418" s="24"/>
      <c r="NJ418" s="24"/>
      <c r="NK418" s="24"/>
      <c r="NL418" s="24"/>
      <c r="NM418" s="24"/>
      <c r="NN418" s="24"/>
      <c r="NO418" s="24"/>
      <c r="NP418" s="24"/>
      <c r="NQ418" s="24"/>
      <c r="NR418" s="24"/>
      <c r="NS418" s="24"/>
      <c r="NT418" s="24"/>
      <c r="NU418" s="24"/>
      <c r="NV418" s="24"/>
      <c r="NW418" s="24"/>
      <c r="NX418" s="24"/>
      <c r="NY418" s="24"/>
      <c r="NZ418" s="24"/>
      <c r="OA418" s="24"/>
      <c r="OB418" s="24"/>
      <c r="OC418" s="24"/>
      <c r="OD418" s="24"/>
      <c r="OE418" s="24"/>
      <c r="OF418" s="24"/>
      <c r="OG418" s="24"/>
      <c r="OH418" s="24"/>
      <c r="OI418" s="24"/>
      <c r="OJ418" s="24"/>
      <c r="OK418" s="24"/>
      <c r="OL418" s="24"/>
      <c r="OM418" s="24"/>
      <c r="ON418" s="24"/>
      <c r="OO418" s="24"/>
      <c r="OP418" s="24"/>
      <c r="OQ418" s="24"/>
      <c r="OR418" s="24"/>
      <c r="OS418" s="24"/>
      <c r="OT418" s="24"/>
      <c r="OU418" s="24"/>
      <c r="OV418" s="24"/>
      <c r="OW418" s="24"/>
      <c r="OX418" s="24"/>
      <c r="OY418" s="24"/>
      <c r="OZ418" s="24"/>
      <c r="PA418" s="24"/>
      <c r="PB418" s="24"/>
      <c r="PC418" s="24"/>
      <c r="PD418" s="24"/>
      <c r="PE418" s="24"/>
      <c r="PF418" s="24"/>
      <c r="PG418" s="24"/>
      <c r="PH418" s="24"/>
      <c r="PI418" s="24"/>
      <c r="PJ418" s="24"/>
      <c r="PK418" s="24"/>
      <c r="PL418" s="24"/>
      <c r="PM418" s="24"/>
      <c r="PN418" s="24"/>
      <c r="PO418" s="24"/>
      <c r="PP418" s="24"/>
      <c r="PQ418" s="24"/>
      <c r="PR418" s="24"/>
      <c r="PS418" s="24"/>
      <c r="PT418" s="24"/>
      <c r="PU418" s="24"/>
      <c r="PV418" s="24"/>
      <c r="PW418" s="24"/>
      <c r="PX418" s="24"/>
      <c r="PY418" s="24"/>
      <c r="PZ418" s="24"/>
      <c r="QA418" s="24"/>
      <c r="QB418" s="24"/>
      <c r="QC418" s="24"/>
      <c r="QD418" s="24"/>
      <c r="QE418" s="24"/>
      <c r="QF418" s="24"/>
      <c r="QG418" s="24"/>
      <c r="QH418" s="24"/>
      <c r="QI418" s="24"/>
      <c r="QJ418" s="24"/>
      <c r="QK418" s="24"/>
      <c r="QL418" s="24"/>
      <c r="QM418" s="24"/>
      <c r="QN418" s="24"/>
      <c r="QO418" s="24"/>
      <c r="QP418" s="24"/>
      <c r="QQ418" s="24"/>
      <c r="QR418" s="24"/>
      <c r="QS418" s="24"/>
      <c r="QT418" s="24"/>
      <c r="QU418" s="24"/>
      <c r="QV418" s="24"/>
      <c r="QW418" s="24"/>
      <c r="QX418" s="24"/>
      <c r="QY418" s="24"/>
      <c r="QZ418" s="24"/>
      <c r="RA418" s="24"/>
      <c r="RB418" s="24"/>
      <c r="RC418" s="24"/>
      <c r="RD418" s="24"/>
      <c r="RE418" s="24"/>
      <c r="RF418" s="24"/>
      <c r="RG418" s="24"/>
      <c r="RH418" s="24"/>
      <c r="RI418" s="24"/>
      <c r="RJ418" s="24"/>
      <c r="RK418" s="24"/>
      <c r="RL418" s="24"/>
      <c r="RM418" s="24"/>
      <c r="RN418" s="24"/>
      <c r="RO418" s="24"/>
      <c r="RP418" s="24"/>
      <c r="RQ418" s="24"/>
      <c r="RR418" s="24"/>
      <c r="RS418" s="24"/>
      <c r="RT418" s="24"/>
      <c r="RU418" s="24"/>
      <c r="RV418" s="24"/>
      <c r="RW418" s="24"/>
      <c r="RX418" s="24"/>
      <c r="RY418" s="24"/>
      <c r="RZ418" s="24"/>
      <c r="SA418" s="24"/>
      <c r="SB418" s="24"/>
      <c r="SC418" s="24"/>
      <c r="SD418" s="24"/>
      <c r="SE418" s="24"/>
      <c r="SF418" s="24"/>
      <c r="SG418" s="24"/>
      <c r="SH418" s="24"/>
      <c r="SI418" s="24"/>
      <c r="SJ418" s="24"/>
      <c r="SK418" s="24"/>
      <c r="SL418" s="24"/>
      <c r="SM418" s="24"/>
      <c r="SN418" s="24"/>
      <c r="SO418" s="24"/>
      <c r="SP418" s="24"/>
      <c r="SQ418" s="24"/>
      <c r="SR418" s="24"/>
      <c r="SS418" s="24"/>
      <c r="ST418" s="24"/>
      <c r="SU418" s="24"/>
      <c r="SV418" s="24"/>
      <c r="SW418" s="24"/>
      <c r="SX418" s="24"/>
      <c r="SY418" s="24"/>
      <c r="SZ418" s="24"/>
      <c r="TA418" s="24"/>
      <c r="TB418" s="24"/>
      <c r="TC418" s="24"/>
      <c r="TD418" s="24"/>
      <c r="TE418" s="24"/>
      <c r="TF418" s="24"/>
      <c r="TG418" s="24"/>
      <c r="TH418" s="24"/>
      <c r="TI418" s="24"/>
      <c r="TJ418" s="24"/>
      <c r="TK418" s="24"/>
      <c r="TL418" s="24"/>
      <c r="TM418" s="24"/>
      <c r="TN418" s="24"/>
      <c r="TO418" s="24"/>
      <c r="TP418" s="24"/>
      <c r="TQ418" s="24"/>
      <c r="TR418" s="24"/>
      <c r="TS418" s="24"/>
      <c r="TT418" s="24"/>
      <c r="TU418" s="24"/>
      <c r="TV418" s="24"/>
      <c r="TW418" s="24"/>
      <c r="TX418" s="24"/>
      <c r="TY418" s="24"/>
      <c r="TZ418" s="24"/>
      <c r="UA418" s="24"/>
      <c r="UB418" s="24"/>
      <c r="UC418" s="24"/>
      <c r="UD418" s="24"/>
      <c r="UE418" s="24"/>
      <c r="UF418" s="24"/>
      <c r="UG418" s="24"/>
      <c r="UH418" s="24"/>
      <c r="UI418" s="24"/>
      <c r="UJ418" s="24"/>
      <c r="UK418" s="24"/>
      <c r="UL418" s="24"/>
      <c r="UM418" s="24"/>
      <c r="UN418" s="24"/>
      <c r="UO418" s="24"/>
      <c r="UP418" s="24"/>
      <c r="UQ418" s="24"/>
      <c r="UR418" s="24"/>
      <c r="US418" s="24"/>
      <c r="UT418" s="24"/>
      <c r="UU418" s="24"/>
      <c r="UV418" s="24"/>
      <c r="UW418" s="24"/>
      <c r="UX418" s="24"/>
      <c r="UY418" s="24"/>
      <c r="UZ418" s="24"/>
      <c r="VA418" s="24"/>
      <c r="VB418" s="24"/>
      <c r="VC418" s="24"/>
      <c r="VD418" s="24"/>
    </row>
    <row r="419" spans="1:576" s="23" customFormat="1" ht="15" customHeight="1" x14ac:dyDescent="0.2">
      <c r="A419" s="18">
        <v>105</v>
      </c>
      <c r="B419" s="89" t="s">
        <v>325</v>
      </c>
      <c r="C419" s="89" t="s">
        <v>326</v>
      </c>
      <c r="D419" s="20">
        <v>14</v>
      </c>
      <c r="E419" s="89" t="s">
        <v>247</v>
      </c>
      <c r="F419" s="89" t="s">
        <v>327</v>
      </c>
      <c r="G419" s="130" t="s">
        <v>125</v>
      </c>
      <c r="H419" s="22">
        <v>40</v>
      </c>
      <c r="I419" s="22" t="s">
        <v>121</v>
      </c>
      <c r="J419" s="21" t="s">
        <v>222</v>
      </c>
      <c r="K419" s="21" t="s">
        <v>270</v>
      </c>
      <c r="L419" s="21" t="s">
        <v>287</v>
      </c>
      <c r="M419" s="22">
        <v>1</v>
      </c>
      <c r="N419" s="218">
        <v>12087</v>
      </c>
      <c r="O419" s="62">
        <f t="shared" si="218"/>
        <v>2417.4</v>
      </c>
      <c r="P419" s="62"/>
      <c r="Q419" s="62">
        <f t="shared" si="219"/>
        <v>14504.4</v>
      </c>
      <c r="R419" s="62"/>
      <c r="S419" s="62">
        <f t="shared" si="220"/>
        <v>2687.0666666666666</v>
      </c>
      <c r="T419" s="62">
        <f t="shared" si="221"/>
        <v>26870.666666666664</v>
      </c>
      <c r="U419" s="62">
        <f t="shared" si="222"/>
        <v>2538.27</v>
      </c>
      <c r="V419" s="62">
        <f t="shared" si="223"/>
        <v>435.13199999999995</v>
      </c>
      <c r="W419" s="62">
        <f t="shared" si="224"/>
        <v>725.22</v>
      </c>
      <c r="X419" s="62">
        <f t="shared" si="225"/>
        <v>290.08800000000002</v>
      </c>
      <c r="Y419" s="62">
        <f t="shared" si="229"/>
        <v>957</v>
      </c>
      <c r="Z419" s="62">
        <f t="shared" si="230"/>
        <v>661</v>
      </c>
      <c r="AA419" s="64">
        <f t="shared" si="226"/>
        <v>8061.2</v>
      </c>
      <c r="AB419" s="64">
        <f t="shared" si="227"/>
        <v>23246.021111111113</v>
      </c>
      <c r="AC419" s="64">
        <f t="shared" si="228"/>
        <v>278952.25333333336</v>
      </c>
      <c r="AD419" s="64"/>
      <c r="AE419" s="64"/>
      <c r="AF419" s="64"/>
      <c r="AG419" s="64"/>
      <c r="AH419" s="64"/>
      <c r="AI419" s="64"/>
      <c r="AJ419" s="64"/>
      <c r="AK419" s="64"/>
      <c r="AL419" s="6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  <c r="BU419" s="24"/>
      <c r="BV419" s="24"/>
      <c r="BW419" s="24"/>
      <c r="BX419" s="24"/>
      <c r="BY419" s="24"/>
      <c r="BZ419" s="24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4"/>
      <c r="IO419" s="24"/>
      <c r="IP419" s="24"/>
      <c r="IQ419" s="24"/>
      <c r="IR419" s="24"/>
      <c r="IS419" s="24"/>
      <c r="IT419" s="24"/>
      <c r="IU419" s="24"/>
      <c r="IV419" s="24"/>
      <c r="IW419" s="24"/>
      <c r="IX419" s="24"/>
      <c r="IY419" s="24"/>
      <c r="IZ419" s="24"/>
      <c r="JA419" s="24"/>
      <c r="JB419" s="24"/>
      <c r="JC419" s="24"/>
      <c r="JD419" s="24"/>
      <c r="JE419" s="24"/>
      <c r="JF419" s="24"/>
      <c r="JG419" s="24"/>
      <c r="JH419" s="24"/>
      <c r="JI419" s="24"/>
      <c r="JJ419" s="24"/>
      <c r="JK419" s="24"/>
      <c r="JL419" s="24"/>
      <c r="JM419" s="24"/>
      <c r="JN419" s="24"/>
      <c r="JO419" s="24"/>
      <c r="JP419" s="24"/>
      <c r="JQ419" s="24"/>
      <c r="JR419" s="24"/>
      <c r="JS419" s="24"/>
      <c r="JT419" s="24"/>
      <c r="JU419" s="24"/>
      <c r="JV419" s="24"/>
      <c r="JW419" s="24"/>
      <c r="JX419" s="24"/>
      <c r="JY419" s="24"/>
      <c r="JZ419" s="24"/>
      <c r="KA419" s="24"/>
      <c r="KB419" s="24"/>
      <c r="KC419" s="24"/>
      <c r="KD419" s="24"/>
      <c r="KE419" s="24"/>
      <c r="KF419" s="24"/>
      <c r="KG419" s="24"/>
      <c r="KH419" s="24"/>
      <c r="KI419" s="24"/>
      <c r="KJ419" s="24"/>
      <c r="KK419" s="24"/>
      <c r="KL419" s="24"/>
      <c r="KM419" s="24"/>
      <c r="KN419" s="24"/>
      <c r="KO419" s="24"/>
      <c r="KP419" s="24"/>
      <c r="KQ419" s="24"/>
      <c r="KR419" s="24"/>
      <c r="KS419" s="24"/>
      <c r="KT419" s="24"/>
      <c r="KU419" s="24"/>
      <c r="KV419" s="24"/>
      <c r="KW419" s="24"/>
      <c r="KX419" s="24"/>
      <c r="KY419" s="24"/>
      <c r="KZ419" s="24"/>
      <c r="LA419" s="24"/>
      <c r="LB419" s="24"/>
      <c r="LC419" s="24"/>
      <c r="LD419" s="24"/>
      <c r="LE419" s="24"/>
      <c r="LF419" s="24"/>
      <c r="LG419" s="24"/>
      <c r="LH419" s="24"/>
      <c r="LI419" s="24"/>
      <c r="LJ419" s="24"/>
      <c r="LK419" s="24"/>
      <c r="LL419" s="24"/>
      <c r="LM419" s="24"/>
      <c r="LN419" s="24"/>
      <c r="LO419" s="24"/>
      <c r="LP419" s="24"/>
      <c r="LQ419" s="24"/>
      <c r="LR419" s="24"/>
      <c r="LS419" s="24"/>
      <c r="LT419" s="24"/>
      <c r="LU419" s="24"/>
      <c r="LV419" s="24"/>
      <c r="LW419" s="24"/>
      <c r="LX419" s="24"/>
      <c r="LY419" s="24"/>
      <c r="LZ419" s="24"/>
      <c r="MA419" s="24"/>
      <c r="MB419" s="24"/>
      <c r="MC419" s="24"/>
      <c r="MD419" s="24"/>
      <c r="ME419" s="24"/>
      <c r="MF419" s="24"/>
      <c r="MG419" s="24"/>
      <c r="MH419" s="24"/>
      <c r="MI419" s="24"/>
      <c r="MJ419" s="24"/>
      <c r="MK419" s="24"/>
      <c r="ML419" s="24"/>
      <c r="MM419" s="24"/>
      <c r="MN419" s="24"/>
      <c r="MO419" s="24"/>
      <c r="MP419" s="24"/>
      <c r="MQ419" s="24"/>
      <c r="MR419" s="24"/>
      <c r="MS419" s="24"/>
      <c r="MT419" s="24"/>
      <c r="MU419" s="24"/>
      <c r="MV419" s="24"/>
      <c r="MW419" s="24"/>
      <c r="MX419" s="24"/>
      <c r="MY419" s="24"/>
      <c r="MZ419" s="24"/>
      <c r="NA419" s="24"/>
      <c r="NB419" s="24"/>
      <c r="NC419" s="24"/>
      <c r="ND419" s="24"/>
      <c r="NE419" s="24"/>
      <c r="NF419" s="24"/>
      <c r="NG419" s="24"/>
      <c r="NH419" s="24"/>
      <c r="NI419" s="24"/>
      <c r="NJ419" s="24"/>
      <c r="NK419" s="24"/>
      <c r="NL419" s="24"/>
      <c r="NM419" s="24"/>
      <c r="NN419" s="24"/>
      <c r="NO419" s="24"/>
      <c r="NP419" s="24"/>
      <c r="NQ419" s="24"/>
      <c r="NR419" s="24"/>
      <c r="NS419" s="24"/>
      <c r="NT419" s="24"/>
      <c r="NU419" s="24"/>
      <c r="NV419" s="24"/>
      <c r="NW419" s="24"/>
      <c r="NX419" s="24"/>
      <c r="NY419" s="24"/>
      <c r="NZ419" s="24"/>
      <c r="OA419" s="24"/>
      <c r="OB419" s="24"/>
      <c r="OC419" s="24"/>
      <c r="OD419" s="24"/>
      <c r="OE419" s="24"/>
      <c r="OF419" s="24"/>
      <c r="OG419" s="24"/>
      <c r="OH419" s="24"/>
      <c r="OI419" s="24"/>
      <c r="OJ419" s="24"/>
      <c r="OK419" s="24"/>
      <c r="OL419" s="24"/>
      <c r="OM419" s="24"/>
      <c r="ON419" s="24"/>
      <c r="OO419" s="24"/>
      <c r="OP419" s="24"/>
      <c r="OQ419" s="24"/>
      <c r="OR419" s="24"/>
      <c r="OS419" s="24"/>
      <c r="OT419" s="24"/>
      <c r="OU419" s="24"/>
      <c r="OV419" s="24"/>
      <c r="OW419" s="24"/>
      <c r="OX419" s="24"/>
      <c r="OY419" s="24"/>
      <c r="OZ419" s="24"/>
      <c r="PA419" s="24"/>
      <c r="PB419" s="24"/>
      <c r="PC419" s="24"/>
      <c r="PD419" s="24"/>
      <c r="PE419" s="24"/>
      <c r="PF419" s="24"/>
      <c r="PG419" s="24"/>
      <c r="PH419" s="24"/>
      <c r="PI419" s="24"/>
      <c r="PJ419" s="24"/>
      <c r="PK419" s="24"/>
      <c r="PL419" s="24"/>
      <c r="PM419" s="24"/>
      <c r="PN419" s="24"/>
      <c r="PO419" s="24"/>
      <c r="PP419" s="24"/>
      <c r="PQ419" s="24"/>
      <c r="PR419" s="24"/>
      <c r="PS419" s="24"/>
      <c r="PT419" s="24"/>
      <c r="PU419" s="24"/>
      <c r="PV419" s="24"/>
      <c r="PW419" s="24"/>
      <c r="PX419" s="24"/>
      <c r="PY419" s="24"/>
      <c r="PZ419" s="24"/>
      <c r="QA419" s="24"/>
      <c r="QB419" s="24"/>
      <c r="QC419" s="24"/>
      <c r="QD419" s="24"/>
      <c r="QE419" s="24"/>
      <c r="QF419" s="24"/>
      <c r="QG419" s="24"/>
      <c r="QH419" s="24"/>
      <c r="QI419" s="24"/>
      <c r="QJ419" s="24"/>
      <c r="QK419" s="24"/>
      <c r="QL419" s="24"/>
      <c r="QM419" s="24"/>
      <c r="QN419" s="24"/>
      <c r="QO419" s="24"/>
      <c r="QP419" s="24"/>
      <c r="QQ419" s="24"/>
      <c r="QR419" s="24"/>
      <c r="QS419" s="24"/>
      <c r="QT419" s="24"/>
      <c r="QU419" s="24"/>
      <c r="QV419" s="24"/>
      <c r="QW419" s="24"/>
      <c r="QX419" s="24"/>
      <c r="QY419" s="24"/>
      <c r="QZ419" s="24"/>
      <c r="RA419" s="24"/>
      <c r="RB419" s="24"/>
      <c r="RC419" s="24"/>
      <c r="RD419" s="24"/>
      <c r="RE419" s="24"/>
      <c r="RF419" s="24"/>
      <c r="RG419" s="24"/>
      <c r="RH419" s="24"/>
      <c r="RI419" s="24"/>
      <c r="RJ419" s="24"/>
      <c r="RK419" s="24"/>
      <c r="RL419" s="24"/>
      <c r="RM419" s="24"/>
      <c r="RN419" s="24"/>
      <c r="RO419" s="24"/>
      <c r="RP419" s="24"/>
      <c r="RQ419" s="24"/>
      <c r="RR419" s="24"/>
      <c r="RS419" s="24"/>
      <c r="RT419" s="24"/>
      <c r="RU419" s="24"/>
      <c r="RV419" s="24"/>
      <c r="RW419" s="24"/>
      <c r="RX419" s="24"/>
      <c r="RY419" s="24"/>
      <c r="RZ419" s="24"/>
      <c r="SA419" s="24"/>
      <c r="SB419" s="24"/>
      <c r="SC419" s="24"/>
      <c r="SD419" s="24"/>
      <c r="SE419" s="24"/>
      <c r="SF419" s="24"/>
      <c r="SG419" s="24"/>
      <c r="SH419" s="24"/>
      <c r="SI419" s="24"/>
      <c r="SJ419" s="24"/>
      <c r="SK419" s="24"/>
      <c r="SL419" s="24"/>
      <c r="SM419" s="24"/>
      <c r="SN419" s="24"/>
      <c r="SO419" s="24"/>
      <c r="SP419" s="24"/>
      <c r="SQ419" s="24"/>
      <c r="SR419" s="24"/>
      <c r="SS419" s="24"/>
      <c r="ST419" s="24"/>
      <c r="SU419" s="24"/>
      <c r="SV419" s="24"/>
      <c r="SW419" s="24"/>
      <c r="SX419" s="24"/>
      <c r="SY419" s="24"/>
      <c r="SZ419" s="24"/>
      <c r="TA419" s="24"/>
      <c r="TB419" s="24"/>
      <c r="TC419" s="24"/>
      <c r="TD419" s="24"/>
      <c r="TE419" s="24"/>
      <c r="TF419" s="24"/>
      <c r="TG419" s="24"/>
      <c r="TH419" s="24"/>
      <c r="TI419" s="24"/>
      <c r="TJ419" s="24"/>
      <c r="TK419" s="24"/>
      <c r="TL419" s="24"/>
      <c r="TM419" s="24"/>
      <c r="TN419" s="24"/>
      <c r="TO419" s="24"/>
      <c r="TP419" s="24"/>
      <c r="TQ419" s="24"/>
      <c r="TR419" s="24"/>
      <c r="TS419" s="24"/>
      <c r="TT419" s="24"/>
      <c r="TU419" s="24"/>
      <c r="TV419" s="24"/>
      <c r="TW419" s="24"/>
      <c r="TX419" s="24"/>
      <c r="TY419" s="24"/>
      <c r="TZ419" s="24"/>
      <c r="UA419" s="24"/>
      <c r="UB419" s="24"/>
      <c r="UC419" s="24"/>
      <c r="UD419" s="24"/>
      <c r="UE419" s="24"/>
      <c r="UF419" s="24"/>
      <c r="UG419" s="24"/>
      <c r="UH419" s="24"/>
      <c r="UI419" s="24"/>
      <c r="UJ419" s="24"/>
      <c r="UK419" s="24"/>
      <c r="UL419" s="24"/>
      <c r="UM419" s="24"/>
      <c r="UN419" s="24"/>
      <c r="UO419" s="24"/>
      <c r="UP419" s="24"/>
      <c r="UQ419" s="24"/>
      <c r="UR419" s="24"/>
      <c r="US419" s="24"/>
      <c r="UT419" s="24"/>
      <c r="UU419" s="24"/>
      <c r="UV419" s="24"/>
      <c r="UW419" s="24"/>
      <c r="UX419" s="24"/>
      <c r="UY419" s="24"/>
      <c r="UZ419" s="24"/>
      <c r="VA419" s="24"/>
      <c r="VB419" s="24"/>
      <c r="VC419" s="24"/>
      <c r="VD419" s="24"/>
    </row>
    <row r="420" spans="1:576" s="23" customFormat="1" ht="15" customHeight="1" x14ac:dyDescent="0.2">
      <c r="A420" s="18">
        <v>106</v>
      </c>
      <c r="B420" s="89" t="s">
        <v>325</v>
      </c>
      <c r="C420" s="89" t="s">
        <v>326</v>
      </c>
      <c r="D420" s="20">
        <v>14</v>
      </c>
      <c r="E420" s="89" t="s">
        <v>247</v>
      </c>
      <c r="F420" s="89" t="s">
        <v>327</v>
      </c>
      <c r="G420" s="130" t="s">
        <v>125</v>
      </c>
      <c r="H420" s="22">
        <v>40</v>
      </c>
      <c r="I420" s="157" t="s">
        <v>121</v>
      </c>
      <c r="J420" s="21" t="s">
        <v>238</v>
      </c>
      <c r="K420" s="21" t="s">
        <v>273</v>
      </c>
      <c r="L420" s="21" t="s">
        <v>287</v>
      </c>
      <c r="M420" s="22">
        <v>1</v>
      </c>
      <c r="N420" s="218">
        <v>12087</v>
      </c>
      <c r="O420" s="62">
        <f t="shared" si="218"/>
        <v>2417.4</v>
      </c>
      <c r="P420" s="62"/>
      <c r="Q420" s="62">
        <f t="shared" si="219"/>
        <v>14504.4</v>
      </c>
      <c r="R420" s="62">
        <f>70.1*6</f>
        <v>420.59999999999997</v>
      </c>
      <c r="S420" s="62">
        <f t="shared" si="220"/>
        <v>2687.0666666666666</v>
      </c>
      <c r="T420" s="62">
        <f t="shared" si="221"/>
        <v>26870.666666666664</v>
      </c>
      <c r="U420" s="62">
        <f t="shared" si="222"/>
        <v>2538.27</v>
      </c>
      <c r="V420" s="62">
        <f t="shared" si="223"/>
        <v>435.13199999999995</v>
      </c>
      <c r="W420" s="62">
        <f t="shared" si="224"/>
        <v>725.22</v>
      </c>
      <c r="X420" s="62">
        <f t="shared" si="225"/>
        <v>290.08800000000002</v>
      </c>
      <c r="Y420" s="62">
        <f t="shared" si="229"/>
        <v>957</v>
      </c>
      <c r="Z420" s="62">
        <f t="shared" si="230"/>
        <v>661</v>
      </c>
      <c r="AA420" s="64">
        <f t="shared" si="226"/>
        <v>8061.2</v>
      </c>
      <c r="AB420" s="64">
        <f t="shared" si="227"/>
        <v>23666.621111111112</v>
      </c>
      <c r="AC420" s="64">
        <f t="shared" si="228"/>
        <v>283999.45333333337</v>
      </c>
      <c r="AD420" s="64"/>
      <c r="AE420" s="64"/>
      <c r="AF420" s="64"/>
      <c r="AG420" s="64"/>
      <c r="AH420" s="64"/>
      <c r="AI420" s="64"/>
      <c r="AJ420" s="64"/>
      <c r="AK420" s="64"/>
      <c r="AL420" s="6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  <c r="CH420" s="24"/>
      <c r="CI420" s="24"/>
      <c r="CJ420" s="24"/>
      <c r="CK420" s="24"/>
      <c r="CL420" s="24"/>
      <c r="CM420" s="24"/>
      <c r="CN420" s="24"/>
      <c r="CO420" s="24"/>
      <c r="CP420" s="24"/>
      <c r="CQ420" s="24"/>
      <c r="CR420" s="24"/>
      <c r="CS420" s="24"/>
      <c r="CT420" s="24"/>
      <c r="CU420" s="24"/>
      <c r="CV420" s="24"/>
      <c r="CW420" s="24"/>
      <c r="CX420" s="24"/>
      <c r="CY420" s="24"/>
      <c r="CZ420" s="24"/>
      <c r="DA420" s="24"/>
      <c r="DB420" s="24"/>
      <c r="DC420" s="24"/>
      <c r="DD420" s="24"/>
      <c r="DE420" s="24"/>
      <c r="DF420" s="24"/>
      <c r="DG420" s="24"/>
      <c r="DH420" s="24"/>
      <c r="DI420" s="24"/>
      <c r="DJ420" s="24"/>
      <c r="DK420" s="24"/>
      <c r="DL420" s="24"/>
      <c r="DM420" s="24"/>
      <c r="DN420" s="24"/>
      <c r="DO420" s="24"/>
      <c r="DP420" s="24"/>
      <c r="DQ420" s="24"/>
      <c r="DR420" s="24"/>
      <c r="DS420" s="24"/>
      <c r="DT420" s="24"/>
      <c r="DU420" s="24"/>
      <c r="DV420" s="24"/>
      <c r="DW420" s="24"/>
      <c r="DX420" s="24"/>
      <c r="DY420" s="24"/>
      <c r="DZ420" s="24"/>
      <c r="EA420" s="24"/>
      <c r="EB420" s="24"/>
      <c r="EC420" s="24"/>
      <c r="ED420" s="24"/>
      <c r="EE420" s="24"/>
      <c r="EF420" s="24"/>
      <c r="EG420" s="24"/>
      <c r="EH420" s="24"/>
      <c r="EI420" s="24"/>
      <c r="EJ420" s="24"/>
      <c r="EK420" s="24"/>
      <c r="EL420" s="24"/>
      <c r="EM420" s="24"/>
      <c r="EN420" s="24"/>
      <c r="EO420" s="24"/>
      <c r="EP420" s="24"/>
      <c r="EQ420" s="24"/>
      <c r="ER420" s="24"/>
      <c r="ES420" s="24"/>
      <c r="ET420" s="24"/>
      <c r="EU420" s="24"/>
      <c r="EV420" s="24"/>
      <c r="EW420" s="24"/>
      <c r="EX420" s="24"/>
      <c r="EY420" s="24"/>
      <c r="EZ420" s="24"/>
      <c r="FA420" s="24"/>
      <c r="FB420" s="24"/>
      <c r="FC420" s="24"/>
      <c r="FD420" s="24"/>
      <c r="FE420" s="24"/>
      <c r="FF420" s="24"/>
      <c r="FG420" s="24"/>
      <c r="FH420" s="24"/>
      <c r="FI420" s="24"/>
      <c r="FJ420" s="24"/>
      <c r="FK420" s="24"/>
      <c r="FL420" s="24"/>
      <c r="FM420" s="24"/>
      <c r="FN420" s="24"/>
      <c r="FO420" s="24"/>
      <c r="FP420" s="24"/>
      <c r="FQ420" s="24"/>
      <c r="FR420" s="24"/>
      <c r="FS420" s="24"/>
      <c r="FT420" s="24"/>
      <c r="FU420" s="24"/>
      <c r="FV420" s="24"/>
      <c r="FW420" s="24"/>
      <c r="FX420" s="24"/>
      <c r="FY420" s="24"/>
      <c r="FZ420" s="24"/>
      <c r="GA420" s="24"/>
      <c r="GB420" s="24"/>
      <c r="GC420" s="24"/>
      <c r="GD420" s="24"/>
      <c r="GE420" s="24"/>
      <c r="GF420" s="24"/>
      <c r="GG420" s="24"/>
      <c r="GH420" s="24"/>
      <c r="GI420" s="24"/>
      <c r="GJ420" s="24"/>
      <c r="GK420" s="24"/>
      <c r="GL420" s="24"/>
      <c r="GM420" s="24"/>
      <c r="GN420" s="24"/>
      <c r="GO420" s="24"/>
      <c r="GP420" s="24"/>
      <c r="GQ420" s="24"/>
      <c r="GR420" s="24"/>
      <c r="GS420" s="24"/>
      <c r="GT420" s="24"/>
      <c r="GU420" s="24"/>
      <c r="GV420" s="24"/>
      <c r="GW420" s="24"/>
      <c r="GX420" s="24"/>
      <c r="GY420" s="24"/>
      <c r="GZ420" s="24"/>
      <c r="HA420" s="24"/>
      <c r="HB420" s="24"/>
      <c r="HC420" s="24"/>
      <c r="HD420" s="24"/>
      <c r="HE420" s="24"/>
      <c r="HF420" s="24"/>
      <c r="HG420" s="24"/>
      <c r="HH420" s="24"/>
      <c r="HI420" s="24"/>
      <c r="HJ420" s="24"/>
      <c r="HK420" s="24"/>
      <c r="HL420" s="24"/>
      <c r="HM420" s="24"/>
      <c r="HN420" s="24"/>
      <c r="HO420" s="24"/>
      <c r="HP420" s="24"/>
      <c r="HQ420" s="24"/>
      <c r="HR420" s="24"/>
      <c r="HS420" s="24"/>
      <c r="HT420" s="24"/>
      <c r="HU420" s="24"/>
      <c r="HV420" s="24"/>
      <c r="HW420" s="24"/>
      <c r="HX420" s="24"/>
      <c r="HY420" s="24"/>
      <c r="HZ420" s="24"/>
      <c r="IA420" s="24"/>
      <c r="IB420" s="24"/>
      <c r="IC420" s="24"/>
      <c r="ID420" s="24"/>
      <c r="IE420" s="24"/>
      <c r="IF420" s="24"/>
      <c r="IG420" s="24"/>
      <c r="IH420" s="24"/>
      <c r="II420" s="24"/>
      <c r="IJ420" s="24"/>
      <c r="IK420" s="24"/>
      <c r="IL420" s="24"/>
      <c r="IM420" s="24"/>
      <c r="IN420" s="24"/>
      <c r="IO420" s="24"/>
      <c r="IP420" s="24"/>
      <c r="IQ420" s="24"/>
      <c r="IR420" s="24"/>
      <c r="IS420" s="24"/>
      <c r="IT420" s="24"/>
      <c r="IU420" s="24"/>
      <c r="IV420" s="24"/>
      <c r="IW420" s="24"/>
      <c r="IX420" s="24"/>
      <c r="IY420" s="24"/>
      <c r="IZ420" s="24"/>
      <c r="JA420" s="24"/>
      <c r="JB420" s="24"/>
      <c r="JC420" s="24"/>
      <c r="JD420" s="24"/>
      <c r="JE420" s="24"/>
      <c r="JF420" s="24"/>
      <c r="JG420" s="24"/>
      <c r="JH420" s="24"/>
      <c r="JI420" s="24"/>
      <c r="JJ420" s="24"/>
      <c r="JK420" s="24"/>
      <c r="JL420" s="24"/>
      <c r="JM420" s="24"/>
      <c r="JN420" s="24"/>
      <c r="JO420" s="24"/>
      <c r="JP420" s="24"/>
      <c r="JQ420" s="24"/>
      <c r="JR420" s="24"/>
      <c r="JS420" s="24"/>
      <c r="JT420" s="24"/>
      <c r="JU420" s="24"/>
      <c r="JV420" s="24"/>
      <c r="JW420" s="24"/>
      <c r="JX420" s="24"/>
      <c r="JY420" s="24"/>
      <c r="JZ420" s="24"/>
      <c r="KA420" s="24"/>
      <c r="KB420" s="24"/>
      <c r="KC420" s="24"/>
      <c r="KD420" s="24"/>
      <c r="KE420" s="24"/>
      <c r="KF420" s="24"/>
      <c r="KG420" s="24"/>
      <c r="KH420" s="24"/>
      <c r="KI420" s="24"/>
      <c r="KJ420" s="24"/>
      <c r="KK420" s="24"/>
      <c r="KL420" s="24"/>
      <c r="KM420" s="24"/>
      <c r="KN420" s="24"/>
      <c r="KO420" s="24"/>
      <c r="KP420" s="24"/>
      <c r="KQ420" s="24"/>
      <c r="KR420" s="24"/>
      <c r="KS420" s="24"/>
      <c r="KT420" s="24"/>
      <c r="KU420" s="24"/>
      <c r="KV420" s="24"/>
      <c r="KW420" s="24"/>
      <c r="KX420" s="24"/>
      <c r="KY420" s="24"/>
      <c r="KZ420" s="24"/>
      <c r="LA420" s="24"/>
      <c r="LB420" s="24"/>
      <c r="LC420" s="24"/>
      <c r="LD420" s="24"/>
      <c r="LE420" s="24"/>
      <c r="LF420" s="24"/>
      <c r="LG420" s="24"/>
      <c r="LH420" s="24"/>
      <c r="LI420" s="24"/>
      <c r="LJ420" s="24"/>
      <c r="LK420" s="24"/>
      <c r="LL420" s="24"/>
      <c r="LM420" s="24"/>
      <c r="LN420" s="24"/>
      <c r="LO420" s="24"/>
      <c r="LP420" s="24"/>
      <c r="LQ420" s="24"/>
      <c r="LR420" s="24"/>
      <c r="LS420" s="24"/>
      <c r="LT420" s="24"/>
      <c r="LU420" s="24"/>
      <c r="LV420" s="24"/>
      <c r="LW420" s="24"/>
      <c r="LX420" s="24"/>
      <c r="LY420" s="24"/>
      <c r="LZ420" s="24"/>
      <c r="MA420" s="24"/>
      <c r="MB420" s="24"/>
      <c r="MC420" s="24"/>
      <c r="MD420" s="24"/>
      <c r="ME420" s="24"/>
      <c r="MF420" s="24"/>
      <c r="MG420" s="24"/>
      <c r="MH420" s="24"/>
      <c r="MI420" s="24"/>
      <c r="MJ420" s="24"/>
      <c r="MK420" s="24"/>
      <c r="ML420" s="24"/>
      <c r="MM420" s="24"/>
      <c r="MN420" s="24"/>
      <c r="MO420" s="24"/>
      <c r="MP420" s="24"/>
      <c r="MQ420" s="24"/>
      <c r="MR420" s="24"/>
      <c r="MS420" s="24"/>
      <c r="MT420" s="24"/>
      <c r="MU420" s="24"/>
      <c r="MV420" s="24"/>
      <c r="MW420" s="24"/>
      <c r="MX420" s="24"/>
      <c r="MY420" s="24"/>
      <c r="MZ420" s="24"/>
      <c r="NA420" s="24"/>
      <c r="NB420" s="24"/>
      <c r="NC420" s="24"/>
      <c r="ND420" s="24"/>
      <c r="NE420" s="24"/>
      <c r="NF420" s="24"/>
      <c r="NG420" s="24"/>
      <c r="NH420" s="24"/>
      <c r="NI420" s="24"/>
      <c r="NJ420" s="24"/>
      <c r="NK420" s="24"/>
      <c r="NL420" s="24"/>
      <c r="NM420" s="24"/>
      <c r="NN420" s="24"/>
      <c r="NO420" s="24"/>
      <c r="NP420" s="24"/>
      <c r="NQ420" s="24"/>
      <c r="NR420" s="24"/>
      <c r="NS420" s="24"/>
      <c r="NT420" s="24"/>
      <c r="NU420" s="24"/>
      <c r="NV420" s="24"/>
      <c r="NW420" s="24"/>
      <c r="NX420" s="24"/>
      <c r="NY420" s="24"/>
      <c r="NZ420" s="24"/>
      <c r="OA420" s="24"/>
      <c r="OB420" s="24"/>
      <c r="OC420" s="24"/>
      <c r="OD420" s="24"/>
      <c r="OE420" s="24"/>
      <c r="OF420" s="24"/>
      <c r="OG420" s="24"/>
      <c r="OH420" s="24"/>
      <c r="OI420" s="24"/>
      <c r="OJ420" s="24"/>
      <c r="OK420" s="24"/>
      <c r="OL420" s="24"/>
      <c r="OM420" s="24"/>
      <c r="ON420" s="24"/>
      <c r="OO420" s="24"/>
      <c r="OP420" s="24"/>
      <c r="OQ420" s="24"/>
      <c r="OR420" s="24"/>
      <c r="OS420" s="24"/>
      <c r="OT420" s="24"/>
      <c r="OU420" s="24"/>
      <c r="OV420" s="24"/>
      <c r="OW420" s="24"/>
      <c r="OX420" s="24"/>
      <c r="OY420" s="24"/>
      <c r="OZ420" s="24"/>
      <c r="PA420" s="24"/>
      <c r="PB420" s="24"/>
      <c r="PC420" s="24"/>
      <c r="PD420" s="24"/>
      <c r="PE420" s="24"/>
      <c r="PF420" s="24"/>
      <c r="PG420" s="24"/>
      <c r="PH420" s="24"/>
      <c r="PI420" s="24"/>
      <c r="PJ420" s="24"/>
      <c r="PK420" s="24"/>
      <c r="PL420" s="24"/>
      <c r="PM420" s="24"/>
      <c r="PN420" s="24"/>
      <c r="PO420" s="24"/>
      <c r="PP420" s="24"/>
      <c r="PQ420" s="24"/>
      <c r="PR420" s="24"/>
      <c r="PS420" s="24"/>
      <c r="PT420" s="24"/>
      <c r="PU420" s="24"/>
      <c r="PV420" s="24"/>
      <c r="PW420" s="24"/>
      <c r="PX420" s="24"/>
      <c r="PY420" s="24"/>
      <c r="PZ420" s="24"/>
      <c r="QA420" s="24"/>
      <c r="QB420" s="24"/>
      <c r="QC420" s="24"/>
      <c r="QD420" s="24"/>
      <c r="QE420" s="24"/>
      <c r="QF420" s="24"/>
      <c r="QG420" s="24"/>
      <c r="QH420" s="24"/>
      <c r="QI420" s="24"/>
      <c r="QJ420" s="24"/>
      <c r="QK420" s="24"/>
      <c r="QL420" s="24"/>
      <c r="QM420" s="24"/>
      <c r="QN420" s="24"/>
      <c r="QO420" s="24"/>
      <c r="QP420" s="24"/>
      <c r="QQ420" s="24"/>
      <c r="QR420" s="24"/>
      <c r="QS420" s="24"/>
      <c r="QT420" s="24"/>
      <c r="QU420" s="24"/>
      <c r="QV420" s="24"/>
      <c r="QW420" s="24"/>
      <c r="QX420" s="24"/>
      <c r="QY420" s="24"/>
      <c r="QZ420" s="24"/>
      <c r="RA420" s="24"/>
      <c r="RB420" s="24"/>
      <c r="RC420" s="24"/>
      <c r="RD420" s="24"/>
      <c r="RE420" s="24"/>
      <c r="RF420" s="24"/>
      <c r="RG420" s="24"/>
      <c r="RH420" s="24"/>
      <c r="RI420" s="24"/>
      <c r="RJ420" s="24"/>
      <c r="RK420" s="24"/>
      <c r="RL420" s="24"/>
      <c r="RM420" s="24"/>
      <c r="RN420" s="24"/>
      <c r="RO420" s="24"/>
      <c r="RP420" s="24"/>
      <c r="RQ420" s="24"/>
      <c r="RR420" s="24"/>
      <c r="RS420" s="24"/>
      <c r="RT420" s="24"/>
      <c r="RU420" s="24"/>
      <c r="RV420" s="24"/>
      <c r="RW420" s="24"/>
      <c r="RX420" s="24"/>
      <c r="RY420" s="24"/>
      <c r="RZ420" s="24"/>
      <c r="SA420" s="24"/>
      <c r="SB420" s="24"/>
      <c r="SC420" s="24"/>
      <c r="SD420" s="24"/>
      <c r="SE420" s="24"/>
      <c r="SF420" s="24"/>
      <c r="SG420" s="24"/>
      <c r="SH420" s="24"/>
      <c r="SI420" s="24"/>
      <c r="SJ420" s="24"/>
      <c r="SK420" s="24"/>
      <c r="SL420" s="24"/>
      <c r="SM420" s="24"/>
      <c r="SN420" s="24"/>
      <c r="SO420" s="24"/>
      <c r="SP420" s="24"/>
      <c r="SQ420" s="24"/>
      <c r="SR420" s="24"/>
      <c r="SS420" s="24"/>
      <c r="ST420" s="24"/>
      <c r="SU420" s="24"/>
      <c r="SV420" s="24"/>
      <c r="SW420" s="24"/>
      <c r="SX420" s="24"/>
      <c r="SY420" s="24"/>
      <c r="SZ420" s="24"/>
      <c r="TA420" s="24"/>
      <c r="TB420" s="24"/>
      <c r="TC420" s="24"/>
      <c r="TD420" s="24"/>
      <c r="TE420" s="24"/>
      <c r="TF420" s="24"/>
      <c r="TG420" s="24"/>
      <c r="TH420" s="24"/>
      <c r="TI420" s="24"/>
      <c r="TJ420" s="24"/>
      <c r="TK420" s="24"/>
      <c r="TL420" s="24"/>
      <c r="TM420" s="24"/>
      <c r="TN420" s="24"/>
      <c r="TO420" s="24"/>
      <c r="TP420" s="24"/>
      <c r="TQ420" s="24"/>
      <c r="TR420" s="24"/>
      <c r="TS420" s="24"/>
      <c r="TT420" s="24"/>
      <c r="TU420" s="24"/>
      <c r="TV420" s="24"/>
      <c r="TW420" s="24"/>
      <c r="TX420" s="24"/>
      <c r="TY420" s="24"/>
      <c r="TZ420" s="24"/>
      <c r="UA420" s="24"/>
      <c r="UB420" s="24"/>
      <c r="UC420" s="24"/>
      <c r="UD420" s="24"/>
      <c r="UE420" s="24"/>
      <c r="UF420" s="24"/>
      <c r="UG420" s="24"/>
      <c r="UH420" s="24"/>
      <c r="UI420" s="24"/>
      <c r="UJ420" s="24"/>
      <c r="UK420" s="24"/>
      <c r="UL420" s="24"/>
      <c r="UM420" s="24"/>
      <c r="UN420" s="24"/>
      <c r="UO420" s="24"/>
      <c r="UP420" s="24"/>
      <c r="UQ420" s="24"/>
      <c r="UR420" s="24"/>
      <c r="US420" s="24"/>
      <c r="UT420" s="24"/>
      <c r="UU420" s="24"/>
      <c r="UV420" s="24"/>
      <c r="UW420" s="24"/>
      <c r="UX420" s="24"/>
      <c r="UY420" s="24"/>
      <c r="UZ420" s="24"/>
      <c r="VA420" s="24"/>
      <c r="VB420" s="24"/>
      <c r="VC420" s="24"/>
      <c r="VD420" s="24"/>
    </row>
    <row r="421" spans="1:576" s="23" customFormat="1" ht="15" customHeight="1" x14ac:dyDescent="0.2">
      <c r="A421" s="18">
        <v>107</v>
      </c>
      <c r="B421" s="89" t="s">
        <v>325</v>
      </c>
      <c r="C421" s="89" t="s">
        <v>326</v>
      </c>
      <c r="D421" s="20">
        <v>14</v>
      </c>
      <c r="E421" s="89" t="s">
        <v>247</v>
      </c>
      <c r="F421" s="89" t="s">
        <v>327</v>
      </c>
      <c r="G421" s="130" t="s">
        <v>125</v>
      </c>
      <c r="H421" s="22">
        <v>40</v>
      </c>
      <c r="I421" s="22" t="s">
        <v>121</v>
      </c>
      <c r="J421" s="21" t="s">
        <v>82</v>
      </c>
      <c r="K421" s="21" t="s">
        <v>273</v>
      </c>
      <c r="L421" s="21" t="s">
        <v>287</v>
      </c>
      <c r="M421" s="22">
        <v>1</v>
      </c>
      <c r="N421" s="218">
        <v>12087</v>
      </c>
      <c r="O421" s="62">
        <f t="shared" si="218"/>
        <v>2417.4</v>
      </c>
      <c r="P421" s="62"/>
      <c r="Q421" s="62">
        <f t="shared" si="219"/>
        <v>14504.4</v>
      </c>
      <c r="R421" s="62">
        <f>70.1*4</f>
        <v>280.39999999999998</v>
      </c>
      <c r="S421" s="62">
        <f t="shared" si="220"/>
        <v>2687.0666666666666</v>
      </c>
      <c r="T421" s="62">
        <f t="shared" si="221"/>
        <v>26870.666666666664</v>
      </c>
      <c r="U421" s="62">
        <f t="shared" si="222"/>
        <v>2538.27</v>
      </c>
      <c r="V421" s="62">
        <f t="shared" si="223"/>
        <v>435.13199999999995</v>
      </c>
      <c r="W421" s="62">
        <f t="shared" si="224"/>
        <v>725.22</v>
      </c>
      <c r="X421" s="62">
        <f t="shared" si="225"/>
        <v>290.08800000000002</v>
      </c>
      <c r="Y421" s="62">
        <f t="shared" si="229"/>
        <v>957</v>
      </c>
      <c r="Z421" s="62">
        <f t="shared" si="230"/>
        <v>661</v>
      </c>
      <c r="AA421" s="64">
        <f t="shared" si="226"/>
        <v>8061.2</v>
      </c>
      <c r="AB421" s="64">
        <f t="shared" si="227"/>
        <v>23526.421111111114</v>
      </c>
      <c r="AC421" s="64">
        <f t="shared" si="228"/>
        <v>282317.05333333334</v>
      </c>
      <c r="AD421" s="64"/>
      <c r="AE421" s="64"/>
      <c r="AF421" s="64"/>
      <c r="AG421" s="64"/>
      <c r="AH421" s="64"/>
      <c r="AI421" s="64"/>
      <c r="AJ421" s="64"/>
      <c r="AK421" s="64"/>
      <c r="AL421" s="6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  <c r="BV421" s="24"/>
      <c r="BW421" s="24"/>
      <c r="BX421" s="24"/>
      <c r="BY421" s="24"/>
      <c r="BZ421" s="24"/>
      <c r="CA421" s="24"/>
      <c r="CB421" s="24"/>
      <c r="CC421" s="24"/>
      <c r="CD421" s="24"/>
      <c r="CE421" s="24"/>
      <c r="CF421" s="24"/>
      <c r="CG421" s="24"/>
      <c r="CH421" s="24"/>
      <c r="CI421" s="24"/>
      <c r="CJ421" s="24"/>
      <c r="CK421" s="24"/>
      <c r="CL421" s="24"/>
      <c r="CM421" s="24"/>
      <c r="CN421" s="24"/>
      <c r="CO421" s="24"/>
      <c r="CP421" s="24"/>
      <c r="CQ421" s="24"/>
      <c r="CR421" s="24"/>
      <c r="CS421" s="24"/>
      <c r="CT421" s="24"/>
      <c r="CU421" s="24"/>
      <c r="CV421" s="24"/>
      <c r="CW421" s="24"/>
      <c r="CX421" s="24"/>
      <c r="CY421" s="24"/>
      <c r="CZ421" s="24"/>
      <c r="DA421" s="24"/>
      <c r="DB421" s="24"/>
      <c r="DC421" s="24"/>
      <c r="DD421" s="24"/>
      <c r="DE421" s="24"/>
      <c r="DF421" s="24"/>
      <c r="DG421" s="24"/>
      <c r="DH421" s="24"/>
      <c r="DI421" s="24"/>
      <c r="DJ421" s="24"/>
      <c r="DK421" s="24"/>
      <c r="DL421" s="24"/>
      <c r="DM421" s="24"/>
      <c r="DN421" s="24"/>
      <c r="DO421" s="24"/>
      <c r="DP421" s="24"/>
      <c r="DQ421" s="24"/>
      <c r="DR421" s="24"/>
      <c r="DS421" s="24"/>
      <c r="DT421" s="24"/>
      <c r="DU421" s="24"/>
      <c r="DV421" s="24"/>
      <c r="DW421" s="24"/>
      <c r="DX421" s="24"/>
      <c r="DY421" s="24"/>
      <c r="DZ421" s="24"/>
      <c r="EA421" s="24"/>
      <c r="EB421" s="24"/>
      <c r="EC421" s="24"/>
      <c r="ED421" s="24"/>
      <c r="EE421" s="24"/>
      <c r="EF421" s="24"/>
      <c r="EG421" s="24"/>
      <c r="EH421" s="24"/>
      <c r="EI421" s="24"/>
      <c r="EJ421" s="24"/>
      <c r="EK421" s="24"/>
      <c r="EL421" s="24"/>
      <c r="EM421" s="24"/>
      <c r="EN421" s="24"/>
      <c r="EO421" s="24"/>
      <c r="EP421" s="24"/>
      <c r="EQ421" s="24"/>
      <c r="ER421" s="24"/>
      <c r="ES421" s="24"/>
      <c r="ET421" s="24"/>
      <c r="EU421" s="24"/>
      <c r="EV421" s="24"/>
      <c r="EW421" s="24"/>
      <c r="EX421" s="24"/>
      <c r="EY421" s="24"/>
      <c r="EZ421" s="24"/>
      <c r="FA421" s="24"/>
      <c r="FB421" s="24"/>
      <c r="FC421" s="24"/>
      <c r="FD421" s="24"/>
      <c r="FE421" s="24"/>
      <c r="FF421" s="24"/>
      <c r="FG421" s="24"/>
      <c r="FH421" s="24"/>
      <c r="FI421" s="24"/>
      <c r="FJ421" s="24"/>
      <c r="FK421" s="24"/>
      <c r="FL421" s="24"/>
      <c r="FM421" s="24"/>
      <c r="FN421" s="24"/>
      <c r="FO421" s="24"/>
      <c r="FP421" s="24"/>
      <c r="FQ421" s="24"/>
      <c r="FR421" s="24"/>
      <c r="FS421" s="24"/>
      <c r="FT421" s="24"/>
      <c r="FU421" s="24"/>
      <c r="FV421" s="24"/>
      <c r="FW421" s="24"/>
      <c r="FX421" s="24"/>
      <c r="FY421" s="24"/>
      <c r="FZ421" s="24"/>
      <c r="GA421" s="24"/>
      <c r="GB421" s="24"/>
      <c r="GC421" s="24"/>
      <c r="GD421" s="24"/>
      <c r="GE421" s="24"/>
      <c r="GF421" s="24"/>
      <c r="GG421" s="24"/>
      <c r="GH421" s="24"/>
      <c r="GI421" s="24"/>
      <c r="GJ421" s="24"/>
      <c r="GK421" s="24"/>
      <c r="GL421" s="24"/>
      <c r="GM421" s="24"/>
      <c r="GN421" s="24"/>
      <c r="GO421" s="24"/>
      <c r="GP421" s="24"/>
      <c r="GQ421" s="24"/>
      <c r="GR421" s="24"/>
      <c r="GS421" s="24"/>
      <c r="GT421" s="24"/>
      <c r="GU421" s="24"/>
      <c r="GV421" s="24"/>
      <c r="GW421" s="24"/>
      <c r="GX421" s="24"/>
      <c r="GY421" s="24"/>
      <c r="GZ421" s="24"/>
      <c r="HA421" s="24"/>
      <c r="HB421" s="24"/>
      <c r="HC421" s="24"/>
      <c r="HD421" s="24"/>
      <c r="HE421" s="24"/>
      <c r="HF421" s="24"/>
      <c r="HG421" s="24"/>
      <c r="HH421" s="24"/>
      <c r="HI421" s="24"/>
      <c r="HJ421" s="24"/>
      <c r="HK421" s="24"/>
      <c r="HL421" s="24"/>
      <c r="HM421" s="24"/>
      <c r="HN421" s="24"/>
      <c r="HO421" s="24"/>
      <c r="HP421" s="24"/>
      <c r="HQ421" s="24"/>
      <c r="HR421" s="24"/>
      <c r="HS421" s="24"/>
      <c r="HT421" s="24"/>
      <c r="HU421" s="24"/>
      <c r="HV421" s="24"/>
      <c r="HW421" s="24"/>
      <c r="HX421" s="24"/>
      <c r="HY421" s="24"/>
      <c r="HZ421" s="24"/>
      <c r="IA421" s="24"/>
      <c r="IB421" s="24"/>
      <c r="IC421" s="24"/>
      <c r="ID421" s="24"/>
      <c r="IE421" s="24"/>
      <c r="IF421" s="24"/>
      <c r="IG421" s="24"/>
      <c r="IH421" s="24"/>
      <c r="II421" s="24"/>
      <c r="IJ421" s="24"/>
      <c r="IK421" s="24"/>
      <c r="IL421" s="24"/>
      <c r="IM421" s="24"/>
      <c r="IN421" s="24"/>
      <c r="IO421" s="24"/>
      <c r="IP421" s="24"/>
      <c r="IQ421" s="24"/>
      <c r="IR421" s="24"/>
      <c r="IS421" s="24"/>
      <c r="IT421" s="24"/>
      <c r="IU421" s="24"/>
      <c r="IV421" s="24"/>
      <c r="IW421" s="24"/>
      <c r="IX421" s="24"/>
      <c r="IY421" s="24"/>
      <c r="IZ421" s="24"/>
      <c r="JA421" s="24"/>
      <c r="JB421" s="24"/>
      <c r="JC421" s="24"/>
      <c r="JD421" s="24"/>
      <c r="JE421" s="24"/>
      <c r="JF421" s="24"/>
      <c r="JG421" s="24"/>
      <c r="JH421" s="24"/>
      <c r="JI421" s="24"/>
      <c r="JJ421" s="24"/>
      <c r="JK421" s="24"/>
      <c r="JL421" s="24"/>
      <c r="JM421" s="24"/>
      <c r="JN421" s="24"/>
      <c r="JO421" s="24"/>
      <c r="JP421" s="24"/>
      <c r="JQ421" s="24"/>
      <c r="JR421" s="24"/>
      <c r="JS421" s="24"/>
      <c r="JT421" s="24"/>
      <c r="JU421" s="24"/>
      <c r="JV421" s="24"/>
      <c r="JW421" s="24"/>
      <c r="JX421" s="24"/>
      <c r="JY421" s="24"/>
      <c r="JZ421" s="24"/>
      <c r="KA421" s="24"/>
      <c r="KB421" s="24"/>
      <c r="KC421" s="24"/>
      <c r="KD421" s="24"/>
      <c r="KE421" s="24"/>
      <c r="KF421" s="24"/>
      <c r="KG421" s="24"/>
      <c r="KH421" s="24"/>
      <c r="KI421" s="24"/>
      <c r="KJ421" s="24"/>
      <c r="KK421" s="24"/>
      <c r="KL421" s="24"/>
      <c r="KM421" s="24"/>
      <c r="KN421" s="24"/>
      <c r="KO421" s="24"/>
      <c r="KP421" s="24"/>
      <c r="KQ421" s="24"/>
      <c r="KR421" s="24"/>
      <c r="KS421" s="24"/>
      <c r="KT421" s="24"/>
      <c r="KU421" s="24"/>
      <c r="KV421" s="24"/>
      <c r="KW421" s="24"/>
      <c r="KX421" s="24"/>
      <c r="KY421" s="24"/>
      <c r="KZ421" s="24"/>
      <c r="LA421" s="24"/>
      <c r="LB421" s="24"/>
      <c r="LC421" s="24"/>
      <c r="LD421" s="24"/>
      <c r="LE421" s="24"/>
      <c r="LF421" s="24"/>
      <c r="LG421" s="24"/>
      <c r="LH421" s="24"/>
      <c r="LI421" s="24"/>
      <c r="LJ421" s="24"/>
      <c r="LK421" s="24"/>
      <c r="LL421" s="24"/>
      <c r="LM421" s="24"/>
      <c r="LN421" s="24"/>
      <c r="LO421" s="24"/>
      <c r="LP421" s="24"/>
      <c r="LQ421" s="24"/>
      <c r="LR421" s="24"/>
      <c r="LS421" s="24"/>
      <c r="LT421" s="24"/>
      <c r="LU421" s="24"/>
      <c r="LV421" s="24"/>
      <c r="LW421" s="24"/>
      <c r="LX421" s="24"/>
      <c r="LY421" s="24"/>
      <c r="LZ421" s="24"/>
      <c r="MA421" s="24"/>
      <c r="MB421" s="24"/>
      <c r="MC421" s="24"/>
      <c r="MD421" s="24"/>
      <c r="ME421" s="24"/>
      <c r="MF421" s="24"/>
      <c r="MG421" s="24"/>
      <c r="MH421" s="24"/>
      <c r="MI421" s="24"/>
      <c r="MJ421" s="24"/>
      <c r="MK421" s="24"/>
      <c r="ML421" s="24"/>
      <c r="MM421" s="24"/>
      <c r="MN421" s="24"/>
      <c r="MO421" s="24"/>
      <c r="MP421" s="24"/>
      <c r="MQ421" s="24"/>
      <c r="MR421" s="24"/>
      <c r="MS421" s="24"/>
      <c r="MT421" s="24"/>
      <c r="MU421" s="24"/>
      <c r="MV421" s="24"/>
      <c r="MW421" s="24"/>
      <c r="MX421" s="24"/>
      <c r="MY421" s="24"/>
      <c r="MZ421" s="24"/>
      <c r="NA421" s="24"/>
      <c r="NB421" s="24"/>
      <c r="NC421" s="24"/>
      <c r="ND421" s="24"/>
      <c r="NE421" s="24"/>
      <c r="NF421" s="24"/>
      <c r="NG421" s="24"/>
      <c r="NH421" s="24"/>
      <c r="NI421" s="24"/>
      <c r="NJ421" s="24"/>
      <c r="NK421" s="24"/>
      <c r="NL421" s="24"/>
      <c r="NM421" s="24"/>
      <c r="NN421" s="24"/>
      <c r="NO421" s="24"/>
      <c r="NP421" s="24"/>
      <c r="NQ421" s="24"/>
      <c r="NR421" s="24"/>
      <c r="NS421" s="24"/>
      <c r="NT421" s="24"/>
      <c r="NU421" s="24"/>
      <c r="NV421" s="24"/>
      <c r="NW421" s="24"/>
      <c r="NX421" s="24"/>
      <c r="NY421" s="24"/>
      <c r="NZ421" s="24"/>
      <c r="OA421" s="24"/>
      <c r="OB421" s="24"/>
      <c r="OC421" s="24"/>
      <c r="OD421" s="24"/>
      <c r="OE421" s="24"/>
      <c r="OF421" s="24"/>
      <c r="OG421" s="24"/>
      <c r="OH421" s="24"/>
      <c r="OI421" s="24"/>
      <c r="OJ421" s="24"/>
      <c r="OK421" s="24"/>
      <c r="OL421" s="24"/>
      <c r="OM421" s="24"/>
      <c r="ON421" s="24"/>
      <c r="OO421" s="24"/>
      <c r="OP421" s="24"/>
      <c r="OQ421" s="24"/>
      <c r="OR421" s="24"/>
      <c r="OS421" s="24"/>
      <c r="OT421" s="24"/>
      <c r="OU421" s="24"/>
      <c r="OV421" s="24"/>
      <c r="OW421" s="24"/>
      <c r="OX421" s="24"/>
      <c r="OY421" s="24"/>
      <c r="OZ421" s="24"/>
      <c r="PA421" s="24"/>
      <c r="PB421" s="24"/>
      <c r="PC421" s="24"/>
      <c r="PD421" s="24"/>
      <c r="PE421" s="24"/>
      <c r="PF421" s="24"/>
      <c r="PG421" s="24"/>
      <c r="PH421" s="24"/>
      <c r="PI421" s="24"/>
      <c r="PJ421" s="24"/>
      <c r="PK421" s="24"/>
      <c r="PL421" s="24"/>
      <c r="PM421" s="24"/>
      <c r="PN421" s="24"/>
      <c r="PO421" s="24"/>
      <c r="PP421" s="24"/>
      <c r="PQ421" s="24"/>
      <c r="PR421" s="24"/>
      <c r="PS421" s="24"/>
      <c r="PT421" s="24"/>
      <c r="PU421" s="24"/>
      <c r="PV421" s="24"/>
      <c r="PW421" s="24"/>
      <c r="PX421" s="24"/>
      <c r="PY421" s="24"/>
      <c r="PZ421" s="24"/>
      <c r="QA421" s="24"/>
      <c r="QB421" s="24"/>
      <c r="QC421" s="24"/>
      <c r="QD421" s="24"/>
      <c r="QE421" s="24"/>
      <c r="QF421" s="24"/>
      <c r="QG421" s="24"/>
      <c r="QH421" s="24"/>
      <c r="QI421" s="24"/>
      <c r="QJ421" s="24"/>
      <c r="QK421" s="24"/>
      <c r="QL421" s="24"/>
      <c r="QM421" s="24"/>
      <c r="QN421" s="24"/>
      <c r="QO421" s="24"/>
      <c r="QP421" s="24"/>
      <c r="QQ421" s="24"/>
      <c r="QR421" s="24"/>
      <c r="QS421" s="24"/>
      <c r="QT421" s="24"/>
      <c r="QU421" s="24"/>
      <c r="QV421" s="24"/>
      <c r="QW421" s="24"/>
      <c r="QX421" s="24"/>
      <c r="QY421" s="24"/>
      <c r="QZ421" s="24"/>
      <c r="RA421" s="24"/>
      <c r="RB421" s="24"/>
      <c r="RC421" s="24"/>
      <c r="RD421" s="24"/>
      <c r="RE421" s="24"/>
      <c r="RF421" s="24"/>
      <c r="RG421" s="24"/>
      <c r="RH421" s="24"/>
      <c r="RI421" s="24"/>
      <c r="RJ421" s="24"/>
      <c r="RK421" s="24"/>
      <c r="RL421" s="24"/>
      <c r="RM421" s="24"/>
      <c r="RN421" s="24"/>
      <c r="RO421" s="24"/>
      <c r="RP421" s="24"/>
      <c r="RQ421" s="24"/>
      <c r="RR421" s="24"/>
      <c r="RS421" s="24"/>
      <c r="RT421" s="24"/>
      <c r="RU421" s="24"/>
      <c r="RV421" s="24"/>
      <c r="RW421" s="24"/>
      <c r="RX421" s="24"/>
      <c r="RY421" s="24"/>
      <c r="RZ421" s="24"/>
      <c r="SA421" s="24"/>
      <c r="SB421" s="24"/>
      <c r="SC421" s="24"/>
      <c r="SD421" s="24"/>
      <c r="SE421" s="24"/>
      <c r="SF421" s="24"/>
      <c r="SG421" s="24"/>
      <c r="SH421" s="24"/>
      <c r="SI421" s="24"/>
      <c r="SJ421" s="24"/>
      <c r="SK421" s="24"/>
      <c r="SL421" s="24"/>
      <c r="SM421" s="24"/>
      <c r="SN421" s="24"/>
      <c r="SO421" s="24"/>
      <c r="SP421" s="24"/>
      <c r="SQ421" s="24"/>
      <c r="SR421" s="24"/>
      <c r="SS421" s="24"/>
      <c r="ST421" s="24"/>
      <c r="SU421" s="24"/>
      <c r="SV421" s="24"/>
      <c r="SW421" s="24"/>
      <c r="SX421" s="24"/>
      <c r="SY421" s="24"/>
      <c r="SZ421" s="24"/>
      <c r="TA421" s="24"/>
      <c r="TB421" s="24"/>
      <c r="TC421" s="24"/>
      <c r="TD421" s="24"/>
      <c r="TE421" s="24"/>
      <c r="TF421" s="24"/>
      <c r="TG421" s="24"/>
      <c r="TH421" s="24"/>
      <c r="TI421" s="24"/>
      <c r="TJ421" s="24"/>
      <c r="TK421" s="24"/>
      <c r="TL421" s="24"/>
      <c r="TM421" s="24"/>
      <c r="TN421" s="24"/>
      <c r="TO421" s="24"/>
      <c r="TP421" s="24"/>
      <c r="TQ421" s="24"/>
      <c r="TR421" s="24"/>
      <c r="TS421" s="24"/>
      <c r="TT421" s="24"/>
      <c r="TU421" s="24"/>
      <c r="TV421" s="24"/>
      <c r="TW421" s="24"/>
      <c r="TX421" s="24"/>
      <c r="TY421" s="24"/>
      <c r="TZ421" s="24"/>
      <c r="UA421" s="24"/>
      <c r="UB421" s="24"/>
      <c r="UC421" s="24"/>
      <c r="UD421" s="24"/>
      <c r="UE421" s="24"/>
      <c r="UF421" s="24"/>
      <c r="UG421" s="24"/>
      <c r="UH421" s="24"/>
      <c r="UI421" s="24"/>
      <c r="UJ421" s="24"/>
      <c r="UK421" s="24"/>
      <c r="UL421" s="24"/>
      <c r="UM421" s="24"/>
      <c r="UN421" s="24"/>
      <c r="UO421" s="24"/>
      <c r="UP421" s="24"/>
      <c r="UQ421" s="24"/>
      <c r="UR421" s="24"/>
      <c r="US421" s="24"/>
      <c r="UT421" s="24"/>
      <c r="UU421" s="24"/>
      <c r="UV421" s="24"/>
      <c r="UW421" s="24"/>
      <c r="UX421" s="24"/>
      <c r="UY421" s="24"/>
      <c r="UZ421" s="24"/>
      <c r="VA421" s="24"/>
      <c r="VB421" s="24"/>
      <c r="VC421" s="24"/>
      <c r="VD421" s="24"/>
    </row>
    <row r="422" spans="1:576" s="23" customFormat="1" ht="15" customHeight="1" x14ac:dyDescent="0.2">
      <c r="A422" s="18">
        <v>108</v>
      </c>
      <c r="B422" s="89" t="s">
        <v>325</v>
      </c>
      <c r="C422" s="89" t="s">
        <v>326</v>
      </c>
      <c r="D422" s="20">
        <v>14</v>
      </c>
      <c r="E422" s="89" t="s">
        <v>247</v>
      </c>
      <c r="F422" s="89" t="s">
        <v>327</v>
      </c>
      <c r="G422" s="130" t="s">
        <v>125</v>
      </c>
      <c r="H422" s="22">
        <v>40</v>
      </c>
      <c r="I422" s="22" t="s">
        <v>121</v>
      </c>
      <c r="J422" s="21" t="s">
        <v>82</v>
      </c>
      <c r="K422" s="21" t="s">
        <v>273</v>
      </c>
      <c r="L422" s="21" t="s">
        <v>287</v>
      </c>
      <c r="M422" s="22">
        <v>1</v>
      </c>
      <c r="N422" s="218">
        <v>12087</v>
      </c>
      <c r="O422" s="62">
        <f t="shared" si="218"/>
        <v>2417.4</v>
      </c>
      <c r="P422" s="62"/>
      <c r="Q422" s="62">
        <f t="shared" si="219"/>
        <v>14504.4</v>
      </c>
      <c r="R422" s="62">
        <f>70.1*7</f>
        <v>490.69999999999993</v>
      </c>
      <c r="S422" s="62">
        <f t="shared" si="220"/>
        <v>2687.0666666666666</v>
      </c>
      <c r="T422" s="62">
        <f t="shared" si="221"/>
        <v>26870.666666666664</v>
      </c>
      <c r="U422" s="62">
        <f t="shared" si="222"/>
        <v>2538.27</v>
      </c>
      <c r="V422" s="62">
        <f t="shared" si="223"/>
        <v>435.13199999999995</v>
      </c>
      <c r="W422" s="62">
        <f t="shared" si="224"/>
        <v>725.22</v>
      </c>
      <c r="X422" s="62">
        <f t="shared" si="225"/>
        <v>290.08800000000002</v>
      </c>
      <c r="Y422" s="62">
        <f t="shared" si="229"/>
        <v>957</v>
      </c>
      <c r="Z422" s="62">
        <f t="shared" si="230"/>
        <v>661</v>
      </c>
      <c r="AA422" s="64">
        <f t="shared" si="226"/>
        <v>8061.2</v>
      </c>
      <c r="AB422" s="64">
        <f t="shared" si="227"/>
        <v>23736.72111111111</v>
      </c>
      <c r="AC422" s="64">
        <f t="shared" si="228"/>
        <v>284840.65333333332</v>
      </c>
      <c r="AD422" s="64"/>
      <c r="AE422" s="64"/>
      <c r="AF422" s="64"/>
      <c r="AG422" s="64"/>
      <c r="AH422" s="64"/>
      <c r="AI422" s="64"/>
      <c r="AJ422" s="64"/>
      <c r="AK422" s="64"/>
      <c r="AL422" s="6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J422" s="24"/>
      <c r="CK422" s="24"/>
      <c r="CL422" s="24"/>
      <c r="CM422" s="24"/>
      <c r="CN422" s="24"/>
      <c r="CO422" s="24"/>
      <c r="CP422" s="24"/>
      <c r="CQ422" s="24"/>
      <c r="CR422" s="24"/>
      <c r="CS422" s="24"/>
      <c r="CT422" s="24"/>
      <c r="CU422" s="24"/>
      <c r="CV422" s="24"/>
      <c r="CW422" s="24"/>
      <c r="CX422" s="24"/>
      <c r="CY422" s="24"/>
      <c r="CZ422" s="24"/>
      <c r="DA422" s="24"/>
      <c r="DB422" s="24"/>
      <c r="DC422" s="24"/>
      <c r="DD422" s="24"/>
      <c r="DE422" s="24"/>
      <c r="DF422" s="24"/>
      <c r="DG422" s="24"/>
      <c r="DH422" s="24"/>
      <c r="DI422" s="24"/>
      <c r="DJ422" s="24"/>
      <c r="DK422" s="24"/>
      <c r="DL422" s="24"/>
      <c r="DM422" s="24"/>
      <c r="DN422" s="24"/>
      <c r="DO422" s="24"/>
      <c r="DP422" s="24"/>
      <c r="DQ422" s="24"/>
      <c r="DR422" s="24"/>
      <c r="DS422" s="24"/>
      <c r="DT422" s="24"/>
      <c r="DU422" s="24"/>
      <c r="DV422" s="24"/>
      <c r="DW422" s="24"/>
      <c r="DX422" s="24"/>
      <c r="DY422" s="24"/>
      <c r="DZ422" s="24"/>
      <c r="EA422" s="24"/>
      <c r="EB422" s="24"/>
      <c r="EC422" s="24"/>
      <c r="ED422" s="24"/>
      <c r="EE422" s="24"/>
      <c r="EF422" s="24"/>
      <c r="EG422" s="24"/>
      <c r="EH422" s="24"/>
      <c r="EI422" s="24"/>
      <c r="EJ422" s="24"/>
      <c r="EK422" s="24"/>
      <c r="EL422" s="24"/>
      <c r="EM422" s="24"/>
      <c r="EN422" s="24"/>
      <c r="EO422" s="24"/>
      <c r="EP422" s="24"/>
      <c r="EQ422" s="24"/>
      <c r="ER422" s="24"/>
      <c r="ES422" s="24"/>
      <c r="ET422" s="24"/>
      <c r="EU422" s="24"/>
      <c r="EV422" s="24"/>
      <c r="EW422" s="24"/>
      <c r="EX422" s="24"/>
      <c r="EY422" s="24"/>
      <c r="EZ422" s="24"/>
      <c r="FA422" s="24"/>
      <c r="FB422" s="24"/>
      <c r="FC422" s="24"/>
      <c r="FD422" s="24"/>
      <c r="FE422" s="24"/>
      <c r="FF422" s="24"/>
      <c r="FG422" s="24"/>
      <c r="FH422" s="24"/>
      <c r="FI422" s="24"/>
      <c r="FJ422" s="24"/>
      <c r="FK422" s="24"/>
      <c r="FL422" s="24"/>
      <c r="FM422" s="24"/>
      <c r="FN422" s="24"/>
      <c r="FO422" s="24"/>
      <c r="FP422" s="24"/>
      <c r="FQ422" s="24"/>
      <c r="FR422" s="24"/>
      <c r="FS422" s="24"/>
      <c r="FT422" s="24"/>
      <c r="FU422" s="24"/>
      <c r="FV422" s="24"/>
      <c r="FW422" s="24"/>
      <c r="FX422" s="24"/>
      <c r="FY422" s="24"/>
      <c r="FZ422" s="24"/>
      <c r="GA422" s="24"/>
      <c r="GB422" s="24"/>
      <c r="GC422" s="24"/>
      <c r="GD422" s="24"/>
      <c r="GE422" s="24"/>
      <c r="GF422" s="24"/>
      <c r="GG422" s="24"/>
      <c r="GH422" s="24"/>
      <c r="GI422" s="24"/>
      <c r="GJ422" s="24"/>
      <c r="GK422" s="24"/>
      <c r="GL422" s="24"/>
      <c r="GM422" s="24"/>
      <c r="GN422" s="24"/>
      <c r="GO422" s="24"/>
      <c r="GP422" s="24"/>
      <c r="GQ422" s="24"/>
      <c r="GR422" s="24"/>
      <c r="GS422" s="24"/>
      <c r="GT422" s="24"/>
      <c r="GU422" s="24"/>
      <c r="GV422" s="24"/>
      <c r="GW422" s="24"/>
      <c r="GX422" s="24"/>
      <c r="GY422" s="24"/>
      <c r="GZ422" s="24"/>
      <c r="HA422" s="24"/>
      <c r="HB422" s="24"/>
      <c r="HC422" s="24"/>
      <c r="HD422" s="24"/>
      <c r="HE422" s="24"/>
      <c r="HF422" s="24"/>
      <c r="HG422" s="24"/>
      <c r="HH422" s="24"/>
      <c r="HI422" s="24"/>
      <c r="HJ422" s="24"/>
      <c r="HK422" s="24"/>
      <c r="HL422" s="24"/>
      <c r="HM422" s="24"/>
      <c r="HN422" s="24"/>
      <c r="HO422" s="24"/>
      <c r="HP422" s="24"/>
      <c r="HQ422" s="24"/>
      <c r="HR422" s="24"/>
      <c r="HS422" s="24"/>
      <c r="HT422" s="24"/>
      <c r="HU422" s="24"/>
      <c r="HV422" s="24"/>
      <c r="HW422" s="24"/>
      <c r="HX422" s="24"/>
      <c r="HY422" s="24"/>
      <c r="HZ422" s="24"/>
      <c r="IA422" s="24"/>
      <c r="IB422" s="24"/>
      <c r="IC422" s="24"/>
      <c r="ID422" s="24"/>
      <c r="IE422" s="24"/>
      <c r="IF422" s="24"/>
      <c r="IG422" s="24"/>
      <c r="IH422" s="24"/>
      <c r="II422" s="24"/>
      <c r="IJ422" s="24"/>
      <c r="IK422" s="24"/>
      <c r="IL422" s="24"/>
      <c r="IM422" s="24"/>
      <c r="IN422" s="24"/>
      <c r="IO422" s="24"/>
      <c r="IP422" s="24"/>
      <c r="IQ422" s="24"/>
      <c r="IR422" s="24"/>
      <c r="IS422" s="24"/>
      <c r="IT422" s="24"/>
      <c r="IU422" s="24"/>
      <c r="IV422" s="24"/>
      <c r="IW422" s="24"/>
      <c r="IX422" s="24"/>
      <c r="IY422" s="24"/>
      <c r="IZ422" s="24"/>
      <c r="JA422" s="24"/>
      <c r="JB422" s="24"/>
      <c r="JC422" s="24"/>
      <c r="JD422" s="24"/>
      <c r="JE422" s="24"/>
      <c r="JF422" s="24"/>
      <c r="JG422" s="24"/>
      <c r="JH422" s="24"/>
      <c r="JI422" s="24"/>
      <c r="JJ422" s="24"/>
      <c r="JK422" s="24"/>
      <c r="JL422" s="24"/>
      <c r="JM422" s="24"/>
      <c r="JN422" s="24"/>
      <c r="JO422" s="24"/>
      <c r="JP422" s="24"/>
      <c r="JQ422" s="24"/>
      <c r="JR422" s="24"/>
      <c r="JS422" s="24"/>
      <c r="JT422" s="24"/>
      <c r="JU422" s="24"/>
      <c r="JV422" s="24"/>
      <c r="JW422" s="24"/>
      <c r="JX422" s="24"/>
      <c r="JY422" s="24"/>
      <c r="JZ422" s="24"/>
      <c r="KA422" s="24"/>
      <c r="KB422" s="24"/>
      <c r="KC422" s="24"/>
      <c r="KD422" s="24"/>
      <c r="KE422" s="24"/>
      <c r="KF422" s="24"/>
      <c r="KG422" s="24"/>
      <c r="KH422" s="24"/>
      <c r="KI422" s="24"/>
      <c r="KJ422" s="24"/>
      <c r="KK422" s="24"/>
      <c r="KL422" s="24"/>
      <c r="KM422" s="24"/>
      <c r="KN422" s="24"/>
      <c r="KO422" s="24"/>
      <c r="KP422" s="24"/>
      <c r="KQ422" s="24"/>
      <c r="KR422" s="24"/>
      <c r="KS422" s="24"/>
      <c r="KT422" s="24"/>
      <c r="KU422" s="24"/>
      <c r="KV422" s="24"/>
      <c r="KW422" s="24"/>
      <c r="KX422" s="24"/>
      <c r="KY422" s="24"/>
      <c r="KZ422" s="24"/>
      <c r="LA422" s="24"/>
      <c r="LB422" s="24"/>
      <c r="LC422" s="24"/>
      <c r="LD422" s="24"/>
      <c r="LE422" s="24"/>
      <c r="LF422" s="24"/>
      <c r="LG422" s="24"/>
      <c r="LH422" s="24"/>
      <c r="LI422" s="24"/>
      <c r="LJ422" s="24"/>
      <c r="LK422" s="24"/>
      <c r="LL422" s="24"/>
      <c r="LM422" s="24"/>
      <c r="LN422" s="24"/>
      <c r="LO422" s="24"/>
      <c r="LP422" s="24"/>
      <c r="LQ422" s="24"/>
      <c r="LR422" s="24"/>
      <c r="LS422" s="24"/>
      <c r="LT422" s="24"/>
      <c r="LU422" s="24"/>
      <c r="LV422" s="24"/>
      <c r="LW422" s="24"/>
      <c r="LX422" s="24"/>
      <c r="LY422" s="24"/>
      <c r="LZ422" s="24"/>
      <c r="MA422" s="24"/>
      <c r="MB422" s="24"/>
      <c r="MC422" s="24"/>
      <c r="MD422" s="24"/>
      <c r="ME422" s="24"/>
      <c r="MF422" s="24"/>
      <c r="MG422" s="24"/>
      <c r="MH422" s="24"/>
      <c r="MI422" s="24"/>
      <c r="MJ422" s="24"/>
      <c r="MK422" s="24"/>
      <c r="ML422" s="24"/>
      <c r="MM422" s="24"/>
      <c r="MN422" s="24"/>
      <c r="MO422" s="24"/>
      <c r="MP422" s="24"/>
      <c r="MQ422" s="24"/>
      <c r="MR422" s="24"/>
      <c r="MS422" s="24"/>
      <c r="MT422" s="24"/>
      <c r="MU422" s="24"/>
      <c r="MV422" s="24"/>
      <c r="MW422" s="24"/>
      <c r="MX422" s="24"/>
      <c r="MY422" s="24"/>
      <c r="MZ422" s="24"/>
      <c r="NA422" s="24"/>
      <c r="NB422" s="24"/>
      <c r="NC422" s="24"/>
      <c r="ND422" s="24"/>
      <c r="NE422" s="24"/>
      <c r="NF422" s="24"/>
      <c r="NG422" s="24"/>
      <c r="NH422" s="24"/>
      <c r="NI422" s="24"/>
      <c r="NJ422" s="24"/>
      <c r="NK422" s="24"/>
      <c r="NL422" s="24"/>
      <c r="NM422" s="24"/>
      <c r="NN422" s="24"/>
      <c r="NO422" s="24"/>
      <c r="NP422" s="24"/>
      <c r="NQ422" s="24"/>
      <c r="NR422" s="24"/>
      <c r="NS422" s="24"/>
      <c r="NT422" s="24"/>
      <c r="NU422" s="24"/>
      <c r="NV422" s="24"/>
      <c r="NW422" s="24"/>
      <c r="NX422" s="24"/>
      <c r="NY422" s="24"/>
      <c r="NZ422" s="24"/>
      <c r="OA422" s="24"/>
      <c r="OB422" s="24"/>
      <c r="OC422" s="24"/>
      <c r="OD422" s="24"/>
      <c r="OE422" s="24"/>
      <c r="OF422" s="24"/>
      <c r="OG422" s="24"/>
      <c r="OH422" s="24"/>
      <c r="OI422" s="24"/>
      <c r="OJ422" s="24"/>
      <c r="OK422" s="24"/>
      <c r="OL422" s="24"/>
      <c r="OM422" s="24"/>
      <c r="ON422" s="24"/>
      <c r="OO422" s="24"/>
      <c r="OP422" s="24"/>
      <c r="OQ422" s="24"/>
      <c r="OR422" s="24"/>
      <c r="OS422" s="24"/>
      <c r="OT422" s="24"/>
      <c r="OU422" s="24"/>
      <c r="OV422" s="24"/>
      <c r="OW422" s="24"/>
      <c r="OX422" s="24"/>
      <c r="OY422" s="24"/>
      <c r="OZ422" s="24"/>
      <c r="PA422" s="24"/>
      <c r="PB422" s="24"/>
      <c r="PC422" s="24"/>
      <c r="PD422" s="24"/>
      <c r="PE422" s="24"/>
      <c r="PF422" s="24"/>
      <c r="PG422" s="24"/>
      <c r="PH422" s="24"/>
      <c r="PI422" s="24"/>
      <c r="PJ422" s="24"/>
      <c r="PK422" s="24"/>
      <c r="PL422" s="24"/>
      <c r="PM422" s="24"/>
      <c r="PN422" s="24"/>
      <c r="PO422" s="24"/>
      <c r="PP422" s="24"/>
      <c r="PQ422" s="24"/>
      <c r="PR422" s="24"/>
      <c r="PS422" s="24"/>
      <c r="PT422" s="24"/>
      <c r="PU422" s="24"/>
      <c r="PV422" s="24"/>
      <c r="PW422" s="24"/>
      <c r="PX422" s="24"/>
      <c r="PY422" s="24"/>
      <c r="PZ422" s="24"/>
      <c r="QA422" s="24"/>
      <c r="QB422" s="24"/>
      <c r="QC422" s="24"/>
      <c r="QD422" s="24"/>
      <c r="QE422" s="24"/>
      <c r="QF422" s="24"/>
      <c r="QG422" s="24"/>
      <c r="QH422" s="24"/>
      <c r="QI422" s="24"/>
      <c r="QJ422" s="24"/>
      <c r="QK422" s="24"/>
      <c r="QL422" s="24"/>
      <c r="QM422" s="24"/>
      <c r="QN422" s="24"/>
      <c r="QO422" s="24"/>
      <c r="QP422" s="24"/>
      <c r="QQ422" s="24"/>
      <c r="QR422" s="24"/>
      <c r="QS422" s="24"/>
      <c r="QT422" s="24"/>
      <c r="QU422" s="24"/>
      <c r="QV422" s="24"/>
      <c r="QW422" s="24"/>
      <c r="QX422" s="24"/>
      <c r="QY422" s="24"/>
      <c r="QZ422" s="24"/>
      <c r="RA422" s="24"/>
      <c r="RB422" s="24"/>
      <c r="RC422" s="24"/>
      <c r="RD422" s="24"/>
      <c r="RE422" s="24"/>
      <c r="RF422" s="24"/>
      <c r="RG422" s="24"/>
      <c r="RH422" s="24"/>
      <c r="RI422" s="24"/>
      <c r="RJ422" s="24"/>
      <c r="RK422" s="24"/>
      <c r="RL422" s="24"/>
      <c r="RM422" s="24"/>
      <c r="RN422" s="24"/>
      <c r="RO422" s="24"/>
      <c r="RP422" s="24"/>
      <c r="RQ422" s="24"/>
      <c r="RR422" s="24"/>
      <c r="RS422" s="24"/>
      <c r="RT422" s="24"/>
      <c r="RU422" s="24"/>
      <c r="RV422" s="24"/>
      <c r="RW422" s="24"/>
      <c r="RX422" s="24"/>
      <c r="RY422" s="24"/>
      <c r="RZ422" s="24"/>
      <c r="SA422" s="24"/>
      <c r="SB422" s="24"/>
      <c r="SC422" s="24"/>
      <c r="SD422" s="24"/>
      <c r="SE422" s="24"/>
      <c r="SF422" s="24"/>
      <c r="SG422" s="24"/>
      <c r="SH422" s="24"/>
      <c r="SI422" s="24"/>
      <c r="SJ422" s="24"/>
      <c r="SK422" s="24"/>
      <c r="SL422" s="24"/>
      <c r="SM422" s="24"/>
      <c r="SN422" s="24"/>
      <c r="SO422" s="24"/>
      <c r="SP422" s="24"/>
      <c r="SQ422" s="24"/>
      <c r="SR422" s="24"/>
      <c r="SS422" s="24"/>
      <c r="ST422" s="24"/>
      <c r="SU422" s="24"/>
      <c r="SV422" s="24"/>
      <c r="SW422" s="24"/>
      <c r="SX422" s="24"/>
      <c r="SY422" s="24"/>
      <c r="SZ422" s="24"/>
      <c r="TA422" s="24"/>
      <c r="TB422" s="24"/>
      <c r="TC422" s="24"/>
      <c r="TD422" s="24"/>
      <c r="TE422" s="24"/>
      <c r="TF422" s="24"/>
      <c r="TG422" s="24"/>
      <c r="TH422" s="24"/>
      <c r="TI422" s="24"/>
      <c r="TJ422" s="24"/>
      <c r="TK422" s="24"/>
      <c r="TL422" s="24"/>
      <c r="TM422" s="24"/>
      <c r="TN422" s="24"/>
      <c r="TO422" s="24"/>
      <c r="TP422" s="24"/>
      <c r="TQ422" s="24"/>
      <c r="TR422" s="24"/>
      <c r="TS422" s="24"/>
      <c r="TT422" s="24"/>
      <c r="TU422" s="24"/>
      <c r="TV422" s="24"/>
      <c r="TW422" s="24"/>
      <c r="TX422" s="24"/>
      <c r="TY422" s="24"/>
      <c r="TZ422" s="24"/>
      <c r="UA422" s="24"/>
      <c r="UB422" s="24"/>
      <c r="UC422" s="24"/>
      <c r="UD422" s="24"/>
      <c r="UE422" s="24"/>
      <c r="UF422" s="24"/>
      <c r="UG422" s="24"/>
      <c r="UH422" s="24"/>
      <c r="UI422" s="24"/>
      <c r="UJ422" s="24"/>
      <c r="UK422" s="24"/>
      <c r="UL422" s="24"/>
      <c r="UM422" s="24"/>
      <c r="UN422" s="24"/>
      <c r="UO422" s="24"/>
      <c r="UP422" s="24"/>
      <c r="UQ422" s="24"/>
      <c r="UR422" s="24"/>
      <c r="US422" s="24"/>
      <c r="UT422" s="24"/>
      <c r="UU422" s="24"/>
      <c r="UV422" s="24"/>
      <c r="UW422" s="24"/>
      <c r="UX422" s="24"/>
      <c r="UY422" s="24"/>
      <c r="UZ422" s="24"/>
      <c r="VA422" s="24"/>
      <c r="VB422" s="24"/>
      <c r="VC422" s="24"/>
      <c r="VD422" s="24"/>
    </row>
    <row r="423" spans="1:576" s="23" customFormat="1" ht="15" customHeight="1" x14ac:dyDescent="0.2">
      <c r="A423" s="18">
        <v>109</v>
      </c>
      <c r="B423" s="89" t="s">
        <v>325</v>
      </c>
      <c r="C423" s="89" t="s">
        <v>326</v>
      </c>
      <c r="D423" s="20">
        <v>14</v>
      </c>
      <c r="E423" s="89" t="s">
        <v>247</v>
      </c>
      <c r="F423" s="89" t="s">
        <v>327</v>
      </c>
      <c r="G423" s="130" t="s">
        <v>125</v>
      </c>
      <c r="H423" s="22">
        <v>40</v>
      </c>
      <c r="I423" s="157" t="s">
        <v>121</v>
      </c>
      <c r="J423" s="21" t="s">
        <v>238</v>
      </c>
      <c r="K423" s="21" t="s">
        <v>273</v>
      </c>
      <c r="L423" s="21" t="s">
        <v>287</v>
      </c>
      <c r="M423" s="22">
        <v>1</v>
      </c>
      <c r="N423" s="218">
        <v>12087</v>
      </c>
      <c r="O423" s="62">
        <f t="shared" si="218"/>
        <v>2417.4</v>
      </c>
      <c r="P423" s="62"/>
      <c r="Q423" s="62">
        <f t="shared" si="219"/>
        <v>14504.4</v>
      </c>
      <c r="R423" s="62">
        <f>70.1*7</f>
        <v>490.69999999999993</v>
      </c>
      <c r="S423" s="62">
        <f t="shared" si="220"/>
        <v>2687.0666666666666</v>
      </c>
      <c r="T423" s="62">
        <f t="shared" si="221"/>
        <v>26870.666666666664</v>
      </c>
      <c r="U423" s="62">
        <f t="shared" si="222"/>
        <v>2538.27</v>
      </c>
      <c r="V423" s="62">
        <f t="shared" si="223"/>
        <v>435.13199999999995</v>
      </c>
      <c r="W423" s="62">
        <f t="shared" si="224"/>
        <v>725.22</v>
      </c>
      <c r="X423" s="62">
        <f t="shared" si="225"/>
        <v>290.08800000000002</v>
      </c>
      <c r="Y423" s="62">
        <f t="shared" si="229"/>
        <v>957</v>
      </c>
      <c r="Z423" s="62">
        <f t="shared" si="230"/>
        <v>661</v>
      </c>
      <c r="AA423" s="64">
        <f t="shared" si="226"/>
        <v>8061.2</v>
      </c>
      <c r="AB423" s="64">
        <f t="shared" si="227"/>
        <v>23736.72111111111</v>
      </c>
      <c r="AC423" s="64">
        <f t="shared" si="228"/>
        <v>284840.65333333332</v>
      </c>
      <c r="AD423" s="64"/>
      <c r="AE423" s="64"/>
      <c r="AF423" s="64"/>
      <c r="AG423" s="64"/>
      <c r="AH423" s="64"/>
      <c r="AI423" s="64"/>
      <c r="AJ423" s="64"/>
      <c r="AK423" s="64"/>
      <c r="AL423" s="6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  <c r="BV423" s="24"/>
      <c r="BW423" s="24"/>
      <c r="BX423" s="24"/>
      <c r="BY423" s="24"/>
      <c r="BZ423" s="24"/>
      <c r="CA423" s="24"/>
      <c r="CB423" s="24"/>
      <c r="CC423" s="24"/>
      <c r="CD423" s="24"/>
      <c r="CE423" s="24"/>
      <c r="CF423" s="24"/>
      <c r="CG423" s="24"/>
      <c r="CH423" s="24"/>
      <c r="CI423" s="24"/>
      <c r="CJ423" s="24"/>
      <c r="CK423" s="24"/>
      <c r="CL423" s="24"/>
      <c r="CM423" s="24"/>
      <c r="CN423" s="24"/>
      <c r="CO423" s="24"/>
      <c r="CP423" s="24"/>
      <c r="CQ423" s="24"/>
      <c r="CR423" s="24"/>
      <c r="CS423" s="24"/>
      <c r="CT423" s="24"/>
      <c r="CU423" s="24"/>
      <c r="CV423" s="24"/>
      <c r="CW423" s="24"/>
      <c r="CX423" s="24"/>
      <c r="CY423" s="24"/>
      <c r="CZ423" s="24"/>
      <c r="DA423" s="24"/>
      <c r="DB423" s="24"/>
      <c r="DC423" s="24"/>
      <c r="DD423" s="24"/>
      <c r="DE423" s="24"/>
      <c r="DF423" s="24"/>
      <c r="DG423" s="24"/>
      <c r="DH423" s="24"/>
      <c r="DI423" s="24"/>
      <c r="DJ423" s="24"/>
      <c r="DK423" s="24"/>
      <c r="DL423" s="24"/>
      <c r="DM423" s="24"/>
      <c r="DN423" s="24"/>
      <c r="DO423" s="24"/>
      <c r="DP423" s="24"/>
      <c r="DQ423" s="24"/>
      <c r="DR423" s="24"/>
      <c r="DS423" s="24"/>
      <c r="DT423" s="24"/>
      <c r="DU423" s="24"/>
      <c r="DV423" s="24"/>
      <c r="DW423" s="24"/>
      <c r="DX423" s="24"/>
      <c r="DY423" s="24"/>
      <c r="DZ423" s="24"/>
      <c r="EA423" s="24"/>
      <c r="EB423" s="24"/>
      <c r="EC423" s="24"/>
      <c r="ED423" s="24"/>
      <c r="EE423" s="24"/>
      <c r="EF423" s="24"/>
      <c r="EG423" s="24"/>
      <c r="EH423" s="24"/>
      <c r="EI423" s="24"/>
      <c r="EJ423" s="24"/>
      <c r="EK423" s="24"/>
      <c r="EL423" s="24"/>
      <c r="EM423" s="24"/>
      <c r="EN423" s="24"/>
      <c r="EO423" s="24"/>
      <c r="EP423" s="24"/>
      <c r="EQ423" s="24"/>
      <c r="ER423" s="24"/>
      <c r="ES423" s="24"/>
      <c r="ET423" s="24"/>
      <c r="EU423" s="24"/>
      <c r="EV423" s="24"/>
      <c r="EW423" s="24"/>
      <c r="EX423" s="24"/>
      <c r="EY423" s="24"/>
      <c r="EZ423" s="24"/>
      <c r="FA423" s="24"/>
      <c r="FB423" s="24"/>
      <c r="FC423" s="24"/>
      <c r="FD423" s="24"/>
      <c r="FE423" s="24"/>
      <c r="FF423" s="24"/>
      <c r="FG423" s="24"/>
      <c r="FH423" s="24"/>
      <c r="FI423" s="24"/>
      <c r="FJ423" s="24"/>
      <c r="FK423" s="24"/>
      <c r="FL423" s="24"/>
      <c r="FM423" s="24"/>
      <c r="FN423" s="24"/>
      <c r="FO423" s="24"/>
      <c r="FP423" s="24"/>
      <c r="FQ423" s="24"/>
      <c r="FR423" s="24"/>
      <c r="FS423" s="24"/>
      <c r="FT423" s="24"/>
      <c r="FU423" s="24"/>
      <c r="FV423" s="24"/>
      <c r="FW423" s="24"/>
      <c r="FX423" s="24"/>
      <c r="FY423" s="24"/>
      <c r="FZ423" s="24"/>
      <c r="GA423" s="24"/>
      <c r="GB423" s="24"/>
      <c r="GC423" s="24"/>
      <c r="GD423" s="24"/>
      <c r="GE423" s="24"/>
      <c r="GF423" s="24"/>
      <c r="GG423" s="24"/>
      <c r="GH423" s="24"/>
      <c r="GI423" s="24"/>
      <c r="GJ423" s="24"/>
      <c r="GK423" s="24"/>
      <c r="GL423" s="24"/>
      <c r="GM423" s="24"/>
      <c r="GN423" s="24"/>
      <c r="GO423" s="24"/>
      <c r="GP423" s="24"/>
      <c r="GQ423" s="24"/>
      <c r="GR423" s="24"/>
      <c r="GS423" s="24"/>
      <c r="GT423" s="24"/>
      <c r="GU423" s="24"/>
      <c r="GV423" s="24"/>
      <c r="GW423" s="24"/>
      <c r="GX423" s="24"/>
      <c r="GY423" s="24"/>
      <c r="GZ423" s="24"/>
      <c r="HA423" s="24"/>
      <c r="HB423" s="24"/>
      <c r="HC423" s="24"/>
      <c r="HD423" s="24"/>
      <c r="HE423" s="24"/>
      <c r="HF423" s="24"/>
      <c r="HG423" s="24"/>
      <c r="HH423" s="24"/>
      <c r="HI423" s="24"/>
      <c r="HJ423" s="24"/>
      <c r="HK423" s="24"/>
      <c r="HL423" s="24"/>
      <c r="HM423" s="24"/>
      <c r="HN423" s="24"/>
      <c r="HO423" s="24"/>
      <c r="HP423" s="24"/>
      <c r="HQ423" s="24"/>
      <c r="HR423" s="24"/>
      <c r="HS423" s="24"/>
      <c r="HT423" s="24"/>
      <c r="HU423" s="24"/>
      <c r="HV423" s="24"/>
      <c r="HW423" s="24"/>
      <c r="HX423" s="24"/>
      <c r="HY423" s="24"/>
      <c r="HZ423" s="24"/>
      <c r="IA423" s="24"/>
      <c r="IB423" s="24"/>
      <c r="IC423" s="24"/>
      <c r="ID423" s="24"/>
      <c r="IE423" s="24"/>
      <c r="IF423" s="24"/>
      <c r="IG423" s="24"/>
      <c r="IH423" s="24"/>
      <c r="II423" s="24"/>
      <c r="IJ423" s="24"/>
      <c r="IK423" s="24"/>
      <c r="IL423" s="24"/>
      <c r="IM423" s="24"/>
      <c r="IN423" s="24"/>
      <c r="IO423" s="24"/>
      <c r="IP423" s="24"/>
      <c r="IQ423" s="24"/>
      <c r="IR423" s="24"/>
      <c r="IS423" s="24"/>
      <c r="IT423" s="24"/>
      <c r="IU423" s="24"/>
      <c r="IV423" s="24"/>
      <c r="IW423" s="24"/>
      <c r="IX423" s="24"/>
      <c r="IY423" s="24"/>
      <c r="IZ423" s="24"/>
      <c r="JA423" s="24"/>
      <c r="JB423" s="24"/>
      <c r="JC423" s="24"/>
      <c r="JD423" s="24"/>
      <c r="JE423" s="24"/>
      <c r="JF423" s="24"/>
      <c r="JG423" s="24"/>
      <c r="JH423" s="24"/>
      <c r="JI423" s="24"/>
      <c r="JJ423" s="24"/>
      <c r="JK423" s="24"/>
      <c r="JL423" s="24"/>
      <c r="JM423" s="24"/>
      <c r="JN423" s="24"/>
      <c r="JO423" s="24"/>
      <c r="JP423" s="24"/>
      <c r="JQ423" s="24"/>
      <c r="JR423" s="24"/>
      <c r="JS423" s="24"/>
      <c r="JT423" s="24"/>
      <c r="JU423" s="24"/>
      <c r="JV423" s="24"/>
      <c r="JW423" s="24"/>
      <c r="JX423" s="24"/>
      <c r="JY423" s="24"/>
      <c r="JZ423" s="24"/>
      <c r="KA423" s="24"/>
      <c r="KB423" s="24"/>
      <c r="KC423" s="24"/>
      <c r="KD423" s="24"/>
      <c r="KE423" s="24"/>
      <c r="KF423" s="24"/>
      <c r="KG423" s="24"/>
      <c r="KH423" s="24"/>
      <c r="KI423" s="24"/>
      <c r="KJ423" s="24"/>
      <c r="KK423" s="24"/>
      <c r="KL423" s="24"/>
      <c r="KM423" s="24"/>
      <c r="KN423" s="24"/>
      <c r="KO423" s="24"/>
      <c r="KP423" s="24"/>
      <c r="KQ423" s="24"/>
      <c r="KR423" s="24"/>
      <c r="KS423" s="24"/>
      <c r="KT423" s="24"/>
      <c r="KU423" s="24"/>
      <c r="KV423" s="24"/>
      <c r="KW423" s="24"/>
      <c r="KX423" s="24"/>
      <c r="KY423" s="24"/>
      <c r="KZ423" s="24"/>
      <c r="LA423" s="24"/>
      <c r="LB423" s="24"/>
      <c r="LC423" s="24"/>
      <c r="LD423" s="24"/>
      <c r="LE423" s="24"/>
      <c r="LF423" s="24"/>
      <c r="LG423" s="24"/>
      <c r="LH423" s="24"/>
      <c r="LI423" s="24"/>
      <c r="LJ423" s="24"/>
      <c r="LK423" s="24"/>
      <c r="LL423" s="24"/>
      <c r="LM423" s="24"/>
      <c r="LN423" s="24"/>
      <c r="LO423" s="24"/>
      <c r="LP423" s="24"/>
      <c r="LQ423" s="24"/>
      <c r="LR423" s="24"/>
      <c r="LS423" s="24"/>
      <c r="LT423" s="24"/>
      <c r="LU423" s="24"/>
      <c r="LV423" s="24"/>
      <c r="LW423" s="24"/>
      <c r="LX423" s="24"/>
      <c r="LY423" s="24"/>
      <c r="LZ423" s="24"/>
      <c r="MA423" s="24"/>
      <c r="MB423" s="24"/>
      <c r="MC423" s="24"/>
      <c r="MD423" s="24"/>
      <c r="ME423" s="24"/>
      <c r="MF423" s="24"/>
      <c r="MG423" s="24"/>
      <c r="MH423" s="24"/>
      <c r="MI423" s="24"/>
      <c r="MJ423" s="24"/>
      <c r="MK423" s="24"/>
      <c r="ML423" s="24"/>
      <c r="MM423" s="24"/>
      <c r="MN423" s="24"/>
      <c r="MO423" s="24"/>
      <c r="MP423" s="24"/>
      <c r="MQ423" s="24"/>
      <c r="MR423" s="24"/>
      <c r="MS423" s="24"/>
      <c r="MT423" s="24"/>
      <c r="MU423" s="24"/>
      <c r="MV423" s="24"/>
      <c r="MW423" s="24"/>
      <c r="MX423" s="24"/>
      <c r="MY423" s="24"/>
      <c r="MZ423" s="24"/>
      <c r="NA423" s="24"/>
      <c r="NB423" s="24"/>
      <c r="NC423" s="24"/>
      <c r="ND423" s="24"/>
      <c r="NE423" s="24"/>
      <c r="NF423" s="24"/>
      <c r="NG423" s="24"/>
      <c r="NH423" s="24"/>
      <c r="NI423" s="24"/>
      <c r="NJ423" s="24"/>
      <c r="NK423" s="24"/>
      <c r="NL423" s="24"/>
      <c r="NM423" s="24"/>
      <c r="NN423" s="24"/>
      <c r="NO423" s="24"/>
      <c r="NP423" s="24"/>
      <c r="NQ423" s="24"/>
      <c r="NR423" s="24"/>
      <c r="NS423" s="24"/>
      <c r="NT423" s="24"/>
      <c r="NU423" s="24"/>
      <c r="NV423" s="24"/>
      <c r="NW423" s="24"/>
      <c r="NX423" s="24"/>
      <c r="NY423" s="24"/>
      <c r="NZ423" s="24"/>
      <c r="OA423" s="24"/>
      <c r="OB423" s="24"/>
      <c r="OC423" s="24"/>
      <c r="OD423" s="24"/>
      <c r="OE423" s="24"/>
      <c r="OF423" s="24"/>
      <c r="OG423" s="24"/>
      <c r="OH423" s="24"/>
      <c r="OI423" s="24"/>
      <c r="OJ423" s="24"/>
      <c r="OK423" s="24"/>
      <c r="OL423" s="24"/>
      <c r="OM423" s="24"/>
      <c r="ON423" s="24"/>
      <c r="OO423" s="24"/>
      <c r="OP423" s="24"/>
      <c r="OQ423" s="24"/>
      <c r="OR423" s="24"/>
      <c r="OS423" s="24"/>
      <c r="OT423" s="24"/>
      <c r="OU423" s="24"/>
      <c r="OV423" s="24"/>
      <c r="OW423" s="24"/>
      <c r="OX423" s="24"/>
      <c r="OY423" s="24"/>
      <c r="OZ423" s="24"/>
      <c r="PA423" s="24"/>
      <c r="PB423" s="24"/>
      <c r="PC423" s="24"/>
      <c r="PD423" s="24"/>
      <c r="PE423" s="24"/>
      <c r="PF423" s="24"/>
      <c r="PG423" s="24"/>
      <c r="PH423" s="24"/>
      <c r="PI423" s="24"/>
      <c r="PJ423" s="24"/>
      <c r="PK423" s="24"/>
      <c r="PL423" s="24"/>
      <c r="PM423" s="24"/>
      <c r="PN423" s="24"/>
      <c r="PO423" s="24"/>
      <c r="PP423" s="24"/>
      <c r="PQ423" s="24"/>
      <c r="PR423" s="24"/>
      <c r="PS423" s="24"/>
      <c r="PT423" s="24"/>
      <c r="PU423" s="24"/>
      <c r="PV423" s="24"/>
      <c r="PW423" s="24"/>
      <c r="PX423" s="24"/>
      <c r="PY423" s="24"/>
      <c r="PZ423" s="24"/>
      <c r="QA423" s="24"/>
      <c r="QB423" s="24"/>
      <c r="QC423" s="24"/>
      <c r="QD423" s="24"/>
      <c r="QE423" s="24"/>
      <c r="QF423" s="24"/>
      <c r="QG423" s="24"/>
      <c r="QH423" s="24"/>
      <c r="QI423" s="24"/>
      <c r="QJ423" s="24"/>
      <c r="QK423" s="24"/>
      <c r="QL423" s="24"/>
      <c r="QM423" s="24"/>
      <c r="QN423" s="24"/>
      <c r="QO423" s="24"/>
      <c r="QP423" s="24"/>
      <c r="QQ423" s="24"/>
      <c r="QR423" s="24"/>
      <c r="QS423" s="24"/>
      <c r="QT423" s="24"/>
      <c r="QU423" s="24"/>
      <c r="QV423" s="24"/>
      <c r="QW423" s="24"/>
      <c r="QX423" s="24"/>
      <c r="QY423" s="24"/>
      <c r="QZ423" s="24"/>
      <c r="RA423" s="24"/>
      <c r="RB423" s="24"/>
      <c r="RC423" s="24"/>
      <c r="RD423" s="24"/>
      <c r="RE423" s="24"/>
      <c r="RF423" s="24"/>
      <c r="RG423" s="24"/>
      <c r="RH423" s="24"/>
      <c r="RI423" s="24"/>
      <c r="RJ423" s="24"/>
      <c r="RK423" s="24"/>
      <c r="RL423" s="24"/>
      <c r="RM423" s="24"/>
      <c r="RN423" s="24"/>
      <c r="RO423" s="24"/>
      <c r="RP423" s="24"/>
      <c r="RQ423" s="24"/>
      <c r="RR423" s="24"/>
      <c r="RS423" s="24"/>
      <c r="RT423" s="24"/>
      <c r="RU423" s="24"/>
      <c r="RV423" s="24"/>
      <c r="RW423" s="24"/>
      <c r="RX423" s="24"/>
      <c r="RY423" s="24"/>
      <c r="RZ423" s="24"/>
      <c r="SA423" s="24"/>
      <c r="SB423" s="24"/>
      <c r="SC423" s="24"/>
      <c r="SD423" s="24"/>
      <c r="SE423" s="24"/>
      <c r="SF423" s="24"/>
      <c r="SG423" s="24"/>
      <c r="SH423" s="24"/>
      <c r="SI423" s="24"/>
      <c r="SJ423" s="24"/>
      <c r="SK423" s="24"/>
      <c r="SL423" s="24"/>
      <c r="SM423" s="24"/>
      <c r="SN423" s="24"/>
      <c r="SO423" s="24"/>
      <c r="SP423" s="24"/>
      <c r="SQ423" s="24"/>
      <c r="SR423" s="24"/>
      <c r="SS423" s="24"/>
      <c r="ST423" s="24"/>
      <c r="SU423" s="24"/>
      <c r="SV423" s="24"/>
      <c r="SW423" s="24"/>
      <c r="SX423" s="24"/>
      <c r="SY423" s="24"/>
      <c r="SZ423" s="24"/>
      <c r="TA423" s="24"/>
      <c r="TB423" s="24"/>
      <c r="TC423" s="24"/>
      <c r="TD423" s="24"/>
      <c r="TE423" s="24"/>
      <c r="TF423" s="24"/>
      <c r="TG423" s="24"/>
      <c r="TH423" s="24"/>
      <c r="TI423" s="24"/>
      <c r="TJ423" s="24"/>
      <c r="TK423" s="24"/>
      <c r="TL423" s="24"/>
      <c r="TM423" s="24"/>
      <c r="TN423" s="24"/>
      <c r="TO423" s="24"/>
      <c r="TP423" s="24"/>
      <c r="TQ423" s="24"/>
      <c r="TR423" s="24"/>
      <c r="TS423" s="24"/>
      <c r="TT423" s="24"/>
      <c r="TU423" s="24"/>
      <c r="TV423" s="24"/>
      <c r="TW423" s="24"/>
      <c r="TX423" s="24"/>
      <c r="TY423" s="24"/>
      <c r="TZ423" s="24"/>
      <c r="UA423" s="24"/>
      <c r="UB423" s="24"/>
      <c r="UC423" s="24"/>
      <c r="UD423" s="24"/>
      <c r="UE423" s="24"/>
      <c r="UF423" s="24"/>
      <c r="UG423" s="24"/>
      <c r="UH423" s="24"/>
      <c r="UI423" s="24"/>
      <c r="UJ423" s="24"/>
      <c r="UK423" s="24"/>
      <c r="UL423" s="24"/>
      <c r="UM423" s="24"/>
      <c r="UN423" s="24"/>
      <c r="UO423" s="24"/>
      <c r="UP423" s="24"/>
      <c r="UQ423" s="24"/>
      <c r="UR423" s="24"/>
      <c r="US423" s="24"/>
      <c r="UT423" s="24"/>
      <c r="UU423" s="24"/>
      <c r="UV423" s="24"/>
      <c r="UW423" s="24"/>
      <c r="UX423" s="24"/>
      <c r="UY423" s="24"/>
      <c r="UZ423" s="24"/>
      <c r="VA423" s="24"/>
      <c r="VB423" s="24"/>
      <c r="VC423" s="24"/>
      <c r="VD423" s="24"/>
    </row>
    <row r="424" spans="1:576" s="23" customFormat="1" ht="15" customHeight="1" x14ac:dyDescent="0.2">
      <c r="A424" s="18">
        <v>110</v>
      </c>
      <c r="B424" s="89" t="s">
        <v>325</v>
      </c>
      <c r="C424" s="89" t="s">
        <v>326</v>
      </c>
      <c r="D424" s="20">
        <v>14</v>
      </c>
      <c r="E424" s="89" t="s">
        <v>247</v>
      </c>
      <c r="F424" s="89" t="s">
        <v>327</v>
      </c>
      <c r="G424" s="130" t="s">
        <v>125</v>
      </c>
      <c r="H424" s="22">
        <v>40</v>
      </c>
      <c r="I424" s="22" t="s">
        <v>121</v>
      </c>
      <c r="J424" s="21" t="s">
        <v>222</v>
      </c>
      <c r="K424" s="21" t="s">
        <v>270</v>
      </c>
      <c r="L424" s="21" t="s">
        <v>287</v>
      </c>
      <c r="M424" s="22">
        <v>1</v>
      </c>
      <c r="N424" s="218">
        <v>12087</v>
      </c>
      <c r="O424" s="62">
        <f t="shared" si="218"/>
        <v>2417.4</v>
      </c>
      <c r="P424" s="62"/>
      <c r="Q424" s="62">
        <f t="shared" si="219"/>
        <v>14504.4</v>
      </c>
      <c r="R424" s="62"/>
      <c r="S424" s="62">
        <f t="shared" si="220"/>
        <v>2687.0666666666666</v>
      </c>
      <c r="T424" s="62">
        <f t="shared" si="221"/>
        <v>26870.666666666664</v>
      </c>
      <c r="U424" s="62">
        <f t="shared" si="222"/>
        <v>2538.27</v>
      </c>
      <c r="V424" s="62">
        <f t="shared" si="223"/>
        <v>435.13199999999995</v>
      </c>
      <c r="W424" s="62">
        <f t="shared" si="224"/>
        <v>725.22</v>
      </c>
      <c r="X424" s="62">
        <f t="shared" si="225"/>
        <v>290.08800000000002</v>
      </c>
      <c r="Y424" s="62">
        <f t="shared" si="229"/>
        <v>957</v>
      </c>
      <c r="Z424" s="62">
        <f t="shared" si="230"/>
        <v>661</v>
      </c>
      <c r="AA424" s="64">
        <f t="shared" si="226"/>
        <v>8061.2</v>
      </c>
      <c r="AB424" s="64">
        <f t="shared" si="227"/>
        <v>23246.021111111113</v>
      </c>
      <c r="AC424" s="64">
        <f t="shared" si="228"/>
        <v>278952.25333333336</v>
      </c>
      <c r="AD424" s="64"/>
      <c r="AE424" s="64"/>
      <c r="AF424" s="64"/>
      <c r="AG424" s="64"/>
      <c r="AH424" s="64"/>
      <c r="AI424" s="64"/>
      <c r="AJ424" s="64"/>
      <c r="AK424" s="64"/>
      <c r="AL424" s="6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J424" s="24"/>
      <c r="CK424" s="24"/>
      <c r="CL424" s="24"/>
      <c r="CM424" s="24"/>
      <c r="CN424" s="24"/>
      <c r="CO424" s="24"/>
      <c r="CP424" s="24"/>
      <c r="CQ424" s="24"/>
      <c r="CR424" s="24"/>
      <c r="CS424" s="24"/>
      <c r="CT424" s="24"/>
      <c r="CU424" s="24"/>
      <c r="CV424" s="24"/>
      <c r="CW424" s="24"/>
      <c r="CX424" s="24"/>
      <c r="CY424" s="24"/>
      <c r="CZ424" s="24"/>
      <c r="DA424" s="24"/>
      <c r="DB424" s="24"/>
      <c r="DC424" s="24"/>
      <c r="DD424" s="24"/>
      <c r="DE424" s="24"/>
      <c r="DF424" s="24"/>
      <c r="DG424" s="24"/>
      <c r="DH424" s="24"/>
      <c r="DI424" s="24"/>
      <c r="DJ424" s="24"/>
      <c r="DK424" s="24"/>
      <c r="DL424" s="24"/>
      <c r="DM424" s="24"/>
      <c r="DN424" s="24"/>
      <c r="DO424" s="24"/>
      <c r="DP424" s="24"/>
      <c r="DQ424" s="24"/>
      <c r="DR424" s="24"/>
      <c r="DS424" s="24"/>
      <c r="DT424" s="24"/>
      <c r="DU424" s="24"/>
      <c r="DV424" s="24"/>
      <c r="DW424" s="24"/>
      <c r="DX424" s="24"/>
      <c r="DY424" s="24"/>
      <c r="DZ424" s="24"/>
      <c r="EA424" s="24"/>
      <c r="EB424" s="24"/>
      <c r="EC424" s="24"/>
      <c r="ED424" s="24"/>
      <c r="EE424" s="24"/>
      <c r="EF424" s="24"/>
      <c r="EG424" s="24"/>
      <c r="EH424" s="24"/>
      <c r="EI424" s="24"/>
      <c r="EJ424" s="24"/>
      <c r="EK424" s="24"/>
      <c r="EL424" s="24"/>
      <c r="EM424" s="24"/>
      <c r="EN424" s="24"/>
      <c r="EO424" s="24"/>
      <c r="EP424" s="24"/>
      <c r="EQ424" s="24"/>
      <c r="ER424" s="24"/>
      <c r="ES424" s="24"/>
      <c r="ET424" s="24"/>
      <c r="EU424" s="24"/>
      <c r="EV424" s="24"/>
      <c r="EW424" s="24"/>
      <c r="EX424" s="24"/>
      <c r="EY424" s="24"/>
      <c r="EZ424" s="24"/>
      <c r="FA424" s="24"/>
      <c r="FB424" s="24"/>
      <c r="FC424" s="24"/>
      <c r="FD424" s="24"/>
      <c r="FE424" s="24"/>
      <c r="FF424" s="24"/>
      <c r="FG424" s="24"/>
      <c r="FH424" s="24"/>
      <c r="FI424" s="24"/>
      <c r="FJ424" s="24"/>
      <c r="FK424" s="24"/>
      <c r="FL424" s="24"/>
      <c r="FM424" s="24"/>
      <c r="FN424" s="24"/>
      <c r="FO424" s="24"/>
      <c r="FP424" s="24"/>
      <c r="FQ424" s="24"/>
      <c r="FR424" s="24"/>
      <c r="FS424" s="24"/>
      <c r="FT424" s="24"/>
      <c r="FU424" s="24"/>
      <c r="FV424" s="24"/>
      <c r="FW424" s="24"/>
      <c r="FX424" s="24"/>
      <c r="FY424" s="24"/>
      <c r="FZ424" s="24"/>
      <c r="GA424" s="24"/>
      <c r="GB424" s="24"/>
      <c r="GC424" s="24"/>
      <c r="GD424" s="24"/>
      <c r="GE424" s="24"/>
      <c r="GF424" s="24"/>
      <c r="GG424" s="24"/>
      <c r="GH424" s="24"/>
      <c r="GI424" s="24"/>
      <c r="GJ424" s="24"/>
      <c r="GK424" s="24"/>
      <c r="GL424" s="24"/>
      <c r="GM424" s="24"/>
      <c r="GN424" s="24"/>
      <c r="GO424" s="24"/>
      <c r="GP424" s="24"/>
      <c r="GQ424" s="24"/>
      <c r="GR424" s="24"/>
      <c r="GS424" s="24"/>
      <c r="GT424" s="24"/>
      <c r="GU424" s="24"/>
      <c r="GV424" s="24"/>
      <c r="GW424" s="24"/>
      <c r="GX424" s="24"/>
      <c r="GY424" s="24"/>
      <c r="GZ424" s="24"/>
      <c r="HA424" s="24"/>
      <c r="HB424" s="24"/>
      <c r="HC424" s="24"/>
      <c r="HD424" s="24"/>
      <c r="HE424" s="24"/>
      <c r="HF424" s="24"/>
      <c r="HG424" s="24"/>
      <c r="HH424" s="24"/>
      <c r="HI424" s="24"/>
      <c r="HJ424" s="24"/>
      <c r="HK424" s="24"/>
      <c r="HL424" s="24"/>
      <c r="HM424" s="24"/>
      <c r="HN424" s="24"/>
      <c r="HO424" s="24"/>
      <c r="HP424" s="24"/>
      <c r="HQ424" s="24"/>
      <c r="HR424" s="24"/>
      <c r="HS424" s="24"/>
      <c r="HT424" s="24"/>
      <c r="HU424" s="24"/>
      <c r="HV424" s="24"/>
      <c r="HW424" s="24"/>
      <c r="HX424" s="24"/>
      <c r="HY424" s="24"/>
      <c r="HZ424" s="24"/>
      <c r="IA424" s="24"/>
      <c r="IB424" s="24"/>
      <c r="IC424" s="24"/>
      <c r="ID424" s="24"/>
      <c r="IE424" s="24"/>
      <c r="IF424" s="24"/>
      <c r="IG424" s="24"/>
      <c r="IH424" s="24"/>
      <c r="II424" s="24"/>
      <c r="IJ424" s="24"/>
      <c r="IK424" s="24"/>
      <c r="IL424" s="24"/>
      <c r="IM424" s="24"/>
      <c r="IN424" s="24"/>
      <c r="IO424" s="24"/>
      <c r="IP424" s="24"/>
      <c r="IQ424" s="24"/>
      <c r="IR424" s="24"/>
      <c r="IS424" s="24"/>
      <c r="IT424" s="24"/>
      <c r="IU424" s="24"/>
      <c r="IV424" s="24"/>
      <c r="IW424" s="24"/>
      <c r="IX424" s="24"/>
      <c r="IY424" s="24"/>
      <c r="IZ424" s="24"/>
      <c r="JA424" s="24"/>
      <c r="JB424" s="24"/>
      <c r="JC424" s="24"/>
      <c r="JD424" s="24"/>
      <c r="JE424" s="24"/>
      <c r="JF424" s="24"/>
      <c r="JG424" s="24"/>
      <c r="JH424" s="24"/>
      <c r="JI424" s="24"/>
      <c r="JJ424" s="24"/>
      <c r="JK424" s="24"/>
      <c r="JL424" s="24"/>
      <c r="JM424" s="24"/>
      <c r="JN424" s="24"/>
      <c r="JO424" s="24"/>
      <c r="JP424" s="24"/>
      <c r="JQ424" s="24"/>
      <c r="JR424" s="24"/>
      <c r="JS424" s="24"/>
      <c r="JT424" s="24"/>
      <c r="JU424" s="24"/>
      <c r="JV424" s="24"/>
      <c r="JW424" s="24"/>
      <c r="JX424" s="24"/>
      <c r="JY424" s="24"/>
      <c r="JZ424" s="24"/>
      <c r="KA424" s="24"/>
      <c r="KB424" s="24"/>
      <c r="KC424" s="24"/>
      <c r="KD424" s="24"/>
      <c r="KE424" s="24"/>
      <c r="KF424" s="24"/>
      <c r="KG424" s="24"/>
      <c r="KH424" s="24"/>
      <c r="KI424" s="24"/>
      <c r="KJ424" s="24"/>
      <c r="KK424" s="24"/>
      <c r="KL424" s="24"/>
      <c r="KM424" s="24"/>
      <c r="KN424" s="24"/>
      <c r="KO424" s="24"/>
      <c r="KP424" s="24"/>
      <c r="KQ424" s="24"/>
      <c r="KR424" s="24"/>
      <c r="KS424" s="24"/>
      <c r="KT424" s="24"/>
      <c r="KU424" s="24"/>
      <c r="KV424" s="24"/>
      <c r="KW424" s="24"/>
      <c r="KX424" s="24"/>
      <c r="KY424" s="24"/>
      <c r="KZ424" s="24"/>
      <c r="LA424" s="24"/>
      <c r="LB424" s="24"/>
      <c r="LC424" s="24"/>
      <c r="LD424" s="24"/>
      <c r="LE424" s="24"/>
      <c r="LF424" s="24"/>
      <c r="LG424" s="24"/>
      <c r="LH424" s="24"/>
      <c r="LI424" s="24"/>
      <c r="LJ424" s="24"/>
      <c r="LK424" s="24"/>
      <c r="LL424" s="24"/>
      <c r="LM424" s="24"/>
      <c r="LN424" s="24"/>
      <c r="LO424" s="24"/>
      <c r="LP424" s="24"/>
      <c r="LQ424" s="24"/>
      <c r="LR424" s="24"/>
      <c r="LS424" s="24"/>
      <c r="LT424" s="24"/>
      <c r="LU424" s="24"/>
      <c r="LV424" s="24"/>
      <c r="LW424" s="24"/>
      <c r="LX424" s="24"/>
      <c r="LY424" s="24"/>
      <c r="LZ424" s="24"/>
      <c r="MA424" s="24"/>
      <c r="MB424" s="24"/>
      <c r="MC424" s="24"/>
      <c r="MD424" s="24"/>
      <c r="ME424" s="24"/>
      <c r="MF424" s="24"/>
      <c r="MG424" s="24"/>
      <c r="MH424" s="24"/>
      <c r="MI424" s="24"/>
      <c r="MJ424" s="24"/>
      <c r="MK424" s="24"/>
      <c r="ML424" s="24"/>
      <c r="MM424" s="24"/>
      <c r="MN424" s="24"/>
      <c r="MO424" s="24"/>
      <c r="MP424" s="24"/>
      <c r="MQ424" s="24"/>
      <c r="MR424" s="24"/>
      <c r="MS424" s="24"/>
      <c r="MT424" s="24"/>
      <c r="MU424" s="24"/>
      <c r="MV424" s="24"/>
      <c r="MW424" s="24"/>
      <c r="MX424" s="24"/>
      <c r="MY424" s="24"/>
      <c r="MZ424" s="24"/>
      <c r="NA424" s="24"/>
      <c r="NB424" s="24"/>
      <c r="NC424" s="24"/>
      <c r="ND424" s="24"/>
      <c r="NE424" s="24"/>
      <c r="NF424" s="24"/>
      <c r="NG424" s="24"/>
      <c r="NH424" s="24"/>
      <c r="NI424" s="24"/>
      <c r="NJ424" s="24"/>
      <c r="NK424" s="24"/>
      <c r="NL424" s="24"/>
      <c r="NM424" s="24"/>
      <c r="NN424" s="24"/>
      <c r="NO424" s="24"/>
      <c r="NP424" s="24"/>
      <c r="NQ424" s="24"/>
      <c r="NR424" s="24"/>
      <c r="NS424" s="24"/>
      <c r="NT424" s="24"/>
      <c r="NU424" s="24"/>
      <c r="NV424" s="24"/>
      <c r="NW424" s="24"/>
      <c r="NX424" s="24"/>
      <c r="NY424" s="24"/>
      <c r="NZ424" s="24"/>
      <c r="OA424" s="24"/>
      <c r="OB424" s="24"/>
      <c r="OC424" s="24"/>
      <c r="OD424" s="24"/>
      <c r="OE424" s="24"/>
      <c r="OF424" s="24"/>
      <c r="OG424" s="24"/>
      <c r="OH424" s="24"/>
      <c r="OI424" s="24"/>
      <c r="OJ424" s="24"/>
      <c r="OK424" s="24"/>
      <c r="OL424" s="24"/>
      <c r="OM424" s="24"/>
      <c r="ON424" s="24"/>
      <c r="OO424" s="24"/>
      <c r="OP424" s="24"/>
      <c r="OQ424" s="24"/>
      <c r="OR424" s="24"/>
      <c r="OS424" s="24"/>
      <c r="OT424" s="24"/>
      <c r="OU424" s="24"/>
      <c r="OV424" s="24"/>
      <c r="OW424" s="24"/>
      <c r="OX424" s="24"/>
      <c r="OY424" s="24"/>
      <c r="OZ424" s="24"/>
      <c r="PA424" s="24"/>
      <c r="PB424" s="24"/>
      <c r="PC424" s="24"/>
      <c r="PD424" s="24"/>
      <c r="PE424" s="24"/>
      <c r="PF424" s="24"/>
      <c r="PG424" s="24"/>
      <c r="PH424" s="24"/>
      <c r="PI424" s="24"/>
      <c r="PJ424" s="24"/>
      <c r="PK424" s="24"/>
      <c r="PL424" s="24"/>
      <c r="PM424" s="24"/>
      <c r="PN424" s="24"/>
      <c r="PO424" s="24"/>
      <c r="PP424" s="24"/>
      <c r="PQ424" s="24"/>
      <c r="PR424" s="24"/>
      <c r="PS424" s="24"/>
      <c r="PT424" s="24"/>
      <c r="PU424" s="24"/>
      <c r="PV424" s="24"/>
      <c r="PW424" s="24"/>
      <c r="PX424" s="24"/>
      <c r="PY424" s="24"/>
      <c r="PZ424" s="24"/>
      <c r="QA424" s="24"/>
      <c r="QB424" s="24"/>
      <c r="QC424" s="24"/>
      <c r="QD424" s="24"/>
      <c r="QE424" s="24"/>
      <c r="QF424" s="24"/>
      <c r="QG424" s="24"/>
      <c r="QH424" s="24"/>
      <c r="QI424" s="24"/>
      <c r="QJ424" s="24"/>
      <c r="QK424" s="24"/>
      <c r="QL424" s="24"/>
      <c r="QM424" s="24"/>
      <c r="QN424" s="24"/>
      <c r="QO424" s="24"/>
      <c r="QP424" s="24"/>
      <c r="QQ424" s="24"/>
      <c r="QR424" s="24"/>
      <c r="QS424" s="24"/>
      <c r="QT424" s="24"/>
      <c r="QU424" s="24"/>
      <c r="QV424" s="24"/>
      <c r="QW424" s="24"/>
      <c r="QX424" s="24"/>
      <c r="QY424" s="24"/>
      <c r="QZ424" s="24"/>
      <c r="RA424" s="24"/>
      <c r="RB424" s="24"/>
      <c r="RC424" s="24"/>
      <c r="RD424" s="24"/>
      <c r="RE424" s="24"/>
      <c r="RF424" s="24"/>
      <c r="RG424" s="24"/>
      <c r="RH424" s="24"/>
      <c r="RI424" s="24"/>
      <c r="RJ424" s="24"/>
      <c r="RK424" s="24"/>
      <c r="RL424" s="24"/>
      <c r="RM424" s="24"/>
      <c r="RN424" s="24"/>
      <c r="RO424" s="24"/>
      <c r="RP424" s="24"/>
      <c r="RQ424" s="24"/>
      <c r="RR424" s="24"/>
      <c r="RS424" s="24"/>
      <c r="RT424" s="24"/>
      <c r="RU424" s="24"/>
      <c r="RV424" s="24"/>
      <c r="RW424" s="24"/>
      <c r="RX424" s="24"/>
      <c r="RY424" s="24"/>
      <c r="RZ424" s="24"/>
      <c r="SA424" s="24"/>
      <c r="SB424" s="24"/>
      <c r="SC424" s="24"/>
      <c r="SD424" s="24"/>
      <c r="SE424" s="24"/>
      <c r="SF424" s="24"/>
      <c r="SG424" s="24"/>
      <c r="SH424" s="24"/>
      <c r="SI424" s="24"/>
      <c r="SJ424" s="24"/>
      <c r="SK424" s="24"/>
      <c r="SL424" s="24"/>
      <c r="SM424" s="24"/>
      <c r="SN424" s="24"/>
      <c r="SO424" s="24"/>
      <c r="SP424" s="24"/>
      <c r="SQ424" s="24"/>
      <c r="SR424" s="24"/>
      <c r="SS424" s="24"/>
      <c r="ST424" s="24"/>
      <c r="SU424" s="24"/>
      <c r="SV424" s="24"/>
      <c r="SW424" s="24"/>
      <c r="SX424" s="24"/>
      <c r="SY424" s="24"/>
      <c r="SZ424" s="24"/>
      <c r="TA424" s="24"/>
      <c r="TB424" s="24"/>
      <c r="TC424" s="24"/>
      <c r="TD424" s="24"/>
      <c r="TE424" s="24"/>
      <c r="TF424" s="24"/>
      <c r="TG424" s="24"/>
      <c r="TH424" s="24"/>
      <c r="TI424" s="24"/>
      <c r="TJ424" s="24"/>
      <c r="TK424" s="24"/>
      <c r="TL424" s="24"/>
      <c r="TM424" s="24"/>
      <c r="TN424" s="24"/>
      <c r="TO424" s="24"/>
      <c r="TP424" s="24"/>
      <c r="TQ424" s="24"/>
      <c r="TR424" s="24"/>
      <c r="TS424" s="24"/>
      <c r="TT424" s="24"/>
      <c r="TU424" s="24"/>
      <c r="TV424" s="24"/>
      <c r="TW424" s="24"/>
      <c r="TX424" s="24"/>
      <c r="TY424" s="24"/>
      <c r="TZ424" s="24"/>
      <c r="UA424" s="24"/>
      <c r="UB424" s="24"/>
      <c r="UC424" s="24"/>
      <c r="UD424" s="24"/>
      <c r="UE424" s="24"/>
      <c r="UF424" s="24"/>
      <c r="UG424" s="24"/>
      <c r="UH424" s="24"/>
      <c r="UI424" s="24"/>
      <c r="UJ424" s="24"/>
      <c r="UK424" s="24"/>
      <c r="UL424" s="24"/>
      <c r="UM424" s="24"/>
      <c r="UN424" s="24"/>
      <c r="UO424" s="24"/>
      <c r="UP424" s="24"/>
      <c r="UQ424" s="24"/>
      <c r="UR424" s="24"/>
      <c r="US424" s="24"/>
      <c r="UT424" s="24"/>
      <c r="UU424" s="24"/>
      <c r="UV424" s="24"/>
      <c r="UW424" s="24"/>
      <c r="UX424" s="24"/>
      <c r="UY424" s="24"/>
      <c r="UZ424" s="24"/>
      <c r="VA424" s="24"/>
      <c r="VB424" s="24"/>
      <c r="VC424" s="24"/>
      <c r="VD424" s="24"/>
    </row>
    <row r="425" spans="1:576" s="23" customFormat="1" ht="15" customHeight="1" x14ac:dyDescent="0.2">
      <c r="A425" s="18">
        <v>111</v>
      </c>
      <c r="B425" s="89" t="s">
        <v>325</v>
      </c>
      <c r="C425" s="89" t="s">
        <v>326</v>
      </c>
      <c r="D425" s="20">
        <v>14</v>
      </c>
      <c r="E425" s="89" t="s">
        <v>247</v>
      </c>
      <c r="F425" s="89" t="s">
        <v>327</v>
      </c>
      <c r="G425" s="130" t="s">
        <v>125</v>
      </c>
      <c r="H425" s="22">
        <v>40</v>
      </c>
      <c r="I425" s="22" t="s">
        <v>121</v>
      </c>
      <c r="J425" s="21" t="s">
        <v>82</v>
      </c>
      <c r="K425" s="21" t="s">
        <v>273</v>
      </c>
      <c r="L425" s="21" t="s">
        <v>287</v>
      </c>
      <c r="M425" s="22">
        <v>1</v>
      </c>
      <c r="N425" s="218">
        <v>12087</v>
      </c>
      <c r="O425" s="62">
        <f t="shared" si="218"/>
        <v>2417.4</v>
      </c>
      <c r="P425" s="62"/>
      <c r="Q425" s="62">
        <f t="shared" si="219"/>
        <v>14504.4</v>
      </c>
      <c r="R425" s="62"/>
      <c r="S425" s="62">
        <f t="shared" si="220"/>
        <v>2687.0666666666666</v>
      </c>
      <c r="T425" s="62">
        <f t="shared" si="221"/>
        <v>26870.666666666664</v>
      </c>
      <c r="U425" s="62">
        <f t="shared" si="222"/>
        <v>2538.27</v>
      </c>
      <c r="V425" s="62">
        <f t="shared" si="223"/>
        <v>435.13199999999995</v>
      </c>
      <c r="W425" s="62">
        <f t="shared" si="224"/>
        <v>725.22</v>
      </c>
      <c r="X425" s="62">
        <f t="shared" si="225"/>
        <v>290.08800000000002</v>
      </c>
      <c r="Y425" s="62">
        <f t="shared" si="229"/>
        <v>957</v>
      </c>
      <c r="Z425" s="62">
        <f t="shared" si="230"/>
        <v>661</v>
      </c>
      <c r="AA425" s="64">
        <f t="shared" si="226"/>
        <v>8061.2</v>
      </c>
      <c r="AB425" s="64">
        <f t="shared" si="227"/>
        <v>23246.021111111113</v>
      </c>
      <c r="AC425" s="64">
        <f t="shared" si="228"/>
        <v>278952.25333333336</v>
      </c>
      <c r="AD425" s="64"/>
      <c r="AE425" s="64"/>
      <c r="AF425" s="64"/>
      <c r="AG425" s="64"/>
      <c r="AH425" s="64"/>
      <c r="AI425" s="64"/>
      <c r="AJ425" s="64"/>
      <c r="AK425" s="64"/>
      <c r="AL425" s="6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  <c r="BV425" s="24"/>
      <c r="BW425" s="24"/>
      <c r="BX425" s="24"/>
      <c r="BY425" s="24"/>
      <c r="BZ425" s="24"/>
      <c r="CA425" s="24"/>
      <c r="CB425" s="24"/>
      <c r="CC425" s="24"/>
      <c r="CD425" s="24"/>
      <c r="CE425" s="24"/>
      <c r="CF425" s="24"/>
      <c r="CG425" s="24"/>
      <c r="CH425" s="24"/>
      <c r="CI425" s="24"/>
      <c r="CJ425" s="24"/>
      <c r="CK425" s="24"/>
      <c r="CL425" s="24"/>
      <c r="CM425" s="24"/>
      <c r="CN425" s="24"/>
      <c r="CO425" s="24"/>
      <c r="CP425" s="24"/>
      <c r="CQ425" s="24"/>
      <c r="CR425" s="24"/>
      <c r="CS425" s="24"/>
      <c r="CT425" s="24"/>
      <c r="CU425" s="24"/>
      <c r="CV425" s="24"/>
      <c r="CW425" s="24"/>
      <c r="CX425" s="24"/>
      <c r="CY425" s="24"/>
      <c r="CZ425" s="24"/>
      <c r="DA425" s="24"/>
      <c r="DB425" s="24"/>
      <c r="DC425" s="24"/>
      <c r="DD425" s="24"/>
      <c r="DE425" s="24"/>
      <c r="DF425" s="24"/>
      <c r="DG425" s="24"/>
      <c r="DH425" s="24"/>
      <c r="DI425" s="24"/>
      <c r="DJ425" s="24"/>
      <c r="DK425" s="24"/>
      <c r="DL425" s="24"/>
      <c r="DM425" s="24"/>
      <c r="DN425" s="24"/>
      <c r="DO425" s="24"/>
      <c r="DP425" s="24"/>
      <c r="DQ425" s="24"/>
      <c r="DR425" s="24"/>
      <c r="DS425" s="24"/>
      <c r="DT425" s="24"/>
      <c r="DU425" s="24"/>
      <c r="DV425" s="24"/>
      <c r="DW425" s="24"/>
      <c r="DX425" s="24"/>
      <c r="DY425" s="24"/>
      <c r="DZ425" s="24"/>
      <c r="EA425" s="24"/>
      <c r="EB425" s="24"/>
      <c r="EC425" s="24"/>
      <c r="ED425" s="24"/>
      <c r="EE425" s="24"/>
      <c r="EF425" s="24"/>
      <c r="EG425" s="24"/>
      <c r="EH425" s="24"/>
      <c r="EI425" s="24"/>
      <c r="EJ425" s="24"/>
      <c r="EK425" s="24"/>
      <c r="EL425" s="24"/>
      <c r="EM425" s="24"/>
      <c r="EN425" s="24"/>
      <c r="EO425" s="24"/>
      <c r="EP425" s="24"/>
      <c r="EQ425" s="24"/>
      <c r="ER425" s="24"/>
      <c r="ES425" s="24"/>
      <c r="ET425" s="24"/>
      <c r="EU425" s="24"/>
      <c r="EV425" s="24"/>
      <c r="EW425" s="24"/>
      <c r="EX425" s="24"/>
      <c r="EY425" s="24"/>
      <c r="EZ425" s="24"/>
      <c r="FA425" s="24"/>
      <c r="FB425" s="24"/>
      <c r="FC425" s="24"/>
      <c r="FD425" s="24"/>
      <c r="FE425" s="24"/>
      <c r="FF425" s="24"/>
      <c r="FG425" s="24"/>
      <c r="FH425" s="24"/>
      <c r="FI425" s="24"/>
      <c r="FJ425" s="24"/>
      <c r="FK425" s="24"/>
      <c r="FL425" s="24"/>
      <c r="FM425" s="24"/>
      <c r="FN425" s="24"/>
      <c r="FO425" s="24"/>
      <c r="FP425" s="24"/>
      <c r="FQ425" s="24"/>
      <c r="FR425" s="24"/>
      <c r="FS425" s="24"/>
      <c r="FT425" s="24"/>
      <c r="FU425" s="24"/>
      <c r="FV425" s="24"/>
      <c r="FW425" s="24"/>
      <c r="FX425" s="24"/>
      <c r="FY425" s="24"/>
      <c r="FZ425" s="24"/>
      <c r="GA425" s="24"/>
      <c r="GB425" s="24"/>
      <c r="GC425" s="24"/>
      <c r="GD425" s="24"/>
      <c r="GE425" s="24"/>
      <c r="GF425" s="24"/>
      <c r="GG425" s="24"/>
      <c r="GH425" s="24"/>
      <c r="GI425" s="24"/>
      <c r="GJ425" s="24"/>
      <c r="GK425" s="24"/>
      <c r="GL425" s="24"/>
      <c r="GM425" s="24"/>
      <c r="GN425" s="24"/>
      <c r="GO425" s="24"/>
      <c r="GP425" s="24"/>
      <c r="GQ425" s="24"/>
      <c r="GR425" s="24"/>
      <c r="GS425" s="24"/>
      <c r="GT425" s="24"/>
      <c r="GU425" s="24"/>
      <c r="GV425" s="24"/>
      <c r="GW425" s="24"/>
      <c r="GX425" s="24"/>
      <c r="GY425" s="24"/>
      <c r="GZ425" s="24"/>
      <c r="HA425" s="24"/>
      <c r="HB425" s="24"/>
      <c r="HC425" s="24"/>
      <c r="HD425" s="24"/>
      <c r="HE425" s="24"/>
      <c r="HF425" s="24"/>
      <c r="HG425" s="24"/>
      <c r="HH425" s="24"/>
      <c r="HI425" s="24"/>
      <c r="HJ425" s="24"/>
      <c r="HK425" s="24"/>
      <c r="HL425" s="24"/>
      <c r="HM425" s="24"/>
      <c r="HN425" s="24"/>
      <c r="HO425" s="24"/>
      <c r="HP425" s="24"/>
      <c r="HQ425" s="24"/>
      <c r="HR425" s="24"/>
      <c r="HS425" s="24"/>
      <c r="HT425" s="24"/>
      <c r="HU425" s="24"/>
      <c r="HV425" s="24"/>
      <c r="HW425" s="24"/>
      <c r="HX425" s="24"/>
      <c r="HY425" s="24"/>
      <c r="HZ425" s="24"/>
      <c r="IA425" s="24"/>
      <c r="IB425" s="24"/>
      <c r="IC425" s="24"/>
      <c r="ID425" s="24"/>
      <c r="IE425" s="24"/>
      <c r="IF425" s="24"/>
      <c r="IG425" s="24"/>
      <c r="IH425" s="24"/>
      <c r="II425" s="24"/>
      <c r="IJ425" s="24"/>
      <c r="IK425" s="24"/>
      <c r="IL425" s="24"/>
      <c r="IM425" s="24"/>
      <c r="IN425" s="24"/>
      <c r="IO425" s="24"/>
      <c r="IP425" s="24"/>
      <c r="IQ425" s="24"/>
      <c r="IR425" s="24"/>
      <c r="IS425" s="24"/>
      <c r="IT425" s="24"/>
      <c r="IU425" s="24"/>
      <c r="IV425" s="24"/>
      <c r="IW425" s="24"/>
      <c r="IX425" s="24"/>
      <c r="IY425" s="24"/>
      <c r="IZ425" s="24"/>
      <c r="JA425" s="24"/>
      <c r="JB425" s="24"/>
      <c r="JC425" s="24"/>
      <c r="JD425" s="24"/>
      <c r="JE425" s="24"/>
      <c r="JF425" s="24"/>
      <c r="JG425" s="24"/>
      <c r="JH425" s="24"/>
      <c r="JI425" s="24"/>
      <c r="JJ425" s="24"/>
      <c r="JK425" s="24"/>
      <c r="JL425" s="24"/>
      <c r="JM425" s="24"/>
      <c r="JN425" s="24"/>
      <c r="JO425" s="24"/>
      <c r="JP425" s="24"/>
      <c r="JQ425" s="24"/>
      <c r="JR425" s="24"/>
      <c r="JS425" s="24"/>
      <c r="JT425" s="24"/>
      <c r="JU425" s="24"/>
      <c r="JV425" s="24"/>
      <c r="JW425" s="24"/>
      <c r="JX425" s="24"/>
      <c r="JY425" s="24"/>
      <c r="JZ425" s="24"/>
      <c r="KA425" s="24"/>
      <c r="KB425" s="24"/>
      <c r="KC425" s="24"/>
      <c r="KD425" s="24"/>
      <c r="KE425" s="24"/>
      <c r="KF425" s="24"/>
      <c r="KG425" s="24"/>
      <c r="KH425" s="24"/>
      <c r="KI425" s="24"/>
      <c r="KJ425" s="24"/>
      <c r="KK425" s="24"/>
      <c r="KL425" s="24"/>
      <c r="KM425" s="24"/>
      <c r="KN425" s="24"/>
      <c r="KO425" s="24"/>
      <c r="KP425" s="24"/>
      <c r="KQ425" s="24"/>
      <c r="KR425" s="24"/>
      <c r="KS425" s="24"/>
      <c r="KT425" s="24"/>
      <c r="KU425" s="24"/>
      <c r="KV425" s="24"/>
      <c r="KW425" s="24"/>
      <c r="KX425" s="24"/>
      <c r="KY425" s="24"/>
      <c r="KZ425" s="24"/>
      <c r="LA425" s="24"/>
      <c r="LB425" s="24"/>
      <c r="LC425" s="24"/>
      <c r="LD425" s="24"/>
      <c r="LE425" s="24"/>
      <c r="LF425" s="24"/>
      <c r="LG425" s="24"/>
      <c r="LH425" s="24"/>
      <c r="LI425" s="24"/>
      <c r="LJ425" s="24"/>
      <c r="LK425" s="24"/>
      <c r="LL425" s="24"/>
      <c r="LM425" s="24"/>
      <c r="LN425" s="24"/>
      <c r="LO425" s="24"/>
      <c r="LP425" s="24"/>
      <c r="LQ425" s="24"/>
      <c r="LR425" s="24"/>
      <c r="LS425" s="24"/>
      <c r="LT425" s="24"/>
      <c r="LU425" s="24"/>
      <c r="LV425" s="24"/>
      <c r="LW425" s="24"/>
      <c r="LX425" s="24"/>
      <c r="LY425" s="24"/>
      <c r="LZ425" s="24"/>
      <c r="MA425" s="24"/>
      <c r="MB425" s="24"/>
      <c r="MC425" s="24"/>
      <c r="MD425" s="24"/>
      <c r="ME425" s="24"/>
      <c r="MF425" s="24"/>
      <c r="MG425" s="24"/>
      <c r="MH425" s="24"/>
      <c r="MI425" s="24"/>
      <c r="MJ425" s="24"/>
      <c r="MK425" s="24"/>
      <c r="ML425" s="24"/>
      <c r="MM425" s="24"/>
      <c r="MN425" s="24"/>
      <c r="MO425" s="24"/>
      <c r="MP425" s="24"/>
      <c r="MQ425" s="24"/>
      <c r="MR425" s="24"/>
      <c r="MS425" s="24"/>
      <c r="MT425" s="24"/>
      <c r="MU425" s="24"/>
      <c r="MV425" s="24"/>
      <c r="MW425" s="24"/>
      <c r="MX425" s="24"/>
      <c r="MY425" s="24"/>
      <c r="MZ425" s="24"/>
      <c r="NA425" s="24"/>
      <c r="NB425" s="24"/>
      <c r="NC425" s="24"/>
      <c r="ND425" s="24"/>
      <c r="NE425" s="24"/>
      <c r="NF425" s="24"/>
      <c r="NG425" s="24"/>
      <c r="NH425" s="24"/>
      <c r="NI425" s="24"/>
      <c r="NJ425" s="24"/>
      <c r="NK425" s="24"/>
      <c r="NL425" s="24"/>
      <c r="NM425" s="24"/>
      <c r="NN425" s="24"/>
      <c r="NO425" s="24"/>
      <c r="NP425" s="24"/>
      <c r="NQ425" s="24"/>
      <c r="NR425" s="24"/>
      <c r="NS425" s="24"/>
      <c r="NT425" s="24"/>
      <c r="NU425" s="24"/>
      <c r="NV425" s="24"/>
      <c r="NW425" s="24"/>
      <c r="NX425" s="24"/>
      <c r="NY425" s="24"/>
      <c r="NZ425" s="24"/>
      <c r="OA425" s="24"/>
      <c r="OB425" s="24"/>
      <c r="OC425" s="24"/>
      <c r="OD425" s="24"/>
      <c r="OE425" s="24"/>
      <c r="OF425" s="24"/>
      <c r="OG425" s="24"/>
      <c r="OH425" s="24"/>
      <c r="OI425" s="24"/>
      <c r="OJ425" s="24"/>
      <c r="OK425" s="24"/>
      <c r="OL425" s="24"/>
      <c r="OM425" s="24"/>
      <c r="ON425" s="24"/>
      <c r="OO425" s="24"/>
      <c r="OP425" s="24"/>
      <c r="OQ425" s="24"/>
      <c r="OR425" s="24"/>
      <c r="OS425" s="24"/>
      <c r="OT425" s="24"/>
      <c r="OU425" s="24"/>
      <c r="OV425" s="24"/>
      <c r="OW425" s="24"/>
      <c r="OX425" s="24"/>
      <c r="OY425" s="24"/>
      <c r="OZ425" s="24"/>
      <c r="PA425" s="24"/>
      <c r="PB425" s="24"/>
      <c r="PC425" s="24"/>
      <c r="PD425" s="24"/>
      <c r="PE425" s="24"/>
      <c r="PF425" s="24"/>
      <c r="PG425" s="24"/>
      <c r="PH425" s="24"/>
      <c r="PI425" s="24"/>
      <c r="PJ425" s="24"/>
      <c r="PK425" s="24"/>
      <c r="PL425" s="24"/>
      <c r="PM425" s="24"/>
      <c r="PN425" s="24"/>
      <c r="PO425" s="24"/>
      <c r="PP425" s="24"/>
      <c r="PQ425" s="24"/>
      <c r="PR425" s="24"/>
      <c r="PS425" s="24"/>
      <c r="PT425" s="24"/>
      <c r="PU425" s="24"/>
      <c r="PV425" s="24"/>
      <c r="PW425" s="24"/>
      <c r="PX425" s="24"/>
      <c r="PY425" s="24"/>
      <c r="PZ425" s="24"/>
      <c r="QA425" s="24"/>
      <c r="QB425" s="24"/>
      <c r="QC425" s="24"/>
      <c r="QD425" s="24"/>
      <c r="QE425" s="24"/>
      <c r="QF425" s="24"/>
      <c r="QG425" s="24"/>
      <c r="QH425" s="24"/>
      <c r="QI425" s="24"/>
      <c r="QJ425" s="24"/>
      <c r="QK425" s="24"/>
      <c r="QL425" s="24"/>
      <c r="QM425" s="24"/>
      <c r="QN425" s="24"/>
      <c r="QO425" s="24"/>
      <c r="QP425" s="24"/>
      <c r="QQ425" s="24"/>
      <c r="QR425" s="24"/>
      <c r="QS425" s="24"/>
      <c r="QT425" s="24"/>
      <c r="QU425" s="24"/>
      <c r="QV425" s="24"/>
      <c r="QW425" s="24"/>
      <c r="QX425" s="24"/>
      <c r="QY425" s="24"/>
      <c r="QZ425" s="24"/>
      <c r="RA425" s="24"/>
      <c r="RB425" s="24"/>
      <c r="RC425" s="24"/>
      <c r="RD425" s="24"/>
      <c r="RE425" s="24"/>
      <c r="RF425" s="24"/>
      <c r="RG425" s="24"/>
      <c r="RH425" s="24"/>
      <c r="RI425" s="24"/>
      <c r="RJ425" s="24"/>
      <c r="RK425" s="24"/>
      <c r="RL425" s="24"/>
      <c r="RM425" s="24"/>
      <c r="RN425" s="24"/>
      <c r="RO425" s="24"/>
      <c r="RP425" s="24"/>
      <c r="RQ425" s="24"/>
      <c r="RR425" s="24"/>
      <c r="RS425" s="24"/>
      <c r="RT425" s="24"/>
      <c r="RU425" s="24"/>
      <c r="RV425" s="24"/>
      <c r="RW425" s="24"/>
      <c r="RX425" s="24"/>
      <c r="RY425" s="24"/>
      <c r="RZ425" s="24"/>
      <c r="SA425" s="24"/>
      <c r="SB425" s="24"/>
      <c r="SC425" s="24"/>
      <c r="SD425" s="24"/>
      <c r="SE425" s="24"/>
      <c r="SF425" s="24"/>
      <c r="SG425" s="24"/>
      <c r="SH425" s="24"/>
      <c r="SI425" s="24"/>
      <c r="SJ425" s="24"/>
      <c r="SK425" s="24"/>
      <c r="SL425" s="24"/>
      <c r="SM425" s="24"/>
      <c r="SN425" s="24"/>
      <c r="SO425" s="24"/>
      <c r="SP425" s="24"/>
      <c r="SQ425" s="24"/>
      <c r="SR425" s="24"/>
      <c r="SS425" s="24"/>
      <c r="ST425" s="24"/>
      <c r="SU425" s="24"/>
      <c r="SV425" s="24"/>
      <c r="SW425" s="24"/>
      <c r="SX425" s="24"/>
      <c r="SY425" s="24"/>
      <c r="SZ425" s="24"/>
      <c r="TA425" s="24"/>
      <c r="TB425" s="24"/>
      <c r="TC425" s="24"/>
      <c r="TD425" s="24"/>
      <c r="TE425" s="24"/>
      <c r="TF425" s="24"/>
      <c r="TG425" s="24"/>
      <c r="TH425" s="24"/>
      <c r="TI425" s="24"/>
      <c r="TJ425" s="24"/>
      <c r="TK425" s="24"/>
      <c r="TL425" s="24"/>
      <c r="TM425" s="24"/>
      <c r="TN425" s="24"/>
      <c r="TO425" s="24"/>
      <c r="TP425" s="24"/>
      <c r="TQ425" s="24"/>
      <c r="TR425" s="24"/>
      <c r="TS425" s="24"/>
      <c r="TT425" s="24"/>
      <c r="TU425" s="24"/>
      <c r="TV425" s="24"/>
      <c r="TW425" s="24"/>
      <c r="TX425" s="24"/>
      <c r="TY425" s="24"/>
      <c r="TZ425" s="24"/>
      <c r="UA425" s="24"/>
      <c r="UB425" s="24"/>
      <c r="UC425" s="24"/>
      <c r="UD425" s="24"/>
      <c r="UE425" s="24"/>
      <c r="UF425" s="24"/>
      <c r="UG425" s="24"/>
      <c r="UH425" s="24"/>
      <c r="UI425" s="24"/>
      <c r="UJ425" s="24"/>
      <c r="UK425" s="24"/>
      <c r="UL425" s="24"/>
      <c r="UM425" s="24"/>
      <c r="UN425" s="24"/>
      <c r="UO425" s="24"/>
      <c r="UP425" s="24"/>
      <c r="UQ425" s="24"/>
      <c r="UR425" s="24"/>
      <c r="US425" s="24"/>
      <c r="UT425" s="24"/>
      <c r="UU425" s="24"/>
      <c r="UV425" s="24"/>
      <c r="UW425" s="24"/>
      <c r="UX425" s="24"/>
      <c r="UY425" s="24"/>
      <c r="UZ425" s="24"/>
      <c r="VA425" s="24"/>
      <c r="VB425" s="24"/>
      <c r="VC425" s="24"/>
      <c r="VD425" s="24"/>
    </row>
    <row r="426" spans="1:576" s="23" customFormat="1" ht="15" customHeight="1" x14ac:dyDescent="0.2">
      <c r="A426" s="18">
        <v>112</v>
      </c>
      <c r="B426" s="89" t="s">
        <v>325</v>
      </c>
      <c r="C426" s="89" t="s">
        <v>326</v>
      </c>
      <c r="D426" s="20">
        <v>14</v>
      </c>
      <c r="E426" s="89" t="s">
        <v>247</v>
      </c>
      <c r="F426" s="89" t="s">
        <v>327</v>
      </c>
      <c r="G426" s="130" t="s">
        <v>125</v>
      </c>
      <c r="H426" s="22">
        <v>40</v>
      </c>
      <c r="I426" s="22" t="s">
        <v>121</v>
      </c>
      <c r="J426" s="21" t="s">
        <v>82</v>
      </c>
      <c r="K426" s="21" t="s">
        <v>273</v>
      </c>
      <c r="L426" s="21" t="s">
        <v>287</v>
      </c>
      <c r="M426" s="22">
        <v>1</v>
      </c>
      <c r="N426" s="218">
        <v>12087</v>
      </c>
      <c r="O426" s="62">
        <f t="shared" si="218"/>
        <v>2417.4</v>
      </c>
      <c r="P426" s="62"/>
      <c r="Q426" s="62">
        <f t="shared" si="219"/>
        <v>14504.4</v>
      </c>
      <c r="R426" s="62"/>
      <c r="S426" s="62">
        <f t="shared" si="220"/>
        <v>2687.0666666666666</v>
      </c>
      <c r="T426" s="62">
        <f t="shared" si="221"/>
        <v>26870.666666666664</v>
      </c>
      <c r="U426" s="62">
        <f t="shared" si="222"/>
        <v>2538.27</v>
      </c>
      <c r="V426" s="62">
        <f t="shared" si="223"/>
        <v>435.13199999999995</v>
      </c>
      <c r="W426" s="62">
        <f t="shared" si="224"/>
        <v>725.22</v>
      </c>
      <c r="X426" s="62">
        <f t="shared" si="225"/>
        <v>290.08800000000002</v>
      </c>
      <c r="Y426" s="62">
        <f t="shared" si="229"/>
        <v>957</v>
      </c>
      <c r="Z426" s="62">
        <f t="shared" si="230"/>
        <v>661</v>
      </c>
      <c r="AA426" s="64">
        <f t="shared" si="226"/>
        <v>8061.2</v>
      </c>
      <c r="AB426" s="64">
        <f t="shared" si="227"/>
        <v>23246.021111111113</v>
      </c>
      <c r="AC426" s="64">
        <f t="shared" si="228"/>
        <v>278952.25333333336</v>
      </c>
      <c r="AD426" s="64"/>
      <c r="AE426" s="64"/>
      <c r="AF426" s="64"/>
      <c r="AG426" s="64"/>
      <c r="AH426" s="64"/>
      <c r="AI426" s="64"/>
      <c r="AJ426" s="64"/>
      <c r="AK426" s="64"/>
      <c r="AL426" s="6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J426" s="24"/>
      <c r="CK426" s="24"/>
      <c r="CL426" s="24"/>
      <c r="CM426" s="24"/>
      <c r="CN426" s="24"/>
      <c r="CO426" s="24"/>
      <c r="CP426" s="24"/>
      <c r="CQ426" s="24"/>
      <c r="CR426" s="24"/>
      <c r="CS426" s="24"/>
      <c r="CT426" s="24"/>
      <c r="CU426" s="24"/>
      <c r="CV426" s="24"/>
      <c r="CW426" s="24"/>
      <c r="CX426" s="24"/>
      <c r="CY426" s="24"/>
      <c r="CZ426" s="24"/>
      <c r="DA426" s="24"/>
      <c r="DB426" s="24"/>
      <c r="DC426" s="24"/>
      <c r="DD426" s="24"/>
      <c r="DE426" s="24"/>
      <c r="DF426" s="24"/>
      <c r="DG426" s="24"/>
      <c r="DH426" s="24"/>
      <c r="DI426" s="24"/>
      <c r="DJ426" s="24"/>
      <c r="DK426" s="24"/>
      <c r="DL426" s="24"/>
      <c r="DM426" s="24"/>
      <c r="DN426" s="24"/>
      <c r="DO426" s="24"/>
      <c r="DP426" s="24"/>
      <c r="DQ426" s="24"/>
      <c r="DR426" s="24"/>
      <c r="DS426" s="24"/>
      <c r="DT426" s="24"/>
      <c r="DU426" s="24"/>
      <c r="DV426" s="24"/>
      <c r="DW426" s="24"/>
      <c r="DX426" s="24"/>
      <c r="DY426" s="24"/>
      <c r="DZ426" s="24"/>
      <c r="EA426" s="24"/>
      <c r="EB426" s="24"/>
      <c r="EC426" s="24"/>
      <c r="ED426" s="24"/>
      <c r="EE426" s="24"/>
      <c r="EF426" s="24"/>
      <c r="EG426" s="24"/>
      <c r="EH426" s="24"/>
      <c r="EI426" s="24"/>
      <c r="EJ426" s="24"/>
      <c r="EK426" s="24"/>
      <c r="EL426" s="24"/>
      <c r="EM426" s="24"/>
      <c r="EN426" s="24"/>
      <c r="EO426" s="24"/>
      <c r="EP426" s="24"/>
      <c r="EQ426" s="24"/>
      <c r="ER426" s="24"/>
      <c r="ES426" s="24"/>
      <c r="ET426" s="24"/>
      <c r="EU426" s="24"/>
      <c r="EV426" s="24"/>
      <c r="EW426" s="24"/>
      <c r="EX426" s="24"/>
      <c r="EY426" s="24"/>
      <c r="EZ426" s="24"/>
      <c r="FA426" s="24"/>
      <c r="FB426" s="24"/>
      <c r="FC426" s="24"/>
      <c r="FD426" s="24"/>
      <c r="FE426" s="24"/>
      <c r="FF426" s="24"/>
      <c r="FG426" s="24"/>
      <c r="FH426" s="24"/>
      <c r="FI426" s="24"/>
      <c r="FJ426" s="24"/>
      <c r="FK426" s="24"/>
      <c r="FL426" s="24"/>
      <c r="FM426" s="24"/>
      <c r="FN426" s="24"/>
      <c r="FO426" s="24"/>
      <c r="FP426" s="24"/>
      <c r="FQ426" s="24"/>
      <c r="FR426" s="24"/>
      <c r="FS426" s="24"/>
      <c r="FT426" s="24"/>
      <c r="FU426" s="24"/>
      <c r="FV426" s="24"/>
      <c r="FW426" s="24"/>
      <c r="FX426" s="24"/>
      <c r="FY426" s="24"/>
      <c r="FZ426" s="24"/>
      <c r="GA426" s="24"/>
      <c r="GB426" s="24"/>
      <c r="GC426" s="24"/>
      <c r="GD426" s="24"/>
      <c r="GE426" s="24"/>
      <c r="GF426" s="24"/>
      <c r="GG426" s="24"/>
      <c r="GH426" s="24"/>
      <c r="GI426" s="24"/>
      <c r="GJ426" s="24"/>
      <c r="GK426" s="24"/>
      <c r="GL426" s="24"/>
      <c r="GM426" s="24"/>
      <c r="GN426" s="24"/>
      <c r="GO426" s="24"/>
      <c r="GP426" s="24"/>
      <c r="GQ426" s="24"/>
      <c r="GR426" s="24"/>
      <c r="GS426" s="24"/>
      <c r="GT426" s="24"/>
      <c r="GU426" s="24"/>
      <c r="GV426" s="24"/>
      <c r="GW426" s="24"/>
      <c r="GX426" s="24"/>
      <c r="GY426" s="24"/>
      <c r="GZ426" s="24"/>
      <c r="HA426" s="24"/>
      <c r="HB426" s="24"/>
      <c r="HC426" s="24"/>
      <c r="HD426" s="24"/>
      <c r="HE426" s="24"/>
      <c r="HF426" s="24"/>
      <c r="HG426" s="24"/>
      <c r="HH426" s="24"/>
      <c r="HI426" s="24"/>
      <c r="HJ426" s="24"/>
      <c r="HK426" s="24"/>
      <c r="HL426" s="24"/>
      <c r="HM426" s="24"/>
      <c r="HN426" s="24"/>
      <c r="HO426" s="24"/>
      <c r="HP426" s="24"/>
      <c r="HQ426" s="24"/>
      <c r="HR426" s="24"/>
      <c r="HS426" s="24"/>
      <c r="HT426" s="24"/>
      <c r="HU426" s="24"/>
      <c r="HV426" s="24"/>
      <c r="HW426" s="24"/>
      <c r="HX426" s="24"/>
      <c r="HY426" s="24"/>
      <c r="HZ426" s="24"/>
      <c r="IA426" s="24"/>
      <c r="IB426" s="24"/>
      <c r="IC426" s="24"/>
      <c r="ID426" s="24"/>
      <c r="IE426" s="24"/>
      <c r="IF426" s="24"/>
      <c r="IG426" s="24"/>
      <c r="IH426" s="24"/>
      <c r="II426" s="24"/>
      <c r="IJ426" s="24"/>
      <c r="IK426" s="24"/>
      <c r="IL426" s="24"/>
      <c r="IM426" s="24"/>
      <c r="IN426" s="24"/>
      <c r="IO426" s="24"/>
      <c r="IP426" s="24"/>
      <c r="IQ426" s="24"/>
      <c r="IR426" s="24"/>
      <c r="IS426" s="24"/>
      <c r="IT426" s="24"/>
      <c r="IU426" s="24"/>
      <c r="IV426" s="24"/>
      <c r="IW426" s="24"/>
      <c r="IX426" s="24"/>
      <c r="IY426" s="24"/>
      <c r="IZ426" s="24"/>
      <c r="JA426" s="24"/>
      <c r="JB426" s="24"/>
      <c r="JC426" s="24"/>
      <c r="JD426" s="24"/>
      <c r="JE426" s="24"/>
      <c r="JF426" s="24"/>
      <c r="JG426" s="24"/>
      <c r="JH426" s="24"/>
      <c r="JI426" s="24"/>
      <c r="JJ426" s="24"/>
      <c r="JK426" s="24"/>
      <c r="JL426" s="24"/>
      <c r="JM426" s="24"/>
      <c r="JN426" s="24"/>
      <c r="JO426" s="24"/>
      <c r="JP426" s="24"/>
      <c r="JQ426" s="24"/>
      <c r="JR426" s="24"/>
      <c r="JS426" s="24"/>
      <c r="JT426" s="24"/>
      <c r="JU426" s="24"/>
      <c r="JV426" s="24"/>
      <c r="JW426" s="24"/>
      <c r="JX426" s="24"/>
      <c r="JY426" s="24"/>
      <c r="JZ426" s="24"/>
      <c r="KA426" s="24"/>
      <c r="KB426" s="24"/>
      <c r="KC426" s="24"/>
      <c r="KD426" s="24"/>
      <c r="KE426" s="24"/>
      <c r="KF426" s="24"/>
      <c r="KG426" s="24"/>
      <c r="KH426" s="24"/>
      <c r="KI426" s="24"/>
      <c r="KJ426" s="24"/>
      <c r="KK426" s="24"/>
      <c r="KL426" s="24"/>
      <c r="KM426" s="24"/>
      <c r="KN426" s="24"/>
      <c r="KO426" s="24"/>
      <c r="KP426" s="24"/>
      <c r="KQ426" s="24"/>
      <c r="KR426" s="24"/>
      <c r="KS426" s="24"/>
      <c r="KT426" s="24"/>
      <c r="KU426" s="24"/>
      <c r="KV426" s="24"/>
      <c r="KW426" s="24"/>
      <c r="KX426" s="24"/>
      <c r="KY426" s="24"/>
      <c r="KZ426" s="24"/>
      <c r="LA426" s="24"/>
      <c r="LB426" s="24"/>
      <c r="LC426" s="24"/>
      <c r="LD426" s="24"/>
      <c r="LE426" s="24"/>
      <c r="LF426" s="24"/>
      <c r="LG426" s="24"/>
      <c r="LH426" s="24"/>
      <c r="LI426" s="24"/>
      <c r="LJ426" s="24"/>
      <c r="LK426" s="24"/>
      <c r="LL426" s="24"/>
      <c r="LM426" s="24"/>
      <c r="LN426" s="24"/>
      <c r="LO426" s="24"/>
      <c r="LP426" s="24"/>
      <c r="LQ426" s="24"/>
      <c r="LR426" s="24"/>
      <c r="LS426" s="24"/>
      <c r="LT426" s="24"/>
      <c r="LU426" s="24"/>
      <c r="LV426" s="24"/>
      <c r="LW426" s="24"/>
      <c r="LX426" s="24"/>
      <c r="LY426" s="24"/>
      <c r="LZ426" s="24"/>
      <c r="MA426" s="24"/>
      <c r="MB426" s="24"/>
      <c r="MC426" s="24"/>
      <c r="MD426" s="24"/>
      <c r="ME426" s="24"/>
      <c r="MF426" s="24"/>
      <c r="MG426" s="24"/>
      <c r="MH426" s="24"/>
      <c r="MI426" s="24"/>
      <c r="MJ426" s="24"/>
      <c r="MK426" s="24"/>
      <c r="ML426" s="24"/>
      <c r="MM426" s="24"/>
      <c r="MN426" s="24"/>
      <c r="MO426" s="24"/>
      <c r="MP426" s="24"/>
      <c r="MQ426" s="24"/>
      <c r="MR426" s="24"/>
      <c r="MS426" s="24"/>
      <c r="MT426" s="24"/>
      <c r="MU426" s="24"/>
      <c r="MV426" s="24"/>
      <c r="MW426" s="24"/>
      <c r="MX426" s="24"/>
      <c r="MY426" s="24"/>
      <c r="MZ426" s="24"/>
      <c r="NA426" s="24"/>
      <c r="NB426" s="24"/>
      <c r="NC426" s="24"/>
      <c r="ND426" s="24"/>
      <c r="NE426" s="24"/>
      <c r="NF426" s="24"/>
      <c r="NG426" s="24"/>
      <c r="NH426" s="24"/>
      <c r="NI426" s="24"/>
      <c r="NJ426" s="24"/>
      <c r="NK426" s="24"/>
      <c r="NL426" s="24"/>
      <c r="NM426" s="24"/>
      <c r="NN426" s="24"/>
      <c r="NO426" s="24"/>
      <c r="NP426" s="24"/>
      <c r="NQ426" s="24"/>
      <c r="NR426" s="24"/>
      <c r="NS426" s="24"/>
      <c r="NT426" s="24"/>
      <c r="NU426" s="24"/>
      <c r="NV426" s="24"/>
      <c r="NW426" s="24"/>
      <c r="NX426" s="24"/>
      <c r="NY426" s="24"/>
      <c r="NZ426" s="24"/>
      <c r="OA426" s="24"/>
      <c r="OB426" s="24"/>
      <c r="OC426" s="24"/>
      <c r="OD426" s="24"/>
      <c r="OE426" s="24"/>
      <c r="OF426" s="24"/>
      <c r="OG426" s="24"/>
      <c r="OH426" s="24"/>
      <c r="OI426" s="24"/>
      <c r="OJ426" s="24"/>
      <c r="OK426" s="24"/>
      <c r="OL426" s="24"/>
      <c r="OM426" s="24"/>
      <c r="ON426" s="24"/>
      <c r="OO426" s="24"/>
      <c r="OP426" s="24"/>
      <c r="OQ426" s="24"/>
      <c r="OR426" s="24"/>
      <c r="OS426" s="24"/>
      <c r="OT426" s="24"/>
      <c r="OU426" s="24"/>
      <c r="OV426" s="24"/>
      <c r="OW426" s="24"/>
      <c r="OX426" s="24"/>
      <c r="OY426" s="24"/>
      <c r="OZ426" s="24"/>
      <c r="PA426" s="24"/>
      <c r="PB426" s="24"/>
      <c r="PC426" s="24"/>
      <c r="PD426" s="24"/>
      <c r="PE426" s="24"/>
      <c r="PF426" s="24"/>
      <c r="PG426" s="24"/>
      <c r="PH426" s="24"/>
      <c r="PI426" s="24"/>
      <c r="PJ426" s="24"/>
      <c r="PK426" s="24"/>
      <c r="PL426" s="24"/>
      <c r="PM426" s="24"/>
      <c r="PN426" s="24"/>
      <c r="PO426" s="24"/>
      <c r="PP426" s="24"/>
      <c r="PQ426" s="24"/>
      <c r="PR426" s="24"/>
      <c r="PS426" s="24"/>
      <c r="PT426" s="24"/>
      <c r="PU426" s="24"/>
      <c r="PV426" s="24"/>
      <c r="PW426" s="24"/>
      <c r="PX426" s="24"/>
      <c r="PY426" s="24"/>
      <c r="PZ426" s="24"/>
      <c r="QA426" s="24"/>
      <c r="QB426" s="24"/>
      <c r="QC426" s="24"/>
      <c r="QD426" s="24"/>
      <c r="QE426" s="24"/>
      <c r="QF426" s="24"/>
      <c r="QG426" s="24"/>
      <c r="QH426" s="24"/>
      <c r="QI426" s="24"/>
      <c r="QJ426" s="24"/>
      <c r="QK426" s="24"/>
      <c r="QL426" s="24"/>
      <c r="QM426" s="24"/>
      <c r="QN426" s="24"/>
      <c r="QO426" s="24"/>
      <c r="QP426" s="24"/>
      <c r="QQ426" s="24"/>
      <c r="QR426" s="24"/>
      <c r="QS426" s="24"/>
      <c r="QT426" s="24"/>
      <c r="QU426" s="24"/>
      <c r="QV426" s="24"/>
      <c r="QW426" s="24"/>
      <c r="QX426" s="24"/>
      <c r="QY426" s="24"/>
      <c r="QZ426" s="24"/>
      <c r="RA426" s="24"/>
      <c r="RB426" s="24"/>
      <c r="RC426" s="24"/>
      <c r="RD426" s="24"/>
      <c r="RE426" s="24"/>
      <c r="RF426" s="24"/>
      <c r="RG426" s="24"/>
      <c r="RH426" s="24"/>
      <c r="RI426" s="24"/>
      <c r="RJ426" s="24"/>
      <c r="RK426" s="24"/>
      <c r="RL426" s="24"/>
      <c r="RM426" s="24"/>
      <c r="RN426" s="24"/>
      <c r="RO426" s="24"/>
      <c r="RP426" s="24"/>
      <c r="RQ426" s="24"/>
      <c r="RR426" s="24"/>
      <c r="RS426" s="24"/>
      <c r="RT426" s="24"/>
      <c r="RU426" s="24"/>
      <c r="RV426" s="24"/>
      <c r="RW426" s="24"/>
      <c r="RX426" s="24"/>
      <c r="RY426" s="24"/>
      <c r="RZ426" s="24"/>
      <c r="SA426" s="24"/>
      <c r="SB426" s="24"/>
      <c r="SC426" s="24"/>
      <c r="SD426" s="24"/>
      <c r="SE426" s="24"/>
      <c r="SF426" s="24"/>
      <c r="SG426" s="24"/>
      <c r="SH426" s="24"/>
      <c r="SI426" s="24"/>
      <c r="SJ426" s="24"/>
      <c r="SK426" s="24"/>
      <c r="SL426" s="24"/>
      <c r="SM426" s="24"/>
      <c r="SN426" s="24"/>
      <c r="SO426" s="24"/>
      <c r="SP426" s="24"/>
      <c r="SQ426" s="24"/>
      <c r="SR426" s="24"/>
      <c r="SS426" s="24"/>
      <c r="ST426" s="24"/>
      <c r="SU426" s="24"/>
      <c r="SV426" s="24"/>
      <c r="SW426" s="24"/>
      <c r="SX426" s="24"/>
      <c r="SY426" s="24"/>
      <c r="SZ426" s="24"/>
      <c r="TA426" s="24"/>
      <c r="TB426" s="24"/>
      <c r="TC426" s="24"/>
      <c r="TD426" s="24"/>
      <c r="TE426" s="24"/>
      <c r="TF426" s="24"/>
      <c r="TG426" s="24"/>
      <c r="TH426" s="24"/>
      <c r="TI426" s="24"/>
      <c r="TJ426" s="24"/>
      <c r="TK426" s="24"/>
      <c r="TL426" s="24"/>
      <c r="TM426" s="24"/>
      <c r="TN426" s="24"/>
      <c r="TO426" s="24"/>
      <c r="TP426" s="24"/>
      <c r="TQ426" s="24"/>
      <c r="TR426" s="24"/>
      <c r="TS426" s="24"/>
      <c r="TT426" s="24"/>
      <c r="TU426" s="24"/>
      <c r="TV426" s="24"/>
      <c r="TW426" s="24"/>
      <c r="TX426" s="24"/>
      <c r="TY426" s="24"/>
      <c r="TZ426" s="24"/>
      <c r="UA426" s="24"/>
      <c r="UB426" s="24"/>
      <c r="UC426" s="24"/>
      <c r="UD426" s="24"/>
      <c r="UE426" s="24"/>
      <c r="UF426" s="24"/>
      <c r="UG426" s="24"/>
      <c r="UH426" s="24"/>
      <c r="UI426" s="24"/>
      <c r="UJ426" s="24"/>
      <c r="UK426" s="24"/>
      <c r="UL426" s="24"/>
      <c r="UM426" s="24"/>
      <c r="UN426" s="24"/>
      <c r="UO426" s="24"/>
      <c r="UP426" s="24"/>
      <c r="UQ426" s="24"/>
      <c r="UR426" s="24"/>
      <c r="US426" s="24"/>
      <c r="UT426" s="24"/>
      <c r="UU426" s="24"/>
      <c r="UV426" s="24"/>
      <c r="UW426" s="24"/>
      <c r="UX426" s="24"/>
      <c r="UY426" s="24"/>
      <c r="UZ426" s="24"/>
      <c r="VA426" s="24"/>
      <c r="VB426" s="24"/>
      <c r="VC426" s="24"/>
      <c r="VD426" s="24"/>
    </row>
    <row r="427" spans="1:576" s="23" customFormat="1" ht="15" customHeight="1" x14ac:dyDescent="0.2">
      <c r="A427" s="18">
        <v>113</v>
      </c>
      <c r="B427" s="89" t="s">
        <v>325</v>
      </c>
      <c r="C427" s="89" t="s">
        <v>326</v>
      </c>
      <c r="D427" s="20">
        <v>14</v>
      </c>
      <c r="E427" s="89" t="s">
        <v>247</v>
      </c>
      <c r="F427" s="89" t="s">
        <v>327</v>
      </c>
      <c r="G427" s="130" t="s">
        <v>125</v>
      </c>
      <c r="H427" s="22">
        <v>40</v>
      </c>
      <c r="I427" s="22" t="s">
        <v>121</v>
      </c>
      <c r="J427" s="21" t="s">
        <v>126</v>
      </c>
      <c r="K427" s="21" t="s">
        <v>270</v>
      </c>
      <c r="L427" s="21" t="s">
        <v>287</v>
      </c>
      <c r="M427" s="22">
        <v>1</v>
      </c>
      <c r="N427" s="218">
        <v>12087</v>
      </c>
      <c r="O427" s="62"/>
      <c r="P427" s="62"/>
      <c r="Q427" s="62">
        <f t="shared" si="219"/>
        <v>12087</v>
      </c>
      <c r="R427" s="62"/>
      <c r="S427" s="62">
        <f t="shared" si="220"/>
        <v>2284.1666666666665</v>
      </c>
      <c r="T427" s="62">
        <f t="shared" si="221"/>
        <v>22841.666666666664</v>
      </c>
      <c r="U427" s="62">
        <f t="shared" si="222"/>
        <v>2115.2249999999999</v>
      </c>
      <c r="V427" s="62">
        <f t="shared" si="223"/>
        <v>362.61</v>
      </c>
      <c r="W427" s="62">
        <f t="shared" si="224"/>
        <v>604.35</v>
      </c>
      <c r="X427" s="62">
        <f t="shared" si="225"/>
        <v>241.74</v>
      </c>
      <c r="Y427" s="62">
        <f t="shared" si="229"/>
        <v>957</v>
      </c>
      <c r="Z427" s="62">
        <f t="shared" si="230"/>
        <v>661</v>
      </c>
      <c r="AA427" s="64">
        <f t="shared" si="226"/>
        <v>6852.5</v>
      </c>
      <c r="AB427" s="64">
        <f t="shared" si="227"/>
        <v>19693.786111111112</v>
      </c>
      <c r="AC427" s="64">
        <f t="shared" si="228"/>
        <v>236325.43333333335</v>
      </c>
      <c r="AD427" s="64"/>
      <c r="AE427" s="64"/>
      <c r="AF427" s="64"/>
      <c r="AG427" s="64"/>
      <c r="AH427" s="64"/>
      <c r="AI427" s="64"/>
      <c r="AJ427" s="64"/>
      <c r="AK427" s="64"/>
      <c r="AL427" s="6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  <c r="BV427" s="24"/>
      <c r="BW427" s="24"/>
      <c r="BX427" s="24"/>
      <c r="BY427" s="24"/>
      <c r="BZ427" s="24"/>
      <c r="CA427" s="24"/>
      <c r="CB427" s="24"/>
      <c r="CC427" s="24"/>
      <c r="CD427" s="24"/>
      <c r="CE427" s="24"/>
      <c r="CF427" s="24"/>
      <c r="CG427" s="24"/>
      <c r="CH427" s="24"/>
      <c r="CI427" s="24"/>
      <c r="CJ427" s="24"/>
      <c r="CK427" s="24"/>
      <c r="CL427" s="24"/>
      <c r="CM427" s="24"/>
      <c r="CN427" s="24"/>
      <c r="CO427" s="24"/>
      <c r="CP427" s="24"/>
      <c r="CQ427" s="24"/>
      <c r="CR427" s="24"/>
      <c r="CS427" s="24"/>
      <c r="CT427" s="24"/>
      <c r="CU427" s="24"/>
      <c r="CV427" s="24"/>
      <c r="CW427" s="24"/>
      <c r="CX427" s="24"/>
      <c r="CY427" s="24"/>
      <c r="CZ427" s="24"/>
      <c r="DA427" s="24"/>
      <c r="DB427" s="24"/>
      <c r="DC427" s="24"/>
      <c r="DD427" s="24"/>
      <c r="DE427" s="24"/>
      <c r="DF427" s="24"/>
      <c r="DG427" s="24"/>
      <c r="DH427" s="24"/>
      <c r="DI427" s="24"/>
      <c r="DJ427" s="24"/>
      <c r="DK427" s="24"/>
      <c r="DL427" s="24"/>
      <c r="DM427" s="24"/>
      <c r="DN427" s="24"/>
      <c r="DO427" s="24"/>
      <c r="DP427" s="24"/>
      <c r="DQ427" s="24"/>
      <c r="DR427" s="24"/>
      <c r="DS427" s="24"/>
      <c r="DT427" s="24"/>
      <c r="DU427" s="24"/>
      <c r="DV427" s="24"/>
      <c r="DW427" s="24"/>
      <c r="DX427" s="24"/>
      <c r="DY427" s="24"/>
      <c r="DZ427" s="24"/>
      <c r="EA427" s="24"/>
      <c r="EB427" s="24"/>
      <c r="EC427" s="24"/>
      <c r="ED427" s="24"/>
      <c r="EE427" s="24"/>
      <c r="EF427" s="24"/>
      <c r="EG427" s="24"/>
      <c r="EH427" s="24"/>
      <c r="EI427" s="24"/>
      <c r="EJ427" s="24"/>
      <c r="EK427" s="24"/>
      <c r="EL427" s="24"/>
      <c r="EM427" s="24"/>
      <c r="EN427" s="24"/>
      <c r="EO427" s="24"/>
      <c r="EP427" s="24"/>
      <c r="EQ427" s="24"/>
      <c r="ER427" s="24"/>
      <c r="ES427" s="24"/>
      <c r="ET427" s="24"/>
      <c r="EU427" s="24"/>
      <c r="EV427" s="24"/>
      <c r="EW427" s="24"/>
      <c r="EX427" s="24"/>
      <c r="EY427" s="24"/>
      <c r="EZ427" s="24"/>
      <c r="FA427" s="24"/>
      <c r="FB427" s="24"/>
      <c r="FC427" s="24"/>
      <c r="FD427" s="24"/>
      <c r="FE427" s="24"/>
      <c r="FF427" s="24"/>
      <c r="FG427" s="24"/>
      <c r="FH427" s="24"/>
      <c r="FI427" s="24"/>
      <c r="FJ427" s="24"/>
      <c r="FK427" s="24"/>
      <c r="FL427" s="24"/>
      <c r="FM427" s="24"/>
      <c r="FN427" s="24"/>
      <c r="FO427" s="24"/>
      <c r="FP427" s="24"/>
      <c r="FQ427" s="24"/>
      <c r="FR427" s="24"/>
      <c r="FS427" s="24"/>
      <c r="FT427" s="24"/>
      <c r="FU427" s="24"/>
      <c r="FV427" s="24"/>
      <c r="FW427" s="24"/>
      <c r="FX427" s="24"/>
      <c r="FY427" s="24"/>
      <c r="FZ427" s="24"/>
      <c r="GA427" s="24"/>
      <c r="GB427" s="24"/>
      <c r="GC427" s="24"/>
      <c r="GD427" s="24"/>
      <c r="GE427" s="24"/>
      <c r="GF427" s="24"/>
      <c r="GG427" s="24"/>
      <c r="GH427" s="24"/>
      <c r="GI427" s="24"/>
      <c r="GJ427" s="24"/>
      <c r="GK427" s="24"/>
      <c r="GL427" s="24"/>
      <c r="GM427" s="24"/>
      <c r="GN427" s="24"/>
      <c r="GO427" s="24"/>
      <c r="GP427" s="24"/>
      <c r="GQ427" s="24"/>
      <c r="GR427" s="24"/>
      <c r="GS427" s="24"/>
      <c r="GT427" s="24"/>
      <c r="GU427" s="24"/>
      <c r="GV427" s="24"/>
      <c r="GW427" s="24"/>
      <c r="GX427" s="24"/>
      <c r="GY427" s="24"/>
      <c r="GZ427" s="24"/>
      <c r="HA427" s="24"/>
      <c r="HB427" s="24"/>
      <c r="HC427" s="24"/>
      <c r="HD427" s="24"/>
      <c r="HE427" s="24"/>
      <c r="HF427" s="24"/>
      <c r="HG427" s="24"/>
      <c r="HH427" s="24"/>
      <c r="HI427" s="24"/>
      <c r="HJ427" s="24"/>
      <c r="HK427" s="24"/>
      <c r="HL427" s="24"/>
      <c r="HM427" s="24"/>
      <c r="HN427" s="24"/>
      <c r="HO427" s="24"/>
      <c r="HP427" s="24"/>
      <c r="HQ427" s="24"/>
      <c r="HR427" s="24"/>
      <c r="HS427" s="24"/>
      <c r="HT427" s="24"/>
      <c r="HU427" s="24"/>
      <c r="HV427" s="24"/>
      <c r="HW427" s="24"/>
      <c r="HX427" s="24"/>
      <c r="HY427" s="24"/>
      <c r="HZ427" s="24"/>
      <c r="IA427" s="24"/>
      <c r="IB427" s="24"/>
      <c r="IC427" s="24"/>
      <c r="ID427" s="24"/>
      <c r="IE427" s="24"/>
      <c r="IF427" s="24"/>
      <c r="IG427" s="24"/>
      <c r="IH427" s="24"/>
      <c r="II427" s="24"/>
      <c r="IJ427" s="24"/>
      <c r="IK427" s="24"/>
      <c r="IL427" s="24"/>
      <c r="IM427" s="24"/>
      <c r="IN427" s="24"/>
      <c r="IO427" s="24"/>
      <c r="IP427" s="24"/>
      <c r="IQ427" s="24"/>
      <c r="IR427" s="24"/>
      <c r="IS427" s="24"/>
      <c r="IT427" s="24"/>
      <c r="IU427" s="24"/>
      <c r="IV427" s="24"/>
      <c r="IW427" s="24"/>
      <c r="IX427" s="24"/>
      <c r="IY427" s="24"/>
      <c r="IZ427" s="24"/>
      <c r="JA427" s="24"/>
      <c r="JB427" s="24"/>
      <c r="JC427" s="24"/>
      <c r="JD427" s="24"/>
      <c r="JE427" s="24"/>
      <c r="JF427" s="24"/>
      <c r="JG427" s="24"/>
      <c r="JH427" s="24"/>
      <c r="JI427" s="24"/>
      <c r="JJ427" s="24"/>
      <c r="JK427" s="24"/>
      <c r="JL427" s="24"/>
      <c r="JM427" s="24"/>
      <c r="JN427" s="24"/>
      <c r="JO427" s="24"/>
      <c r="JP427" s="24"/>
      <c r="JQ427" s="24"/>
      <c r="JR427" s="24"/>
      <c r="JS427" s="24"/>
      <c r="JT427" s="24"/>
      <c r="JU427" s="24"/>
      <c r="JV427" s="24"/>
      <c r="JW427" s="24"/>
      <c r="JX427" s="24"/>
      <c r="JY427" s="24"/>
      <c r="JZ427" s="24"/>
      <c r="KA427" s="24"/>
      <c r="KB427" s="24"/>
      <c r="KC427" s="24"/>
      <c r="KD427" s="24"/>
      <c r="KE427" s="24"/>
      <c r="KF427" s="24"/>
      <c r="KG427" s="24"/>
      <c r="KH427" s="24"/>
      <c r="KI427" s="24"/>
      <c r="KJ427" s="24"/>
      <c r="KK427" s="24"/>
      <c r="KL427" s="24"/>
      <c r="KM427" s="24"/>
      <c r="KN427" s="24"/>
      <c r="KO427" s="24"/>
      <c r="KP427" s="24"/>
      <c r="KQ427" s="24"/>
      <c r="KR427" s="24"/>
      <c r="KS427" s="24"/>
      <c r="KT427" s="24"/>
      <c r="KU427" s="24"/>
      <c r="KV427" s="24"/>
      <c r="KW427" s="24"/>
      <c r="KX427" s="24"/>
      <c r="KY427" s="24"/>
      <c r="KZ427" s="24"/>
      <c r="LA427" s="24"/>
      <c r="LB427" s="24"/>
      <c r="LC427" s="24"/>
      <c r="LD427" s="24"/>
      <c r="LE427" s="24"/>
      <c r="LF427" s="24"/>
      <c r="LG427" s="24"/>
      <c r="LH427" s="24"/>
      <c r="LI427" s="24"/>
      <c r="LJ427" s="24"/>
      <c r="LK427" s="24"/>
      <c r="LL427" s="24"/>
      <c r="LM427" s="24"/>
      <c r="LN427" s="24"/>
      <c r="LO427" s="24"/>
      <c r="LP427" s="24"/>
      <c r="LQ427" s="24"/>
      <c r="LR427" s="24"/>
      <c r="LS427" s="24"/>
      <c r="LT427" s="24"/>
      <c r="LU427" s="24"/>
      <c r="LV427" s="24"/>
      <c r="LW427" s="24"/>
      <c r="LX427" s="24"/>
      <c r="LY427" s="24"/>
      <c r="LZ427" s="24"/>
      <c r="MA427" s="24"/>
      <c r="MB427" s="24"/>
      <c r="MC427" s="24"/>
      <c r="MD427" s="24"/>
      <c r="ME427" s="24"/>
      <c r="MF427" s="24"/>
      <c r="MG427" s="24"/>
      <c r="MH427" s="24"/>
      <c r="MI427" s="24"/>
      <c r="MJ427" s="24"/>
      <c r="MK427" s="24"/>
      <c r="ML427" s="24"/>
      <c r="MM427" s="24"/>
      <c r="MN427" s="24"/>
      <c r="MO427" s="24"/>
      <c r="MP427" s="24"/>
      <c r="MQ427" s="24"/>
      <c r="MR427" s="24"/>
      <c r="MS427" s="24"/>
      <c r="MT427" s="24"/>
      <c r="MU427" s="24"/>
      <c r="MV427" s="24"/>
      <c r="MW427" s="24"/>
      <c r="MX427" s="24"/>
      <c r="MY427" s="24"/>
      <c r="MZ427" s="24"/>
      <c r="NA427" s="24"/>
      <c r="NB427" s="24"/>
      <c r="NC427" s="24"/>
      <c r="ND427" s="24"/>
      <c r="NE427" s="24"/>
      <c r="NF427" s="24"/>
      <c r="NG427" s="24"/>
      <c r="NH427" s="24"/>
      <c r="NI427" s="24"/>
      <c r="NJ427" s="24"/>
      <c r="NK427" s="24"/>
      <c r="NL427" s="24"/>
      <c r="NM427" s="24"/>
      <c r="NN427" s="24"/>
      <c r="NO427" s="24"/>
      <c r="NP427" s="24"/>
      <c r="NQ427" s="24"/>
      <c r="NR427" s="24"/>
      <c r="NS427" s="24"/>
      <c r="NT427" s="24"/>
      <c r="NU427" s="24"/>
      <c r="NV427" s="24"/>
      <c r="NW427" s="24"/>
      <c r="NX427" s="24"/>
      <c r="NY427" s="24"/>
      <c r="NZ427" s="24"/>
      <c r="OA427" s="24"/>
      <c r="OB427" s="24"/>
      <c r="OC427" s="24"/>
      <c r="OD427" s="24"/>
      <c r="OE427" s="24"/>
      <c r="OF427" s="24"/>
      <c r="OG427" s="24"/>
      <c r="OH427" s="24"/>
      <c r="OI427" s="24"/>
      <c r="OJ427" s="24"/>
      <c r="OK427" s="24"/>
      <c r="OL427" s="24"/>
      <c r="OM427" s="24"/>
      <c r="ON427" s="24"/>
      <c r="OO427" s="24"/>
      <c r="OP427" s="24"/>
      <c r="OQ427" s="24"/>
      <c r="OR427" s="24"/>
      <c r="OS427" s="24"/>
      <c r="OT427" s="24"/>
      <c r="OU427" s="24"/>
      <c r="OV427" s="24"/>
      <c r="OW427" s="24"/>
      <c r="OX427" s="24"/>
      <c r="OY427" s="24"/>
      <c r="OZ427" s="24"/>
      <c r="PA427" s="24"/>
      <c r="PB427" s="24"/>
      <c r="PC427" s="24"/>
      <c r="PD427" s="24"/>
      <c r="PE427" s="24"/>
      <c r="PF427" s="24"/>
      <c r="PG427" s="24"/>
      <c r="PH427" s="24"/>
      <c r="PI427" s="24"/>
      <c r="PJ427" s="24"/>
      <c r="PK427" s="24"/>
      <c r="PL427" s="24"/>
      <c r="PM427" s="24"/>
      <c r="PN427" s="24"/>
      <c r="PO427" s="24"/>
      <c r="PP427" s="24"/>
      <c r="PQ427" s="24"/>
      <c r="PR427" s="24"/>
      <c r="PS427" s="24"/>
      <c r="PT427" s="24"/>
      <c r="PU427" s="24"/>
      <c r="PV427" s="24"/>
      <c r="PW427" s="24"/>
      <c r="PX427" s="24"/>
      <c r="PY427" s="24"/>
      <c r="PZ427" s="24"/>
      <c r="QA427" s="24"/>
      <c r="QB427" s="24"/>
      <c r="QC427" s="24"/>
      <c r="QD427" s="24"/>
      <c r="QE427" s="24"/>
      <c r="QF427" s="24"/>
      <c r="QG427" s="24"/>
      <c r="QH427" s="24"/>
      <c r="QI427" s="24"/>
      <c r="QJ427" s="24"/>
      <c r="QK427" s="24"/>
      <c r="QL427" s="24"/>
      <c r="QM427" s="24"/>
      <c r="QN427" s="24"/>
      <c r="QO427" s="24"/>
      <c r="QP427" s="24"/>
      <c r="QQ427" s="24"/>
      <c r="QR427" s="24"/>
      <c r="QS427" s="24"/>
      <c r="QT427" s="24"/>
      <c r="QU427" s="24"/>
      <c r="QV427" s="24"/>
      <c r="QW427" s="24"/>
      <c r="QX427" s="24"/>
      <c r="QY427" s="24"/>
      <c r="QZ427" s="24"/>
      <c r="RA427" s="24"/>
      <c r="RB427" s="24"/>
      <c r="RC427" s="24"/>
      <c r="RD427" s="24"/>
      <c r="RE427" s="24"/>
      <c r="RF427" s="24"/>
      <c r="RG427" s="24"/>
      <c r="RH427" s="24"/>
      <c r="RI427" s="24"/>
      <c r="RJ427" s="24"/>
      <c r="RK427" s="24"/>
      <c r="RL427" s="24"/>
      <c r="RM427" s="24"/>
      <c r="RN427" s="24"/>
      <c r="RO427" s="24"/>
      <c r="RP427" s="24"/>
      <c r="RQ427" s="24"/>
      <c r="RR427" s="24"/>
      <c r="RS427" s="24"/>
      <c r="RT427" s="24"/>
      <c r="RU427" s="24"/>
      <c r="RV427" s="24"/>
      <c r="RW427" s="24"/>
      <c r="RX427" s="24"/>
      <c r="RY427" s="24"/>
      <c r="RZ427" s="24"/>
      <c r="SA427" s="24"/>
      <c r="SB427" s="24"/>
      <c r="SC427" s="24"/>
      <c r="SD427" s="24"/>
      <c r="SE427" s="24"/>
      <c r="SF427" s="24"/>
      <c r="SG427" s="24"/>
      <c r="SH427" s="24"/>
      <c r="SI427" s="24"/>
      <c r="SJ427" s="24"/>
      <c r="SK427" s="24"/>
      <c r="SL427" s="24"/>
      <c r="SM427" s="24"/>
      <c r="SN427" s="24"/>
      <c r="SO427" s="24"/>
      <c r="SP427" s="24"/>
      <c r="SQ427" s="24"/>
      <c r="SR427" s="24"/>
      <c r="SS427" s="24"/>
      <c r="ST427" s="24"/>
      <c r="SU427" s="24"/>
      <c r="SV427" s="24"/>
      <c r="SW427" s="24"/>
      <c r="SX427" s="24"/>
      <c r="SY427" s="24"/>
      <c r="SZ427" s="24"/>
      <c r="TA427" s="24"/>
      <c r="TB427" s="24"/>
      <c r="TC427" s="24"/>
      <c r="TD427" s="24"/>
      <c r="TE427" s="24"/>
      <c r="TF427" s="24"/>
      <c r="TG427" s="24"/>
      <c r="TH427" s="24"/>
      <c r="TI427" s="24"/>
      <c r="TJ427" s="24"/>
      <c r="TK427" s="24"/>
      <c r="TL427" s="24"/>
      <c r="TM427" s="24"/>
      <c r="TN427" s="24"/>
      <c r="TO427" s="24"/>
      <c r="TP427" s="24"/>
      <c r="TQ427" s="24"/>
      <c r="TR427" s="24"/>
      <c r="TS427" s="24"/>
      <c r="TT427" s="24"/>
      <c r="TU427" s="24"/>
      <c r="TV427" s="24"/>
      <c r="TW427" s="24"/>
      <c r="TX427" s="24"/>
      <c r="TY427" s="24"/>
      <c r="TZ427" s="24"/>
      <c r="UA427" s="24"/>
      <c r="UB427" s="24"/>
      <c r="UC427" s="24"/>
      <c r="UD427" s="24"/>
      <c r="UE427" s="24"/>
      <c r="UF427" s="24"/>
      <c r="UG427" s="24"/>
      <c r="UH427" s="24"/>
      <c r="UI427" s="24"/>
      <c r="UJ427" s="24"/>
      <c r="UK427" s="24"/>
      <c r="UL427" s="24"/>
      <c r="UM427" s="24"/>
      <c r="UN427" s="24"/>
      <c r="UO427" s="24"/>
      <c r="UP427" s="24"/>
      <c r="UQ427" s="24"/>
      <c r="UR427" s="24"/>
      <c r="US427" s="24"/>
      <c r="UT427" s="24"/>
      <c r="UU427" s="24"/>
      <c r="UV427" s="24"/>
      <c r="UW427" s="24"/>
      <c r="UX427" s="24"/>
      <c r="UY427" s="24"/>
      <c r="UZ427" s="24"/>
      <c r="VA427" s="24"/>
      <c r="VB427" s="24"/>
      <c r="VC427" s="24"/>
      <c r="VD427" s="24"/>
    </row>
    <row r="428" spans="1:576" s="23" customFormat="1" ht="15" customHeight="1" x14ac:dyDescent="0.2">
      <c r="A428" s="18">
        <v>114</v>
      </c>
      <c r="B428" s="89" t="s">
        <v>325</v>
      </c>
      <c r="C428" s="89" t="s">
        <v>326</v>
      </c>
      <c r="D428" s="20">
        <v>14</v>
      </c>
      <c r="E428" s="89" t="s">
        <v>247</v>
      </c>
      <c r="F428" s="89" t="s">
        <v>327</v>
      </c>
      <c r="G428" s="130" t="s">
        <v>125</v>
      </c>
      <c r="H428" s="22">
        <v>40</v>
      </c>
      <c r="I428" s="22" t="s">
        <v>121</v>
      </c>
      <c r="J428" s="21" t="s">
        <v>222</v>
      </c>
      <c r="K428" s="21" t="s">
        <v>270</v>
      </c>
      <c r="L428" s="21" t="s">
        <v>287</v>
      </c>
      <c r="M428" s="22">
        <v>1</v>
      </c>
      <c r="N428" s="218">
        <v>12087</v>
      </c>
      <c r="O428" s="62">
        <f t="shared" ref="O428:O435" si="231">+N428*20%</f>
        <v>2417.4</v>
      </c>
      <c r="P428" s="62"/>
      <c r="Q428" s="62">
        <f t="shared" si="219"/>
        <v>14504.4</v>
      </c>
      <c r="R428" s="62"/>
      <c r="S428" s="62">
        <f t="shared" si="220"/>
        <v>2687.0666666666666</v>
      </c>
      <c r="T428" s="62">
        <f t="shared" si="221"/>
        <v>26870.666666666664</v>
      </c>
      <c r="U428" s="62">
        <f t="shared" si="222"/>
        <v>2538.27</v>
      </c>
      <c r="V428" s="62">
        <f t="shared" si="223"/>
        <v>435.13199999999995</v>
      </c>
      <c r="W428" s="62">
        <f t="shared" si="224"/>
        <v>725.22</v>
      </c>
      <c r="X428" s="62">
        <f t="shared" si="225"/>
        <v>290.08800000000002</v>
      </c>
      <c r="Y428" s="62">
        <f t="shared" si="229"/>
        <v>957</v>
      </c>
      <c r="Z428" s="62">
        <f t="shared" si="230"/>
        <v>661</v>
      </c>
      <c r="AA428" s="64">
        <f t="shared" si="226"/>
        <v>8061.2</v>
      </c>
      <c r="AB428" s="64">
        <f t="shared" si="227"/>
        <v>23246.021111111113</v>
      </c>
      <c r="AC428" s="64">
        <f t="shared" si="228"/>
        <v>278952.25333333336</v>
      </c>
      <c r="AD428" s="64"/>
      <c r="AE428" s="64"/>
      <c r="AF428" s="64"/>
      <c r="AG428" s="64"/>
      <c r="AH428" s="64"/>
      <c r="AI428" s="64"/>
      <c r="AJ428" s="64"/>
      <c r="AK428" s="64"/>
      <c r="AL428" s="6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  <c r="CH428" s="24"/>
      <c r="CI428" s="24"/>
      <c r="CJ428" s="24"/>
      <c r="CK428" s="24"/>
      <c r="CL428" s="24"/>
      <c r="CM428" s="24"/>
      <c r="CN428" s="24"/>
      <c r="CO428" s="24"/>
      <c r="CP428" s="24"/>
      <c r="CQ428" s="24"/>
      <c r="CR428" s="24"/>
      <c r="CS428" s="24"/>
      <c r="CT428" s="24"/>
      <c r="CU428" s="24"/>
      <c r="CV428" s="24"/>
      <c r="CW428" s="24"/>
      <c r="CX428" s="24"/>
      <c r="CY428" s="24"/>
      <c r="CZ428" s="24"/>
      <c r="DA428" s="24"/>
      <c r="DB428" s="24"/>
      <c r="DC428" s="24"/>
      <c r="DD428" s="24"/>
      <c r="DE428" s="24"/>
      <c r="DF428" s="24"/>
      <c r="DG428" s="24"/>
      <c r="DH428" s="24"/>
      <c r="DI428" s="24"/>
      <c r="DJ428" s="24"/>
      <c r="DK428" s="24"/>
      <c r="DL428" s="24"/>
      <c r="DM428" s="24"/>
      <c r="DN428" s="24"/>
      <c r="DO428" s="24"/>
      <c r="DP428" s="24"/>
      <c r="DQ428" s="24"/>
      <c r="DR428" s="24"/>
      <c r="DS428" s="24"/>
      <c r="DT428" s="24"/>
      <c r="DU428" s="24"/>
      <c r="DV428" s="24"/>
      <c r="DW428" s="24"/>
      <c r="DX428" s="24"/>
      <c r="DY428" s="24"/>
      <c r="DZ428" s="24"/>
      <c r="EA428" s="24"/>
      <c r="EB428" s="24"/>
      <c r="EC428" s="24"/>
      <c r="ED428" s="24"/>
      <c r="EE428" s="24"/>
      <c r="EF428" s="24"/>
      <c r="EG428" s="24"/>
      <c r="EH428" s="24"/>
      <c r="EI428" s="24"/>
      <c r="EJ428" s="24"/>
      <c r="EK428" s="24"/>
      <c r="EL428" s="24"/>
      <c r="EM428" s="24"/>
      <c r="EN428" s="24"/>
      <c r="EO428" s="24"/>
      <c r="EP428" s="24"/>
      <c r="EQ428" s="24"/>
      <c r="ER428" s="24"/>
      <c r="ES428" s="24"/>
      <c r="ET428" s="24"/>
      <c r="EU428" s="24"/>
      <c r="EV428" s="24"/>
      <c r="EW428" s="24"/>
      <c r="EX428" s="24"/>
      <c r="EY428" s="24"/>
      <c r="EZ428" s="24"/>
      <c r="FA428" s="24"/>
      <c r="FB428" s="24"/>
      <c r="FC428" s="24"/>
      <c r="FD428" s="24"/>
      <c r="FE428" s="24"/>
      <c r="FF428" s="24"/>
      <c r="FG428" s="24"/>
      <c r="FH428" s="24"/>
      <c r="FI428" s="24"/>
      <c r="FJ428" s="24"/>
      <c r="FK428" s="24"/>
      <c r="FL428" s="24"/>
      <c r="FM428" s="24"/>
      <c r="FN428" s="24"/>
      <c r="FO428" s="24"/>
      <c r="FP428" s="24"/>
      <c r="FQ428" s="24"/>
      <c r="FR428" s="24"/>
      <c r="FS428" s="24"/>
      <c r="FT428" s="24"/>
      <c r="FU428" s="24"/>
      <c r="FV428" s="24"/>
      <c r="FW428" s="24"/>
      <c r="FX428" s="24"/>
      <c r="FY428" s="24"/>
      <c r="FZ428" s="24"/>
      <c r="GA428" s="24"/>
      <c r="GB428" s="24"/>
      <c r="GC428" s="24"/>
      <c r="GD428" s="24"/>
      <c r="GE428" s="24"/>
      <c r="GF428" s="24"/>
      <c r="GG428" s="24"/>
      <c r="GH428" s="24"/>
      <c r="GI428" s="24"/>
      <c r="GJ428" s="24"/>
      <c r="GK428" s="24"/>
      <c r="GL428" s="24"/>
      <c r="GM428" s="24"/>
      <c r="GN428" s="24"/>
      <c r="GO428" s="24"/>
      <c r="GP428" s="24"/>
      <c r="GQ428" s="24"/>
      <c r="GR428" s="24"/>
      <c r="GS428" s="24"/>
      <c r="GT428" s="24"/>
      <c r="GU428" s="24"/>
      <c r="GV428" s="24"/>
      <c r="GW428" s="24"/>
      <c r="GX428" s="24"/>
      <c r="GY428" s="24"/>
      <c r="GZ428" s="24"/>
      <c r="HA428" s="24"/>
      <c r="HB428" s="24"/>
      <c r="HC428" s="24"/>
      <c r="HD428" s="24"/>
      <c r="HE428" s="24"/>
      <c r="HF428" s="24"/>
      <c r="HG428" s="24"/>
      <c r="HH428" s="24"/>
      <c r="HI428" s="24"/>
      <c r="HJ428" s="24"/>
      <c r="HK428" s="24"/>
      <c r="HL428" s="24"/>
      <c r="HM428" s="24"/>
      <c r="HN428" s="24"/>
      <c r="HO428" s="24"/>
      <c r="HP428" s="24"/>
      <c r="HQ428" s="24"/>
      <c r="HR428" s="24"/>
      <c r="HS428" s="24"/>
      <c r="HT428" s="24"/>
      <c r="HU428" s="24"/>
      <c r="HV428" s="24"/>
      <c r="HW428" s="24"/>
      <c r="HX428" s="24"/>
      <c r="HY428" s="24"/>
      <c r="HZ428" s="24"/>
      <c r="IA428" s="24"/>
      <c r="IB428" s="24"/>
      <c r="IC428" s="24"/>
      <c r="ID428" s="24"/>
      <c r="IE428" s="24"/>
      <c r="IF428" s="24"/>
      <c r="IG428" s="24"/>
      <c r="IH428" s="24"/>
      <c r="II428" s="24"/>
      <c r="IJ428" s="24"/>
      <c r="IK428" s="24"/>
      <c r="IL428" s="24"/>
      <c r="IM428" s="24"/>
      <c r="IN428" s="24"/>
      <c r="IO428" s="24"/>
      <c r="IP428" s="24"/>
      <c r="IQ428" s="24"/>
      <c r="IR428" s="24"/>
      <c r="IS428" s="24"/>
      <c r="IT428" s="24"/>
      <c r="IU428" s="24"/>
      <c r="IV428" s="24"/>
      <c r="IW428" s="24"/>
      <c r="IX428" s="24"/>
      <c r="IY428" s="24"/>
      <c r="IZ428" s="24"/>
      <c r="JA428" s="24"/>
      <c r="JB428" s="24"/>
      <c r="JC428" s="24"/>
      <c r="JD428" s="24"/>
      <c r="JE428" s="24"/>
      <c r="JF428" s="24"/>
      <c r="JG428" s="24"/>
      <c r="JH428" s="24"/>
      <c r="JI428" s="24"/>
      <c r="JJ428" s="24"/>
      <c r="JK428" s="24"/>
      <c r="JL428" s="24"/>
      <c r="JM428" s="24"/>
      <c r="JN428" s="24"/>
      <c r="JO428" s="24"/>
      <c r="JP428" s="24"/>
      <c r="JQ428" s="24"/>
      <c r="JR428" s="24"/>
      <c r="JS428" s="24"/>
      <c r="JT428" s="24"/>
      <c r="JU428" s="24"/>
      <c r="JV428" s="24"/>
      <c r="JW428" s="24"/>
      <c r="JX428" s="24"/>
      <c r="JY428" s="24"/>
      <c r="JZ428" s="24"/>
      <c r="KA428" s="24"/>
      <c r="KB428" s="24"/>
      <c r="KC428" s="24"/>
      <c r="KD428" s="24"/>
      <c r="KE428" s="24"/>
      <c r="KF428" s="24"/>
      <c r="KG428" s="24"/>
      <c r="KH428" s="24"/>
      <c r="KI428" s="24"/>
      <c r="KJ428" s="24"/>
      <c r="KK428" s="24"/>
      <c r="KL428" s="24"/>
      <c r="KM428" s="24"/>
      <c r="KN428" s="24"/>
      <c r="KO428" s="24"/>
      <c r="KP428" s="24"/>
      <c r="KQ428" s="24"/>
      <c r="KR428" s="24"/>
      <c r="KS428" s="24"/>
      <c r="KT428" s="24"/>
      <c r="KU428" s="24"/>
      <c r="KV428" s="24"/>
      <c r="KW428" s="24"/>
      <c r="KX428" s="24"/>
      <c r="KY428" s="24"/>
      <c r="KZ428" s="24"/>
      <c r="LA428" s="24"/>
      <c r="LB428" s="24"/>
      <c r="LC428" s="24"/>
      <c r="LD428" s="24"/>
      <c r="LE428" s="24"/>
      <c r="LF428" s="24"/>
      <c r="LG428" s="24"/>
      <c r="LH428" s="24"/>
      <c r="LI428" s="24"/>
      <c r="LJ428" s="24"/>
      <c r="LK428" s="24"/>
      <c r="LL428" s="24"/>
      <c r="LM428" s="24"/>
      <c r="LN428" s="24"/>
      <c r="LO428" s="24"/>
      <c r="LP428" s="24"/>
      <c r="LQ428" s="24"/>
      <c r="LR428" s="24"/>
      <c r="LS428" s="24"/>
      <c r="LT428" s="24"/>
      <c r="LU428" s="24"/>
      <c r="LV428" s="24"/>
      <c r="LW428" s="24"/>
      <c r="LX428" s="24"/>
      <c r="LY428" s="24"/>
      <c r="LZ428" s="24"/>
      <c r="MA428" s="24"/>
      <c r="MB428" s="24"/>
      <c r="MC428" s="24"/>
      <c r="MD428" s="24"/>
      <c r="ME428" s="24"/>
      <c r="MF428" s="24"/>
      <c r="MG428" s="24"/>
      <c r="MH428" s="24"/>
      <c r="MI428" s="24"/>
      <c r="MJ428" s="24"/>
      <c r="MK428" s="24"/>
      <c r="ML428" s="24"/>
      <c r="MM428" s="24"/>
      <c r="MN428" s="24"/>
      <c r="MO428" s="24"/>
      <c r="MP428" s="24"/>
      <c r="MQ428" s="24"/>
      <c r="MR428" s="24"/>
      <c r="MS428" s="24"/>
      <c r="MT428" s="24"/>
      <c r="MU428" s="24"/>
      <c r="MV428" s="24"/>
      <c r="MW428" s="24"/>
      <c r="MX428" s="24"/>
      <c r="MY428" s="24"/>
      <c r="MZ428" s="24"/>
      <c r="NA428" s="24"/>
      <c r="NB428" s="24"/>
      <c r="NC428" s="24"/>
      <c r="ND428" s="24"/>
      <c r="NE428" s="24"/>
      <c r="NF428" s="24"/>
      <c r="NG428" s="24"/>
      <c r="NH428" s="24"/>
      <c r="NI428" s="24"/>
      <c r="NJ428" s="24"/>
      <c r="NK428" s="24"/>
      <c r="NL428" s="24"/>
      <c r="NM428" s="24"/>
      <c r="NN428" s="24"/>
      <c r="NO428" s="24"/>
      <c r="NP428" s="24"/>
      <c r="NQ428" s="24"/>
      <c r="NR428" s="24"/>
      <c r="NS428" s="24"/>
      <c r="NT428" s="24"/>
      <c r="NU428" s="24"/>
      <c r="NV428" s="24"/>
      <c r="NW428" s="24"/>
      <c r="NX428" s="24"/>
      <c r="NY428" s="24"/>
      <c r="NZ428" s="24"/>
      <c r="OA428" s="24"/>
      <c r="OB428" s="24"/>
      <c r="OC428" s="24"/>
      <c r="OD428" s="24"/>
      <c r="OE428" s="24"/>
      <c r="OF428" s="24"/>
      <c r="OG428" s="24"/>
      <c r="OH428" s="24"/>
      <c r="OI428" s="24"/>
      <c r="OJ428" s="24"/>
      <c r="OK428" s="24"/>
      <c r="OL428" s="24"/>
      <c r="OM428" s="24"/>
      <c r="ON428" s="24"/>
      <c r="OO428" s="24"/>
      <c r="OP428" s="24"/>
      <c r="OQ428" s="24"/>
      <c r="OR428" s="24"/>
      <c r="OS428" s="24"/>
      <c r="OT428" s="24"/>
      <c r="OU428" s="24"/>
      <c r="OV428" s="24"/>
      <c r="OW428" s="24"/>
      <c r="OX428" s="24"/>
      <c r="OY428" s="24"/>
      <c r="OZ428" s="24"/>
      <c r="PA428" s="24"/>
      <c r="PB428" s="24"/>
      <c r="PC428" s="24"/>
      <c r="PD428" s="24"/>
      <c r="PE428" s="24"/>
      <c r="PF428" s="24"/>
      <c r="PG428" s="24"/>
      <c r="PH428" s="24"/>
      <c r="PI428" s="24"/>
      <c r="PJ428" s="24"/>
      <c r="PK428" s="24"/>
      <c r="PL428" s="24"/>
      <c r="PM428" s="24"/>
      <c r="PN428" s="24"/>
      <c r="PO428" s="24"/>
      <c r="PP428" s="24"/>
      <c r="PQ428" s="24"/>
      <c r="PR428" s="24"/>
      <c r="PS428" s="24"/>
      <c r="PT428" s="24"/>
      <c r="PU428" s="24"/>
      <c r="PV428" s="24"/>
      <c r="PW428" s="24"/>
      <c r="PX428" s="24"/>
      <c r="PY428" s="24"/>
      <c r="PZ428" s="24"/>
      <c r="QA428" s="24"/>
      <c r="QB428" s="24"/>
      <c r="QC428" s="24"/>
      <c r="QD428" s="24"/>
      <c r="QE428" s="24"/>
      <c r="QF428" s="24"/>
      <c r="QG428" s="24"/>
      <c r="QH428" s="24"/>
      <c r="QI428" s="24"/>
      <c r="QJ428" s="24"/>
      <c r="QK428" s="24"/>
      <c r="QL428" s="24"/>
      <c r="QM428" s="24"/>
      <c r="QN428" s="24"/>
      <c r="QO428" s="24"/>
      <c r="QP428" s="24"/>
      <c r="QQ428" s="24"/>
      <c r="QR428" s="24"/>
      <c r="QS428" s="24"/>
      <c r="QT428" s="24"/>
      <c r="QU428" s="24"/>
      <c r="QV428" s="24"/>
      <c r="QW428" s="24"/>
      <c r="QX428" s="24"/>
      <c r="QY428" s="24"/>
      <c r="QZ428" s="24"/>
      <c r="RA428" s="24"/>
      <c r="RB428" s="24"/>
      <c r="RC428" s="24"/>
      <c r="RD428" s="24"/>
      <c r="RE428" s="24"/>
      <c r="RF428" s="24"/>
      <c r="RG428" s="24"/>
      <c r="RH428" s="24"/>
      <c r="RI428" s="24"/>
      <c r="RJ428" s="24"/>
      <c r="RK428" s="24"/>
      <c r="RL428" s="24"/>
      <c r="RM428" s="24"/>
      <c r="RN428" s="24"/>
      <c r="RO428" s="24"/>
      <c r="RP428" s="24"/>
      <c r="RQ428" s="24"/>
      <c r="RR428" s="24"/>
      <c r="RS428" s="24"/>
      <c r="RT428" s="24"/>
      <c r="RU428" s="24"/>
      <c r="RV428" s="24"/>
      <c r="RW428" s="24"/>
      <c r="RX428" s="24"/>
      <c r="RY428" s="24"/>
      <c r="RZ428" s="24"/>
      <c r="SA428" s="24"/>
      <c r="SB428" s="24"/>
      <c r="SC428" s="24"/>
      <c r="SD428" s="24"/>
      <c r="SE428" s="24"/>
      <c r="SF428" s="24"/>
      <c r="SG428" s="24"/>
      <c r="SH428" s="24"/>
      <c r="SI428" s="24"/>
      <c r="SJ428" s="24"/>
      <c r="SK428" s="24"/>
      <c r="SL428" s="24"/>
      <c r="SM428" s="24"/>
      <c r="SN428" s="24"/>
      <c r="SO428" s="24"/>
      <c r="SP428" s="24"/>
      <c r="SQ428" s="24"/>
      <c r="SR428" s="24"/>
      <c r="SS428" s="24"/>
      <c r="ST428" s="24"/>
      <c r="SU428" s="24"/>
      <c r="SV428" s="24"/>
      <c r="SW428" s="24"/>
      <c r="SX428" s="24"/>
      <c r="SY428" s="24"/>
      <c r="SZ428" s="24"/>
      <c r="TA428" s="24"/>
      <c r="TB428" s="24"/>
      <c r="TC428" s="24"/>
      <c r="TD428" s="24"/>
      <c r="TE428" s="24"/>
      <c r="TF428" s="24"/>
      <c r="TG428" s="24"/>
      <c r="TH428" s="24"/>
      <c r="TI428" s="24"/>
      <c r="TJ428" s="24"/>
      <c r="TK428" s="24"/>
      <c r="TL428" s="24"/>
      <c r="TM428" s="24"/>
      <c r="TN428" s="24"/>
      <c r="TO428" s="24"/>
      <c r="TP428" s="24"/>
      <c r="TQ428" s="24"/>
      <c r="TR428" s="24"/>
      <c r="TS428" s="24"/>
      <c r="TT428" s="24"/>
      <c r="TU428" s="24"/>
      <c r="TV428" s="24"/>
      <c r="TW428" s="24"/>
      <c r="TX428" s="24"/>
      <c r="TY428" s="24"/>
      <c r="TZ428" s="24"/>
      <c r="UA428" s="24"/>
      <c r="UB428" s="24"/>
      <c r="UC428" s="24"/>
      <c r="UD428" s="24"/>
      <c r="UE428" s="24"/>
      <c r="UF428" s="24"/>
      <c r="UG428" s="24"/>
      <c r="UH428" s="24"/>
      <c r="UI428" s="24"/>
      <c r="UJ428" s="24"/>
      <c r="UK428" s="24"/>
      <c r="UL428" s="24"/>
      <c r="UM428" s="24"/>
      <c r="UN428" s="24"/>
      <c r="UO428" s="24"/>
      <c r="UP428" s="24"/>
      <c r="UQ428" s="24"/>
      <c r="UR428" s="24"/>
      <c r="US428" s="24"/>
      <c r="UT428" s="24"/>
      <c r="UU428" s="24"/>
      <c r="UV428" s="24"/>
      <c r="UW428" s="24"/>
      <c r="UX428" s="24"/>
      <c r="UY428" s="24"/>
      <c r="UZ428" s="24"/>
      <c r="VA428" s="24"/>
      <c r="VB428" s="24"/>
      <c r="VC428" s="24"/>
      <c r="VD428" s="24"/>
    </row>
    <row r="429" spans="1:576" s="23" customFormat="1" ht="15" customHeight="1" x14ac:dyDescent="0.2">
      <c r="A429" s="18">
        <v>115</v>
      </c>
      <c r="B429" s="89" t="s">
        <v>325</v>
      </c>
      <c r="C429" s="89" t="s">
        <v>326</v>
      </c>
      <c r="D429" s="20">
        <v>14</v>
      </c>
      <c r="E429" s="89" t="s">
        <v>247</v>
      </c>
      <c r="F429" s="89" t="s">
        <v>327</v>
      </c>
      <c r="G429" s="130" t="s">
        <v>125</v>
      </c>
      <c r="H429" s="22">
        <v>40</v>
      </c>
      <c r="I429" s="157" t="s">
        <v>121</v>
      </c>
      <c r="J429" s="21" t="s">
        <v>238</v>
      </c>
      <c r="K429" s="21" t="s">
        <v>273</v>
      </c>
      <c r="L429" s="21" t="s">
        <v>287</v>
      </c>
      <c r="M429" s="22">
        <v>1</v>
      </c>
      <c r="N429" s="218">
        <v>12087</v>
      </c>
      <c r="O429" s="62">
        <f t="shared" si="231"/>
        <v>2417.4</v>
      </c>
      <c r="P429" s="62"/>
      <c r="Q429" s="62">
        <f t="shared" si="219"/>
        <v>14504.4</v>
      </c>
      <c r="R429" s="62">
        <f>70.1*6</f>
        <v>420.59999999999997</v>
      </c>
      <c r="S429" s="62">
        <f t="shared" si="220"/>
        <v>2687.0666666666666</v>
      </c>
      <c r="T429" s="62">
        <f t="shared" si="221"/>
        <v>26870.666666666664</v>
      </c>
      <c r="U429" s="62">
        <f t="shared" si="222"/>
        <v>2538.27</v>
      </c>
      <c r="V429" s="62">
        <f t="shared" si="223"/>
        <v>435.13199999999995</v>
      </c>
      <c r="W429" s="62">
        <f t="shared" si="224"/>
        <v>725.22</v>
      </c>
      <c r="X429" s="62">
        <f t="shared" si="225"/>
        <v>290.08800000000002</v>
      </c>
      <c r="Y429" s="62">
        <f t="shared" si="229"/>
        <v>957</v>
      </c>
      <c r="Z429" s="62">
        <f t="shared" si="230"/>
        <v>661</v>
      </c>
      <c r="AA429" s="64">
        <f t="shared" si="226"/>
        <v>8061.2</v>
      </c>
      <c r="AB429" s="64">
        <f t="shared" si="227"/>
        <v>23666.621111111112</v>
      </c>
      <c r="AC429" s="64">
        <f t="shared" si="228"/>
        <v>283999.45333333337</v>
      </c>
      <c r="AD429" s="64"/>
      <c r="AE429" s="64"/>
      <c r="AF429" s="64"/>
      <c r="AG429" s="64"/>
      <c r="AH429" s="64"/>
      <c r="AI429" s="64"/>
      <c r="AJ429" s="64"/>
      <c r="AK429" s="64"/>
      <c r="AL429" s="6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  <c r="BV429" s="24"/>
      <c r="BW429" s="24"/>
      <c r="BX429" s="24"/>
      <c r="BY429" s="24"/>
      <c r="BZ429" s="24"/>
      <c r="CA429" s="24"/>
      <c r="CB429" s="24"/>
      <c r="CC429" s="24"/>
      <c r="CD429" s="24"/>
      <c r="CE429" s="24"/>
      <c r="CF429" s="24"/>
      <c r="CG429" s="24"/>
      <c r="CH429" s="24"/>
      <c r="CI429" s="24"/>
      <c r="CJ429" s="24"/>
      <c r="CK429" s="24"/>
      <c r="CL429" s="24"/>
      <c r="CM429" s="24"/>
      <c r="CN429" s="24"/>
      <c r="CO429" s="24"/>
      <c r="CP429" s="24"/>
      <c r="CQ429" s="24"/>
      <c r="CR429" s="24"/>
      <c r="CS429" s="24"/>
      <c r="CT429" s="24"/>
      <c r="CU429" s="24"/>
      <c r="CV429" s="24"/>
      <c r="CW429" s="24"/>
      <c r="CX429" s="24"/>
      <c r="CY429" s="24"/>
      <c r="CZ429" s="24"/>
      <c r="DA429" s="24"/>
      <c r="DB429" s="24"/>
      <c r="DC429" s="24"/>
      <c r="DD429" s="24"/>
      <c r="DE429" s="24"/>
      <c r="DF429" s="24"/>
      <c r="DG429" s="24"/>
      <c r="DH429" s="24"/>
      <c r="DI429" s="24"/>
      <c r="DJ429" s="24"/>
      <c r="DK429" s="24"/>
      <c r="DL429" s="24"/>
      <c r="DM429" s="24"/>
      <c r="DN429" s="24"/>
      <c r="DO429" s="24"/>
      <c r="DP429" s="24"/>
      <c r="DQ429" s="24"/>
      <c r="DR429" s="24"/>
      <c r="DS429" s="24"/>
      <c r="DT429" s="24"/>
      <c r="DU429" s="24"/>
      <c r="DV429" s="24"/>
      <c r="DW429" s="24"/>
      <c r="DX429" s="24"/>
      <c r="DY429" s="24"/>
      <c r="DZ429" s="24"/>
      <c r="EA429" s="24"/>
      <c r="EB429" s="24"/>
      <c r="EC429" s="24"/>
      <c r="ED429" s="24"/>
      <c r="EE429" s="24"/>
      <c r="EF429" s="24"/>
      <c r="EG429" s="24"/>
      <c r="EH429" s="24"/>
      <c r="EI429" s="24"/>
      <c r="EJ429" s="24"/>
      <c r="EK429" s="24"/>
      <c r="EL429" s="24"/>
      <c r="EM429" s="24"/>
      <c r="EN429" s="24"/>
      <c r="EO429" s="24"/>
      <c r="EP429" s="24"/>
      <c r="EQ429" s="24"/>
      <c r="ER429" s="24"/>
      <c r="ES429" s="24"/>
      <c r="ET429" s="24"/>
      <c r="EU429" s="24"/>
      <c r="EV429" s="24"/>
      <c r="EW429" s="24"/>
      <c r="EX429" s="24"/>
      <c r="EY429" s="24"/>
      <c r="EZ429" s="24"/>
      <c r="FA429" s="24"/>
      <c r="FB429" s="24"/>
      <c r="FC429" s="24"/>
      <c r="FD429" s="24"/>
      <c r="FE429" s="24"/>
      <c r="FF429" s="24"/>
      <c r="FG429" s="24"/>
      <c r="FH429" s="24"/>
      <c r="FI429" s="24"/>
      <c r="FJ429" s="24"/>
      <c r="FK429" s="24"/>
      <c r="FL429" s="24"/>
      <c r="FM429" s="24"/>
      <c r="FN429" s="24"/>
      <c r="FO429" s="24"/>
      <c r="FP429" s="24"/>
      <c r="FQ429" s="24"/>
      <c r="FR429" s="24"/>
      <c r="FS429" s="24"/>
      <c r="FT429" s="24"/>
      <c r="FU429" s="24"/>
      <c r="FV429" s="24"/>
      <c r="FW429" s="24"/>
      <c r="FX429" s="24"/>
      <c r="FY429" s="24"/>
      <c r="FZ429" s="24"/>
      <c r="GA429" s="24"/>
      <c r="GB429" s="24"/>
      <c r="GC429" s="24"/>
      <c r="GD429" s="24"/>
      <c r="GE429" s="24"/>
      <c r="GF429" s="24"/>
      <c r="GG429" s="24"/>
      <c r="GH429" s="24"/>
      <c r="GI429" s="24"/>
      <c r="GJ429" s="24"/>
      <c r="GK429" s="24"/>
      <c r="GL429" s="24"/>
      <c r="GM429" s="24"/>
      <c r="GN429" s="24"/>
      <c r="GO429" s="24"/>
      <c r="GP429" s="24"/>
      <c r="GQ429" s="24"/>
      <c r="GR429" s="24"/>
      <c r="GS429" s="24"/>
      <c r="GT429" s="24"/>
      <c r="GU429" s="24"/>
      <c r="GV429" s="24"/>
      <c r="GW429" s="24"/>
      <c r="GX429" s="24"/>
      <c r="GY429" s="24"/>
      <c r="GZ429" s="24"/>
      <c r="HA429" s="24"/>
      <c r="HB429" s="24"/>
      <c r="HC429" s="24"/>
      <c r="HD429" s="24"/>
      <c r="HE429" s="24"/>
      <c r="HF429" s="24"/>
      <c r="HG429" s="24"/>
      <c r="HH429" s="24"/>
      <c r="HI429" s="24"/>
      <c r="HJ429" s="24"/>
      <c r="HK429" s="24"/>
      <c r="HL429" s="24"/>
      <c r="HM429" s="24"/>
      <c r="HN429" s="24"/>
      <c r="HO429" s="24"/>
      <c r="HP429" s="24"/>
      <c r="HQ429" s="24"/>
      <c r="HR429" s="24"/>
      <c r="HS429" s="24"/>
      <c r="HT429" s="24"/>
      <c r="HU429" s="24"/>
      <c r="HV429" s="24"/>
      <c r="HW429" s="24"/>
      <c r="HX429" s="24"/>
      <c r="HY429" s="24"/>
      <c r="HZ429" s="24"/>
      <c r="IA429" s="24"/>
      <c r="IB429" s="24"/>
      <c r="IC429" s="24"/>
      <c r="ID429" s="24"/>
      <c r="IE429" s="24"/>
      <c r="IF429" s="24"/>
      <c r="IG429" s="24"/>
      <c r="IH429" s="24"/>
      <c r="II429" s="24"/>
      <c r="IJ429" s="24"/>
      <c r="IK429" s="24"/>
      <c r="IL429" s="24"/>
      <c r="IM429" s="24"/>
      <c r="IN429" s="24"/>
      <c r="IO429" s="24"/>
      <c r="IP429" s="24"/>
      <c r="IQ429" s="24"/>
      <c r="IR429" s="24"/>
      <c r="IS429" s="24"/>
      <c r="IT429" s="24"/>
      <c r="IU429" s="24"/>
      <c r="IV429" s="24"/>
      <c r="IW429" s="24"/>
      <c r="IX429" s="24"/>
      <c r="IY429" s="24"/>
      <c r="IZ429" s="24"/>
      <c r="JA429" s="24"/>
      <c r="JB429" s="24"/>
      <c r="JC429" s="24"/>
      <c r="JD429" s="24"/>
      <c r="JE429" s="24"/>
      <c r="JF429" s="24"/>
      <c r="JG429" s="24"/>
      <c r="JH429" s="24"/>
      <c r="JI429" s="24"/>
      <c r="JJ429" s="24"/>
      <c r="JK429" s="24"/>
      <c r="JL429" s="24"/>
      <c r="JM429" s="24"/>
      <c r="JN429" s="24"/>
      <c r="JO429" s="24"/>
      <c r="JP429" s="24"/>
      <c r="JQ429" s="24"/>
      <c r="JR429" s="24"/>
      <c r="JS429" s="24"/>
      <c r="JT429" s="24"/>
      <c r="JU429" s="24"/>
      <c r="JV429" s="24"/>
      <c r="JW429" s="24"/>
      <c r="JX429" s="24"/>
      <c r="JY429" s="24"/>
      <c r="JZ429" s="24"/>
      <c r="KA429" s="24"/>
      <c r="KB429" s="24"/>
      <c r="KC429" s="24"/>
      <c r="KD429" s="24"/>
      <c r="KE429" s="24"/>
      <c r="KF429" s="24"/>
      <c r="KG429" s="24"/>
      <c r="KH429" s="24"/>
      <c r="KI429" s="24"/>
      <c r="KJ429" s="24"/>
      <c r="KK429" s="24"/>
      <c r="KL429" s="24"/>
      <c r="KM429" s="24"/>
      <c r="KN429" s="24"/>
      <c r="KO429" s="24"/>
      <c r="KP429" s="24"/>
      <c r="KQ429" s="24"/>
      <c r="KR429" s="24"/>
      <c r="KS429" s="24"/>
      <c r="KT429" s="24"/>
      <c r="KU429" s="24"/>
      <c r="KV429" s="24"/>
      <c r="KW429" s="24"/>
      <c r="KX429" s="24"/>
      <c r="KY429" s="24"/>
      <c r="KZ429" s="24"/>
      <c r="LA429" s="24"/>
      <c r="LB429" s="24"/>
      <c r="LC429" s="24"/>
      <c r="LD429" s="24"/>
      <c r="LE429" s="24"/>
      <c r="LF429" s="24"/>
      <c r="LG429" s="24"/>
      <c r="LH429" s="24"/>
      <c r="LI429" s="24"/>
      <c r="LJ429" s="24"/>
      <c r="LK429" s="24"/>
      <c r="LL429" s="24"/>
      <c r="LM429" s="24"/>
      <c r="LN429" s="24"/>
      <c r="LO429" s="24"/>
      <c r="LP429" s="24"/>
      <c r="LQ429" s="24"/>
      <c r="LR429" s="24"/>
      <c r="LS429" s="24"/>
      <c r="LT429" s="24"/>
      <c r="LU429" s="24"/>
      <c r="LV429" s="24"/>
      <c r="LW429" s="24"/>
      <c r="LX429" s="24"/>
      <c r="LY429" s="24"/>
      <c r="LZ429" s="24"/>
      <c r="MA429" s="24"/>
      <c r="MB429" s="24"/>
      <c r="MC429" s="24"/>
      <c r="MD429" s="24"/>
      <c r="ME429" s="24"/>
      <c r="MF429" s="24"/>
      <c r="MG429" s="24"/>
      <c r="MH429" s="24"/>
      <c r="MI429" s="24"/>
      <c r="MJ429" s="24"/>
      <c r="MK429" s="24"/>
      <c r="ML429" s="24"/>
      <c r="MM429" s="24"/>
      <c r="MN429" s="24"/>
      <c r="MO429" s="24"/>
      <c r="MP429" s="24"/>
      <c r="MQ429" s="24"/>
      <c r="MR429" s="24"/>
      <c r="MS429" s="24"/>
      <c r="MT429" s="24"/>
      <c r="MU429" s="24"/>
      <c r="MV429" s="24"/>
      <c r="MW429" s="24"/>
      <c r="MX429" s="24"/>
      <c r="MY429" s="24"/>
      <c r="MZ429" s="24"/>
      <c r="NA429" s="24"/>
      <c r="NB429" s="24"/>
      <c r="NC429" s="24"/>
      <c r="ND429" s="24"/>
      <c r="NE429" s="24"/>
      <c r="NF429" s="24"/>
      <c r="NG429" s="24"/>
      <c r="NH429" s="24"/>
      <c r="NI429" s="24"/>
      <c r="NJ429" s="24"/>
      <c r="NK429" s="24"/>
      <c r="NL429" s="24"/>
      <c r="NM429" s="24"/>
      <c r="NN429" s="24"/>
      <c r="NO429" s="24"/>
      <c r="NP429" s="24"/>
      <c r="NQ429" s="24"/>
      <c r="NR429" s="24"/>
      <c r="NS429" s="24"/>
      <c r="NT429" s="24"/>
      <c r="NU429" s="24"/>
      <c r="NV429" s="24"/>
      <c r="NW429" s="24"/>
      <c r="NX429" s="24"/>
      <c r="NY429" s="24"/>
      <c r="NZ429" s="24"/>
      <c r="OA429" s="24"/>
      <c r="OB429" s="24"/>
      <c r="OC429" s="24"/>
      <c r="OD429" s="24"/>
      <c r="OE429" s="24"/>
      <c r="OF429" s="24"/>
      <c r="OG429" s="24"/>
      <c r="OH429" s="24"/>
      <c r="OI429" s="24"/>
      <c r="OJ429" s="24"/>
      <c r="OK429" s="24"/>
      <c r="OL429" s="24"/>
      <c r="OM429" s="24"/>
      <c r="ON429" s="24"/>
      <c r="OO429" s="24"/>
      <c r="OP429" s="24"/>
      <c r="OQ429" s="24"/>
      <c r="OR429" s="24"/>
      <c r="OS429" s="24"/>
      <c r="OT429" s="24"/>
      <c r="OU429" s="24"/>
      <c r="OV429" s="24"/>
      <c r="OW429" s="24"/>
      <c r="OX429" s="24"/>
      <c r="OY429" s="24"/>
      <c r="OZ429" s="24"/>
      <c r="PA429" s="24"/>
      <c r="PB429" s="24"/>
      <c r="PC429" s="24"/>
      <c r="PD429" s="24"/>
      <c r="PE429" s="24"/>
      <c r="PF429" s="24"/>
      <c r="PG429" s="24"/>
      <c r="PH429" s="24"/>
      <c r="PI429" s="24"/>
      <c r="PJ429" s="24"/>
      <c r="PK429" s="24"/>
      <c r="PL429" s="24"/>
      <c r="PM429" s="24"/>
      <c r="PN429" s="24"/>
      <c r="PO429" s="24"/>
      <c r="PP429" s="24"/>
      <c r="PQ429" s="24"/>
      <c r="PR429" s="24"/>
      <c r="PS429" s="24"/>
      <c r="PT429" s="24"/>
      <c r="PU429" s="24"/>
      <c r="PV429" s="24"/>
      <c r="PW429" s="24"/>
      <c r="PX429" s="24"/>
      <c r="PY429" s="24"/>
      <c r="PZ429" s="24"/>
      <c r="QA429" s="24"/>
      <c r="QB429" s="24"/>
      <c r="QC429" s="24"/>
      <c r="QD429" s="24"/>
      <c r="QE429" s="24"/>
      <c r="QF429" s="24"/>
      <c r="QG429" s="24"/>
      <c r="QH429" s="24"/>
      <c r="QI429" s="24"/>
      <c r="QJ429" s="24"/>
      <c r="QK429" s="24"/>
      <c r="QL429" s="24"/>
      <c r="QM429" s="24"/>
      <c r="QN429" s="24"/>
      <c r="QO429" s="24"/>
      <c r="QP429" s="24"/>
      <c r="QQ429" s="24"/>
      <c r="QR429" s="24"/>
      <c r="QS429" s="24"/>
      <c r="QT429" s="24"/>
      <c r="QU429" s="24"/>
      <c r="QV429" s="24"/>
      <c r="QW429" s="24"/>
      <c r="QX429" s="24"/>
      <c r="QY429" s="24"/>
      <c r="QZ429" s="24"/>
      <c r="RA429" s="24"/>
      <c r="RB429" s="24"/>
      <c r="RC429" s="24"/>
      <c r="RD429" s="24"/>
      <c r="RE429" s="24"/>
      <c r="RF429" s="24"/>
      <c r="RG429" s="24"/>
      <c r="RH429" s="24"/>
      <c r="RI429" s="24"/>
      <c r="RJ429" s="24"/>
      <c r="RK429" s="24"/>
      <c r="RL429" s="24"/>
      <c r="RM429" s="24"/>
      <c r="RN429" s="24"/>
      <c r="RO429" s="24"/>
      <c r="RP429" s="24"/>
      <c r="RQ429" s="24"/>
      <c r="RR429" s="24"/>
      <c r="RS429" s="24"/>
      <c r="RT429" s="24"/>
      <c r="RU429" s="24"/>
      <c r="RV429" s="24"/>
      <c r="RW429" s="24"/>
      <c r="RX429" s="24"/>
      <c r="RY429" s="24"/>
      <c r="RZ429" s="24"/>
      <c r="SA429" s="24"/>
      <c r="SB429" s="24"/>
      <c r="SC429" s="24"/>
      <c r="SD429" s="24"/>
      <c r="SE429" s="24"/>
      <c r="SF429" s="24"/>
      <c r="SG429" s="24"/>
      <c r="SH429" s="24"/>
      <c r="SI429" s="24"/>
      <c r="SJ429" s="24"/>
      <c r="SK429" s="24"/>
      <c r="SL429" s="24"/>
      <c r="SM429" s="24"/>
      <c r="SN429" s="24"/>
      <c r="SO429" s="24"/>
      <c r="SP429" s="24"/>
      <c r="SQ429" s="24"/>
      <c r="SR429" s="24"/>
      <c r="SS429" s="24"/>
      <c r="ST429" s="24"/>
      <c r="SU429" s="24"/>
      <c r="SV429" s="24"/>
      <c r="SW429" s="24"/>
      <c r="SX429" s="24"/>
      <c r="SY429" s="24"/>
      <c r="SZ429" s="24"/>
      <c r="TA429" s="24"/>
      <c r="TB429" s="24"/>
      <c r="TC429" s="24"/>
      <c r="TD429" s="24"/>
      <c r="TE429" s="24"/>
      <c r="TF429" s="24"/>
      <c r="TG429" s="24"/>
      <c r="TH429" s="24"/>
      <c r="TI429" s="24"/>
      <c r="TJ429" s="24"/>
      <c r="TK429" s="24"/>
      <c r="TL429" s="24"/>
      <c r="TM429" s="24"/>
      <c r="TN429" s="24"/>
      <c r="TO429" s="24"/>
      <c r="TP429" s="24"/>
      <c r="TQ429" s="24"/>
      <c r="TR429" s="24"/>
      <c r="TS429" s="24"/>
      <c r="TT429" s="24"/>
      <c r="TU429" s="24"/>
      <c r="TV429" s="24"/>
      <c r="TW429" s="24"/>
      <c r="TX429" s="24"/>
      <c r="TY429" s="24"/>
      <c r="TZ429" s="24"/>
      <c r="UA429" s="24"/>
      <c r="UB429" s="24"/>
      <c r="UC429" s="24"/>
      <c r="UD429" s="24"/>
      <c r="UE429" s="24"/>
      <c r="UF429" s="24"/>
      <c r="UG429" s="24"/>
      <c r="UH429" s="24"/>
      <c r="UI429" s="24"/>
      <c r="UJ429" s="24"/>
      <c r="UK429" s="24"/>
      <c r="UL429" s="24"/>
      <c r="UM429" s="24"/>
      <c r="UN429" s="24"/>
      <c r="UO429" s="24"/>
      <c r="UP429" s="24"/>
      <c r="UQ429" s="24"/>
      <c r="UR429" s="24"/>
      <c r="US429" s="24"/>
      <c r="UT429" s="24"/>
      <c r="UU429" s="24"/>
      <c r="UV429" s="24"/>
      <c r="UW429" s="24"/>
      <c r="UX429" s="24"/>
      <c r="UY429" s="24"/>
      <c r="UZ429" s="24"/>
      <c r="VA429" s="24"/>
      <c r="VB429" s="24"/>
      <c r="VC429" s="24"/>
      <c r="VD429" s="24"/>
    </row>
    <row r="430" spans="1:576" s="23" customFormat="1" ht="15" customHeight="1" x14ac:dyDescent="0.2">
      <c r="A430" s="18">
        <v>116</v>
      </c>
      <c r="B430" s="89" t="s">
        <v>325</v>
      </c>
      <c r="C430" s="89" t="s">
        <v>326</v>
      </c>
      <c r="D430" s="20">
        <v>14</v>
      </c>
      <c r="E430" s="89" t="s">
        <v>247</v>
      </c>
      <c r="F430" s="89" t="s">
        <v>327</v>
      </c>
      <c r="G430" s="130" t="s">
        <v>125</v>
      </c>
      <c r="H430" s="22">
        <v>40</v>
      </c>
      <c r="I430" s="157" t="s">
        <v>121</v>
      </c>
      <c r="J430" s="21" t="s">
        <v>238</v>
      </c>
      <c r="K430" s="21" t="s">
        <v>273</v>
      </c>
      <c r="L430" s="21" t="s">
        <v>287</v>
      </c>
      <c r="M430" s="22">
        <v>1</v>
      </c>
      <c r="N430" s="218">
        <v>12087</v>
      </c>
      <c r="O430" s="62">
        <f t="shared" si="231"/>
        <v>2417.4</v>
      </c>
      <c r="P430" s="62"/>
      <c r="Q430" s="62">
        <f t="shared" si="219"/>
        <v>14504.4</v>
      </c>
      <c r="R430" s="62">
        <f>70.1*7</f>
        <v>490.69999999999993</v>
      </c>
      <c r="S430" s="62">
        <f t="shared" si="220"/>
        <v>2687.0666666666666</v>
      </c>
      <c r="T430" s="62">
        <f t="shared" si="221"/>
        <v>26870.666666666664</v>
      </c>
      <c r="U430" s="62">
        <f t="shared" si="222"/>
        <v>2538.27</v>
      </c>
      <c r="V430" s="62">
        <f t="shared" si="223"/>
        <v>435.13199999999995</v>
      </c>
      <c r="W430" s="62">
        <f t="shared" si="224"/>
        <v>725.22</v>
      </c>
      <c r="X430" s="62">
        <f t="shared" si="225"/>
        <v>290.08800000000002</v>
      </c>
      <c r="Y430" s="62">
        <f t="shared" si="229"/>
        <v>957</v>
      </c>
      <c r="Z430" s="62">
        <f t="shared" si="230"/>
        <v>661</v>
      </c>
      <c r="AA430" s="64">
        <f t="shared" si="226"/>
        <v>8061.2</v>
      </c>
      <c r="AB430" s="64">
        <f t="shared" si="227"/>
        <v>23736.72111111111</v>
      </c>
      <c r="AC430" s="64">
        <f t="shared" si="228"/>
        <v>284840.65333333332</v>
      </c>
      <c r="AD430" s="64"/>
      <c r="AE430" s="64"/>
      <c r="AF430" s="64"/>
      <c r="AG430" s="64"/>
      <c r="AH430" s="64"/>
      <c r="AI430" s="64"/>
      <c r="AJ430" s="64"/>
      <c r="AK430" s="64"/>
      <c r="AL430" s="6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4"/>
      <c r="IO430" s="24"/>
      <c r="IP430" s="24"/>
      <c r="IQ430" s="24"/>
      <c r="IR430" s="24"/>
      <c r="IS430" s="24"/>
      <c r="IT430" s="24"/>
      <c r="IU430" s="24"/>
      <c r="IV430" s="24"/>
      <c r="IW430" s="24"/>
      <c r="IX430" s="24"/>
      <c r="IY430" s="24"/>
      <c r="IZ430" s="24"/>
      <c r="JA430" s="24"/>
      <c r="JB430" s="24"/>
      <c r="JC430" s="24"/>
      <c r="JD430" s="24"/>
      <c r="JE430" s="24"/>
      <c r="JF430" s="24"/>
      <c r="JG430" s="24"/>
      <c r="JH430" s="24"/>
      <c r="JI430" s="24"/>
      <c r="JJ430" s="24"/>
      <c r="JK430" s="24"/>
      <c r="JL430" s="24"/>
      <c r="JM430" s="24"/>
      <c r="JN430" s="24"/>
      <c r="JO430" s="24"/>
      <c r="JP430" s="24"/>
      <c r="JQ430" s="24"/>
      <c r="JR430" s="24"/>
      <c r="JS430" s="24"/>
      <c r="JT430" s="24"/>
      <c r="JU430" s="24"/>
      <c r="JV430" s="24"/>
      <c r="JW430" s="24"/>
      <c r="JX430" s="24"/>
      <c r="JY430" s="24"/>
      <c r="JZ430" s="24"/>
      <c r="KA430" s="24"/>
      <c r="KB430" s="24"/>
      <c r="KC430" s="24"/>
      <c r="KD430" s="24"/>
      <c r="KE430" s="24"/>
      <c r="KF430" s="24"/>
      <c r="KG430" s="24"/>
      <c r="KH430" s="24"/>
      <c r="KI430" s="24"/>
      <c r="KJ430" s="24"/>
      <c r="KK430" s="24"/>
      <c r="KL430" s="24"/>
      <c r="KM430" s="24"/>
      <c r="KN430" s="24"/>
      <c r="KO430" s="24"/>
      <c r="KP430" s="24"/>
      <c r="KQ430" s="24"/>
      <c r="KR430" s="24"/>
      <c r="KS430" s="24"/>
      <c r="KT430" s="24"/>
      <c r="KU430" s="24"/>
      <c r="KV430" s="24"/>
      <c r="KW430" s="24"/>
      <c r="KX430" s="24"/>
      <c r="KY430" s="24"/>
      <c r="KZ430" s="24"/>
      <c r="LA430" s="24"/>
      <c r="LB430" s="24"/>
      <c r="LC430" s="24"/>
      <c r="LD430" s="24"/>
      <c r="LE430" s="24"/>
      <c r="LF430" s="24"/>
      <c r="LG430" s="24"/>
      <c r="LH430" s="24"/>
      <c r="LI430" s="24"/>
      <c r="LJ430" s="24"/>
      <c r="LK430" s="24"/>
      <c r="LL430" s="24"/>
      <c r="LM430" s="24"/>
      <c r="LN430" s="24"/>
      <c r="LO430" s="24"/>
      <c r="LP430" s="24"/>
      <c r="LQ430" s="24"/>
      <c r="LR430" s="24"/>
      <c r="LS430" s="24"/>
      <c r="LT430" s="24"/>
      <c r="LU430" s="24"/>
      <c r="LV430" s="24"/>
      <c r="LW430" s="24"/>
      <c r="LX430" s="24"/>
      <c r="LY430" s="24"/>
      <c r="LZ430" s="24"/>
      <c r="MA430" s="24"/>
      <c r="MB430" s="24"/>
      <c r="MC430" s="24"/>
      <c r="MD430" s="24"/>
      <c r="ME430" s="24"/>
      <c r="MF430" s="24"/>
      <c r="MG430" s="24"/>
      <c r="MH430" s="24"/>
      <c r="MI430" s="24"/>
      <c r="MJ430" s="24"/>
      <c r="MK430" s="24"/>
      <c r="ML430" s="24"/>
      <c r="MM430" s="24"/>
      <c r="MN430" s="24"/>
      <c r="MO430" s="24"/>
      <c r="MP430" s="24"/>
      <c r="MQ430" s="24"/>
      <c r="MR430" s="24"/>
      <c r="MS430" s="24"/>
      <c r="MT430" s="24"/>
      <c r="MU430" s="24"/>
      <c r="MV430" s="24"/>
      <c r="MW430" s="24"/>
      <c r="MX430" s="24"/>
      <c r="MY430" s="24"/>
      <c r="MZ430" s="24"/>
      <c r="NA430" s="24"/>
      <c r="NB430" s="24"/>
      <c r="NC430" s="24"/>
      <c r="ND430" s="24"/>
      <c r="NE430" s="24"/>
      <c r="NF430" s="24"/>
      <c r="NG430" s="24"/>
      <c r="NH430" s="24"/>
      <c r="NI430" s="24"/>
      <c r="NJ430" s="24"/>
      <c r="NK430" s="24"/>
      <c r="NL430" s="24"/>
      <c r="NM430" s="24"/>
      <c r="NN430" s="24"/>
      <c r="NO430" s="24"/>
      <c r="NP430" s="24"/>
      <c r="NQ430" s="24"/>
      <c r="NR430" s="24"/>
      <c r="NS430" s="24"/>
      <c r="NT430" s="24"/>
      <c r="NU430" s="24"/>
      <c r="NV430" s="24"/>
      <c r="NW430" s="24"/>
      <c r="NX430" s="24"/>
      <c r="NY430" s="24"/>
      <c r="NZ430" s="24"/>
      <c r="OA430" s="24"/>
      <c r="OB430" s="24"/>
      <c r="OC430" s="24"/>
      <c r="OD430" s="24"/>
      <c r="OE430" s="24"/>
      <c r="OF430" s="24"/>
      <c r="OG430" s="24"/>
      <c r="OH430" s="24"/>
      <c r="OI430" s="24"/>
      <c r="OJ430" s="24"/>
      <c r="OK430" s="24"/>
      <c r="OL430" s="24"/>
      <c r="OM430" s="24"/>
      <c r="ON430" s="24"/>
      <c r="OO430" s="24"/>
      <c r="OP430" s="24"/>
      <c r="OQ430" s="24"/>
      <c r="OR430" s="24"/>
      <c r="OS430" s="24"/>
      <c r="OT430" s="24"/>
      <c r="OU430" s="24"/>
      <c r="OV430" s="24"/>
      <c r="OW430" s="24"/>
      <c r="OX430" s="24"/>
      <c r="OY430" s="24"/>
      <c r="OZ430" s="24"/>
      <c r="PA430" s="24"/>
      <c r="PB430" s="24"/>
      <c r="PC430" s="24"/>
      <c r="PD430" s="24"/>
      <c r="PE430" s="24"/>
      <c r="PF430" s="24"/>
      <c r="PG430" s="24"/>
      <c r="PH430" s="24"/>
      <c r="PI430" s="24"/>
      <c r="PJ430" s="24"/>
      <c r="PK430" s="24"/>
      <c r="PL430" s="24"/>
      <c r="PM430" s="24"/>
      <c r="PN430" s="24"/>
      <c r="PO430" s="24"/>
      <c r="PP430" s="24"/>
      <c r="PQ430" s="24"/>
      <c r="PR430" s="24"/>
      <c r="PS430" s="24"/>
      <c r="PT430" s="24"/>
      <c r="PU430" s="24"/>
      <c r="PV430" s="24"/>
      <c r="PW430" s="24"/>
      <c r="PX430" s="24"/>
      <c r="PY430" s="24"/>
      <c r="PZ430" s="24"/>
      <c r="QA430" s="24"/>
      <c r="QB430" s="24"/>
      <c r="QC430" s="24"/>
      <c r="QD430" s="24"/>
      <c r="QE430" s="24"/>
      <c r="QF430" s="24"/>
      <c r="QG430" s="24"/>
      <c r="QH430" s="24"/>
      <c r="QI430" s="24"/>
      <c r="QJ430" s="24"/>
      <c r="QK430" s="24"/>
      <c r="QL430" s="24"/>
      <c r="QM430" s="24"/>
      <c r="QN430" s="24"/>
      <c r="QO430" s="24"/>
      <c r="QP430" s="24"/>
      <c r="QQ430" s="24"/>
      <c r="QR430" s="24"/>
      <c r="QS430" s="24"/>
      <c r="QT430" s="24"/>
      <c r="QU430" s="24"/>
      <c r="QV430" s="24"/>
      <c r="QW430" s="24"/>
      <c r="QX430" s="24"/>
      <c r="QY430" s="24"/>
      <c r="QZ430" s="24"/>
      <c r="RA430" s="24"/>
      <c r="RB430" s="24"/>
      <c r="RC430" s="24"/>
      <c r="RD430" s="24"/>
      <c r="RE430" s="24"/>
      <c r="RF430" s="24"/>
      <c r="RG430" s="24"/>
      <c r="RH430" s="24"/>
      <c r="RI430" s="24"/>
      <c r="RJ430" s="24"/>
      <c r="RK430" s="24"/>
      <c r="RL430" s="24"/>
      <c r="RM430" s="24"/>
      <c r="RN430" s="24"/>
      <c r="RO430" s="24"/>
      <c r="RP430" s="24"/>
      <c r="RQ430" s="24"/>
      <c r="RR430" s="24"/>
      <c r="RS430" s="24"/>
      <c r="RT430" s="24"/>
      <c r="RU430" s="24"/>
      <c r="RV430" s="24"/>
      <c r="RW430" s="24"/>
      <c r="RX430" s="24"/>
      <c r="RY430" s="24"/>
      <c r="RZ430" s="24"/>
      <c r="SA430" s="24"/>
      <c r="SB430" s="24"/>
      <c r="SC430" s="24"/>
      <c r="SD430" s="24"/>
      <c r="SE430" s="24"/>
      <c r="SF430" s="24"/>
      <c r="SG430" s="24"/>
      <c r="SH430" s="24"/>
      <c r="SI430" s="24"/>
      <c r="SJ430" s="24"/>
      <c r="SK430" s="24"/>
      <c r="SL430" s="24"/>
      <c r="SM430" s="24"/>
      <c r="SN430" s="24"/>
      <c r="SO430" s="24"/>
      <c r="SP430" s="24"/>
      <c r="SQ430" s="24"/>
      <c r="SR430" s="24"/>
      <c r="SS430" s="24"/>
      <c r="ST430" s="24"/>
      <c r="SU430" s="24"/>
      <c r="SV430" s="24"/>
      <c r="SW430" s="24"/>
      <c r="SX430" s="24"/>
      <c r="SY430" s="24"/>
      <c r="SZ430" s="24"/>
      <c r="TA430" s="24"/>
      <c r="TB430" s="24"/>
      <c r="TC430" s="24"/>
      <c r="TD430" s="24"/>
      <c r="TE430" s="24"/>
      <c r="TF430" s="24"/>
      <c r="TG430" s="24"/>
      <c r="TH430" s="24"/>
      <c r="TI430" s="24"/>
      <c r="TJ430" s="24"/>
      <c r="TK430" s="24"/>
      <c r="TL430" s="24"/>
      <c r="TM430" s="24"/>
      <c r="TN430" s="24"/>
      <c r="TO430" s="24"/>
      <c r="TP430" s="24"/>
      <c r="TQ430" s="24"/>
      <c r="TR430" s="24"/>
      <c r="TS430" s="24"/>
      <c r="TT430" s="24"/>
      <c r="TU430" s="24"/>
      <c r="TV430" s="24"/>
      <c r="TW430" s="24"/>
      <c r="TX430" s="24"/>
      <c r="TY430" s="24"/>
      <c r="TZ430" s="24"/>
      <c r="UA430" s="24"/>
      <c r="UB430" s="24"/>
      <c r="UC430" s="24"/>
      <c r="UD430" s="24"/>
      <c r="UE430" s="24"/>
      <c r="UF430" s="24"/>
      <c r="UG430" s="24"/>
      <c r="UH430" s="24"/>
      <c r="UI430" s="24"/>
      <c r="UJ430" s="24"/>
      <c r="UK430" s="24"/>
      <c r="UL430" s="24"/>
      <c r="UM430" s="24"/>
      <c r="UN430" s="24"/>
      <c r="UO430" s="24"/>
      <c r="UP430" s="24"/>
      <c r="UQ430" s="24"/>
      <c r="UR430" s="24"/>
      <c r="US430" s="24"/>
      <c r="UT430" s="24"/>
      <c r="UU430" s="24"/>
      <c r="UV430" s="24"/>
      <c r="UW430" s="24"/>
      <c r="UX430" s="24"/>
      <c r="UY430" s="24"/>
      <c r="UZ430" s="24"/>
      <c r="VA430" s="24"/>
      <c r="VB430" s="24"/>
      <c r="VC430" s="24"/>
      <c r="VD430" s="24"/>
    </row>
    <row r="431" spans="1:576" s="23" customFormat="1" ht="15" customHeight="1" x14ac:dyDescent="0.2">
      <c r="A431" s="18">
        <v>117</v>
      </c>
      <c r="B431" s="89" t="s">
        <v>325</v>
      </c>
      <c r="C431" s="89" t="s">
        <v>326</v>
      </c>
      <c r="D431" s="20">
        <v>14</v>
      </c>
      <c r="E431" s="89" t="s">
        <v>247</v>
      </c>
      <c r="F431" s="89" t="s">
        <v>327</v>
      </c>
      <c r="G431" s="130" t="s">
        <v>125</v>
      </c>
      <c r="H431" s="22">
        <v>40</v>
      </c>
      <c r="I431" s="157" t="s">
        <v>121</v>
      </c>
      <c r="J431" s="21" t="s">
        <v>238</v>
      </c>
      <c r="K431" s="21" t="s">
        <v>273</v>
      </c>
      <c r="L431" s="21" t="s">
        <v>287</v>
      </c>
      <c r="M431" s="22">
        <v>1</v>
      </c>
      <c r="N431" s="218">
        <v>12087</v>
      </c>
      <c r="O431" s="62">
        <f t="shared" si="231"/>
        <v>2417.4</v>
      </c>
      <c r="P431" s="62"/>
      <c r="Q431" s="62">
        <f t="shared" si="219"/>
        <v>14504.4</v>
      </c>
      <c r="R431" s="62">
        <f>70.1*7</f>
        <v>490.69999999999993</v>
      </c>
      <c r="S431" s="62">
        <f t="shared" si="220"/>
        <v>2687.0666666666666</v>
      </c>
      <c r="T431" s="62">
        <f t="shared" si="221"/>
        <v>26870.666666666664</v>
      </c>
      <c r="U431" s="62">
        <f t="shared" si="222"/>
        <v>2538.27</v>
      </c>
      <c r="V431" s="62">
        <f t="shared" si="223"/>
        <v>435.13199999999995</v>
      </c>
      <c r="W431" s="62">
        <f t="shared" si="224"/>
        <v>725.22</v>
      </c>
      <c r="X431" s="62">
        <f t="shared" si="225"/>
        <v>290.08800000000002</v>
      </c>
      <c r="Y431" s="62">
        <f t="shared" si="229"/>
        <v>957</v>
      </c>
      <c r="Z431" s="62">
        <f t="shared" si="230"/>
        <v>661</v>
      </c>
      <c r="AA431" s="64">
        <f t="shared" si="226"/>
        <v>8061.2</v>
      </c>
      <c r="AB431" s="64">
        <f t="shared" si="227"/>
        <v>23736.72111111111</v>
      </c>
      <c r="AC431" s="64">
        <f t="shared" si="228"/>
        <v>284840.65333333332</v>
      </c>
      <c r="AD431" s="64"/>
      <c r="AE431" s="64"/>
      <c r="AF431" s="64"/>
      <c r="AG431" s="64"/>
      <c r="AH431" s="64"/>
      <c r="AI431" s="64"/>
      <c r="AJ431" s="64"/>
      <c r="AK431" s="64"/>
      <c r="AL431" s="6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  <c r="BV431" s="24"/>
      <c r="BW431" s="24"/>
      <c r="BX431" s="24"/>
      <c r="BY431" s="24"/>
      <c r="BZ431" s="24"/>
      <c r="CA431" s="24"/>
      <c r="CB431" s="24"/>
      <c r="CC431" s="24"/>
      <c r="CD431" s="24"/>
      <c r="CE431" s="24"/>
      <c r="CF431" s="24"/>
      <c r="CG431" s="24"/>
      <c r="CH431" s="24"/>
      <c r="CI431" s="24"/>
      <c r="CJ431" s="24"/>
      <c r="CK431" s="24"/>
      <c r="CL431" s="24"/>
      <c r="CM431" s="24"/>
      <c r="CN431" s="24"/>
      <c r="CO431" s="24"/>
      <c r="CP431" s="24"/>
      <c r="CQ431" s="24"/>
      <c r="CR431" s="24"/>
      <c r="CS431" s="24"/>
      <c r="CT431" s="24"/>
      <c r="CU431" s="24"/>
      <c r="CV431" s="24"/>
      <c r="CW431" s="24"/>
      <c r="CX431" s="24"/>
      <c r="CY431" s="24"/>
      <c r="CZ431" s="24"/>
      <c r="DA431" s="24"/>
      <c r="DB431" s="24"/>
      <c r="DC431" s="24"/>
      <c r="DD431" s="24"/>
      <c r="DE431" s="24"/>
      <c r="DF431" s="24"/>
      <c r="DG431" s="24"/>
      <c r="DH431" s="24"/>
      <c r="DI431" s="24"/>
      <c r="DJ431" s="24"/>
      <c r="DK431" s="24"/>
      <c r="DL431" s="24"/>
      <c r="DM431" s="24"/>
      <c r="DN431" s="24"/>
      <c r="DO431" s="24"/>
      <c r="DP431" s="24"/>
      <c r="DQ431" s="24"/>
      <c r="DR431" s="24"/>
      <c r="DS431" s="24"/>
      <c r="DT431" s="24"/>
      <c r="DU431" s="24"/>
      <c r="DV431" s="24"/>
      <c r="DW431" s="24"/>
      <c r="DX431" s="24"/>
      <c r="DY431" s="24"/>
      <c r="DZ431" s="24"/>
      <c r="EA431" s="24"/>
      <c r="EB431" s="24"/>
      <c r="EC431" s="24"/>
      <c r="ED431" s="24"/>
      <c r="EE431" s="24"/>
      <c r="EF431" s="24"/>
      <c r="EG431" s="24"/>
      <c r="EH431" s="24"/>
      <c r="EI431" s="24"/>
      <c r="EJ431" s="24"/>
      <c r="EK431" s="24"/>
      <c r="EL431" s="24"/>
      <c r="EM431" s="24"/>
      <c r="EN431" s="24"/>
      <c r="EO431" s="24"/>
      <c r="EP431" s="24"/>
      <c r="EQ431" s="24"/>
      <c r="ER431" s="24"/>
      <c r="ES431" s="24"/>
      <c r="ET431" s="24"/>
      <c r="EU431" s="24"/>
      <c r="EV431" s="24"/>
      <c r="EW431" s="24"/>
      <c r="EX431" s="24"/>
      <c r="EY431" s="24"/>
      <c r="EZ431" s="24"/>
      <c r="FA431" s="24"/>
      <c r="FB431" s="24"/>
      <c r="FC431" s="24"/>
      <c r="FD431" s="24"/>
      <c r="FE431" s="24"/>
      <c r="FF431" s="24"/>
      <c r="FG431" s="24"/>
      <c r="FH431" s="24"/>
      <c r="FI431" s="24"/>
      <c r="FJ431" s="24"/>
      <c r="FK431" s="24"/>
      <c r="FL431" s="24"/>
      <c r="FM431" s="24"/>
      <c r="FN431" s="24"/>
      <c r="FO431" s="24"/>
      <c r="FP431" s="24"/>
      <c r="FQ431" s="24"/>
      <c r="FR431" s="24"/>
      <c r="FS431" s="24"/>
      <c r="FT431" s="24"/>
      <c r="FU431" s="24"/>
      <c r="FV431" s="24"/>
      <c r="FW431" s="24"/>
      <c r="FX431" s="24"/>
      <c r="FY431" s="24"/>
      <c r="FZ431" s="24"/>
      <c r="GA431" s="24"/>
      <c r="GB431" s="24"/>
      <c r="GC431" s="24"/>
      <c r="GD431" s="24"/>
      <c r="GE431" s="24"/>
      <c r="GF431" s="24"/>
      <c r="GG431" s="24"/>
      <c r="GH431" s="24"/>
      <c r="GI431" s="24"/>
      <c r="GJ431" s="24"/>
      <c r="GK431" s="24"/>
      <c r="GL431" s="24"/>
      <c r="GM431" s="24"/>
      <c r="GN431" s="24"/>
      <c r="GO431" s="24"/>
      <c r="GP431" s="24"/>
      <c r="GQ431" s="24"/>
      <c r="GR431" s="24"/>
      <c r="GS431" s="24"/>
      <c r="GT431" s="24"/>
      <c r="GU431" s="24"/>
      <c r="GV431" s="24"/>
      <c r="GW431" s="24"/>
      <c r="GX431" s="24"/>
      <c r="GY431" s="24"/>
      <c r="GZ431" s="24"/>
      <c r="HA431" s="24"/>
      <c r="HB431" s="24"/>
      <c r="HC431" s="24"/>
      <c r="HD431" s="24"/>
      <c r="HE431" s="24"/>
      <c r="HF431" s="24"/>
      <c r="HG431" s="24"/>
      <c r="HH431" s="24"/>
      <c r="HI431" s="24"/>
      <c r="HJ431" s="24"/>
      <c r="HK431" s="24"/>
      <c r="HL431" s="24"/>
      <c r="HM431" s="24"/>
      <c r="HN431" s="24"/>
      <c r="HO431" s="24"/>
      <c r="HP431" s="24"/>
      <c r="HQ431" s="24"/>
      <c r="HR431" s="24"/>
      <c r="HS431" s="24"/>
      <c r="HT431" s="24"/>
      <c r="HU431" s="24"/>
      <c r="HV431" s="24"/>
      <c r="HW431" s="24"/>
      <c r="HX431" s="24"/>
      <c r="HY431" s="24"/>
      <c r="HZ431" s="24"/>
      <c r="IA431" s="24"/>
      <c r="IB431" s="24"/>
      <c r="IC431" s="24"/>
      <c r="ID431" s="24"/>
      <c r="IE431" s="24"/>
      <c r="IF431" s="24"/>
      <c r="IG431" s="24"/>
      <c r="IH431" s="24"/>
      <c r="II431" s="24"/>
      <c r="IJ431" s="24"/>
      <c r="IK431" s="24"/>
      <c r="IL431" s="24"/>
      <c r="IM431" s="24"/>
      <c r="IN431" s="24"/>
      <c r="IO431" s="24"/>
      <c r="IP431" s="24"/>
      <c r="IQ431" s="24"/>
      <c r="IR431" s="24"/>
      <c r="IS431" s="24"/>
      <c r="IT431" s="24"/>
      <c r="IU431" s="24"/>
      <c r="IV431" s="24"/>
      <c r="IW431" s="24"/>
      <c r="IX431" s="24"/>
      <c r="IY431" s="24"/>
      <c r="IZ431" s="24"/>
      <c r="JA431" s="24"/>
      <c r="JB431" s="24"/>
      <c r="JC431" s="24"/>
      <c r="JD431" s="24"/>
      <c r="JE431" s="24"/>
      <c r="JF431" s="24"/>
      <c r="JG431" s="24"/>
      <c r="JH431" s="24"/>
      <c r="JI431" s="24"/>
      <c r="JJ431" s="24"/>
      <c r="JK431" s="24"/>
      <c r="JL431" s="24"/>
      <c r="JM431" s="24"/>
      <c r="JN431" s="24"/>
      <c r="JO431" s="24"/>
      <c r="JP431" s="24"/>
      <c r="JQ431" s="24"/>
      <c r="JR431" s="24"/>
      <c r="JS431" s="24"/>
      <c r="JT431" s="24"/>
      <c r="JU431" s="24"/>
      <c r="JV431" s="24"/>
      <c r="JW431" s="24"/>
      <c r="JX431" s="24"/>
      <c r="JY431" s="24"/>
      <c r="JZ431" s="24"/>
      <c r="KA431" s="24"/>
      <c r="KB431" s="24"/>
      <c r="KC431" s="24"/>
      <c r="KD431" s="24"/>
      <c r="KE431" s="24"/>
      <c r="KF431" s="24"/>
      <c r="KG431" s="24"/>
      <c r="KH431" s="24"/>
      <c r="KI431" s="24"/>
      <c r="KJ431" s="24"/>
      <c r="KK431" s="24"/>
      <c r="KL431" s="24"/>
      <c r="KM431" s="24"/>
      <c r="KN431" s="24"/>
      <c r="KO431" s="24"/>
      <c r="KP431" s="24"/>
      <c r="KQ431" s="24"/>
      <c r="KR431" s="24"/>
      <c r="KS431" s="24"/>
      <c r="KT431" s="24"/>
      <c r="KU431" s="24"/>
      <c r="KV431" s="24"/>
      <c r="KW431" s="24"/>
      <c r="KX431" s="24"/>
      <c r="KY431" s="24"/>
      <c r="KZ431" s="24"/>
      <c r="LA431" s="24"/>
      <c r="LB431" s="24"/>
      <c r="LC431" s="24"/>
      <c r="LD431" s="24"/>
      <c r="LE431" s="24"/>
      <c r="LF431" s="24"/>
      <c r="LG431" s="24"/>
      <c r="LH431" s="24"/>
      <c r="LI431" s="24"/>
      <c r="LJ431" s="24"/>
      <c r="LK431" s="24"/>
      <c r="LL431" s="24"/>
      <c r="LM431" s="24"/>
      <c r="LN431" s="24"/>
      <c r="LO431" s="24"/>
      <c r="LP431" s="24"/>
      <c r="LQ431" s="24"/>
      <c r="LR431" s="24"/>
      <c r="LS431" s="24"/>
      <c r="LT431" s="24"/>
      <c r="LU431" s="24"/>
      <c r="LV431" s="24"/>
      <c r="LW431" s="24"/>
      <c r="LX431" s="24"/>
      <c r="LY431" s="24"/>
      <c r="LZ431" s="24"/>
      <c r="MA431" s="24"/>
      <c r="MB431" s="24"/>
      <c r="MC431" s="24"/>
      <c r="MD431" s="24"/>
      <c r="ME431" s="24"/>
      <c r="MF431" s="24"/>
      <c r="MG431" s="24"/>
      <c r="MH431" s="24"/>
      <c r="MI431" s="24"/>
      <c r="MJ431" s="24"/>
      <c r="MK431" s="24"/>
      <c r="ML431" s="24"/>
      <c r="MM431" s="24"/>
      <c r="MN431" s="24"/>
      <c r="MO431" s="24"/>
      <c r="MP431" s="24"/>
      <c r="MQ431" s="24"/>
      <c r="MR431" s="24"/>
      <c r="MS431" s="24"/>
      <c r="MT431" s="24"/>
      <c r="MU431" s="24"/>
      <c r="MV431" s="24"/>
      <c r="MW431" s="24"/>
      <c r="MX431" s="24"/>
      <c r="MY431" s="24"/>
      <c r="MZ431" s="24"/>
      <c r="NA431" s="24"/>
      <c r="NB431" s="24"/>
      <c r="NC431" s="24"/>
      <c r="ND431" s="24"/>
      <c r="NE431" s="24"/>
      <c r="NF431" s="24"/>
      <c r="NG431" s="24"/>
      <c r="NH431" s="24"/>
      <c r="NI431" s="24"/>
      <c r="NJ431" s="24"/>
      <c r="NK431" s="24"/>
      <c r="NL431" s="24"/>
      <c r="NM431" s="24"/>
      <c r="NN431" s="24"/>
      <c r="NO431" s="24"/>
      <c r="NP431" s="24"/>
      <c r="NQ431" s="24"/>
      <c r="NR431" s="24"/>
      <c r="NS431" s="24"/>
      <c r="NT431" s="24"/>
      <c r="NU431" s="24"/>
      <c r="NV431" s="24"/>
      <c r="NW431" s="24"/>
      <c r="NX431" s="24"/>
      <c r="NY431" s="24"/>
      <c r="NZ431" s="24"/>
      <c r="OA431" s="24"/>
      <c r="OB431" s="24"/>
      <c r="OC431" s="24"/>
      <c r="OD431" s="24"/>
      <c r="OE431" s="24"/>
      <c r="OF431" s="24"/>
      <c r="OG431" s="24"/>
      <c r="OH431" s="24"/>
      <c r="OI431" s="24"/>
      <c r="OJ431" s="24"/>
      <c r="OK431" s="24"/>
      <c r="OL431" s="24"/>
      <c r="OM431" s="24"/>
      <c r="ON431" s="24"/>
      <c r="OO431" s="24"/>
      <c r="OP431" s="24"/>
      <c r="OQ431" s="24"/>
      <c r="OR431" s="24"/>
      <c r="OS431" s="24"/>
      <c r="OT431" s="24"/>
      <c r="OU431" s="24"/>
      <c r="OV431" s="24"/>
      <c r="OW431" s="24"/>
      <c r="OX431" s="24"/>
      <c r="OY431" s="24"/>
      <c r="OZ431" s="24"/>
      <c r="PA431" s="24"/>
      <c r="PB431" s="24"/>
      <c r="PC431" s="24"/>
      <c r="PD431" s="24"/>
      <c r="PE431" s="24"/>
      <c r="PF431" s="24"/>
      <c r="PG431" s="24"/>
      <c r="PH431" s="24"/>
      <c r="PI431" s="24"/>
      <c r="PJ431" s="24"/>
      <c r="PK431" s="24"/>
      <c r="PL431" s="24"/>
      <c r="PM431" s="24"/>
      <c r="PN431" s="24"/>
      <c r="PO431" s="24"/>
      <c r="PP431" s="24"/>
      <c r="PQ431" s="24"/>
      <c r="PR431" s="24"/>
      <c r="PS431" s="24"/>
      <c r="PT431" s="24"/>
      <c r="PU431" s="24"/>
      <c r="PV431" s="24"/>
      <c r="PW431" s="24"/>
      <c r="PX431" s="24"/>
      <c r="PY431" s="24"/>
      <c r="PZ431" s="24"/>
      <c r="QA431" s="24"/>
      <c r="QB431" s="24"/>
      <c r="QC431" s="24"/>
      <c r="QD431" s="24"/>
      <c r="QE431" s="24"/>
      <c r="QF431" s="24"/>
      <c r="QG431" s="24"/>
      <c r="QH431" s="24"/>
      <c r="QI431" s="24"/>
      <c r="QJ431" s="24"/>
      <c r="QK431" s="24"/>
      <c r="QL431" s="24"/>
      <c r="QM431" s="24"/>
      <c r="QN431" s="24"/>
      <c r="QO431" s="24"/>
      <c r="QP431" s="24"/>
      <c r="QQ431" s="24"/>
      <c r="QR431" s="24"/>
      <c r="QS431" s="24"/>
      <c r="QT431" s="24"/>
      <c r="QU431" s="24"/>
      <c r="QV431" s="24"/>
      <c r="QW431" s="24"/>
      <c r="QX431" s="24"/>
      <c r="QY431" s="24"/>
      <c r="QZ431" s="24"/>
      <c r="RA431" s="24"/>
      <c r="RB431" s="24"/>
      <c r="RC431" s="24"/>
      <c r="RD431" s="24"/>
      <c r="RE431" s="24"/>
      <c r="RF431" s="24"/>
      <c r="RG431" s="24"/>
      <c r="RH431" s="24"/>
      <c r="RI431" s="24"/>
      <c r="RJ431" s="24"/>
      <c r="RK431" s="24"/>
      <c r="RL431" s="24"/>
      <c r="RM431" s="24"/>
      <c r="RN431" s="24"/>
      <c r="RO431" s="24"/>
      <c r="RP431" s="24"/>
      <c r="RQ431" s="24"/>
      <c r="RR431" s="24"/>
      <c r="RS431" s="24"/>
      <c r="RT431" s="24"/>
      <c r="RU431" s="24"/>
      <c r="RV431" s="24"/>
      <c r="RW431" s="24"/>
      <c r="RX431" s="24"/>
      <c r="RY431" s="24"/>
      <c r="RZ431" s="24"/>
      <c r="SA431" s="24"/>
      <c r="SB431" s="24"/>
      <c r="SC431" s="24"/>
      <c r="SD431" s="24"/>
      <c r="SE431" s="24"/>
      <c r="SF431" s="24"/>
      <c r="SG431" s="24"/>
      <c r="SH431" s="24"/>
      <c r="SI431" s="24"/>
      <c r="SJ431" s="24"/>
      <c r="SK431" s="24"/>
      <c r="SL431" s="24"/>
      <c r="SM431" s="24"/>
      <c r="SN431" s="24"/>
      <c r="SO431" s="24"/>
      <c r="SP431" s="24"/>
      <c r="SQ431" s="24"/>
      <c r="SR431" s="24"/>
      <c r="SS431" s="24"/>
      <c r="ST431" s="24"/>
      <c r="SU431" s="24"/>
      <c r="SV431" s="24"/>
      <c r="SW431" s="24"/>
      <c r="SX431" s="24"/>
      <c r="SY431" s="24"/>
      <c r="SZ431" s="24"/>
      <c r="TA431" s="24"/>
      <c r="TB431" s="24"/>
      <c r="TC431" s="24"/>
      <c r="TD431" s="24"/>
      <c r="TE431" s="24"/>
      <c r="TF431" s="24"/>
      <c r="TG431" s="24"/>
      <c r="TH431" s="24"/>
      <c r="TI431" s="24"/>
      <c r="TJ431" s="24"/>
      <c r="TK431" s="24"/>
      <c r="TL431" s="24"/>
      <c r="TM431" s="24"/>
      <c r="TN431" s="24"/>
      <c r="TO431" s="24"/>
      <c r="TP431" s="24"/>
      <c r="TQ431" s="24"/>
      <c r="TR431" s="24"/>
      <c r="TS431" s="24"/>
      <c r="TT431" s="24"/>
      <c r="TU431" s="24"/>
      <c r="TV431" s="24"/>
      <c r="TW431" s="24"/>
      <c r="TX431" s="24"/>
      <c r="TY431" s="24"/>
      <c r="TZ431" s="24"/>
      <c r="UA431" s="24"/>
      <c r="UB431" s="24"/>
      <c r="UC431" s="24"/>
      <c r="UD431" s="24"/>
      <c r="UE431" s="24"/>
      <c r="UF431" s="24"/>
      <c r="UG431" s="24"/>
      <c r="UH431" s="24"/>
      <c r="UI431" s="24"/>
      <c r="UJ431" s="24"/>
      <c r="UK431" s="24"/>
      <c r="UL431" s="24"/>
      <c r="UM431" s="24"/>
      <c r="UN431" s="24"/>
      <c r="UO431" s="24"/>
      <c r="UP431" s="24"/>
      <c r="UQ431" s="24"/>
      <c r="UR431" s="24"/>
      <c r="US431" s="24"/>
      <c r="UT431" s="24"/>
      <c r="UU431" s="24"/>
      <c r="UV431" s="24"/>
      <c r="UW431" s="24"/>
      <c r="UX431" s="24"/>
      <c r="UY431" s="24"/>
      <c r="UZ431" s="24"/>
      <c r="VA431" s="24"/>
      <c r="VB431" s="24"/>
      <c r="VC431" s="24"/>
      <c r="VD431" s="24"/>
    </row>
    <row r="432" spans="1:576" s="23" customFormat="1" ht="15" customHeight="1" x14ac:dyDescent="0.2">
      <c r="A432" s="18">
        <v>118</v>
      </c>
      <c r="B432" s="89" t="s">
        <v>325</v>
      </c>
      <c r="C432" s="89" t="s">
        <v>326</v>
      </c>
      <c r="D432" s="20">
        <v>14</v>
      </c>
      <c r="E432" s="89" t="s">
        <v>247</v>
      </c>
      <c r="F432" s="89" t="s">
        <v>327</v>
      </c>
      <c r="G432" s="130" t="s">
        <v>125</v>
      </c>
      <c r="H432" s="22">
        <v>40</v>
      </c>
      <c r="I432" s="22" t="s">
        <v>121</v>
      </c>
      <c r="J432" s="21" t="s">
        <v>222</v>
      </c>
      <c r="K432" s="21" t="s">
        <v>270</v>
      </c>
      <c r="L432" s="21" t="s">
        <v>287</v>
      </c>
      <c r="M432" s="22">
        <v>1</v>
      </c>
      <c r="N432" s="218">
        <v>12087</v>
      </c>
      <c r="O432" s="62">
        <f t="shared" si="231"/>
        <v>2417.4</v>
      </c>
      <c r="P432" s="62"/>
      <c r="Q432" s="62">
        <f t="shared" si="219"/>
        <v>14504.4</v>
      </c>
      <c r="R432" s="62"/>
      <c r="S432" s="62">
        <f t="shared" si="220"/>
        <v>2687.0666666666666</v>
      </c>
      <c r="T432" s="62">
        <f t="shared" si="221"/>
        <v>26870.666666666664</v>
      </c>
      <c r="U432" s="62">
        <f t="shared" si="222"/>
        <v>2538.27</v>
      </c>
      <c r="V432" s="62">
        <f t="shared" si="223"/>
        <v>435.13199999999995</v>
      </c>
      <c r="W432" s="62">
        <f t="shared" si="224"/>
        <v>725.22</v>
      </c>
      <c r="X432" s="62">
        <f t="shared" si="225"/>
        <v>290.08800000000002</v>
      </c>
      <c r="Y432" s="62">
        <f t="shared" si="229"/>
        <v>957</v>
      </c>
      <c r="Z432" s="62">
        <f t="shared" si="230"/>
        <v>661</v>
      </c>
      <c r="AA432" s="64">
        <f t="shared" si="226"/>
        <v>8061.2</v>
      </c>
      <c r="AB432" s="64">
        <f t="shared" si="227"/>
        <v>23246.021111111113</v>
      </c>
      <c r="AC432" s="64">
        <f t="shared" si="228"/>
        <v>278952.25333333336</v>
      </c>
      <c r="AD432" s="64"/>
      <c r="AE432" s="64"/>
      <c r="AF432" s="64"/>
      <c r="AG432" s="64"/>
      <c r="AH432" s="64"/>
      <c r="AI432" s="64"/>
      <c r="AJ432" s="64"/>
      <c r="AK432" s="64"/>
      <c r="AL432" s="6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J432" s="24"/>
      <c r="CK432" s="24"/>
      <c r="CL432" s="24"/>
      <c r="CM432" s="24"/>
      <c r="CN432" s="24"/>
      <c r="CO432" s="24"/>
      <c r="CP432" s="24"/>
      <c r="CQ432" s="24"/>
      <c r="CR432" s="24"/>
      <c r="CS432" s="24"/>
      <c r="CT432" s="24"/>
      <c r="CU432" s="24"/>
      <c r="CV432" s="24"/>
      <c r="CW432" s="24"/>
      <c r="CX432" s="24"/>
      <c r="CY432" s="24"/>
      <c r="CZ432" s="24"/>
      <c r="DA432" s="24"/>
      <c r="DB432" s="24"/>
      <c r="DC432" s="24"/>
      <c r="DD432" s="24"/>
      <c r="DE432" s="24"/>
      <c r="DF432" s="24"/>
      <c r="DG432" s="24"/>
      <c r="DH432" s="24"/>
      <c r="DI432" s="24"/>
      <c r="DJ432" s="24"/>
      <c r="DK432" s="24"/>
      <c r="DL432" s="24"/>
      <c r="DM432" s="24"/>
      <c r="DN432" s="24"/>
      <c r="DO432" s="24"/>
      <c r="DP432" s="24"/>
      <c r="DQ432" s="24"/>
      <c r="DR432" s="24"/>
      <c r="DS432" s="24"/>
      <c r="DT432" s="24"/>
      <c r="DU432" s="24"/>
      <c r="DV432" s="24"/>
      <c r="DW432" s="24"/>
      <c r="DX432" s="24"/>
      <c r="DY432" s="24"/>
      <c r="DZ432" s="24"/>
      <c r="EA432" s="24"/>
      <c r="EB432" s="24"/>
      <c r="EC432" s="24"/>
      <c r="ED432" s="24"/>
      <c r="EE432" s="24"/>
      <c r="EF432" s="24"/>
      <c r="EG432" s="24"/>
      <c r="EH432" s="24"/>
      <c r="EI432" s="24"/>
      <c r="EJ432" s="24"/>
      <c r="EK432" s="24"/>
      <c r="EL432" s="24"/>
      <c r="EM432" s="24"/>
      <c r="EN432" s="24"/>
      <c r="EO432" s="24"/>
      <c r="EP432" s="24"/>
      <c r="EQ432" s="24"/>
      <c r="ER432" s="24"/>
      <c r="ES432" s="24"/>
      <c r="ET432" s="24"/>
      <c r="EU432" s="24"/>
      <c r="EV432" s="24"/>
      <c r="EW432" s="24"/>
      <c r="EX432" s="24"/>
      <c r="EY432" s="24"/>
      <c r="EZ432" s="24"/>
      <c r="FA432" s="24"/>
      <c r="FB432" s="24"/>
      <c r="FC432" s="24"/>
      <c r="FD432" s="24"/>
      <c r="FE432" s="24"/>
      <c r="FF432" s="24"/>
      <c r="FG432" s="24"/>
      <c r="FH432" s="24"/>
      <c r="FI432" s="24"/>
      <c r="FJ432" s="24"/>
      <c r="FK432" s="24"/>
      <c r="FL432" s="24"/>
      <c r="FM432" s="24"/>
      <c r="FN432" s="24"/>
      <c r="FO432" s="24"/>
      <c r="FP432" s="24"/>
      <c r="FQ432" s="24"/>
      <c r="FR432" s="24"/>
      <c r="FS432" s="24"/>
      <c r="FT432" s="24"/>
      <c r="FU432" s="24"/>
      <c r="FV432" s="24"/>
      <c r="FW432" s="24"/>
      <c r="FX432" s="24"/>
      <c r="FY432" s="24"/>
      <c r="FZ432" s="24"/>
      <c r="GA432" s="24"/>
      <c r="GB432" s="24"/>
      <c r="GC432" s="24"/>
      <c r="GD432" s="24"/>
      <c r="GE432" s="24"/>
      <c r="GF432" s="24"/>
      <c r="GG432" s="24"/>
      <c r="GH432" s="24"/>
      <c r="GI432" s="24"/>
      <c r="GJ432" s="24"/>
      <c r="GK432" s="24"/>
      <c r="GL432" s="24"/>
      <c r="GM432" s="24"/>
      <c r="GN432" s="24"/>
      <c r="GO432" s="24"/>
      <c r="GP432" s="24"/>
      <c r="GQ432" s="24"/>
      <c r="GR432" s="24"/>
      <c r="GS432" s="24"/>
      <c r="GT432" s="24"/>
      <c r="GU432" s="24"/>
      <c r="GV432" s="24"/>
      <c r="GW432" s="24"/>
      <c r="GX432" s="24"/>
      <c r="GY432" s="24"/>
      <c r="GZ432" s="24"/>
      <c r="HA432" s="24"/>
      <c r="HB432" s="24"/>
      <c r="HC432" s="24"/>
      <c r="HD432" s="24"/>
      <c r="HE432" s="24"/>
      <c r="HF432" s="24"/>
      <c r="HG432" s="24"/>
      <c r="HH432" s="24"/>
      <c r="HI432" s="24"/>
      <c r="HJ432" s="24"/>
      <c r="HK432" s="24"/>
      <c r="HL432" s="24"/>
      <c r="HM432" s="24"/>
      <c r="HN432" s="24"/>
      <c r="HO432" s="24"/>
      <c r="HP432" s="24"/>
      <c r="HQ432" s="24"/>
      <c r="HR432" s="24"/>
      <c r="HS432" s="24"/>
      <c r="HT432" s="24"/>
      <c r="HU432" s="24"/>
      <c r="HV432" s="24"/>
      <c r="HW432" s="24"/>
      <c r="HX432" s="24"/>
      <c r="HY432" s="24"/>
      <c r="HZ432" s="24"/>
      <c r="IA432" s="24"/>
      <c r="IB432" s="24"/>
      <c r="IC432" s="24"/>
      <c r="ID432" s="24"/>
      <c r="IE432" s="24"/>
      <c r="IF432" s="24"/>
      <c r="IG432" s="24"/>
      <c r="IH432" s="24"/>
      <c r="II432" s="24"/>
      <c r="IJ432" s="24"/>
      <c r="IK432" s="24"/>
      <c r="IL432" s="24"/>
      <c r="IM432" s="24"/>
      <c r="IN432" s="24"/>
      <c r="IO432" s="24"/>
      <c r="IP432" s="24"/>
      <c r="IQ432" s="24"/>
      <c r="IR432" s="24"/>
      <c r="IS432" s="24"/>
      <c r="IT432" s="24"/>
      <c r="IU432" s="24"/>
      <c r="IV432" s="24"/>
      <c r="IW432" s="24"/>
      <c r="IX432" s="24"/>
      <c r="IY432" s="24"/>
      <c r="IZ432" s="24"/>
      <c r="JA432" s="24"/>
      <c r="JB432" s="24"/>
      <c r="JC432" s="24"/>
      <c r="JD432" s="24"/>
      <c r="JE432" s="24"/>
      <c r="JF432" s="24"/>
      <c r="JG432" s="24"/>
      <c r="JH432" s="24"/>
      <c r="JI432" s="24"/>
      <c r="JJ432" s="24"/>
      <c r="JK432" s="24"/>
      <c r="JL432" s="24"/>
      <c r="JM432" s="24"/>
      <c r="JN432" s="24"/>
      <c r="JO432" s="24"/>
      <c r="JP432" s="24"/>
      <c r="JQ432" s="24"/>
      <c r="JR432" s="24"/>
      <c r="JS432" s="24"/>
      <c r="JT432" s="24"/>
      <c r="JU432" s="24"/>
      <c r="JV432" s="24"/>
      <c r="JW432" s="24"/>
      <c r="JX432" s="24"/>
      <c r="JY432" s="24"/>
      <c r="JZ432" s="24"/>
      <c r="KA432" s="24"/>
      <c r="KB432" s="24"/>
      <c r="KC432" s="24"/>
      <c r="KD432" s="24"/>
      <c r="KE432" s="24"/>
      <c r="KF432" s="24"/>
      <c r="KG432" s="24"/>
      <c r="KH432" s="24"/>
      <c r="KI432" s="24"/>
      <c r="KJ432" s="24"/>
      <c r="KK432" s="24"/>
      <c r="KL432" s="24"/>
      <c r="KM432" s="24"/>
      <c r="KN432" s="24"/>
      <c r="KO432" s="24"/>
      <c r="KP432" s="24"/>
      <c r="KQ432" s="24"/>
      <c r="KR432" s="24"/>
      <c r="KS432" s="24"/>
      <c r="KT432" s="24"/>
      <c r="KU432" s="24"/>
      <c r="KV432" s="24"/>
      <c r="KW432" s="24"/>
      <c r="KX432" s="24"/>
      <c r="KY432" s="24"/>
      <c r="KZ432" s="24"/>
      <c r="LA432" s="24"/>
      <c r="LB432" s="24"/>
      <c r="LC432" s="24"/>
      <c r="LD432" s="24"/>
      <c r="LE432" s="24"/>
      <c r="LF432" s="24"/>
      <c r="LG432" s="24"/>
      <c r="LH432" s="24"/>
      <c r="LI432" s="24"/>
      <c r="LJ432" s="24"/>
      <c r="LK432" s="24"/>
      <c r="LL432" s="24"/>
      <c r="LM432" s="24"/>
      <c r="LN432" s="24"/>
      <c r="LO432" s="24"/>
      <c r="LP432" s="24"/>
      <c r="LQ432" s="24"/>
      <c r="LR432" s="24"/>
      <c r="LS432" s="24"/>
      <c r="LT432" s="24"/>
      <c r="LU432" s="24"/>
      <c r="LV432" s="24"/>
      <c r="LW432" s="24"/>
      <c r="LX432" s="24"/>
      <c r="LY432" s="24"/>
      <c r="LZ432" s="24"/>
      <c r="MA432" s="24"/>
      <c r="MB432" s="24"/>
      <c r="MC432" s="24"/>
      <c r="MD432" s="24"/>
      <c r="ME432" s="24"/>
      <c r="MF432" s="24"/>
      <c r="MG432" s="24"/>
      <c r="MH432" s="24"/>
      <c r="MI432" s="24"/>
      <c r="MJ432" s="24"/>
      <c r="MK432" s="24"/>
      <c r="ML432" s="24"/>
      <c r="MM432" s="24"/>
      <c r="MN432" s="24"/>
      <c r="MO432" s="24"/>
      <c r="MP432" s="24"/>
      <c r="MQ432" s="24"/>
      <c r="MR432" s="24"/>
      <c r="MS432" s="24"/>
      <c r="MT432" s="24"/>
      <c r="MU432" s="24"/>
      <c r="MV432" s="24"/>
      <c r="MW432" s="24"/>
      <c r="MX432" s="24"/>
      <c r="MY432" s="24"/>
      <c r="MZ432" s="24"/>
      <c r="NA432" s="24"/>
      <c r="NB432" s="24"/>
      <c r="NC432" s="24"/>
      <c r="ND432" s="24"/>
      <c r="NE432" s="24"/>
      <c r="NF432" s="24"/>
      <c r="NG432" s="24"/>
      <c r="NH432" s="24"/>
      <c r="NI432" s="24"/>
      <c r="NJ432" s="24"/>
      <c r="NK432" s="24"/>
      <c r="NL432" s="24"/>
      <c r="NM432" s="24"/>
      <c r="NN432" s="24"/>
      <c r="NO432" s="24"/>
      <c r="NP432" s="24"/>
      <c r="NQ432" s="24"/>
      <c r="NR432" s="24"/>
      <c r="NS432" s="24"/>
      <c r="NT432" s="24"/>
      <c r="NU432" s="24"/>
      <c r="NV432" s="24"/>
      <c r="NW432" s="24"/>
      <c r="NX432" s="24"/>
      <c r="NY432" s="24"/>
      <c r="NZ432" s="24"/>
      <c r="OA432" s="24"/>
      <c r="OB432" s="24"/>
      <c r="OC432" s="24"/>
      <c r="OD432" s="24"/>
      <c r="OE432" s="24"/>
      <c r="OF432" s="24"/>
      <c r="OG432" s="24"/>
      <c r="OH432" s="24"/>
      <c r="OI432" s="24"/>
      <c r="OJ432" s="24"/>
      <c r="OK432" s="24"/>
      <c r="OL432" s="24"/>
      <c r="OM432" s="24"/>
      <c r="ON432" s="24"/>
      <c r="OO432" s="24"/>
      <c r="OP432" s="24"/>
      <c r="OQ432" s="24"/>
      <c r="OR432" s="24"/>
      <c r="OS432" s="24"/>
      <c r="OT432" s="24"/>
      <c r="OU432" s="24"/>
      <c r="OV432" s="24"/>
      <c r="OW432" s="24"/>
      <c r="OX432" s="24"/>
      <c r="OY432" s="24"/>
      <c r="OZ432" s="24"/>
      <c r="PA432" s="24"/>
      <c r="PB432" s="24"/>
      <c r="PC432" s="24"/>
      <c r="PD432" s="24"/>
      <c r="PE432" s="24"/>
      <c r="PF432" s="24"/>
      <c r="PG432" s="24"/>
      <c r="PH432" s="24"/>
      <c r="PI432" s="24"/>
      <c r="PJ432" s="24"/>
      <c r="PK432" s="24"/>
      <c r="PL432" s="24"/>
      <c r="PM432" s="24"/>
      <c r="PN432" s="24"/>
      <c r="PO432" s="24"/>
      <c r="PP432" s="24"/>
      <c r="PQ432" s="24"/>
      <c r="PR432" s="24"/>
      <c r="PS432" s="24"/>
      <c r="PT432" s="24"/>
      <c r="PU432" s="24"/>
      <c r="PV432" s="24"/>
      <c r="PW432" s="24"/>
      <c r="PX432" s="24"/>
      <c r="PY432" s="24"/>
      <c r="PZ432" s="24"/>
      <c r="QA432" s="24"/>
      <c r="QB432" s="24"/>
      <c r="QC432" s="24"/>
      <c r="QD432" s="24"/>
      <c r="QE432" s="24"/>
      <c r="QF432" s="24"/>
      <c r="QG432" s="24"/>
      <c r="QH432" s="24"/>
      <c r="QI432" s="24"/>
      <c r="QJ432" s="24"/>
      <c r="QK432" s="24"/>
      <c r="QL432" s="24"/>
      <c r="QM432" s="24"/>
      <c r="QN432" s="24"/>
      <c r="QO432" s="24"/>
      <c r="QP432" s="24"/>
      <c r="QQ432" s="24"/>
      <c r="QR432" s="24"/>
      <c r="QS432" s="24"/>
      <c r="QT432" s="24"/>
      <c r="QU432" s="24"/>
      <c r="QV432" s="24"/>
      <c r="QW432" s="24"/>
      <c r="QX432" s="24"/>
      <c r="QY432" s="24"/>
      <c r="QZ432" s="24"/>
      <c r="RA432" s="24"/>
      <c r="RB432" s="24"/>
      <c r="RC432" s="24"/>
      <c r="RD432" s="24"/>
      <c r="RE432" s="24"/>
      <c r="RF432" s="24"/>
      <c r="RG432" s="24"/>
      <c r="RH432" s="24"/>
      <c r="RI432" s="24"/>
      <c r="RJ432" s="24"/>
      <c r="RK432" s="24"/>
      <c r="RL432" s="24"/>
      <c r="RM432" s="24"/>
      <c r="RN432" s="24"/>
      <c r="RO432" s="24"/>
      <c r="RP432" s="24"/>
      <c r="RQ432" s="24"/>
      <c r="RR432" s="24"/>
      <c r="RS432" s="24"/>
      <c r="RT432" s="24"/>
      <c r="RU432" s="24"/>
      <c r="RV432" s="24"/>
      <c r="RW432" s="24"/>
      <c r="RX432" s="24"/>
      <c r="RY432" s="24"/>
      <c r="RZ432" s="24"/>
      <c r="SA432" s="24"/>
      <c r="SB432" s="24"/>
      <c r="SC432" s="24"/>
      <c r="SD432" s="24"/>
      <c r="SE432" s="24"/>
      <c r="SF432" s="24"/>
      <c r="SG432" s="24"/>
      <c r="SH432" s="24"/>
      <c r="SI432" s="24"/>
      <c r="SJ432" s="24"/>
      <c r="SK432" s="24"/>
      <c r="SL432" s="24"/>
      <c r="SM432" s="24"/>
      <c r="SN432" s="24"/>
      <c r="SO432" s="24"/>
      <c r="SP432" s="24"/>
      <c r="SQ432" s="24"/>
      <c r="SR432" s="24"/>
      <c r="SS432" s="24"/>
      <c r="ST432" s="24"/>
      <c r="SU432" s="24"/>
      <c r="SV432" s="24"/>
      <c r="SW432" s="24"/>
      <c r="SX432" s="24"/>
      <c r="SY432" s="24"/>
      <c r="SZ432" s="24"/>
      <c r="TA432" s="24"/>
      <c r="TB432" s="24"/>
      <c r="TC432" s="24"/>
      <c r="TD432" s="24"/>
      <c r="TE432" s="24"/>
      <c r="TF432" s="24"/>
      <c r="TG432" s="24"/>
      <c r="TH432" s="24"/>
      <c r="TI432" s="24"/>
      <c r="TJ432" s="24"/>
      <c r="TK432" s="24"/>
      <c r="TL432" s="24"/>
      <c r="TM432" s="24"/>
      <c r="TN432" s="24"/>
      <c r="TO432" s="24"/>
      <c r="TP432" s="24"/>
      <c r="TQ432" s="24"/>
      <c r="TR432" s="24"/>
      <c r="TS432" s="24"/>
      <c r="TT432" s="24"/>
      <c r="TU432" s="24"/>
      <c r="TV432" s="24"/>
      <c r="TW432" s="24"/>
      <c r="TX432" s="24"/>
      <c r="TY432" s="24"/>
      <c r="TZ432" s="24"/>
      <c r="UA432" s="24"/>
      <c r="UB432" s="24"/>
      <c r="UC432" s="24"/>
      <c r="UD432" s="24"/>
      <c r="UE432" s="24"/>
      <c r="UF432" s="24"/>
      <c r="UG432" s="24"/>
      <c r="UH432" s="24"/>
      <c r="UI432" s="24"/>
      <c r="UJ432" s="24"/>
      <c r="UK432" s="24"/>
      <c r="UL432" s="24"/>
      <c r="UM432" s="24"/>
      <c r="UN432" s="24"/>
      <c r="UO432" s="24"/>
      <c r="UP432" s="24"/>
      <c r="UQ432" s="24"/>
      <c r="UR432" s="24"/>
      <c r="US432" s="24"/>
      <c r="UT432" s="24"/>
      <c r="UU432" s="24"/>
      <c r="UV432" s="24"/>
      <c r="UW432" s="24"/>
      <c r="UX432" s="24"/>
      <c r="UY432" s="24"/>
      <c r="UZ432" s="24"/>
      <c r="VA432" s="24"/>
      <c r="VB432" s="24"/>
      <c r="VC432" s="24"/>
      <c r="VD432" s="24"/>
    </row>
    <row r="433" spans="1:576" s="23" customFormat="1" ht="15" customHeight="1" x14ac:dyDescent="0.2">
      <c r="A433" s="18">
        <v>119</v>
      </c>
      <c r="B433" s="89" t="s">
        <v>325</v>
      </c>
      <c r="C433" s="89" t="s">
        <v>326</v>
      </c>
      <c r="D433" s="20">
        <v>14</v>
      </c>
      <c r="E433" s="89" t="s">
        <v>247</v>
      </c>
      <c r="F433" s="89" t="s">
        <v>327</v>
      </c>
      <c r="G433" s="130" t="s">
        <v>125</v>
      </c>
      <c r="H433" s="22">
        <v>40</v>
      </c>
      <c r="I433" s="22" t="s">
        <v>121</v>
      </c>
      <c r="J433" s="21" t="s">
        <v>222</v>
      </c>
      <c r="K433" s="21" t="s">
        <v>270</v>
      </c>
      <c r="L433" s="21" t="s">
        <v>287</v>
      </c>
      <c r="M433" s="22">
        <v>1</v>
      </c>
      <c r="N433" s="218">
        <v>12087</v>
      </c>
      <c r="O433" s="62">
        <f t="shared" si="231"/>
        <v>2417.4</v>
      </c>
      <c r="P433" s="62"/>
      <c r="Q433" s="62">
        <f t="shared" si="219"/>
        <v>14504.4</v>
      </c>
      <c r="R433" s="62"/>
      <c r="S433" s="62">
        <f t="shared" si="220"/>
        <v>2687.0666666666666</v>
      </c>
      <c r="T433" s="62">
        <f t="shared" si="221"/>
        <v>26870.666666666664</v>
      </c>
      <c r="U433" s="62">
        <f t="shared" si="222"/>
        <v>2538.27</v>
      </c>
      <c r="V433" s="62">
        <f t="shared" si="223"/>
        <v>435.13199999999995</v>
      </c>
      <c r="W433" s="62">
        <f t="shared" si="224"/>
        <v>725.22</v>
      </c>
      <c r="X433" s="62">
        <f t="shared" si="225"/>
        <v>290.08800000000002</v>
      </c>
      <c r="Y433" s="62">
        <f t="shared" si="229"/>
        <v>957</v>
      </c>
      <c r="Z433" s="62">
        <f t="shared" si="230"/>
        <v>661</v>
      </c>
      <c r="AA433" s="64">
        <f t="shared" si="226"/>
        <v>8061.2</v>
      </c>
      <c r="AB433" s="64">
        <f t="shared" si="227"/>
        <v>23246.021111111113</v>
      </c>
      <c r="AC433" s="64">
        <f t="shared" si="228"/>
        <v>278952.25333333336</v>
      </c>
      <c r="AD433" s="64"/>
      <c r="AE433" s="64"/>
      <c r="AF433" s="64"/>
      <c r="AG433" s="64"/>
      <c r="AH433" s="64"/>
      <c r="AI433" s="64"/>
      <c r="AJ433" s="64"/>
      <c r="AK433" s="64"/>
      <c r="AL433" s="6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  <c r="BV433" s="24"/>
      <c r="BW433" s="24"/>
      <c r="BX433" s="24"/>
      <c r="BY433" s="24"/>
      <c r="BZ433" s="24"/>
      <c r="CA433" s="24"/>
      <c r="CB433" s="24"/>
      <c r="CC433" s="24"/>
      <c r="CD433" s="24"/>
      <c r="CE433" s="24"/>
      <c r="CF433" s="24"/>
      <c r="CG433" s="24"/>
      <c r="CH433" s="24"/>
      <c r="CI433" s="24"/>
      <c r="CJ433" s="24"/>
      <c r="CK433" s="24"/>
      <c r="CL433" s="24"/>
      <c r="CM433" s="24"/>
      <c r="CN433" s="24"/>
      <c r="CO433" s="24"/>
      <c r="CP433" s="24"/>
      <c r="CQ433" s="24"/>
      <c r="CR433" s="24"/>
      <c r="CS433" s="24"/>
      <c r="CT433" s="24"/>
      <c r="CU433" s="24"/>
      <c r="CV433" s="24"/>
      <c r="CW433" s="24"/>
      <c r="CX433" s="24"/>
      <c r="CY433" s="24"/>
      <c r="CZ433" s="24"/>
      <c r="DA433" s="24"/>
      <c r="DB433" s="24"/>
      <c r="DC433" s="24"/>
      <c r="DD433" s="24"/>
      <c r="DE433" s="24"/>
      <c r="DF433" s="24"/>
      <c r="DG433" s="24"/>
      <c r="DH433" s="24"/>
      <c r="DI433" s="24"/>
      <c r="DJ433" s="24"/>
      <c r="DK433" s="24"/>
      <c r="DL433" s="24"/>
      <c r="DM433" s="24"/>
      <c r="DN433" s="24"/>
      <c r="DO433" s="24"/>
      <c r="DP433" s="24"/>
      <c r="DQ433" s="24"/>
      <c r="DR433" s="24"/>
      <c r="DS433" s="24"/>
      <c r="DT433" s="24"/>
      <c r="DU433" s="24"/>
      <c r="DV433" s="24"/>
      <c r="DW433" s="24"/>
      <c r="DX433" s="24"/>
      <c r="DY433" s="24"/>
      <c r="DZ433" s="24"/>
      <c r="EA433" s="24"/>
      <c r="EB433" s="24"/>
      <c r="EC433" s="24"/>
      <c r="ED433" s="24"/>
      <c r="EE433" s="24"/>
      <c r="EF433" s="24"/>
      <c r="EG433" s="24"/>
      <c r="EH433" s="24"/>
      <c r="EI433" s="24"/>
      <c r="EJ433" s="24"/>
      <c r="EK433" s="24"/>
      <c r="EL433" s="24"/>
      <c r="EM433" s="24"/>
      <c r="EN433" s="24"/>
      <c r="EO433" s="24"/>
      <c r="EP433" s="24"/>
      <c r="EQ433" s="24"/>
      <c r="ER433" s="24"/>
      <c r="ES433" s="24"/>
      <c r="ET433" s="24"/>
      <c r="EU433" s="24"/>
      <c r="EV433" s="24"/>
      <c r="EW433" s="24"/>
      <c r="EX433" s="24"/>
      <c r="EY433" s="24"/>
      <c r="EZ433" s="24"/>
      <c r="FA433" s="24"/>
      <c r="FB433" s="24"/>
      <c r="FC433" s="24"/>
      <c r="FD433" s="24"/>
      <c r="FE433" s="24"/>
      <c r="FF433" s="24"/>
      <c r="FG433" s="24"/>
      <c r="FH433" s="24"/>
      <c r="FI433" s="24"/>
      <c r="FJ433" s="24"/>
      <c r="FK433" s="24"/>
      <c r="FL433" s="24"/>
      <c r="FM433" s="24"/>
      <c r="FN433" s="24"/>
      <c r="FO433" s="24"/>
      <c r="FP433" s="24"/>
      <c r="FQ433" s="24"/>
      <c r="FR433" s="24"/>
      <c r="FS433" s="24"/>
      <c r="FT433" s="24"/>
      <c r="FU433" s="24"/>
      <c r="FV433" s="24"/>
      <c r="FW433" s="24"/>
      <c r="FX433" s="24"/>
      <c r="FY433" s="24"/>
      <c r="FZ433" s="24"/>
      <c r="GA433" s="24"/>
      <c r="GB433" s="24"/>
      <c r="GC433" s="24"/>
      <c r="GD433" s="24"/>
      <c r="GE433" s="24"/>
      <c r="GF433" s="24"/>
      <c r="GG433" s="24"/>
      <c r="GH433" s="24"/>
      <c r="GI433" s="24"/>
      <c r="GJ433" s="24"/>
      <c r="GK433" s="24"/>
      <c r="GL433" s="24"/>
      <c r="GM433" s="24"/>
      <c r="GN433" s="24"/>
      <c r="GO433" s="24"/>
      <c r="GP433" s="24"/>
      <c r="GQ433" s="24"/>
      <c r="GR433" s="24"/>
      <c r="GS433" s="24"/>
      <c r="GT433" s="24"/>
      <c r="GU433" s="24"/>
      <c r="GV433" s="24"/>
      <c r="GW433" s="24"/>
      <c r="GX433" s="24"/>
      <c r="GY433" s="24"/>
      <c r="GZ433" s="24"/>
      <c r="HA433" s="24"/>
      <c r="HB433" s="24"/>
      <c r="HC433" s="24"/>
      <c r="HD433" s="24"/>
      <c r="HE433" s="24"/>
      <c r="HF433" s="24"/>
      <c r="HG433" s="24"/>
      <c r="HH433" s="24"/>
      <c r="HI433" s="24"/>
      <c r="HJ433" s="24"/>
      <c r="HK433" s="24"/>
      <c r="HL433" s="24"/>
      <c r="HM433" s="24"/>
      <c r="HN433" s="24"/>
      <c r="HO433" s="24"/>
      <c r="HP433" s="24"/>
      <c r="HQ433" s="24"/>
      <c r="HR433" s="24"/>
      <c r="HS433" s="24"/>
      <c r="HT433" s="24"/>
      <c r="HU433" s="24"/>
      <c r="HV433" s="24"/>
      <c r="HW433" s="24"/>
      <c r="HX433" s="24"/>
      <c r="HY433" s="24"/>
      <c r="HZ433" s="24"/>
      <c r="IA433" s="24"/>
      <c r="IB433" s="24"/>
      <c r="IC433" s="24"/>
      <c r="ID433" s="24"/>
      <c r="IE433" s="24"/>
      <c r="IF433" s="24"/>
      <c r="IG433" s="24"/>
      <c r="IH433" s="24"/>
      <c r="II433" s="24"/>
      <c r="IJ433" s="24"/>
      <c r="IK433" s="24"/>
      <c r="IL433" s="24"/>
      <c r="IM433" s="24"/>
      <c r="IN433" s="24"/>
      <c r="IO433" s="24"/>
      <c r="IP433" s="24"/>
      <c r="IQ433" s="24"/>
      <c r="IR433" s="24"/>
      <c r="IS433" s="24"/>
      <c r="IT433" s="24"/>
      <c r="IU433" s="24"/>
      <c r="IV433" s="24"/>
      <c r="IW433" s="24"/>
      <c r="IX433" s="24"/>
      <c r="IY433" s="24"/>
      <c r="IZ433" s="24"/>
      <c r="JA433" s="24"/>
      <c r="JB433" s="24"/>
      <c r="JC433" s="24"/>
      <c r="JD433" s="24"/>
      <c r="JE433" s="24"/>
      <c r="JF433" s="24"/>
      <c r="JG433" s="24"/>
      <c r="JH433" s="24"/>
      <c r="JI433" s="24"/>
      <c r="JJ433" s="24"/>
      <c r="JK433" s="24"/>
      <c r="JL433" s="24"/>
      <c r="JM433" s="24"/>
      <c r="JN433" s="24"/>
      <c r="JO433" s="24"/>
      <c r="JP433" s="24"/>
      <c r="JQ433" s="24"/>
      <c r="JR433" s="24"/>
      <c r="JS433" s="24"/>
      <c r="JT433" s="24"/>
      <c r="JU433" s="24"/>
      <c r="JV433" s="24"/>
      <c r="JW433" s="24"/>
      <c r="JX433" s="24"/>
      <c r="JY433" s="24"/>
      <c r="JZ433" s="24"/>
      <c r="KA433" s="24"/>
      <c r="KB433" s="24"/>
      <c r="KC433" s="24"/>
      <c r="KD433" s="24"/>
      <c r="KE433" s="24"/>
      <c r="KF433" s="24"/>
      <c r="KG433" s="24"/>
      <c r="KH433" s="24"/>
      <c r="KI433" s="24"/>
      <c r="KJ433" s="24"/>
      <c r="KK433" s="24"/>
      <c r="KL433" s="24"/>
      <c r="KM433" s="24"/>
      <c r="KN433" s="24"/>
      <c r="KO433" s="24"/>
      <c r="KP433" s="24"/>
      <c r="KQ433" s="24"/>
      <c r="KR433" s="24"/>
      <c r="KS433" s="24"/>
      <c r="KT433" s="24"/>
      <c r="KU433" s="24"/>
      <c r="KV433" s="24"/>
      <c r="KW433" s="24"/>
      <c r="KX433" s="24"/>
      <c r="KY433" s="24"/>
      <c r="KZ433" s="24"/>
      <c r="LA433" s="24"/>
      <c r="LB433" s="24"/>
      <c r="LC433" s="24"/>
      <c r="LD433" s="24"/>
      <c r="LE433" s="24"/>
      <c r="LF433" s="24"/>
      <c r="LG433" s="24"/>
      <c r="LH433" s="24"/>
      <c r="LI433" s="24"/>
      <c r="LJ433" s="24"/>
      <c r="LK433" s="24"/>
      <c r="LL433" s="24"/>
      <c r="LM433" s="24"/>
      <c r="LN433" s="24"/>
      <c r="LO433" s="24"/>
      <c r="LP433" s="24"/>
      <c r="LQ433" s="24"/>
      <c r="LR433" s="24"/>
      <c r="LS433" s="24"/>
      <c r="LT433" s="24"/>
      <c r="LU433" s="24"/>
      <c r="LV433" s="24"/>
      <c r="LW433" s="24"/>
      <c r="LX433" s="24"/>
      <c r="LY433" s="24"/>
      <c r="LZ433" s="24"/>
      <c r="MA433" s="24"/>
      <c r="MB433" s="24"/>
      <c r="MC433" s="24"/>
      <c r="MD433" s="24"/>
      <c r="ME433" s="24"/>
      <c r="MF433" s="24"/>
      <c r="MG433" s="24"/>
      <c r="MH433" s="24"/>
      <c r="MI433" s="24"/>
      <c r="MJ433" s="24"/>
      <c r="MK433" s="24"/>
      <c r="ML433" s="24"/>
      <c r="MM433" s="24"/>
      <c r="MN433" s="24"/>
      <c r="MO433" s="24"/>
      <c r="MP433" s="24"/>
      <c r="MQ433" s="24"/>
      <c r="MR433" s="24"/>
      <c r="MS433" s="24"/>
      <c r="MT433" s="24"/>
      <c r="MU433" s="24"/>
      <c r="MV433" s="24"/>
      <c r="MW433" s="24"/>
      <c r="MX433" s="24"/>
      <c r="MY433" s="24"/>
      <c r="MZ433" s="24"/>
      <c r="NA433" s="24"/>
      <c r="NB433" s="24"/>
      <c r="NC433" s="24"/>
      <c r="ND433" s="24"/>
      <c r="NE433" s="24"/>
      <c r="NF433" s="24"/>
      <c r="NG433" s="24"/>
      <c r="NH433" s="24"/>
      <c r="NI433" s="24"/>
      <c r="NJ433" s="24"/>
      <c r="NK433" s="24"/>
      <c r="NL433" s="24"/>
      <c r="NM433" s="24"/>
      <c r="NN433" s="24"/>
      <c r="NO433" s="24"/>
      <c r="NP433" s="24"/>
      <c r="NQ433" s="24"/>
      <c r="NR433" s="24"/>
      <c r="NS433" s="24"/>
      <c r="NT433" s="24"/>
      <c r="NU433" s="24"/>
      <c r="NV433" s="24"/>
      <c r="NW433" s="24"/>
      <c r="NX433" s="24"/>
      <c r="NY433" s="24"/>
      <c r="NZ433" s="24"/>
      <c r="OA433" s="24"/>
      <c r="OB433" s="24"/>
      <c r="OC433" s="24"/>
      <c r="OD433" s="24"/>
      <c r="OE433" s="24"/>
      <c r="OF433" s="24"/>
      <c r="OG433" s="24"/>
      <c r="OH433" s="24"/>
      <c r="OI433" s="24"/>
      <c r="OJ433" s="24"/>
      <c r="OK433" s="24"/>
      <c r="OL433" s="24"/>
      <c r="OM433" s="24"/>
      <c r="ON433" s="24"/>
      <c r="OO433" s="24"/>
      <c r="OP433" s="24"/>
      <c r="OQ433" s="24"/>
      <c r="OR433" s="24"/>
      <c r="OS433" s="24"/>
      <c r="OT433" s="24"/>
      <c r="OU433" s="24"/>
      <c r="OV433" s="24"/>
      <c r="OW433" s="24"/>
      <c r="OX433" s="24"/>
      <c r="OY433" s="24"/>
      <c r="OZ433" s="24"/>
      <c r="PA433" s="24"/>
      <c r="PB433" s="24"/>
      <c r="PC433" s="24"/>
      <c r="PD433" s="24"/>
      <c r="PE433" s="24"/>
      <c r="PF433" s="24"/>
      <c r="PG433" s="24"/>
      <c r="PH433" s="24"/>
      <c r="PI433" s="24"/>
      <c r="PJ433" s="24"/>
      <c r="PK433" s="24"/>
      <c r="PL433" s="24"/>
      <c r="PM433" s="24"/>
      <c r="PN433" s="24"/>
      <c r="PO433" s="24"/>
      <c r="PP433" s="24"/>
      <c r="PQ433" s="24"/>
      <c r="PR433" s="24"/>
      <c r="PS433" s="24"/>
      <c r="PT433" s="24"/>
      <c r="PU433" s="24"/>
      <c r="PV433" s="24"/>
      <c r="PW433" s="24"/>
      <c r="PX433" s="24"/>
      <c r="PY433" s="24"/>
      <c r="PZ433" s="24"/>
      <c r="QA433" s="24"/>
      <c r="QB433" s="24"/>
      <c r="QC433" s="24"/>
      <c r="QD433" s="24"/>
      <c r="QE433" s="24"/>
      <c r="QF433" s="24"/>
      <c r="QG433" s="24"/>
      <c r="QH433" s="24"/>
      <c r="QI433" s="24"/>
      <c r="QJ433" s="24"/>
      <c r="QK433" s="24"/>
      <c r="QL433" s="24"/>
      <c r="QM433" s="24"/>
      <c r="QN433" s="24"/>
      <c r="QO433" s="24"/>
      <c r="QP433" s="24"/>
      <c r="QQ433" s="24"/>
      <c r="QR433" s="24"/>
      <c r="QS433" s="24"/>
      <c r="QT433" s="24"/>
      <c r="QU433" s="24"/>
      <c r="QV433" s="24"/>
      <c r="QW433" s="24"/>
      <c r="QX433" s="24"/>
      <c r="QY433" s="24"/>
      <c r="QZ433" s="24"/>
      <c r="RA433" s="24"/>
      <c r="RB433" s="24"/>
      <c r="RC433" s="24"/>
      <c r="RD433" s="24"/>
      <c r="RE433" s="24"/>
      <c r="RF433" s="24"/>
      <c r="RG433" s="24"/>
      <c r="RH433" s="24"/>
      <c r="RI433" s="24"/>
      <c r="RJ433" s="24"/>
      <c r="RK433" s="24"/>
      <c r="RL433" s="24"/>
      <c r="RM433" s="24"/>
      <c r="RN433" s="24"/>
      <c r="RO433" s="24"/>
      <c r="RP433" s="24"/>
      <c r="RQ433" s="24"/>
      <c r="RR433" s="24"/>
      <c r="RS433" s="24"/>
      <c r="RT433" s="24"/>
      <c r="RU433" s="24"/>
      <c r="RV433" s="24"/>
      <c r="RW433" s="24"/>
      <c r="RX433" s="24"/>
      <c r="RY433" s="24"/>
      <c r="RZ433" s="24"/>
      <c r="SA433" s="24"/>
      <c r="SB433" s="24"/>
      <c r="SC433" s="24"/>
      <c r="SD433" s="24"/>
      <c r="SE433" s="24"/>
      <c r="SF433" s="24"/>
      <c r="SG433" s="24"/>
      <c r="SH433" s="24"/>
      <c r="SI433" s="24"/>
      <c r="SJ433" s="24"/>
      <c r="SK433" s="24"/>
      <c r="SL433" s="24"/>
      <c r="SM433" s="24"/>
      <c r="SN433" s="24"/>
      <c r="SO433" s="24"/>
      <c r="SP433" s="24"/>
      <c r="SQ433" s="24"/>
      <c r="SR433" s="24"/>
      <c r="SS433" s="24"/>
      <c r="ST433" s="24"/>
      <c r="SU433" s="24"/>
      <c r="SV433" s="24"/>
      <c r="SW433" s="24"/>
      <c r="SX433" s="24"/>
      <c r="SY433" s="24"/>
      <c r="SZ433" s="24"/>
      <c r="TA433" s="24"/>
      <c r="TB433" s="24"/>
      <c r="TC433" s="24"/>
      <c r="TD433" s="24"/>
      <c r="TE433" s="24"/>
      <c r="TF433" s="24"/>
      <c r="TG433" s="24"/>
      <c r="TH433" s="24"/>
      <c r="TI433" s="24"/>
      <c r="TJ433" s="24"/>
      <c r="TK433" s="24"/>
      <c r="TL433" s="24"/>
      <c r="TM433" s="24"/>
      <c r="TN433" s="24"/>
      <c r="TO433" s="24"/>
      <c r="TP433" s="24"/>
      <c r="TQ433" s="24"/>
      <c r="TR433" s="24"/>
      <c r="TS433" s="24"/>
      <c r="TT433" s="24"/>
      <c r="TU433" s="24"/>
      <c r="TV433" s="24"/>
      <c r="TW433" s="24"/>
      <c r="TX433" s="24"/>
      <c r="TY433" s="24"/>
      <c r="TZ433" s="24"/>
      <c r="UA433" s="24"/>
      <c r="UB433" s="24"/>
      <c r="UC433" s="24"/>
      <c r="UD433" s="24"/>
      <c r="UE433" s="24"/>
      <c r="UF433" s="24"/>
      <c r="UG433" s="24"/>
      <c r="UH433" s="24"/>
      <c r="UI433" s="24"/>
      <c r="UJ433" s="24"/>
      <c r="UK433" s="24"/>
      <c r="UL433" s="24"/>
      <c r="UM433" s="24"/>
      <c r="UN433" s="24"/>
      <c r="UO433" s="24"/>
      <c r="UP433" s="24"/>
      <c r="UQ433" s="24"/>
      <c r="UR433" s="24"/>
      <c r="US433" s="24"/>
      <c r="UT433" s="24"/>
      <c r="UU433" s="24"/>
      <c r="UV433" s="24"/>
      <c r="UW433" s="24"/>
      <c r="UX433" s="24"/>
      <c r="UY433" s="24"/>
      <c r="UZ433" s="24"/>
      <c r="VA433" s="24"/>
      <c r="VB433" s="24"/>
      <c r="VC433" s="24"/>
      <c r="VD433" s="24"/>
    </row>
    <row r="434" spans="1:576" s="23" customFormat="1" ht="15" customHeight="1" x14ac:dyDescent="0.2">
      <c r="A434" s="18">
        <v>120</v>
      </c>
      <c r="B434" s="89" t="s">
        <v>325</v>
      </c>
      <c r="C434" s="89" t="s">
        <v>326</v>
      </c>
      <c r="D434" s="20">
        <v>14</v>
      </c>
      <c r="E434" s="89" t="s">
        <v>247</v>
      </c>
      <c r="F434" s="89" t="s">
        <v>327</v>
      </c>
      <c r="G434" s="130" t="s">
        <v>125</v>
      </c>
      <c r="H434" s="22">
        <v>40</v>
      </c>
      <c r="I434" s="22" t="s">
        <v>121</v>
      </c>
      <c r="J434" s="21" t="s">
        <v>222</v>
      </c>
      <c r="K434" s="21" t="s">
        <v>270</v>
      </c>
      <c r="L434" s="21" t="s">
        <v>287</v>
      </c>
      <c r="M434" s="22">
        <v>1</v>
      </c>
      <c r="N434" s="218">
        <v>12087</v>
      </c>
      <c r="O434" s="62">
        <f t="shared" si="231"/>
        <v>2417.4</v>
      </c>
      <c r="P434" s="62"/>
      <c r="Q434" s="62">
        <f t="shared" si="219"/>
        <v>14504.4</v>
      </c>
      <c r="R434" s="62"/>
      <c r="S434" s="62">
        <f t="shared" si="220"/>
        <v>2687.0666666666666</v>
      </c>
      <c r="T434" s="62">
        <f t="shared" si="221"/>
        <v>26870.666666666664</v>
      </c>
      <c r="U434" s="62">
        <f t="shared" si="222"/>
        <v>2538.27</v>
      </c>
      <c r="V434" s="62">
        <f t="shared" si="223"/>
        <v>435.13199999999995</v>
      </c>
      <c r="W434" s="62">
        <f t="shared" si="224"/>
        <v>725.22</v>
      </c>
      <c r="X434" s="62">
        <f t="shared" si="225"/>
        <v>290.08800000000002</v>
      </c>
      <c r="Y434" s="62">
        <f t="shared" si="229"/>
        <v>957</v>
      </c>
      <c r="Z434" s="62">
        <f t="shared" si="230"/>
        <v>661</v>
      </c>
      <c r="AA434" s="64">
        <f t="shared" si="226"/>
        <v>8061.2</v>
      </c>
      <c r="AB434" s="64">
        <f t="shared" si="227"/>
        <v>23246.021111111113</v>
      </c>
      <c r="AC434" s="64">
        <f t="shared" si="228"/>
        <v>278952.25333333336</v>
      </c>
      <c r="AD434" s="64"/>
      <c r="AE434" s="64"/>
      <c r="AF434" s="64"/>
      <c r="AG434" s="64"/>
      <c r="AH434" s="64"/>
      <c r="AI434" s="64"/>
      <c r="AJ434" s="64"/>
      <c r="AK434" s="64"/>
      <c r="AL434" s="6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J434" s="24"/>
      <c r="CK434" s="24"/>
      <c r="CL434" s="24"/>
      <c r="CM434" s="24"/>
      <c r="CN434" s="24"/>
      <c r="CO434" s="24"/>
      <c r="CP434" s="24"/>
      <c r="CQ434" s="24"/>
      <c r="CR434" s="24"/>
      <c r="CS434" s="24"/>
      <c r="CT434" s="24"/>
      <c r="CU434" s="24"/>
      <c r="CV434" s="24"/>
      <c r="CW434" s="24"/>
      <c r="CX434" s="24"/>
      <c r="CY434" s="24"/>
      <c r="CZ434" s="24"/>
      <c r="DA434" s="24"/>
      <c r="DB434" s="24"/>
      <c r="DC434" s="24"/>
      <c r="DD434" s="24"/>
      <c r="DE434" s="24"/>
      <c r="DF434" s="24"/>
      <c r="DG434" s="24"/>
      <c r="DH434" s="24"/>
      <c r="DI434" s="24"/>
      <c r="DJ434" s="24"/>
      <c r="DK434" s="24"/>
      <c r="DL434" s="24"/>
      <c r="DM434" s="24"/>
      <c r="DN434" s="24"/>
      <c r="DO434" s="24"/>
      <c r="DP434" s="24"/>
      <c r="DQ434" s="24"/>
      <c r="DR434" s="24"/>
      <c r="DS434" s="24"/>
      <c r="DT434" s="24"/>
      <c r="DU434" s="24"/>
      <c r="DV434" s="24"/>
      <c r="DW434" s="24"/>
      <c r="DX434" s="24"/>
      <c r="DY434" s="24"/>
      <c r="DZ434" s="24"/>
      <c r="EA434" s="24"/>
      <c r="EB434" s="24"/>
      <c r="EC434" s="24"/>
      <c r="ED434" s="24"/>
      <c r="EE434" s="24"/>
      <c r="EF434" s="24"/>
      <c r="EG434" s="24"/>
      <c r="EH434" s="24"/>
      <c r="EI434" s="24"/>
      <c r="EJ434" s="24"/>
      <c r="EK434" s="24"/>
      <c r="EL434" s="24"/>
      <c r="EM434" s="24"/>
      <c r="EN434" s="24"/>
      <c r="EO434" s="24"/>
      <c r="EP434" s="24"/>
      <c r="EQ434" s="24"/>
      <c r="ER434" s="24"/>
      <c r="ES434" s="24"/>
      <c r="ET434" s="24"/>
      <c r="EU434" s="24"/>
      <c r="EV434" s="24"/>
      <c r="EW434" s="24"/>
      <c r="EX434" s="24"/>
      <c r="EY434" s="24"/>
      <c r="EZ434" s="24"/>
      <c r="FA434" s="24"/>
      <c r="FB434" s="24"/>
      <c r="FC434" s="24"/>
      <c r="FD434" s="24"/>
      <c r="FE434" s="24"/>
      <c r="FF434" s="24"/>
      <c r="FG434" s="24"/>
      <c r="FH434" s="24"/>
      <c r="FI434" s="24"/>
      <c r="FJ434" s="24"/>
      <c r="FK434" s="24"/>
      <c r="FL434" s="24"/>
      <c r="FM434" s="24"/>
      <c r="FN434" s="24"/>
      <c r="FO434" s="24"/>
      <c r="FP434" s="24"/>
      <c r="FQ434" s="24"/>
      <c r="FR434" s="24"/>
      <c r="FS434" s="24"/>
      <c r="FT434" s="24"/>
      <c r="FU434" s="24"/>
      <c r="FV434" s="24"/>
      <c r="FW434" s="24"/>
      <c r="FX434" s="24"/>
      <c r="FY434" s="24"/>
      <c r="FZ434" s="24"/>
      <c r="GA434" s="24"/>
      <c r="GB434" s="24"/>
      <c r="GC434" s="24"/>
      <c r="GD434" s="24"/>
      <c r="GE434" s="24"/>
      <c r="GF434" s="24"/>
      <c r="GG434" s="24"/>
      <c r="GH434" s="24"/>
      <c r="GI434" s="24"/>
      <c r="GJ434" s="24"/>
      <c r="GK434" s="24"/>
      <c r="GL434" s="24"/>
      <c r="GM434" s="24"/>
      <c r="GN434" s="24"/>
      <c r="GO434" s="24"/>
      <c r="GP434" s="24"/>
      <c r="GQ434" s="24"/>
      <c r="GR434" s="24"/>
      <c r="GS434" s="24"/>
      <c r="GT434" s="24"/>
      <c r="GU434" s="24"/>
      <c r="GV434" s="24"/>
      <c r="GW434" s="24"/>
      <c r="GX434" s="24"/>
      <c r="GY434" s="24"/>
      <c r="GZ434" s="24"/>
      <c r="HA434" s="24"/>
      <c r="HB434" s="24"/>
      <c r="HC434" s="24"/>
      <c r="HD434" s="24"/>
      <c r="HE434" s="24"/>
      <c r="HF434" s="24"/>
      <c r="HG434" s="24"/>
      <c r="HH434" s="24"/>
      <c r="HI434" s="24"/>
      <c r="HJ434" s="24"/>
      <c r="HK434" s="24"/>
      <c r="HL434" s="24"/>
      <c r="HM434" s="24"/>
      <c r="HN434" s="24"/>
      <c r="HO434" s="24"/>
      <c r="HP434" s="24"/>
      <c r="HQ434" s="24"/>
      <c r="HR434" s="24"/>
      <c r="HS434" s="24"/>
      <c r="HT434" s="24"/>
      <c r="HU434" s="24"/>
      <c r="HV434" s="24"/>
      <c r="HW434" s="24"/>
      <c r="HX434" s="24"/>
      <c r="HY434" s="24"/>
      <c r="HZ434" s="24"/>
      <c r="IA434" s="24"/>
      <c r="IB434" s="24"/>
      <c r="IC434" s="24"/>
      <c r="ID434" s="24"/>
      <c r="IE434" s="24"/>
      <c r="IF434" s="24"/>
      <c r="IG434" s="24"/>
      <c r="IH434" s="24"/>
      <c r="II434" s="24"/>
      <c r="IJ434" s="24"/>
      <c r="IK434" s="24"/>
      <c r="IL434" s="24"/>
      <c r="IM434" s="24"/>
      <c r="IN434" s="24"/>
      <c r="IO434" s="24"/>
      <c r="IP434" s="24"/>
      <c r="IQ434" s="24"/>
      <c r="IR434" s="24"/>
      <c r="IS434" s="24"/>
      <c r="IT434" s="24"/>
      <c r="IU434" s="24"/>
      <c r="IV434" s="24"/>
      <c r="IW434" s="24"/>
      <c r="IX434" s="24"/>
      <c r="IY434" s="24"/>
      <c r="IZ434" s="24"/>
      <c r="JA434" s="24"/>
      <c r="JB434" s="24"/>
      <c r="JC434" s="24"/>
      <c r="JD434" s="24"/>
      <c r="JE434" s="24"/>
      <c r="JF434" s="24"/>
      <c r="JG434" s="24"/>
      <c r="JH434" s="24"/>
      <c r="JI434" s="24"/>
      <c r="JJ434" s="24"/>
      <c r="JK434" s="24"/>
      <c r="JL434" s="24"/>
      <c r="JM434" s="24"/>
      <c r="JN434" s="24"/>
      <c r="JO434" s="24"/>
      <c r="JP434" s="24"/>
      <c r="JQ434" s="24"/>
      <c r="JR434" s="24"/>
      <c r="JS434" s="24"/>
      <c r="JT434" s="24"/>
      <c r="JU434" s="24"/>
      <c r="JV434" s="24"/>
      <c r="JW434" s="24"/>
      <c r="JX434" s="24"/>
      <c r="JY434" s="24"/>
      <c r="JZ434" s="24"/>
      <c r="KA434" s="24"/>
      <c r="KB434" s="24"/>
      <c r="KC434" s="24"/>
      <c r="KD434" s="24"/>
      <c r="KE434" s="24"/>
      <c r="KF434" s="24"/>
      <c r="KG434" s="24"/>
      <c r="KH434" s="24"/>
      <c r="KI434" s="24"/>
      <c r="KJ434" s="24"/>
      <c r="KK434" s="24"/>
      <c r="KL434" s="24"/>
      <c r="KM434" s="24"/>
      <c r="KN434" s="24"/>
      <c r="KO434" s="24"/>
      <c r="KP434" s="24"/>
      <c r="KQ434" s="24"/>
      <c r="KR434" s="24"/>
      <c r="KS434" s="24"/>
      <c r="KT434" s="24"/>
      <c r="KU434" s="24"/>
      <c r="KV434" s="24"/>
      <c r="KW434" s="24"/>
      <c r="KX434" s="24"/>
      <c r="KY434" s="24"/>
      <c r="KZ434" s="24"/>
      <c r="LA434" s="24"/>
      <c r="LB434" s="24"/>
      <c r="LC434" s="24"/>
      <c r="LD434" s="24"/>
      <c r="LE434" s="24"/>
      <c r="LF434" s="24"/>
      <c r="LG434" s="24"/>
      <c r="LH434" s="24"/>
      <c r="LI434" s="24"/>
      <c r="LJ434" s="24"/>
      <c r="LK434" s="24"/>
      <c r="LL434" s="24"/>
      <c r="LM434" s="24"/>
      <c r="LN434" s="24"/>
      <c r="LO434" s="24"/>
      <c r="LP434" s="24"/>
      <c r="LQ434" s="24"/>
      <c r="LR434" s="24"/>
      <c r="LS434" s="24"/>
      <c r="LT434" s="24"/>
      <c r="LU434" s="24"/>
      <c r="LV434" s="24"/>
      <c r="LW434" s="24"/>
      <c r="LX434" s="24"/>
      <c r="LY434" s="24"/>
      <c r="LZ434" s="24"/>
      <c r="MA434" s="24"/>
      <c r="MB434" s="24"/>
      <c r="MC434" s="24"/>
      <c r="MD434" s="24"/>
      <c r="ME434" s="24"/>
      <c r="MF434" s="24"/>
      <c r="MG434" s="24"/>
      <c r="MH434" s="24"/>
      <c r="MI434" s="24"/>
      <c r="MJ434" s="24"/>
      <c r="MK434" s="24"/>
      <c r="ML434" s="24"/>
      <c r="MM434" s="24"/>
      <c r="MN434" s="24"/>
      <c r="MO434" s="24"/>
      <c r="MP434" s="24"/>
      <c r="MQ434" s="24"/>
      <c r="MR434" s="24"/>
      <c r="MS434" s="24"/>
      <c r="MT434" s="24"/>
      <c r="MU434" s="24"/>
      <c r="MV434" s="24"/>
      <c r="MW434" s="24"/>
      <c r="MX434" s="24"/>
      <c r="MY434" s="24"/>
      <c r="MZ434" s="24"/>
      <c r="NA434" s="24"/>
      <c r="NB434" s="24"/>
      <c r="NC434" s="24"/>
      <c r="ND434" s="24"/>
      <c r="NE434" s="24"/>
      <c r="NF434" s="24"/>
      <c r="NG434" s="24"/>
      <c r="NH434" s="24"/>
      <c r="NI434" s="24"/>
      <c r="NJ434" s="24"/>
      <c r="NK434" s="24"/>
      <c r="NL434" s="24"/>
      <c r="NM434" s="24"/>
      <c r="NN434" s="24"/>
      <c r="NO434" s="24"/>
      <c r="NP434" s="24"/>
      <c r="NQ434" s="24"/>
      <c r="NR434" s="24"/>
      <c r="NS434" s="24"/>
      <c r="NT434" s="24"/>
      <c r="NU434" s="24"/>
      <c r="NV434" s="24"/>
      <c r="NW434" s="24"/>
      <c r="NX434" s="24"/>
      <c r="NY434" s="24"/>
      <c r="NZ434" s="24"/>
      <c r="OA434" s="24"/>
      <c r="OB434" s="24"/>
      <c r="OC434" s="24"/>
      <c r="OD434" s="24"/>
      <c r="OE434" s="24"/>
      <c r="OF434" s="24"/>
      <c r="OG434" s="24"/>
      <c r="OH434" s="24"/>
      <c r="OI434" s="24"/>
      <c r="OJ434" s="24"/>
      <c r="OK434" s="24"/>
      <c r="OL434" s="24"/>
      <c r="OM434" s="24"/>
      <c r="ON434" s="24"/>
      <c r="OO434" s="24"/>
      <c r="OP434" s="24"/>
      <c r="OQ434" s="24"/>
      <c r="OR434" s="24"/>
      <c r="OS434" s="24"/>
      <c r="OT434" s="24"/>
      <c r="OU434" s="24"/>
      <c r="OV434" s="24"/>
      <c r="OW434" s="24"/>
      <c r="OX434" s="24"/>
      <c r="OY434" s="24"/>
      <c r="OZ434" s="24"/>
      <c r="PA434" s="24"/>
      <c r="PB434" s="24"/>
      <c r="PC434" s="24"/>
      <c r="PD434" s="24"/>
      <c r="PE434" s="24"/>
      <c r="PF434" s="24"/>
      <c r="PG434" s="24"/>
      <c r="PH434" s="24"/>
      <c r="PI434" s="24"/>
      <c r="PJ434" s="24"/>
      <c r="PK434" s="24"/>
      <c r="PL434" s="24"/>
      <c r="PM434" s="24"/>
      <c r="PN434" s="24"/>
      <c r="PO434" s="24"/>
      <c r="PP434" s="24"/>
      <c r="PQ434" s="24"/>
      <c r="PR434" s="24"/>
      <c r="PS434" s="24"/>
      <c r="PT434" s="24"/>
      <c r="PU434" s="24"/>
      <c r="PV434" s="24"/>
      <c r="PW434" s="24"/>
      <c r="PX434" s="24"/>
      <c r="PY434" s="24"/>
      <c r="PZ434" s="24"/>
      <c r="QA434" s="24"/>
      <c r="QB434" s="24"/>
      <c r="QC434" s="24"/>
      <c r="QD434" s="24"/>
      <c r="QE434" s="24"/>
      <c r="QF434" s="24"/>
      <c r="QG434" s="24"/>
      <c r="QH434" s="24"/>
      <c r="QI434" s="24"/>
      <c r="QJ434" s="24"/>
      <c r="QK434" s="24"/>
      <c r="QL434" s="24"/>
      <c r="QM434" s="24"/>
      <c r="QN434" s="24"/>
      <c r="QO434" s="24"/>
      <c r="QP434" s="24"/>
      <c r="QQ434" s="24"/>
      <c r="QR434" s="24"/>
      <c r="QS434" s="24"/>
      <c r="QT434" s="24"/>
      <c r="QU434" s="24"/>
      <c r="QV434" s="24"/>
      <c r="QW434" s="24"/>
      <c r="QX434" s="24"/>
      <c r="QY434" s="24"/>
      <c r="QZ434" s="24"/>
      <c r="RA434" s="24"/>
      <c r="RB434" s="24"/>
      <c r="RC434" s="24"/>
      <c r="RD434" s="24"/>
      <c r="RE434" s="24"/>
      <c r="RF434" s="24"/>
      <c r="RG434" s="24"/>
      <c r="RH434" s="24"/>
      <c r="RI434" s="24"/>
      <c r="RJ434" s="24"/>
      <c r="RK434" s="24"/>
      <c r="RL434" s="24"/>
      <c r="RM434" s="24"/>
      <c r="RN434" s="24"/>
      <c r="RO434" s="24"/>
      <c r="RP434" s="24"/>
      <c r="RQ434" s="24"/>
      <c r="RR434" s="24"/>
      <c r="RS434" s="24"/>
      <c r="RT434" s="24"/>
      <c r="RU434" s="24"/>
      <c r="RV434" s="24"/>
      <c r="RW434" s="24"/>
      <c r="RX434" s="24"/>
      <c r="RY434" s="24"/>
      <c r="RZ434" s="24"/>
      <c r="SA434" s="24"/>
      <c r="SB434" s="24"/>
      <c r="SC434" s="24"/>
      <c r="SD434" s="24"/>
      <c r="SE434" s="24"/>
      <c r="SF434" s="24"/>
      <c r="SG434" s="24"/>
      <c r="SH434" s="24"/>
      <c r="SI434" s="24"/>
      <c r="SJ434" s="24"/>
      <c r="SK434" s="24"/>
      <c r="SL434" s="24"/>
      <c r="SM434" s="24"/>
      <c r="SN434" s="24"/>
      <c r="SO434" s="24"/>
      <c r="SP434" s="24"/>
      <c r="SQ434" s="24"/>
      <c r="SR434" s="24"/>
      <c r="SS434" s="24"/>
      <c r="ST434" s="24"/>
      <c r="SU434" s="24"/>
      <c r="SV434" s="24"/>
      <c r="SW434" s="24"/>
      <c r="SX434" s="24"/>
      <c r="SY434" s="24"/>
      <c r="SZ434" s="24"/>
      <c r="TA434" s="24"/>
      <c r="TB434" s="24"/>
      <c r="TC434" s="24"/>
      <c r="TD434" s="24"/>
      <c r="TE434" s="24"/>
      <c r="TF434" s="24"/>
      <c r="TG434" s="24"/>
      <c r="TH434" s="24"/>
      <c r="TI434" s="24"/>
      <c r="TJ434" s="24"/>
      <c r="TK434" s="24"/>
      <c r="TL434" s="24"/>
      <c r="TM434" s="24"/>
      <c r="TN434" s="24"/>
      <c r="TO434" s="24"/>
      <c r="TP434" s="24"/>
      <c r="TQ434" s="24"/>
      <c r="TR434" s="24"/>
      <c r="TS434" s="24"/>
      <c r="TT434" s="24"/>
      <c r="TU434" s="24"/>
      <c r="TV434" s="24"/>
      <c r="TW434" s="24"/>
      <c r="TX434" s="24"/>
      <c r="TY434" s="24"/>
      <c r="TZ434" s="24"/>
      <c r="UA434" s="24"/>
      <c r="UB434" s="24"/>
      <c r="UC434" s="24"/>
      <c r="UD434" s="24"/>
      <c r="UE434" s="24"/>
      <c r="UF434" s="24"/>
      <c r="UG434" s="24"/>
      <c r="UH434" s="24"/>
      <c r="UI434" s="24"/>
      <c r="UJ434" s="24"/>
      <c r="UK434" s="24"/>
      <c r="UL434" s="24"/>
      <c r="UM434" s="24"/>
      <c r="UN434" s="24"/>
      <c r="UO434" s="24"/>
      <c r="UP434" s="24"/>
      <c r="UQ434" s="24"/>
      <c r="UR434" s="24"/>
      <c r="US434" s="24"/>
      <c r="UT434" s="24"/>
      <c r="UU434" s="24"/>
      <c r="UV434" s="24"/>
      <c r="UW434" s="24"/>
      <c r="UX434" s="24"/>
      <c r="UY434" s="24"/>
      <c r="UZ434" s="24"/>
      <c r="VA434" s="24"/>
      <c r="VB434" s="24"/>
      <c r="VC434" s="24"/>
      <c r="VD434" s="24"/>
    </row>
    <row r="435" spans="1:576" s="23" customFormat="1" ht="15" customHeight="1" x14ac:dyDescent="0.2">
      <c r="A435" s="18">
        <v>121</v>
      </c>
      <c r="B435" s="89" t="s">
        <v>325</v>
      </c>
      <c r="C435" s="89" t="s">
        <v>326</v>
      </c>
      <c r="D435" s="20">
        <v>14</v>
      </c>
      <c r="E435" s="89" t="s">
        <v>247</v>
      </c>
      <c r="F435" s="89" t="s">
        <v>327</v>
      </c>
      <c r="G435" s="130" t="s">
        <v>125</v>
      </c>
      <c r="H435" s="22">
        <v>40</v>
      </c>
      <c r="I435" s="22" t="s">
        <v>121</v>
      </c>
      <c r="J435" s="21" t="s">
        <v>222</v>
      </c>
      <c r="K435" s="21" t="s">
        <v>270</v>
      </c>
      <c r="L435" s="21" t="s">
        <v>287</v>
      </c>
      <c r="M435" s="22">
        <v>1</v>
      </c>
      <c r="N435" s="218">
        <v>12087</v>
      </c>
      <c r="O435" s="62">
        <f t="shared" si="231"/>
        <v>2417.4</v>
      </c>
      <c r="P435" s="62"/>
      <c r="Q435" s="62">
        <f t="shared" si="219"/>
        <v>14504.4</v>
      </c>
      <c r="R435" s="62"/>
      <c r="S435" s="62">
        <f t="shared" si="220"/>
        <v>2687.0666666666666</v>
      </c>
      <c r="T435" s="62">
        <f t="shared" si="221"/>
        <v>26870.666666666664</v>
      </c>
      <c r="U435" s="62">
        <f t="shared" si="222"/>
        <v>2538.27</v>
      </c>
      <c r="V435" s="62">
        <f t="shared" si="223"/>
        <v>435.13199999999995</v>
      </c>
      <c r="W435" s="62">
        <f t="shared" si="224"/>
        <v>725.22</v>
      </c>
      <c r="X435" s="62">
        <f t="shared" si="225"/>
        <v>290.08800000000002</v>
      </c>
      <c r="Y435" s="62">
        <f t="shared" si="229"/>
        <v>957</v>
      </c>
      <c r="Z435" s="62">
        <f t="shared" si="230"/>
        <v>661</v>
      </c>
      <c r="AA435" s="64">
        <f t="shared" si="226"/>
        <v>8061.2</v>
      </c>
      <c r="AB435" s="64">
        <f t="shared" si="227"/>
        <v>23246.021111111113</v>
      </c>
      <c r="AC435" s="64">
        <f t="shared" si="228"/>
        <v>278952.25333333336</v>
      </c>
      <c r="AD435" s="64"/>
      <c r="AE435" s="64"/>
      <c r="AF435" s="64"/>
      <c r="AG435" s="64"/>
      <c r="AH435" s="64"/>
      <c r="AI435" s="64"/>
      <c r="AJ435" s="64"/>
      <c r="AK435" s="64"/>
      <c r="AL435" s="6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4"/>
      <c r="IO435" s="24"/>
      <c r="IP435" s="24"/>
      <c r="IQ435" s="24"/>
      <c r="IR435" s="24"/>
      <c r="IS435" s="24"/>
      <c r="IT435" s="24"/>
      <c r="IU435" s="24"/>
      <c r="IV435" s="24"/>
      <c r="IW435" s="24"/>
      <c r="IX435" s="24"/>
      <c r="IY435" s="24"/>
      <c r="IZ435" s="24"/>
      <c r="JA435" s="24"/>
      <c r="JB435" s="24"/>
      <c r="JC435" s="24"/>
      <c r="JD435" s="24"/>
      <c r="JE435" s="24"/>
      <c r="JF435" s="24"/>
      <c r="JG435" s="24"/>
      <c r="JH435" s="24"/>
      <c r="JI435" s="24"/>
      <c r="JJ435" s="24"/>
      <c r="JK435" s="24"/>
      <c r="JL435" s="24"/>
      <c r="JM435" s="24"/>
      <c r="JN435" s="24"/>
      <c r="JO435" s="24"/>
      <c r="JP435" s="24"/>
      <c r="JQ435" s="24"/>
      <c r="JR435" s="24"/>
      <c r="JS435" s="24"/>
      <c r="JT435" s="24"/>
      <c r="JU435" s="24"/>
      <c r="JV435" s="24"/>
      <c r="JW435" s="24"/>
      <c r="JX435" s="24"/>
      <c r="JY435" s="24"/>
      <c r="JZ435" s="24"/>
      <c r="KA435" s="24"/>
      <c r="KB435" s="24"/>
      <c r="KC435" s="24"/>
      <c r="KD435" s="24"/>
      <c r="KE435" s="24"/>
      <c r="KF435" s="24"/>
      <c r="KG435" s="24"/>
      <c r="KH435" s="24"/>
      <c r="KI435" s="24"/>
      <c r="KJ435" s="24"/>
      <c r="KK435" s="24"/>
      <c r="KL435" s="24"/>
      <c r="KM435" s="24"/>
      <c r="KN435" s="24"/>
      <c r="KO435" s="24"/>
      <c r="KP435" s="24"/>
      <c r="KQ435" s="24"/>
      <c r="KR435" s="24"/>
      <c r="KS435" s="24"/>
      <c r="KT435" s="24"/>
      <c r="KU435" s="24"/>
      <c r="KV435" s="24"/>
      <c r="KW435" s="24"/>
      <c r="KX435" s="24"/>
      <c r="KY435" s="24"/>
      <c r="KZ435" s="24"/>
      <c r="LA435" s="24"/>
      <c r="LB435" s="24"/>
      <c r="LC435" s="24"/>
      <c r="LD435" s="24"/>
      <c r="LE435" s="24"/>
      <c r="LF435" s="24"/>
      <c r="LG435" s="24"/>
      <c r="LH435" s="24"/>
      <c r="LI435" s="24"/>
      <c r="LJ435" s="24"/>
      <c r="LK435" s="24"/>
      <c r="LL435" s="24"/>
      <c r="LM435" s="24"/>
      <c r="LN435" s="24"/>
      <c r="LO435" s="24"/>
      <c r="LP435" s="24"/>
      <c r="LQ435" s="24"/>
      <c r="LR435" s="24"/>
      <c r="LS435" s="24"/>
      <c r="LT435" s="24"/>
      <c r="LU435" s="24"/>
      <c r="LV435" s="24"/>
      <c r="LW435" s="24"/>
      <c r="LX435" s="24"/>
      <c r="LY435" s="24"/>
      <c r="LZ435" s="24"/>
      <c r="MA435" s="24"/>
      <c r="MB435" s="24"/>
      <c r="MC435" s="24"/>
      <c r="MD435" s="24"/>
      <c r="ME435" s="24"/>
      <c r="MF435" s="24"/>
      <c r="MG435" s="24"/>
      <c r="MH435" s="24"/>
      <c r="MI435" s="24"/>
      <c r="MJ435" s="24"/>
      <c r="MK435" s="24"/>
      <c r="ML435" s="24"/>
      <c r="MM435" s="24"/>
      <c r="MN435" s="24"/>
      <c r="MO435" s="24"/>
      <c r="MP435" s="24"/>
      <c r="MQ435" s="24"/>
      <c r="MR435" s="24"/>
      <c r="MS435" s="24"/>
      <c r="MT435" s="24"/>
      <c r="MU435" s="24"/>
      <c r="MV435" s="24"/>
      <c r="MW435" s="24"/>
      <c r="MX435" s="24"/>
      <c r="MY435" s="24"/>
      <c r="MZ435" s="24"/>
      <c r="NA435" s="24"/>
      <c r="NB435" s="24"/>
      <c r="NC435" s="24"/>
      <c r="ND435" s="24"/>
      <c r="NE435" s="24"/>
      <c r="NF435" s="24"/>
      <c r="NG435" s="24"/>
      <c r="NH435" s="24"/>
      <c r="NI435" s="24"/>
      <c r="NJ435" s="24"/>
      <c r="NK435" s="24"/>
      <c r="NL435" s="24"/>
      <c r="NM435" s="24"/>
      <c r="NN435" s="24"/>
      <c r="NO435" s="24"/>
      <c r="NP435" s="24"/>
      <c r="NQ435" s="24"/>
      <c r="NR435" s="24"/>
      <c r="NS435" s="24"/>
      <c r="NT435" s="24"/>
      <c r="NU435" s="24"/>
      <c r="NV435" s="24"/>
      <c r="NW435" s="24"/>
      <c r="NX435" s="24"/>
      <c r="NY435" s="24"/>
      <c r="NZ435" s="24"/>
      <c r="OA435" s="24"/>
      <c r="OB435" s="24"/>
      <c r="OC435" s="24"/>
      <c r="OD435" s="24"/>
      <c r="OE435" s="24"/>
      <c r="OF435" s="24"/>
      <c r="OG435" s="24"/>
      <c r="OH435" s="24"/>
      <c r="OI435" s="24"/>
      <c r="OJ435" s="24"/>
      <c r="OK435" s="24"/>
      <c r="OL435" s="24"/>
      <c r="OM435" s="24"/>
      <c r="ON435" s="24"/>
      <c r="OO435" s="24"/>
      <c r="OP435" s="24"/>
      <c r="OQ435" s="24"/>
      <c r="OR435" s="24"/>
      <c r="OS435" s="24"/>
      <c r="OT435" s="24"/>
      <c r="OU435" s="24"/>
      <c r="OV435" s="24"/>
      <c r="OW435" s="24"/>
      <c r="OX435" s="24"/>
      <c r="OY435" s="24"/>
      <c r="OZ435" s="24"/>
      <c r="PA435" s="24"/>
      <c r="PB435" s="24"/>
      <c r="PC435" s="24"/>
      <c r="PD435" s="24"/>
      <c r="PE435" s="24"/>
      <c r="PF435" s="24"/>
      <c r="PG435" s="24"/>
      <c r="PH435" s="24"/>
      <c r="PI435" s="24"/>
      <c r="PJ435" s="24"/>
      <c r="PK435" s="24"/>
      <c r="PL435" s="24"/>
      <c r="PM435" s="24"/>
      <c r="PN435" s="24"/>
      <c r="PO435" s="24"/>
      <c r="PP435" s="24"/>
      <c r="PQ435" s="24"/>
      <c r="PR435" s="24"/>
      <c r="PS435" s="24"/>
      <c r="PT435" s="24"/>
      <c r="PU435" s="24"/>
      <c r="PV435" s="24"/>
      <c r="PW435" s="24"/>
      <c r="PX435" s="24"/>
      <c r="PY435" s="24"/>
      <c r="PZ435" s="24"/>
      <c r="QA435" s="24"/>
      <c r="QB435" s="24"/>
      <c r="QC435" s="24"/>
      <c r="QD435" s="24"/>
      <c r="QE435" s="24"/>
      <c r="QF435" s="24"/>
      <c r="QG435" s="24"/>
      <c r="QH435" s="24"/>
      <c r="QI435" s="24"/>
      <c r="QJ435" s="24"/>
      <c r="QK435" s="24"/>
      <c r="QL435" s="24"/>
      <c r="QM435" s="24"/>
      <c r="QN435" s="24"/>
      <c r="QO435" s="24"/>
      <c r="QP435" s="24"/>
      <c r="QQ435" s="24"/>
      <c r="QR435" s="24"/>
      <c r="QS435" s="24"/>
      <c r="QT435" s="24"/>
      <c r="QU435" s="24"/>
      <c r="QV435" s="24"/>
      <c r="QW435" s="24"/>
      <c r="QX435" s="24"/>
      <c r="QY435" s="24"/>
      <c r="QZ435" s="24"/>
      <c r="RA435" s="24"/>
      <c r="RB435" s="24"/>
      <c r="RC435" s="24"/>
      <c r="RD435" s="24"/>
      <c r="RE435" s="24"/>
      <c r="RF435" s="24"/>
      <c r="RG435" s="24"/>
      <c r="RH435" s="24"/>
      <c r="RI435" s="24"/>
      <c r="RJ435" s="24"/>
      <c r="RK435" s="24"/>
      <c r="RL435" s="24"/>
      <c r="RM435" s="24"/>
      <c r="RN435" s="24"/>
      <c r="RO435" s="24"/>
      <c r="RP435" s="24"/>
      <c r="RQ435" s="24"/>
      <c r="RR435" s="24"/>
      <c r="RS435" s="24"/>
      <c r="RT435" s="24"/>
      <c r="RU435" s="24"/>
      <c r="RV435" s="24"/>
      <c r="RW435" s="24"/>
      <c r="RX435" s="24"/>
      <c r="RY435" s="24"/>
      <c r="RZ435" s="24"/>
      <c r="SA435" s="24"/>
      <c r="SB435" s="24"/>
      <c r="SC435" s="24"/>
      <c r="SD435" s="24"/>
      <c r="SE435" s="24"/>
      <c r="SF435" s="24"/>
      <c r="SG435" s="24"/>
      <c r="SH435" s="24"/>
      <c r="SI435" s="24"/>
      <c r="SJ435" s="24"/>
      <c r="SK435" s="24"/>
      <c r="SL435" s="24"/>
      <c r="SM435" s="24"/>
      <c r="SN435" s="24"/>
      <c r="SO435" s="24"/>
      <c r="SP435" s="24"/>
      <c r="SQ435" s="24"/>
      <c r="SR435" s="24"/>
      <c r="SS435" s="24"/>
      <c r="ST435" s="24"/>
      <c r="SU435" s="24"/>
      <c r="SV435" s="24"/>
      <c r="SW435" s="24"/>
      <c r="SX435" s="24"/>
      <c r="SY435" s="24"/>
      <c r="SZ435" s="24"/>
      <c r="TA435" s="24"/>
      <c r="TB435" s="24"/>
      <c r="TC435" s="24"/>
      <c r="TD435" s="24"/>
      <c r="TE435" s="24"/>
      <c r="TF435" s="24"/>
      <c r="TG435" s="24"/>
      <c r="TH435" s="24"/>
      <c r="TI435" s="24"/>
      <c r="TJ435" s="24"/>
      <c r="TK435" s="24"/>
      <c r="TL435" s="24"/>
      <c r="TM435" s="24"/>
      <c r="TN435" s="24"/>
      <c r="TO435" s="24"/>
      <c r="TP435" s="24"/>
      <c r="TQ435" s="24"/>
      <c r="TR435" s="24"/>
      <c r="TS435" s="24"/>
      <c r="TT435" s="24"/>
      <c r="TU435" s="24"/>
      <c r="TV435" s="24"/>
      <c r="TW435" s="24"/>
      <c r="TX435" s="24"/>
      <c r="TY435" s="24"/>
      <c r="TZ435" s="24"/>
      <c r="UA435" s="24"/>
      <c r="UB435" s="24"/>
      <c r="UC435" s="24"/>
      <c r="UD435" s="24"/>
      <c r="UE435" s="24"/>
      <c r="UF435" s="24"/>
      <c r="UG435" s="24"/>
      <c r="UH435" s="24"/>
      <c r="UI435" s="24"/>
      <c r="UJ435" s="24"/>
      <c r="UK435" s="24"/>
      <c r="UL435" s="24"/>
      <c r="UM435" s="24"/>
      <c r="UN435" s="24"/>
      <c r="UO435" s="24"/>
      <c r="UP435" s="24"/>
      <c r="UQ435" s="24"/>
      <c r="UR435" s="24"/>
      <c r="US435" s="24"/>
      <c r="UT435" s="24"/>
      <c r="UU435" s="24"/>
      <c r="UV435" s="24"/>
      <c r="UW435" s="24"/>
      <c r="UX435" s="24"/>
      <c r="UY435" s="24"/>
      <c r="UZ435" s="24"/>
      <c r="VA435" s="24"/>
      <c r="VB435" s="24"/>
      <c r="VC435" s="24"/>
      <c r="VD435" s="24"/>
    </row>
    <row r="436" spans="1:576" s="23" customFormat="1" ht="15" customHeight="1" x14ac:dyDescent="0.2">
      <c r="A436" s="18">
        <v>122</v>
      </c>
      <c r="B436" s="89" t="s">
        <v>325</v>
      </c>
      <c r="C436" s="89" t="s">
        <v>326</v>
      </c>
      <c r="D436" s="20">
        <v>14</v>
      </c>
      <c r="E436" s="89" t="s">
        <v>247</v>
      </c>
      <c r="F436" s="89" t="s">
        <v>327</v>
      </c>
      <c r="G436" s="130" t="s">
        <v>125</v>
      </c>
      <c r="H436" s="22">
        <v>40</v>
      </c>
      <c r="I436" s="22" t="s">
        <v>121</v>
      </c>
      <c r="J436" s="21" t="s">
        <v>126</v>
      </c>
      <c r="K436" s="21" t="s">
        <v>273</v>
      </c>
      <c r="L436" s="21" t="s">
        <v>287</v>
      </c>
      <c r="M436" s="22">
        <v>1</v>
      </c>
      <c r="N436" s="218">
        <v>12087</v>
      </c>
      <c r="O436" s="62"/>
      <c r="P436" s="62"/>
      <c r="Q436" s="62">
        <f t="shared" si="219"/>
        <v>12087</v>
      </c>
      <c r="R436" s="62"/>
      <c r="S436" s="62">
        <f t="shared" si="220"/>
        <v>2284.1666666666665</v>
      </c>
      <c r="T436" s="62">
        <f t="shared" si="221"/>
        <v>22841.666666666664</v>
      </c>
      <c r="U436" s="62">
        <f t="shared" si="222"/>
        <v>2115.2249999999999</v>
      </c>
      <c r="V436" s="62">
        <f t="shared" si="223"/>
        <v>362.61</v>
      </c>
      <c r="W436" s="62">
        <f t="shared" si="224"/>
        <v>604.35</v>
      </c>
      <c r="X436" s="62">
        <f t="shared" si="225"/>
        <v>241.74</v>
      </c>
      <c r="Y436" s="62">
        <f t="shared" si="229"/>
        <v>957</v>
      </c>
      <c r="Z436" s="62">
        <f t="shared" si="230"/>
        <v>661</v>
      </c>
      <c r="AA436" s="64">
        <f t="shared" si="226"/>
        <v>6852.5</v>
      </c>
      <c r="AB436" s="64">
        <f t="shared" si="227"/>
        <v>19693.786111111112</v>
      </c>
      <c r="AC436" s="64">
        <f t="shared" si="228"/>
        <v>236325.43333333335</v>
      </c>
      <c r="AD436" s="64"/>
      <c r="AE436" s="64"/>
      <c r="AF436" s="64"/>
      <c r="AG436" s="64"/>
      <c r="AH436" s="64"/>
      <c r="AI436" s="64"/>
      <c r="AJ436" s="64"/>
      <c r="AK436" s="64"/>
      <c r="AL436" s="6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J436" s="24"/>
      <c r="CK436" s="24"/>
      <c r="CL436" s="24"/>
      <c r="CM436" s="24"/>
      <c r="CN436" s="24"/>
      <c r="CO436" s="24"/>
      <c r="CP436" s="24"/>
      <c r="CQ436" s="24"/>
      <c r="CR436" s="24"/>
      <c r="CS436" s="24"/>
      <c r="CT436" s="24"/>
      <c r="CU436" s="24"/>
      <c r="CV436" s="24"/>
      <c r="CW436" s="24"/>
      <c r="CX436" s="24"/>
      <c r="CY436" s="24"/>
      <c r="CZ436" s="24"/>
      <c r="DA436" s="24"/>
      <c r="DB436" s="24"/>
      <c r="DC436" s="24"/>
      <c r="DD436" s="24"/>
      <c r="DE436" s="24"/>
      <c r="DF436" s="24"/>
      <c r="DG436" s="24"/>
      <c r="DH436" s="24"/>
      <c r="DI436" s="24"/>
      <c r="DJ436" s="24"/>
      <c r="DK436" s="24"/>
      <c r="DL436" s="24"/>
      <c r="DM436" s="24"/>
      <c r="DN436" s="24"/>
      <c r="DO436" s="24"/>
      <c r="DP436" s="24"/>
      <c r="DQ436" s="24"/>
      <c r="DR436" s="24"/>
      <c r="DS436" s="24"/>
      <c r="DT436" s="24"/>
      <c r="DU436" s="24"/>
      <c r="DV436" s="24"/>
      <c r="DW436" s="24"/>
      <c r="DX436" s="24"/>
      <c r="DY436" s="24"/>
      <c r="DZ436" s="24"/>
      <c r="EA436" s="24"/>
      <c r="EB436" s="24"/>
      <c r="EC436" s="24"/>
      <c r="ED436" s="24"/>
      <c r="EE436" s="24"/>
      <c r="EF436" s="24"/>
      <c r="EG436" s="24"/>
      <c r="EH436" s="24"/>
      <c r="EI436" s="24"/>
      <c r="EJ436" s="24"/>
      <c r="EK436" s="24"/>
      <c r="EL436" s="24"/>
      <c r="EM436" s="24"/>
      <c r="EN436" s="24"/>
      <c r="EO436" s="24"/>
      <c r="EP436" s="24"/>
      <c r="EQ436" s="24"/>
      <c r="ER436" s="24"/>
      <c r="ES436" s="24"/>
      <c r="ET436" s="24"/>
      <c r="EU436" s="24"/>
      <c r="EV436" s="24"/>
      <c r="EW436" s="24"/>
      <c r="EX436" s="24"/>
      <c r="EY436" s="24"/>
      <c r="EZ436" s="24"/>
      <c r="FA436" s="24"/>
      <c r="FB436" s="24"/>
      <c r="FC436" s="24"/>
      <c r="FD436" s="24"/>
      <c r="FE436" s="24"/>
      <c r="FF436" s="24"/>
      <c r="FG436" s="24"/>
      <c r="FH436" s="24"/>
      <c r="FI436" s="24"/>
      <c r="FJ436" s="24"/>
      <c r="FK436" s="24"/>
      <c r="FL436" s="24"/>
      <c r="FM436" s="24"/>
      <c r="FN436" s="24"/>
      <c r="FO436" s="24"/>
      <c r="FP436" s="24"/>
      <c r="FQ436" s="24"/>
      <c r="FR436" s="24"/>
      <c r="FS436" s="24"/>
      <c r="FT436" s="24"/>
      <c r="FU436" s="24"/>
      <c r="FV436" s="24"/>
      <c r="FW436" s="24"/>
      <c r="FX436" s="24"/>
      <c r="FY436" s="24"/>
      <c r="FZ436" s="24"/>
      <c r="GA436" s="24"/>
      <c r="GB436" s="24"/>
      <c r="GC436" s="24"/>
      <c r="GD436" s="24"/>
      <c r="GE436" s="24"/>
      <c r="GF436" s="24"/>
      <c r="GG436" s="24"/>
      <c r="GH436" s="24"/>
      <c r="GI436" s="24"/>
      <c r="GJ436" s="24"/>
      <c r="GK436" s="24"/>
      <c r="GL436" s="24"/>
      <c r="GM436" s="24"/>
      <c r="GN436" s="24"/>
      <c r="GO436" s="24"/>
      <c r="GP436" s="24"/>
      <c r="GQ436" s="24"/>
      <c r="GR436" s="24"/>
      <c r="GS436" s="24"/>
      <c r="GT436" s="24"/>
      <c r="GU436" s="24"/>
      <c r="GV436" s="24"/>
      <c r="GW436" s="24"/>
      <c r="GX436" s="24"/>
      <c r="GY436" s="24"/>
      <c r="GZ436" s="24"/>
      <c r="HA436" s="24"/>
      <c r="HB436" s="24"/>
      <c r="HC436" s="24"/>
      <c r="HD436" s="24"/>
      <c r="HE436" s="24"/>
      <c r="HF436" s="24"/>
      <c r="HG436" s="24"/>
      <c r="HH436" s="24"/>
      <c r="HI436" s="24"/>
      <c r="HJ436" s="24"/>
      <c r="HK436" s="24"/>
      <c r="HL436" s="24"/>
      <c r="HM436" s="24"/>
      <c r="HN436" s="24"/>
      <c r="HO436" s="24"/>
      <c r="HP436" s="24"/>
      <c r="HQ436" s="24"/>
      <c r="HR436" s="24"/>
      <c r="HS436" s="24"/>
      <c r="HT436" s="24"/>
      <c r="HU436" s="24"/>
      <c r="HV436" s="24"/>
      <c r="HW436" s="24"/>
      <c r="HX436" s="24"/>
      <c r="HY436" s="24"/>
      <c r="HZ436" s="24"/>
      <c r="IA436" s="24"/>
      <c r="IB436" s="24"/>
      <c r="IC436" s="24"/>
      <c r="ID436" s="24"/>
      <c r="IE436" s="24"/>
      <c r="IF436" s="24"/>
      <c r="IG436" s="24"/>
      <c r="IH436" s="24"/>
      <c r="II436" s="24"/>
      <c r="IJ436" s="24"/>
      <c r="IK436" s="24"/>
      <c r="IL436" s="24"/>
      <c r="IM436" s="24"/>
      <c r="IN436" s="24"/>
      <c r="IO436" s="24"/>
      <c r="IP436" s="24"/>
      <c r="IQ436" s="24"/>
      <c r="IR436" s="24"/>
      <c r="IS436" s="24"/>
      <c r="IT436" s="24"/>
      <c r="IU436" s="24"/>
      <c r="IV436" s="24"/>
      <c r="IW436" s="24"/>
      <c r="IX436" s="24"/>
      <c r="IY436" s="24"/>
      <c r="IZ436" s="24"/>
      <c r="JA436" s="24"/>
      <c r="JB436" s="24"/>
      <c r="JC436" s="24"/>
      <c r="JD436" s="24"/>
      <c r="JE436" s="24"/>
      <c r="JF436" s="24"/>
      <c r="JG436" s="24"/>
      <c r="JH436" s="24"/>
      <c r="JI436" s="24"/>
      <c r="JJ436" s="24"/>
      <c r="JK436" s="24"/>
      <c r="JL436" s="24"/>
      <c r="JM436" s="24"/>
      <c r="JN436" s="24"/>
      <c r="JO436" s="24"/>
      <c r="JP436" s="24"/>
      <c r="JQ436" s="24"/>
      <c r="JR436" s="24"/>
      <c r="JS436" s="24"/>
      <c r="JT436" s="24"/>
      <c r="JU436" s="24"/>
      <c r="JV436" s="24"/>
      <c r="JW436" s="24"/>
      <c r="JX436" s="24"/>
      <c r="JY436" s="24"/>
      <c r="JZ436" s="24"/>
      <c r="KA436" s="24"/>
      <c r="KB436" s="24"/>
      <c r="KC436" s="24"/>
      <c r="KD436" s="24"/>
      <c r="KE436" s="24"/>
      <c r="KF436" s="24"/>
      <c r="KG436" s="24"/>
      <c r="KH436" s="24"/>
      <c r="KI436" s="24"/>
      <c r="KJ436" s="24"/>
      <c r="KK436" s="24"/>
      <c r="KL436" s="24"/>
      <c r="KM436" s="24"/>
      <c r="KN436" s="24"/>
      <c r="KO436" s="24"/>
      <c r="KP436" s="24"/>
      <c r="KQ436" s="24"/>
      <c r="KR436" s="24"/>
      <c r="KS436" s="24"/>
      <c r="KT436" s="24"/>
      <c r="KU436" s="24"/>
      <c r="KV436" s="24"/>
      <c r="KW436" s="24"/>
      <c r="KX436" s="24"/>
      <c r="KY436" s="24"/>
      <c r="KZ436" s="24"/>
      <c r="LA436" s="24"/>
      <c r="LB436" s="24"/>
      <c r="LC436" s="24"/>
      <c r="LD436" s="24"/>
      <c r="LE436" s="24"/>
      <c r="LF436" s="24"/>
      <c r="LG436" s="24"/>
      <c r="LH436" s="24"/>
      <c r="LI436" s="24"/>
      <c r="LJ436" s="24"/>
      <c r="LK436" s="24"/>
      <c r="LL436" s="24"/>
      <c r="LM436" s="24"/>
      <c r="LN436" s="24"/>
      <c r="LO436" s="24"/>
      <c r="LP436" s="24"/>
      <c r="LQ436" s="24"/>
      <c r="LR436" s="24"/>
      <c r="LS436" s="24"/>
      <c r="LT436" s="24"/>
      <c r="LU436" s="24"/>
      <c r="LV436" s="24"/>
      <c r="LW436" s="24"/>
      <c r="LX436" s="24"/>
      <c r="LY436" s="24"/>
      <c r="LZ436" s="24"/>
      <c r="MA436" s="24"/>
      <c r="MB436" s="24"/>
      <c r="MC436" s="24"/>
      <c r="MD436" s="24"/>
      <c r="ME436" s="24"/>
      <c r="MF436" s="24"/>
      <c r="MG436" s="24"/>
      <c r="MH436" s="24"/>
      <c r="MI436" s="24"/>
      <c r="MJ436" s="24"/>
      <c r="MK436" s="24"/>
      <c r="ML436" s="24"/>
      <c r="MM436" s="24"/>
      <c r="MN436" s="24"/>
      <c r="MO436" s="24"/>
      <c r="MP436" s="24"/>
      <c r="MQ436" s="24"/>
      <c r="MR436" s="24"/>
      <c r="MS436" s="24"/>
      <c r="MT436" s="24"/>
      <c r="MU436" s="24"/>
      <c r="MV436" s="24"/>
      <c r="MW436" s="24"/>
      <c r="MX436" s="24"/>
      <c r="MY436" s="24"/>
      <c r="MZ436" s="24"/>
      <c r="NA436" s="24"/>
      <c r="NB436" s="24"/>
      <c r="NC436" s="24"/>
      <c r="ND436" s="24"/>
      <c r="NE436" s="24"/>
      <c r="NF436" s="24"/>
      <c r="NG436" s="24"/>
      <c r="NH436" s="24"/>
      <c r="NI436" s="24"/>
      <c r="NJ436" s="24"/>
      <c r="NK436" s="24"/>
      <c r="NL436" s="24"/>
      <c r="NM436" s="24"/>
      <c r="NN436" s="24"/>
      <c r="NO436" s="24"/>
      <c r="NP436" s="24"/>
      <c r="NQ436" s="24"/>
      <c r="NR436" s="24"/>
      <c r="NS436" s="24"/>
      <c r="NT436" s="24"/>
      <c r="NU436" s="24"/>
      <c r="NV436" s="24"/>
      <c r="NW436" s="24"/>
      <c r="NX436" s="24"/>
      <c r="NY436" s="24"/>
      <c r="NZ436" s="24"/>
      <c r="OA436" s="24"/>
      <c r="OB436" s="24"/>
      <c r="OC436" s="24"/>
      <c r="OD436" s="24"/>
      <c r="OE436" s="24"/>
      <c r="OF436" s="24"/>
      <c r="OG436" s="24"/>
      <c r="OH436" s="24"/>
      <c r="OI436" s="24"/>
      <c r="OJ436" s="24"/>
      <c r="OK436" s="24"/>
      <c r="OL436" s="24"/>
      <c r="OM436" s="24"/>
      <c r="ON436" s="24"/>
      <c r="OO436" s="24"/>
      <c r="OP436" s="24"/>
      <c r="OQ436" s="24"/>
      <c r="OR436" s="24"/>
      <c r="OS436" s="24"/>
      <c r="OT436" s="24"/>
      <c r="OU436" s="24"/>
      <c r="OV436" s="24"/>
      <c r="OW436" s="24"/>
      <c r="OX436" s="24"/>
      <c r="OY436" s="24"/>
      <c r="OZ436" s="24"/>
      <c r="PA436" s="24"/>
      <c r="PB436" s="24"/>
      <c r="PC436" s="24"/>
      <c r="PD436" s="24"/>
      <c r="PE436" s="24"/>
      <c r="PF436" s="24"/>
      <c r="PG436" s="24"/>
      <c r="PH436" s="24"/>
      <c r="PI436" s="24"/>
      <c r="PJ436" s="24"/>
      <c r="PK436" s="24"/>
      <c r="PL436" s="24"/>
      <c r="PM436" s="24"/>
      <c r="PN436" s="24"/>
      <c r="PO436" s="24"/>
      <c r="PP436" s="24"/>
      <c r="PQ436" s="24"/>
      <c r="PR436" s="24"/>
      <c r="PS436" s="24"/>
      <c r="PT436" s="24"/>
      <c r="PU436" s="24"/>
      <c r="PV436" s="24"/>
      <c r="PW436" s="24"/>
      <c r="PX436" s="24"/>
      <c r="PY436" s="24"/>
      <c r="PZ436" s="24"/>
      <c r="QA436" s="24"/>
      <c r="QB436" s="24"/>
      <c r="QC436" s="24"/>
      <c r="QD436" s="24"/>
      <c r="QE436" s="24"/>
      <c r="QF436" s="24"/>
      <c r="QG436" s="24"/>
      <c r="QH436" s="24"/>
      <c r="QI436" s="24"/>
      <c r="QJ436" s="24"/>
      <c r="QK436" s="24"/>
      <c r="QL436" s="24"/>
      <c r="QM436" s="24"/>
      <c r="QN436" s="24"/>
      <c r="QO436" s="24"/>
      <c r="QP436" s="24"/>
      <c r="QQ436" s="24"/>
      <c r="QR436" s="24"/>
      <c r="QS436" s="24"/>
      <c r="QT436" s="24"/>
      <c r="QU436" s="24"/>
      <c r="QV436" s="24"/>
      <c r="QW436" s="24"/>
      <c r="QX436" s="24"/>
      <c r="QY436" s="24"/>
      <c r="QZ436" s="24"/>
      <c r="RA436" s="24"/>
      <c r="RB436" s="24"/>
      <c r="RC436" s="24"/>
      <c r="RD436" s="24"/>
      <c r="RE436" s="24"/>
      <c r="RF436" s="24"/>
      <c r="RG436" s="24"/>
      <c r="RH436" s="24"/>
      <c r="RI436" s="24"/>
      <c r="RJ436" s="24"/>
      <c r="RK436" s="24"/>
      <c r="RL436" s="24"/>
      <c r="RM436" s="24"/>
      <c r="RN436" s="24"/>
      <c r="RO436" s="24"/>
      <c r="RP436" s="24"/>
      <c r="RQ436" s="24"/>
      <c r="RR436" s="24"/>
      <c r="RS436" s="24"/>
      <c r="RT436" s="24"/>
      <c r="RU436" s="24"/>
      <c r="RV436" s="24"/>
      <c r="RW436" s="24"/>
      <c r="RX436" s="24"/>
      <c r="RY436" s="24"/>
      <c r="RZ436" s="24"/>
      <c r="SA436" s="24"/>
      <c r="SB436" s="24"/>
      <c r="SC436" s="24"/>
      <c r="SD436" s="24"/>
      <c r="SE436" s="24"/>
      <c r="SF436" s="24"/>
      <c r="SG436" s="24"/>
      <c r="SH436" s="24"/>
      <c r="SI436" s="24"/>
      <c r="SJ436" s="24"/>
      <c r="SK436" s="24"/>
      <c r="SL436" s="24"/>
      <c r="SM436" s="24"/>
      <c r="SN436" s="24"/>
      <c r="SO436" s="24"/>
      <c r="SP436" s="24"/>
      <c r="SQ436" s="24"/>
      <c r="SR436" s="24"/>
      <c r="SS436" s="24"/>
      <c r="ST436" s="24"/>
      <c r="SU436" s="24"/>
      <c r="SV436" s="24"/>
      <c r="SW436" s="24"/>
      <c r="SX436" s="24"/>
      <c r="SY436" s="24"/>
      <c r="SZ436" s="24"/>
      <c r="TA436" s="24"/>
      <c r="TB436" s="24"/>
      <c r="TC436" s="24"/>
      <c r="TD436" s="24"/>
      <c r="TE436" s="24"/>
      <c r="TF436" s="24"/>
      <c r="TG436" s="24"/>
      <c r="TH436" s="24"/>
      <c r="TI436" s="24"/>
      <c r="TJ436" s="24"/>
      <c r="TK436" s="24"/>
      <c r="TL436" s="24"/>
      <c r="TM436" s="24"/>
      <c r="TN436" s="24"/>
      <c r="TO436" s="24"/>
      <c r="TP436" s="24"/>
      <c r="TQ436" s="24"/>
      <c r="TR436" s="24"/>
      <c r="TS436" s="24"/>
      <c r="TT436" s="24"/>
      <c r="TU436" s="24"/>
      <c r="TV436" s="24"/>
      <c r="TW436" s="24"/>
      <c r="TX436" s="24"/>
      <c r="TY436" s="24"/>
      <c r="TZ436" s="24"/>
      <c r="UA436" s="24"/>
      <c r="UB436" s="24"/>
      <c r="UC436" s="24"/>
      <c r="UD436" s="24"/>
      <c r="UE436" s="24"/>
      <c r="UF436" s="24"/>
      <c r="UG436" s="24"/>
      <c r="UH436" s="24"/>
      <c r="UI436" s="24"/>
      <c r="UJ436" s="24"/>
      <c r="UK436" s="24"/>
      <c r="UL436" s="24"/>
      <c r="UM436" s="24"/>
      <c r="UN436" s="24"/>
      <c r="UO436" s="24"/>
      <c r="UP436" s="24"/>
      <c r="UQ436" s="24"/>
      <c r="UR436" s="24"/>
      <c r="US436" s="24"/>
      <c r="UT436" s="24"/>
      <c r="UU436" s="24"/>
      <c r="UV436" s="24"/>
      <c r="UW436" s="24"/>
      <c r="UX436" s="24"/>
      <c r="UY436" s="24"/>
      <c r="UZ436" s="24"/>
      <c r="VA436" s="24"/>
      <c r="VB436" s="24"/>
      <c r="VC436" s="24"/>
      <c r="VD436" s="24"/>
    </row>
    <row r="437" spans="1:576" s="23" customFormat="1" ht="15" customHeight="1" x14ac:dyDescent="0.2">
      <c r="A437" s="18">
        <v>123</v>
      </c>
      <c r="B437" s="89" t="s">
        <v>325</v>
      </c>
      <c r="C437" s="89" t="s">
        <v>326</v>
      </c>
      <c r="D437" s="20">
        <v>14</v>
      </c>
      <c r="E437" s="89" t="s">
        <v>247</v>
      </c>
      <c r="F437" s="89" t="s">
        <v>327</v>
      </c>
      <c r="G437" s="130" t="s">
        <v>125</v>
      </c>
      <c r="H437" s="22">
        <v>40</v>
      </c>
      <c r="I437" s="22" t="s">
        <v>121</v>
      </c>
      <c r="J437" s="21" t="s">
        <v>222</v>
      </c>
      <c r="K437" s="21" t="s">
        <v>270</v>
      </c>
      <c r="L437" s="21" t="s">
        <v>287</v>
      </c>
      <c r="M437" s="22">
        <v>1</v>
      </c>
      <c r="N437" s="218">
        <v>12087</v>
      </c>
      <c r="O437" s="62">
        <f>+N437*20%</f>
        <v>2417.4</v>
      </c>
      <c r="P437" s="62"/>
      <c r="Q437" s="62">
        <f t="shared" si="219"/>
        <v>14504.4</v>
      </c>
      <c r="R437" s="62"/>
      <c r="S437" s="62">
        <f t="shared" si="220"/>
        <v>2687.0666666666666</v>
      </c>
      <c r="T437" s="62">
        <f t="shared" si="221"/>
        <v>26870.666666666664</v>
      </c>
      <c r="U437" s="62">
        <f t="shared" si="222"/>
        <v>2538.27</v>
      </c>
      <c r="V437" s="62">
        <f t="shared" si="223"/>
        <v>435.13199999999995</v>
      </c>
      <c r="W437" s="62">
        <f t="shared" si="224"/>
        <v>725.22</v>
      </c>
      <c r="X437" s="62">
        <f t="shared" si="225"/>
        <v>290.08800000000002</v>
      </c>
      <c r="Y437" s="62">
        <f t="shared" si="229"/>
        <v>957</v>
      </c>
      <c r="Z437" s="62">
        <f t="shared" si="230"/>
        <v>661</v>
      </c>
      <c r="AA437" s="64">
        <f t="shared" si="226"/>
        <v>8061.2</v>
      </c>
      <c r="AB437" s="64">
        <f t="shared" si="227"/>
        <v>23246.021111111113</v>
      </c>
      <c r="AC437" s="64">
        <f t="shared" si="228"/>
        <v>278952.25333333336</v>
      </c>
      <c r="AD437" s="64"/>
      <c r="AE437" s="64"/>
      <c r="AF437" s="64"/>
      <c r="AG437" s="64"/>
      <c r="AH437" s="64"/>
      <c r="AI437" s="64"/>
      <c r="AJ437" s="64"/>
      <c r="AK437" s="64"/>
      <c r="AL437" s="6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4"/>
      <c r="BV437" s="24"/>
      <c r="BW437" s="24"/>
      <c r="BX437" s="24"/>
      <c r="BY437" s="24"/>
      <c r="BZ437" s="24"/>
      <c r="CA437" s="24"/>
      <c r="CB437" s="24"/>
      <c r="CC437" s="24"/>
      <c r="CD437" s="24"/>
      <c r="CE437" s="24"/>
      <c r="CF437" s="24"/>
      <c r="CG437" s="24"/>
      <c r="CH437" s="24"/>
      <c r="CI437" s="24"/>
      <c r="CJ437" s="24"/>
      <c r="CK437" s="24"/>
      <c r="CL437" s="24"/>
      <c r="CM437" s="24"/>
      <c r="CN437" s="24"/>
      <c r="CO437" s="24"/>
      <c r="CP437" s="24"/>
      <c r="CQ437" s="24"/>
      <c r="CR437" s="24"/>
      <c r="CS437" s="24"/>
      <c r="CT437" s="24"/>
      <c r="CU437" s="24"/>
      <c r="CV437" s="24"/>
      <c r="CW437" s="24"/>
      <c r="CX437" s="24"/>
      <c r="CY437" s="24"/>
      <c r="CZ437" s="24"/>
      <c r="DA437" s="24"/>
      <c r="DB437" s="24"/>
      <c r="DC437" s="24"/>
      <c r="DD437" s="24"/>
      <c r="DE437" s="24"/>
      <c r="DF437" s="24"/>
      <c r="DG437" s="24"/>
      <c r="DH437" s="24"/>
      <c r="DI437" s="24"/>
      <c r="DJ437" s="24"/>
      <c r="DK437" s="24"/>
      <c r="DL437" s="24"/>
      <c r="DM437" s="24"/>
      <c r="DN437" s="24"/>
      <c r="DO437" s="24"/>
      <c r="DP437" s="24"/>
      <c r="DQ437" s="24"/>
      <c r="DR437" s="24"/>
      <c r="DS437" s="24"/>
      <c r="DT437" s="24"/>
      <c r="DU437" s="24"/>
      <c r="DV437" s="24"/>
      <c r="DW437" s="24"/>
      <c r="DX437" s="24"/>
      <c r="DY437" s="24"/>
      <c r="DZ437" s="24"/>
      <c r="EA437" s="24"/>
      <c r="EB437" s="24"/>
      <c r="EC437" s="24"/>
      <c r="ED437" s="24"/>
      <c r="EE437" s="24"/>
      <c r="EF437" s="24"/>
      <c r="EG437" s="24"/>
      <c r="EH437" s="24"/>
      <c r="EI437" s="24"/>
      <c r="EJ437" s="24"/>
      <c r="EK437" s="24"/>
      <c r="EL437" s="24"/>
      <c r="EM437" s="24"/>
      <c r="EN437" s="24"/>
      <c r="EO437" s="24"/>
      <c r="EP437" s="24"/>
      <c r="EQ437" s="24"/>
      <c r="ER437" s="24"/>
      <c r="ES437" s="24"/>
      <c r="ET437" s="24"/>
      <c r="EU437" s="24"/>
      <c r="EV437" s="24"/>
      <c r="EW437" s="24"/>
      <c r="EX437" s="24"/>
      <c r="EY437" s="24"/>
      <c r="EZ437" s="24"/>
      <c r="FA437" s="24"/>
      <c r="FB437" s="24"/>
      <c r="FC437" s="24"/>
      <c r="FD437" s="24"/>
      <c r="FE437" s="24"/>
      <c r="FF437" s="24"/>
      <c r="FG437" s="24"/>
      <c r="FH437" s="24"/>
      <c r="FI437" s="24"/>
      <c r="FJ437" s="24"/>
      <c r="FK437" s="24"/>
      <c r="FL437" s="24"/>
      <c r="FM437" s="24"/>
      <c r="FN437" s="24"/>
      <c r="FO437" s="24"/>
      <c r="FP437" s="24"/>
      <c r="FQ437" s="24"/>
      <c r="FR437" s="24"/>
      <c r="FS437" s="24"/>
      <c r="FT437" s="24"/>
      <c r="FU437" s="24"/>
      <c r="FV437" s="24"/>
      <c r="FW437" s="24"/>
      <c r="FX437" s="24"/>
      <c r="FY437" s="24"/>
      <c r="FZ437" s="24"/>
      <c r="GA437" s="24"/>
      <c r="GB437" s="24"/>
      <c r="GC437" s="24"/>
      <c r="GD437" s="24"/>
      <c r="GE437" s="24"/>
      <c r="GF437" s="24"/>
      <c r="GG437" s="24"/>
      <c r="GH437" s="24"/>
      <c r="GI437" s="24"/>
      <c r="GJ437" s="24"/>
      <c r="GK437" s="24"/>
      <c r="GL437" s="24"/>
      <c r="GM437" s="24"/>
      <c r="GN437" s="24"/>
      <c r="GO437" s="24"/>
      <c r="GP437" s="24"/>
      <c r="GQ437" s="24"/>
      <c r="GR437" s="24"/>
      <c r="GS437" s="24"/>
      <c r="GT437" s="24"/>
      <c r="GU437" s="24"/>
      <c r="GV437" s="24"/>
      <c r="GW437" s="24"/>
      <c r="GX437" s="24"/>
      <c r="GY437" s="24"/>
      <c r="GZ437" s="24"/>
      <c r="HA437" s="24"/>
      <c r="HB437" s="24"/>
      <c r="HC437" s="24"/>
      <c r="HD437" s="24"/>
      <c r="HE437" s="24"/>
      <c r="HF437" s="24"/>
      <c r="HG437" s="24"/>
      <c r="HH437" s="24"/>
      <c r="HI437" s="24"/>
      <c r="HJ437" s="24"/>
      <c r="HK437" s="24"/>
      <c r="HL437" s="24"/>
      <c r="HM437" s="24"/>
      <c r="HN437" s="24"/>
      <c r="HO437" s="24"/>
      <c r="HP437" s="24"/>
      <c r="HQ437" s="24"/>
      <c r="HR437" s="24"/>
      <c r="HS437" s="24"/>
      <c r="HT437" s="24"/>
      <c r="HU437" s="24"/>
      <c r="HV437" s="24"/>
      <c r="HW437" s="24"/>
      <c r="HX437" s="24"/>
      <c r="HY437" s="24"/>
      <c r="HZ437" s="24"/>
      <c r="IA437" s="24"/>
      <c r="IB437" s="24"/>
      <c r="IC437" s="24"/>
      <c r="ID437" s="24"/>
      <c r="IE437" s="24"/>
      <c r="IF437" s="24"/>
      <c r="IG437" s="24"/>
      <c r="IH437" s="24"/>
      <c r="II437" s="24"/>
      <c r="IJ437" s="24"/>
      <c r="IK437" s="24"/>
      <c r="IL437" s="24"/>
      <c r="IM437" s="24"/>
      <c r="IN437" s="24"/>
      <c r="IO437" s="24"/>
      <c r="IP437" s="24"/>
      <c r="IQ437" s="24"/>
      <c r="IR437" s="24"/>
      <c r="IS437" s="24"/>
      <c r="IT437" s="24"/>
      <c r="IU437" s="24"/>
      <c r="IV437" s="24"/>
      <c r="IW437" s="24"/>
      <c r="IX437" s="24"/>
      <c r="IY437" s="24"/>
      <c r="IZ437" s="24"/>
      <c r="JA437" s="24"/>
      <c r="JB437" s="24"/>
      <c r="JC437" s="24"/>
      <c r="JD437" s="24"/>
      <c r="JE437" s="24"/>
      <c r="JF437" s="24"/>
      <c r="JG437" s="24"/>
      <c r="JH437" s="24"/>
      <c r="JI437" s="24"/>
      <c r="JJ437" s="24"/>
      <c r="JK437" s="24"/>
      <c r="JL437" s="24"/>
      <c r="JM437" s="24"/>
      <c r="JN437" s="24"/>
      <c r="JO437" s="24"/>
      <c r="JP437" s="24"/>
      <c r="JQ437" s="24"/>
      <c r="JR437" s="24"/>
      <c r="JS437" s="24"/>
      <c r="JT437" s="24"/>
      <c r="JU437" s="24"/>
      <c r="JV437" s="24"/>
      <c r="JW437" s="24"/>
      <c r="JX437" s="24"/>
      <c r="JY437" s="24"/>
      <c r="JZ437" s="24"/>
      <c r="KA437" s="24"/>
      <c r="KB437" s="24"/>
      <c r="KC437" s="24"/>
      <c r="KD437" s="24"/>
      <c r="KE437" s="24"/>
      <c r="KF437" s="24"/>
      <c r="KG437" s="24"/>
      <c r="KH437" s="24"/>
      <c r="KI437" s="24"/>
      <c r="KJ437" s="24"/>
      <c r="KK437" s="24"/>
      <c r="KL437" s="24"/>
      <c r="KM437" s="24"/>
      <c r="KN437" s="24"/>
      <c r="KO437" s="24"/>
      <c r="KP437" s="24"/>
      <c r="KQ437" s="24"/>
      <c r="KR437" s="24"/>
      <c r="KS437" s="24"/>
      <c r="KT437" s="24"/>
      <c r="KU437" s="24"/>
      <c r="KV437" s="24"/>
      <c r="KW437" s="24"/>
      <c r="KX437" s="24"/>
      <c r="KY437" s="24"/>
      <c r="KZ437" s="24"/>
      <c r="LA437" s="24"/>
      <c r="LB437" s="24"/>
      <c r="LC437" s="24"/>
      <c r="LD437" s="24"/>
      <c r="LE437" s="24"/>
      <c r="LF437" s="24"/>
      <c r="LG437" s="24"/>
      <c r="LH437" s="24"/>
      <c r="LI437" s="24"/>
      <c r="LJ437" s="24"/>
      <c r="LK437" s="24"/>
      <c r="LL437" s="24"/>
      <c r="LM437" s="24"/>
      <c r="LN437" s="24"/>
      <c r="LO437" s="24"/>
      <c r="LP437" s="24"/>
      <c r="LQ437" s="24"/>
      <c r="LR437" s="24"/>
      <c r="LS437" s="24"/>
      <c r="LT437" s="24"/>
      <c r="LU437" s="24"/>
      <c r="LV437" s="24"/>
      <c r="LW437" s="24"/>
      <c r="LX437" s="24"/>
      <c r="LY437" s="24"/>
      <c r="LZ437" s="24"/>
      <c r="MA437" s="24"/>
      <c r="MB437" s="24"/>
      <c r="MC437" s="24"/>
      <c r="MD437" s="24"/>
      <c r="ME437" s="24"/>
      <c r="MF437" s="24"/>
      <c r="MG437" s="24"/>
      <c r="MH437" s="24"/>
      <c r="MI437" s="24"/>
      <c r="MJ437" s="24"/>
      <c r="MK437" s="24"/>
      <c r="ML437" s="24"/>
      <c r="MM437" s="24"/>
      <c r="MN437" s="24"/>
      <c r="MO437" s="24"/>
      <c r="MP437" s="24"/>
      <c r="MQ437" s="24"/>
      <c r="MR437" s="24"/>
      <c r="MS437" s="24"/>
      <c r="MT437" s="24"/>
      <c r="MU437" s="24"/>
      <c r="MV437" s="24"/>
      <c r="MW437" s="24"/>
      <c r="MX437" s="24"/>
      <c r="MY437" s="24"/>
      <c r="MZ437" s="24"/>
      <c r="NA437" s="24"/>
      <c r="NB437" s="24"/>
      <c r="NC437" s="24"/>
      <c r="ND437" s="24"/>
      <c r="NE437" s="24"/>
      <c r="NF437" s="24"/>
      <c r="NG437" s="24"/>
      <c r="NH437" s="24"/>
      <c r="NI437" s="24"/>
      <c r="NJ437" s="24"/>
      <c r="NK437" s="24"/>
      <c r="NL437" s="24"/>
      <c r="NM437" s="24"/>
      <c r="NN437" s="24"/>
      <c r="NO437" s="24"/>
      <c r="NP437" s="24"/>
      <c r="NQ437" s="24"/>
      <c r="NR437" s="24"/>
      <c r="NS437" s="24"/>
      <c r="NT437" s="24"/>
      <c r="NU437" s="24"/>
      <c r="NV437" s="24"/>
      <c r="NW437" s="24"/>
      <c r="NX437" s="24"/>
      <c r="NY437" s="24"/>
      <c r="NZ437" s="24"/>
      <c r="OA437" s="24"/>
      <c r="OB437" s="24"/>
      <c r="OC437" s="24"/>
      <c r="OD437" s="24"/>
      <c r="OE437" s="24"/>
      <c r="OF437" s="24"/>
      <c r="OG437" s="24"/>
      <c r="OH437" s="24"/>
      <c r="OI437" s="24"/>
      <c r="OJ437" s="24"/>
      <c r="OK437" s="24"/>
      <c r="OL437" s="24"/>
      <c r="OM437" s="24"/>
      <c r="ON437" s="24"/>
      <c r="OO437" s="24"/>
      <c r="OP437" s="24"/>
      <c r="OQ437" s="24"/>
      <c r="OR437" s="24"/>
      <c r="OS437" s="24"/>
      <c r="OT437" s="24"/>
      <c r="OU437" s="24"/>
      <c r="OV437" s="24"/>
      <c r="OW437" s="24"/>
      <c r="OX437" s="24"/>
      <c r="OY437" s="24"/>
      <c r="OZ437" s="24"/>
      <c r="PA437" s="24"/>
      <c r="PB437" s="24"/>
      <c r="PC437" s="24"/>
      <c r="PD437" s="24"/>
      <c r="PE437" s="24"/>
      <c r="PF437" s="24"/>
      <c r="PG437" s="24"/>
      <c r="PH437" s="24"/>
      <c r="PI437" s="24"/>
      <c r="PJ437" s="24"/>
      <c r="PK437" s="24"/>
      <c r="PL437" s="24"/>
      <c r="PM437" s="24"/>
      <c r="PN437" s="24"/>
      <c r="PO437" s="24"/>
      <c r="PP437" s="24"/>
      <c r="PQ437" s="24"/>
      <c r="PR437" s="24"/>
      <c r="PS437" s="24"/>
      <c r="PT437" s="24"/>
      <c r="PU437" s="24"/>
      <c r="PV437" s="24"/>
      <c r="PW437" s="24"/>
      <c r="PX437" s="24"/>
      <c r="PY437" s="24"/>
      <c r="PZ437" s="24"/>
      <c r="QA437" s="24"/>
      <c r="QB437" s="24"/>
      <c r="QC437" s="24"/>
      <c r="QD437" s="24"/>
      <c r="QE437" s="24"/>
      <c r="QF437" s="24"/>
      <c r="QG437" s="24"/>
      <c r="QH437" s="24"/>
      <c r="QI437" s="24"/>
      <c r="QJ437" s="24"/>
      <c r="QK437" s="24"/>
      <c r="QL437" s="24"/>
      <c r="QM437" s="24"/>
      <c r="QN437" s="24"/>
      <c r="QO437" s="24"/>
      <c r="QP437" s="24"/>
      <c r="QQ437" s="24"/>
      <c r="QR437" s="24"/>
      <c r="QS437" s="24"/>
      <c r="QT437" s="24"/>
      <c r="QU437" s="24"/>
      <c r="QV437" s="24"/>
      <c r="QW437" s="24"/>
      <c r="QX437" s="24"/>
      <c r="QY437" s="24"/>
      <c r="QZ437" s="24"/>
      <c r="RA437" s="24"/>
      <c r="RB437" s="24"/>
      <c r="RC437" s="24"/>
      <c r="RD437" s="24"/>
      <c r="RE437" s="24"/>
      <c r="RF437" s="24"/>
      <c r="RG437" s="24"/>
      <c r="RH437" s="24"/>
      <c r="RI437" s="24"/>
      <c r="RJ437" s="24"/>
      <c r="RK437" s="24"/>
      <c r="RL437" s="24"/>
      <c r="RM437" s="24"/>
      <c r="RN437" s="24"/>
      <c r="RO437" s="24"/>
      <c r="RP437" s="24"/>
      <c r="RQ437" s="24"/>
      <c r="RR437" s="24"/>
      <c r="RS437" s="24"/>
      <c r="RT437" s="24"/>
      <c r="RU437" s="24"/>
      <c r="RV437" s="24"/>
      <c r="RW437" s="24"/>
      <c r="RX437" s="24"/>
      <c r="RY437" s="24"/>
      <c r="RZ437" s="24"/>
      <c r="SA437" s="24"/>
      <c r="SB437" s="24"/>
      <c r="SC437" s="24"/>
      <c r="SD437" s="24"/>
      <c r="SE437" s="24"/>
      <c r="SF437" s="24"/>
      <c r="SG437" s="24"/>
      <c r="SH437" s="24"/>
      <c r="SI437" s="24"/>
      <c r="SJ437" s="24"/>
      <c r="SK437" s="24"/>
      <c r="SL437" s="24"/>
      <c r="SM437" s="24"/>
      <c r="SN437" s="24"/>
      <c r="SO437" s="24"/>
      <c r="SP437" s="24"/>
      <c r="SQ437" s="24"/>
      <c r="SR437" s="24"/>
      <c r="SS437" s="24"/>
      <c r="ST437" s="24"/>
      <c r="SU437" s="24"/>
      <c r="SV437" s="24"/>
      <c r="SW437" s="24"/>
      <c r="SX437" s="24"/>
      <c r="SY437" s="24"/>
      <c r="SZ437" s="24"/>
      <c r="TA437" s="24"/>
      <c r="TB437" s="24"/>
      <c r="TC437" s="24"/>
      <c r="TD437" s="24"/>
      <c r="TE437" s="24"/>
      <c r="TF437" s="24"/>
      <c r="TG437" s="24"/>
      <c r="TH437" s="24"/>
      <c r="TI437" s="24"/>
      <c r="TJ437" s="24"/>
      <c r="TK437" s="24"/>
      <c r="TL437" s="24"/>
      <c r="TM437" s="24"/>
      <c r="TN437" s="24"/>
      <c r="TO437" s="24"/>
      <c r="TP437" s="24"/>
      <c r="TQ437" s="24"/>
      <c r="TR437" s="24"/>
      <c r="TS437" s="24"/>
      <c r="TT437" s="24"/>
      <c r="TU437" s="24"/>
      <c r="TV437" s="24"/>
      <c r="TW437" s="24"/>
      <c r="TX437" s="24"/>
      <c r="TY437" s="24"/>
      <c r="TZ437" s="24"/>
      <c r="UA437" s="24"/>
      <c r="UB437" s="24"/>
      <c r="UC437" s="24"/>
      <c r="UD437" s="24"/>
      <c r="UE437" s="24"/>
      <c r="UF437" s="24"/>
      <c r="UG437" s="24"/>
      <c r="UH437" s="24"/>
      <c r="UI437" s="24"/>
      <c r="UJ437" s="24"/>
      <c r="UK437" s="24"/>
      <c r="UL437" s="24"/>
      <c r="UM437" s="24"/>
      <c r="UN437" s="24"/>
      <c r="UO437" s="24"/>
      <c r="UP437" s="24"/>
      <c r="UQ437" s="24"/>
      <c r="UR437" s="24"/>
      <c r="US437" s="24"/>
      <c r="UT437" s="24"/>
      <c r="UU437" s="24"/>
      <c r="UV437" s="24"/>
      <c r="UW437" s="24"/>
      <c r="UX437" s="24"/>
      <c r="UY437" s="24"/>
      <c r="UZ437" s="24"/>
      <c r="VA437" s="24"/>
      <c r="VB437" s="24"/>
      <c r="VC437" s="24"/>
      <c r="VD437" s="24"/>
    </row>
    <row r="438" spans="1:576" s="23" customFormat="1" ht="15" customHeight="1" x14ac:dyDescent="0.2">
      <c r="A438" s="18">
        <v>124</v>
      </c>
      <c r="B438" s="89" t="s">
        <v>325</v>
      </c>
      <c r="C438" s="89" t="s">
        <v>326</v>
      </c>
      <c r="D438" s="20">
        <v>14</v>
      </c>
      <c r="E438" s="89" t="s">
        <v>247</v>
      </c>
      <c r="F438" s="89" t="s">
        <v>327</v>
      </c>
      <c r="G438" s="130" t="s">
        <v>125</v>
      </c>
      <c r="H438" s="22">
        <v>40</v>
      </c>
      <c r="I438" s="22" t="s">
        <v>121</v>
      </c>
      <c r="J438" s="21" t="s">
        <v>222</v>
      </c>
      <c r="K438" s="21" t="s">
        <v>270</v>
      </c>
      <c r="L438" s="21" t="s">
        <v>287</v>
      </c>
      <c r="M438" s="22">
        <v>1</v>
      </c>
      <c r="N438" s="218">
        <v>12087</v>
      </c>
      <c r="O438" s="62">
        <f>+N438*20%</f>
        <v>2417.4</v>
      </c>
      <c r="P438" s="62"/>
      <c r="Q438" s="62">
        <f t="shared" si="219"/>
        <v>14504.4</v>
      </c>
      <c r="R438" s="62"/>
      <c r="S438" s="62">
        <f t="shared" si="220"/>
        <v>2687.0666666666666</v>
      </c>
      <c r="T438" s="62">
        <f t="shared" si="221"/>
        <v>26870.666666666664</v>
      </c>
      <c r="U438" s="62">
        <f t="shared" si="222"/>
        <v>2538.27</v>
      </c>
      <c r="V438" s="62">
        <f t="shared" si="223"/>
        <v>435.13199999999995</v>
      </c>
      <c r="W438" s="62">
        <f t="shared" si="224"/>
        <v>725.22</v>
      </c>
      <c r="X438" s="62">
        <f t="shared" si="225"/>
        <v>290.08800000000002</v>
      </c>
      <c r="Y438" s="62">
        <f t="shared" si="229"/>
        <v>957</v>
      </c>
      <c r="Z438" s="62">
        <f t="shared" si="230"/>
        <v>661</v>
      </c>
      <c r="AA438" s="64">
        <f t="shared" si="226"/>
        <v>8061.2</v>
      </c>
      <c r="AB438" s="64">
        <f t="shared" si="227"/>
        <v>23246.021111111113</v>
      </c>
      <c r="AC438" s="64">
        <f t="shared" si="228"/>
        <v>278952.25333333336</v>
      </c>
      <c r="AD438" s="64"/>
      <c r="AE438" s="64"/>
      <c r="AF438" s="64"/>
      <c r="AG438" s="64"/>
      <c r="AH438" s="64"/>
      <c r="AI438" s="64"/>
      <c r="AJ438" s="64"/>
      <c r="AK438" s="64"/>
      <c r="AL438" s="6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J438" s="24"/>
      <c r="CK438" s="24"/>
      <c r="CL438" s="24"/>
      <c r="CM438" s="24"/>
      <c r="CN438" s="24"/>
      <c r="CO438" s="24"/>
      <c r="CP438" s="24"/>
      <c r="CQ438" s="24"/>
      <c r="CR438" s="24"/>
      <c r="CS438" s="24"/>
      <c r="CT438" s="24"/>
      <c r="CU438" s="24"/>
      <c r="CV438" s="24"/>
      <c r="CW438" s="24"/>
      <c r="CX438" s="24"/>
      <c r="CY438" s="24"/>
      <c r="CZ438" s="24"/>
      <c r="DA438" s="24"/>
      <c r="DB438" s="24"/>
      <c r="DC438" s="24"/>
      <c r="DD438" s="24"/>
      <c r="DE438" s="24"/>
      <c r="DF438" s="24"/>
      <c r="DG438" s="24"/>
      <c r="DH438" s="24"/>
      <c r="DI438" s="24"/>
      <c r="DJ438" s="24"/>
      <c r="DK438" s="24"/>
      <c r="DL438" s="24"/>
      <c r="DM438" s="24"/>
      <c r="DN438" s="24"/>
      <c r="DO438" s="24"/>
      <c r="DP438" s="24"/>
      <c r="DQ438" s="24"/>
      <c r="DR438" s="24"/>
      <c r="DS438" s="24"/>
      <c r="DT438" s="24"/>
      <c r="DU438" s="24"/>
      <c r="DV438" s="24"/>
      <c r="DW438" s="24"/>
      <c r="DX438" s="24"/>
      <c r="DY438" s="24"/>
      <c r="DZ438" s="24"/>
      <c r="EA438" s="24"/>
      <c r="EB438" s="24"/>
      <c r="EC438" s="24"/>
      <c r="ED438" s="24"/>
      <c r="EE438" s="24"/>
      <c r="EF438" s="24"/>
      <c r="EG438" s="24"/>
      <c r="EH438" s="24"/>
      <c r="EI438" s="24"/>
      <c r="EJ438" s="24"/>
      <c r="EK438" s="24"/>
      <c r="EL438" s="24"/>
      <c r="EM438" s="24"/>
      <c r="EN438" s="24"/>
      <c r="EO438" s="24"/>
      <c r="EP438" s="24"/>
      <c r="EQ438" s="24"/>
      <c r="ER438" s="24"/>
      <c r="ES438" s="24"/>
      <c r="ET438" s="24"/>
      <c r="EU438" s="24"/>
      <c r="EV438" s="24"/>
      <c r="EW438" s="24"/>
      <c r="EX438" s="24"/>
      <c r="EY438" s="24"/>
      <c r="EZ438" s="24"/>
      <c r="FA438" s="24"/>
      <c r="FB438" s="24"/>
      <c r="FC438" s="24"/>
      <c r="FD438" s="24"/>
      <c r="FE438" s="24"/>
      <c r="FF438" s="24"/>
      <c r="FG438" s="24"/>
      <c r="FH438" s="24"/>
      <c r="FI438" s="24"/>
      <c r="FJ438" s="24"/>
      <c r="FK438" s="24"/>
      <c r="FL438" s="24"/>
      <c r="FM438" s="24"/>
      <c r="FN438" s="24"/>
      <c r="FO438" s="24"/>
      <c r="FP438" s="24"/>
      <c r="FQ438" s="24"/>
      <c r="FR438" s="24"/>
      <c r="FS438" s="24"/>
      <c r="FT438" s="24"/>
      <c r="FU438" s="24"/>
      <c r="FV438" s="24"/>
      <c r="FW438" s="24"/>
      <c r="FX438" s="24"/>
      <c r="FY438" s="24"/>
      <c r="FZ438" s="24"/>
      <c r="GA438" s="24"/>
      <c r="GB438" s="24"/>
      <c r="GC438" s="24"/>
      <c r="GD438" s="24"/>
      <c r="GE438" s="24"/>
      <c r="GF438" s="24"/>
      <c r="GG438" s="24"/>
      <c r="GH438" s="24"/>
      <c r="GI438" s="24"/>
      <c r="GJ438" s="24"/>
      <c r="GK438" s="24"/>
      <c r="GL438" s="24"/>
      <c r="GM438" s="24"/>
      <c r="GN438" s="24"/>
      <c r="GO438" s="24"/>
      <c r="GP438" s="24"/>
      <c r="GQ438" s="24"/>
      <c r="GR438" s="24"/>
      <c r="GS438" s="24"/>
      <c r="GT438" s="24"/>
      <c r="GU438" s="24"/>
      <c r="GV438" s="24"/>
      <c r="GW438" s="24"/>
      <c r="GX438" s="24"/>
      <c r="GY438" s="24"/>
      <c r="GZ438" s="24"/>
      <c r="HA438" s="24"/>
      <c r="HB438" s="24"/>
      <c r="HC438" s="24"/>
      <c r="HD438" s="24"/>
      <c r="HE438" s="24"/>
      <c r="HF438" s="24"/>
      <c r="HG438" s="24"/>
      <c r="HH438" s="24"/>
      <c r="HI438" s="24"/>
      <c r="HJ438" s="24"/>
      <c r="HK438" s="24"/>
      <c r="HL438" s="24"/>
      <c r="HM438" s="24"/>
      <c r="HN438" s="24"/>
      <c r="HO438" s="24"/>
      <c r="HP438" s="24"/>
      <c r="HQ438" s="24"/>
      <c r="HR438" s="24"/>
      <c r="HS438" s="24"/>
      <c r="HT438" s="24"/>
      <c r="HU438" s="24"/>
      <c r="HV438" s="24"/>
      <c r="HW438" s="24"/>
      <c r="HX438" s="24"/>
      <c r="HY438" s="24"/>
      <c r="HZ438" s="24"/>
      <c r="IA438" s="24"/>
      <c r="IB438" s="24"/>
      <c r="IC438" s="24"/>
      <c r="ID438" s="24"/>
      <c r="IE438" s="24"/>
      <c r="IF438" s="24"/>
      <c r="IG438" s="24"/>
      <c r="IH438" s="24"/>
      <c r="II438" s="24"/>
      <c r="IJ438" s="24"/>
      <c r="IK438" s="24"/>
      <c r="IL438" s="24"/>
      <c r="IM438" s="24"/>
      <c r="IN438" s="24"/>
      <c r="IO438" s="24"/>
      <c r="IP438" s="24"/>
      <c r="IQ438" s="24"/>
      <c r="IR438" s="24"/>
      <c r="IS438" s="24"/>
      <c r="IT438" s="24"/>
      <c r="IU438" s="24"/>
      <c r="IV438" s="24"/>
      <c r="IW438" s="24"/>
      <c r="IX438" s="24"/>
      <c r="IY438" s="24"/>
      <c r="IZ438" s="24"/>
      <c r="JA438" s="24"/>
      <c r="JB438" s="24"/>
      <c r="JC438" s="24"/>
      <c r="JD438" s="24"/>
      <c r="JE438" s="24"/>
      <c r="JF438" s="24"/>
      <c r="JG438" s="24"/>
      <c r="JH438" s="24"/>
      <c r="JI438" s="24"/>
      <c r="JJ438" s="24"/>
      <c r="JK438" s="24"/>
      <c r="JL438" s="24"/>
      <c r="JM438" s="24"/>
      <c r="JN438" s="24"/>
      <c r="JO438" s="24"/>
      <c r="JP438" s="24"/>
      <c r="JQ438" s="24"/>
      <c r="JR438" s="24"/>
      <c r="JS438" s="24"/>
      <c r="JT438" s="24"/>
      <c r="JU438" s="24"/>
      <c r="JV438" s="24"/>
      <c r="JW438" s="24"/>
      <c r="JX438" s="24"/>
      <c r="JY438" s="24"/>
      <c r="JZ438" s="24"/>
      <c r="KA438" s="24"/>
      <c r="KB438" s="24"/>
      <c r="KC438" s="24"/>
      <c r="KD438" s="24"/>
      <c r="KE438" s="24"/>
      <c r="KF438" s="24"/>
      <c r="KG438" s="24"/>
      <c r="KH438" s="24"/>
      <c r="KI438" s="24"/>
      <c r="KJ438" s="24"/>
      <c r="KK438" s="24"/>
      <c r="KL438" s="24"/>
      <c r="KM438" s="24"/>
      <c r="KN438" s="24"/>
      <c r="KO438" s="24"/>
      <c r="KP438" s="24"/>
      <c r="KQ438" s="24"/>
      <c r="KR438" s="24"/>
      <c r="KS438" s="24"/>
      <c r="KT438" s="24"/>
      <c r="KU438" s="24"/>
      <c r="KV438" s="24"/>
      <c r="KW438" s="24"/>
      <c r="KX438" s="24"/>
      <c r="KY438" s="24"/>
      <c r="KZ438" s="24"/>
      <c r="LA438" s="24"/>
      <c r="LB438" s="24"/>
      <c r="LC438" s="24"/>
      <c r="LD438" s="24"/>
      <c r="LE438" s="24"/>
      <c r="LF438" s="24"/>
      <c r="LG438" s="24"/>
      <c r="LH438" s="24"/>
      <c r="LI438" s="24"/>
      <c r="LJ438" s="24"/>
      <c r="LK438" s="24"/>
      <c r="LL438" s="24"/>
      <c r="LM438" s="24"/>
      <c r="LN438" s="24"/>
      <c r="LO438" s="24"/>
      <c r="LP438" s="24"/>
      <c r="LQ438" s="24"/>
      <c r="LR438" s="24"/>
      <c r="LS438" s="24"/>
      <c r="LT438" s="24"/>
      <c r="LU438" s="24"/>
      <c r="LV438" s="24"/>
      <c r="LW438" s="24"/>
      <c r="LX438" s="24"/>
      <c r="LY438" s="24"/>
      <c r="LZ438" s="24"/>
      <c r="MA438" s="24"/>
      <c r="MB438" s="24"/>
      <c r="MC438" s="24"/>
      <c r="MD438" s="24"/>
      <c r="ME438" s="24"/>
      <c r="MF438" s="24"/>
      <c r="MG438" s="24"/>
      <c r="MH438" s="24"/>
      <c r="MI438" s="24"/>
      <c r="MJ438" s="24"/>
      <c r="MK438" s="24"/>
      <c r="ML438" s="24"/>
      <c r="MM438" s="24"/>
      <c r="MN438" s="24"/>
      <c r="MO438" s="24"/>
      <c r="MP438" s="24"/>
      <c r="MQ438" s="24"/>
      <c r="MR438" s="24"/>
      <c r="MS438" s="24"/>
      <c r="MT438" s="24"/>
      <c r="MU438" s="24"/>
      <c r="MV438" s="24"/>
      <c r="MW438" s="24"/>
      <c r="MX438" s="24"/>
      <c r="MY438" s="24"/>
      <c r="MZ438" s="24"/>
      <c r="NA438" s="24"/>
      <c r="NB438" s="24"/>
      <c r="NC438" s="24"/>
      <c r="ND438" s="24"/>
      <c r="NE438" s="24"/>
      <c r="NF438" s="24"/>
      <c r="NG438" s="24"/>
      <c r="NH438" s="24"/>
      <c r="NI438" s="24"/>
      <c r="NJ438" s="24"/>
      <c r="NK438" s="24"/>
      <c r="NL438" s="24"/>
      <c r="NM438" s="24"/>
      <c r="NN438" s="24"/>
      <c r="NO438" s="24"/>
      <c r="NP438" s="24"/>
      <c r="NQ438" s="24"/>
      <c r="NR438" s="24"/>
      <c r="NS438" s="24"/>
      <c r="NT438" s="24"/>
      <c r="NU438" s="24"/>
      <c r="NV438" s="24"/>
      <c r="NW438" s="24"/>
      <c r="NX438" s="24"/>
      <c r="NY438" s="24"/>
      <c r="NZ438" s="24"/>
      <c r="OA438" s="24"/>
      <c r="OB438" s="24"/>
      <c r="OC438" s="24"/>
      <c r="OD438" s="24"/>
      <c r="OE438" s="24"/>
      <c r="OF438" s="24"/>
      <c r="OG438" s="24"/>
      <c r="OH438" s="24"/>
      <c r="OI438" s="24"/>
      <c r="OJ438" s="24"/>
      <c r="OK438" s="24"/>
      <c r="OL438" s="24"/>
      <c r="OM438" s="24"/>
      <c r="ON438" s="24"/>
      <c r="OO438" s="24"/>
      <c r="OP438" s="24"/>
      <c r="OQ438" s="24"/>
      <c r="OR438" s="24"/>
      <c r="OS438" s="24"/>
      <c r="OT438" s="24"/>
      <c r="OU438" s="24"/>
      <c r="OV438" s="24"/>
      <c r="OW438" s="24"/>
      <c r="OX438" s="24"/>
      <c r="OY438" s="24"/>
      <c r="OZ438" s="24"/>
      <c r="PA438" s="24"/>
      <c r="PB438" s="24"/>
      <c r="PC438" s="24"/>
      <c r="PD438" s="24"/>
      <c r="PE438" s="24"/>
      <c r="PF438" s="24"/>
      <c r="PG438" s="24"/>
      <c r="PH438" s="24"/>
      <c r="PI438" s="24"/>
      <c r="PJ438" s="24"/>
      <c r="PK438" s="24"/>
      <c r="PL438" s="24"/>
      <c r="PM438" s="24"/>
      <c r="PN438" s="24"/>
      <c r="PO438" s="24"/>
      <c r="PP438" s="24"/>
      <c r="PQ438" s="24"/>
      <c r="PR438" s="24"/>
      <c r="PS438" s="24"/>
      <c r="PT438" s="24"/>
      <c r="PU438" s="24"/>
      <c r="PV438" s="24"/>
      <c r="PW438" s="24"/>
      <c r="PX438" s="24"/>
      <c r="PY438" s="24"/>
      <c r="PZ438" s="24"/>
      <c r="QA438" s="24"/>
      <c r="QB438" s="24"/>
      <c r="QC438" s="24"/>
      <c r="QD438" s="24"/>
      <c r="QE438" s="24"/>
      <c r="QF438" s="24"/>
      <c r="QG438" s="24"/>
      <c r="QH438" s="24"/>
      <c r="QI438" s="24"/>
      <c r="QJ438" s="24"/>
      <c r="QK438" s="24"/>
      <c r="QL438" s="24"/>
      <c r="QM438" s="24"/>
      <c r="QN438" s="24"/>
      <c r="QO438" s="24"/>
      <c r="QP438" s="24"/>
      <c r="QQ438" s="24"/>
      <c r="QR438" s="24"/>
      <c r="QS438" s="24"/>
      <c r="QT438" s="24"/>
      <c r="QU438" s="24"/>
      <c r="QV438" s="24"/>
      <c r="QW438" s="24"/>
      <c r="QX438" s="24"/>
      <c r="QY438" s="24"/>
      <c r="QZ438" s="24"/>
      <c r="RA438" s="24"/>
      <c r="RB438" s="24"/>
      <c r="RC438" s="24"/>
      <c r="RD438" s="24"/>
      <c r="RE438" s="24"/>
      <c r="RF438" s="24"/>
      <c r="RG438" s="24"/>
      <c r="RH438" s="24"/>
      <c r="RI438" s="24"/>
      <c r="RJ438" s="24"/>
      <c r="RK438" s="24"/>
      <c r="RL438" s="24"/>
      <c r="RM438" s="24"/>
      <c r="RN438" s="24"/>
      <c r="RO438" s="24"/>
      <c r="RP438" s="24"/>
      <c r="RQ438" s="24"/>
      <c r="RR438" s="24"/>
      <c r="RS438" s="24"/>
      <c r="RT438" s="24"/>
      <c r="RU438" s="24"/>
      <c r="RV438" s="24"/>
      <c r="RW438" s="24"/>
      <c r="RX438" s="24"/>
      <c r="RY438" s="24"/>
      <c r="RZ438" s="24"/>
      <c r="SA438" s="24"/>
      <c r="SB438" s="24"/>
      <c r="SC438" s="24"/>
      <c r="SD438" s="24"/>
      <c r="SE438" s="24"/>
      <c r="SF438" s="24"/>
      <c r="SG438" s="24"/>
      <c r="SH438" s="24"/>
      <c r="SI438" s="24"/>
      <c r="SJ438" s="24"/>
      <c r="SK438" s="24"/>
      <c r="SL438" s="24"/>
      <c r="SM438" s="24"/>
      <c r="SN438" s="24"/>
      <c r="SO438" s="24"/>
      <c r="SP438" s="24"/>
      <c r="SQ438" s="24"/>
      <c r="SR438" s="24"/>
      <c r="SS438" s="24"/>
      <c r="ST438" s="24"/>
      <c r="SU438" s="24"/>
      <c r="SV438" s="24"/>
      <c r="SW438" s="24"/>
      <c r="SX438" s="24"/>
      <c r="SY438" s="24"/>
      <c r="SZ438" s="24"/>
      <c r="TA438" s="24"/>
      <c r="TB438" s="24"/>
      <c r="TC438" s="24"/>
      <c r="TD438" s="24"/>
      <c r="TE438" s="24"/>
      <c r="TF438" s="24"/>
      <c r="TG438" s="24"/>
      <c r="TH438" s="24"/>
      <c r="TI438" s="24"/>
      <c r="TJ438" s="24"/>
      <c r="TK438" s="24"/>
      <c r="TL438" s="24"/>
      <c r="TM438" s="24"/>
      <c r="TN438" s="24"/>
      <c r="TO438" s="24"/>
      <c r="TP438" s="24"/>
      <c r="TQ438" s="24"/>
      <c r="TR438" s="24"/>
      <c r="TS438" s="24"/>
      <c r="TT438" s="24"/>
      <c r="TU438" s="24"/>
      <c r="TV438" s="24"/>
      <c r="TW438" s="24"/>
      <c r="TX438" s="24"/>
      <c r="TY438" s="24"/>
      <c r="TZ438" s="24"/>
      <c r="UA438" s="24"/>
      <c r="UB438" s="24"/>
      <c r="UC438" s="24"/>
      <c r="UD438" s="24"/>
      <c r="UE438" s="24"/>
      <c r="UF438" s="24"/>
      <c r="UG438" s="24"/>
      <c r="UH438" s="24"/>
      <c r="UI438" s="24"/>
      <c r="UJ438" s="24"/>
      <c r="UK438" s="24"/>
      <c r="UL438" s="24"/>
      <c r="UM438" s="24"/>
      <c r="UN438" s="24"/>
      <c r="UO438" s="24"/>
      <c r="UP438" s="24"/>
      <c r="UQ438" s="24"/>
      <c r="UR438" s="24"/>
      <c r="US438" s="24"/>
      <c r="UT438" s="24"/>
      <c r="UU438" s="24"/>
      <c r="UV438" s="24"/>
      <c r="UW438" s="24"/>
      <c r="UX438" s="24"/>
      <c r="UY438" s="24"/>
      <c r="UZ438" s="24"/>
      <c r="VA438" s="24"/>
      <c r="VB438" s="24"/>
      <c r="VC438" s="24"/>
      <c r="VD438" s="24"/>
    </row>
    <row r="439" spans="1:576" s="23" customFormat="1" ht="15" customHeight="1" x14ac:dyDescent="0.2">
      <c r="A439" s="18">
        <v>125</v>
      </c>
      <c r="B439" s="89" t="s">
        <v>325</v>
      </c>
      <c r="C439" s="89" t="s">
        <v>326</v>
      </c>
      <c r="D439" s="20">
        <v>14</v>
      </c>
      <c r="E439" s="89" t="s">
        <v>247</v>
      </c>
      <c r="F439" s="89" t="s">
        <v>327</v>
      </c>
      <c r="G439" s="130" t="s">
        <v>125</v>
      </c>
      <c r="H439" s="22">
        <v>40</v>
      </c>
      <c r="I439" s="22" t="s">
        <v>121</v>
      </c>
      <c r="J439" s="21" t="s">
        <v>82</v>
      </c>
      <c r="K439" s="21" t="s">
        <v>273</v>
      </c>
      <c r="L439" s="21" t="s">
        <v>287</v>
      </c>
      <c r="M439" s="22">
        <v>1</v>
      </c>
      <c r="N439" s="218">
        <v>12087</v>
      </c>
      <c r="O439" s="62">
        <f>+N439*20%</f>
        <v>2417.4</v>
      </c>
      <c r="P439" s="62"/>
      <c r="Q439" s="62">
        <f t="shared" si="219"/>
        <v>14504.4</v>
      </c>
      <c r="R439" s="62">
        <f>70.1*7</f>
        <v>490.69999999999993</v>
      </c>
      <c r="S439" s="62">
        <f t="shared" si="220"/>
        <v>2687.0666666666666</v>
      </c>
      <c r="T439" s="62">
        <f t="shared" si="221"/>
        <v>26870.666666666664</v>
      </c>
      <c r="U439" s="62">
        <f t="shared" si="222"/>
        <v>2538.27</v>
      </c>
      <c r="V439" s="62">
        <f t="shared" si="223"/>
        <v>435.13199999999995</v>
      </c>
      <c r="W439" s="62">
        <f t="shared" si="224"/>
        <v>725.22</v>
      </c>
      <c r="X439" s="62">
        <f t="shared" si="225"/>
        <v>290.08800000000002</v>
      </c>
      <c r="Y439" s="62">
        <f t="shared" si="229"/>
        <v>957</v>
      </c>
      <c r="Z439" s="62">
        <f t="shared" si="230"/>
        <v>661</v>
      </c>
      <c r="AA439" s="64">
        <f t="shared" si="226"/>
        <v>8061.2</v>
      </c>
      <c r="AB439" s="64">
        <f t="shared" si="227"/>
        <v>23736.72111111111</v>
      </c>
      <c r="AC439" s="64">
        <f t="shared" si="228"/>
        <v>284840.65333333332</v>
      </c>
      <c r="AD439" s="64"/>
      <c r="AE439" s="64"/>
      <c r="AF439" s="64"/>
      <c r="AG439" s="64"/>
      <c r="AH439" s="64"/>
      <c r="AI439" s="64"/>
      <c r="AJ439" s="64"/>
      <c r="AK439" s="64"/>
      <c r="AL439" s="6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4"/>
      <c r="BV439" s="24"/>
      <c r="BW439" s="24"/>
      <c r="BX439" s="24"/>
      <c r="BY439" s="24"/>
      <c r="BZ439" s="24"/>
      <c r="CA439" s="24"/>
      <c r="CB439" s="24"/>
      <c r="CC439" s="24"/>
      <c r="CD439" s="24"/>
      <c r="CE439" s="24"/>
      <c r="CF439" s="24"/>
      <c r="CG439" s="24"/>
      <c r="CH439" s="24"/>
      <c r="CI439" s="24"/>
      <c r="CJ439" s="24"/>
      <c r="CK439" s="24"/>
      <c r="CL439" s="24"/>
      <c r="CM439" s="24"/>
      <c r="CN439" s="24"/>
      <c r="CO439" s="24"/>
      <c r="CP439" s="24"/>
      <c r="CQ439" s="24"/>
      <c r="CR439" s="24"/>
      <c r="CS439" s="24"/>
      <c r="CT439" s="24"/>
      <c r="CU439" s="24"/>
      <c r="CV439" s="24"/>
      <c r="CW439" s="24"/>
      <c r="CX439" s="24"/>
      <c r="CY439" s="24"/>
      <c r="CZ439" s="24"/>
      <c r="DA439" s="24"/>
      <c r="DB439" s="24"/>
      <c r="DC439" s="24"/>
      <c r="DD439" s="24"/>
      <c r="DE439" s="24"/>
      <c r="DF439" s="24"/>
      <c r="DG439" s="24"/>
      <c r="DH439" s="24"/>
      <c r="DI439" s="24"/>
      <c r="DJ439" s="24"/>
      <c r="DK439" s="24"/>
      <c r="DL439" s="24"/>
      <c r="DM439" s="24"/>
      <c r="DN439" s="24"/>
      <c r="DO439" s="24"/>
      <c r="DP439" s="24"/>
      <c r="DQ439" s="24"/>
      <c r="DR439" s="24"/>
      <c r="DS439" s="24"/>
      <c r="DT439" s="24"/>
      <c r="DU439" s="24"/>
      <c r="DV439" s="24"/>
      <c r="DW439" s="24"/>
      <c r="DX439" s="24"/>
      <c r="DY439" s="24"/>
      <c r="DZ439" s="24"/>
      <c r="EA439" s="24"/>
      <c r="EB439" s="24"/>
      <c r="EC439" s="24"/>
      <c r="ED439" s="24"/>
      <c r="EE439" s="24"/>
      <c r="EF439" s="24"/>
      <c r="EG439" s="24"/>
      <c r="EH439" s="24"/>
      <c r="EI439" s="24"/>
      <c r="EJ439" s="24"/>
      <c r="EK439" s="24"/>
      <c r="EL439" s="24"/>
      <c r="EM439" s="24"/>
      <c r="EN439" s="24"/>
      <c r="EO439" s="24"/>
      <c r="EP439" s="24"/>
      <c r="EQ439" s="24"/>
      <c r="ER439" s="24"/>
      <c r="ES439" s="24"/>
      <c r="ET439" s="24"/>
      <c r="EU439" s="24"/>
      <c r="EV439" s="24"/>
      <c r="EW439" s="24"/>
      <c r="EX439" s="24"/>
      <c r="EY439" s="24"/>
      <c r="EZ439" s="24"/>
      <c r="FA439" s="24"/>
      <c r="FB439" s="24"/>
      <c r="FC439" s="24"/>
      <c r="FD439" s="24"/>
      <c r="FE439" s="24"/>
      <c r="FF439" s="24"/>
      <c r="FG439" s="24"/>
      <c r="FH439" s="24"/>
      <c r="FI439" s="24"/>
      <c r="FJ439" s="24"/>
      <c r="FK439" s="24"/>
      <c r="FL439" s="24"/>
      <c r="FM439" s="24"/>
      <c r="FN439" s="24"/>
      <c r="FO439" s="24"/>
      <c r="FP439" s="24"/>
      <c r="FQ439" s="24"/>
      <c r="FR439" s="24"/>
      <c r="FS439" s="24"/>
      <c r="FT439" s="24"/>
      <c r="FU439" s="24"/>
      <c r="FV439" s="24"/>
      <c r="FW439" s="24"/>
      <c r="FX439" s="24"/>
      <c r="FY439" s="24"/>
      <c r="FZ439" s="24"/>
      <c r="GA439" s="24"/>
      <c r="GB439" s="24"/>
      <c r="GC439" s="24"/>
      <c r="GD439" s="24"/>
      <c r="GE439" s="24"/>
      <c r="GF439" s="24"/>
      <c r="GG439" s="24"/>
      <c r="GH439" s="24"/>
      <c r="GI439" s="24"/>
      <c r="GJ439" s="24"/>
      <c r="GK439" s="24"/>
      <c r="GL439" s="24"/>
      <c r="GM439" s="24"/>
      <c r="GN439" s="24"/>
      <c r="GO439" s="24"/>
      <c r="GP439" s="24"/>
      <c r="GQ439" s="24"/>
      <c r="GR439" s="24"/>
      <c r="GS439" s="24"/>
      <c r="GT439" s="24"/>
      <c r="GU439" s="24"/>
      <c r="GV439" s="24"/>
      <c r="GW439" s="24"/>
      <c r="GX439" s="24"/>
      <c r="GY439" s="24"/>
      <c r="GZ439" s="24"/>
      <c r="HA439" s="24"/>
      <c r="HB439" s="24"/>
      <c r="HC439" s="24"/>
      <c r="HD439" s="24"/>
      <c r="HE439" s="24"/>
      <c r="HF439" s="24"/>
      <c r="HG439" s="24"/>
      <c r="HH439" s="24"/>
      <c r="HI439" s="24"/>
      <c r="HJ439" s="24"/>
      <c r="HK439" s="24"/>
      <c r="HL439" s="24"/>
      <c r="HM439" s="24"/>
      <c r="HN439" s="24"/>
      <c r="HO439" s="24"/>
      <c r="HP439" s="24"/>
      <c r="HQ439" s="24"/>
      <c r="HR439" s="24"/>
      <c r="HS439" s="24"/>
      <c r="HT439" s="24"/>
      <c r="HU439" s="24"/>
      <c r="HV439" s="24"/>
      <c r="HW439" s="24"/>
      <c r="HX439" s="24"/>
      <c r="HY439" s="24"/>
      <c r="HZ439" s="24"/>
      <c r="IA439" s="24"/>
      <c r="IB439" s="24"/>
      <c r="IC439" s="24"/>
      <c r="ID439" s="24"/>
      <c r="IE439" s="24"/>
      <c r="IF439" s="24"/>
      <c r="IG439" s="24"/>
      <c r="IH439" s="24"/>
      <c r="II439" s="24"/>
      <c r="IJ439" s="24"/>
      <c r="IK439" s="24"/>
      <c r="IL439" s="24"/>
      <c r="IM439" s="24"/>
      <c r="IN439" s="24"/>
      <c r="IO439" s="24"/>
      <c r="IP439" s="24"/>
      <c r="IQ439" s="24"/>
      <c r="IR439" s="24"/>
      <c r="IS439" s="24"/>
      <c r="IT439" s="24"/>
      <c r="IU439" s="24"/>
      <c r="IV439" s="24"/>
      <c r="IW439" s="24"/>
      <c r="IX439" s="24"/>
      <c r="IY439" s="24"/>
      <c r="IZ439" s="24"/>
      <c r="JA439" s="24"/>
      <c r="JB439" s="24"/>
      <c r="JC439" s="24"/>
      <c r="JD439" s="24"/>
      <c r="JE439" s="24"/>
      <c r="JF439" s="24"/>
      <c r="JG439" s="24"/>
      <c r="JH439" s="24"/>
      <c r="JI439" s="24"/>
      <c r="JJ439" s="24"/>
      <c r="JK439" s="24"/>
      <c r="JL439" s="24"/>
      <c r="JM439" s="24"/>
      <c r="JN439" s="24"/>
      <c r="JO439" s="24"/>
      <c r="JP439" s="24"/>
      <c r="JQ439" s="24"/>
      <c r="JR439" s="24"/>
      <c r="JS439" s="24"/>
      <c r="JT439" s="24"/>
      <c r="JU439" s="24"/>
      <c r="JV439" s="24"/>
      <c r="JW439" s="24"/>
      <c r="JX439" s="24"/>
      <c r="JY439" s="24"/>
      <c r="JZ439" s="24"/>
      <c r="KA439" s="24"/>
      <c r="KB439" s="24"/>
      <c r="KC439" s="24"/>
      <c r="KD439" s="24"/>
      <c r="KE439" s="24"/>
      <c r="KF439" s="24"/>
      <c r="KG439" s="24"/>
      <c r="KH439" s="24"/>
      <c r="KI439" s="24"/>
      <c r="KJ439" s="24"/>
      <c r="KK439" s="24"/>
      <c r="KL439" s="24"/>
      <c r="KM439" s="24"/>
      <c r="KN439" s="24"/>
      <c r="KO439" s="24"/>
      <c r="KP439" s="24"/>
      <c r="KQ439" s="24"/>
      <c r="KR439" s="24"/>
      <c r="KS439" s="24"/>
      <c r="KT439" s="24"/>
      <c r="KU439" s="24"/>
      <c r="KV439" s="24"/>
      <c r="KW439" s="24"/>
      <c r="KX439" s="24"/>
      <c r="KY439" s="24"/>
      <c r="KZ439" s="24"/>
      <c r="LA439" s="24"/>
      <c r="LB439" s="24"/>
      <c r="LC439" s="24"/>
      <c r="LD439" s="24"/>
      <c r="LE439" s="24"/>
      <c r="LF439" s="24"/>
      <c r="LG439" s="24"/>
      <c r="LH439" s="24"/>
      <c r="LI439" s="24"/>
      <c r="LJ439" s="24"/>
      <c r="LK439" s="24"/>
      <c r="LL439" s="24"/>
      <c r="LM439" s="24"/>
      <c r="LN439" s="24"/>
      <c r="LO439" s="24"/>
      <c r="LP439" s="24"/>
      <c r="LQ439" s="24"/>
      <c r="LR439" s="24"/>
      <c r="LS439" s="24"/>
      <c r="LT439" s="24"/>
      <c r="LU439" s="24"/>
      <c r="LV439" s="24"/>
      <c r="LW439" s="24"/>
      <c r="LX439" s="24"/>
      <c r="LY439" s="24"/>
      <c r="LZ439" s="24"/>
      <c r="MA439" s="24"/>
      <c r="MB439" s="24"/>
      <c r="MC439" s="24"/>
      <c r="MD439" s="24"/>
      <c r="ME439" s="24"/>
      <c r="MF439" s="24"/>
      <c r="MG439" s="24"/>
      <c r="MH439" s="24"/>
      <c r="MI439" s="24"/>
      <c r="MJ439" s="24"/>
      <c r="MK439" s="24"/>
      <c r="ML439" s="24"/>
      <c r="MM439" s="24"/>
      <c r="MN439" s="24"/>
      <c r="MO439" s="24"/>
      <c r="MP439" s="24"/>
      <c r="MQ439" s="24"/>
      <c r="MR439" s="24"/>
      <c r="MS439" s="24"/>
      <c r="MT439" s="24"/>
      <c r="MU439" s="24"/>
      <c r="MV439" s="24"/>
      <c r="MW439" s="24"/>
      <c r="MX439" s="24"/>
      <c r="MY439" s="24"/>
      <c r="MZ439" s="24"/>
      <c r="NA439" s="24"/>
      <c r="NB439" s="24"/>
      <c r="NC439" s="24"/>
      <c r="ND439" s="24"/>
      <c r="NE439" s="24"/>
      <c r="NF439" s="24"/>
      <c r="NG439" s="24"/>
      <c r="NH439" s="24"/>
      <c r="NI439" s="24"/>
      <c r="NJ439" s="24"/>
      <c r="NK439" s="24"/>
      <c r="NL439" s="24"/>
      <c r="NM439" s="24"/>
      <c r="NN439" s="24"/>
      <c r="NO439" s="24"/>
      <c r="NP439" s="24"/>
      <c r="NQ439" s="24"/>
      <c r="NR439" s="24"/>
      <c r="NS439" s="24"/>
      <c r="NT439" s="24"/>
      <c r="NU439" s="24"/>
      <c r="NV439" s="24"/>
      <c r="NW439" s="24"/>
      <c r="NX439" s="24"/>
      <c r="NY439" s="24"/>
      <c r="NZ439" s="24"/>
      <c r="OA439" s="24"/>
      <c r="OB439" s="24"/>
      <c r="OC439" s="24"/>
      <c r="OD439" s="24"/>
      <c r="OE439" s="24"/>
      <c r="OF439" s="24"/>
      <c r="OG439" s="24"/>
      <c r="OH439" s="24"/>
      <c r="OI439" s="24"/>
      <c r="OJ439" s="24"/>
      <c r="OK439" s="24"/>
      <c r="OL439" s="24"/>
      <c r="OM439" s="24"/>
      <c r="ON439" s="24"/>
      <c r="OO439" s="24"/>
      <c r="OP439" s="24"/>
      <c r="OQ439" s="24"/>
      <c r="OR439" s="24"/>
      <c r="OS439" s="24"/>
      <c r="OT439" s="24"/>
      <c r="OU439" s="24"/>
      <c r="OV439" s="24"/>
      <c r="OW439" s="24"/>
      <c r="OX439" s="24"/>
      <c r="OY439" s="24"/>
      <c r="OZ439" s="24"/>
      <c r="PA439" s="24"/>
      <c r="PB439" s="24"/>
      <c r="PC439" s="24"/>
      <c r="PD439" s="24"/>
      <c r="PE439" s="24"/>
      <c r="PF439" s="24"/>
      <c r="PG439" s="24"/>
      <c r="PH439" s="24"/>
      <c r="PI439" s="24"/>
      <c r="PJ439" s="24"/>
      <c r="PK439" s="24"/>
      <c r="PL439" s="24"/>
      <c r="PM439" s="24"/>
      <c r="PN439" s="24"/>
      <c r="PO439" s="24"/>
      <c r="PP439" s="24"/>
      <c r="PQ439" s="24"/>
      <c r="PR439" s="24"/>
      <c r="PS439" s="24"/>
      <c r="PT439" s="24"/>
      <c r="PU439" s="24"/>
      <c r="PV439" s="24"/>
      <c r="PW439" s="24"/>
      <c r="PX439" s="24"/>
      <c r="PY439" s="24"/>
      <c r="PZ439" s="24"/>
      <c r="QA439" s="24"/>
      <c r="QB439" s="24"/>
      <c r="QC439" s="24"/>
      <c r="QD439" s="24"/>
      <c r="QE439" s="24"/>
      <c r="QF439" s="24"/>
      <c r="QG439" s="24"/>
      <c r="QH439" s="24"/>
      <c r="QI439" s="24"/>
      <c r="QJ439" s="24"/>
      <c r="QK439" s="24"/>
      <c r="QL439" s="24"/>
      <c r="QM439" s="24"/>
      <c r="QN439" s="24"/>
      <c r="QO439" s="24"/>
      <c r="QP439" s="24"/>
      <c r="QQ439" s="24"/>
      <c r="QR439" s="24"/>
      <c r="QS439" s="24"/>
      <c r="QT439" s="24"/>
      <c r="QU439" s="24"/>
      <c r="QV439" s="24"/>
      <c r="QW439" s="24"/>
      <c r="QX439" s="24"/>
      <c r="QY439" s="24"/>
      <c r="QZ439" s="24"/>
      <c r="RA439" s="24"/>
      <c r="RB439" s="24"/>
      <c r="RC439" s="24"/>
      <c r="RD439" s="24"/>
      <c r="RE439" s="24"/>
      <c r="RF439" s="24"/>
      <c r="RG439" s="24"/>
      <c r="RH439" s="24"/>
      <c r="RI439" s="24"/>
      <c r="RJ439" s="24"/>
      <c r="RK439" s="24"/>
      <c r="RL439" s="24"/>
      <c r="RM439" s="24"/>
      <c r="RN439" s="24"/>
      <c r="RO439" s="24"/>
      <c r="RP439" s="24"/>
      <c r="RQ439" s="24"/>
      <c r="RR439" s="24"/>
      <c r="RS439" s="24"/>
      <c r="RT439" s="24"/>
      <c r="RU439" s="24"/>
      <c r="RV439" s="24"/>
      <c r="RW439" s="24"/>
      <c r="RX439" s="24"/>
      <c r="RY439" s="24"/>
      <c r="RZ439" s="24"/>
      <c r="SA439" s="24"/>
      <c r="SB439" s="24"/>
      <c r="SC439" s="24"/>
      <c r="SD439" s="24"/>
      <c r="SE439" s="24"/>
      <c r="SF439" s="24"/>
      <c r="SG439" s="24"/>
      <c r="SH439" s="24"/>
      <c r="SI439" s="24"/>
      <c r="SJ439" s="24"/>
      <c r="SK439" s="24"/>
      <c r="SL439" s="24"/>
      <c r="SM439" s="24"/>
      <c r="SN439" s="24"/>
      <c r="SO439" s="24"/>
      <c r="SP439" s="24"/>
      <c r="SQ439" s="24"/>
      <c r="SR439" s="24"/>
      <c r="SS439" s="24"/>
      <c r="ST439" s="24"/>
      <c r="SU439" s="24"/>
      <c r="SV439" s="24"/>
      <c r="SW439" s="24"/>
      <c r="SX439" s="24"/>
      <c r="SY439" s="24"/>
      <c r="SZ439" s="24"/>
      <c r="TA439" s="24"/>
      <c r="TB439" s="24"/>
      <c r="TC439" s="24"/>
      <c r="TD439" s="24"/>
      <c r="TE439" s="24"/>
      <c r="TF439" s="24"/>
      <c r="TG439" s="24"/>
      <c r="TH439" s="24"/>
      <c r="TI439" s="24"/>
      <c r="TJ439" s="24"/>
      <c r="TK439" s="24"/>
      <c r="TL439" s="24"/>
      <c r="TM439" s="24"/>
      <c r="TN439" s="24"/>
      <c r="TO439" s="24"/>
      <c r="TP439" s="24"/>
      <c r="TQ439" s="24"/>
      <c r="TR439" s="24"/>
      <c r="TS439" s="24"/>
      <c r="TT439" s="24"/>
      <c r="TU439" s="24"/>
      <c r="TV439" s="24"/>
      <c r="TW439" s="24"/>
      <c r="TX439" s="24"/>
      <c r="TY439" s="24"/>
      <c r="TZ439" s="24"/>
      <c r="UA439" s="24"/>
      <c r="UB439" s="24"/>
      <c r="UC439" s="24"/>
      <c r="UD439" s="24"/>
      <c r="UE439" s="24"/>
      <c r="UF439" s="24"/>
      <c r="UG439" s="24"/>
      <c r="UH439" s="24"/>
      <c r="UI439" s="24"/>
      <c r="UJ439" s="24"/>
      <c r="UK439" s="24"/>
      <c r="UL439" s="24"/>
      <c r="UM439" s="24"/>
      <c r="UN439" s="24"/>
      <c r="UO439" s="24"/>
      <c r="UP439" s="24"/>
      <c r="UQ439" s="24"/>
      <c r="UR439" s="24"/>
      <c r="US439" s="24"/>
      <c r="UT439" s="24"/>
      <c r="UU439" s="24"/>
      <c r="UV439" s="24"/>
      <c r="UW439" s="24"/>
      <c r="UX439" s="24"/>
      <c r="UY439" s="24"/>
      <c r="UZ439" s="24"/>
      <c r="VA439" s="24"/>
      <c r="VB439" s="24"/>
      <c r="VC439" s="24"/>
      <c r="VD439" s="24"/>
    </row>
    <row r="440" spans="1:576" s="23" customFormat="1" ht="15" customHeight="1" x14ac:dyDescent="0.2">
      <c r="A440" s="18">
        <v>126</v>
      </c>
      <c r="B440" s="89" t="s">
        <v>325</v>
      </c>
      <c r="C440" s="89" t="s">
        <v>326</v>
      </c>
      <c r="D440" s="20">
        <v>14</v>
      </c>
      <c r="E440" s="89" t="s">
        <v>247</v>
      </c>
      <c r="F440" s="89" t="s">
        <v>327</v>
      </c>
      <c r="G440" s="130" t="s">
        <v>125</v>
      </c>
      <c r="H440" s="22">
        <v>40</v>
      </c>
      <c r="I440" s="157" t="s">
        <v>121</v>
      </c>
      <c r="J440" s="21" t="s">
        <v>238</v>
      </c>
      <c r="K440" s="21" t="s">
        <v>273</v>
      </c>
      <c r="L440" s="21" t="s">
        <v>287</v>
      </c>
      <c r="M440" s="22">
        <v>1</v>
      </c>
      <c r="N440" s="218">
        <v>12087</v>
      </c>
      <c r="O440" s="62">
        <f>+N440*20%</f>
        <v>2417.4</v>
      </c>
      <c r="P440" s="62"/>
      <c r="Q440" s="62">
        <f t="shared" si="219"/>
        <v>14504.4</v>
      </c>
      <c r="R440" s="62">
        <f>70.1*7</f>
        <v>490.69999999999993</v>
      </c>
      <c r="S440" s="62">
        <f t="shared" si="220"/>
        <v>2687.0666666666666</v>
      </c>
      <c r="T440" s="62">
        <f t="shared" si="221"/>
        <v>26870.666666666664</v>
      </c>
      <c r="U440" s="62">
        <f t="shared" si="222"/>
        <v>2538.27</v>
      </c>
      <c r="V440" s="62">
        <f t="shared" si="223"/>
        <v>435.13199999999995</v>
      </c>
      <c r="W440" s="62">
        <f t="shared" si="224"/>
        <v>725.22</v>
      </c>
      <c r="X440" s="62">
        <f t="shared" si="225"/>
        <v>290.08800000000002</v>
      </c>
      <c r="Y440" s="62">
        <f t="shared" si="229"/>
        <v>957</v>
      </c>
      <c r="Z440" s="62">
        <f t="shared" si="230"/>
        <v>661</v>
      </c>
      <c r="AA440" s="64">
        <f t="shared" si="226"/>
        <v>8061.2</v>
      </c>
      <c r="AB440" s="64">
        <f t="shared" si="227"/>
        <v>23736.72111111111</v>
      </c>
      <c r="AC440" s="64">
        <f t="shared" si="228"/>
        <v>284840.65333333332</v>
      </c>
      <c r="AD440" s="64"/>
      <c r="AE440" s="64"/>
      <c r="AF440" s="64"/>
      <c r="AG440" s="64"/>
      <c r="AH440" s="64"/>
      <c r="AI440" s="64"/>
      <c r="AJ440" s="64"/>
      <c r="AK440" s="64"/>
      <c r="AL440" s="6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  <c r="CH440" s="24"/>
      <c r="CI440" s="24"/>
      <c r="CJ440" s="24"/>
      <c r="CK440" s="24"/>
      <c r="CL440" s="24"/>
      <c r="CM440" s="24"/>
      <c r="CN440" s="24"/>
      <c r="CO440" s="24"/>
      <c r="CP440" s="24"/>
      <c r="CQ440" s="24"/>
      <c r="CR440" s="24"/>
      <c r="CS440" s="24"/>
      <c r="CT440" s="24"/>
      <c r="CU440" s="24"/>
      <c r="CV440" s="24"/>
      <c r="CW440" s="24"/>
      <c r="CX440" s="24"/>
      <c r="CY440" s="24"/>
      <c r="CZ440" s="24"/>
      <c r="DA440" s="24"/>
      <c r="DB440" s="24"/>
      <c r="DC440" s="24"/>
      <c r="DD440" s="24"/>
      <c r="DE440" s="24"/>
      <c r="DF440" s="24"/>
      <c r="DG440" s="24"/>
      <c r="DH440" s="24"/>
      <c r="DI440" s="24"/>
      <c r="DJ440" s="24"/>
      <c r="DK440" s="24"/>
      <c r="DL440" s="24"/>
      <c r="DM440" s="24"/>
      <c r="DN440" s="24"/>
      <c r="DO440" s="24"/>
      <c r="DP440" s="24"/>
      <c r="DQ440" s="24"/>
      <c r="DR440" s="24"/>
      <c r="DS440" s="24"/>
      <c r="DT440" s="24"/>
      <c r="DU440" s="24"/>
      <c r="DV440" s="24"/>
      <c r="DW440" s="24"/>
      <c r="DX440" s="24"/>
      <c r="DY440" s="24"/>
      <c r="DZ440" s="24"/>
      <c r="EA440" s="24"/>
      <c r="EB440" s="24"/>
      <c r="EC440" s="24"/>
      <c r="ED440" s="24"/>
      <c r="EE440" s="24"/>
      <c r="EF440" s="24"/>
      <c r="EG440" s="24"/>
      <c r="EH440" s="24"/>
      <c r="EI440" s="24"/>
      <c r="EJ440" s="24"/>
      <c r="EK440" s="24"/>
      <c r="EL440" s="24"/>
      <c r="EM440" s="24"/>
      <c r="EN440" s="24"/>
      <c r="EO440" s="24"/>
      <c r="EP440" s="24"/>
      <c r="EQ440" s="24"/>
      <c r="ER440" s="24"/>
      <c r="ES440" s="24"/>
      <c r="ET440" s="24"/>
      <c r="EU440" s="24"/>
      <c r="EV440" s="24"/>
      <c r="EW440" s="24"/>
      <c r="EX440" s="24"/>
      <c r="EY440" s="24"/>
      <c r="EZ440" s="24"/>
      <c r="FA440" s="24"/>
      <c r="FB440" s="24"/>
      <c r="FC440" s="24"/>
      <c r="FD440" s="24"/>
      <c r="FE440" s="24"/>
      <c r="FF440" s="24"/>
      <c r="FG440" s="24"/>
      <c r="FH440" s="24"/>
      <c r="FI440" s="24"/>
      <c r="FJ440" s="24"/>
      <c r="FK440" s="24"/>
      <c r="FL440" s="24"/>
      <c r="FM440" s="24"/>
      <c r="FN440" s="24"/>
      <c r="FO440" s="24"/>
      <c r="FP440" s="24"/>
      <c r="FQ440" s="24"/>
      <c r="FR440" s="24"/>
      <c r="FS440" s="24"/>
      <c r="FT440" s="24"/>
      <c r="FU440" s="24"/>
      <c r="FV440" s="24"/>
      <c r="FW440" s="24"/>
      <c r="FX440" s="24"/>
      <c r="FY440" s="24"/>
      <c r="FZ440" s="24"/>
      <c r="GA440" s="24"/>
      <c r="GB440" s="24"/>
      <c r="GC440" s="24"/>
      <c r="GD440" s="24"/>
      <c r="GE440" s="24"/>
      <c r="GF440" s="24"/>
      <c r="GG440" s="24"/>
      <c r="GH440" s="24"/>
      <c r="GI440" s="24"/>
      <c r="GJ440" s="24"/>
      <c r="GK440" s="24"/>
      <c r="GL440" s="24"/>
      <c r="GM440" s="24"/>
      <c r="GN440" s="24"/>
      <c r="GO440" s="24"/>
      <c r="GP440" s="24"/>
      <c r="GQ440" s="24"/>
      <c r="GR440" s="24"/>
      <c r="GS440" s="24"/>
      <c r="GT440" s="24"/>
      <c r="GU440" s="24"/>
      <c r="GV440" s="24"/>
      <c r="GW440" s="24"/>
      <c r="GX440" s="24"/>
      <c r="GY440" s="24"/>
      <c r="GZ440" s="24"/>
      <c r="HA440" s="24"/>
      <c r="HB440" s="24"/>
      <c r="HC440" s="24"/>
      <c r="HD440" s="24"/>
      <c r="HE440" s="24"/>
      <c r="HF440" s="24"/>
      <c r="HG440" s="24"/>
      <c r="HH440" s="24"/>
      <c r="HI440" s="24"/>
      <c r="HJ440" s="24"/>
      <c r="HK440" s="24"/>
      <c r="HL440" s="24"/>
      <c r="HM440" s="24"/>
      <c r="HN440" s="24"/>
      <c r="HO440" s="24"/>
      <c r="HP440" s="24"/>
      <c r="HQ440" s="24"/>
      <c r="HR440" s="24"/>
      <c r="HS440" s="24"/>
      <c r="HT440" s="24"/>
      <c r="HU440" s="24"/>
      <c r="HV440" s="24"/>
      <c r="HW440" s="24"/>
      <c r="HX440" s="24"/>
      <c r="HY440" s="24"/>
      <c r="HZ440" s="24"/>
      <c r="IA440" s="24"/>
      <c r="IB440" s="24"/>
      <c r="IC440" s="24"/>
      <c r="ID440" s="24"/>
      <c r="IE440" s="24"/>
      <c r="IF440" s="24"/>
      <c r="IG440" s="24"/>
      <c r="IH440" s="24"/>
      <c r="II440" s="24"/>
      <c r="IJ440" s="24"/>
      <c r="IK440" s="24"/>
      <c r="IL440" s="24"/>
      <c r="IM440" s="24"/>
      <c r="IN440" s="24"/>
      <c r="IO440" s="24"/>
      <c r="IP440" s="24"/>
      <c r="IQ440" s="24"/>
      <c r="IR440" s="24"/>
      <c r="IS440" s="24"/>
      <c r="IT440" s="24"/>
      <c r="IU440" s="24"/>
      <c r="IV440" s="24"/>
      <c r="IW440" s="24"/>
      <c r="IX440" s="24"/>
      <c r="IY440" s="24"/>
      <c r="IZ440" s="24"/>
      <c r="JA440" s="24"/>
      <c r="JB440" s="24"/>
      <c r="JC440" s="24"/>
      <c r="JD440" s="24"/>
      <c r="JE440" s="24"/>
      <c r="JF440" s="24"/>
      <c r="JG440" s="24"/>
      <c r="JH440" s="24"/>
      <c r="JI440" s="24"/>
      <c r="JJ440" s="24"/>
      <c r="JK440" s="24"/>
      <c r="JL440" s="24"/>
      <c r="JM440" s="24"/>
      <c r="JN440" s="24"/>
      <c r="JO440" s="24"/>
      <c r="JP440" s="24"/>
      <c r="JQ440" s="24"/>
      <c r="JR440" s="24"/>
      <c r="JS440" s="24"/>
      <c r="JT440" s="24"/>
      <c r="JU440" s="24"/>
      <c r="JV440" s="24"/>
      <c r="JW440" s="24"/>
      <c r="JX440" s="24"/>
      <c r="JY440" s="24"/>
      <c r="JZ440" s="24"/>
      <c r="KA440" s="24"/>
      <c r="KB440" s="24"/>
      <c r="KC440" s="24"/>
      <c r="KD440" s="24"/>
      <c r="KE440" s="24"/>
      <c r="KF440" s="24"/>
      <c r="KG440" s="24"/>
      <c r="KH440" s="24"/>
      <c r="KI440" s="24"/>
      <c r="KJ440" s="24"/>
      <c r="KK440" s="24"/>
      <c r="KL440" s="24"/>
      <c r="KM440" s="24"/>
      <c r="KN440" s="24"/>
      <c r="KO440" s="24"/>
      <c r="KP440" s="24"/>
      <c r="KQ440" s="24"/>
      <c r="KR440" s="24"/>
      <c r="KS440" s="24"/>
      <c r="KT440" s="24"/>
      <c r="KU440" s="24"/>
      <c r="KV440" s="24"/>
      <c r="KW440" s="24"/>
      <c r="KX440" s="24"/>
      <c r="KY440" s="24"/>
      <c r="KZ440" s="24"/>
      <c r="LA440" s="24"/>
      <c r="LB440" s="24"/>
      <c r="LC440" s="24"/>
      <c r="LD440" s="24"/>
      <c r="LE440" s="24"/>
      <c r="LF440" s="24"/>
      <c r="LG440" s="24"/>
      <c r="LH440" s="24"/>
      <c r="LI440" s="24"/>
      <c r="LJ440" s="24"/>
      <c r="LK440" s="24"/>
      <c r="LL440" s="24"/>
      <c r="LM440" s="24"/>
      <c r="LN440" s="24"/>
      <c r="LO440" s="24"/>
      <c r="LP440" s="24"/>
      <c r="LQ440" s="24"/>
      <c r="LR440" s="24"/>
      <c r="LS440" s="24"/>
      <c r="LT440" s="24"/>
      <c r="LU440" s="24"/>
      <c r="LV440" s="24"/>
      <c r="LW440" s="24"/>
      <c r="LX440" s="24"/>
      <c r="LY440" s="24"/>
      <c r="LZ440" s="24"/>
      <c r="MA440" s="24"/>
      <c r="MB440" s="24"/>
      <c r="MC440" s="24"/>
      <c r="MD440" s="24"/>
      <c r="ME440" s="24"/>
      <c r="MF440" s="24"/>
      <c r="MG440" s="24"/>
      <c r="MH440" s="24"/>
      <c r="MI440" s="24"/>
      <c r="MJ440" s="24"/>
      <c r="MK440" s="24"/>
      <c r="ML440" s="24"/>
      <c r="MM440" s="24"/>
      <c r="MN440" s="24"/>
      <c r="MO440" s="24"/>
      <c r="MP440" s="24"/>
      <c r="MQ440" s="24"/>
      <c r="MR440" s="24"/>
      <c r="MS440" s="24"/>
      <c r="MT440" s="24"/>
      <c r="MU440" s="24"/>
      <c r="MV440" s="24"/>
      <c r="MW440" s="24"/>
      <c r="MX440" s="24"/>
      <c r="MY440" s="24"/>
      <c r="MZ440" s="24"/>
      <c r="NA440" s="24"/>
      <c r="NB440" s="24"/>
      <c r="NC440" s="24"/>
      <c r="ND440" s="24"/>
      <c r="NE440" s="24"/>
      <c r="NF440" s="24"/>
      <c r="NG440" s="24"/>
      <c r="NH440" s="24"/>
      <c r="NI440" s="24"/>
      <c r="NJ440" s="24"/>
      <c r="NK440" s="24"/>
      <c r="NL440" s="24"/>
      <c r="NM440" s="24"/>
      <c r="NN440" s="24"/>
      <c r="NO440" s="24"/>
      <c r="NP440" s="24"/>
      <c r="NQ440" s="24"/>
      <c r="NR440" s="24"/>
      <c r="NS440" s="24"/>
      <c r="NT440" s="24"/>
      <c r="NU440" s="24"/>
      <c r="NV440" s="24"/>
      <c r="NW440" s="24"/>
      <c r="NX440" s="24"/>
      <c r="NY440" s="24"/>
      <c r="NZ440" s="24"/>
      <c r="OA440" s="24"/>
      <c r="OB440" s="24"/>
      <c r="OC440" s="24"/>
      <c r="OD440" s="24"/>
      <c r="OE440" s="24"/>
      <c r="OF440" s="24"/>
      <c r="OG440" s="24"/>
      <c r="OH440" s="24"/>
      <c r="OI440" s="24"/>
      <c r="OJ440" s="24"/>
      <c r="OK440" s="24"/>
      <c r="OL440" s="24"/>
      <c r="OM440" s="24"/>
      <c r="ON440" s="24"/>
      <c r="OO440" s="24"/>
      <c r="OP440" s="24"/>
      <c r="OQ440" s="24"/>
      <c r="OR440" s="24"/>
      <c r="OS440" s="24"/>
      <c r="OT440" s="24"/>
      <c r="OU440" s="24"/>
      <c r="OV440" s="24"/>
      <c r="OW440" s="24"/>
      <c r="OX440" s="24"/>
      <c r="OY440" s="24"/>
      <c r="OZ440" s="24"/>
      <c r="PA440" s="24"/>
      <c r="PB440" s="24"/>
      <c r="PC440" s="24"/>
      <c r="PD440" s="24"/>
      <c r="PE440" s="24"/>
      <c r="PF440" s="24"/>
      <c r="PG440" s="24"/>
      <c r="PH440" s="24"/>
      <c r="PI440" s="24"/>
      <c r="PJ440" s="24"/>
      <c r="PK440" s="24"/>
      <c r="PL440" s="24"/>
      <c r="PM440" s="24"/>
      <c r="PN440" s="24"/>
      <c r="PO440" s="24"/>
      <c r="PP440" s="24"/>
      <c r="PQ440" s="24"/>
      <c r="PR440" s="24"/>
      <c r="PS440" s="24"/>
      <c r="PT440" s="24"/>
      <c r="PU440" s="24"/>
      <c r="PV440" s="24"/>
      <c r="PW440" s="24"/>
      <c r="PX440" s="24"/>
      <c r="PY440" s="24"/>
      <c r="PZ440" s="24"/>
      <c r="QA440" s="24"/>
      <c r="QB440" s="24"/>
      <c r="QC440" s="24"/>
      <c r="QD440" s="24"/>
      <c r="QE440" s="24"/>
      <c r="QF440" s="24"/>
      <c r="QG440" s="24"/>
      <c r="QH440" s="24"/>
      <c r="QI440" s="24"/>
      <c r="QJ440" s="24"/>
      <c r="QK440" s="24"/>
      <c r="QL440" s="24"/>
      <c r="QM440" s="24"/>
      <c r="QN440" s="24"/>
      <c r="QO440" s="24"/>
      <c r="QP440" s="24"/>
      <c r="QQ440" s="24"/>
      <c r="QR440" s="24"/>
      <c r="QS440" s="24"/>
      <c r="QT440" s="24"/>
      <c r="QU440" s="24"/>
      <c r="QV440" s="24"/>
      <c r="QW440" s="24"/>
      <c r="QX440" s="24"/>
      <c r="QY440" s="24"/>
      <c r="QZ440" s="24"/>
      <c r="RA440" s="24"/>
      <c r="RB440" s="24"/>
      <c r="RC440" s="24"/>
      <c r="RD440" s="24"/>
      <c r="RE440" s="24"/>
      <c r="RF440" s="24"/>
      <c r="RG440" s="24"/>
      <c r="RH440" s="24"/>
      <c r="RI440" s="24"/>
      <c r="RJ440" s="24"/>
      <c r="RK440" s="24"/>
      <c r="RL440" s="24"/>
      <c r="RM440" s="24"/>
      <c r="RN440" s="24"/>
      <c r="RO440" s="24"/>
      <c r="RP440" s="24"/>
      <c r="RQ440" s="24"/>
      <c r="RR440" s="24"/>
      <c r="RS440" s="24"/>
      <c r="RT440" s="24"/>
      <c r="RU440" s="24"/>
      <c r="RV440" s="24"/>
      <c r="RW440" s="24"/>
      <c r="RX440" s="24"/>
      <c r="RY440" s="24"/>
      <c r="RZ440" s="24"/>
      <c r="SA440" s="24"/>
      <c r="SB440" s="24"/>
      <c r="SC440" s="24"/>
      <c r="SD440" s="24"/>
      <c r="SE440" s="24"/>
      <c r="SF440" s="24"/>
      <c r="SG440" s="24"/>
      <c r="SH440" s="24"/>
      <c r="SI440" s="24"/>
      <c r="SJ440" s="24"/>
      <c r="SK440" s="24"/>
      <c r="SL440" s="24"/>
      <c r="SM440" s="24"/>
      <c r="SN440" s="24"/>
      <c r="SO440" s="24"/>
      <c r="SP440" s="24"/>
      <c r="SQ440" s="24"/>
      <c r="SR440" s="24"/>
      <c r="SS440" s="24"/>
      <c r="ST440" s="24"/>
      <c r="SU440" s="24"/>
      <c r="SV440" s="24"/>
      <c r="SW440" s="24"/>
      <c r="SX440" s="24"/>
      <c r="SY440" s="24"/>
      <c r="SZ440" s="24"/>
      <c r="TA440" s="24"/>
      <c r="TB440" s="24"/>
      <c r="TC440" s="24"/>
      <c r="TD440" s="24"/>
      <c r="TE440" s="24"/>
      <c r="TF440" s="24"/>
      <c r="TG440" s="24"/>
      <c r="TH440" s="24"/>
      <c r="TI440" s="24"/>
      <c r="TJ440" s="24"/>
      <c r="TK440" s="24"/>
      <c r="TL440" s="24"/>
      <c r="TM440" s="24"/>
      <c r="TN440" s="24"/>
      <c r="TO440" s="24"/>
      <c r="TP440" s="24"/>
      <c r="TQ440" s="24"/>
      <c r="TR440" s="24"/>
      <c r="TS440" s="24"/>
      <c r="TT440" s="24"/>
      <c r="TU440" s="24"/>
      <c r="TV440" s="24"/>
      <c r="TW440" s="24"/>
      <c r="TX440" s="24"/>
      <c r="TY440" s="24"/>
      <c r="TZ440" s="24"/>
      <c r="UA440" s="24"/>
      <c r="UB440" s="24"/>
      <c r="UC440" s="24"/>
      <c r="UD440" s="24"/>
      <c r="UE440" s="24"/>
      <c r="UF440" s="24"/>
      <c r="UG440" s="24"/>
      <c r="UH440" s="24"/>
      <c r="UI440" s="24"/>
      <c r="UJ440" s="24"/>
      <c r="UK440" s="24"/>
      <c r="UL440" s="24"/>
      <c r="UM440" s="24"/>
      <c r="UN440" s="24"/>
      <c r="UO440" s="24"/>
      <c r="UP440" s="24"/>
      <c r="UQ440" s="24"/>
      <c r="UR440" s="24"/>
      <c r="US440" s="24"/>
      <c r="UT440" s="24"/>
      <c r="UU440" s="24"/>
      <c r="UV440" s="24"/>
      <c r="UW440" s="24"/>
      <c r="UX440" s="24"/>
      <c r="UY440" s="24"/>
      <c r="UZ440" s="24"/>
      <c r="VA440" s="24"/>
      <c r="VB440" s="24"/>
      <c r="VC440" s="24"/>
      <c r="VD440" s="24"/>
    </row>
    <row r="441" spans="1:576" s="23" customFormat="1" ht="15" customHeight="1" x14ac:dyDescent="0.2">
      <c r="A441" s="18">
        <v>127</v>
      </c>
      <c r="B441" s="89" t="s">
        <v>325</v>
      </c>
      <c r="C441" s="89" t="s">
        <v>326</v>
      </c>
      <c r="D441" s="20">
        <v>14</v>
      </c>
      <c r="E441" s="89" t="s">
        <v>247</v>
      </c>
      <c r="F441" s="89" t="s">
        <v>327</v>
      </c>
      <c r="G441" s="130" t="s">
        <v>125</v>
      </c>
      <c r="H441" s="22">
        <v>40</v>
      </c>
      <c r="I441" s="22" t="s">
        <v>121</v>
      </c>
      <c r="J441" s="21" t="s">
        <v>126</v>
      </c>
      <c r="K441" s="21" t="s">
        <v>274</v>
      </c>
      <c r="L441" s="21" t="s">
        <v>287</v>
      </c>
      <c r="M441" s="22">
        <v>1</v>
      </c>
      <c r="N441" s="218">
        <v>12087</v>
      </c>
      <c r="O441" s="62"/>
      <c r="P441" s="62"/>
      <c r="Q441" s="62">
        <f t="shared" si="219"/>
        <v>12087</v>
      </c>
      <c r="R441" s="62">
        <f>70.1*5</f>
        <v>350.5</v>
      </c>
      <c r="S441" s="62">
        <f t="shared" si="220"/>
        <v>2284.1666666666665</v>
      </c>
      <c r="T441" s="62">
        <f t="shared" si="221"/>
        <v>22841.666666666664</v>
      </c>
      <c r="U441" s="62">
        <f t="shared" si="222"/>
        <v>2115.2249999999999</v>
      </c>
      <c r="V441" s="62">
        <f t="shared" si="223"/>
        <v>362.61</v>
      </c>
      <c r="W441" s="62">
        <f t="shared" si="224"/>
        <v>604.35</v>
      </c>
      <c r="X441" s="62">
        <f t="shared" si="225"/>
        <v>241.74</v>
      </c>
      <c r="Y441" s="62">
        <f t="shared" si="229"/>
        <v>957</v>
      </c>
      <c r="Z441" s="62">
        <f t="shared" si="230"/>
        <v>661</v>
      </c>
      <c r="AA441" s="64">
        <f t="shared" si="226"/>
        <v>6852.5</v>
      </c>
      <c r="AB441" s="64">
        <f t="shared" si="227"/>
        <v>20044.286111111112</v>
      </c>
      <c r="AC441" s="64">
        <f t="shared" si="228"/>
        <v>240531.43333333335</v>
      </c>
      <c r="AD441" s="64"/>
      <c r="AE441" s="64"/>
      <c r="AF441" s="64"/>
      <c r="AG441" s="64"/>
      <c r="AH441" s="64"/>
      <c r="AI441" s="64"/>
      <c r="AJ441" s="64"/>
      <c r="AK441" s="64"/>
      <c r="AL441" s="6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4"/>
      <c r="BV441" s="24"/>
      <c r="BW441" s="24"/>
      <c r="BX441" s="24"/>
      <c r="BY441" s="24"/>
      <c r="BZ441" s="24"/>
      <c r="CA441" s="24"/>
      <c r="CB441" s="24"/>
      <c r="CC441" s="24"/>
      <c r="CD441" s="24"/>
      <c r="CE441" s="24"/>
      <c r="CF441" s="24"/>
      <c r="CG441" s="24"/>
      <c r="CH441" s="24"/>
      <c r="CI441" s="24"/>
      <c r="CJ441" s="24"/>
      <c r="CK441" s="24"/>
      <c r="CL441" s="24"/>
      <c r="CM441" s="24"/>
      <c r="CN441" s="24"/>
      <c r="CO441" s="24"/>
      <c r="CP441" s="24"/>
      <c r="CQ441" s="24"/>
      <c r="CR441" s="24"/>
      <c r="CS441" s="24"/>
      <c r="CT441" s="24"/>
      <c r="CU441" s="24"/>
      <c r="CV441" s="24"/>
      <c r="CW441" s="24"/>
      <c r="CX441" s="24"/>
      <c r="CY441" s="24"/>
      <c r="CZ441" s="24"/>
      <c r="DA441" s="24"/>
      <c r="DB441" s="24"/>
      <c r="DC441" s="24"/>
      <c r="DD441" s="24"/>
      <c r="DE441" s="24"/>
      <c r="DF441" s="24"/>
      <c r="DG441" s="24"/>
      <c r="DH441" s="24"/>
      <c r="DI441" s="24"/>
      <c r="DJ441" s="24"/>
      <c r="DK441" s="24"/>
      <c r="DL441" s="24"/>
      <c r="DM441" s="24"/>
      <c r="DN441" s="24"/>
      <c r="DO441" s="24"/>
      <c r="DP441" s="24"/>
      <c r="DQ441" s="24"/>
      <c r="DR441" s="24"/>
      <c r="DS441" s="24"/>
      <c r="DT441" s="24"/>
      <c r="DU441" s="24"/>
      <c r="DV441" s="24"/>
      <c r="DW441" s="24"/>
      <c r="DX441" s="24"/>
      <c r="DY441" s="24"/>
      <c r="DZ441" s="24"/>
      <c r="EA441" s="24"/>
      <c r="EB441" s="24"/>
      <c r="EC441" s="24"/>
      <c r="ED441" s="24"/>
      <c r="EE441" s="24"/>
      <c r="EF441" s="24"/>
      <c r="EG441" s="24"/>
      <c r="EH441" s="24"/>
      <c r="EI441" s="24"/>
      <c r="EJ441" s="24"/>
      <c r="EK441" s="24"/>
      <c r="EL441" s="24"/>
      <c r="EM441" s="24"/>
      <c r="EN441" s="24"/>
      <c r="EO441" s="24"/>
      <c r="EP441" s="24"/>
      <c r="EQ441" s="24"/>
      <c r="ER441" s="24"/>
      <c r="ES441" s="24"/>
      <c r="ET441" s="24"/>
      <c r="EU441" s="24"/>
      <c r="EV441" s="24"/>
      <c r="EW441" s="24"/>
      <c r="EX441" s="24"/>
      <c r="EY441" s="24"/>
      <c r="EZ441" s="24"/>
      <c r="FA441" s="24"/>
      <c r="FB441" s="24"/>
      <c r="FC441" s="24"/>
      <c r="FD441" s="24"/>
      <c r="FE441" s="24"/>
      <c r="FF441" s="24"/>
      <c r="FG441" s="24"/>
      <c r="FH441" s="24"/>
      <c r="FI441" s="24"/>
      <c r="FJ441" s="24"/>
      <c r="FK441" s="24"/>
      <c r="FL441" s="24"/>
      <c r="FM441" s="24"/>
      <c r="FN441" s="24"/>
      <c r="FO441" s="24"/>
      <c r="FP441" s="24"/>
      <c r="FQ441" s="24"/>
      <c r="FR441" s="24"/>
      <c r="FS441" s="24"/>
      <c r="FT441" s="24"/>
      <c r="FU441" s="24"/>
      <c r="FV441" s="24"/>
      <c r="FW441" s="24"/>
      <c r="FX441" s="24"/>
      <c r="FY441" s="24"/>
      <c r="FZ441" s="24"/>
      <c r="GA441" s="24"/>
      <c r="GB441" s="24"/>
      <c r="GC441" s="24"/>
      <c r="GD441" s="24"/>
      <c r="GE441" s="24"/>
      <c r="GF441" s="24"/>
      <c r="GG441" s="24"/>
      <c r="GH441" s="24"/>
      <c r="GI441" s="24"/>
      <c r="GJ441" s="24"/>
      <c r="GK441" s="24"/>
      <c r="GL441" s="24"/>
      <c r="GM441" s="24"/>
      <c r="GN441" s="24"/>
      <c r="GO441" s="24"/>
      <c r="GP441" s="24"/>
      <c r="GQ441" s="24"/>
      <c r="GR441" s="24"/>
      <c r="GS441" s="24"/>
      <c r="GT441" s="24"/>
      <c r="GU441" s="24"/>
      <c r="GV441" s="24"/>
      <c r="GW441" s="24"/>
      <c r="GX441" s="24"/>
      <c r="GY441" s="24"/>
      <c r="GZ441" s="24"/>
      <c r="HA441" s="24"/>
      <c r="HB441" s="24"/>
      <c r="HC441" s="24"/>
      <c r="HD441" s="24"/>
      <c r="HE441" s="24"/>
      <c r="HF441" s="24"/>
      <c r="HG441" s="24"/>
      <c r="HH441" s="24"/>
      <c r="HI441" s="24"/>
      <c r="HJ441" s="24"/>
      <c r="HK441" s="24"/>
      <c r="HL441" s="24"/>
      <c r="HM441" s="24"/>
      <c r="HN441" s="24"/>
      <c r="HO441" s="24"/>
      <c r="HP441" s="24"/>
      <c r="HQ441" s="24"/>
      <c r="HR441" s="24"/>
      <c r="HS441" s="24"/>
      <c r="HT441" s="24"/>
      <c r="HU441" s="24"/>
      <c r="HV441" s="24"/>
      <c r="HW441" s="24"/>
      <c r="HX441" s="24"/>
      <c r="HY441" s="24"/>
      <c r="HZ441" s="24"/>
      <c r="IA441" s="24"/>
      <c r="IB441" s="24"/>
      <c r="IC441" s="24"/>
      <c r="ID441" s="24"/>
      <c r="IE441" s="24"/>
      <c r="IF441" s="24"/>
      <c r="IG441" s="24"/>
      <c r="IH441" s="24"/>
      <c r="II441" s="24"/>
      <c r="IJ441" s="24"/>
      <c r="IK441" s="24"/>
      <c r="IL441" s="24"/>
      <c r="IM441" s="24"/>
      <c r="IN441" s="24"/>
      <c r="IO441" s="24"/>
      <c r="IP441" s="24"/>
      <c r="IQ441" s="24"/>
      <c r="IR441" s="24"/>
      <c r="IS441" s="24"/>
      <c r="IT441" s="24"/>
      <c r="IU441" s="24"/>
      <c r="IV441" s="24"/>
      <c r="IW441" s="24"/>
      <c r="IX441" s="24"/>
      <c r="IY441" s="24"/>
      <c r="IZ441" s="24"/>
      <c r="JA441" s="24"/>
      <c r="JB441" s="24"/>
      <c r="JC441" s="24"/>
      <c r="JD441" s="24"/>
      <c r="JE441" s="24"/>
      <c r="JF441" s="24"/>
      <c r="JG441" s="24"/>
      <c r="JH441" s="24"/>
      <c r="JI441" s="24"/>
      <c r="JJ441" s="24"/>
      <c r="JK441" s="24"/>
      <c r="JL441" s="24"/>
      <c r="JM441" s="24"/>
      <c r="JN441" s="24"/>
      <c r="JO441" s="24"/>
      <c r="JP441" s="24"/>
      <c r="JQ441" s="24"/>
      <c r="JR441" s="24"/>
      <c r="JS441" s="24"/>
      <c r="JT441" s="24"/>
      <c r="JU441" s="24"/>
      <c r="JV441" s="24"/>
      <c r="JW441" s="24"/>
      <c r="JX441" s="24"/>
      <c r="JY441" s="24"/>
      <c r="JZ441" s="24"/>
      <c r="KA441" s="24"/>
      <c r="KB441" s="24"/>
      <c r="KC441" s="24"/>
      <c r="KD441" s="24"/>
      <c r="KE441" s="24"/>
      <c r="KF441" s="24"/>
      <c r="KG441" s="24"/>
      <c r="KH441" s="24"/>
      <c r="KI441" s="24"/>
      <c r="KJ441" s="24"/>
      <c r="KK441" s="24"/>
      <c r="KL441" s="24"/>
      <c r="KM441" s="24"/>
      <c r="KN441" s="24"/>
      <c r="KO441" s="24"/>
      <c r="KP441" s="24"/>
      <c r="KQ441" s="24"/>
      <c r="KR441" s="24"/>
      <c r="KS441" s="24"/>
      <c r="KT441" s="24"/>
      <c r="KU441" s="24"/>
      <c r="KV441" s="24"/>
      <c r="KW441" s="24"/>
      <c r="KX441" s="24"/>
      <c r="KY441" s="24"/>
      <c r="KZ441" s="24"/>
      <c r="LA441" s="24"/>
      <c r="LB441" s="24"/>
      <c r="LC441" s="24"/>
      <c r="LD441" s="24"/>
      <c r="LE441" s="24"/>
      <c r="LF441" s="24"/>
      <c r="LG441" s="24"/>
      <c r="LH441" s="24"/>
      <c r="LI441" s="24"/>
      <c r="LJ441" s="24"/>
      <c r="LK441" s="24"/>
      <c r="LL441" s="24"/>
      <c r="LM441" s="24"/>
      <c r="LN441" s="24"/>
      <c r="LO441" s="24"/>
      <c r="LP441" s="24"/>
      <c r="LQ441" s="24"/>
      <c r="LR441" s="24"/>
      <c r="LS441" s="24"/>
      <c r="LT441" s="24"/>
      <c r="LU441" s="24"/>
      <c r="LV441" s="24"/>
      <c r="LW441" s="24"/>
      <c r="LX441" s="24"/>
      <c r="LY441" s="24"/>
      <c r="LZ441" s="24"/>
      <c r="MA441" s="24"/>
      <c r="MB441" s="24"/>
      <c r="MC441" s="24"/>
      <c r="MD441" s="24"/>
      <c r="ME441" s="24"/>
      <c r="MF441" s="24"/>
      <c r="MG441" s="24"/>
      <c r="MH441" s="24"/>
      <c r="MI441" s="24"/>
      <c r="MJ441" s="24"/>
      <c r="MK441" s="24"/>
      <c r="ML441" s="24"/>
      <c r="MM441" s="24"/>
      <c r="MN441" s="24"/>
      <c r="MO441" s="24"/>
      <c r="MP441" s="24"/>
      <c r="MQ441" s="24"/>
      <c r="MR441" s="24"/>
      <c r="MS441" s="24"/>
      <c r="MT441" s="24"/>
      <c r="MU441" s="24"/>
      <c r="MV441" s="24"/>
      <c r="MW441" s="24"/>
      <c r="MX441" s="24"/>
      <c r="MY441" s="24"/>
      <c r="MZ441" s="24"/>
      <c r="NA441" s="24"/>
      <c r="NB441" s="24"/>
      <c r="NC441" s="24"/>
      <c r="ND441" s="24"/>
      <c r="NE441" s="24"/>
      <c r="NF441" s="24"/>
      <c r="NG441" s="24"/>
      <c r="NH441" s="24"/>
      <c r="NI441" s="24"/>
      <c r="NJ441" s="24"/>
      <c r="NK441" s="24"/>
      <c r="NL441" s="24"/>
      <c r="NM441" s="24"/>
      <c r="NN441" s="24"/>
      <c r="NO441" s="24"/>
      <c r="NP441" s="24"/>
      <c r="NQ441" s="24"/>
      <c r="NR441" s="24"/>
      <c r="NS441" s="24"/>
      <c r="NT441" s="24"/>
      <c r="NU441" s="24"/>
      <c r="NV441" s="24"/>
      <c r="NW441" s="24"/>
      <c r="NX441" s="24"/>
      <c r="NY441" s="24"/>
      <c r="NZ441" s="24"/>
      <c r="OA441" s="24"/>
      <c r="OB441" s="24"/>
      <c r="OC441" s="24"/>
      <c r="OD441" s="24"/>
      <c r="OE441" s="24"/>
      <c r="OF441" s="24"/>
      <c r="OG441" s="24"/>
      <c r="OH441" s="24"/>
      <c r="OI441" s="24"/>
      <c r="OJ441" s="24"/>
      <c r="OK441" s="24"/>
      <c r="OL441" s="24"/>
      <c r="OM441" s="24"/>
      <c r="ON441" s="24"/>
      <c r="OO441" s="24"/>
      <c r="OP441" s="24"/>
      <c r="OQ441" s="24"/>
      <c r="OR441" s="24"/>
      <c r="OS441" s="24"/>
      <c r="OT441" s="24"/>
      <c r="OU441" s="24"/>
      <c r="OV441" s="24"/>
      <c r="OW441" s="24"/>
      <c r="OX441" s="24"/>
      <c r="OY441" s="24"/>
      <c r="OZ441" s="24"/>
      <c r="PA441" s="24"/>
      <c r="PB441" s="24"/>
      <c r="PC441" s="24"/>
      <c r="PD441" s="24"/>
      <c r="PE441" s="24"/>
      <c r="PF441" s="24"/>
      <c r="PG441" s="24"/>
      <c r="PH441" s="24"/>
      <c r="PI441" s="24"/>
      <c r="PJ441" s="24"/>
      <c r="PK441" s="24"/>
      <c r="PL441" s="24"/>
      <c r="PM441" s="24"/>
      <c r="PN441" s="24"/>
      <c r="PO441" s="24"/>
      <c r="PP441" s="24"/>
      <c r="PQ441" s="24"/>
      <c r="PR441" s="24"/>
      <c r="PS441" s="24"/>
      <c r="PT441" s="24"/>
      <c r="PU441" s="24"/>
      <c r="PV441" s="24"/>
      <c r="PW441" s="24"/>
      <c r="PX441" s="24"/>
      <c r="PY441" s="24"/>
      <c r="PZ441" s="24"/>
      <c r="QA441" s="24"/>
      <c r="QB441" s="24"/>
      <c r="QC441" s="24"/>
      <c r="QD441" s="24"/>
      <c r="QE441" s="24"/>
      <c r="QF441" s="24"/>
      <c r="QG441" s="24"/>
      <c r="QH441" s="24"/>
      <c r="QI441" s="24"/>
      <c r="QJ441" s="24"/>
      <c r="QK441" s="24"/>
      <c r="QL441" s="24"/>
      <c r="QM441" s="24"/>
      <c r="QN441" s="24"/>
      <c r="QO441" s="24"/>
      <c r="QP441" s="24"/>
      <c r="QQ441" s="24"/>
      <c r="QR441" s="24"/>
      <c r="QS441" s="24"/>
      <c r="QT441" s="24"/>
      <c r="QU441" s="24"/>
      <c r="QV441" s="24"/>
      <c r="QW441" s="24"/>
      <c r="QX441" s="24"/>
      <c r="QY441" s="24"/>
      <c r="QZ441" s="24"/>
      <c r="RA441" s="24"/>
      <c r="RB441" s="24"/>
      <c r="RC441" s="24"/>
      <c r="RD441" s="24"/>
      <c r="RE441" s="24"/>
      <c r="RF441" s="24"/>
      <c r="RG441" s="24"/>
      <c r="RH441" s="24"/>
      <c r="RI441" s="24"/>
      <c r="RJ441" s="24"/>
      <c r="RK441" s="24"/>
      <c r="RL441" s="24"/>
      <c r="RM441" s="24"/>
      <c r="RN441" s="24"/>
      <c r="RO441" s="24"/>
      <c r="RP441" s="24"/>
      <c r="RQ441" s="24"/>
      <c r="RR441" s="24"/>
      <c r="RS441" s="24"/>
      <c r="RT441" s="24"/>
      <c r="RU441" s="24"/>
      <c r="RV441" s="24"/>
      <c r="RW441" s="24"/>
      <c r="RX441" s="24"/>
      <c r="RY441" s="24"/>
      <c r="RZ441" s="24"/>
      <c r="SA441" s="24"/>
      <c r="SB441" s="24"/>
      <c r="SC441" s="24"/>
      <c r="SD441" s="24"/>
      <c r="SE441" s="24"/>
      <c r="SF441" s="24"/>
      <c r="SG441" s="24"/>
      <c r="SH441" s="24"/>
      <c r="SI441" s="24"/>
      <c r="SJ441" s="24"/>
      <c r="SK441" s="24"/>
      <c r="SL441" s="24"/>
      <c r="SM441" s="24"/>
      <c r="SN441" s="24"/>
      <c r="SO441" s="24"/>
      <c r="SP441" s="24"/>
      <c r="SQ441" s="24"/>
      <c r="SR441" s="24"/>
      <c r="SS441" s="24"/>
      <c r="ST441" s="24"/>
      <c r="SU441" s="24"/>
      <c r="SV441" s="24"/>
      <c r="SW441" s="24"/>
      <c r="SX441" s="24"/>
      <c r="SY441" s="24"/>
      <c r="SZ441" s="24"/>
      <c r="TA441" s="24"/>
      <c r="TB441" s="24"/>
      <c r="TC441" s="24"/>
      <c r="TD441" s="24"/>
      <c r="TE441" s="24"/>
      <c r="TF441" s="24"/>
      <c r="TG441" s="24"/>
      <c r="TH441" s="24"/>
      <c r="TI441" s="24"/>
      <c r="TJ441" s="24"/>
      <c r="TK441" s="24"/>
      <c r="TL441" s="24"/>
      <c r="TM441" s="24"/>
      <c r="TN441" s="24"/>
      <c r="TO441" s="24"/>
      <c r="TP441" s="24"/>
      <c r="TQ441" s="24"/>
      <c r="TR441" s="24"/>
      <c r="TS441" s="24"/>
      <c r="TT441" s="24"/>
      <c r="TU441" s="24"/>
      <c r="TV441" s="24"/>
      <c r="TW441" s="24"/>
      <c r="TX441" s="24"/>
      <c r="TY441" s="24"/>
      <c r="TZ441" s="24"/>
      <c r="UA441" s="24"/>
      <c r="UB441" s="24"/>
      <c r="UC441" s="24"/>
      <c r="UD441" s="24"/>
      <c r="UE441" s="24"/>
      <c r="UF441" s="24"/>
      <c r="UG441" s="24"/>
      <c r="UH441" s="24"/>
      <c r="UI441" s="24"/>
      <c r="UJ441" s="24"/>
      <c r="UK441" s="24"/>
      <c r="UL441" s="24"/>
      <c r="UM441" s="24"/>
      <c r="UN441" s="24"/>
      <c r="UO441" s="24"/>
      <c r="UP441" s="24"/>
      <c r="UQ441" s="24"/>
      <c r="UR441" s="24"/>
      <c r="US441" s="24"/>
      <c r="UT441" s="24"/>
      <c r="UU441" s="24"/>
      <c r="UV441" s="24"/>
      <c r="UW441" s="24"/>
      <c r="UX441" s="24"/>
      <c r="UY441" s="24"/>
      <c r="UZ441" s="24"/>
      <c r="VA441" s="24"/>
      <c r="VB441" s="24"/>
      <c r="VC441" s="24"/>
      <c r="VD441" s="24"/>
    </row>
    <row r="442" spans="1:576" s="23" customFormat="1" ht="15" customHeight="1" x14ac:dyDescent="0.2">
      <c r="A442" s="18">
        <v>128</v>
      </c>
      <c r="B442" s="89" t="s">
        <v>325</v>
      </c>
      <c r="C442" s="89" t="s">
        <v>326</v>
      </c>
      <c r="D442" s="20">
        <v>14</v>
      </c>
      <c r="E442" s="89" t="s">
        <v>247</v>
      </c>
      <c r="F442" s="89" t="s">
        <v>327</v>
      </c>
      <c r="G442" s="130" t="s">
        <v>125</v>
      </c>
      <c r="H442" s="22">
        <v>40</v>
      </c>
      <c r="I442" s="22" t="s">
        <v>121</v>
      </c>
      <c r="J442" s="21" t="s">
        <v>222</v>
      </c>
      <c r="K442" s="21" t="s">
        <v>270</v>
      </c>
      <c r="L442" s="21" t="s">
        <v>287</v>
      </c>
      <c r="M442" s="22">
        <v>1</v>
      </c>
      <c r="N442" s="218">
        <v>12087</v>
      </c>
      <c r="O442" s="62">
        <f>+N442*20%</f>
        <v>2417.4</v>
      </c>
      <c r="P442" s="62"/>
      <c r="Q442" s="62">
        <f t="shared" si="219"/>
        <v>14504.4</v>
      </c>
      <c r="R442" s="62"/>
      <c r="S442" s="62">
        <f t="shared" si="220"/>
        <v>2687.0666666666666</v>
      </c>
      <c r="T442" s="62">
        <f t="shared" si="221"/>
        <v>26870.666666666664</v>
      </c>
      <c r="U442" s="62">
        <f t="shared" si="222"/>
        <v>2538.27</v>
      </c>
      <c r="V442" s="62">
        <f t="shared" si="223"/>
        <v>435.13199999999995</v>
      </c>
      <c r="W442" s="62">
        <f t="shared" si="224"/>
        <v>725.22</v>
      </c>
      <c r="X442" s="62">
        <f t="shared" si="225"/>
        <v>290.08800000000002</v>
      </c>
      <c r="Y442" s="62">
        <f t="shared" si="229"/>
        <v>957</v>
      </c>
      <c r="Z442" s="62">
        <f t="shared" si="230"/>
        <v>661</v>
      </c>
      <c r="AA442" s="64">
        <f t="shared" si="226"/>
        <v>8061.2</v>
      </c>
      <c r="AB442" s="64">
        <f t="shared" si="227"/>
        <v>23246.021111111113</v>
      </c>
      <c r="AC442" s="64">
        <f t="shared" si="228"/>
        <v>278952.25333333336</v>
      </c>
      <c r="AD442" s="64"/>
      <c r="AE442" s="64"/>
      <c r="AF442" s="64"/>
      <c r="AG442" s="64"/>
      <c r="AH442" s="64"/>
      <c r="AI442" s="64"/>
      <c r="AJ442" s="64"/>
      <c r="AK442" s="64"/>
      <c r="AL442" s="6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  <c r="CH442" s="24"/>
      <c r="CI442" s="24"/>
      <c r="CJ442" s="24"/>
      <c r="CK442" s="24"/>
      <c r="CL442" s="24"/>
      <c r="CM442" s="24"/>
      <c r="CN442" s="24"/>
      <c r="CO442" s="24"/>
      <c r="CP442" s="24"/>
      <c r="CQ442" s="24"/>
      <c r="CR442" s="24"/>
      <c r="CS442" s="24"/>
      <c r="CT442" s="24"/>
      <c r="CU442" s="24"/>
      <c r="CV442" s="24"/>
      <c r="CW442" s="24"/>
      <c r="CX442" s="24"/>
      <c r="CY442" s="24"/>
      <c r="CZ442" s="24"/>
      <c r="DA442" s="24"/>
      <c r="DB442" s="24"/>
      <c r="DC442" s="24"/>
      <c r="DD442" s="24"/>
      <c r="DE442" s="24"/>
      <c r="DF442" s="24"/>
      <c r="DG442" s="24"/>
      <c r="DH442" s="24"/>
      <c r="DI442" s="24"/>
      <c r="DJ442" s="24"/>
      <c r="DK442" s="24"/>
      <c r="DL442" s="24"/>
      <c r="DM442" s="24"/>
      <c r="DN442" s="24"/>
      <c r="DO442" s="24"/>
      <c r="DP442" s="24"/>
      <c r="DQ442" s="24"/>
      <c r="DR442" s="24"/>
      <c r="DS442" s="24"/>
      <c r="DT442" s="24"/>
      <c r="DU442" s="24"/>
      <c r="DV442" s="24"/>
      <c r="DW442" s="24"/>
      <c r="DX442" s="24"/>
      <c r="DY442" s="24"/>
      <c r="DZ442" s="24"/>
      <c r="EA442" s="24"/>
      <c r="EB442" s="24"/>
      <c r="EC442" s="24"/>
      <c r="ED442" s="24"/>
      <c r="EE442" s="24"/>
      <c r="EF442" s="24"/>
      <c r="EG442" s="24"/>
      <c r="EH442" s="24"/>
      <c r="EI442" s="24"/>
      <c r="EJ442" s="24"/>
      <c r="EK442" s="24"/>
      <c r="EL442" s="24"/>
      <c r="EM442" s="24"/>
      <c r="EN442" s="24"/>
      <c r="EO442" s="24"/>
      <c r="EP442" s="24"/>
      <c r="EQ442" s="24"/>
      <c r="ER442" s="24"/>
      <c r="ES442" s="24"/>
      <c r="ET442" s="24"/>
      <c r="EU442" s="24"/>
      <c r="EV442" s="24"/>
      <c r="EW442" s="24"/>
      <c r="EX442" s="24"/>
      <c r="EY442" s="24"/>
      <c r="EZ442" s="24"/>
      <c r="FA442" s="24"/>
      <c r="FB442" s="24"/>
      <c r="FC442" s="24"/>
      <c r="FD442" s="24"/>
      <c r="FE442" s="24"/>
      <c r="FF442" s="24"/>
      <c r="FG442" s="24"/>
      <c r="FH442" s="24"/>
      <c r="FI442" s="24"/>
      <c r="FJ442" s="24"/>
      <c r="FK442" s="24"/>
      <c r="FL442" s="24"/>
      <c r="FM442" s="24"/>
      <c r="FN442" s="24"/>
      <c r="FO442" s="24"/>
      <c r="FP442" s="24"/>
      <c r="FQ442" s="24"/>
      <c r="FR442" s="24"/>
      <c r="FS442" s="24"/>
      <c r="FT442" s="24"/>
      <c r="FU442" s="24"/>
      <c r="FV442" s="24"/>
      <c r="FW442" s="24"/>
      <c r="FX442" s="24"/>
      <c r="FY442" s="24"/>
      <c r="FZ442" s="24"/>
      <c r="GA442" s="24"/>
      <c r="GB442" s="24"/>
      <c r="GC442" s="24"/>
      <c r="GD442" s="24"/>
      <c r="GE442" s="24"/>
      <c r="GF442" s="24"/>
      <c r="GG442" s="24"/>
      <c r="GH442" s="24"/>
      <c r="GI442" s="24"/>
      <c r="GJ442" s="24"/>
      <c r="GK442" s="24"/>
      <c r="GL442" s="24"/>
      <c r="GM442" s="24"/>
      <c r="GN442" s="24"/>
      <c r="GO442" s="24"/>
      <c r="GP442" s="24"/>
      <c r="GQ442" s="24"/>
      <c r="GR442" s="24"/>
      <c r="GS442" s="24"/>
      <c r="GT442" s="24"/>
      <c r="GU442" s="24"/>
      <c r="GV442" s="24"/>
      <c r="GW442" s="24"/>
      <c r="GX442" s="24"/>
      <c r="GY442" s="24"/>
      <c r="GZ442" s="24"/>
      <c r="HA442" s="24"/>
      <c r="HB442" s="24"/>
      <c r="HC442" s="24"/>
      <c r="HD442" s="24"/>
      <c r="HE442" s="24"/>
      <c r="HF442" s="24"/>
      <c r="HG442" s="24"/>
      <c r="HH442" s="24"/>
      <c r="HI442" s="24"/>
      <c r="HJ442" s="24"/>
      <c r="HK442" s="24"/>
      <c r="HL442" s="24"/>
      <c r="HM442" s="24"/>
      <c r="HN442" s="24"/>
      <c r="HO442" s="24"/>
      <c r="HP442" s="24"/>
      <c r="HQ442" s="24"/>
      <c r="HR442" s="24"/>
      <c r="HS442" s="24"/>
      <c r="HT442" s="24"/>
      <c r="HU442" s="24"/>
      <c r="HV442" s="24"/>
      <c r="HW442" s="24"/>
      <c r="HX442" s="24"/>
      <c r="HY442" s="24"/>
      <c r="HZ442" s="24"/>
      <c r="IA442" s="24"/>
      <c r="IB442" s="24"/>
      <c r="IC442" s="24"/>
      <c r="ID442" s="24"/>
      <c r="IE442" s="24"/>
      <c r="IF442" s="24"/>
      <c r="IG442" s="24"/>
      <c r="IH442" s="24"/>
      <c r="II442" s="24"/>
      <c r="IJ442" s="24"/>
      <c r="IK442" s="24"/>
      <c r="IL442" s="24"/>
      <c r="IM442" s="24"/>
      <c r="IN442" s="24"/>
      <c r="IO442" s="24"/>
      <c r="IP442" s="24"/>
      <c r="IQ442" s="24"/>
      <c r="IR442" s="24"/>
      <c r="IS442" s="24"/>
      <c r="IT442" s="24"/>
      <c r="IU442" s="24"/>
      <c r="IV442" s="24"/>
      <c r="IW442" s="24"/>
      <c r="IX442" s="24"/>
      <c r="IY442" s="24"/>
      <c r="IZ442" s="24"/>
      <c r="JA442" s="24"/>
      <c r="JB442" s="24"/>
      <c r="JC442" s="24"/>
      <c r="JD442" s="24"/>
      <c r="JE442" s="24"/>
      <c r="JF442" s="24"/>
      <c r="JG442" s="24"/>
      <c r="JH442" s="24"/>
      <c r="JI442" s="24"/>
      <c r="JJ442" s="24"/>
      <c r="JK442" s="24"/>
      <c r="JL442" s="24"/>
      <c r="JM442" s="24"/>
      <c r="JN442" s="24"/>
      <c r="JO442" s="24"/>
      <c r="JP442" s="24"/>
      <c r="JQ442" s="24"/>
      <c r="JR442" s="24"/>
      <c r="JS442" s="24"/>
      <c r="JT442" s="24"/>
      <c r="JU442" s="24"/>
      <c r="JV442" s="24"/>
      <c r="JW442" s="24"/>
      <c r="JX442" s="24"/>
      <c r="JY442" s="24"/>
      <c r="JZ442" s="24"/>
      <c r="KA442" s="24"/>
      <c r="KB442" s="24"/>
      <c r="KC442" s="24"/>
      <c r="KD442" s="24"/>
      <c r="KE442" s="24"/>
      <c r="KF442" s="24"/>
      <c r="KG442" s="24"/>
      <c r="KH442" s="24"/>
      <c r="KI442" s="24"/>
      <c r="KJ442" s="24"/>
      <c r="KK442" s="24"/>
      <c r="KL442" s="24"/>
      <c r="KM442" s="24"/>
      <c r="KN442" s="24"/>
      <c r="KO442" s="24"/>
      <c r="KP442" s="24"/>
      <c r="KQ442" s="24"/>
      <c r="KR442" s="24"/>
      <c r="KS442" s="24"/>
      <c r="KT442" s="24"/>
      <c r="KU442" s="24"/>
      <c r="KV442" s="24"/>
      <c r="KW442" s="24"/>
      <c r="KX442" s="24"/>
      <c r="KY442" s="24"/>
      <c r="KZ442" s="24"/>
      <c r="LA442" s="24"/>
      <c r="LB442" s="24"/>
      <c r="LC442" s="24"/>
      <c r="LD442" s="24"/>
      <c r="LE442" s="24"/>
      <c r="LF442" s="24"/>
      <c r="LG442" s="24"/>
      <c r="LH442" s="24"/>
      <c r="LI442" s="24"/>
      <c r="LJ442" s="24"/>
      <c r="LK442" s="24"/>
      <c r="LL442" s="24"/>
      <c r="LM442" s="24"/>
      <c r="LN442" s="24"/>
      <c r="LO442" s="24"/>
      <c r="LP442" s="24"/>
      <c r="LQ442" s="24"/>
      <c r="LR442" s="24"/>
      <c r="LS442" s="24"/>
      <c r="LT442" s="24"/>
      <c r="LU442" s="24"/>
      <c r="LV442" s="24"/>
      <c r="LW442" s="24"/>
      <c r="LX442" s="24"/>
      <c r="LY442" s="24"/>
      <c r="LZ442" s="24"/>
      <c r="MA442" s="24"/>
      <c r="MB442" s="24"/>
      <c r="MC442" s="24"/>
      <c r="MD442" s="24"/>
      <c r="ME442" s="24"/>
      <c r="MF442" s="24"/>
      <c r="MG442" s="24"/>
      <c r="MH442" s="24"/>
      <c r="MI442" s="24"/>
      <c r="MJ442" s="24"/>
      <c r="MK442" s="24"/>
      <c r="ML442" s="24"/>
      <c r="MM442" s="24"/>
      <c r="MN442" s="24"/>
      <c r="MO442" s="24"/>
      <c r="MP442" s="24"/>
      <c r="MQ442" s="24"/>
      <c r="MR442" s="24"/>
      <c r="MS442" s="24"/>
      <c r="MT442" s="24"/>
      <c r="MU442" s="24"/>
      <c r="MV442" s="24"/>
      <c r="MW442" s="24"/>
      <c r="MX442" s="24"/>
      <c r="MY442" s="24"/>
      <c r="MZ442" s="24"/>
      <c r="NA442" s="24"/>
      <c r="NB442" s="24"/>
      <c r="NC442" s="24"/>
      <c r="ND442" s="24"/>
      <c r="NE442" s="24"/>
      <c r="NF442" s="24"/>
      <c r="NG442" s="24"/>
      <c r="NH442" s="24"/>
      <c r="NI442" s="24"/>
      <c r="NJ442" s="24"/>
      <c r="NK442" s="24"/>
      <c r="NL442" s="24"/>
      <c r="NM442" s="24"/>
      <c r="NN442" s="24"/>
      <c r="NO442" s="24"/>
      <c r="NP442" s="24"/>
      <c r="NQ442" s="24"/>
      <c r="NR442" s="24"/>
      <c r="NS442" s="24"/>
      <c r="NT442" s="24"/>
      <c r="NU442" s="24"/>
      <c r="NV442" s="24"/>
      <c r="NW442" s="24"/>
      <c r="NX442" s="24"/>
      <c r="NY442" s="24"/>
      <c r="NZ442" s="24"/>
      <c r="OA442" s="24"/>
      <c r="OB442" s="24"/>
      <c r="OC442" s="24"/>
      <c r="OD442" s="24"/>
      <c r="OE442" s="24"/>
      <c r="OF442" s="24"/>
      <c r="OG442" s="24"/>
      <c r="OH442" s="24"/>
      <c r="OI442" s="24"/>
      <c r="OJ442" s="24"/>
      <c r="OK442" s="24"/>
      <c r="OL442" s="24"/>
      <c r="OM442" s="24"/>
      <c r="ON442" s="24"/>
      <c r="OO442" s="24"/>
      <c r="OP442" s="24"/>
      <c r="OQ442" s="24"/>
      <c r="OR442" s="24"/>
      <c r="OS442" s="24"/>
      <c r="OT442" s="24"/>
      <c r="OU442" s="24"/>
      <c r="OV442" s="24"/>
      <c r="OW442" s="24"/>
      <c r="OX442" s="24"/>
      <c r="OY442" s="24"/>
      <c r="OZ442" s="24"/>
      <c r="PA442" s="24"/>
      <c r="PB442" s="24"/>
      <c r="PC442" s="24"/>
      <c r="PD442" s="24"/>
      <c r="PE442" s="24"/>
      <c r="PF442" s="24"/>
      <c r="PG442" s="24"/>
      <c r="PH442" s="24"/>
      <c r="PI442" s="24"/>
      <c r="PJ442" s="24"/>
      <c r="PK442" s="24"/>
      <c r="PL442" s="24"/>
      <c r="PM442" s="24"/>
      <c r="PN442" s="24"/>
      <c r="PO442" s="24"/>
      <c r="PP442" s="24"/>
      <c r="PQ442" s="24"/>
      <c r="PR442" s="24"/>
      <c r="PS442" s="24"/>
      <c r="PT442" s="24"/>
      <c r="PU442" s="24"/>
      <c r="PV442" s="24"/>
      <c r="PW442" s="24"/>
      <c r="PX442" s="24"/>
      <c r="PY442" s="24"/>
      <c r="PZ442" s="24"/>
      <c r="QA442" s="24"/>
      <c r="QB442" s="24"/>
      <c r="QC442" s="24"/>
      <c r="QD442" s="24"/>
      <c r="QE442" s="24"/>
      <c r="QF442" s="24"/>
      <c r="QG442" s="24"/>
      <c r="QH442" s="24"/>
      <c r="QI442" s="24"/>
      <c r="QJ442" s="24"/>
      <c r="QK442" s="24"/>
      <c r="QL442" s="24"/>
      <c r="QM442" s="24"/>
      <c r="QN442" s="24"/>
      <c r="QO442" s="24"/>
      <c r="QP442" s="24"/>
      <c r="QQ442" s="24"/>
      <c r="QR442" s="24"/>
      <c r="QS442" s="24"/>
      <c r="QT442" s="24"/>
      <c r="QU442" s="24"/>
      <c r="QV442" s="24"/>
      <c r="QW442" s="24"/>
      <c r="QX442" s="24"/>
      <c r="QY442" s="24"/>
      <c r="QZ442" s="24"/>
      <c r="RA442" s="24"/>
      <c r="RB442" s="24"/>
      <c r="RC442" s="24"/>
      <c r="RD442" s="24"/>
      <c r="RE442" s="24"/>
      <c r="RF442" s="24"/>
      <c r="RG442" s="24"/>
      <c r="RH442" s="24"/>
      <c r="RI442" s="24"/>
      <c r="RJ442" s="24"/>
      <c r="RK442" s="24"/>
      <c r="RL442" s="24"/>
      <c r="RM442" s="24"/>
      <c r="RN442" s="24"/>
      <c r="RO442" s="24"/>
      <c r="RP442" s="24"/>
      <c r="RQ442" s="24"/>
      <c r="RR442" s="24"/>
      <c r="RS442" s="24"/>
      <c r="RT442" s="24"/>
      <c r="RU442" s="24"/>
      <c r="RV442" s="24"/>
      <c r="RW442" s="24"/>
      <c r="RX442" s="24"/>
      <c r="RY442" s="24"/>
      <c r="RZ442" s="24"/>
      <c r="SA442" s="24"/>
      <c r="SB442" s="24"/>
      <c r="SC442" s="24"/>
      <c r="SD442" s="24"/>
      <c r="SE442" s="24"/>
      <c r="SF442" s="24"/>
      <c r="SG442" s="24"/>
      <c r="SH442" s="24"/>
      <c r="SI442" s="24"/>
      <c r="SJ442" s="24"/>
      <c r="SK442" s="24"/>
      <c r="SL442" s="24"/>
      <c r="SM442" s="24"/>
      <c r="SN442" s="24"/>
      <c r="SO442" s="24"/>
      <c r="SP442" s="24"/>
      <c r="SQ442" s="24"/>
      <c r="SR442" s="24"/>
      <c r="SS442" s="24"/>
      <c r="ST442" s="24"/>
      <c r="SU442" s="24"/>
      <c r="SV442" s="24"/>
      <c r="SW442" s="24"/>
      <c r="SX442" s="24"/>
      <c r="SY442" s="24"/>
      <c r="SZ442" s="24"/>
      <c r="TA442" s="24"/>
      <c r="TB442" s="24"/>
      <c r="TC442" s="24"/>
      <c r="TD442" s="24"/>
      <c r="TE442" s="24"/>
      <c r="TF442" s="24"/>
      <c r="TG442" s="24"/>
      <c r="TH442" s="24"/>
      <c r="TI442" s="24"/>
      <c r="TJ442" s="24"/>
      <c r="TK442" s="24"/>
      <c r="TL442" s="24"/>
      <c r="TM442" s="24"/>
      <c r="TN442" s="24"/>
      <c r="TO442" s="24"/>
      <c r="TP442" s="24"/>
      <c r="TQ442" s="24"/>
      <c r="TR442" s="24"/>
      <c r="TS442" s="24"/>
      <c r="TT442" s="24"/>
      <c r="TU442" s="24"/>
      <c r="TV442" s="24"/>
      <c r="TW442" s="24"/>
      <c r="TX442" s="24"/>
      <c r="TY442" s="24"/>
      <c r="TZ442" s="24"/>
      <c r="UA442" s="24"/>
      <c r="UB442" s="24"/>
      <c r="UC442" s="24"/>
      <c r="UD442" s="24"/>
      <c r="UE442" s="24"/>
      <c r="UF442" s="24"/>
      <c r="UG442" s="24"/>
      <c r="UH442" s="24"/>
      <c r="UI442" s="24"/>
      <c r="UJ442" s="24"/>
      <c r="UK442" s="24"/>
      <c r="UL442" s="24"/>
      <c r="UM442" s="24"/>
      <c r="UN442" s="24"/>
      <c r="UO442" s="24"/>
      <c r="UP442" s="24"/>
      <c r="UQ442" s="24"/>
      <c r="UR442" s="24"/>
      <c r="US442" s="24"/>
      <c r="UT442" s="24"/>
      <c r="UU442" s="24"/>
      <c r="UV442" s="24"/>
      <c r="UW442" s="24"/>
      <c r="UX442" s="24"/>
      <c r="UY442" s="24"/>
      <c r="UZ442" s="24"/>
      <c r="VA442" s="24"/>
      <c r="VB442" s="24"/>
      <c r="VC442" s="24"/>
      <c r="VD442" s="24"/>
    </row>
    <row r="443" spans="1:576" s="187" customFormat="1" ht="15" customHeight="1" x14ac:dyDescent="0.2">
      <c r="A443" s="18">
        <v>129</v>
      </c>
      <c r="B443" s="89" t="s">
        <v>325</v>
      </c>
      <c r="C443" s="89" t="s">
        <v>326</v>
      </c>
      <c r="D443" s="20">
        <v>14</v>
      </c>
      <c r="E443" s="89" t="s">
        <v>247</v>
      </c>
      <c r="F443" s="89" t="s">
        <v>327</v>
      </c>
      <c r="G443" s="134" t="s">
        <v>125</v>
      </c>
      <c r="H443" s="22">
        <v>40</v>
      </c>
      <c r="I443" s="157" t="s">
        <v>121</v>
      </c>
      <c r="J443" s="51" t="s">
        <v>222</v>
      </c>
      <c r="K443" s="21" t="s">
        <v>274</v>
      </c>
      <c r="L443" s="21" t="s">
        <v>287</v>
      </c>
      <c r="M443" s="22">
        <v>1</v>
      </c>
      <c r="N443" s="218">
        <v>12087</v>
      </c>
      <c r="O443" s="62">
        <f>+N443*20%</f>
        <v>2417.4</v>
      </c>
      <c r="P443" s="62"/>
      <c r="Q443" s="62">
        <f t="shared" ref="Q443:Q473" si="232">N443+O443+P443</f>
        <v>14504.4</v>
      </c>
      <c r="R443" s="62"/>
      <c r="S443" s="62">
        <f t="shared" ref="S443:S473" si="233">(Q443+Y443+Z443)/30*5</f>
        <v>2687.0666666666666</v>
      </c>
      <c r="T443" s="62">
        <f t="shared" ref="T443:T473" si="234">(Q443+Y443+Z443)/30*50</f>
        <v>26870.666666666664</v>
      </c>
      <c r="U443" s="62">
        <f t="shared" ref="U443:U473" si="235">Q443*17.5%</f>
        <v>2538.27</v>
      </c>
      <c r="V443" s="62">
        <f t="shared" ref="V443:V473" si="236">Q443*3%</f>
        <v>435.13199999999995</v>
      </c>
      <c r="W443" s="62">
        <f t="shared" ref="W443:W473" si="237">Q443*5%</f>
        <v>725.22</v>
      </c>
      <c r="X443" s="62">
        <f t="shared" ref="X443:X473" si="238">Q443*2%</f>
        <v>290.08800000000002</v>
      </c>
      <c r="Y443" s="62">
        <f t="shared" si="229"/>
        <v>957</v>
      </c>
      <c r="Z443" s="62">
        <f t="shared" si="230"/>
        <v>661</v>
      </c>
      <c r="AA443" s="64">
        <f t="shared" ref="AA443:AA473" si="239">(Q443+Y443+Z443)/2</f>
        <v>8061.2</v>
      </c>
      <c r="AB443" s="64">
        <f t="shared" ref="AB443:AB473" si="240">Q443+R443+U443+V443+W443+X443+Y443+Z443+(S443/12+T443/12+AA443/12)</f>
        <v>23246.021111111113</v>
      </c>
      <c r="AC443" s="64">
        <f t="shared" ref="AC443:AC473" si="241">+AB443*12</f>
        <v>278952.25333333336</v>
      </c>
      <c r="AD443" s="186"/>
      <c r="AE443" s="186"/>
      <c r="AF443" s="186"/>
      <c r="AG443" s="186"/>
      <c r="AH443" s="186"/>
      <c r="AI443" s="186"/>
      <c r="AJ443" s="186"/>
      <c r="AK443" s="186"/>
      <c r="AL443" s="186"/>
      <c r="AM443" s="188"/>
      <c r="AN443" s="188"/>
      <c r="AO443" s="188"/>
      <c r="AP443" s="188"/>
      <c r="AQ443" s="188"/>
      <c r="AR443" s="188"/>
      <c r="AS443" s="188"/>
      <c r="AT443" s="188"/>
      <c r="AU443" s="188"/>
      <c r="AV443" s="188"/>
      <c r="AW443" s="188"/>
      <c r="AX443" s="188"/>
      <c r="AY443" s="188"/>
      <c r="AZ443" s="188"/>
      <c r="BA443" s="188"/>
      <c r="BB443" s="188"/>
      <c r="BC443" s="188"/>
      <c r="BD443" s="188"/>
      <c r="BE443" s="188"/>
      <c r="BF443" s="188"/>
      <c r="BG443" s="188"/>
      <c r="BH443" s="188"/>
      <c r="BI443" s="188"/>
      <c r="BJ443" s="188"/>
      <c r="BK443" s="188"/>
      <c r="BL443" s="188"/>
      <c r="BM443" s="188"/>
      <c r="BN443" s="188"/>
      <c r="BO443" s="188"/>
      <c r="BP443" s="188"/>
      <c r="BQ443" s="188"/>
      <c r="BR443" s="188"/>
      <c r="BS443" s="188"/>
      <c r="BT443" s="188"/>
      <c r="BU443" s="188"/>
      <c r="BV443" s="188"/>
      <c r="BW443" s="188"/>
      <c r="BX443" s="188"/>
      <c r="BY443" s="188"/>
      <c r="BZ443" s="188"/>
      <c r="CA443" s="188"/>
      <c r="CB443" s="188"/>
      <c r="CC443" s="188"/>
      <c r="CD443" s="188"/>
      <c r="CE443" s="188"/>
      <c r="CF443" s="188"/>
      <c r="CG443" s="188"/>
      <c r="CH443" s="188"/>
      <c r="CI443" s="188"/>
      <c r="CJ443" s="188"/>
      <c r="CK443" s="188"/>
      <c r="CL443" s="188"/>
      <c r="CM443" s="188"/>
      <c r="CN443" s="188"/>
      <c r="CO443" s="188"/>
      <c r="CP443" s="188"/>
      <c r="CQ443" s="188"/>
      <c r="CR443" s="188"/>
      <c r="CS443" s="188"/>
      <c r="CT443" s="188"/>
      <c r="CU443" s="188"/>
      <c r="CV443" s="188"/>
      <c r="CW443" s="188"/>
      <c r="CX443" s="188"/>
      <c r="CY443" s="188"/>
      <c r="CZ443" s="188"/>
      <c r="DA443" s="188"/>
      <c r="DB443" s="188"/>
      <c r="DC443" s="188"/>
      <c r="DD443" s="188"/>
      <c r="DE443" s="188"/>
      <c r="DF443" s="188"/>
      <c r="DG443" s="188"/>
      <c r="DH443" s="188"/>
      <c r="DI443" s="188"/>
      <c r="DJ443" s="188"/>
      <c r="DK443" s="188"/>
      <c r="DL443" s="188"/>
      <c r="DM443" s="188"/>
      <c r="DN443" s="188"/>
      <c r="DO443" s="188"/>
      <c r="DP443" s="188"/>
      <c r="DQ443" s="188"/>
      <c r="DR443" s="188"/>
      <c r="DS443" s="188"/>
      <c r="DT443" s="188"/>
      <c r="DU443" s="188"/>
      <c r="DV443" s="188"/>
      <c r="DW443" s="188"/>
      <c r="DX443" s="188"/>
      <c r="DY443" s="188"/>
      <c r="DZ443" s="188"/>
      <c r="EA443" s="188"/>
      <c r="EB443" s="188"/>
      <c r="EC443" s="188"/>
      <c r="ED443" s="188"/>
      <c r="EE443" s="188"/>
      <c r="EF443" s="188"/>
      <c r="EG443" s="188"/>
      <c r="EH443" s="188"/>
      <c r="EI443" s="188"/>
      <c r="EJ443" s="188"/>
      <c r="EK443" s="188"/>
      <c r="EL443" s="188"/>
      <c r="EM443" s="188"/>
      <c r="EN443" s="188"/>
      <c r="EO443" s="188"/>
      <c r="EP443" s="188"/>
      <c r="EQ443" s="188"/>
      <c r="ER443" s="188"/>
      <c r="ES443" s="188"/>
      <c r="ET443" s="188"/>
      <c r="EU443" s="188"/>
      <c r="EV443" s="188"/>
      <c r="EW443" s="188"/>
      <c r="EX443" s="188"/>
      <c r="EY443" s="188"/>
      <c r="EZ443" s="188"/>
      <c r="FA443" s="188"/>
      <c r="FB443" s="188"/>
      <c r="FC443" s="188"/>
      <c r="FD443" s="188"/>
      <c r="FE443" s="188"/>
      <c r="FF443" s="188"/>
      <c r="FG443" s="188"/>
      <c r="FH443" s="188"/>
      <c r="FI443" s="188"/>
      <c r="FJ443" s="188"/>
      <c r="FK443" s="188"/>
      <c r="FL443" s="188"/>
      <c r="FM443" s="188"/>
      <c r="FN443" s="188"/>
      <c r="FO443" s="188"/>
      <c r="FP443" s="188"/>
      <c r="FQ443" s="188"/>
      <c r="FR443" s="188"/>
      <c r="FS443" s="188"/>
      <c r="FT443" s="188"/>
      <c r="FU443" s="188"/>
      <c r="FV443" s="188"/>
      <c r="FW443" s="188"/>
      <c r="FX443" s="188"/>
      <c r="FY443" s="188"/>
      <c r="FZ443" s="188"/>
      <c r="GA443" s="188"/>
      <c r="GB443" s="188"/>
      <c r="GC443" s="188"/>
      <c r="GD443" s="188"/>
      <c r="GE443" s="188"/>
      <c r="GF443" s="188"/>
      <c r="GG443" s="188"/>
      <c r="GH443" s="188"/>
      <c r="GI443" s="188"/>
      <c r="GJ443" s="188"/>
      <c r="GK443" s="188"/>
      <c r="GL443" s="188"/>
      <c r="GM443" s="188"/>
      <c r="GN443" s="188"/>
      <c r="GO443" s="188"/>
      <c r="GP443" s="188"/>
      <c r="GQ443" s="188"/>
      <c r="GR443" s="188"/>
      <c r="GS443" s="188"/>
      <c r="GT443" s="188"/>
      <c r="GU443" s="188"/>
      <c r="GV443" s="188"/>
      <c r="GW443" s="188"/>
      <c r="GX443" s="188"/>
      <c r="GY443" s="188"/>
      <c r="GZ443" s="188"/>
      <c r="HA443" s="188"/>
      <c r="HB443" s="188"/>
      <c r="HC443" s="188"/>
      <c r="HD443" s="188"/>
      <c r="HE443" s="188"/>
      <c r="HF443" s="188"/>
      <c r="HG443" s="188"/>
      <c r="HH443" s="188"/>
      <c r="HI443" s="188"/>
      <c r="HJ443" s="188"/>
      <c r="HK443" s="188"/>
      <c r="HL443" s="188"/>
      <c r="HM443" s="188"/>
      <c r="HN443" s="188"/>
      <c r="HO443" s="188"/>
      <c r="HP443" s="188"/>
      <c r="HQ443" s="188"/>
      <c r="HR443" s="188"/>
      <c r="HS443" s="188"/>
      <c r="HT443" s="188"/>
      <c r="HU443" s="188"/>
      <c r="HV443" s="188"/>
      <c r="HW443" s="188"/>
      <c r="HX443" s="188"/>
      <c r="HY443" s="188"/>
      <c r="HZ443" s="188"/>
      <c r="IA443" s="188"/>
      <c r="IB443" s="188"/>
      <c r="IC443" s="188"/>
      <c r="ID443" s="188"/>
      <c r="IE443" s="188"/>
      <c r="IF443" s="188"/>
      <c r="IG443" s="188"/>
      <c r="IH443" s="188"/>
      <c r="II443" s="188"/>
      <c r="IJ443" s="188"/>
      <c r="IK443" s="188"/>
      <c r="IL443" s="188"/>
      <c r="IM443" s="188"/>
      <c r="IN443" s="188"/>
      <c r="IO443" s="188"/>
      <c r="IP443" s="188"/>
      <c r="IQ443" s="188"/>
      <c r="IR443" s="188"/>
      <c r="IS443" s="188"/>
      <c r="IT443" s="188"/>
      <c r="IU443" s="188"/>
      <c r="IV443" s="188"/>
      <c r="IW443" s="188"/>
      <c r="IX443" s="188"/>
      <c r="IY443" s="188"/>
      <c r="IZ443" s="188"/>
      <c r="JA443" s="188"/>
      <c r="JB443" s="188"/>
      <c r="JC443" s="188"/>
      <c r="JD443" s="188"/>
      <c r="JE443" s="188"/>
      <c r="JF443" s="188"/>
      <c r="JG443" s="188"/>
      <c r="JH443" s="188"/>
      <c r="JI443" s="188"/>
      <c r="JJ443" s="188"/>
      <c r="JK443" s="188"/>
      <c r="JL443" s="188"/>
      <c r="JM443" s="188"/>
      <c r="JN443" s="188"/>
      <c r="JO443" s="188"/>
      <c r="JP443" s="188"/>
      <c r="JQ443" s="188"/>
      <c r="JR443" s="188"/>
      <c r="JS443" s="188"/>
      <c r="JT443" s="188"/>
      <c r="JU443" s="188"/>
      <c r="JV443" s="188"/>
      <c r="JW443" s="188"/>
      <c r="JX443" s="188"/>
      <c r="JY443" s="188"/>
      <c r="JZ443" s="188"/>
      <c r="KA443" s="188"/>
      <c r="KB443" s="188"/>
      <c r="KC443" s="188"/>
      <c r="KD443" s="188"/>
      <c r="KE443" s="188"/>
      <c r="KF443" s="188"/>
      <c r="KG443" s="188"/>
      <c r="KH443" s="188"/>
      <c r="KI443" s="188"/>
      <c r="KJ443" s="188"/>
      <c r="KK443" s="188"/>
      <c r="KL443" s="188"/>
      <c r="KM443" s="188"/>
      <c r="KN443" s="188"/>
      <c r="KO443" s="188"/>
      <c r="KP443" s="188"/>
      <c r="KQ443" s="188"/>
      <c r="KR443" s="188"/>
      <c r="KS443" s="188"/>
      <c r="KT443" s="188"/>
      <c r="KU443" s="188"/>
      <c r="KV443" s="188"/>
      <c r="KW443" s="188"/>
      <c r="KX443" s="188"/>
      <c r="KY443" s="188"/>
      <c r="KZ443" s="188"/>
      <c r="LA443" s="188"/>
      <c r="LB443" s="188"/>
      <c r="LC443" s="188"/>
      <c r="LD443" s="188"/>
      <c r="LE443" s="188"/>
      <c r="LF443" s="188"/>
      <c r="LG443" s="188"/>
      <c r="LH443" s="188"/>
      <c r="LI443" s="188"/>
      <c r="LJ443" s="188"/>
      <c r="LK443" s="188"/>
      <c r="LL443" s="188"/>
      <c r="LM443" s="188"/>
      <c r="LN443" s="188"/>
      <c r="LO443" s="188"/>
      <c r="LP443" s="188"/>
      <c r="LQ443" s="188"/>
      <c r="LR443" s="188"/>
      <c r="LS443" s="188"/>
      <c r="LT443" s="188"/>
      <c r="LU443" s="188"/>
      <c r="LV443" s="188"/>
      <c r="LW443" s="188"/>
      <c r="LX443" s="188"/>
      <c r="LY443" s="188"/>
      <c r="LZ443" s="188"/>
      <c r="MA443" s="188"/>
      <c r="MB443" s="188"/>
      <c r="MC443" s="188"/>
      <c r="MD443" s="188"/>
      <c r="ME443" s="188"/>
      <c r="MF443" s="188"/>
      <c r="MG443" s="188"/>
      <c r="MH443" s="188"/>
      <c r="MI443" s="188"/>
      <c r="MJ443" s="188"/>
      <c r="MK443" s="188"/>
      <c r="ML443" s="188"/>
      <c r="MM443" s="188"/>
      <c r="MN443" s="188"/>
      <c r="MO443" s="188"/>
      <c r="MP443" s="188"/>
      <c r="MQ443" s="188"/>
      <c r="MR443" s="188"/>
      <c r="MS443" s="188"/>
      <c r="MT443" s="188"/>
      <c r="MU443" s="188"/>
      <c r="MV443" s="188"/>
      <c r="MW443" s="188"/>
      <c r="MX443" s="188"/>
      <c r="MY443" s="188"/>
      <c r="MZ443" s="188"/>
      <c r="NA443" s="188"/>
      <c r="NB443" s="188"/>
      <c r="NC443" s="188"/>
      <c r="ND443" s="188"/>
      <c r="NE443" s="188"/>
      <c r="NF443" s="188"/>
      <c r="NG443" s="188"/>
      <c r="NH443" s="188"/>
      <c r="NI443" s="188"/>
      <c r="NJ443" s="188"/>
      <c r="NK443" s="188"/>
      <c r="NL443" s="188"/>
      <c r="NM443" s="188"/>
      <c r="NN443" s="188"/>
      <c r="NO443" s="188"/>
      <c r="NP443" s="188"/>
      <c r="NQ443" s="188"/>
      <c r="NR443" s="188"/>
      <c r="NS443" s="188"/>
      <c r="NT443" s="188"/>
      <c r="NU443" s="188"/>
      <c r="NV443" s="188"/>
      <c r="NW443" s="188"/>
      <c r="NX443" s="188"/>
      <c r="NY443" s="188"/>
      <c r="NZ443" s="188"/>
      <c r="OA443" s="188"/>
      <c r="OB443" s="188"/>
      <c r="OC443" s="188"/>
      <c r="OD443" s="188"/>
      <c r="OE443" s="188"/>
      <c r="OF443" s="188"/>
      <c r="OG443" s="188"/>
      <c r="OH443" s="188"/>
      <c r="OI443" s="188"/>
      <c r="OJ443" s="188"/>
      <c r="OK443" s="188"/>
      <c r="OL443" s="188"/>
      <c r="OM443" s="188"/>
      <c r="ON443" s="188"/>
      <c r="OO443" s="188"/>
      <c r="OP443" s="188"/>
      <c r="OQ443" s="188"/>
      <c r="OR443" s="188"/>
      <c r="OS443" s="188"/>
      <c r="OT443" s="188"/>
      <c r="OU443" s="188"/>
      <c r="OV443" s="188"/>
      <c r="OW443" s="188"/>
      <c r="OX443" s="188"/>
      <c r="OY443" s="188"/>
      <c r="OZ443" s="188"/>
      <c r="PA443" s="188"/>
      <c r="PB443" s="188"/>
      <c r="PC443" s="188"/>
      <c r="PD443" s="188"/>
      <c r="PE443" s="188"/>
      <c r="PF443" s="188"/>
      <c r="PG443" s="188"/>
      <c r="PH443" s="188"/>
      <c r="PI443" s="188"/>
      <c r="PJ443" s="188"/>
      <c r="PK443" s="188"/>
      <c r="PL443" s="188"/>
      <c r="PM443" s="188"/>
      <c r="PN443" s="188"/>
      <c r="PO443" s="188"/>
      <c r="PP443" s="188"/>
      <c r="PQ443" s="188"/>
      <c r="PR443" s="188"/>
      <c r="PS443" s="188"/>
      <c r="PT443" s="188"/>
      <c r="PU443" s="188"/>
      <c r="PV443" s="188"/>
      <c r="PW443" s="188"/>
      <c r="PX443" s="188"/>
      <c r="PY443" s="188"/>
      <c r="PZ443" s="188"/>
      <c r="QA443" s="188"/>
      <c r="QB443" s="188"/>
      <c r="QC443" s="188"/>
      <c r="QD443" s="188"/>
      <c r="QE443" s="188"/>
      <c r="QF443" s="188"/>
      <c r="QG443" s="188"/>
      <c r="QH443" s="188"/>
      <c r="QI443" s="188"/>
      <c r="QJ443" s="188"/>
      <c r="QK443" s="188"/>
      <c r="QL443" s="188"/>
      <c r="QM443" s="188"/>
      <c r="QN443" s="188"/>
      <c r="QO443" s="188"/>
      <c r="QP443" s="188"/>
      <c r="QQ443" s="188"/>
      <c r="QR443" s="188"/>
      <c r="QS443" s="188"/>
      <c r="QT443" s="188"/>
      <c r="QU443" s="188"/>
      <c r="QV443" s="188"/>
      <c r="QW443" s="188"/>
      <c r="QX443" s="188"/>
      <c r="QY443" s="188"/>
      <c r="QZ443" s="188"/>
      <c r="RA443" s="188"/>
      <c r="RB443" s="188"/>
      <c r="RC443" s="188"/>
      <c r="RD443" s="188"/>
      <c r="RE443" s="188"/>
      <c r="RF443" s="188"/>
      <c r="RG443" s="188"/>
      <c r="RH443" s="188"/>
      <c r="RI443" s="188"/>
      <c r="RJ443" s="188"/>
      <c r="RK443" s="188"/>
      <c r="RL443" s="188"/>
      <c r="RM443" s="188"/>
      <c r="RN443" s="188"/>
      <c r="RO443" s="188"/>
      <c r="RP443" s="188"/>
      <c r="RQ443" s="188"/>
      <c r="RR443" s="188"/>
      <c r="RS443" s="188"/>
      <c r="RT443" s="188"/>
      <c r="RU443" s="188"/>
      <c r="RV443" s="188"/>
      <c r="RW443" s="188"/>
      <c r="RX443" s="188"/>
      <c r="RY443" s="188"/>
      <c r="RZ443" s="188"/>
      <c r="SA443" s="188"/>
      <c r="SB443" s="188"/>
      <c r="SC443" s="188"/>
      <c r="SD443" s="188"/>
      <c r="SE443" s="188"/>
      <c r="SF443" s="188"/>
      <c r="SG443" s="188"/>
      <c r="SH443" s="188"/>
      <c r="SI443" s="188"/>
      <c r="SJ443" s="188"/>
      <c r="SK443" s="188"/>
      <c r="SL443" s="188"/>
      <c r="SM443" s="188"/>
      <c r="SN443" s="188"/>
      <c r="SO443" s="188"/>
      <c r="SP443" s="188"/>
      <c r="SQ443" s="188"/>
      <c r="SR443" s="188"/>
      <c r="SS443" s="188"/>
      <c r="ST443" s="188"/>
      <c r="SU443" s="188"/>
      <c r="SV443" s="188"/>
      <c r="SW443" s="188"/>
      <c r="SX443" s="188"/>
      <c r="SY443" s="188"/>
      <c r="SZ443" s="188"/>
      <c r="TA443" s="188"/>
      <c r="TB443" s="188"/>
      <c r="TC443" s="188"/>
      <c r="TD443" s="188"/>
      <c r="TE443" s="188"/>
      <c r="TF443" s="188"/>
      <c r="TG443" s="188"/>
      <c r="TH443" s="188"/>
      <c r="TI443" s="188"/>
      <c r="TJ443" s="188"/>
      <c r="TK443" s="188"/>
      <c r="TL443" s="188"/>
      <c r="TM443" s="188"/>
      <c r="TN443" s="188"/>
      <c r="TO443" s="188"/>
      <c r="TP443" s="188"/>
      <c r="TQ443" s="188"/>
      <c r="TR443" s="188"/>
      <c r="TS443" s="188"/>
      <c r="TT443" s="188"/>
      <c r="TU443" s="188"/>
      <c r="TV443" s="188"/>
      <c r="TW443" s="188"/>
      <c r="TX443" s="188"/>
      <c r="TY443" s="188"/>
      <c r="TZ443" s="188"/>
      <c r="UA443" s="188"/>
      <c r="UB443" s="188"/>
      <c r="UC443" s="188"/>
      <c r="UD443" s="188"/>
      <c r="UE443" s="188"/>
      <c r="UF443" s="188"/>
      <c r="UG443" s="188"/>
      <c r="UH443" s="188"/>
      <c r="UI443" s="188"/>
      <c r="UJ443" s="188"/>
      <c r="UK443" s="188"/>
      <c r="UL443" s="188"/>
      <c r="UM443" s="188"/>
      <c r="UN443" s="188"/>
      <c r="UO443" s="188"/>
      <c r="UP443" s="188"/>
      <c r="UQ443" s="188"/>
      <c r="UR443" s="188"/>
      <c r="US443" s="188"/>
      <c r="UT443" s="188"/>
      <c r="UU443" s="188"/>
      <c r="UV443" s="188"/>
      <c r="UW443" s="188"/>
      <c r="UX443" s="188"/>
      <c r="UY443" s="188"/>
      <c r="UZ443" s="188"/>
      <c r="VA443" s="188"/>
      <c r="VB443" s="188"/>
      <c r="VC443" s="188"/>
      <c r="VD443" s="188"/>
    </row>
    <row r="444" spans="1:576" s="23" customFormat="1" ht="15" customHeight="1" x14ac:dyDescent="0.2">
      <c r="A444" s="18">
        <v>130</v>
      </c>
      <c r="B444" s="89" t="s">
        <v>325</v>
      </c>
      <c r="C444" s="89" t="s">
        <v>326</v>
      </c>
      <c r="D444" s="20">
        <v>14</v>
      </c>
      <c r="E444" s="89" t="s">
        <v>247</v>
      </c>
      <c r="F444" s="89" t="s">
        <v>327</v>
      </c>
      <c r="G444" s="134" t="s">
        <v>125</v>
      </c>
      <c r="H444" s="22">
        <v>40</v>
      </c>
      <c r="I444" s="157" t="s">
        <v>121</v>
      </c>
      <c r="J444" s="51" t="s">
        <v>222</v>
      </c>
      <c r="K444" s="21" t="s">
        <v>270</v>
      </c>
      <c r="L444" s="21" t="s">
        <v>287</v>
      </c>
      <c r="M444" s="22">
        <v>1</v>
      </c>
      <c r="N444" s="218">
        <v>12087</v>
      </c>
      <c r="O444" s="62">
        <f>+N444*20%</f>
        <v>2417.4</v>
      </c>
      <c r="P444" s="62"/>
      <c r="Q444" s="62">
        <f t="shared" si="232"/>
        <v>14504.4</v>
      </c>
      <c r="R444" s="62"/>
      <c r="S444" s="62">
        <f t="shared" si="233"/>
        <v>2687.0666666666666</v>
      </c>
      <c r="T444" s="62">
        <f t="shared" si="234"/>
        <v>26870.666666666664</v>
      </c>
      <c r="U444" s="62">
        <f t="shared" si="235"/>
        <v>2538.27</v>
      </c>
      <c r="V444" s="62">
        <f t="shared" si="236"/>
        <v>435.13199999999995</v>
      </c>
      <c r="W444" s="62">
        <f t="shared" si="237"/>
        <v>725.22</v>
      </c>
      <c r="X444" s="62">
        <f t="shared" si="238"/>
        <v>290.08800000000002</v>
      </c>
      <c r="Y444" s="62">
        <f t="shared" si="229"/>
        <v>957</v>
      </c>
      <c r="Z444" s="62">
        <f t="shared" si="230"/>
        <v>661</v>
      </c>
      <c r="AA444" s="64">
        <f t="shared" si="239"/>
        <v>8061.2</v>
      </c>
      <c r="AB444" s="64">
        <f t="shared" si="240"/>
        <v>23246.021111111113</v>
      </c>
      <c r="AC444" s="64">
        <f t="shared" si="241"/>
        <v>278952.25333333336</v>
      </c>
      <c r="AD444" s="64"/>
      <c r="AE444" s="64"/>
      <c r="AF444" s="64"/>
      <c r="AG444" s="64"/>
      <c r="AH444" s="64"/>
      <c r="AI444" s="64"/>
      <c r="AJ444" s="64"/>
      <c r="AK444" s="64"/>
      <c r="AL444" s="6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J444" s="24"/>
      <c r="CK444" s="24"/>
      <c r="CL444" s="24"/>
      <c r="CM444" s="24"/>
      <c r="CN444" s="24"/>
      <c r="CO444" s="24"/>
      <c r="CP444" s="24"/>
      <c r="CQ444" s="24"/>
      <c r="CR444" s="24"/>
      <c r="CS444" s="24"/>
      <c r="CT444" s="24"/>
      <c r="CU444" s="24"/>
      <c r="CV444" s="24"/>
      <c r="CW444" s="24"/>
      <c r="CX444" s="24"/>
      <c r="CY444" s="24"/>
      <c r="CZ444" s="24"/>
      <c r="DA444" s="24"/>
      <c r="DB444" s="24"/>
      <c r="DC444" s="24"/>
      <c r="DD444" s="24"/>
      <c r="DE444" s="24"/>
      <c r="DF444" s="24"/>
      <c r="DG444" s="24"/>
      <c r="DH444" s="24"/>
      <c r="DI444" s="24"/>
      <c r="DJ444" s="24"/>
      <c r="DK444" s="24"/>
      <c r="DL444" s="24"/>
      <c r="DM444" s="24"/>
      <c r="DN444" s="24"/>
      <c r="DO444" s="24"/>
      <c r="DP444" s="24"/>
      <c r="DQ444" s="24"/>
      <c r="DR444" s="24"/>
      <c r="DS444" s="24"/>
      <c r="DT444" s="24"/>
      <c r="DU444" s="24"/>
      <c r="DV444" s="24"/>
      <c r="DW444" s="24"/>
      <c r="DX444" s="24"/>
      <c r="DY444" s="24"/>
      <c r="DZ444" s="24"/>
      <c r="EA444" s="24"/>
      <c r="EB444" s="24"/>
      <c r="EC444" s="24"/>
      <c r="ED444" s="24"/>
      <c r="EE444" s="24"/>
      <c r="EF444" s="24"/>
      <c r="EG444" s="24"/>
      <c r="EH444" s="24"/>
      <c r="EI444" s="24"/>
      <c r="EJ444" s="24"/>
      <c r="EK444" s="24"/>
      <c r="EL444" s="24"/>
      <c r="EM444" s="24"/>
      <c r="EN444" s="24"/>
      <c r="EO444" s="24"/>
      <c r="EP444" s="24"/>
      <c r="EQ444" s="24"/>
      <c r="ER444" s="24"/>
      <c r="ES444" s="24"/>
      <c r="ET444" s="24"/>
      <c r="EU444" s="24"/>
      <c r="EV444" s="24"/>
      <c r="EW444" s="24"/>
      <c r="EX444" s="24"/>
      <c r="EY444" s="24"/>
      <c r="EZ444" s="24"/>
      <c r="FA444" s="24"/>
      <c r="FB444" s="24"/>
      <c r="FC444" s="24"/>
      <c r="FD444" s="24"/>
      <c r="FE444" s="24"/>
      <c r="FF444" s="24"/>
      <c r="FG444" s="24"/>
      <c r="FH444" s="24"/>
      <c r="FI444" s="24"/>
      <c r="FJ444" s="24"/>
      <c r="FK444" s="24"/>
      <c r="FL444" s="24"/>
      <c r="FM444" s="24"/>
      <c r="FN444" s="24"/>
      <c r="FO444" s="24"/>
      <c r="FP444" s="24"/>
      <c r="FQ444" s="24"/>
      <c r="FR444" s="24"/>
      <c r="FS444" s="24"/>
      <c r="FT444" s="24"/>
      <c r="FU444" s="24"/>
      <c r="FV444" s="24"/>
      <c r="FW444" s="24"/>
      <c r="FX444" s="24"/>
      <c r="FY444" s="24"/>
      <c r="FZ444" s="24"/>
      <c r="GA444" s="24"/>
      <c r="GB444" s="24"/>
      <c r="GC444" s="24"/>
      <c r="GD444" s="24"/>
      <c r="GE444" s="24"/>
      <c r="GF444" s="24"/>
      <c r="GG444" s="24"/>
      <c r="GH444" s="24"/>
      <c r="GI444" s="24"/>
      <c r="GJ444" s="24"/>
      <c r="GK444" s="24"/>
      <c r="GL444" s="24"/>
      <c r="GM444" s="24"/>
      <c r="GN444" s="24"/>
      <c r="GO444" s="24"/>
      <c r="GP444" s="24"/>
      <c r="GQ444" s="24"/>
      <c r="GR444" s="24"/>
      <c r="GS444" s="24"/>
      <c r="GT444" s="24"/>
      <c r="GU444" s="24"/>
      <c r="GV444" s="24"/>
      <c r="GW444" s="24"/>
      <c r="GX444" s="24"/>
      <c r="GY444" s="24"/>
      <c r="GZ444" s="24"/>
      <c r="HA444" s="24"/>
      <c r="HB444" s="24"/>
      <c r="HC444" s="24"/>
      <c r="HD444" s="24"/>
      <c r="HE444" s="24"/>
      <c r="HF444" s="24"/>
      <c r="HG444" s="24"/>
      <c r="HH444" s="24"/>
      <c r="HI444" s="24"/>
      <c r="HJ444" s="24"/>
      <c r="HK444" s="24"/>
      <c r="HL444" s="24"/>
      <c r="HM444" s="24"/>
      <c r="HN444" s="24"/>
      <c r="HO444" s="24"/>
      <c r="HP444" s="24"/>
      <c r="HQ444" s="24"/>
      <c r="HR444" s="24"/>
      <c r="HS444" s="24"/>
      <c r="HT444" s="24"/>
      <c r="HU444" s="24"/>
      <c r="HV444" s="24"/>
      <c r="HW444" s="24"/>
      <c r="HX444" s="24"/>
      <c r="HY444" s="24"/>
      <c r="HZ444" s="24"/>
      <c r="IA444" s="24"/>
      <c r="IB444" s="24"/>
      <c r="IC444" s="24"/>
      <c r="ID444" s="24"/>
      <c r="IE444" s="24"/>
      <c r="IF444" s="24"/>
      <c r="IG444" s="24"/>
      <c r="IH444" s="24"/>
      <c r="II444" s="24"/>
      <c r="IJ444" s="24"/>
      <c r="IK444" s="24"/>
      <c r="IL444" s="24"/>
      <c r="IM444" s="24"/>
      <c r="IN444" s="24"/>
      <c r="IO444" s="24"/>
      <c r="IP444" s="24"/>
      <c r="IQ444" s="24"/>
      <c r="IR444" s="24"/>
      <c r="IS444" s="24"/>
      <c r="IT444" s="24"/>
      <c r="IU444" s="24"/>
      <c r="IV444" s="24"/>
      <c r="IW444" s="24"/>
      <c r="IX444" s="24"/>
      <c r="IY444" s="24"/>
      <c r="IZ444" s="24"/>
      <c r="JA444" s="24"/>
      <c r="JB444" s="24"/>
      <c r="JC444" s="24"/>
      <c r="JD444" s="24"/>
      <c r="JE444" s="24"/>
      <c r="JF444" s="24"/>
      <c r="JG444" s="24"/>
      <c r="JH444" s="24"/>
      <c r="JI444" s="24"/>
      <c r="JJ444" s="24"/>
      <c r="JK444" s="24"/>
      <c r="JL444" s="24"/>
      <c r="JM444" s="24"/>
      <c r="JN444" s="24"/>
      <c r="JO444" s="24"/>
      <c r="JP444" s="24"/>
      <c r="JQ444" s="24"/>
      <c r="JR444" s="24"/>
      <c r="JS444" s="24"/>
      <c r="JT444" s="24"/>
      <c r="JU444" s="24"/>
      <c r="JV444" s="24"/>
      <c r="JW444" s="24"/>
      <c r="JX444" s="24"/>
      <c r="JY444" s="24"/>
      <c r="JZ444" s="24"/>
      <c r="KA444" s="24"/>
      <c r="KB444" s="24"/>
      <c r="KC444" s="24"/>
      <c r="KD444" s="24"/>
      <c r="KE444" s="24"/>
      <c r="KF444" s="24"/>
      <c r="KG444" s="24"/>
      <c r="KH444" s="24"/>
      <c r="KI444" s="24"/>
      <c r="KJ444" s="24"/>
      <c r="KK444" s="24"/>
      <c r="KL444" s="24"/>
      <c r="KM444" s="24"/>
      <c r="KN444" s="24"/>
      <c r="KO444" s="24"/>
      <c r="KP444" s="24"/>
      <c r="KQ444" s="24"/>
      <c r="KR444" s="24"/>
      <c r="KS444" s="24"/>
      <c r="KT444" s="24"/>
      <c r="KU444" s="24"/>
      <c r="KV444" s="24"/>
      <c r="KW444" s="24"/>
      <c r="KX444" s="24"/>
      <c r="KY444" s="24"/>
      <c r="KZ444" s="24"/>
      <c r="LA444" s="24"/>
      <c r="LB444" s="24"/>
      <c r="LC444" s="24"/>
      <c r="LD444" s="24"/>
      <c r="LE444" s="24"/>
      <c r="LF444" s="24"/>
      <c r="LG444" s="24"/>
      <c r="LH444" s="24"/>
      <c r="LI444" s="24"/>
      <c r="LJ444" s="24"/>
      <c r="LK444" s="24"/>
      <c r="LL444" s="24"/>
      <c r="LM444" s="24"/>
      <c r="LN444" s="24"/>
      <c r="LO444" s="24"/>
      <c r="LP444" s="24"/>
      <c r="LQ444" s="24"/>
      <c r="LR444" s="24"/>
      <c r="LS444" s="24"/>
      <c r="LT444" s="24"/>
      <c r="LU444" s="24"/>
      <c r="LV444" s="24"/>
      <c r="LW444" s="24"/>
      <c r="LX444" s="24"/>
      <c r="LY444" s="24"/>
      <c r="LZ444" s="24"/>
      <c r="MA444" s="24"/>
      <c r="MB444" s="24"/>
      <c r="MC444" s="24"/>
      <c r="MD444" s="24"/>
      <c r="ME444" s="24"/>
      <c r="MF444" s="24"/>
      <c r="MG444" s="24"/>
      <c r="MH444" s="24"/>
      <c r="MI444" s="24"/>
      <c r="MJ444" s="24"/>
      <c r="MK444" s="24"/>
      <c r="ML444" s="24"/>
      <c r="MM444" s="24"/>
      <c r="MN444" s="24"/>
      <c r="MO444" s="24"/>
      <c r="MP444" s="24"/>
      <c r="MQ444" s="24"/>
      <c r="MR444" s="24"/>
      <c r="MS444" s="24"/>
      <c r="MT444" s="24"/>
      <c r="MU444" s="24"/>
      <c r="MV444" s="24"/>
      <c r="MW444" s="24"/>
      <c r="MX444" s="24"/>
      <c r="MY444" s="24"/>
      <c r="MZ444" s="24"/>
      <c r="NA444" s="24"/>
      <c r="NB444" s="24"/>
      <c r="NC444" s="24"/>
      <c r="ND444" s="24"/>
      <c r="NE444" s="24"/>
      <c r="NF444" s="24"/>
      <c r="NG444" s="24"/>
      <c r="NH444" s="24"/>
      <c r="NI444" s="24"/>
      <c r="NJ444" s="24"/>
      <c r="NK444" s="24"/>
      <c r="NL444" s="24"/>
      <c r="NM444" s="24"/>
      <c r="NN444" s="24"/>
      <c r="NO444" s="24"/>
      <c r="NP444" s="24"/>
      <c r="NQ444" s="24"/>
      <c r="NR444" s="24"/>
      <c r="NS444" s="24"/>
      <c r="NT444" s="24"/>
      <c r="NU444" s="24"/>
      <c r="NV444" s="24"/>
      <c r="NW444" s="24"/>
      <c r="NX444" s="24"/>
      <c r="NY444" s="24"/>
      <c r="NZ444" s="24"/>
      <c r="OA444" s="24"/>
      <c r="OB444" s="24"/>
      <c r="OC444" s="24"/>
      <c r="OD444" s="24"/>
      <c r="OE444" s="24"/>
      <c r="OF444" s="24"/>
      <c r="OG444" s="24"/>
      <c r="OH444" s="24"/>
      <c r="OI444" s="24"/>
      <c r="OJ444" s="24"/>
      <c r="OK444" s="24"/>
      <c r="OL444" s="24"/>
      <c r="OM444" s="24"/>
      <c r="ON444" s="24"/>
      <c r="OO444" s="24"/>
      <c r="OP444" s="24"/>
      <c r="OQ444" s="24"/>
      <c r="OR444" s="24"/>
      <c r="OS444" s="24"/>
      <c r="OT444" s="24"/>
      <c r="OU444" s="24"/>
      <c r="OV444" s="24"/>
      <c r="OW444" s="24"/>
      <c r="OX444" s="24"/>
      <c r="OY444" s="24"/>
      <c r="OZ444" s="24"/>
      <c r="PA444" s="24"/>
      <c r="PB444" s="24"/>
      <c r="PC444" s="24"/>
      <c r="PD444" s="24"/>
      <c r="PE444" s="24"/>
      <c r="PF444" s="24"/>
      <c r="PG444" s="24"/>
      <c r="PH444" s="24"/>
      <c r="PI444" s="24"/>
      <c r="PJ444" s="24"/>
      <c r="PK444" s="24"/>
      <c r="PL444" s="24"/>
      <c r="PM444" s="24"/>
      <c r="PN444" s="24"/>
      <c r="PO444" s="24"/>
      <c r="PP444" s="24"/>
      <c r="PQ444" s="24"/>
      <c r="PR444" s="24"/>
      <c r="PS444" s="24"/>
      <c r="PT444" s="24"/>
      <c r="PU444" s="24"/>
      <c r="PV444" s="24"/>
      <c r="PW444" s="24"/>
      <c r="PX444" s="24"/>
      <c r="PY444" s="24"/>
      <c r="PZ444" s="24"/>
      <c r="QA444" s="24"/>
      <c r="QB444" s="24"/>
      <c r="QC444" s="24"/>
      <c r="QD444" s="24"/>
      <c r="QE444" s="24"/>
      <c r="QF444" s="24"/>
      <c r="QG444" s="24"/>
      <c r="QH444" s="24"/>
      <c r="QI444" s="24"/>
      <c r="QJ444" s="24"/>
      <c r="QK444" s="24"/>
      <c r="QL444" s="24"/>
      <c r="QM444" s="24"/>
      <c r="QN444" s="24"/>
      <c r="QO444" s="24"/>
      <c r="QP444" s="24"/>
      <c r="QQ444" s="24"/>
      <c r="QR444" s="24"/>
      <c r="QS444" s="24"/>
      <c r="QT444" s="24"/>
      <c r="QU444" s="24"/>
      <c r="QV444" s="24"/>
      <c r="QW444" s="24"/>
      <c r="QX444" s="24"/>
      <c r="QY444" s="24"/>
      <c r="QZ444" s="24"/>
      <c r="RA444" s="24"/>
      <c r="RB444" s="24"/>
      <c r="RC444" s="24"/>
      <c r="RD444" s="24"/>
      <c r="RE444" s="24"/>
      <c r="RF444" s="24"/>
      <c r="RG444" s="24"/>
      <c r="RH444" s="24"/>
      <c r="RI444" s="24"/>
      <c r="RJ444" s="24"/>
      <c r="RK444" s="24"/>
      <c r="RL444" s="24"/>
      <c r="RM444" s="24"/>
      <c r="RN444" s="24"/>
      <c r="RO444" s="24"/>
      <c r="RP444" s="24"/>
      <c r="RQ444" s="24"/>
      <c r="RR444" s="24"/>
      <c r="RS444" s="24"/>
      <c r="RT444" s="24"/>
      <c r="RU444" s="24"/>
      <c r="RV444" s="24"/>
      <c r="RW444" s="24"/>
      <c r="RX444" s="24"/>
      <c r="RY444" s="24"/>
      <c r="RZ444" s="24"/>
      <c r="SA444" s="24"/>
      <c r="SB444" s="24"/>
      <c r="SC444" s="24"/>
      <c r="SD444" s="24"/>
      <c r="SE444" s="24"/>
      <c r="SF444" s="24"/>
      <c r="SG444" s="24"/>
      <c r="SH444" s="24"/>
      <c r="SI444" s="24"/>
      <c r="SJ444" s="24"/>
      <c r="SK444" s="24"/>
      <c r="SL444" s="24"/>
      <c r="SM444" s="24"/>
      <c r="SN444" s="24"/>
      <c r="SO444" s="24"/>
      <c r="SP444" s="24"/>
      <c r="SQ444" s="24"/>
      <c r="SR444" s="24"/>
      <c r="SS444" s="24"/>
      <c r="ST444" s="24"/>
      <c r="SU444" s="24"/>
      <c r="SV444" s="24"/>
      <c r="SW444" s="24"/>
      <c r="SX444" s="24"/>
      <c r="SY444" s="24"/>
      <c r="SZ444" s="24"/>
      <c r="TA444" s="24"/>
      <c r="TB444" s="24"/>
      <c r="TC444" s="24"/>
      <c r="TD444" s="24"/>
      <c r="TE444" s="24"/>
      <c r="TF444" s="24"/>
      <c r="TG444" s="24"/>
      <c r="TH444" s="24"/>
      <c r="TI444" s="24"/>
      <c r="TJ444" s="24"/>
      <c r="TK444" s="24"/>
      <c r="TL444" s="24"/>
      <c r="TM444" s="24"/>
      <c r="TN444" s="24"/>
      <c r="TO444" s="24"/>
      <c r="TP444" s="24"/>
      <c r="TQ444" s="24"/>
      <c r="TR444" s="24"/>
      <c r="TS444" s="24"/>
      <c r="TT444" s="24"/>
      <c r="TU444" s="24"/>
      <c r="TV444" s="24"/>
      <c r="TW444" s="24"/>
      <c r="TX444" s="24"/>
      <c r="TY444" s="24"/>
      <c r="TZ444" s="24"/>
      <c r="UA444" s="24"/>
      <c r="UB444" s="24"/>
      <c r="UC444" s="24"/>
      <c r="UD444" s="24"/>
      <c r="UE444" s="24"/>
      <c r="UF444" s="24"/>
      <c r="UG444" s="24"/>
      <c r="UH444" s="24"/>
      <c r="UI444" s="24"/>
      <c r="UJ444" s="24"/>
      <c r="UK444" s="24"/>
      <c r="UL444" s="24"/>
      <c r="UM444" s="24"/>
      <c r="UN444" s="24"/>
      <c r="UO444" s="24"/>
      <c r="UP444" s="24"/>
      <c r="UQ444" s="24"/>
      <c r="UR444" s="24"/>
      <c r="US444" s="24"/>
      <c r="UT444" s="24"/>
      <c r="UU444" s="24"/>
      <c r="UV444" s="24"/>
      <c r="UW444" s="24"/>
      <c r="UX444" s="24"/>
      <c r="UY444" s="24"/>
      <c r="UZ444" s="24"/>
      <c r="VA444" s="24"/>
      <c r="VB444" s="24"/>
      <c r="VC444" s="24"/>
      <c r="VD444" s="24"/>
    </row>
    <row r="445" spans="1:576" s="23" customFormat="1" ht="15" customHeight="1" x14ac:dyDescent="0.2">
      <c r="A445" s="18">
        <v>131</v>
      </c>
      <c r="B445" s="89" t="s">
        <v>325</v>
      </c>
      <c r="C445" s="89" t="s">
        <v>326</v>
      </c>
      <c r="D445" s="20">
        <v>14</v>
      </c>
      <c r="E445" s="89" t="s">
        <v>247</v>
      </c>
      <c r="F445" s="89" t="s">
        <v>327</v>
      </c>
      <c r="G445" s="130" t="s">
        <v>120</v>
      </c>
      <c r="H445" s="22">
        <v>40</v>
      </c>
      <c r="I445" s="22" t="s">
        <v>121</v>
      </c>
      <c r="J445" s="21" t="s">
        <v>122</v>
      </c>
      <c r="K445" s="21" t="s">
        <v>274</v>
      </c>
      <c r="L445" s="21" t="s">
        <v>287</v>
      </c>
      <c r="M445" s="22">
        <v>1</v>
      </c>
      <c r="N445" s="62">
        <v>12605</v>
      </c>
      <c r="O445" s="62">
        <f>+N445*20%</f>
        <v>2521</v>
      </c>
      <c r="P445" s="62"/>
      <c r="Q445" s="62">
        <f t="shared" si="232"/>
        <v>15126</v>
      </c>
      <c r="R445" s="62">
        <f>70.1*6</f>
        <v>420.59999999999997</v>
      </c>
      <c r="S445" s="62">
        <f t="shared" si="233"/>
        <v>2806.333333333333</v>
      </c>
      <c r="T445" s="62">
        <f t="shared" si="234"/>
        <v>28063.333333333332</v>
      </c>
      <c r="U445" s="62">
        <f t="shared" si="235"/>
        <v>2647.0499999999997</v>
      </c>
      <c r="V445" s="62">
        <f t="shared" si="236"/>
        <v>453.78</v>
      </c>
      <c r="W445" s="62">
        <f t="shared" si="237"/>
        <v>756.30000000000007</v>
      </c>
      <c r="X445" s="62">
        <f t="shared" si="238"/>
        <v>302.52</v>
      </c>
      <c r="Y445" s="62">
        <f>1021+25</f>
        <v>1046</v>
      </c>
      <c r="Z445" s="62">
        <v>666</v>
      </c>
      <c r="AA445" s="64">
        <f t="shared" si="239"/>
        <v>8419</v>
      </c>
      <c r="AB445" s="64">
        <f t="shared" si="240"/>
        <v>24692.305555555555</v>
      </c>
      <c r="AC445" s="64">
        <f t="shared" si="241"/>
        <v>296307.66666666663</v>
      </c>
      <c r="AD445" s="64"/>
      <c r="AE445" s="64"/>
      <c r="AF445" s="64"/>
      <c r="AG445" s="64"/>
      <c r="AH445" s="64"/>
      <c r="AI445" s="64"/>
      <c r="AJ445" s="64"/>
      <c r="AK445" s="64"/>
      <c r="AL445" s="6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4"/>
      <c r="BV445" s="24"/>
      <c r="BW445" s="24"/>
      <c r="BX445" s="24"/>
      <c r="BY445" s="24"/>
      <c r="BZ445" s="24"/>
      <c r="CA445" s="24"/>
      <c r="CB445" s="24"/>
      <c r="CC445" s="24"/>
      <c r="CD445" s="24"/>
      <c r="CE445" s="24"/>
      <c r="CF445" s="24"/>
      <c r="CG445" s="24"/>
      <c r="CH445" s="24"/>
      <c r="CI445" s="24"/>
      <c r="CJ445" s="24"/>
      <c r="CK445" s="24"/>
      <c r="CL445" s="24"/>
      <c r="CM445" s="24"/>
      <c r="CN445" s="24"/>
      <c r="CO445" s="24"/>
      <c r="CP445" s="24"/>
      <c r="CQ445" s="24"/>
      <c r="CR445" s="24"/>
      <c r="CS445" s="24"/>
      <c r="CT445" s="24"/>
      <c r="CU445" s="24"/>
      <c r="CV445" s="24"/>
      <c r="CW445" s="24"/>
      <c r="CX445" s="24"/>
      <c r="CY445" s="24"/>
      <c r="CZ445" s="24"/>
      <c r="DA445" s="24"/>
      <c r="DB445" s="24"/>
      <c r="DC445" s="24"/>
      <c r="DD445" s="24"/>
      <c r="DE445" s="24"/>
      <c r="DF445" s="24"/>
      <c r="DG445" s="24"/>
      <c r="DH445" s="24"/>
      <c r="DI445" s="24"/>
      <c r="DJ445" s="24"/>
      <c r="DK445" s="24"/>
      <c r="DL445" s="24"/>
      <c r="DM445" s="24"/>
      <c r="DN445" s="24"/>
      <c r="DO445" s="24"/>
      <c r="DP445" s="24"/>
      <c r="DQ445" s="24"/>
      <c r="DR445" s="24"/>
      <c r="DS445" s="24"/>
      <c r="DT445" s="24"/>
      <c r="DU445" s="24"/>
      <c r="DV445" s="24"/>
      <c r="DW445" s="24"/>
      <c r="DX445" s="24"/>
      <c r="DY445" s="24"/>
      <c r="DZ445" s="24"/>
      <c r="EA445" s="24"/>
      <c r="EB445" s="24"/>
      <c r="EC445" s="24"/>
      <c r="ED445" s="24"/>
      <c r="EE445" s="24"/>
      <c r="EF445" s="24"/>
      <c r="EG445" s="24"/>
      <c r="EH445" s="24"/>
      <c r="EI445" s="24"/>
      <c r="EJ445" s="24"/>
      <c r="EK445" s="24"/>
      <c r="EL445" s="24"/>
      <c r="EM445" s="24"/>
      <c r="EN445" s="24"/>
      <c r="EO445" s="24"/>
      <c r="EP445" s="24"/>
      <c r="EQ445" s="24"/>
      <c r="ER445" s="24"/>
      <c r="ES445" s="24"/>
      <c r="ET445" s="24"/>
      <c r="EU445" s="24"/>
      <c r="EV445" s="24"/>
      <c r="EW445" s="24"/>
      <c r="EX445" s="24"/>
      <c r="EY445" s="24"/>
      <c r="EZ445" s="24"/>
      <c r="FA445" s="24"/>
      <c r="FB445" s="24"/>
      <c r="FC445" s="24"/>
      <c r="FD445" s="24"/>
      <c r="FE445" s="24"/>
      <c r="FF445" s="24"/>
      <c r="FG445" s="24"/>
      <c r="FH445" s="24"/>
      <c r="FI445" s="24"/>
      <c r="FJ445" s="24"/>
      <c r="FK445" s="24"/>
      <c r="FL445" s="24"/>
      <c r="FM445" s="24"/>
      <c r="FN445" s="24"/>
      <c r="FO445" s="24"/>
      <c r="FP445" s="24"/>
      <c r="FQ445" s="24"/>
      <c r="FR445" s="24"/>
      <c r="FS445" s="24"/>
      <c r="FT445" s="24"/>
      <c r="FU445" s="24"/>
      <c r="FV445" s="24"/>
      <c r="FW445" s="24"/>
      <c r="FX445" s="24"/>
      <c r="FY445" s="24"/>
      <c r="FZ445" s="24"/>
      <c r="GA445" s="24"/>
      <c r="GB445" s="24"/>
      <c r="GC445" s="24"/>
      <c r="GD445" s="24"/>
      <c r="GE445" s="24"/>
      <c r="GF445" s="24"/>
      <c r="GG445" s="24"/>
      <c r="GH445" s="24"/>
      <c r="GI445" s="24"/>
      <c r="GJ445" s="24"/>
      <c r="GK445" s="24"/>
      <c r="GL445" s="24"/>
      <c r="GM445" s="24"/>
      <c r="GN445" s="24"/>
      <c r="GO445" s="24"/>
      <c r="GP445" s="24"/>
      <c r="GQ445" s="24"/>
      <c r="GR445" s="24"/>
      <c r="GS445" s="24"/>
      <c r="GT445" s="24"/>
      <c r="GU445" s="24"/>
      <c r="GV445" s="24"/>
      <c r="GW445" s="24"/>
      <c r="GX445" s="24"/>
      <c r="GY445" s="24"/>
      <c r="GZ445" s="24"/>
      <c r="HA445" s="24"/>
      <c r="HB445" s="24"/>
      <c r="HC445" s="24"/>
      <c r="HD445" s="24"/>
      <c r="HE445" s="24"/>
      <c r="HF445" s="24"/>
      <c r="HG445" s="24"/>
      <c r="HH445" s="24"/>
      <c r="HI445" s="24"/>
      <c r="HJ445" s="24"/>
      <c r="HK445" s="24"/>
      <c r="HL445" s="24"/>
      <c r="HM445" s="24"/>
      <c r="HN445" s="24"/>
      <c r="HO445" s="24"/>
      <c r="HP445" s="24"/>
      <c r="HQ445" s="24"/>
      <c r="HR445" s="24"/>
      <c r="HS445" s="24"/>
      <c r="HT445" s="24"/>
      <c r="HU445" s="24"/>
      <c r="HV445" s="24"/>
      <c r="HW445" s="24"/>
      <c r="HX445" s="24"/>
      <c r="HY445" s="24"/>
      <c r="HZ445" s="24"/>
      <c r="IA445" s="24"/>
      <c r="IB445" s="24"/>
      <c r="IC445" s="24"/>
      <c r="ID445" s="24"/>
      <c r="IE445" s="24"/>
      <c r="IF445" s="24"/>
      <c r="IG445" s="24"/>
      <c r="IH445" s="24"/>
      <c r="II445" s="24"/>
      <c r="IJ445" s="24"/>
      <c r="IK445" s="24"/>
      <c r="IL445" s="24"/>
      <c r="IM445" s="24"/>
      <c r="IN445" s="24"/>
      <c r="IO445" s="24"/>
      <c r="IP445" s="24"/>
      <c r="IQ445" s="24"/>
      <c r="IR445" s="24"/>
      <c r="IS445" s="24"/>
      <c r="IT445" s="24"/>
      <c r="IU445" s="24"/>
      <c r="IV445" s="24"/>
      <c r="IW445" s="24"/>
      <c r="IX445" s="24"/>
      <c r="IY445" s="24"/>
      <c r="IZ445" s="24"/>
      <c r="JA445" s="24"/>
      <c r="JB445" s="24"/>
      <c r="JC445" s="24"/>
      <c r="JD445" s="24"/>
      <c r="JE445" s="24"/>
      <c r="JF445" s="24"/>
      <c r="JG445" s="24"/>
      <c r="JH445" s="24"/>
      <c r="JI445" s="24"/>
      <c r="JJ445" s="24"/>
      <c r="JK445" s="24"/>
      <c r="JL445" s="24"/>
      <c r="JM445" s="24"/>
      <c r="JN445" s="24"/>
      <c r="JO445" s="24"/>
      <c r="JP445" s="24"/>
      <c r="JQ445" s="24"/>
      <c r="JR445" s="24"/>
      <c r="JS445" s="24"/>
      <c r="JT445" s="24"/>
      <c r="JU445" s="24"/>
      <c r="JV445" s="24"/>
      <c r="JW445" s="24"/>
      <c r="JX445" s="24"/>
      <c r="JY445" s="24"/>
      <c r="JZ445" s="24"/>
      <c r="KA445" s="24"/>
      <c r="KB445" s="24"/>
      <c r="KC445" s="24"/>
      <c r="KD445" s="24"/>
      <c r="KE445" s="24"/>
      <c r="KF445" s="24"/>
      <c r="KG445" s="24"/>
      <c r="KH445" s="24"/>
      <c r="KI445" s="24"/>
      <c r="KJ445" s="24"/>
      <c r="KK445" s="24"/>
      <c r="KL445" s="24"/>
      <c r="KM445" s="24"/>
      <c r="KN445" s="24"/>
      <c r="KO445" s="24"/>
      <c r="KP445" s="24"/>
      <c r="KQ445" s="24"/>
      <c r="KR445" s="24"/>
      <c r="KS445" s="24"/>
      <c r="KT445" s="24"/>
      <c r="KU445" s="24"/>
      <c r="KV445" s="24"/>
      <c r="KW445" s="24"/>
      <c r="KX445" s="24"/>
      <c r="KY445" s="24"/>
      <c r="KZ445" s="24"/>
      <c r="LA445" s="24"/>
      <c r="LB445" s="24"/>
      <c r="LC445" s="24"/>
      <c r="LD445" s="24"/>
      <c r="LE445" s="24"/>
      <c r="LF445" s="24"/>
      <c r="LG445" s="24"/>
      <c r="LH445" s="24"/>
      <c r="LI445" s="24"/>
      <c r="LJ445" s="24"/>
      <c r="LK445" s="24"/>
      <c r="LL445" s="24"/>
      <c r="LM445" s="24"/>
      <c r="LN445" s="24"/>
      <c r="LO445" s="24"/>
      <c r="LP445" s="24"/>
      <c r="LQ445" s="24"/>
      <c r="LR445" s="24"/>
      <c r="LS445" s="24"/>
      <c r="LT445" s="24"/>
      <c r="LU445" s="24"/>
      <c r="LV445" s="24"/>
      <c r="LW445" s="24"/>
      <c r="LX445" s="24"/>
      <c r="LY445" s="24"/>
      <c r="LZ445" s="24"/>
      <c r="MA445" s="24"/>
      <c r="MB445" s="24"/>
      <c r="MC445" s="24"/>
      <c r="MD445" s="24"/>
      <c r="ME445" s="24"/>
      <c r="MF445" s="24"/>
      <c r="MG445" s="24"/>
      <c r="MH445" s="24"/>
      <c r="MI445" s="24"/>
      <c r="MJ445" s="24"/>
      <c r="MK445" s="24"/>
      <c r="ML445" s="24"/>
      <c r="MM445" s="24"/>
      <c r="MN445" s="24"/>
      <c r="MO445" s="24"/>
      <c r="MP445" s="24"/>
      <c r="MQ445" s="24"/>
      <c r="MR445" s="24"/>
      <c r="MS445" s="24"/>
      <c r="MT445" s="24"/>
      <c r="MU445" s="24"/>
      <c r="MV445" s="24"/>
      <c r="MW445" s="24"/>
      <c r="MX445" s="24"/>
      <c r="MY445" s="24"/>
      <c r="MZ445" s="24"/>
      <c r="NA445" s="24"/>
      <c r="NB445" s="24"/>
      <c r="NC445" s="24"/>
      <c r="ND445" s="24"/>
      <c r="NE445" s="24"/>
      <c r="NF445" s="24"/>
      <c r="NG445" s="24"/>
      <c r="NH445" s="24"/>
      <c r="NI445" s="24"/>
      <c r="NJ445" s="24"/>
      <c r="NK445" s="24"/>
      <c r="NL445" s="24"/>
      <c r="NM445" s="24"/>
      <c r="NN445" s="24"/>
      <c r="NO445" s="24"/>
      <c r="NP445" s="24"/>
      <c r="NQ445" s="24"/>
      <c r="NR445" s="24"/>
      <c r="NS445" s="24"/>
      <c r="NT445" s="24"/>
      <c r="NU445" s="24"/>
      <c r="NV445" s="24"/>
      <c r="NW445" s="24"/>
      <c r="NX445" s="24"/>
      <c r="NY445" s="24"/>
      <c r="NZ445" s="24"/>
      <c r="OA445" s="24"/>
      <c r="OB445" s="24"/>
      <c r="OC445" s="24"/>
      <c r="OD445" s="24"/>
      <c r="OE445" s="24"/>
      <c r="OF445" s="24"/>
      <c r="OG445" s="24"/>
      <c r="OH445" s="24"/>
      <c r="OI445" s="24"/>
      <c r="OJ445" s="24"/>
      <c r="OK445" s="24"/>
      <c r="OL445" s="24"/>
      <c r="OM445" s="24"/>
      <c r="ON445" s="24"/>
      <c r="OO445" s="24"/>
      <c r="OP445" s="24"/>
      <c r="OQ445" s="24"/>
      <c r="OR445" s="24"/>
      <c r="OS445" s="24"/>
      <c r="OT445" s="24"/>
      <c r="OU445" s="24"/>
      <c r="OV445" s="24"/>
      <c r="OW445" s="24"/>
      <c r="OX445" s="24"/>
      <c r="OY445" s="24"/>
      <c r="OZ445" s="24"/>
      <c r="PA445" s="24"/>
      <c r="PB445" s="24"/>
      <c r="PC445" s="24"/>
      <c r="PD445" s="24"/>
      <c r="PE445" s="24"/>
      <c r="PF445" s="24"/>
      <c r="PG445" s="24"/>
      <c r="PH445" s="24"/>
      <c r="PI445" s="24"/>
      <c r="PJ445" s="24"/>
      <c r="PK445" s="24"/>
      <c r="PL445" s="24"/>
      <c r="PM445" s="24"/>
      <c r="PN445" s="24"/>
      <c r="PO445" s="24"/>
      <c r="PP445" s="24"/>
      <c r="PQ445" s="24"/>
      <c r="PR445" s="24"/>
      <c r="PS445" s="24"/>
      <c r="PT445" s="24"/>
      <c r="PU445" s="24"/>
      <c r="PV445" s="24"/>
      <c r="PW445" s="24"/>
      <c r="PX445" s="24"/>
      <c r="PY445" s="24"/>
      <c r="PZ445" s="24"/>
      <c r="QA445" s="24"/>
      <c r="QB445" s="24"/>
      <c r="QC445" s="24"/>
      <c r="QD445" s="24"/>
      <c r="QE445" s="24"/>
      <c r="QF445" s="24"/>
      <c r="QG445" s="24"/>
      <c r="QH445" s="24"/>
      <c r="QI445" s="24"/>
      <c r="QJ445" s="24"/>
      <c r="QK445" s="24"/>
      <c r="QL445" s="24"/>
      <c r="QM445" s="24"/>
      <c r="QN445" s="24"/>
      <c r="QO445" s="24"/>
      <c r="QP445" s="24"/>
      <c r="QQ445" s="24"/>
      <c r="QR445" s="24"/>
      <c r="QS445" s="24"/>
      <c r="QT445" s="24"/>
      <c r="QU445" s="24"/>
      <c r="QV445" s="24"/>
      <c r="QW445" s="24"/>
      <c r="QX445" s="24"/>
      <c r="QY445" s="24"/>
      <c r="QZ445" s="24"/>
      <c r="RA445" s="24"/>
      <c r="RB445" s="24"/>
      <c r="RC445" s="24"/>
      <c r="RD445" s="24"/>
      <c r="RE445" s="24"/>
      <c r="RF445" s="24"/>
      <c r="RG445" s="24"/>
      <c r="RH445" s="24"/>
      <c r="RI445" s="24"/>
      <c r="RJ445" s="24"/>
      <c r="RK445" s="24"/>
      <c r="RL445" s="24"/>
      <c r="RM445" s="24"/>
      <c r="RN445" s="24"/>
      <c r="RO445" s="24"/>
      <c r="RP445" s="24"/>
      <c r="RQ445" s="24"/>
      <c r="RR445" s="24"/>
      <c r="RS445" s="24"/>
      <c r="RT445" s="24"/>
      <c r="RU445" s="24"/>
      <c r="RV445" s="24"/>
      <c r="RW445" s="24"/>
      <c r="RX445" s="24"/>
      <c r="RY445" s="24"/>
      <c r="RZ445" s="24"/>
      <c r="SA445" s="24"/>
      <c r="SB445" s="24"/>
      <c r="SC445" s="24"/>
      <c r="SD445" s="24"/>
      <c r="SE445" s="24"/>
      <c r="SF445" s="24"/>
      <c r="SG445" s="24"/>
      <c r="SH445" s="24"/>
      <c r="SI445" s="24"/>
      <c r="SJ445" s="24"/>
      <c r="SK445" s="24"/>
      <c r="SL445" s="24"/>
      <c r="SM445" s="24"/>
      <c r="SN445" s="24"/>
      <c r="SO445" s="24"/>
      <c r="SP445" s="24"/>
      <c r="SQ445" s="24"/>
      <c r="SR445" s="24"/>
      <c r="SS445" s="24"/>
      <c r="ST445" s="24"/>
      <c r="SU445" s="24"/>
      <c r="SV445" s="24"/>
      <c r="SW445" s="24"/>
      <c r="SX445" s="24"/>
      <c r="SY445" s="24"/>
      <c r="SZ445" s="24"/>
      <c r="TA445" s="24"/>
      <c r="TB445" s="24"/>
      <c r="TC445" s="24"/>
      <c r="TD445" s="24"/>
      <c r="TE445" s="24"/>
      <c r="TF445" s="24"/>
      <c r="TG445" s="24"/>
      <c r="TH445" s="24"/>
      <c r="TI445" s="24"/>
      <c r="TJ445" s="24"/>
      <c r="TK445" s="24"/>
      <c r="TL445" s="24"/>
      <c r="TM445" s="24"/>
      <c r="TN445" s="24"/>
      <c r="TO445" s="24"/>
      <c r="TP445" s="24"/>
      <c r="TQ445" s="24"/>
      <c r="TR445" s="24"/>
      <c r="TS445" s="24"/>
      <c r="TT445" s="24"/>
      <c r="TU445" s="24"/>
      <c r="TV445" s="24"/>
      <c r="TW445" s="24"/>
      <c r="TX445" s="24"/>
      <c r="TY445" s="24"/>
      <c r="TZ445" s="24"/>
      <c r="UA445" s="24"/>
      <c r="UB445" s="24"/>
      <c r="UC445" s="24"/>
      <c r="UD445" s="24"/>
      <c r="UE445" s="24"/>
      <c r="UF445" s="24"/>
      <c r="UG445" s="24"/>
      <c r="UH445" s="24"/>
      <c r="UI445" s="24"/>
      <c r="UJ445" s="24"/>
      <c r="UK445" s="24"/>
      <c r="UL445" s="24"/>
      <c r="UM445" s="24"/>
      <c r="UN445" s="24"/>
      <c r="UO445" s="24"/>
      <c r="UP445" s="24"/>
      <c r="UQ445" s="24"/>
      <c r="UR445" s="24"/>
      <c r="US445" s="24"/>
      <c r="UT445" s="24"/>
      <c r="UU445" s="24"/>
      <c r="UV445" s="24"/>
      <c r="UW445" s="24"/>
      <c r="UX445" s="24"/>
      <c r="UY445" s="24"/>
      <c r="UZ445" s="24"/>
      <c r="VA445" s="24"/>
      <c r="VB445" s="24"/>
      <c r="VC445" s="24"/>
      <c r="VD445" s="24"/>
    </row>
    <row r="446" spans="1:576" s="23" customFormat="1" ht="15" customHeight="1" x14ac:dyDescent="0.2">
      <c r="A446" s="18">
        <v>132</v>
      </c>
      <c r="B446" s="89" t="s">
        <v>325</v>
      </c>
      <c r="C446" s="89" t="s">
        <v>326</v>
      </c>
      <c r="D446" s="20">
        <v>14</v>
      </c>
      <c r="E446" s="89" t="s">
        <v>247</v>
      </c>
      <c r="F446" s="89" t="s">
        <v>327</v>
      </c>
      <c r="G446" s="130" t="s">
        <v>125</v>
      </c>
      <c r="H446" s="22">
        <v>40</v>
      </c>
      <c r="I446" s="22" t="s">
        <v>121</v>
      </c>
      <c r="J446" s="21" t="s">
        <v>76</v>
      </c>
      <c r="K446" s="21" t="s">
        <v>274</v>
      </c>
      <c r="L446" s="21" t="s">
        <v>287</v>
      </c>
      <c r="M446" s="22">
        <v>1</v>
      </c>
      <c r="N446" s="126">
        <v>12087</v>
      </c>
      <c r="O446" s="62"/>
      <c r="P446" s="62"/>
      <c r="Q446" s="62">
        <f t="shared" si="232"/>
        <v>12087</v>
      </c>
      <c r="R446" s="62"/>
      <c r="S446" s="62">
        <f t="shared" si="233"/>
        <v>2284.1666666666665</v>
      </c>
      <c r="T446" s="62">
        <f t="shared" si="234"/>
        <v>22841.666666666664</v>
      </c>
      <c r="U446" s="62">
        <f t="shared" si="235"/>
        <v>2115.2249999999999</v>
      </c>
      <c r="V446" s="62">
        <f t="shared" si="236"/>
        <v>362.61</v>
      </c>
      <c r="W446" s="62">
        <f t="shared" si="237"/>
        <v>604.35</v>
      </c>
      <c r="X446" s="62">
        <f t="shared" si="238"/>
        <v>241.74</v>
      </c>
      <c r="Y446" s="62">
        <f>887+70</f>
        <v>957</v>
      </c>
      <c r="Z446" s="62">
        <f>631+30</f>
        <v>661</v>
      </c>
      <c r="AA446" s="64">
        <f t="shared" si="239"/>
        <v>6852.5</v>
      </c>
      <c r="AB446" s="64">
        <f t="shared" si="240"/>
        <v>19693.786111111112</v>
      </c>
      <c r="AC446" s="64">
        <f t="shared" si="241"/>
        <v>236325.43333333335</v>
      </c>
      <c r="AD446" s="64"/>
      <c r="AE446" s="64"/>
      <c r="AF446" s="64"/>
      <c r="AG446" s="64"/>
      <c r="AH446" s="64"/>
      <c r="AI446" s="64"/>
      <c r="AJ446" s="64"/>
      <c r="AK446" s="64"/>
      <c r="AL446" s="6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  <c r="CH446" s="24"/>
      <c r="CI446" s="24"/>
      <c r="CJ446" s="24"/>
      <c r="CK446" s="24"/>
      <c r="CL446" s="24"/>
      <c r="CM446" s="24"/>
      <c r="CN446" s="24"/>
      <c r="CO446" s="24"/>
      <c r="CP446" s="24"/>
      <c r="CQ446" s="24"/>
      <c r="CR446" s="24"/>
      <c r="CS446" s="24"/>
      <c r="CT446" s="24"/>
      <c r="CU446" s="24"/>
      <c r="CV446" s="24"/>
      <c r="CW446" s="24"/>
      <c r="CX446" s="24"/>
      <c r="CY446" s="24"/>
      <c r="CZ446" s="24"/>
      <c r="DA446" s="24"/>
      <c r="DB446" s="24"/>
      <c r="DC446" s="24"/>
      <c r="DD446" s="24"/>
      <c r="DE446" s="24"/>
      <c r="DF446" s="24"/>
      <c r="DG446" s="24"/>
      <c r="DH446" s="24"/>
      <c r="DI446" s="24"/>
      <c r="DJ446" s="24"/>
      <c r="DK446" s="24"/>
      <c r="DL446" s="24"/>
      <c r="DM446" s="24"/>
      <c r="DN446" s="24"/>
      <c r="DO446" s="24"/>
      <c r="DP446" s="24"/>
      <c r="DQ446" s="24"/>
      <c r="DR446" s="24"/>
      <c r="DS446" s="24"/>
      <c r="DT446" s="24"/>
      <c r="DU446" s="24"/>
      <c r="DV446" s="24"/>
      <c r="DW446" s="24"/>
      <c r="DX446" s="24"/>
      <c r="DY446" s="24"/>
      <c r="DZ446" s="24"/>
      <c r="EA446" s="24"/>
      <c r="EB446" s="24"/>
      <c r="EC446" s="24"/>
      <c r="ED446" s="24"/>
      <c r="EE446" s="24"/>
      <c r="EF446" s="24"/>
      <c r="EG446" s="24"/>
      <c r="EH446" s="24"/>
      <c r="EI446" s="24"/>
      <c r="EJ446" s="24"/>
      <c r="EK446" s="24"/>
      <c r="EL446" s="24"/>
      <c r="EM446" s="24"/>
      <c r="EN446" s="24"/>
      <c r="EO446" s="24"/>
      <c r="EP446" s="24"/>
      <c r="EQ446" s="24"/>
      <c r="ER446" s="24"/>
      <c r="ES446" s="24"/>
      <c r="ET446" s="24"/>
      <c r="EU446" s="24"/>
      <c r="EV446" s="24"/>
      <c r="EW446" s="24"/>
      <c r="EX446" s="24"/>
      <c r="EY446" s="24"/>
      <c r="EZ446" s="24"/>
      <c r="FA446" s="24"/>
      <c r="FB446" s="24"/>
      <c r="FC446" s="24"/>
      <c r="FD446" s="24"/>
      <c r="FE446" s="24"/>
      <c r="FF446" s="24"/>
      <c r="FG446" s="24"/>
      <c r="FH446" s="24"/>
      <c r="FI446" s="24"/>
      <c r="FJ446" s="24"/>
      <c r="FK446" s="24"/>
      <c r="FL446" s="24"/>
      <c r="FM446" s="24"/>
      <c r="FN446" s="24"/>
      <c r="FO446" s="24"/>
      <c r="FP446" s="24"/>
      <c r="FQ446" s="24"/>
      <c r="FR446" s="24"/>
      <c r="FS446" s="24"/>
      <c r="FT446" s="24"/>
      <c r="FU446" s="24"/>
      <c r="FV446" s="24"/>
      <c r="FW446" s="24"/>
      <c r="FX446" s="24"/>
      <c r="FY446" s="24"/>
      <c r="FZ446" s="24"/>
      <c r="GA446" s="24"/>
      <c r="GB446" s="24"/>
      <c r="GC446" s="24"/>
      <c r="GD446" s="24"/>
      <c r="GE446" s="24"/>
      <c r="GF446" s="24"/>
      <c r="GG446" s="24"/>
      <c r="GH446" s="24"/>
      <c r="GI446" s="24"/>
      <c r="GJ446" s="24"/>
      <c r="GK446" s="24"/>
      <c r="GL446" s="24"/>
      <c r="GM446" s="24"/>
      <c r="GN446" s="24"/>
      <c r="GO446" s="24"/>
      <c r="GP446" s="24"/>
      <c r="GQ446" s="24"/>
      <c r="GR446" s="24"/>
      <c r="GS446" s="24"/>
      <c r="GT446" s="24"/>
      <c r="GU446" s="24"/>
      <c r="GV446" s="24"/>
      <c r="GW446" s="24"/>
      <c r="GX446" s="24"/>
      <c r="GY446" s="24"/>
      <c r="GZ446" s="24"/>
      <c r="HA446" s="24"/>
      <c r="HB446" s="24"/>
      <c r="HC446" s="24"/>
      <c r="HD446" s="24"/>
      <c r="HE446" s="24"/>
      <c r="HF446" s="24"/>
      <c r="HG446" s="24"/>
      <c r="HH446" s="24"/>
      <c r="HI446" s="24"/>
      <c r="HJ446" s="24"/>
      <c r="HK446" s="24"/>
      <c r="HL446" s="24"/>
      <c r="HM446" s="24"/>
      <c r="HN446" s="24"/>
      <c r="HO446" s="24"/>
      <c r="HP446" s="24"/>
      <c r="HQ446" s="24"/>
      <c r="HR446" s="24"/>
      <c r="HS446" s="24"/>
      <c r="HT446" s="24"/>
      <c r="HU446" s="24"/>
      <c r="HV446" s="24"/>
      <c r="HW446" s="24"/>
      <c r="HX446" s="24"/>
      <c r="HY446" s="24"/>
      <c r="HZ446" s="24"/>
      <c r="IA446" s="24"/>
      <c r="IB446" s="24"/>
      <c r="IC446" s="24"/>
      <c r="ID446" s="24"/>
      <c r="IE446" s="24"/>
      <c r="IF446" s="24"/>
      <c r="IG446" s="24"/>
      <c r="IH446" s="24"/>
      <c r="II446" s="24"/>
      <c r="IJ446" s="24"/>
      <c r="IK446" s="24"/>
      <c r="IL446" s="24"/>
      <c r="IM446" s="24"/>
      <c r="IN446" s="24"/>
      <c r="IO446" s="24"/>
      <c r="IP446" s="24"/>
      <c r="IQ446" s="24"/>
      <c r="IR446" s="24"/>
      <c r="IS446" s="24"/>
      <c r="IT446" s="24"/>
      <c r="IU446" s="24"/>
      <c r="IV446" s="24"/>
      <c r="IW446" s="24"/>
      <c r="IX446" s="24"/>
      <c r="IY446" s="24"/>
      <c r="IZ446" s="24"/>
      <c r="JA446" s="24"/>
      <c r="JB446" s="24"/>
      <c r="JC446" s="24"/>
      <c r="JD446" s="24"/>
      <c r="JE446" s="24"/>
      <c r="JF446" s="24"/>
      <c r="JG446" s="24"/>
      <c r="JH446" s="24"/>
      <c r="JI446" s="24"/>
      <c r="JJ446" s="24"/>
      <c r="JK446" s="24"/>
      <c r="JL446" s="24"/>
      <c r="JM446" s="24"/>
      <c r="JN446" s="24"/>
      <c r="JO446" s="24"/>
      <c r="JP446" s="24"/>
      <c r="JQ446" s="24"/>
      <c r="JR446" s="24"/>
      <c r="JS446" s="24"/>
      <c r="JT446" s="24"/>
      <c r="JU446" s="24"/>
      <c r="JV446" s="24"/>
      <c r="JW446" s="24"/>
      <c r="JX446" s="24"/>
      <c r="JY446" s="24"/>
      <c r="JZ446" s="24"/>
      <c r="KA446" s="24"/>
      <c r="KB446" s="24"/>
      <c r="KC446" s="24"/>
      <c r="KD446" s="24"/>
      <c r="KE446" s="24"/>
      <c r="KF446" s="24"/>
      <c r="KG446" s="24"/>
      <c r="KH446" s="24"/>
      <c r="KI446" s="24"/>
      <c r="KJ446" s="24"/>
      <c r="KK446" s="24"/>
      <c r="KL446" s="24"/>
      <c r="KM446" s="24"/>
      <c r="KN446" s="24"/>
      <c r="KO446" s="24"/>
      <c r="KP446" s="24"/>
      <c r="KQ446" s="24"/>
      <c r="KR446" s="24"/>
      <c r="KS446" s="24"/>
      <c r="KT446" s="24"/>
      <c r="KU446" s="24"/>
      <c r="KV446" s="24"/>
      <c r="KW446" s="24"/>
      <c r="KX446" s="24"/>
      <c r="KY446" s="24"/>
      <c r="KZ446" s="24"/>
      <c r="LA446" s="24"/>
      <c r="LB446" s="24"/>
      <c r="LC446" s="24"/>
      <c r="LD446" s="24"/>
      <c r="LE446" s="24"/>
      <c r="LF446" s="24"/>
      <c r="LG446" s="24"/>
      <c r="LH446" s="24"/>
      <c r="LI446" s="24"/>
      <c r="LJ446" s="24"/>
      <c r="LK446" s="24"/>
      <c r="LL446" s="24"/>
      <c r="LM446" s="24"/>
      <c r="LN446" s="24"/>
      <c r="LO446" s="24"/>
      <c r="LP446" s="24"/>
      <c r="LQ446" s="24"/>
      <c r="LR446" s="24"/>
      <c r="LS446" s="24"/>
      <c r="LT446" s="24"/>
      <c r="LU446" s="24"/>
      <c r="LV446" s="24"/>
      <c r="LW446" s="24"/>
      <c r="LX446" s="24"/>
      <c r="LY446" s="24"/>
      <c r="LZ446" s="24"/>
      <c r="MA446" s="24"/>
      <c r="MB446" s="24"/>
      <c r="MC446" s="24"/>
      <c r="MD446" s="24"/>
      <c r="ME446" s="24"/>
      <c r="MF446" s="24"/>
      <c r="MG446" s="24"/>
      <c r="MH446" s="24"/>
      <c r="MI446" s="24"/>
      <c r="MJ446" s="24"/>
      <c r="MK446" s="24"/>
      <c r="ML446" s="24"/>
      <c r="MM446" s="24"/>
      <c r="MN446" s="24"/>
      <c r="MO446" s="24"/>
      <c r="MP446" s="24"/>
      <c r="MQ446" s="24"/>
      <c r="MR446" s="24"/>
      <c r="MS446" s="24"/>
      <c r="MT446" s="24"/>
      <c r="MU446" s="24"/>
      <c r="MV446" s="24"/>
      <c r="MW446" s="24"/>
      <c r="MX446" s="24"/>
      <c r="MY446" s="24"/>
      <c r="MZ446" s="24"/>
      <c r="NA446" s="24"/>
      <c r="NB446" s="24"/>
      <c r="NC446" s="24"/>
      <c r="ND446" s="24"/>
      <c r="NE446" s="24"/>
      <c r="NF446" s="24"/>
      <c r="NG446" s="24"/>
      <c r="NH446" s="24"/>
      <c r="NI446" s="24"/>
      <c r="NJ446" s="24"/>
      <c r="NK446" s="24"/>
      <c r="NL446" s="24"/>
      <c r="NM446" s="24"/>
      <c r="NN446" s="24"/>
      <c r="NO446" s="24"/>
      <c r="NP446" s="24"/>
      <c r="NQ446" s="24"/>
      <c r="NR446" s="24"/>
      <c r="NS446" s="24"/>
      <c r="NT446" s="24"/>
      <c r="NU446" s="24"/>
      <c r="NV446" s="24"/>
      <c r="NW446" s="24"/>
      <c r="NX446" s="24"/>
      <c r="NY446" s="24"/>
      <c r="NZ446" s="24"/>
      <c r="OA446" s="24"/>
      <c r="OB446" s="24"/>
      <c r="OC446" s="24"/>
      <c r="OD446" s="24"/>
      <c r="OE446" s="24"/>
      <c r="OF446" s="24"/>
      <c r="OG446" s="24"/>
      <c r="OH446" s="24"/>
      <c r="OI446" s="24"/>
      <c r="OJ446" s="24"/>
      <c r="OK446" s="24"/>
      <c r="OL446" s="24"/>
      <c r="OM446" s="24"/>
      <c r="ON446" s="24"/>
      <c r="OO446" s="24"/>
      <c r="OP446" s="24"/>
      <c r="OQ446" s="24"/>
      <c r="OR446" s="24"/>
      <c r="OS446" s="24"/>
      <c r="OT446" s="24"/>
      <c r="OU446" s="24"/>
      <c r="OV446" s="24"/>
      <c r="OW446" s="24"/>
      <c r="OX446" s="24"/>
      <c r="OY446" s="24"/>
      <c r="OZ446" s="24"/>
      <c r="PA446" s="24"/>
      <c r="PB446" s="24"/>
      <c r="PC446" s="24"/>
      <c r="PD446" s="24"/>
      <c r="PE446" s="24"/>
      <c r="PF446" s="24"/>
      <c r="PG446" s="24"/>
      <c r="PH446" s="24"/>
      <c r="PI446" s="24"/>
      <c r="PJ446" s="24"/>
      <c r="PK446" s="24"/>
      <c r="PL446" s="24"/>
      <c r="PM446" s="24"/>
      <c r="PN446" s="24"/>
      <c r="PO446" s="24"/>
      <c r="PP446" s="24"/>
      <c r="PQ446" s="24"/>
      <c r="PR446" s="24"/>
      <c r="PS446" s="24"/>
      <c r="PT446" s="24"/>
      <c r="PU446" s="24"/>
      <c r="PV446" s="24"/>
      <c r="PW446" s="24"/>
      <c r="PX446" s="24"/>
      <c r="PY446" s="24"/>
      <c r="PZ446" s="24"/>
      <c r="QA446" s="24"/>
      <c r="QB446" s="24"/>
      <c r="QC446" s="24"/>
      <c r="QD446" s="24"/>
      <c r="QE446" s="24"/>
      <c r="QF446" s="24"/>
      <c r="QG446" s="24"/>
      <c r="QH446" s="24"/>
      <c r="QI446" s="24"/>
      <c r="QJ446" s="24"/>
      <c r="QK446" s="24"/>
      <c r="QL446" s="24"/>
      <c r="QM446" s="24"/>
      <c r="QN446" s="24"/>
      <c r="QO446" s="24"/>
      <c r="QP446" s="24"/>
      <c r="QQ446" s="24"/>
      <c r="QR446" s="24"/>
      <c r="QS446" s="24"/>
      <c r="QT446" s="24"/>
      <c r="QU446" s="24"/>
      <c r="QV446" s="24"/>
      <c r="QW446" s="24"/>
      <c r="QX446" s="24"/>
      <c r="QY446" s="24"/>
      <c r="QZ446" s="24"/>
      <c r="RA446" s="24"/>
      <c r="RB446" s="24"/>
      <c r="RC446" s="24"/>
      <c r="RD446" s="24"/>
      <c r="RE446" s="24"/>
      <c r="RF446" s="24"/>
      <c r="RG446" s="24"/>
      <c r="RH446" s="24"/>
      <c r="RI446" s="24"/>
      <c r="RJ446" s="24"/>
      <c r="RK446" s="24"/>
      <c r="RL446" s="24"/>
      <c r="RM446" s="24"/>
      <c r="RN446" s="24"/>
      <c r="RO446" s="24"/>
      <c r="RP446" s="24"/>
      <c r="RQ446" s="24"/>
      <c r="RR446" s="24"/>
      <c r="RS446" s="24"/>
      <c r="RT446" s="24"/>
      <c r="RU446" s="24"/>
      <c r="RV446" s="24"/>
      <c r="RW446" s="24"/>
      <c r="RX446" s="24"/>
      <c r="RY446" s="24"/>
      <c r="RZ446" s="24"/>
      <c r="SA446" s="24"/>
      <c r="SB446" s="24"/>
      <c r="SC446" s="24"/>
      <c r="SD446" s="24"/>
      <c r="SE446" s="24"/>
      <c r="SF446" s="24"/>
      <c r="SG446" s="24"/>
      <c r="SH446" s="24"/>
      <c r="SI446" s="24"/>
      <c r="SJ446" s="24"/>
      <c r="SK446" s="24"/>
      <c r="SL446" s="24"/>
      <c r="SM446" s="24"/>
      <c r="SN446" s="24"/>
      <c r="SO446" s="24"/>
      <c r="SP446" s="24"/>
      <c r="SQ446" s="24"/>
      <c r="SR446" s="24"/>
      <c r="SS446" s="24"/>
      <c r="ST446" s="24"/>
      <c r="SU446" s="24"/>
      <c r="SV446" s="24"/>
      <c r="SW446" s="24"/>
      <c r="SX446" s="24"/>
      <c r="SY446" s="24"/>
      <c r="SZ446" s="24"/>
      <c r="TA446" s="24"/>
      <c r="TB446" s="24"/>
      <c r="TC446" s="24"/>
      <c r="TD446" s="24"/>
      <c r="TE446" s="24"/>
      <c r="TF446" s="24"/>
      <c r="TG446" s="24"/>
      <c r="TH446" s="24"/>
      <c r="TI446" s="24"/>
      <c r="TJ446" s="24"/>
      <c r="TK446" s="24"/>
      <c r="TL446" s="24"/>
      <c r="TM446" s="24"/>
      <c r="TN446" s="24"/>
      <c r="TO446" s="24"/>
      <c r="TP446" s="24"/>
      <c r="TQ446" s="24"/>
      <c r="TR446" s="24"/>
      <c r="TS446" s="24"/>
      <c r="TT446" s="24"/>
      <c r="TU446" s="24"/>
      <c r="TV446" s="24"/>
      <c r="TW446" s="24"/>
      <c r="TX446" s="24"/>
      <c r="TY446" s="24"/>
      <c r="TZ446" s="24"/>
      <c r="UA446" s="24"/>
      <c r="UB446" s="24"/>
      <c r="UC446" s="24"/>
      <c r="UD446" s="24"/>
      <c r="UE446" s="24"/>
      <c r="UF446" s="24"/>
      <c r="UG446" s="24"/>
      <c r="UH446" s="24"/>
      <c r="UI446" s="24"/>
      <c r="UJ446" s="24"/>
      <c r="UK446" s="24"/>
      <c r="UL446" s="24"/>
      <c r="UM446" s="24"/>
      <c r="UN446" s="24"/>
      <c r="UO446" s="24"/>
      <c r="UP446" s="24"/>
      <c r="UQ446" s="24"/>
      <c r="UR446" s="24"/>
      <c r="US446" s="24"/>
      <c r="UT446" s="24"/>
      <c r="UU446" s="24"/>
      <c r="UV446" s="24"/>
      <c r="UW446" s="24"/>
      <c r="UX446" s="24"/>
      <c r="UY446" s="24"/>
      <c r="UZ446" s="24"/>
      <c r="VA446" s="24"/>
      <c r="VB446" s="24"/>
      <c r="VC446" s="24"/>
      <c r="VD446" s="24"/>
    </row>
    <row r="447" spans="1:576" s="23" customFormat="1" ht="15" customHeight="1" x14ac:dyDescent="0.2">
      <c r="A447" s="18">
        <v>133</v>
      </c>
      <c r="B447" s="89" t="s">
        <v>325</v>
      </c>
      <c r="C447" s="89" t="s">
        <v>326</v>
      </c>
      <c r="D447" s="20">
        <v>14</v>
      </c>
      <c r="E447" s="89" t="s">
        <v>247</v>
      </c>
      <c r="F447" s="89" t="s">
        <v>327</v>
      </c>
      <c r="G447" s="130" t="s">
        <v>8</v>
      </c>
      <c r="H447" s="22">
        <v>40</v>
      </c>
      <c r="I447" s="157" t="s">
        <v>121</v>
      </c>
      <c r="J447" s="21" t="s">
        <v>240</v>
      </c>
      <c r="K447" s="21" t="s">
        <v>273</v>
      </c>
      <c r="L447" s="21" t="s">
        <v>287</v>
      </c>
      <c r="M447" s="22">
        <v>1</v>
      </c>
      <c r="N447" s="62">
        <v>13333</v>
      </c>
      <c r="O447" s="62">
        <f t="shared" ref="O447:O457" si="242">+N447*20%</f>
        <v>2666.6000000000004</v>
      </c>
      <c r="P447" s="62"/>
      <c r="Q447" s="62">
        <f t="shared" si="232"/>
        <v>15999.6</v>
      </c>
      <c r="R447" s="62">
        <f>70.1*7</f>
        <v>490.69999999999993</v>
      </c>
      <c r="S447" s="62">
        <f t="shared" si="233"/>
        <v>2961.9333333333334</v>
      </c>
      <c r="T447" s="62">
        <f t="shared" si="234"/>
        <v>29619.333333333332</v>
      </c>
      <c r="U447" s="62">
        <f t="shared" si="235"/>
        <v>2799.93</v>
      </c>
      <c r="V447" s="62">
        <f t="shared" si="236"/>
        <v>479.988</v>
      </c>
      <c r="W447" s="62">
        <f t="shared" si="237"/>
        <v>799.98</v>
      </c>
      <c r="X447" s="62">
        <f t="shared" si="238"/>
        <v>319.99200000000002</v>
      </c>
      <c r="Y447" s="62">
        <f t="shared" ref="Y447:Y452" si="243">1068+25</f>
        <v>1093</v>
      </c>
      <c r="Z447" s="62">
        <v>679</v>
      </c>
      <c r="AA447" s="64">
        <f t="shared" si="239"/>
        <v>8885.7999999999993</v>
      </c>
      <c r="AB447" s="64">
        <f t="shared" si="240"/>
        <v>26117.778888888886</v>
      </c>
      <c r="AC447" s="64">
        <f t="shared" si="241"/>
        <v>313413.34666666662</v>
      </c>
      <c r="AD447" s="64"/>
      <c r="AE447" s="64"/>
      <c r="AF447" s="64"/>
      <c r="AG447" s="64"/>
      <c r="AH447" s="64"/>
      <c r="AI447" s="64"/>
      <c r="AJ447" s="64"/>
      <c r="AK447" s="64"/>
      <c r="AL447" s="6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4"/>
      <c r="BV447" s="24"/>
      <c r="BW447" s="24"/>
      <c r="BX447" s="24"/>
      <c r="BY447" s="24"/>
      <c r="BZ447" s="24"/>
      <c r="CA447" s="24"/>
      <c r="CB447" s="24"/>
      <c r="CC447" s="24"/>
      <c r="CD447" s="24"/>
      <c r="CE447" s="24"/>
      <c r="CF447" s="24"/>
      <c r="CG447" s="24"/>
      <c r="CH447" s="24"/>
      <c r="CI447" s="24"/>
      <c r="CJ447" s="24"/>
      <c r="CK447" s="24"/>
      <c r="CL447" s="24"/>
      <c r="CM447" s="24"/>
      <c r="CN447" s="24"/>
      <c r="CO447" s="24"/>
      <c r="CP447" s="24"/>
      <c r="CQ447" s="24"/>
      <c r="CR447" s="24"/>
      <c r="CS447" s="24"/>
      <c r="CT447" s="24"/>
      <c r="CU447" s="24"/>
      <c r="CV447" s="24"/>
      <c r="CW447" s="24"/>
      <c r="CX447" s="24"/>
      <c r="CY447" s="24"/>
      <c r="CZ447" s="24"/>
      <c r="DA447" s="24"/>
      <c r="DB447" s="24"/>
      <c r="DC447" s="24"/>
      <c r="DD447" s="24"/>
      <c r="DE447" s="24"/>
      <c r="DF447" s="24"/>
      <c r="DG447" s="24"/>
      <c r="DH447" s="24"/>
      <c r="DI447" s="24"/>
      <c r="DJ447" s="24"/>
      <c r="DK447" s="24"/>
      <c r="DL447" s="24"/>
      <c r="DM447" s="24"/>
      <c r="DN447" s="24"/>
      <c r="DO447" s="24"/>
      <c r="DP447" s="24"/>
      <c r="DQ447" s="24"/>
      <c r="DR447" s="24"/>
      <c r="DS447" s="24"/>
      <c r="DT447" s="24"/>
      <c r="DU447" s="24"/>
      <c r="DV447" s="24"/>
      <c r="DW447" s="24"/>
      <c r="DX447" s="24"/>
      <c r="DY447" s="24"/>
      <c r="DZ447" s="24"/>
      <c r="EA447" s="24"/>
      <c r="EB447" s="24"/>
      <c r="EC447" s="24"/>
      <c r="ED447" s="24"/>
      <c r="EE447" s="24"/>
      <c r="EF447" s="24"/>
      <c r="EG447" s="24"/>
      <c r="EH447" s="24"/>
      <c r="EI447" s="24"/>
      <c r="EJ447" s="24"/>
      <c r="EK447" s="24"/>
      <c r="EL447" s="24"/>
      <c r="EM447" s="24"/>
      <c r="EN447" s="24"/>
      <c r="EO447" s="24"/>
      <c r="EP447" s="24"/>
      <c r="EQ447" s="24"/>
      <c r="ER447" s="24"/>
      <c r="ES447" s="24"/>
      <c r="ET447" s="24"/>
      <c r="EU447" s="24"/>
      <c r="EV447" s="24"/>
      <c r="EW447" s="24"/>
      <c r="EX447" s="24"/>
      <c r="EY447" s="24"/>
      <c r="EZ447" s="24"/>
      <c r="FA447" s="24"/>
      <c r="FB447" s="24"/>
      <c r="FC447" s="24"/>
      <c r="FD447" s="24"/>
      <c r="FE447" s="24"/>
      <c r="FF447" s="24"/>
      <c r="FG447" s="24"/>
      <c r="FH447" s="24"/>
      <c r="FI447" s="24"/>
      <c r="FJ447" s="24"/>
      <c r="FK447" s="24"/>
      <c r="FL447" s="24"/>
      <c r="FM447" s="24"/>
      <c r="FN447" s="24"/>
      <c r="FO447" s="24"/>
      <c r="FP447" s="24"/>
      <c r="FQ447" s="24"/>
      <c r="FR447" s="24"/>
      <c r="FS447" s="24"/>
      <c r="FT447" s="24"/>
      <c r="FU447" s="24"/>
      <c r="FV447" s="24"/>
      <c r="FW447" s="24"/>
      <c r="FX447" s="24"/>
      <c r="FY447" s="24"/>
      <c r="FZ447" s="24"/>
      <c r="GA447" s="24"/>
      <c r="GB447" s="24"/>
      <c r="GC447" s="24"/>
      <c r="GD447" s="24"/>
      <c r="GE447" s="24"/>
      <c r="GF447" s="24"/>
      <c r="GG447" s="24"/>
      <c r="GH447" s="24"/>
      <c r="GI447" s="24"/>
      <c r="GJ447" s="24"/>
      <c r="GK447" s="24"/>
      <c r="GL447" s="24"/>
      <c r="GM447" s="24"/>
      <c r="GN447" s="24"/>
      <c r="GO447" s="24"/>
      <c r="GP447" s="24"/>
      <c r="GQ447" s="24"/>
      <c r="GR447" s="24"/>
      <c r="GS447" s="24"/>
      <c r="GT447" s="24"/>
      <c r="GU447" s="24"/>
      <c r="GV447" s="24"/>
      <c r="GW447" s="24"/>
      <c r="GX447" s="24"/>
      <c r="GY447" s="24"/>
      <c r="GZ447" s="24"/>
      <c r="HA447" s="24"/>
      <c r="HB447" s="24"/>
      <c r="HC447" s="24"/>
      <c r="HD447" s="24"/>
      <c r="HE447" s="24"/>
      <c r="HF447" s="24"/>
      <c r="HG447" s="24"/>
      <c r="HH447" s="24"/>
      <c r="HI447" s="24"/>
      <c r="HJ447" s="24"/>
      <c r="HK447" s="24"/>
      <c r="HL447" s="24"/>
      <c r="HM447" s="24"/>
      <c r="HN447" s="24"/>
      <c r="HO447" s="24"/>
      <c r="HP447" s="24"/>
      <c r="HQ447" s="24"/>
      <c r="HR447" s="24"/>
      <c r="HS447" s="24"/>
      <c r="HT447" s="24"/>
      <c r="HU447" s="24"/>
      <c r="HV447" s="24"/>
      <c r="HW447" s="24"/>
      <c r="HX447" s="24"/>
      <c r="HY447" s="24"/>
      <c r="HZ447" s="24"/>
      <c r="IA447" s="24"/>
      <c r="IB447" s="24"/>
      <c r="IC447" s="24"/>
      <c r="ID447" s="24"/>
      <c r="IE447" s="24"/>
      <c r="IF447" s="24"/>
      <c r="IG447" s="24"/>
      <c r="IH447" s="24"/>
      <c r="II447" s="24"/>
      <c r="IJ447" s="24"/>
      <c r="IK447" s="24"/>
      <c r="IL447" s="24"/>
      <c r="IM447" s="24"/>
      <c r="IN447" s="24"/>
      <c r="IO447" s="24"/>
      <c r="IP447" s="24"/>
      <c r="IQ447" s="24"/>
      <c r="IR447" s="24"/>
      <c r="IS447" s="24"/>
      <c r="IT447" s="24"/>
      <c r="IU447" s="24"/>
      <c r="IV447" s="24"/>
      <c r="IW447" s="24"/>
      <c r="IX447" s="24"/>
      <c r="IY447" s="24"/>
      <c r="IZ447" s="24"/>
      <c r="JA447" s="24"/>
      <c r="JB447" s="24"/>
      <c r="JC447" s="24"/>
      <c r="JD447" s="24"/>
      <c r="JE447" s="24"/>
      <c r="JF447" s="24"/>
      <c r="JG447" s="24"/>
      <c r="JH447" s="24"/>
      <c r="JI447" s="24"/>
      <c r="JJ447" s="24"/>
      <c r="JK447" s="24"/>
      <c r="JL447" s="24"/>
      <c r="JM447" s="24"/>
      <c r="JN447" s="24"/>
      <c r="JO447" s="24"/>
      <c r="JP447" s="24"/>
      <c r="JQ447" s="24"/>
      <c r="JR447" s="24"/>
      <c r="JS447" s="24"/>
      <c r="JT447" s="24"/>
      <c r="JU447" s="24"/>
      <c r="JV447" s="24"/>
      <c r="JW447" s="24"/>
      <c r="JX447" s="24"/>
      <c r="JY447" s="24"/>
      <c r="JZ447" s="24"/>
      <c r="KA447" s="24"/>
      <c r="KB447" s="24"/>
      <c r="KC447" s="24"/>
      <c r="KD447" s="24"/>
      <c r="KE447" s="24"/>
      <c r="KF447" s="24"/>
      <c r="KG447" s="24"/>
      <c r="KH447" s="24"/>
      <c r="KI447" s="24"/>
      <c r="KJ447" s="24"/>
      <c r="KK447" s="24"/>
      <c r="KL447" s="24"/>
      <c r="KM447" s="24"/>
      <c r="KN447" s="24"/>
      <c r="KO447" s="24"/>
      <c r="KP447" s="24"/>
      <c r="KQ447" s="24"/>
      <c r="KR447" s="24"/>
      <c r="KS447" s="24"/>
      <c r="KT447" s="24"/>
      <c r="KU447" s="24"/>
      <c r="KV447" s="24"/>
      <c r="KW447" s="24"/>
      <c r="KX447" s="24"/>
      <c r="KY447" s="24"/>
      <c r="KZ447" s="24"/>
      <c r="LA447" s="24"/>
      <c r="LB447" s="24"/>
      <c r="LC447" s="24"/>
      <c r="LD447" s="24"/>
      <c r="LE447" s="24"/>
      <c r="LF447" s="24"/>
      <c r="LG447" s="24"/>
      <c r="LH447" s="24"/>
      <c r="LI447" s="24"/>
      <c r="LJ447" s="24"/>
      <c r="LK447" s="24"/>
      <c r="LL447" s="24"/>
      <c r="LM447" s="24"/>
      <c r="LN447" s="24"/>
      <c r="LO447" s="24"/>
      <c r="LP447" s="24"/>
      <c r="LQ447" s="24"/>
      <c r="LR447" s="24"/>
      <c r="LS447" s="24"/>
      <c r="LT447" s="24"/>
      <c r="LU447" s="24"/>
      <c r="LV447" s="24"/>
      <c r="LW447" s="24"/>
      <c r="LX447" s="24"/>
      <c r="LY447" s="24"/>
      <c r="LZ447" s="24"/>
      <c r="MA447" s="24"/>
      <c r="MB447" s="24"/>
      <c r="MC447" s="24"/>
      <c r="MD447" s="24"/>
      <c r="ME447" s="24"/>
      <c r="MF447" s="24"/>
      <c r="MG447" s="24"/>
      <c r="MH447" s="24"/>
      <c r="MI447" s="24"/>
      <c r="MJ447" s="24"/>
      <c r="MK447" s="24"/>
      <c r="ML447" s="24"/>
      <c r="MM447" s="24"/>
      <c r="MN447" s="24"/>
      <c r="MO447" s="24"/>
      <c r="MP447" s="24"/>
      <c r="MQ447" s="24"/>
      <c r="MR447" s="24"/>
      <c r="MS447" s="24"/>
      <c r="MT447" s="24"/>
      <c r="MU447" s="24"/>
      <c r="MV447" s="24"/>
      <c r="MW447" s="24"/>
      <c r="MX447" s="24"/>
      <c r="MY447" s="24"/>
      <c r="MZ447" s="24"/>
      <c r="NA447" s="24"/>
      <c r="NB447" s="24"/>
      <c r="NC447" s="24"/>
      <c r="ND447" s="24"/>
      <c r="NE447" s="24"/>
      <c r="NF447" s="24"/>
      <c r="NG447" s="24"/>
      <c r="NH447" s="24"/>
      <c r="NI447" s="24"/>
      <c r="NJ447" s="24"/>
      <c r="NK447" s="24"/>
      <c r="NL447" s="24"/>
      <c r="NM447" s="24"/>
      <c r="NN447" s="24"/>
      <c r="NO447" s="24"/>
      <c r="NP447" s="24"/>
      <c r="NQ447" s="24"/>
      <c r="NR447" s="24"/>
      <c r="NS447" s="24"/>
      <c r="NT447" s="24"/>
      <c r="NU447" s="24"/>
      <c r="NV447" s="24"/>
      <c r="NW447" s="24"/>
      <c r="NX447" s="24"/>
      <c r="NY447" s="24"/>
      <c r="NZ447" s="24"/>
      <c r="OA447" s="24"/>
      <c r="OB447" s="24"/>
      <c r="OC447" s="24"/>
      <c r="OD447" s="24"/>
      <c r="OE447" s="24"/>
      <c r="OF447" s="24"/>
      <c r="OG447" s="24"/>
      <c r="OH447" s="24"/>
      <c r="OI447" s="24"/>
      <c r="OJ447" s="24"/>
      <c r="OK447" s="24"/>
      <c r="OL447" s="24"/>
      <c r="OM447" s="24"/>
      <c r="ON447" s="24"/>
      <c r="OO447" s="24"/>
      <c r="OP447" s="24"/>
      <c r="OQ447" s="24"/>
      <c r="OR447" s="24"/>
      <c r="OS447" s="24"/>
      <c r="OT447" s="24"/>
      <c r="OU447" s="24"/>
      <c r="OV447" s="24"/>
      <c r="OW447" s="24"/>
      <c r="OX447" s="24"/>
      <c r="OY447" s="24"/>
      <c r="OZ447" s="24"/>
      <c r="PA447" s="24"/>
      <c r="PB447" s="24"/>
      <c r="PC447" s="24"/>
      <c r="PD447" s="24"/>
      <c r="PE447" s="24"/>
      <c r="PF447" s="24"/>
      <c r="PG447" s="24"/>
      <c r="PH447" s="24"/>
      <c r="PI447" s="24"/>
      <c r="PJ447" s="24"/>
      <c r="PK447" s="24"/>
      <c r="PL447" s="24"/>
      <c r="PM447" s="24"/>
      <c r="PN447" s="24"/>
      <c r="PO447" s="24"/>
      <c r="PP447" s="24"/>
      <c r="PQ447" s="24"/>
      <c r="PR447" s="24"/>
      <c r="PS447" s="24"/>
      <c r="PT447" s="24"/>
      <c r="PU447" s="24"/>
      <c r="PV447" s="24"/>
      <c r="PW447" s="24"/>
      <c r="PX447" s="24"/>
      <c r="PY447" s="24"/>
      <c r="PZ447" s="24"/>
      <c r="QA447" s="24"/>
      <c r="QB447" s="24"/>
      <c r="QC447" s="24"/>
      <c r="QD447" s="24"/>
      <c r="QE447" s="24"/>
      <c r="QF447" s="24"/>
      <c r="QG447" s="24"/>
      <c r="QH447" s="24"/>
      <c r="QI447" s="24"/>
      <c r="QJ447" s="24"/>
      <c r="QK447" s="24"/>
      <c r="QL447" s="24"/>
      <c r="QM447" s="24"/>
      <c r="QN447" s="24"/>
      <c r="QO447" s="24"/>
      <c r="QP447" s="24"/>
      <c r="QQ447" s="24"/>
      <c r="QR447" s="24"/>
      <c r="QS447" s="24"/>
      <c r="QT447" s="24"/>
      <c r="QU447" s="24"/>
      <c r="QV447" s="24"/>
      <c r="QW447" s="24"/>
      <c r="QX447" s="24"/>
      <c r="QY447" s="24"/>
      <c r="QZ447" s="24"/>
      <c r="RA447" s="24"/>
      <c r="RB447" s="24"/>
      <c r="RC447" s="24"/>
      <c r="RD447" s="24"/>
      <c r="RE447" s="24"/>
      <c r="RF447" s="24"/>
      <c r="RG447" s="24"/>
      <c r="RH447" s="24"/>
      <c r="RI447" s="24"/>
      <c r="RJ447" s="24"/>
      <c r="RK447" s="24"/>
      <c r="RL447" s="24"/>
      <c r="RM447" s="24"/>
      <c r="RN447" s="24"/>
      <c r="RO447" s="24"/>
      <c r="RP447" s="24"/>
      <c r="RQ447" s="24"/>
      <c r="RR447" s="24"/>
      <c r="RS447" s="24"/>
      <c r="RT447" s="24"/>
      <c r="RU447" s="24"/>
      <c r="RV447" s="24"/>
      <c r="RW447" s="24"/>
      <c r="RX447" s="24"/>
      <c r="RY447" s="24"/>
      <c r="RZ447" s="24"/>
      <c r="SA447" s="24"/>
      <c r="SB447" s="24"/>
      <c r="SC447" s="24"/>
      <c r="SD447" s="24"/>
      <c r="SE447" s="24"/>
      <c r="SF447" s="24"/>
      <c r="SG447" s="24"/>
      <c r="SH447" s="24"/>
      <c r="SI447" s="24"/>
      <c r="SJ447" s="24"/>
      <c r="SK447" s="24"/>
      <c r="SL447" s="24"/>
      <c r="SM447" s="24"/>
      <c r="SN447" s="24"/>
      <c r="SO447" s="24"/>
      <c r="SP447" s="24"/>
      <c r="SQ447" s="24"/>
      <c r="SR447" s="24"/>
      <c r="SS447" s="24"/>
      <c r="ST447" s="24"/>
      <c r="SU447" s="24"/>
      <c r="SV447" s="24"/>
      <c r="SW447" s="24"/>
      <c r="SX447" s="24"/>
      <c r="SY447" s="24"/>
      <c r="SZ447" s="24"/>
      <c r="TA447" s="24"/>
      <c r="TB447" s="24"/>
      <c r="TC447" s="24"/>
      <c r="TD447" s="24"/>
      <c r="TE447" s="24"/>
      <c r="TF447" s="24"/>
      <c r="TG447" s="24"/>
      <c r="TH447" s="24"/>
      <c r="TI447" s="24"/>
      <c r="TJ447" s="24"/>
      <c r="TK447" s="24"/>
      <c r="TL447" s="24"/>
      <c r="TM447" s="24"/>
      <c r="TN447" s="24"/>
      <c r="TO447" s="24"/>
      <c r="TP447" s="24"/>
      <c r="TQ447" s="24"/>
      <c r="TR447" s="24"/>
      <c r="TS447" s="24"/>
      <c r="TT447" s="24"/>
      <c r="TU447" s="24"/>
      <c r="TV447" s="24"/>
      <c r="TW447" s="24"/>
      <c r="TX447" s="24"/>
      <c r="TY447" s="24"/>
      <c r="TZ447" s="24"/>
      <c r="UA447" s="24"/>
      <c r="UB447" s="24"/>
      <c r="UC447" s="24"/>
      <c r="UD447" s="24"/>
      <c r="UE447" s="24"/>
      <c r="UF447" s="24"/>
      <c r="UG447" s="24"/>
      <c r="UH447" s="24"/>
      <c r="UI447" s="24"/>
      <c r="UJ447" s="24"/>
      <c r="UK447" s="24"/>
      <c r="UL447" s="24"/>
      <c r="UM447" s="24"/>
      <c r="UN447" s="24"/>
      <c r="UO447" s="24"/>
      <c r="UP447" s="24"/>
      <c r="UQ447" s="24"/>
      <c r="UR447" s="24"/>
      <c r="US447" s="24"/>
      <c r="UT447" s="24"/>
      <c r="UU447" s="24"/>
      <c r="UV447" s="24"/>
      <c r="UW447" s="24"/>
      <c r="UX447" s="24"/>
      <c r="UY447" s="24"/>
      <c r="UZ447" s="24"/>
      <c r="VA447" s="24"/>
      <c r="VB447" s="24"/>
      <c r="VC447" s="24"/>
      <c r="VD447" s="24"/>
    </row>
    <row r="448" spans="1:576" s="23" customFormat="1" ht="15" customHeight="1" x14ac:dyDescent="0.2">
      <c r="A448" s="18">
        <v>134</v>
      </c>
      <c r="B448" s="89" t="s">
        <v>325</v>
      </c>
      <c r="C448" s="89" t="s">
        <v>326</v>
      </c>
      <c r="D448" s="20">
        <v>14</v>
      </c>
      <c r="E448" s="89" t="s">
        <v>247</v>
      </c>
      <c r="F448" s="89" t="s">
        <v>327</v>
      </c>
      <c r="G448" s="130" t="s">
        <v>8</v>
      </c>
      <c r="H448" s="22">
        <v>40</v>
      </c>
      <c r="I448" s="157" t="s">
        <v>121</v>
      </c>
      <c r="J448" s="21" t="s">
        <v>240</v>
      </c>
      <c r="K448" s="21" t="s">
        <v>273</v>
      </c>
      <c r="L448" s="21" t="s">
        <v>287</v>
      </c>
      <c r="M448" s="22">
        <v>1</v>
      </c>
      <c r="N448" s="62">
        <v>13333</v>
      </c>
      <c r="O448" s="62">
        <f t="shared" si="242"/>
        <v>2666.6000000000004</v>
      </c>
      <c r="P448" s="62"/>
      <c r="Q448" s="62">
        <f t="shared" si="232"/>
        <v>15999.6</v>
      </c>
      <c r="R448" s="62">
        <f>70.1*7</f>
        <v>490.69999999999993</v>
      </c>
      <c r="S448" s="62">
        <f t="shared" si="233"/>
        <v>2961.9333333333334</v>
      </c>
      <c r="T448" s="62">
        <f t="shared" si="234"/>
        <v>29619.333333333332</v>
      </c>
      <c r="U448" s="62">
        <f t="shared" si="235"/>
        <v>2799.93</v>
      </c>
      <c r="V448" s="62">
        <f t="shared" si="236"/>
        <v>479.988</v>
      </c>
      <c r="W448" s="62">
        <f t="shared" si="237"/>
        <v>799.98</v>
      </c>
      <c r="X448" s="62">
        <f t="shared" si="238"/>
        <v>319.99200000000002</v>
      </c>
      <c r="Y448" s="62">
        <f t="shared" si="243"/>
        <v>1093</v>
      </c>
      <c r="Z448" s="62">
        <v>679</v>
      </c>
      <c r="AA448" s="64">
        <f t="shared" si="239"/>
        <v>8885.7999999999993</v>
      </c>
      <c r="AB448" s="64">
        <f t="shared" si="240"/>
        <v>26117.778888888886</v>
      </c>
      <c r="AC448" s="64">
        <f t="shared" si="241"/>
        <v>313413.34666666662</v>
      </c>
      <c r="AD448" s="64"/>
      <c r="AE448" s="64"/>
      <c r="AF448" s="64"/>
      <c r="AG448" s="64"/>
      <c r="AH448" s="64"/>
      <c r="AI448" s="64"/>
      <c r="AJ448" s="64"/>
      <c r="AK448" s="64"/>
      <c r="AL448" s="6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  <c r="CH448" s="24"/>
      <c r="CI448" s="24"/>
      <c r="CJ448" s="24"/>
      <c r="CK448" s="24"/>
      <c r="CL448" s="24"/>
      <c r="CM448" s="24"/>
      <c r="CN448" s="24"/>
      <c r="CO448" s="24"/>
      <c r="CP448" s="24"/>
      <c r="CQ448" s="24"/>
      <c r="CR448" s="24"/>
      <c r="CS448" s="24"/>
      <c r="CT448" s="24"/>
      <c r="CU448" s="24"/>
      <c r="CV448" s="24"/>
      <c r="CW448" s="24"/>
      <c r="CX448" s="24"/>
      <c r="CY448" s="24"/>
      <c r="CZ448" s="24"/>
      <c r="DA448" s="24"/>
      <c r="DB448" s="24"/>
      <c r="DC448" s="24"/>
      <c r="DD448" s="24"/>
      <c r="DE448" s="24"/>
      <c r="DF448" s="24"/>
      <c r="DG448" s="24"/>
      <c r="DH448" s="24"/>
      <c r="DI448" s="24"/>
      <c r="DJ448" s="24"/>
      <c r="DK448" s="24"/>
      <c r="DL448" s="24"/>
      <c r="DM448" s="24"/>
      <c r="DN448" s="24"/>
      <c r="DO448" s="24"/>
      <c r="DP448" s="24"/>
      <c r="DQ448" s="24"/>
      <c r="DR448" s="24"/>
      <c r="DS448" s="24"/>
      <c r="DT448" s="24"/>
      <c r="DU448" s="24"/>
      <c r="DV448" s="24"/>
      <c r="DW448" s="24"/>
      <c r="DX448" s="24"/>
      <c r="DY448" s="24"/>
      <c r="DZ448" s="24"/>
      <c r="EA448" s="24"/>
      <c r="EB448" s="24"/>
      <c r="EC448" s="24"/>
      <c r="ED448" s="24"/>
      <c r="EE448" s="24"/>
      <c r="EF448" s="24"/>
      <c r="EG448" s="24"/>
      <c r="EH448" s="24"/>
      <c r="EI448" s="24"/>
      <c r="EJ448" s="24"/>
      <c r="EK448" s="24"/>
      <c r="EL448" s="24"/>
      <c r="EM448" s="24"/>
      <c r="EN448" s="24"/>
      <c r="EO448" s="24"/>
      <c r="EP448" s="24"/>
      <c r="EQ448" s="24"/>
      <c r="ER448" s="24"/>
      <c r="ES448" s="24"/>
      <c r="ET448" s="24"/>
      <c r="EU448" s="24"/>
      <c r="EV448" s="24"/>
      <c r="EW448" s="24"/>
      <c r="EX448" s="24"/>
      <c r="EY448" s="24"/>
      <c r="EZ448" s="24"/>
      <c r="FA448" s="24"/>
      <c r="FB448" s="24"/>
      <c r="FC448" s="24"/>
      <c r="FD448" s="24"/>
      <c r="FE448" s="24"/>
      <c r="FF448" s="24"/>
      <c r="FG448" s="24"/>
      <c r="FH448" s="24"/>
      <c r="FI448" s="24"/>
      <c r="FJ448" s="24"/>
      <c r="FK448" s="24"/>
      <c r="FL448" s="24"/>
      <c r="FM448" s="24"/>
      <c r="FN448" s="24"/>
      <c r="FO448" s="24"/>
      <c r="FP448" s="24"/>
      <c r="FQ448" s="24"/>
      <c r="FR448" s="24"/>
      <c r="FS448" s="24"/>
      <c r="FT448" s="24"/>
      <c r="FU448" s="24"/>
      <c r="FV448" s="24"/>
      <c r="FW448" s="24"/>
      <c r="FX448" s="24"/>
      <c r="FY448" s="24"/>
      <c r="FZ448" s="24"/>
      <c r="GA448" s="24"/>
      <c r="GB448" s="24"/>
      <c r="GC448" s="24"/>
      <c r="GD448" s="24"/>
      <c r="GE448" s="24"/>
      <c r="GF448" s="24"/>
      <c r="GG448" s="24"/>
      <c r="GH448" s="24"/>
      <c r="GI448" s="24"/>
      <c r="GJ448" s="24"/>
      <c r="GK448" s="24"/>
      <c r="GL448" s="24"/>
      <c r="GM448" s="24"/>
      <c r="GN448" s="24"/>
      <c r="GO448" s="24"/>
      <c r="GP448" s="24"/>
      <c r="GQ448" s="24"/>
      <c r="GR448" s="24"/>
      <c r="GS448" s="24"/>
      <c r="GT448" s="24"/>
      <c r="GU448" s="24"/>
      <c r="GV448" s="24"/>
      <c r="GW448" s="24"/>
      <c r="GX448" s="24"/>
      <c r="GY448" s="24"/>
      <c r="GZ448" s="24"/>
      <c r="HA448" s="24"/>
      <c r="HB448" s="24"/>
      <c r="HC448" s="24"/>
      <c r="HD448" s="24"/>
      <c r="HE448" s="24"/>
      <c r="HF448" s="24"/>
      <c r="HG448" s="24"/>
      <c r="HH448" s="24"/>
      <c r="HI448" s="24"/>
      <c r="HJ448" s="24"/>
      <c r="HK448" s="24"/>
      <c r="HL448" s="24"/>
      <c r="HM448" s="24"/>
      <c r="HN448" s="24"/>
      <c r="HO448" s="24"/>
      <c r="HP448" s="24"/>
      <c r="HQ448" s="24"/>
      <c r="HR448" s="24"/>
      <c r="HS448" s="24"/>
      <c r="HT448" s="24"/>
      <c r="HU448" s="24"/>
      <c r="HV448" s="24"/>
      <c r="HW448" s="24"/>
      <c r="HX448" s="24"/>
      <c r="HY448" s="24"/>
      <c r="HZ448" s="24"/>
      <c r="IA448" s="24"/>
      <c r="IB448" s="24"/>
      <c r="IC448" s="24"/>
      <c r="ID448" s="24"/>
      <c r="IE448" s="24"/>
      <c r="IF448" s="24"/>
      <c r="IG448" s="24"/>
      <c r="IH448" s="24"/>
      <c r="II448" s="24"/>
      <c r="IJ448" s="24"/>
      <c r="IK448" s="24"/>
      <c r="IL448" s="24"/>
      <c r="IM448" s="24"/>
      <c r="IN448" s="24"/>
      <c r="IO448" s="24"/>
      <c r="IP448" s="24"/>
      <c r="IQ448" s="24"/>
      <c r="IR448" s="24"/>
      <c r="IS448" s="24"/>
      <c r="IT448" s="24"/>
      <c r="IU448" s="24"/>
      <c r="IV448" s="24"/>
      <c r="IW448" s="24"/>
      <c r="IX448" s="24"/>
      <c r="IY448" s="24"/>
      <c r="IZ448" s="24"/>
      <c r="JA448" s="24"/>
      <c r="JB448" s="24"/>
      <c r="JC448" s="24"/>
      <c r="JD448" s="24"/>
      <c r="JE448" s="24"/>
      <c r="JF448" s="24"/>
      <c r="JG448" s="24"/>
      <c r="JH448" s="24"/>
      <c r="JI448" s="24"/>
      <c r="JJ448" s="24"/>
      <c r="JK448" s="24"/>
      <c r="JL448" s="24"/>
      <c r="JM448" s="24"/>
      <c r="JN448" s="24"/>
      <c r="JO448" s="24"/>
      <c r="JP448" s="24"/>
      <c r="JQ448" s="24"/>
      <c r="JR448" s="24"/>
      <c r="JS448" s="24"/>
      <c r="JT448" s="24"/>
      <c r="JU448" s="24"/>
      <c r="JV448" s="24"/>
      <c r="JW448" s="24"/>
      <c r="JX448" s="24"/>
      <c r="JY448" s="24"/>
      <c r="JZ448" s="24"/>
      <c r="KA448" s="24"/>
      <c r="KB448" s="24"/>
      <c r="KC448" s="24"/>
      <c r="KD448" s="24"/>
      <c r="KE448" s="24"/>
      <c r="KF448" s="24"/>
      <c r="KG448" s="24"/>
      <c r="KH448" s="24"/>
      <c r="KI448" s="24"/>
      <c r="KJ448" s="24"/>
      <c r="KK448" s="24"/>
      <c r="KL448" s="24"/>
      <c r="KM448" s="24"/>
      <c r="KN448" s="24"/>
      <c r="KO448" s="24"/>
      <c r="KP448" s="24"/>
      <c r="KQ448" s="24"/>
      <c r="KR448" s="24"/>
      <c r="KS448" s="24"/>
      <c r="KT448" s="24"/>
      <c r="KU448" s="24"/>
      <c r="KV448" s="24"/>
      <c r="KW448" s="24"/>
      <c r="KX448" s="24"/>
      <c r="KY448" s="24"/>
      <c r="KZ448" s="24"/>
      <c r="LA448" s="24"/>
      <c r="LB448" s="24"/>
      <c r="LC448" s="24"/>
      <c r="LD448" s="24"/>
      <c r="LE448" s="24"/>
      <c r="LF448" s="24"/>
      <c r="LG448" s="24"/>
      <c r="LH448" s="24"/>
      <c r="LI448" s="24"/>
      <c r="LJ448" s="24"/>
      <c r="LK448" s="24"/>
      <c r="LL448" s="24"/>
      <c r="LM448" s="24"/>
      <c r="LN448" s="24"/>
      <c r="LO448" s="24"/>
      <c r="LP448" s="24"/>
      <c r="LQ448" s="24"/>
      <c r="LR448" s="24"/>
      <c r="LS448" s="24"/>
      <c r="LT448" s="24"/>
      <c r="LU448" s="24"/>
      <c r="LV448" s="24"/>
      <c r="LW448" s="24"/>
      <c r="LX448" s="24"/>
      <c r="LY448" s="24"/>
      <c r="LZ448" s="24"/>
      <c r="MA448" s="24"/>
      <c r="MB448" s="24"/>
      <c r="MC448" s="24"/>
      <c r="MD448" s="24"/>
      <c r="ME448" s="24"/>
      <c r="MF448" s="24"/>
      <c r="MG448" s="24"/>
      <c r="MH448" s="24"/>
      <c r="MI448" s="24"/>
      <c r="MJ448" s="24"/>
      <c r="MK448" s="24"/>
      <c r="ML448" s="24"/>
      <c r="MM448" s="24"/>
      <c r="MN448" s="24"/>
      <c r="MO448" s="24"/>
      <c r="MP448" s="24"/>
      <c r="MQ448" s="24"/>
      <c r="MR448" s="24"/>
      <c r="MS448" s="24"/>
      <c r="MT448" s="24"/>
      <c r="MU448" s="24"/>
      <c r="MV448" s="24"/>
      <c r="MW448" s="24"/>
      <c r="MX448" s="24"/>
      <c r="MY448" s="24"/>
      <c r="MZ448" s="24"/>
      <c r="NA448" s="24"/>
      <c r="NB448" s="24"/>
      <c r="NC448" s="24"/>
      <c r="ND448" s="24"/>
      <c r="NE448" s="24"/>
      <c r="NF448" s="24"/>
      <c r="NG448" s="24"/>
      <c r="NH448" s="24"/>
      <c r="NI448" s="24"/>
      <c r="NJ448" s="24"/>
      <c r="NK448" s="24"/>
      <c r="NL448" s="24"/>
      <c r="NM448" s="24"/>
      <c r="NN448" s="24"/>
      <c r="NO448" s="24"/>
      <c r="NP448" s="24"/>
      <c r="NQ448" s="24"/>
      <c r="NR448" s="24"/>
      <c r="NS448" s="24"/>
      <c r="NT448" s="24"/>
      <c r="NU448" s="24"/>
      <c r="NV448" s="24"/>
      <c r="NW448" s="24"/>
      <c r="NX448" s="24"/>
      <c r="NY448" s="24"/>
      <c r="NZ448" s="24"/>
      <c r="OA448" s="24"/>
      <c r="OB448" s="24"/>
      <c r="OC448" s="24"/>
      <c r="OD448" s="24"/>
      <c r="OE448" s="24"/>
      <c r="OF448" s="24"/>
      <c r="OG448" s="24"/>
      <c r="OH448" s="24"/>
      <c r="OI448" s="24"/>
      <c r="OJ448" s="24"/>
      <c r="OK448" s="24"/>
      <c r="OL448" s="24"/>
      <c r="OM448" s="24"/>
      <c r="ON448" s="24"/>
      <c r="OO448" s="24"/>
      <c r="OP448" s="24"/>
      <c r="OQ448" s="24"/>
      <c r="OR448" s="24"/>
      <c r="OS448" s="24"/>
      <c r="OT448" s="24"/>
      <c r="OU448" s="24"/>
      <c r="OV448" s="24"/>
      <c r="OW448" s="24"/>
      <c r="OX448" s="24"/>
      <c r="OY448" s="24"/>
      <c r="OZ448" s="24"/>
      <c r="PA448" s="24"/>
      <c r="PB448" s="24"/>
      <c r="PC448" s="24"/>
      <c r="PD448" s="24"/>
      <c r="PE448" s="24"/>
      <c r="PF448" s="24"/>
      <c r="PG448" s="24"/>
      <c r="PH448" s="24"/>
      <c r="PI448" s="24"/>
      <c r="PJ448" s="24"/>
      <c r="PK448" s="24"/>
      <c r="PL448" s="24"/>
      <c r="PM448" s="24"/>
      <c r="PN448" s="24"/>
      <c r="PO448" s="24"/>
      <c r="PP448" s="24"/>
      <c r="PQ448" s="24"/>
      <c r="PR448" s="24"/>
      <c r="PS448" s="24"/>
      <c r="PT448" s="24"/>
      <c r="PU448" s="24"/>
      <c r="PV448" s="24"/>
      <c r="PW448" s="24"/>
      <c r="PX448" s="24"/>
      <c r="PY448" s="24"/>
      <c r="PZ448" s="24"/>
      <c r="QA448" s="24"/>
      <c r="QB448" s="24"/>
      <c r="QC448" s="24"/>
      <c r="QD448" s="24"/>
      <c r="QE448" s="24"/>
      <c r="QF448" s="24"/>
      <c r="QG448" s="24"/>
      <c r="QH448" s="24"/>
      <c r="QI448" s="24"/>
      <c r="QJ448" s="24"/>
      <c r="QK448" s="24"/>
      <c r="QL448" s="24"/>
      <c r="QM448" s="24"/>
      <c r="QN448" s="24"/>
      <c r="QO448" s="24"/>
      <c r="QP448" s="24"/>
      <c r="QQ448" s="24"/>
      <c r="QR448" s="24"/>
      <c r="QS448" s="24"/>
      <c r="QT448" s="24"/>
      <c r="QU448" s="24"/>
      <c r="QV448" s="24"/>
      <c r="QW448" s="24"/>
      <c r="QX448" s="24"/>
      <c r="QY448" s="24"/>
      <c r="QZ448" s="24"/>
      <c r="RA448" s="24"/>
      <c r="RB448" s="24"/>
      <c r="RC448" s="24"/>
      <c r="RD448" s="24"/>
      <c r="RE448" s="24"/>
      <c r="RF448" s="24"/>
      <c r="RG448" s="24"/>
      <c r="RH448" s="24"/>
      <c r="RI448" s="24"/>
      <c r="RJ448" s="24"/>
      <c r="RK448" s="24"/>
      <c r="RL448" s="24"/>
      <c r="RM448" s="24"/>
      <c r="RN448" s="24"/>
      <c r="RO448" s="24"/>
      <c r="RP448" s="24"/>
      <c r="RQ448" s="24"/>
      <c r="RR448" s="24"/>
      <c r="RS448" s="24"/>
      <c r="RT448" s="24"/>
      <c r="RU448" s="24"/>
      <c r="RV448" s="24"/>
      <c r="RW448" s="24"/>
      <c r="RX448" s="24"/>
      <c r="RY448" s="24"/>
      <c r="RZ448" s="24"/>
      <c r="SA448" s="24"/>
      <c r="SB448" s="24"/>
      <c r="SC448" s="24"/>
      <c r="SD448" s="24"/>
      <c r="SE448" s="24"/>
      <c r="SF448" s="24"/>
      <c r="SG448" s="24"/>
      <c r="SH448" s="24"/>
      <c r="SI448" s="24"/>
      <c r="SJ448" s="24"/>
      <c r="SK448" s="24"/>
      <c r="SL448" s="24"/>
      <c r="SM448" s="24"/>
      <c r="SN448" s="24"/>
      <c r="SO448" s="24"/>
      <c r="SP448" s="24"/>
      <c r="SQ448" s="24"/>
      <c r="SR448" s="24"/>
      <c r="SS448" s="24"/>
      <c r="ST448" s="24"/>
      <c r="SU448" s="24"/>
      <c r="SV448" s="24"/>
      <c r="SW448" s="24"/>
      <c r="SX448" s="24"/>
      <c r="SY448" s="24"/>
      <c r="SZ448" s="24"/>
      <c r="TA448" s="24"/>
      <c r="TB448" s="24"/>
      <c r="TC448" s="24"/>
      <c r="TD448" s="24"/>
      <c r="TE448" s="24"/>
      <c r="TF448" s="24"/>
      <c r="TG448" s="24"/>
      <c r="TH448" s="24"/>
      <c r="TI448" s="24"/>
      <c r="TJ448" s="24"/>
      <c r="TK448" s="24"/>
      <c r="TL448" s="24"/>
      <c r="TM448" s="24"/>
      <c r="TN448" s="24"/>
      <c r="TO448" s="24"/>
      <c r="TP448" s="24"/>
      <c r="TQ448" s="24"/>
      <c r="TR448" s="24"/>
      <c r="TS448" s="24"/>
      <c r="TT448" s="24"/>
      <c r="TU448" s="24"/>
      <c r="TV448" s="24"/>
      <c r="TW448" s="24"/>
      <c r="TX448" s="24"/>
      <c r="TY448" s="24"/>
      <c r="TZ448" s="24"/>
      <c r="UA448" s="24"/>
      <c r="UB448" s="24"/>
      <c r="UC448" s="24"/>
      <c r="UD448" s="24"/>
      <c r="UE448" s="24"/>
      <c r="UF448" s="24"/>
      <c r="UG448" s="24"/>
      <c r="UH448" s="24"/>
      <c r="UI448" s="24"/>
      <c r="UJ448" s="24"/>
      <c r="UK448" s="24"/>
      <c r="UL448" s="24"/>
      <c r="UM448" s="24"/>
      <c r="UN448" s="24"/>
      <c r="UO448" s="24"/>
      <c r="UP448" s="24"/>
      <c r="UQ448" s="24"/>
      <c r="UR448" s="24"/>
      <c r="US448" s="24"/>
      <c r="UT448" s="24"/>
      <c r="UU448" s="24"/>
      <c r="UV448" s="24"/>
      <c r="UW448" s="24"/>
      <c r="UX448" s="24"/>
      <c r="UY448" s="24"/>
      <c r="UZ448" s="24"/>
      <c r="VA448" s="24"/>
      <c r="VB448" s="24"/>
      <c r="VC448" s="24"/>
      <c r="VD448" s="24"/>
    </row>
    <row r="449" spans="1:576" s="23" customFormat="1" ht="15" customHeight="1" x14ac:dyDescent="0.2">
      <c r="A449" s="18">
        <v>135</v>
      </c>
      <c r="B449" s="89" t="s">
        <v>325</v>
      </c>
      <c r="C449" s="89" t="s">
        <v>326</v>
      </c>
      <c r="D449" s="20">
        <v>14</v>
      </c>
      <c r="E449" s="89" t="s">
        <v>247</v>
      </c>
      <c r="F449" s="89" t="s">
        <v>327</v>
      </c>
      <c r="G449" s="130" t="s">
        <v>8</v>
      </c>
      <c r="H449" s="22">
        <v>40</v>
      </c>
      <c r="I449" s="157" t="s">
        <v>121</v>
      </c>
      <c r="J449" s="21" t="s">
        <v>240</v>
      </c>
      <c r="K449" s="21" t="s">
        <v>273</v>
      </c>
      <c r="L449" s="21" t="s">
        <v>287</v>
      </c>
      <c r="M449" s="22">
        <v>1</v>
      </c>
      <c r="N449" s="62">
        <v>13333</v>
      </c>
      <c r="O449" s="62">
        <f t="shared" si="242"/>
        <v>2666.6000000000004</v>
      </c>
      <c r="P449" s="62"/>
      <c r="Q449" s="62">
        <f t="shared" si="232"/>
        <v>15999.6</v>
      </c>
      <c r="R449" s="62">
        <f>70.1*6</f>
        <v>420.59999999999997</v>
      </c>
      <c r="S449" s="62">
        <f t="shared" si="233"/>
        <v>2961.9333333333334</v>
      </c>
      <c r="T449" s="62">
        <f t="shared" si="234"/>
        <v>29619.333333333332</v>
      </c>
      <c r="U449" s="62">
        <f t="shared" si="235"/>
        <v>2799.93</v>
      </c>
      <c r="V449" s="62">
        <f t="shared" si="236"/>
        <v>479.988</v>
      </c>
      <c r="W449" s="62">
        <f t="shared" si="237"/>
        <v>799.98</v>
      </c>
      <c r="X449" s="62">
        <f t="shared" si="238"/>
        <v>319.99200000000002</v>
      </c>
      <c r="Y449" s="62">
        <f t="shared" si="243"/>
        <v>1093</v>
      </c>
      <c r="Z449" s="62">
        <v>679</v>
      </c>
      <c r="AA449" s="64">
        <f t="shared" si="239"/>
        <v>8885.7999999999993</v>
      </c>
      <c r="AB449" s="64">
        <f t="shared" si="240"/>
        <v>26047.678888888888</v>
      </c>
      <c r="AC449" s="64">
        <f t="shared" si="241"/>
        <v>312572.14666666667</v>
      </c>
      <c r="AD449" s="64"/>
      <c r="AE449" s="64"/>
      <c r="AF449" s="64"/>
      <c r="AG449" s="64"/>
      <c r="AH449" s="64"/>
      <c r="AI449" s="64"/>
      <c r="AJ449" s="64"/>
      <c r="AK449" s="64"/>
      <c r="AL449" s="6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4"/>
      <c r="BV449" s="24"/>
      <c r="BW449" s="24"/>
      <c r="BX449" s="24"/>
      <c r="BY449" s="24"/>
      <c r="BZ449" s="24"/>
      <c r="CA449" s="24"/>
      <c r="CB449" s="24"/>
      <c r="CC449" s="24"/>
      <c r="CD449" s="24"/>
      <c r="CE449" s="24"/>
      <c r="CF449" s="24"/>
      <c r="CG449" s="24"/>
      <c r="CH449" s="24"/>
      <c r="CI449" s="24"/>
      <c r="CJ449" s="24"/>
      <c r="CK449" s="24"/>
      <c r="CL449" s="24"/>
      <c r="CM449" s="24"/>
      <c r="CN449" s="24"/>
      <c r="CO449" s="24"/>
      <c r="CP449" s="24"/>
      <c r="CQ449" s="24"/>
      <c r="CR449" s="24"/>
      <c r="CS449" s="24"/>
      <c r="CT449" s="24"/>
      <c r="CU449" s="24"/>
      <c r="CV449" s="24"/>
      <c r="CW449" s="24"/>
      <c r="CX449" s="24"/>
      <c r="CY449" s="24"/>
      <c r="CZ449" s="24"/>
      <c r="DA449" s="24"/>
      <c r="DB449" s="24"/>
      <c r="DC449" s="24"/>
      <c r="DD449" s="24"/>
      <c r="DE449" s="24"/>
      <c r="DF449" s="24"/>
      <c r="DG449" s="24"/>
      <c r="DH449" s="24"/>
      <c r="DI449" s="24"/>
      <c r="DJ449" s="24"/>
      <c r="DK449" s="24"/>
      <c r="DL449" s="24"/>
      <c r="DM449" s="24"/>
      <c r="DN449" s="24"/>
      <c r="DO449" s="24"/>
      <c r="DP449" s="24"/>
      <c r="DQ449" s="24"/>
      <c r="DR449" s="24"/>
      <c r="DS449" s="24"/>
      <c r="DT449" s="24"/>
      <c r="DU449" s="24"/>
      <c r="DV449" s="24"/>
      <c r="DW449" s="24"/>
      <c r="DX449" s="24"/>
      <c r="DY449" s="24"/>
      <c r="DZ449" s="24"/>
      <c r="EA449" s="24"/>
      <c r="EB449" s="24"/>
      <c r="EC449" s="24"/>
      <c r="ED449" s="24"/>
      <c r="EE449" s="24"/>
      <c r="EF449" s="24"/>
      <c r="EG449" s="24"/>
      <c r="EH449" s="24"/>
      <c r="EI449" s="24"/>
      <c r="EJ449" s="24"/>
      <c r="EK449" s="24"/>
      <c r="EL449" s="24"/>
      <c r="EM449" s="24"/>
      <c r="EN449" s="24"/>
      <c r="EO449" s="24"/>
      <c r="EP449" s="24"/>
      <c r="EQ449" s="24"/>
      <c r="ER449" s="24"/>
      <c r="ES449" s="24"/>
      <c r="ET449" s="24"/>
      <c r="EU449" s="24"/>
      <c r="EV449" s="24"/>
      <c r="EW449" s="24"/>
      <c r="EX449" s="24"/>
      <c r="EY449" s="24"/>
      <c r="EZ449" s="24"/>
      <c r="FA449" s="24"/>
      <c r="FB449" s="24"/>
      <c r="FC449" s="24"/>
      <c r="FD449" s="24"/>
      <c r="FE449" s="24"/>
      <c r="FF449" s="24"/>
      <c r="FG449" s="24"/>
      <c r="FH449" s="24"/>
      <c r="FI449" s="24"/>
      <c r="FJ449" s="24"/>
      <c r="FK449" s="24"/>
      <c r="FL449" s="24"/>
      <c r="FM449" s="24"/>
      <c r="FN449" s="24"/>
      <c r="FO449" s="24"/>
      <c r="FP449" s="24"/>
      <c r="FQ449" s="24"/>
      <c r="FR449" s="24"/>
      <c r="FS449" s="24"/>
      <c r="FT449" s="24"/>
      <c r="FU449" s="24"/>
      <c r="FV449" s="24"/>
      <c r="FW449" s="24"/>
      <c r="FX449" s="24"/>
      <c r="FY449" s="24"/>
      <c r="FZ449" s="24"/>
      <c r="GA449" s="24"/>
      <c r="GB449" s="24"/>
      <c r="GC449" s="24"/>
      <c r="GD449" s="24"/>
      <c r="GE449" s="24"/>
      <c r="GF449" s="24"/>
      <c r="GG449" s="24"/>
      <c r="GH449" s="24"/>
      <c r="GI449" s="24"/>
      <c r="GJ449" s="24"/>
      <c r="GK449" s="24"/>
      <c r="GL449" s="24"/>
      <c r="GM449" s="24"/>
      <c r="GN449" s="24"/>
      <c r="GO449" s="24"/>
      <c r="GP449" s="24"/>
      <c r="GQ449" s="24"/>
      <c r="GR449" s="24"/>
      <c r="GS449" s="24"/>
      <c r="GT449" s="24"/>
      <c r="GU449" s="24"/>
      <c r="GV449" s="24"/>
      <c r="GW449" s="24"/>
      <c r="GX449" s="24"/>
      <c r="GY449" s="24"/>
      <c r="GZ449" s="24"/>
      <c r="HA449" s="24"/>
      <c r="HB449" s="24"/>
      <c r="HC449" s="24"/>
      <c r="HD449" s="24"/>
      <c r="HE449" s="24"/>
      <c r="HF449" s="24"/>
      <c r="HG449" s="24"/>
      <c r="HH449" s="24"/>
      <c r="HI449" s="24"/>
      <c r="HJ449" s="24"/>
      <c r="HK449" s="24"/>
      <c r="HL449" s="24"/>
      <c r="HM449" s="24"/>
      <c r="HN449" s="24"/>
      <c r="HO449" s="24"/>
      <c r="HP449" s="24"/>
      <c r="HQ449" s="24"/>
      <c r="HR449" s="24"/>
      <c r="HS449" s="24"/>
      <c r="HT449" s="24"/>
      <c r="HU449" s="24"/>
      <c r="HV449" s="24"/>
      <c r="HW449" s="24"/>
      <c r="HX449" s="24"/>
      <c r="HY449" s="24"/>
      <c r="HZ449" s="24"/>
      <c r="IA449" s="24"/>
      <c r="IB449" s="24"/>
      <c r="IC449" s="24"/>
      <c r="ID449" s="24"/>
      <c r="IE449" s="24"/>
      <c r="IF449" s="24"/>
      <c r="IG449" s="24"/>
      <c r="IH449" s="24"/>
      <c r="II449" s="24"/>
      <c r="IJ449" s="24"/>
      <c r="IK449" s="24"/>
      <c r="IL449" s="24"/>
      <c r="IM449" s="24"/>
      <c r="IN449" s="24"/>
      <c r="IO449" s="24"/>
      <c r="IP449" s="24"/>
      <c r="IQ449" s="24"/>
      <c r="IR449" s="24"/>
      <c r="IS449" s="24"/>
      <c r="IT449" s="24"/>
      <c r="IU449" s="24"/>
      <c r="IV449" s="24"/>
      <c r="IW449" s="24"/>
      <c r="IX449" s="24"/>
      <c r="IY449" s="24"/>
      <c r="IZ449" s="24"/>
      <c r="JA449" s="24"/>
      <c r="JB449" s="24"/>
      <c r="JC449" s="24"/>
      <c r="JD449" s="24"/>
      <c r="JE449" s="24"/>
      <c r="JF449" s="24"/>
      <c r="JG449" s="24"/>
      <c r="JH449" s="24"/>
      <c r="JI449" s="24"/>
      <c r="JJ449" s="24"/>
      <c r="JK449" s="24"/>
      <c r="JL449" s="24"/>
      <c r="JM449" s="24"/>
      <c r="JN449" s="24"/>
      <c r="JO449" s="24"/>
      <c r="JP449" s="24"/>
      <c r="JQ449" s="24"/>
      <c r="JR449" s="24"/>
      <c r="JS449" s="24"/>
      <c r="JT449" s="24"/>
      <c r="JU449" s="24"/>
      <c r="JV449" s="24"/>
      <c r="JW449" s="24"/>
      <c r="JX449" s="24"/>
      <c r="JY449" s="24"/>
      <c r="JZ449" s="24"/>
      <c r="KA449" s="24"/>
      <c r="KB449" s="24"/>
      <c r="KC449" s="24"/>
      <c r="KD449" s="24"/>
      <c r="KE449" s="24"/>
      <c r="KF449" s="24"/>
      <c r="KG449" s="24"/>
      <c r="KH449" s="24"/>
      <c r="KI449" s="24"/>
      <c r="KJ449" s="24"/>
      <c r="KK449" s="24"/>
      <c r="KL449" s="24"/>
      <c r="KM449" s="24"/>
      <c r="KN449" s="24"/>
      <c r="KO449" s="24"/>
      <c r="KP449" s="24"/>
      <c r="KQ449" s="24"/>
      <c r="KR449" s="24"/>
      <c r="KS449" s="24"/>
      <c r="KT449" s="24"/>
      <c r="KU449" s="24"/>
      <c r="KV449" s="24"/>
      <c r="KW449" s="24"/>
      <c r="KX449" s="24"/>
      <c r="KY449" s="24"/>
      <c r="KZ449" s="24"/>
      <c r="LA449" s="24"/>
      <c r="LB449" s="24"/>
      <c r="LC449" s="24"/>
      <c r="LD449" s="24"/>
      <c r="LE449" s="24"/>
      <c r="LF449" s="24"/>
      <c r="LG449" s="24"/>
      <c r="LH449" s="24"/>
      <c r="LI449" s="24"/>
      <c r="LJ449" s="24"/>
      <c r="LK449" s="24"/>
      <c r="LL449" s="24"/>
      <c r="LM449" s="24"/>
      <c r="LN449" s="24"/>
      <c r="LO449" s="24"/>
      <c r="LP449" s="24"/>
      <c r="LQ449" s="24"/>
      <c r="LR449" s="24"/>
      <c r="LS449" s="24"/>
      <c r="LT449" s="24"/>
      <c r="LU449" s="24"/>
      <c r="LV449" s="24"/>
      <c r="LW449" s="24"/>
      <c r="LX449" s="24"/>
      <c r="LY449" s="24"/>
      <c r="LZ449" s="24"/>
      <c r="MA449" s="24"/>
      <c r="MB449" s="24"/>
      <c r="MC449" s="24"/>
      <c r="MD449" s="24"/>
      <c r="ME449" s="24"/>
      <c r="MF449" s="24"/>
      <c r="MG449" s="24"/>
      <c r="MH449" s="24"/>
      <c r="MI449" s="24"/>
      <c r="MJ449" s="24"/>
      <c r="MK449" s="24"/>
      <c r="ML449" s="24"/>
      <c r="MM449" s="24"/>
      <c r="MN449" s="24"/>
      <c r="MO449" s="24"/>
      <c r="MP449" s="24"/>
      <c r="MQ449" s="24"/>
      <c r="MR449" s="24"/>
      <c r="MS449" s="24"/>
      <c r="MT449" s="24"/>
      <c r="MU449" s="24"/>
      <c r="MV449" s="24"/>
      <c r="MW449" s="24"/>
      <c r="MX449" s="24"/>
      <c r="MY449" s="24"/>
      <c r="MZ449" s="24"/>
      <c r="NA449" s="24"/>
      <c r="NB449" s="24"/>
      <c r="NC449" s="24"/>
      <c r="ND449" s="24"/>
      <c r="NE449" s="24"/>
      <c r="NF449" s="24"/>
      <c r="NG449" s="24"/>
      <c r="NH449" s="24"/>
      <c r="NI449" s="24"/>
      <c r="NJ449" s="24"/>
      <c r="NK449" s="24"/>
      <c r="NL449" s="24"/>
      <c r="NM449" s="24"/>
      <c r="NN449" s="24"/>
      <c r="NO449" s="24"/>
      <c r="NP449" s="24"/>
      <c r="NQ449" s="24"/>
      <c r="NR449" s="24"/>
      <c r="NS449" s="24"/>
      <c r="NT449" s="24"/>
      <c r="NU449" s="24"/>
      <c r="NV449" s="24"/>
      <c r="NW449" s="24"/>
      <c r="NX449" s="24"/>
      <c r="NY449" s="24"/>
      <c r="NZ449" s="24"/>
      <c r="OA449" s="24"/>
      <c r="OB449" s="24"/>
      <c r="OC449" s="24"/>
      <c r="OD449" s="24"/>
      <c r="OE449" s="24"/>
      <c r="OF449" s="24"/>
      <c r="OG449" s="24"/>
      <c r="OH449" s="24"/>
      <c r="OI449" s="24"/>
      <c r="OJ449" s="24"/>
      <c r="OK449" s="24"/>
      <c r="OL449" s="24"/>
      <c r="OM449" s="24"/>
      <c r="ON449" s="24"/>
      <c r="OO449" s="24"/>
      <c r="OP449" s="24"/>
      <c r="OQ449" s="24"/>
      <c r="OR449" s="24"/>
      <c r="OS449" s="24"/>
      <c r="OT449" s="24"/>
      <c r="OU449" s="24"/>
      <c r="OV449" s="24"/>
      <c r="OW449" s="24"/>
      <c r="OX449" s="24"/>
      <c r="OY449" s="24"/>
      <c r="OZ449" s="24"/>
      <c r="PA449" s="24"/>
      <c r="PB449" s="24"/>
      <c r="PC449" s="24"/>
      <c r="PD449" s="24"/>
      <c r="PE449" s="24"/>
      <c r="PF449" s="24"/>
      <c r="PG449" s="24"/>
      <c r="PH449" s="24"/>
      <c r="PI449" s="24"/>
      <c r="PJ449" s="24"/>
      <c r="PK449" s="24"/>
      <c r="PL449" s="24"/>
      <c r="PM449" s="24"/>
      <c r="PN449" s="24"/>
      <c r="PO449" s="24"/>
      <c r="PP449" s="24"/>
      <c r="PQ449" s="24"/>
      <c r="PR449" s="24"/>
      <c r="PS449" s="24"/>
      <c r="PT449" s="24"/>
      <c r="PU449" s="24"/>
      <c r="PV449" s="24"/>
      <c r="PW449" s="24"/>
      <c r="PX449" s="24"/>
      <c r="PY449" s="24"/>
      <c r="PZ449" s="24"/>
      <c r="QA449" s="24"/>
      <c r="QB449" s="24"/>
      <c r="QC449" s="24"/>
      <c r="QD449" s="24"/>
      <c r="QE449" s="24"/>
      <c r="QF449" s="24"/>
      <c r="QG449" s="24"/>
      <c r="QH449" s="24"/>
      <c r="QI449" s="24"/>
      <c r="QJ449" s="24"/>
      <c r="QK449" s="24"/>
      <c r="QL449" s="24"/>
      <c r="QM449" s="24"/>
      <c r="QN449" s="24"/>
      <c r="QO449" s="24"/>
      <c r="QP449" s="24"/>
      <c r="QQ449" s="24"/>
      <c r="QR449" s="24"/>
      <c r="QS449" s="24"/>
      <c r="QT449" s="24"/>
      <c r="QU449" s="24"/>
      <c r="QV449" s="24"/>
      <c r="QW449" s="24"/>
      <c r="QX449" s="24"/>
      <c r="QY449" s="24"/>
      <c r="QZ449" s="24"/>
      <c r="RA449" s="24"/>
      <c r="RB449" s="24"/>
      <c r="RC449" s="24"/>
      <c r="RD449" s="24"/>
      <c r="RE449" s="24"/>
      <c r="RF449" s="24"/>
      <c r="RG449" s="24"/>
      <c r="RH449" s="24"/>
      <c r="RI449" s="24"/>
      <c r="RJ449" s="24"/>
      <c r="RK449" s="24"/>
      <c r="RL449" s="24"/>
      <c r="RM449" s="24"/>
      <c r="RN449" s="24"/>
      <c r="RO449" s="24"/>
      <c r="RP449" s="24"/>
      <c r="RQ449" s="24"/>
      <c r="RR449" s="24"/>
      <c r="RS449" s="24"/>
      <c r="RT449" s="24"/>
      <c r="RU449" s="24"/>
      <c r="RV449" s="24"/>
      <c r="RW449" s="24"/>
      <c r="RX449" s="24"/>
      <c r="RY449" s="24"/>
      <c r="RZ449" s="24"/>
      <c r="SA449" s="24"/>
      <c r="SB449" s="24"/>
      <c r="SC449" s="24"/>
      <c r="SD449" s="24"/>
      <c r="SE449" s="24"/>
      <c r="SF449" s="24"/>
      <c r="SG449" s="24"/>
      <c r="SH449" s="24"/>
      <c r="SI449" s="24"/>
      <c r="SJ449" s="24"/>
      <c r="SK449" s="24"/>
      <c r="SL449" s="24"/>
      <c r="SM449" s="24"/>
      <c r="SN449" s="24"/>
      <c r="SO449" s="24"/>
      <c r="SP449" s="24"/>
      <c r="SQ449" s="24"/>
      <c r="SR449" s="24"/>
      <c r="SS449" s="24"/>
      <c r="ST449" s="24"/>
      <c r="SU449" s="24"/>
      <c r="SV449" s="24"/>
      <c r="SW449" s="24"/>
      <c r="SX449" s="24"/>
      <c r="SY449" s="24"/>
      <c r="SZ449" s="24"/>
      <c r="TA449" s="24"/>
      <c r="TB449" s="24"/>
      <c r="TC449" s="24"/>
      <c r="TD449" s="24"/>
      <c r="TE449" s="24"/>
      <c r="TF449" s="24"/>
      <c r="TG449" s="24"/>
      <c r="TH449" s="24"/>
      <c r="TI449" s="24"/>
      <c r="TJ449" s="24"/>
      <c r="TK449" s="24"/>
      <c r="TL449" s="24"/>
      <c r="TM449" s="24"/>
      <c r="TN449" s="24"/>
      <c r="TO449" s="24"/>
      <c r="TP449" s="24"/>
      <c r="TQ449" s="24"/>
      <c r="TR449" s="24"/>
      <c r="TS449" s="24"/>
      <c r="TT449" s="24"/>
      <c r="TU449" s="24"/>
      <c r="TV449" s="24"/>
      <c r="TW449" s="24"/>
      <c r="TX449" s="24"/>
      <c r="TY449" s="24"/>
      <c r="TZ449" s="24"/>
      <c r="UA449" s="24"/>
      <c r="UB449" s="24"/>
      <c r="UC449" s="24"/>
      <c r="UD449" s="24"/>
      <c r="UE449" s="24"/>
      <c r="UF449" s="24"/>
      <c r="UG449" s="24"/>
      <c r="UH449" s="24"/>
      <c r="UI449" s="24"/>
      <c r="UJ449" s="24"/>
      <c r="UK449" s="24"/>
      <c r="UL449" s="24"/>
      <c r="UM449" s="24"/>
      <c r="UN449" s="24"/>
      <c r="UO449" s="24"/>
      <c r="UP449" s="24"/>
      <c r="UQ449" s="24"/>
      <c r="UR449" s="24"/>
      <c r="US449" s="24"/>
      <c r="UT449" s="24"/>
      <c r="UU449" s="24"/>
      <c r="UV449" s="24"/>
      <c r="UW449" s="24"/>
      <c r="UX449" s="24"/>
      <c r="UY449" s="24"/>
      <c r="UZ449" s="24"/>
      <c r="VA449" s="24"/>
      <c r="VB449" s="24"/>
      <c r="VC449" s="24"/>
      <c r="VD449" s="24"/>
    </row>
    <row r="450" spans="1:576" s="23" customFormat="1" ht="15" customHeight="1" x14ac:dyDescent="0.2">
      <c r="A450" s="18">
        <v>136</v>
      </c>
      <c r="B450" s="89" t="s">
        <v>325</v>
      </c>
      <c r="C450" s="89" t="s">
        <v>326</v>
      </c>
      <c r="D450" s="20">
        <v>14</v>
      </c>
      <c r="E450" s="89" t="s">
        <v>247</v>
      </c>
      <c r="F450" s="89" t="s">
        <v>327</v>
      </c>
      <c r="G450" s="130" t="s">
        <v>8</v>
      </c>
      <c r="H450" s="22">
        <v>40</v>
      </c>
      <c r="I450" s="157" t="s">
        <v>121</v>
      </c>
      <c r="J450" s="21" t="s">
        <v>240</v>
      </c>
      <c r="K450" s="21" t="s">
        <v>273</v>
      </c>
      <c r="L450" s="21" t="s">
        <v>287</v>
      </c>
      <c r="M450" s="22">
        <v>1</v>
      </c>
      <c r="N450" s="62">
        <v>13333</v>
      </c>
      <c r="O450" s="62">
        <f t="shared" si="242"/>
        <v>2666.6000000000004</v>
      </c>
      <c r="P450" s="62"/>
      <c r="Q450" s="62">
        <f t="shared" si="232"/>
        <v>15999.6</v>
      </c>
      <c r="R450" s="62">
        <f>70.1*4</f>
        <v>280.39999999999998</v>
      </c>
      <c r="S450" s="62">
        <f t="shared" si="233"/>
        <v>2961.9333333333334</v>
      </c>
      <c r="T450" s="62">
        <f t="shared" si="234"/>
        <v>29619.333333333332</v>
      </c>
      <c r="U450" s="62">
        <f t="shared" si="235"/>
        <v>2799.93</v>
      </c>
      <c r="V450" s="62">
        <f t="shared" si="236"/>
        <v>479.988</v>
      </c>
      <c r="W450" s="62">
        <f t="shared" si="237"/>
        <v>799.98</v>
      </c>
      <c r="X450" s="62">
        <f t="shared" si="238"/>
        <v>319.99200000000002</v>
      </c>
      <c r="Y450" s="62">
        <f t="shared" si="243"/>
        <v>1093</v>
      </c>
      <c r="Z450" s="62">
        <v>679</v>
      </c>
      <c r="AA450" s="64">
        <f t="shared" si="239"/>
        <v>8885.7999999999993</v>
      </c>
      <c r="AB450" s="64">
        <f t="shared" si="240"/>
        <v>25907.478888888887</v>
      </c>
      <c r="AC450" s="64">
        <f t="shared" si="241"/>
        <v>310889.74666666664</v>
      </c>
      <c r="AD450" s="64"/>
      <c r="AE450" s="64"/>
      <c r="AF450" s="64"/>
      <c r="AG450" s="64"/>
      <c r="AH450" s="64"/>
      <c r="AI450" s="64"/>
      <c r="AJ450" s="64"/>
      <c r="AK450" s="64"/>
      <c r="AL450" s="6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J450" s="24"/>
      <c r="CK450" s="24"/>
      <c r="CL450" s="24"/>
      <c r="CM450" s="24"/>
      <c r="CN450" s="24"/>
      <c r="CO450" s="24"/>
      <c r="CP450" s="24"/>
      <c r="CQ450" s="24"/>
      <c r="CR450" s="24"/>
      <c r="CS450" s="24"/>
      <c r="CT450" s="24"/>
      <c r="CU450" s="24"/>
      <c r="CV450" s="24"/>
      <c r="CW450" s="24"/>
      <c r="CX450" s="24"/>
      <c r="CY450" s="24"/>
      <c r="CZ450" s="24"/>
      <c r="DA450" s="24"/>
      <c r="DB450" s="24"/>
      <c r="DC450" s="24"/>
      <c r="DD450" s="24"/>
      <c r="DE450" s="24"/>
      <c r="DF450" s="24"/>
      <c r="DG450" s="24"/>
      <c r="DH450" s="24"/>
      <c r="DI450" s="24"/>
      <c r="DJ450" s="24"/>
      <c r="DK450" s="24"/>
      <c r="DL450" s="24"/>
      <c r="DM450" s="24"/>
      <c r="DN450" s="24"/>
      <c r="DO450" s="24"/>
      <c r="DP450" s="24"/>
      <c r="DQ450" s="24"/>
      <c r="DR450" s="24"/>
      <c r="DS450" s="24"/>
      <c r="DT450" s="24"/>
      <c r="DU450" s="24"/>
      <c r="DV450" s="24"/>
      <c r="DW450" s="24"/>
      <c r="DX450" s="24"/>
      <c r="DY450" s="24"/>
      <c r="DZ450" s="24"/>
      <c r="EA450" s="24"/>
      <c r="EB450" s="24"/>
      <c r="EC450" s="24"/>
      <c r="ED450" s="24"/>
      <c r="EE450" s="24"/>
      <c r="EF450" s="24"/>
      <c r="EG450" s="24"/>
      <c r="EH450" s="24"/>
      <c r="EI450" s="24"/>
      <c r="EJ450" s="24"/>
      <c r="EK450" s="24"/>
      <c r="EL450" s="24"/>
      <c r="EM450" s="24"/>
      <c r="EN450" s="24"/>
      <c r="EO450" s="24"/>
      <c r="EP450" s="24"/>
      <c r="EQ450" s="24"/>
      <c r="ER450" s="24"/>
      <c r="ES450" s="24"/>
      <c r="ET450" s="24"/>
      <c r="EU450" s="24"/>
      <c r="EV450" s="24"/>
      <c r="EW450" s="24"/>
      <c r="EX450" s="24"/>
      <c r="EY450" s="24"/>
      <c r="EZ450" s="24"/>
      <c r="FA450" s="24"/>
      <c r="FB450" s="24"/>
      <c r="FC450" s="24"/>
      <c r="FD450" s="24"/>
      <c r="FE450" s="24"/>
      <c r="FF450" s="24"/>
      <c r="FG450" s="24"/>
      <c r="FH450" s="24"/>
      <c r="FI450" s="24"/>
      <c r="FJ450" s="24"/>
      <c r="FK450" s="24"/>
      <c r="FL450" s="24"/>
      <c r="FM450" s="24"/>
      <c r="FN450" s="24"/>
      <c r="FO450" s="24"/>
      <c r="FP450" s="24"/>
      <c r="FQ450" s="24"/>
      <c r="FR450" s="24"/>
      <c r="FS450" s="24"/>
      <c r="FT450" s="24"/>
      <c r="FU450" s="24"/>
      <c r="FV450" s="24"/>
      <c r="FW450" s="24"/>
      <c r="FX450" s="24"/>
      <c r="FY450" s="24"/>
      <c r="FZ450" s="24"/>
      <c r="GA450" s="24"/>
      <c r="GB450" s="24"/>
      <c r="GC450" s="24"/>
      <c r="GD450" s="24"/>
      <c r="GE450" s="24"/>
      <c r="GF450" s="24"/>
      <c r="GG450" s="24"/>
      <c r="GH450" s="24"/>
      <c r="GI450" s="24"/>
      <c r="GJ450" s="24"/>
      <c r="GK450" s="24"/>
      <c r="GL450" s="24"/>
      <c r="GM450" s="24"/>
      <c r="GN450" s="24"/>
      <c r="GO450" s="24"/>
      <c r="GP450" s="24"/>
      <c r="GQ450" s="24"/>
      <c r="GR450" s="24"/>
      <c r="GS450" s="24"/>
      <c r="GT450" s="24"/>
      <c r="GU450" s="24"/>
      <c r="GV450" s="24"/>
      <c r="GW450" s="24"/>
      <c r="GX450" s="24"/>
      <c r="GY450" s="24"/>
      <c r="GZ450" s="24"/>
      <c r="HA450" s="24"/>
      <c r="HB450" s="24"/>
      <c r="HC450" s="24"/>
      <c r="HD450" s="24"/>
      <c r="HE450" s="24"/>
      <c r="HF450" s="24"/>
      <c r="HG450" s="24"/>
      <c r="HH450" s="24"/>
      <c r="HI450" s="24"/>
      <c r="HJ450" s="24"/>
      <c r="HK450" s="24"/>
      <c r="HL450" s="24"/>
      <c r="HM450" s="24"/>
      <c r="HN450" s="24"/>
      <c r="HO450" s="24"/>
      <c r="HP450" s="24"/>
      <c r="HQ450" s="24"/>
      <c r="HR450" s="24"/>
      <c r="HS450" s="24"/>
      <c r="HT450" s="24"/>
      <c r="HU450" s="24"/>
      <c r="HV450" s="24"/>
      <c r="HW450" s="24"/>
      <c r="HX450" s="24"/>
      <c r="HY450" s="24"/>
      <c r="HZ450" s="24"/>
      <c r="IA450" s="24"/>
      <c r="IB450" s="24"/>
      <c r="IC450" s="24"/>
      <c r="ID450" s="24"/>
      <c r="IE450" s="24"/>
      <c r="IF450" s="24"/>
      <c r="IG450" s="24"/>
      <c r="IH450" s="24"/>
      <c r="II450" s="24"/>
      <c r="IJ450" s="24"/>
      <c r="IK450" s="24"/>
      <c r="IL450" s="24"/>
      <c r="IM450" s="24"/>
      <c r="IN450" s="24"/>
      <c r="IO450" s="24"/>
      <c r="IP450" s="24"/>
      <c r="IQ450" s="24"/>
      <c r="IR450" s="24"/>
      <c r="IS450" s="24"/>
      <c r="IT450" s="24"/>
      <c r="IU450" s="24"/>
      <c r="IV450" s="24"/>
      <c r="IW450" s="24"/>
      <c r="IX450" s="24"/>
      <c r="IY450" s="24"/>
      <c r="IZ450" s="24"/>
      <c r="JA450" s="24"/>
      <c r="JB450" s="24"/>
      <c r="JC450" s="24"/>
      <c r="JD450" s="24"/>
      <c r="JE450" s="24"/>
      <c r="JF450" s="24"/>
      <c r="JG450" s="24"/>
      <c r="JH450" s="24"/>
      <c r="JI450" s="24"/>
      <c r="JJ450" s="24"/>
      <c r="JK450" s="24"/>
      <c r="JL450" s="24"/>
      <c r="JM450" s="24"/>
      <c r="JN450" s="24"/>
      <c r="JO450" s="24"/>
      <c r="JP450" s="24"/>
      <c r="JQ450" s="24"/>
      <c r="JR450" s="24"/>
      <c r="JS450" s="24"/>
      <c r="JT450" s="24"/>
      <c r="JU450" s="24"/>
      <c r="JV450" s="24"/>
      <c r="JW450" s="24"/>
      <c r="JX450" s="24"/>
      <c r="JY450" s="24"/>
      <c r="JZ450" s="24"/>
      <c r="KA450" s="24"/>
      <c r="KB450" s="24"/>
      <c r="KC450" s="24"/>
      <c r="KD450" s="24"/>
      <c r="KE450" s="24"/>
      <c r="KF450" s="24"/>
      <c r="KG450" s="24"/>
      <c r="KH450" s="24"/>
      <c r="KI450" s="24"/>
      <c r="KJ450" s="24"/>
      <c r="KK450" s="24"/>
      <c r="KL450" s="24"/>
      <c r="KM450" s="24"/>
      <c r="KN450" s="24"/>
      <c r="KO450" s="24"/>
      <c r="KP450" s="24"/>
      <c r="KQ450" s="24"/>
      <c r="KR450" s="24"/>
      <c r="KS450" s="24"/>
      <c r="KT450" s="24"/>
      <c r="KU450" s="24"/>
      <c r="KV450" s="24"/>
      <c r="KW450" s="24"/>
      <c r="KX450" s="24"/>
      <c r="KY450" s="24"/>
      <c r="KZ450" s="24"/>
      <c r="LA450" s="24"/>
      <c r="LB450" s="24"/>
      <c r="LC450" s="24"/>
      <c r="LD450" s="24"/>
      <c r="LE450" s="24"/>
      <c r="LF450" s="24"/>
      <c r="LG450" s="24"/>
      <c r="LH450" s="24"/>
      <c r="LI450" s="24"/>
      <c r="LJ450" s="24"/>
      <c r="LK450" s="24"/>
      <c r="LL450" s="24"/>
      <c r="LM450" s="24"/>
      <c r="LN450" s="24"/>
      <c r="LO450" s="24"/>
      <c r="LP450" s="24"/>
      <c r="LQ450" s="24"/>
      <c r="LR450" s="24"/>
      <c r="LS450" s="24"/>
      <c r="LT450" s="24"/>
      <c r="LU450" s="24"/>
      <c r="LV450" s="24"/>
      <c r="LW450" s="24"/>
      <c r="LX450" s="24"/>
      <c r="LY450" s="24"/>
      <c r="LZ450" s="24"/>
      <c r="MA450" s="24"/>
      <c r="MB450" s="24"/>
      <c r="MC450" s="24"/>
      <c r="MD450" s="24"/>
      <c r="ME450" s="24"/>
      <c r="MF450" s="24"/>
      <c r="MG450" s="24"/>
      <c r="MH450" s="24"/>
      <c r="MI450" s="24"/>
      <c r="MJ450" s="24"/>
      <c r="MK450" s="24"/>
      <c r="ML450" s="24"/>
      <c r="MM450" s="24"/>
      <c r="MN450" s="24"/>
      <c r="MO450" s="24"/>
      <c r="MP450" s="24"/>
      <c r="MQ450" s="24"/>
      <c r="MR450" s="24"/>
      <c r="MS450" s="24"/>
      <c r="MT450" s="24"/>
      <c r="MU450" s="24"/>
      <c r="MV450" s="24"/>
      <c r="MW450" s="24"/>
      <c r="MX450" s="24"/>
      <c r="MY450" s="24"/>
      <c r="MZ450" s="24"/>
      <c r="NA450" s="24"/>
      <c r="NB450" s="24"/>
      <c r="NC450" s="24"/>
      <c r="ND450" s="24"/>
      <c r="NE450" s="24"/>
      <c r="NF450" s="24"/>
      <c r="NG450" s="24"/>
      <c r="NH450" s="24"/>
      <c r="NI450" s="24"/>
      <c r="NJ450" s="24"/>
      <c r="NK450" s="24"/>
      <c r="NL450" s="24"/>
      <c r="NM450" s="24"/>
      <c r="NN450" s="24"/>
      <c r="NO450" s="24"/>
      <c r="NP450" s="24"/>
      <c r="NQ450" s="24"/>
      <c r="NR450" s="24"/>
      <c r="NS450" s="24"/>
      <c r="NT450" s="24"/>
      <c r="NU450" s="24"/>
      <c r="NV450" s="24"/>
      <c r="NW450" s="24"/>
      <c r="NX450" s="24"/>
      <c r="NY450" s="24"/>
      <c r="NZ450" s="24"/>
      <c r="OA450" s="24"/>
      <c r="OB450" s="24"/>
      <c r="OC450" s="24"/>
      <c r="OD450" s="24"/>
      <c r="OE450" s="24"/>
      <c r="OF450" s="24"/>
      <c r="OG450" s="24"/>
      <c r="OH450" s="24"/>
      <c r="OI450" s="24"/>
      <c r="OJ450" s="24"/>
      <c r="OK450" s="24"/>
      <c r="OL450" s="24"/>
      <c r="OM450" s="24"/>
      <c r="ON450" s="24"/>
      <c r="OO450" s="24"/>
      <c r="OP450" s="24"/>
      <c r="OQ450" s="24"/>
      <c r="OR450" s="24"/>
      <c r="OS450" s="24"/>
      <c r="OT450" s="24"/>
      <c r="OU450" s="24"/>
      <c r="OV450" s="24"/>
      <c r="OW450" s="24"/>
      <c r="OX450" s="24"/>
      <c r="OY450" s="24"/>
      <c r="OZ450" s="24"/>
      <c r="PA450" s="24"/>
      <c r="PB450" s="24"/>
      <c r="PC450" s="24"/>
      <c r="PD450" s="24"/>
      <c r="PE450" s="24"/>
      <c r="PF450" s="24"/>
      <c r="PG450" s="24"/>
      <c r="PH450" s="24"/>
      <c r="PI450" s="24"/>
      <c r="PJ450" s="24"/>
      <c r="PK450" s="24"/>
      <c r="PL450" s="24"/>
      <c r="PM450" s="24"/>
      <c r="PN450" s="24"/>
      <c r="PO450" s="24"/>
      <c r="PP450" s="24"/>
      <c r="PQ450" s="24"/>
      <c r="PR450" s="24"/>
      <c r="PS450" s="24"/>
      <c r="PT450" s="24"/>
      <c r="PU450" s="24"/>
      <c r="PV450" s="24"/>
      <c r="PW450" s="24"/>
      <c r="PX450" s="24"/>
      <c r="PY450" s="24"/>
      <c r="PZ450" s="24"/>
      <c r="QA450" s="24"/>
      <c r="QB450" s="24"/>
      <c r="QC450" s="24"/>
      <c r="QD450" s="24"/>
      <c r="QE450" s="24"/>
      <c r="QF450" s="24"/>
      <c r="QG450" s="24"/>
      <c r="QH450" s="24"/>
      <c r="QI450" s="24"/>
      <c r="QJ450" s="24"/>
      <c r="QK450" s="24"/>
      <c r="QL450" s="24"/>
      <c r="QM450" s="24"/>
      <c r="QN450" s="24"/>
      <c r="QO450" s="24"/>
      <c r="QP450" s="24"/>
      <c r="QQ450" s="24"/>
      <c r="QR450" s="24"/>
      <c r="QS450" s="24"/>
      <c r="QT450" s="24"/>
      <c r="QU450" s="24"/>
      <c r="QV450" s="24"/>
      <c r="QW450" s="24"/>
      <c r="QX450" s="24"/>
      <c r="QY450" s="24"/>
      <c r="QZ450" s="24"/>
      <c r="RA450" s="24"/>
      <c r="RB450" s="24"/>
      <c r="RC450" s="24"/>
      <c r="RD450" s="24"/>
      <c r="RE450" s="24"/>
      <c r="RF450" s="24"/>
      <c r="RG450" s="24"/>
      <c r="RH450" s="24"/>
      <c r="RI450" s="24"/>
      <c r="RJ450" s="24"/>
      <c r="RK450" s="24"/>
      <c r="RL450" s="24"/>
      <c r="RM450" s="24"/>
      <c r="RN450" s="24"/>
      <c r="RO450" s="24"/>
      <c r="RP450" s="24"/>
      <c r="RQ450" s="24"/>
      <c r="RR450" s="24"/>
      <c r="RS450" s="24"/>
      <c r="RT450" s="24"/>
      <c r="RU450" s="24"/>
      <c r="RV450" s="24"/>
      <c r="RW450" s="24"/>
      <c r="RX450" s="24"/>
      <c r="RY450" s="24"/>
      <c r="RZ450" s="24"/>
      <c r="SA450" s="24"/>
      <c r="SB450" s="24"/>
      <c r="SC450" s="24"/>
      <c r="SD450" s="24"/>
      <c r="SE450" s="24"/>
      <c r="SF450" s="24"/>
      <c r="SG450" s="24"/>
      <c r="SH450" s="24"/>
      <c r="SI450" s="24"/>
      <c r="SJ450" s="24"/>
      <c r="SK450" s="24"/>
      <c r="SL450" s="24"/>
      <c r="SM450" s="24"/>
      <c r="SN450" s="24"/>
      <c r="SO450" s="24"/>
      <c r="SP450" s="24"/>
      <c r="SQ450" s="24"/>
      <c r="SR450" s="24"/>
      <c r="SS450" s="24"/>
      <c r="ST450" s="24"/>
      <c r="SU450" s="24"/>
      <c r="SV450" s="24"/>
      <c r="SW450" s="24"/>
      <c r="SX450" s="24"/>
      <c r="SY450" s="24"/>
      <c r="SZ450" s="24"/>
      <c r="TA450" s="24"/>
      <c r="TB450" s="24"/>
      <c r="TC450" s="24"/>
      <c r="TD450" s="24"/>
      <c r="TE450" s="24"/>
      <c r="TF450" s="24"/>
      <c r="TG450" s="24"/>
      <c r="TH450" s="24"/>
      <c r="TI450" s="24"/>
      <c r="TJ450" s="24"/>
      <c r="TK450" s="24"/>
      <c r="TL450" s="24"/>
      <c r="TM450" s="24"/>
      <c r="TN450" s="24"/>
      <c r="TO450" s="24"/>
      <c r="TP450" s="24"/>
      <c r="TQ450" s="24"/>
      <c r="TR450" s="24"/>
      <c r="TS450" s="24"/>
      <c r="TT450" s="24"/>
      <c r="TU450" s="24"/>
      <c r="TV450" s="24"/>
      <c r="TW450" s="24"/>
      <c r="TX450" s="24"/>
      <c r="TY450" s="24"/>
      <c r="TZ450" s="24"/>
      <c r="UA450" s="24"/>
      <c r="UB450" s="24"/>
      <c r="UC450" s="24"/>
      <c r="UD450" s="24"/>
      <c r="UE450" s="24"/>
      <c r="UF450" s="24"/>
      <c r="UG450" s="24"/>
      <c r="UH450" s="24"/>
      <c r="UI450" s="24"/>
      <c r="UJ450" s="24"/>
      <c r="UK450" s="24"/>
      <c r="UL450" s="24"/>
      <c r="UM450" s="24"/>
      <c r="UN450" s="24"/>
      <c r="UO450" s="24"/>
      <c r="UP450" s="24"/>
      <c r="UQ450" s="24"/>
      <c r="UR450" s="24"/>
      <c r="US450" s="24"/>
      <c r="UT450" s="24"/>
      <c r="UU450" s="24"/>
      <c r="UV450" s="24"/>
      <c r="UW450" s="24"/>
      <c r="UX450" s="24"/>
      <c r="UY450" s="24"/>
      <c r="UZ450" s="24"/>
      <c r="VA450" s="24"/>
      <c r="VB450" s="24"/>
      <c r="VC450" s="24"/>
      <c r="VD450" s="24"/>
    </row>
    <row r="451" spans="1:576" s="23" customFormat="1" ht="15" customHeight="1" x14ac:dyDescent="0.2">
      <c r="A451" s="18">
        <v>137</v>
      </c>
      <c r="B451" s="89" t="s">
        <v>325</v>
      </c>
      <c r="C451" s="89" t="s">
        <v>326</v>
      </c>
      <c r="D451" s="20">
        <v>14</v>
      </c>
      <c r="E451" s="89" t="s">
        <v>247</v>
      </c>
      <c r="F451" s="89" t="s">
        <v>327</v>
      </c>
      <c r="G451" s="130" t="s">
        <v>8</v>
      </c>
      <c r="H451" s="22">
        <v>40</v>
      </c>
      <c r="I451" s="157" t="s">
        <v>121</v>
      </c>
      <c r="J451" s="21" t="s">
        <v>240</v>
      </c>
      <c r="K451" s="21" t="s">
        <v>273</v>
      </c>
      <c r="L451" s="21" t="s">
        <v>287</v>
      </c>
      <c r="M451" s="22">
        <v>1</v>
      </c>
      <c r="N451" s="62">
        <v>13333</v>
      </c>
      <c r="O451" s="62">
        <f t="shared" si="242"/>
        <v>2666.6000000000004</v>
      </c>
      <c r="P451" s="62"/>
      <c r="Q451" s="62">
        <f t="shared" si="232"/>
        <v>15999.6</v>
      </c>
      <c r="R451" s="62">
        <f>70.1*7</f>
        <v>490.69999999999993</v>
      </c>
      <c r="S451" s="62">
        <f t="shared" si="233"/>
        <v>2961.9333333333334</v>
      </c>
      <c r="T451" s="62">
        <f t="shared" si="234"/>
        <v>29619.333333333332</v>
      </c>
      <c r="U451" s="62">
        <f t="shared" si="235"/>
        <v>2799.93</v>
      </c>
      <c r="V451" s="62">
        <f t="shared" si="236"/>
        <v>479.988</v>
      </c>
      <c r="W451" s="62">
        <f t="shared" si="237"/>
        <v>799.98</v>
      </c>
      <c r="X451" s="62">
        <f t="shared" si="238"/>
        <v>319.99200000000002</v>
      </c>
      <c r="Y451" s="62">
        <f t="shared" si="243"/>
        <v>1093</v>
      </c>
      <c r="Z451" s="62">
        <v>679</v>
      </c>
      <c r="AA451" s="64">
        <f t="shared" si="239"/>
        <v>8885.7999999999993</v>
      </c>
      <c r="AB451" s="64">
        <f t="shared" si="240"/>
        <v>26117.778888888886</v>
      </c>
      <c r="AC451" s="64">
        <f t="shared" si="241"/>
        <v>313413.34666666662</v>
      </c>
      <c r="AD451" s="64"/>
      <c r="AE451" s="64"/>
      <c r="AF451" s="64"/>
      <c r="AG451" s="64"/>
      <c r="AH451" s="64"/>
      <c r="AI451" s="64"/>
      <c r="AJ451" s="64"/>
      <c r="AK451" s="64"/>
      <c r="AL451" s="6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J451" s="24"/>
      <c r="CK451" s="24"/>
      <c r="CL451" s="24"/>
      <c r="CM451" s="24"/>
      <c r="CN451" s="24"/>
      <c r="CO451" s="24"/>
      <c r="CP451" s="24"/>
      <c r="CQ451" s="24"/>
      <c r="CR451" s="24"/>
      <c r="CS451" s="24"/>
      <c r="CT451" s="24"/>
      <c r="CU451" s="24"/>
      <c r="CV451" s="24"/>
      <c r="CW451" s="24"/>
      <c r="CX451" s="24"/>
      <c r="CY451" s="24"/>
      <c r="CZ451" s="24"/>
      <c r="DA451" s="24"/>
      <c r="DB451" s="24"/>
      <c r="DC451" s="24"/>
      <c r="DD451" s="24"/>
      <c r="DE451" s="24"/>
      <c r="DF451" s="24"/>
      <c r="DG451" s="24"/>
      <c r="DH451" s="24"/>
      <c r="DI451" s="24"/>
      <c r="DJ451" s="24"/>
      <c r="DK451" s="24"/>
      <c r="DL451" s="24"/>
      <c r="DM451" s="24"/>
      <c r="DN451" s="24"/>
      <c r="DO451" s="24"/>
      <c r="DP451" s="24"/>
      <c r="DQ451" s="24"/>
      <c r="DR451" s="24"/>
      <c r="DS451" s="24"/>
      <c r="DT451" s="24"/>
      <c r="DU451" s="24"/>
      <c r="DV451" s="24"/>
      <c r="DW451" s="24"/>
      <c r="DX451" s="24"/>
      <c r="DY451" s="24"/>
      <c r="DZ451" s="24"/>
      <c r="EA451" s="24"/>
      <c r="EB451" s="24"/>
      <c r="EC451" s="24"/>
      <c r="ED451" s="24"/>
      <c r="EE451" s="24"/>
      <c r="EF451" s="24"/>
      <c r="EG451" s="24"/>
      <c r="EH451" s="24"/>
      <c r="EI451" s="24"/>
      <c r="EJ451" s="24"/>
      <c r="EK451" s="24"/>
      <c r="EL451" s="24"/>
      <c r="EM451" s="24"/>
      <c r="EN451" s="24"/>
      <c r="EO451" s="24"/>
      <c r="EP451" s="24"/>
      <c r="EQ451" s="24"/>
      <c r="ER451" s="24"/>
      <c r="ES451" s="24"/>
      <c r="ET451" s="24"/>
      <c r="EU451" s="24"/>
      <c r="EV451" s="24"/>
      <c r="EW451" s="24"/>
      <c r="EX451" s="24"/>
      <c r="EY451" s="24"/>
      <c r="EZ451" s="24"/>
      <c r="FA451" s="24"/>
      <c r="FB451" s="24"/>
      <c r="FC451" s="24"/>
      <c r="FD451" s="24"/>
      <c r="FE451" s="24"/>
      <c r="FF451" s="24"/>
      <c r="FG451" s="24"/>
      <c r="FH451" s="24"/>
      <c r="FI451" s="24"/>
      <c r="FJ451" s="24"/>
      <c r="FK451" s="24"/>
      <c r="FL451" s="24"/>
      <c r="FM451" s="24"/>
      <c r="FN451" s="24"/>
      <c r="FO451" s="24"/>
      <c r="FP451" s="24"/>
      <c r="FQ451" s="24"/>
      <c r="FR451" s="24"/>
      <c r="FS451" s="24"/>
      <c r="FT451" s="24"/>
      <c r="FU451" s="24"/>
      <c r="FV451" s="24"/>
      <c r="FW451" s="24"/>
      <c r="FX451" s="24"/>
      <c r="FY451" s="24"/>
      <c r="FZ451" s="24"/>
      <c r="GA451" s="24"/>
      <c r="GB451" s="24"/>
      <c r="GC451" s="24"/>
      <c r="GD451" s="24"/>
      <c r="GE451" s="24"/>
      <c r="GF451" s="24"/>
      <c r="GG451" s="24"/>
      <c r="GH451" s="24"/>
      <c r="GI451" s="24"/>
      <c r="GJ451" s="24"/>
      <c r="GK451" s="24"/>
      <c r="GL451" s="24"/>
      <c r="GM451" s="24"/>
      <c r="GN451" s="24"/>
      <c r="GO451" s="24"/>
      <c r="GP451" s="24"/>
      <c r="GQ451" s="24"/>
      <c r="GR451" s="24"/>
      <c r="GS451" s="24"/>
      <c r="GT451" s="24"/>
      <c r="GU451" s="24"/>
      <c r="GV451" s="24"/>
      <c r="GW451" s="24"/>
      <c r="GX451" s="24"/>
      <c r="GY451" s="24"/>
      <c r="GZ451" s="24"/>
      <c r="HA451" s="24"/>
      <c r="HB451" s="24"/>
      <c r="HC451" s="24"/>
      <c r="HD451" s="24"/>
      <c r="HE451" s="24"/>
      <c r="HF451" s="24"/>
      <c r="HG451" s="24"/>
      <c r="HH451" s="24"/>
      <c r="HI451" s="24"/>
      <c r="HJ451" s="24"/>
      <c r="HK451" s="24"/>
      <c r="HL451" s="24"/>
      <c r="HM451" s="24"/>
      <c r="HN451" s="24"/>
      <c r="HO451" s="24"/>
      <c r="HP451" s="24"/>
      <c r="HQ451" s="24"/>
      <c r="HR451" s="24"/>
      <c r="HS451" s="24"/>
      <c r="HT451" s="24"/>
      <c r="HU451" s="24"/>
      <c r="HV451" s="24"/>
      <c r="HW451" s="24"/>
      <c r="HX451" s="24"/>
      <c r="HY451" s="24"/>
      <c r="HZ451" s="24"/>
      <c r="IA451" s="24"/>
      <c r="IB451" s="24"/>
      <c r="IC451" s="24"/>
      <c r="ID451" s="24"/>
      <c r="IE451" s="24"/>
      <c r="IF451" s="24"/>
      <c r="IG451" s="24"/>
      <c r="IH451" s="24"/>
      <c r="II451" s="24"/>
      <c r="IJ451" s="24"/>
      <c r="IK451" s="24"/>
      <c r="IL451" s="24"/>
      <c r="IM451" s="24"/>
      <c r="IN451" s="24"/>
      <c r="IO451" s="24"/>
      <c r="IP451" s="24"/>
      <c r="IQ451" s="24"/>
      <c r="IR451" s="24"/>
      <c r="IS451" s="24"/>
      <c r="IT451" s="24"/>
      <c r="IU451" s="24"/>
      <c r="IV451" s="24"/>
      <c r="IW451" s="24"/>
      <c r="IX451" s="24"/>
      <c r="IY451" s="24"/>
      <c r="IZ451" s="24"/>
      <c r="JA451" s="24"/>
      <c r="JB451" s="24"/>
      <c r="JC451" s="24"/>
      <c r="JD451" s="24"/>
      <c r="JE451" s="24"/>
      <c r="JF451" s="24"/>
      <c r="JG451" s="24"/>
      <c r="JH451" s="24"/>
      <c r="JI451" s="24"/>
      <c r="JJ451" s="24"/>
      <c r="JK451" s="24"/>
      <c r="JL451" s="24"/>
      <c r="JM451" s="24"/>
      <c r="JN451" s="24"/>
      <c r="JO451" s="24"/>
      <c r="JP451" s="24"/>
      <c r="JQ451" s="24"/>
      <c r="JR451" s="24"/>
      <c r="JS451" s="24"/>
      <c r="JT451" s="24"/>
      <c r="JU451" s="24"/>
      <c r="JV451" s="24"/>
      <c r="JW451" s="24"/>
      <c r="JX451" s="24"/>
      <c r="JY451" s="24"/>
      <c r="JZ451" s="24"/>
      <c r="KA451" s="24"/>
      <c r="KB451" s="24"/>
      <c r="KC451" s="24"/>
      <c r="KD451" s="24"/>
      <c r="KE451" s="24"/>
      <c r="KF451" s="24"/>
      <c r="KG451" s="24"/>
      <c r="KH451" s="24"/>
      <c r="KI451" s="24"/>
      <c r="KJ451" s="24"/>
      <c r="KK451" s="24"/>
      <c r="KL451" s="24"/>
      <c r="KM451" s="24"/>
      <c r="KN451" s="24"/>
      <c r="KO451" s="24"/>
      <c r="KP451" s="24"/>
      <c r="KQ451" s="24"/>
      <c r="KR451" s="24"/>
      <c r="KS451" s="24"/>
      <c r="KT451" s="24"/>
      <c r="KU451" s="24"/>
      <c r="KV451" s="24"/>
      <c r="KW451" s="24"/>
      <c r="KX451" s="24"/>
      <c r="KY451" s="24"/>
      <c r="KZ451" s="24"/>
      <c r="LA451" s="24"/>
      <c r="LB451" s="24"/>
      <c r="LC451" s="24"/>
      <c r="LD451" s="24"/>
      <c r="LE451" s="24"/>
      <c r="LF451" s="24"/>
      <c r="LG451" s="24"/>
      <c r="LH451" s="24"/>
      <c r="LI451" s="24"/>
      <c r="LJ451" s="24"/>
      <c r="LK451" s="24"/>
      <c r="LL451" s="24"/>
      <c r="LM451" s="24"/>
      <c r="LN451" s="24"/>
      <c r="LO451" s="24"/>
      <c r="LP451" s="24"/>
      <c r="LQ451" s="24"/>
      <c r="LR451" s="24"/>
      <c r="LS451" s="24"/>
      <c r="LT451" s="24"/>
      <c r="LU451" s="24"/>
      <c r="LV451" s="24"/>
      <c r="LW451" s="24"/>
      <c r="LX451" s="24"/>
      <c r="LY451" s="24"/>
      <c r="LZ451" s="24"/>
      <c r="MA451" s="24"/>
      <c r="MB451" s="24"/>
      <c r="MC451" s="24"/>
      <c r="MD451" s="24"/>
      <c r="ME451" s="24"/>
      <c r="MF451" s="24"/>
      <c r="MG451" s="24"/>
      <c r="MH451" s="24"/>
      <c r="MI451" s="24"/>
      <c r="MJ451" s="24"/>
      <c r="MK451" s="24"/>
      <c r="ML451" s="24"/>
      <c r="MM451" s="24"/>
      <c r="MN451" s="24"/>
      <c r="MO451" s="24"/>
      <c r="MP451" s="24"/>
      <c r="MQ451" s="24"/>
      <c r="MR451" s="24"/>
      <c r="MS451" s="24"/>
      <c r="MT451" s="24"/>
      <c r="MU451" s="24"/>
      <c r="MV451" s="24"/>
      <c r="MW451" s="24"/>
      <c r="MX451" s="24"/>
      <c r="MY451" s="24"/>
      <c r="MZ451" s="24"/>
      <c r="NA451" s="24"/>
      <c r="NB451" s="24"/>
      <c r="NC451" s="24"/>
      <c r="ND451" s="24"/>
      <c r="NE451" s="24"/>
      <c r="NF451" s="24"/>
      <c r="NG451" s="24"/>
      <c r="NH451" s="24"/>
      <c r="NI451" s="24"/>
      <c r="NJ451" s="24"/>
      <c r="NK451" s="24"/>
      <c r="NL451" s="24"/>
      <c r="NM451" s="24"/>
      <c r="NN451" s="24"/>
      <c r="NO451" s="24"/>
      <c r="NP451" s="24"/>
      <c r="NQ451" s="24"/>
      <c r="NR451" s="24"/>
      <c r="NS451" s="24"/>
      <c r="NT451" s="24"/>
      <c r="NU451" s="24"/>
      <c r="NV451" s="24"/>
      <c r="NW451" s="24"/>
      <c r="NX451" s="24"/>
      <c r="NY451" s="24"/>
      <c r="NZ451" s="24"/>
      <c r="OA451" s="24"/>
      <c r="OB451" s="24"/>
      <c r="OC451" s="24"/>
      <c r="OD451" s="24"/>
      <c r="OE451" s="24"/>
      <c r="OF451" s="24"/>
      <c r="OG451" s="24"/>
      <c r="OH451" s="24"/>
      <c r="OI451" s="24"/>
      <c r="OJ451" s="24"/>
      <c r="OK451" s="24"/>
      <c r="OL451" s="24"/>
      <c r="OM451" s="24"/>
      <c r="ON451" s="24"/>
      <c r="OO451" s="24"/>
      <c r="OP451" s="24"/>
      <c r="OQ451" s="24"/>
      <c r="OR451" s="24"/>
      <c r="OS451" s="24"/>
      <c r="OT451" s="24"/>
      <c r="OU451" s="24"/>
      <c r="OV451" s="24"/>
      <c r="OW451" s="24"/>
      <c r="OX451" s="24"/>
      <c r="OY451" s="24"/>
      <c r="OZ451" s="24"/>
      <c r="PA451" s="24"/>
      <c r="PB451" s="24"/>
      <c r="PC451" s="24"/>
      <c r="PD451" s="24"/>
      <c r="PE451" s="24"/>
      <c r="PF451" s="24"/>
      <c r="PG451" s="24"/>
      <c r="PH451" s="24"/>
      <c r="PI451" s="24"/>
      <c r="PJ451" s="24"/>
      <c r="PK451" s="24"/>
      <c r="PL451" s="24"/>
      <c r="PM451" s="24"/>
      <c r="PN451" s="24"/>
      <c r="PO451" s="24"/>
      <c r="PP451" s="24"/>
      <c r="PQ451" s="24"/>
      <c r="PR451" s="24"/>
      <c r="PS451" s="24"/>
      <c r="PT451" s="24"/>
      <c r="PU451" s="24"/>
      <c r="PV451" s="24"/>
      <c r="PW451" s="24"/>
      <c r="PX451" s="24"/>
      <c r="PY451" s="24"/>
      <c r="PZ451" s="24"/>
      <c r="QA451" s="24"/>
      <c r="QB451" s="24"/>
      <c r="QC451" s="24"/>
      <c r="QD451" s="24"/>
      <c r="QE451" s="24"/>
      <c r="QF451" s="24"/>
      <c r="QG451" s="24"/>
      <c r="QH451" s="24"/>
      <c r="QI451" s="24"/>
      <c r="QJ451" s="24"/>
      <c r="QK451" s="24"/>
      <c r="QL451" s="24"/>
      <c r="QM451" s="24"/>
      <c r="QN451" s="24"/>
      <c r="QO451" s="24"/>
      <c r="QP451" s="24"/>
      <c r="QQ451" s="24"/>
      <c r="QR451" s="24"/>
      <c r="QS451" s="24"/>
      <c r="QT451" s="24"/>
      <c r="QU451" s="24"/>
      <c r="QV451" s="24"/>
      <c r="QW451" s="24"/>
      <c r="QX451" s="24"/>
      <c r="QY451" s="24"/>
      <c r="QZ451" s="24"/>
      <c r="RA451" s="24"/>
      <c r="RB451" s="24"/>
      <c r="RC451" s="24"/>
      <c r="RD451" s="24"/>
      <c r="RE451" s="24"/>
      <c r="RF451" s="24"/>
      <c r="RG451" s="24"/>
      <c r="RH451" s="24"/>
      <c r="RI451" s="24"/>
      <c r="RJ451" s="24"/>
      <c r="RK451" s="24"/>
      <c r="RL451" s="24"/>
      <c r="RM451" s="24"/>
      <c r="RN451" s="24"/>
      <c r="RO451" s="24"/>
      <c r="RP451" s="24"/>
      <c r="RQ451" s="24"/>
      <c r="RR451" s="24"/>
      <c r="RS451" s="24"/>
      <c r="RT451" s="24"/>
      <c r="RU451" s="24"/>
      <c r="RV451" s="24"/>
      <c r="RW451" s="24"/>
      <c r="RX451" s="24"/>
      <c r="RY451" s="24"/>
      <c r="RZ451" s="24"/>
      <c r="SA451" s="24"/>
      <c r="SB451" s="24"/>
      <c r="SC451" s="24"/>
      <c r="SD451" s="24"/>
      <c r="SE451" s="24"/>
      <c r="SF451" s="24"/>
      <c r="SG451" s="24"/>
      <c r="SH451" s="24"/>
      <c r="SI451" s="24"/>
      <c r="SJ451" s="24"/>
      <c r="SK451" s="24"/>
      <c r="SL451" s="24"/>
      <c r="SM451" s="24"/>
      <c r="SN451" s="24"/>
      <c r="SO451" s="24"/>
      <c r="SP451" s="24"/>
      <c r="SQ451" s="24"/>
      <c r="SR451" s="24"/>
      <c r="SS451" s="24"/>
      <c r="ST451" s="24"/>
      <c r="SU451" s="24"/>
      <c r="SV451" s="24"/>
      <c r="SW451" s="24"/>
      <c r="SX451" s="24"/>
      <c r="SY451" s="24"/>
      <c r="SZ451" s="24"/>
      <c r="TA451" s="24"/>
      <c r="TB451" s="24"/>
      <c r="TC451" s="24"/>
      <c r="TD451" s="24"/>
      <c r="TE451" s="24"/>
      <c r="TF451" s="24"/>
      <c r="TG451" s="24"/>
      <c r="TH451" s="24"/>
      <c r="TI451" s="24"/>
      <c r="TJ451" s="24"/>
      <c r="TK451" s="24"/>
      <c r="TL451" s="24"/>
      <c r="TM451" s="24"/>
      <c r="TN451" s="24"/>
      <c r="TO451" s="24"/>
      <c r="TP451" s="24"/>
      <c r="TQ451" s="24"/>
      <c r="TR451" s="24"/>
      <c r="TS451" s="24"/>
      <c r="TT451" s="24"/>
      <c r="TU451" s="24"/>
      <c r="TV451" s="24"/>
      <c r="TW451" s="24"/>
      <c r="TX451" s="24"/>
      <c r="TY451" s="24"/>
      <c r="TZ451" s="24"/>
      <c r="UA451" s="24"/>
      <c r="UB451" s="24"/>
      <c r="UC451" s="24"/>
      <c r="UD451" s="24"/>
      <c r="UE451" s="24"/>
      <c r="UF451" s="24"/>
      <c r="UG451" s="24"/>
      <c r="UH451" s="24"/>
      <c r="UI451" s="24"/>
      <c r="UJ451" s="24"/>
      <c r="UK451" s="24"/>
      <c r="UL451" s="24"/>
      <c r="UM451" s="24"/>
      <c r="UN451" s="24"/>
      <c r="UO451" s="24"/>
      <c r="UP451" s="24"/>
      <c r="UQ451" s="24"/>
      <c r="UR451" s="24"/>
      <c r="US451" s="24"/>
      <c r="UT451" s="24"/>
      <c r="UU451" s="24"/>
      <c r="UV451" s="24"/>
      <c r="UW451" s="24"/>
      <c r="UX451" s="24"/>
      <c r="UY451" s="24"/>
      <c r="UZ451" s="24"/>
      <c r="VA451" s="24"/>
      <c r="VB451" s="24"/>
      <c r="VC451" s="24"/>
      <c r="VD451" s="24"/>
    </row>
    <row r="452" spans="1:576" s="23" customFormat="1" ht="15" customHeight="1" x14ac:dyDescent="0.2">
      <c r="A452" s="18">
        <v>138</v>
      </c>
      <c r="B452" s="89" t="s">
        <v>325</v>
      </c>
      <c r="C452" s="89" t="s">
        <v>326</v>
      </c>
      <c r="D452" s="20">
        <v>14</v>
      </c>
      <c r="E452" s="89" t="s">
        <v>247</v>
      </c>
      <c r="F452" s="89" t="s">
        <v>327</v>
      </c>
      <c r="G452" s="130" t="s">
        <v>8</v>
      </c>
      <c r="H452" s="22">
        <v>40</v>
      </c>
      <c r="I452" s="157" t="s">
        <v>121</v>
      </c>
      <c r="J452" s="21" t="s">
        <v>240</v>
      </c>
      <c r="K452" s="21" t="s">
        <v>273</v>
      </c>
      <c r="L452" s="21" t="s">
        <v>287</v>
      </c>
      <c r="M452" s="22">
        <v>1</v>
      </c>
      <c r="N452" s="62">
        <v>13333</v>
      </c>
      <c r="O452" s="62">
        <f t="shared" si="242"/>
        <v>2666.6000000000004</v>
      </c>
      <c r="P452" s="62"/>
      <c r="Q452" s="62">
        <f t="shared" si="232"/>
        <v>15999.6</v>
      </c>
      <c r="R452" s="62">
        <f>70.1*6</f>
        <v>420.59999999999997</v>
      </c>
      <c r="S452" s="62">
        <f t="shared" si="233"/>
        <v>2961.9333333333334</v>
      </c>
      <c r="T452" s="62">
        <f t="shared" si="234"/>
        <v>29619.333333333332</v>
      </c>
      <c r="U452" s="62">
        <f t="shared" si="235"/>
        <v>2799.93</v>
      </c>
      <c r="V452" s="62">
        <f t="shared" si="236"/>
        <v>479.988</v>
      </c>
      <c r="W452" s="62">
        <f t="shared" si="237"/>
        <v>799.98</v>
      </c>
      <c r="X452" s="62">
        <f t="shared" si="238"/>
        <v>319.99200000000002</v>
      </c>
      <c r="Y452" s="62">
        <f t="shared" si="243"/>
        <v>1093</v>
      </c>
      <c r="Z452" s="62">
        <v>679</v>
      </c>
      <c r="AA452" s="64">
        <f t="shared" si="239"/>
        <v>8885.7999999999993</v>
      </c>
      <c r="AB452" s="64">
        <f t="shared" si="240"/>
        <v>26047.678888888888</v>
      </c>
      <c r="AC452" s="64">
        <f t="shared" si="241"/>
        <v>312572.14666666667</v>
      </c>
      <c r="AD452" s="64"/>
      <c r="AE452" s="64"/>
      <c r="AF452" s="64"/>
      <c r="AG452" s="64"/>
      <c r="AH452" s="64"/>
      <c r="AI452" s="64"/>
      <c r="AJ452" s="64"/>
      <c r="AK452" s="64"/>
      <c r="AL452" s="6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  <c r="CH452" s="24"/>
      <c r="CI452" s="24"/>
      <c r="CJ452" s="24"/>
      <c r="CK452" s="24"/>
      <c r="CL452" s="24"/>
      <c r="CM452" s="24"/>
      <c r="CN452" s="24"/>
      <c r="CO452" s="24"/>
      <c r="CP452" s="24"/>
      <c r="CQ452" s="24"/>
      <c r="CR452" s="24"/>
      <c r="CS452" s="24"/>
      <c r="CT452" s="24"/>
      <c r="CU452" s="24"/>
      <c r="CV452" s="24"/>
      <c r="CW452" s="24"/>
      <c r="CX452" s="24"/>
      <c r="CY452" s="24"/>
      <c r="CZ452" s="24"/>
      <c r="DA452" s="24"/>
      <c r="DB452" s="24"/>
      <c r="DC452" s="24"/>
      <c r="DD452" s="24"/>
      <c r="DE452" s="24"/>
      <c r="DF452" s="24"/>
      <c r="DG452" s="24"/>
      <c r="DH452" s="24"/>
      <c r="DI452" s="24"/>
      <c r="DJ452" s="24"/>
      <c r="DK452" s="24"/>
      <c r="DL452" s="24"/>
      <c r="DM452" s="24"/>
      <c r="DN452" s="24"/>
      <c r="DO452" s="24"/>
      <c r="DP452" s="24"/>
      <c r="DQ452" s="24"/>
      <c r="DR452" s="24"/>
      <c r="DS452" s="24"/>
      <c r="DT452" s="24"/>
      <c r="DU452" s="24"/>
      <c r="DV452" s="24"/>
      <c r="DW452" s="24"/>
      <c r="DX452" s="24"/>
      <c r="DY452" s="24"/>
      <c r="DZ452" s="24"/>
      <c r="EA452" s="24"/>
      <c r="EB452" s="24"/>
      <c r="EC452" s="24"/>
      <c r="ED452" s="24"/>
      <c r="EE452" s="24"/>
      <c r="EF452" s="24"/>
      <c r="EG452" s="24"/>
      <c r="EH452" s="24"/>
      <c r="EI452" s="24"/>
      <c r="EJ452" s="24"/>
      <c r="EK452" s="24"/>
      <c r="EL452" s="24"/>
      <c r="EM452" s="24"/>
      <c r="EN452" s="24"/>
      <c r="EO452" s="24"/>
      <c r="EP452" s="24"/>
      <c r="EQ452" s="24"/>
      <c r="ER452" s="24"/>
      <c r="ES452" s="24"/>
      <c r="ET452" s="24"/>
      <c r="EU452" s="24"/>
      <c r="EV452" s="24"/>
      <c r="EW452" s="24"/>
      <c r="EX452" s="24"/>
      <c r="EY452" s="24"/>
      <c r="EZ452" s="24"/>
      <c r="FA452" s="24"/>
      <c r="FB452" s="24"/>
      <c r="FC452" s="24"/>
      <c r="FD452" s="24"/>
      <c r="FE452" s="24"/>
      <c r="FF452" s="24"/>
      <c r="FG452" s="24"/>
      <c r="FH452" s="24"/>
      <c r="FI452" s="24"/>
      <c r="FJ452" s="24"/>
      <c r="FK452" s="24"/>
      <c r="FL452" s="24"/>
      <c r="FM452" s="24"/>
      <c r="FN452" s="24"/>
      <c r="FO452" s="24"/>
      <c r="FP452" s="24"/>
      <c r="FQ452" s="24"/>
      <c r="FR452" s="24"/>
      <c r="FS452" s="24"/>
      <c r="FT452" s="24"/>
      <c r="FU452" s="24"/>
      <c r="FV452" s="24"/>
      <c r="FW452" s="24"/>
      <c r="FX452" s="24"/>
      <c r="FY452" s="24"/>
      <c r="FZ452" s="24"/>
      <c r="GA452" s="24"/>
      <c r="GB452" s="24"/>
      <c r="GC452" s="24"/>
      <c r="GD452" s="24"/>
      <c r="GE452" s="24"/>
      <c r="GF452" s="24"/>
      <c r="GG452" s="24"/>
      <c r="GH452" s="24"/>
      <c r="GI452" s="24"/>
      <c r="GJ452" s="24"/>
      <c r="GK452" s="24"/>
      <c r="GL452" s="24"/>
      <c r="GM452" s="24"/>
      <c r="GN452" s="24"/>
      <c r="GO452" s="24"/>
      <c r="GP452" s="24"/>
      <c r="GQ452" s="24"/>
      <c r="GR452" s="24"/>
      <c r="GS452" s="24"/>
      <c r="GT452" s="24"/>
      <c r="GU452" s="24"/>
      <c r="GV452" s="24"/>
      <c r="GW452" s="24"/>
      <c r="GX452" s="24"/>
      <c r="GY452" s="24"/>
      <c r="GZ452" s="24"/>
      <c r="HA452" s="24"/>
      <c r="HB452" s="24"/>
      <c r="HC452" s="24"/>
      <c r="HD452" s="24"/>
      <c r="HE452" s="24"/>
      <c r="HF452" s="24"/>
      <c r="HG452" s="24"/>
      <c r="HH452" s="24"/>
      <c r="HI452" s="24"/>
      <c r="HJ452" s="24"/>
      <c r="HK452" s="24"/>
      <c r="HL452" s="24"/>
      <c r="HM452" s="24"/>
      <c r="HN452" s="24"/>
      <c r="HO452" s="24"/>
      <c r="HP452" s="24"/>
      <c r="HQ452" s="24"/>
      <c r="HR452" s="24"/>
      <c r="HS452" s="24"/>
      <c r="HT452" s="24"/>
      <c r="HU452" s="24"/>
      <c r="HV452" s="24"/>
      <c r="HW452" s="24"/>
      <c r="HX452" s="24"/>
      <c r="HY452" s="24"/>
      <c r="HZ452" s="24"/>
      <c r="IA452" s="24"/>
      <c r="IB452" s="24"/>
      <c r="IC452" s="24"/>
      <c r="ID452" s="24"/>
      <c r="IE452" s="24"/>
      <c r="IF452" s="24"/>
      <c r="IG452" s="24"/>
      <c r="IH452" s="24"/>
      <c r="II452" s="24"/>
      <c r="IJ452" s="24"/>
      <c r="IK452" s="24"/>
      <c r="IL452" s="24"/>
      <c r="IM452" s="24"/>
      <c r="IN452" s="24"/>
      <c r="IO452" s="24"/>
      <c r="IP452" s="24"/>
      <c r="IQ452" s="24"/>
      <c r="IR452" s="24"/>
      <c r="IS452" s="24"/>
      <c r="IT452" s="24"/>
      <c r="IU452" s="24"/>
      <c r="IV452" s="24"/>
      <c r="IW452" s="24"/>
      <c r="IX452" s="24"/>
      <c r="IY452" s="24"/>
      <c r="IZ452" s="24"/>
      <c r="JA452" s="24"/>
      <c r="JB452" s="24"/>
      <c r="JC452" s="24"/>
      <c r="JD452" s="24"/>
      <c r="JE452" s="24"/>
      <c r="JF452" s="24"/>
      <c r="JG452" s="24"/>
      <c r="JH452" s="24"/>
      <c r="JI452" s="24"/>
      <c r="JJ452" s="24"/>
      <c r="JK452" s="24"/>
      <c r="JL452" s="24"/>
      <c r="JM452" s="24"/>
      <c r="JN452" s="24"/>
      <c r="JO452" s="24"/>
      <c r="JP452" s="24"/>
      <c r="JQ452" s="24"/>
      <c r="JR452" s="24"/>
      <c r="JS452" s="24"/>
      <c r="JT452" s="24"/>
      <c r="JU452" s="24"/>
      <c r="JV452" s="24"/>
      <c r="JW452" s="24"/>
      <c r="JX452" s="24"/>
      <c r="JY452" s="24"/>
      <c r="JZ452" s="24"/>
      <c r="KA452" s="24"/>
      <c r="KB452" s="24"/>
      <c r="KC452" s="24"/>
      <c r="KD452" s="24"/>
      <c r="KE452" s="24"/>
      <c r="KF452" s="24"/>
      <c r="KG452" s="24"/>
      <c r="KH452" s="24"/>
      <c r="KI452" s="24"/>
      <c r="KJ452" s="24"/>
      <c r="KK452" s="24"/>
      <c r="KL452" s="24"/>
      <c r="KM452" s="24"/>
      <c r="KN452" s="24"/>
      <c r="KO452" s="24"/>
      <c r="KP452" s="24"/>
      <c r="KQ452" s="24"/>
      <c r="KR452" s="24"/>
      <c r="KS452" s="24"/>
      <c r="KT452" s="24"/>
      <c r="KU452" s="24"/>
      <c r="KV452" s="24"/>
      <c r="KW452" s="24"/>
      <c r="KX452" s="24"/>
      <c r="KY452" s="24"/>
      <c r="KZ452" s="24"/>
      <c r="LA452" s="24"/>
      <c r="LB452" s="24"/>
      <c r="LC452" s="24"/>
      <c r="LD452" s="24"/>
      <c r="LE452" s="24"/>
      <c r="LF452" s="24"/>
      <c r="LG452" s="24"/>
      <c r="LH452" s="24"/>
      <c r="LI452" s="24"/>
      <c r="LJ452" s="24"/>
      <c r="LK452" s="24"/>
      <c r="LL452" s="24"/>
      <c r="LM452" s="24"/>
      <c r="LN452" s="24"/>
      <c r="LO452" s="24"/>
      <c r="LP452" s="24"/>
      <c r="LQ452" s="24"/>
      <c r="LR452" s="24"/>
      <c r="LS452" s="24"/>
      <c r="LT452" s="24"/>
      <c r="LU452" s="24"/>
      <c r="LV452" s="24"/>
      <c r="LW452" s="24"/>
      <c r="LX452" s="24"/>
      <c r="LY452" s="24"/>
      <c r="LZ452" s="24"/>
      <c r="MA452" s="24"/>
      <c r="MB452" s="24"/>
      <c r="MC452" s="24"/>
      <c r="MD452" s="24"/>
      <c r="ME452" s="24"/>
      <c r="MF452" s="24"/>
      <c r="MG452" s="24"/>
      <c r="MH452" s="24"/>
      <c r="MI452" s="24"/>
      <c r="MJ452" s="24"/>
      <c r="MK452" s="24"/>
      <c r="ML452" s="24"/>
      <c r="MM452" s="24"/>
      <c r="MN452" s="24"/>
      <c r="MO452" s="24"/>
      <c r="MP452" s="24"/>
      <c r="MQ452" s="24"/>
      <c r="MR452" s="24"/>
      <c r="MS452" s="24"/>
      <c r="MT452" s="24"/>
      <c r="MU452" s="24"/>
      <c r="MV452" s="24"/>
      <c r="MW452" s="24"/>
      <c r="MX452" s="24"/>
      <c r="MY452" s="24"/>
      <c r="MZ452" s="24"/>
      <c r="NA452" s="24"/>
      <c r="NB452" s="24"/>
      <c r="NC452" s="24"/>
      <c r="ND452" s="24"/>
      <c r="NE452" s="24"/>
      <c r="NF452" s="24"/>
      <c r="NG452" s="24"/>
      <c r="NH452" s="24"/>
      <c r="NI452" s="24"/>
      <c r="NJ452" s="24"/>
      <c r="NK452" s="24"/>
      <c r="NL452" s="24"/>
      <c r="NM452" s="24"/>
      <c r="NN452" s="24"/>
      <c r="NO452" s="24"/>
      <c r="NP452" s="24"/>
      <c r="NQ452" s="24"/>
      <c r="NR452" s="24"/>
      <c r="NS452" s="24"/>
      <c r="NT452" s="24"/>
      <c r="NU452" s="24"/>
      <c r="NV452" s="24"/>
      <c r="NW452" s="24"/>
      <c r="NX452" s="24"/>
      <c r="NY452" s="24"/>
      <c r="NZ452" s="24"/>
      <c r="OA452" s="24"/>
      <c r="OB452" s="24"/>
      <c r="OC452" s="24"/>
      <c r="OD452" s="24"/>
      <c r="OE452" s="24"/>
      <c r="OF452" s="24"/>
      <c r="OG452" s="24"/>
      <c r="OH452" s="24"/>
      <c r="OI452" s="24"/>
      <c r="OJ452" s="24"/>
      <c r="OK452" s="24"/>
      <c r="OL452" s="24"/>
      <c r="OM452" s="24"/>
      <c r="ON452" s="24"/>
      <c r="OO452" s="24"/>
      <c r="OP452" s="24"/>
      <c r="OQ452" s="24"/>
      <c r="OR452" s="24"/>
      <c r="OS452" s="24"/>
      <c r="OT452" s="24"/>
      <c r="OU452" s="24"/>
      <c r="OV452" s="24"/>
      <c r="OW452" s="24"/>
      <c r="OX452" s="24"/>
      <c r="OY452" s="24"/>
      <c r="OZ452" s="24"/>
      <c r="PA452" s="24"/>
      <c r="PB452" s="24"/>
      <c r="PC452" s="24"/>
      <c r="PD452" s="24"/>
      <c r="PE452" s="24"/>
      <c r="PF452" s="24"/>
      <c r="PG452" s="24"/>
      <c r="PH452" s="24"/>
      <c r="PI452" s="24"/>
      <c r="PJ452" s="24"/>
      <c r="PK452" s="24"/>
      <c r="PL452" s="24"/>
      <c r="PM452" s="24"/>
      <c r="PN452" s="24"/>
      <c r="PO452" s="24"/>
      <c r="PP452" s="24"/>
      <c r="PQ452" s="24"/>
      <c r="PR452" s="24"/>
      <c r="PS452" s="24"/>
      <c r="PT452" s="24"/>
      <c r="PU452" s="24"/>
      <c r="PV452" s="24"/>
      <c r="PW452" s="24"/>
      <c r="PX452" s="24"/>
      <c r="PY452" s="24"/>
      <c r="PZ452" s="24"/>
      <c r="QA452" s="24"/>
      <c r="QB452" s="24"/>
      <c r="QC452" s="24"/>
      <c r="QD452" s="24"/>
      <c r="QE452" s="24"/>
      <c r="QF452" s="24"/>
      <c r="QG452" s="24"/>
      <c r="QH452" s="24"/>
      <c r="QI452" s="24"/>
      <c r="QJ452" s="24"/>
      <c r="QK452" s="24"/>
      <c r="QL452" s="24"/>
      <c r="QM452" s="24"/>
      <c r="QN452" s="24"/>
      <c r="QO452" s="24"/>
      <c r="QP452" s="24"/>
      <c r="QQ452" s="24"/>
      <c r="QR452" s="24"/>
      <c r="QS452" s="24"/>
      <c r="QT452" s="24"/>
      <c r="QU452" s="24"/>
      <c r="QV452" s="24"/>
      <c r="QW452" s="24"/>
      <c r="QX452" s="24"/>
      <c r="QY452" s="24"/>
      <c r="QZ452" s="24"/>
      <c r="RA452" s="24"/>
      <c r="RB452" s="24"/>
      <c r="RC452" s="24"/>
      <c r="RD452" s="24"/>
      <c r="RE452" s="24"/>
      <c r="RF452" s="24"/>
      <c r="RG452" s="24"/>
      <c r="RH452" s="24"/>
      <c r="RI452" s="24"/>
      <c r="RJ452" s="24"/>
      <c r="RK452" s="24"/>
      <c r="RL452" s="24"/>
      <c r="RM452" s="24"/>
      <c r="RN452" s="24"/>
      <c r="RO452" s="24"/>
      <c r="RP452" s="24"/>
      <c r="RQ452" s="24"/>
      <c r="RR452" s="24"/>
      <c r="RS452" s="24"/>
      <c r="RT452" s="24"/>
      <c r="RU452" s="24"/>
      <c r="RV452" s="24"/>
      <c r="RW452" s="24"/>
      <c r="RX452" s="24"/>
      <c r="RY452" s="24"/>
      <c r="RZ452" s="24"/>
      <c r="SA452" s="24"/>
      <c r="SB452" s="24"/>
      <c r="SC452" s="24"/>
      <c r="SD452" s="24"/>
      <c r="SE452" s="24"/>
      <c r="SF452" s="24"/>
      <c r="SG452" s="24"/>
      <c r="SH452" s="24"/>
      <c r="SI452" s="24"/>
      <c r="SJ452" s="24"/>
      <c r="SK452" s="24"/>
      <c r="SL452" s="24"/>
      <c r="SM452" s="24"/>
      <c r="SN452" s="24"/>
      <c r="SO452" s="24"/>
      <c r="SP452" s="24"/>
      <c r="SQ452" s="24"/>
      <c r="SR452" s="24"/>
      <c r="SS452" s="24"/>
      <c r="ST452" s="24"/>
      <c r="SU452" s="24"/>
      <c r="SV452" s="24"/>
      <c r="SW452" s="24"/>
      <c r="SX452" s="24"/>
      <c r="SY452" s="24"/>
      <c r="SZ452" s="24"/>
      <c r="TA452" s="24"/>
      <c r="TB452" s="24"/>
      <c r="TC452" s="24"/>
      <c r="TD452" s="24"/>
      <c r="TE452" s="24"/>
      <c r="TF452" s="24"/>
      <c r="TG452" s="24"/>
      <c r="TH452" s="24"/>
      <c r="TI452" s="24"/>
      <c r="TJ452" s="24"/>
      <c r="TK452" s="24"/>
      <c r="TL452" s="24"/>
      <c r="TM452" s="24"/>
      <c r="TN452" s="24"/>
      <c r="TO452" s="24"/>
      <c r="TP452" s="24"/>
      <c r="TQ452" s="24"/>
      <c r="TR452" s="24"/>
      <c r="TS452" s="24"/>
      <c r="TT452" s="24"/>
      <c r="TU452" s="24"/>
      <c r="TV452" s="24"/>
      <c r="TW452" s="24"/>
      <c r="TX452" s="24"/>
      <c r="TY452" s="24"/>
      <c r="TZ452" s="24"/>
      <c r="UA452" s="24"/>
      <c r="UB452" s="24"/>
      <c r="UC452" s="24"/>
      <c r="UD452" s="24"/>
      <c r="UE452" s="24"/>
      <c r="UF452" s="24"/>
      <c r="UG452" s="24"/>
      <c r="UH452" s="24"/>
      <c r="UI452" s="24"/>
      <c r="UJ452" s="24"/>
      <c r="UK452" s="24"/>
      <c r="UL452" s="24"/>
      <c r="UM452" s="24"/>
      <c r="UN452" s="24"/>
      <c r="UO452" s="24"/>
      <c r="UP452" s="24"/>
      <c r="UQ452" s="24"/>
      <c r="UR452" s="24"/>
      <c r="US452" s="24"/>
      <c r="UT452" s="24"/>
      <c r="UU452" s="24"/>
      <c r="UV452" s="24"/>
      <c r="UW452" s="24"/>
      <c r="UX452" s="24"/>
      <c r="UY452" s="24"/>
      <c r="UZ452" s="24"/>
      <c r="VA452" s="24"/>
      <c r="VB452" s="24"/>
      <c r="VC452" s="24"/>
      <c r="VD452" s="24"/>
    </row>
    <row r="453" spans="1:576" s="23" customFormat="1" ht="15" customHeight="1" x14ac:dyDescent="0.2">
      <c r="A453" s="18">
        <v>139</v>
      </c>
      <c r="B453" s="89" t="s">
        <v>325</v>
      </c>
      <c r="C453" s="89" t="s">
        <v>326</v>
      </c>
      <c r="D453" s="20">
        <v>14</v>
      </c>
      <c r="E453" s="89" t="s">
        <v>247</v>
      </c>
      <c r="F453" s="89" t="s">
        <v>327</v>
      </c>
      <c r="G453" s="130" t="s">
        <v>114</v>
      </c>
      <c r="H453" s="22">
        <v>40</v>
      </c>
      <c r="I453" s="22" t="s">
        <v>121</v>
      </c>
      <c r="J453" s="21" t="s">
        <v>7</v>
      </c>
      <c r="K453" s="21" t="s">
        <v>273</v>
      </c>
      <c r="L453" s="21" t="s">
        <v>287</v>
      </c>
      <c r="M453" s="22">
        <v>1</v>
      </c>
      <c r="N453" s="62">
        <v>14012</v>
      </c>
      <c r="O453" s="62">
        <f t="shared" si="242"/>
        <v>2802.4</v>
      </c>
      <c r="P453" s="62"/>
      <c r="Q453" s="62">
        <f t="shared" si="232"/>
        <v>16814.400000000001</v>
      </c>
      <c r="R453" s="62">
        <f>70.1*7</f>
        <v>490.69999999999993</v>
      </c>
      <c r="S453" s="62">
        <f t="shared" si="233"/>
        <v>3101.2333333333336</v>
      </c>
      <c r="T453" s="62">
        <f t="shared" si="234"/>
        <v>31012.333333333332</v>
      </c>
      <c r="U453" s="62">
        <f t="shared" si="235"/>
        <v>2942.52</v>
      </c>
      <c r="V453" s="62">
        <f t="shared" si="236"/>
        <v>504.43200000000002</v>
      </c>
      <c r="W453" s="62">
        <f t="shared" si="237"/>
        <v>840.72000000000014</v>
      </c>
      <c r="X453" s="62">
        <f t="shared" si="238"/>
        <v>336.28800000000001</v>
      </c>
      <c r="Y453" s="62">
        <v>1114</v>
      </c>
      <c r="Z453" s="62">
        <v>679</v>
      </c>
      <c r="AA453" s="64">
        <f t="shared" si="239"/>
        <v>9303.7000000000007</v>
      </c>
      <c r="AB453" s="64">
        <f t="shared" si="240"/>
        <v>27340.165555555559</v>
      </c>
      <c r="AC453" s="64">
        <f t="shared" si="241"/>
        <v>328081.98666666669</v>
      </c>
      <c r="AD453" s="64"/>
      <c r="AE453" s="64"/>
      <c r="AF453" s="64"/>
      <c r="AG453" s="64"/>
      <c r="AH453" s="64"/>
      <c r="AI453" s="64"/>
      <c r="AJ453" s="64"/>
      <c r="AK453" s="64"/>
      <c r="AL453" s="6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4"/>
      <c r="BV453" s="24"/>
      <c r="BW453" s="24"/>
      <c r="BX453" s="24"/>
      <c r="BY453" s="24"/>
      <c r="BZ453" s="24"/>
      <c r="CA453" s="24"/>
      <c r="CB453" s="24"/>
      <c r="CC453" s="24"/>
      <c r="CD453" s="24"/>
      <c r="CE453" s="24"/>
      <c r="CF453" s="24"/>
      <c r="CG453" s="24"/>
      <c r="CH453" s="24"/>
      <c r="CI453" s="24"/>
      <c r="CJ453" s="24"/>
      <c r="CK453" s="24"/>
      <c r="CL453" s="24"/>
      <c r="CM453" s="24"/>
      <c r="CN453" s="24"/>
      <c r="CO453" s="24"/>
      <c r="CP453" s="24"/>
      <c r="CQ453" s="24"/>
      <c r="CR453" s="24"/>
      <c r="CS453" s="24"/>
      <c r="CT453" s="24"/>
      <c r="CU453" s="24"/>
      <c r="CV453" s="24"/>
      <c r="CW453" s="24"/>
      <c r="CX453" s="24"/>
      <c r="CY453" s="24"/>
      <c r="CZ453" s="24"/>
      <c r="DA453" s="24"/>
      <c r="DB453" s="24"/>
      <c r="DC453" s="24"/>
      <c r="DD453" s="24"/>
      <c r="DE453" s="24"/>
      <c r="DF453" s="24"/>
      <c r="DG453" s="24"/>
      <c r="DH453" s="24"/>
      <c r="DI453" s="24"/>
      <c r="DJ453" s="24"/>
      <c r="DK453" s="24"/>
      <c r="DL453" s="24"/>
      <c r="DM453" s="24"/>
      <c r="DN453" s="24"/>
      <c r="DO453" s="24"/>
      <c r="DP453" s="24"/>
      <c r="DQ453" s="24"/>
      <c r="DR453" s="24"/>
      <c r="DS453" s="24"/>
      <c r="DT453" s="24"/>
      <c r="DU453" s="24"/>
      <c r="DV453" s="24"/>
      <c r="DW453" s="24"/>
      <c r="DX453" s="24"/>
      <c r="DY453" s="24"/>
      <c r="DZ453" s="24"/>
      <c r="EA453" s="24"/>
      <c r="EB453" s="24"/>
      <c r="EC453" s="24"/>
      <c r="ED453" s="24"/>
      <c r="EE453" s="24"/>
      <c r="EF453" s="24"/>
      <c r="EG453" s="24"/>
      <c r="EH453" s="24"/>
      <c r="EI453" s="24"/>
      <c r="EJ453" s="24"/>
      <c r="EK453" s="24"/>
      <c r="EL453" s="24"/>
      <c r="EM453" s="24"/>
      <c r="EN453" s="24"/>
      <c r="EO453" s="24"/>
      <c r="EP453" s="24"/>
      <c r="EQ453" s="24"/>
      <c r="ER453" s="24"/>
      <c r="ES453" s="24"/>
      <c r="ET453" s="24"/>
      <c r="EU453" s="24"/>
      <c r="EV453" s="24"/>
      <c r="EW453" s="24"/>
      <c r="EX453" s="24"/>
      <c r="EY453" s="24"/>
      <c r="EZ453" s="24"/>
      <c r="FA453" s="24"/>
      <c r="FB453" s="24"/>
      <c r="FC453" s="24"/>
      <c r="FD453" s="24"/>
      <c r="FE453" s="24"/>
      <c r="FF453" s="24"/>
      <c r="FG453" s="24"/>
      <c r="FH453" s="24"/>
      <c r="FI453" s="24"/>
      <c r="FJ453" s="24"/>
      <c r="FK453" s="24"/>
      <c r="FL453" s="24"/>
      <c r="FM453" s="24"/>
      <c r="FN453" s="24"/>
      <c r="FO453" s="24"/>
      <c r="FP453" s="24"/>
      <c r="FQ453" s="24"/>
      <c r="FR453" s="24"/>
      <c r="FS453" s="24"/>
      <c r="FT453" s="24"/>
      <c r="FU453" s="24"/>
      <c r="FV453" s="24"/>
      <c r="FW453" s="24"/>
      <c r="FX453" s="24"/>
      <c r="FY453" s="24"/>
      <c r="FZ453" s="24"/>
      <c r="GA453" s="24"/>
      <c r="GB453" s="24"/>
      <c r="GC453" s="24"/>
      <c r="GD453" s="24"/>
      <c r="GE453" s="24"/>
      <c r="GF453" s="24"/>
      <c r="GG453" s="24"/>
      <c r="GH453" s="24"/>
      <c r="GI453" s="24"/>
      <c r="GJ453" s="24"/>
      <c r="GK453" s="24"/>
      <c r="GL453" s="24"/>
      <c r="GM453" s="24"/>
      <c r="GN453" s="24"/>
      <c r="GO453" s="24"/>
      <c r="GP453" s="24"/>
      <c r="GQ453" s="24"/>
      <c r="GR453" s="24"/>
      <c r="GS453" s="24"/>
      <c r="GT453" s="24"/>
      <c r="GU453" s="24"/>
      <c r="GV453" s="24"/>
      <c r="GW453" s="24"/>
      <c r="GX453" s="24"/>
      <c r="GY453" s="24"/>
      <c r="GZ453" s="24"/>
      <c r="HA453" s="24"/>
      <c r="HB453" s="24"/>
      <c r="HC453" s="24"/>
      <c r="HD453" s="24"/>
      <c r="HE453" s="24"/>
      <c r="HF453" s="24"/>
      <c r="HG453" s="24"/>
      <c r="HH453" s="24"/>
      <c r="HI453" s="24"/>
      <c r="HJ453" s="24"/>
      <c r="HK453" s="24"/>
      <c r="HL453" s="24"/>
      <c r="HM453" s="24"/>
      <c r="HN453" s="24"/>
      <c r="HO453" s="24"/>
      <c r="HP453" s="24"/>
      <c r="HQ453" s="24"/>
      <c r="HR453" s="24"/>
      <c r="HS453" s="24"/>
      <c r="HT453" s="24"/>
      <c r="HU453" s="24"/>
      <c r="HV453" s="24"/>
      <c r="HW453" s="24"/>
      <c r="HX453" s="24"/>
      <c r="HY453" s="24"/>
      <c r="HZ453" s="24"/>
      <c r="IA453" s="24"/>
      <c r="IB453" s="24"/>
      <c r="IC453" s="24"/>
      <c r="ID453" s="24"/>
      <c r="IE453" s="24"/>
      <c r="IF453" s="24"/>
      <c r="IG453" s="24"/>
      <c r="IH453" s="24"/>
      <c r="II453" s="24"/>
      <c r="IJ453" s="24"/>
      <c r="IK453" s="24"/>
      <c r="IL453" s="24"/>
      <c r="IM453" s="24"/>
      <c r="IN453" s="24"/>
      <c r="IO453" s="24"/>
      <c r="IP453" s="24"/>
      <c r="IQ453" s="24"/>
      <c r="IR453" s="24"/>
      <c r="IS453" s="24"/>
      <c r="IT453" s="24"/>
      <c r="IU453" s="24"/>
      <c r="IV453" s="24"/>
      <c r="IW453" s="24"/>
      <c r="IX453" s="24"/>
      <c r="IY453" s="24"/>
      <c r="IZ453" s="24"/>
      <c r="JA453" s="24"/>
      <c r="JB453" s="24"/>
      <c r="JC453" s="24"/>
      <c r="JD453" s="24"/>
      <c r="JE453" s="24"/>
      <c r="JF453" s="24"/>
      <c r="JG453" s="24"/>
      <c r="JH453" s="24"/>
      <c r="JI453" s="24"/>
      <c r="JJ453" s="24"/>
      <c r="JK453" s="24"/>
      <c r="JL453" s="24"/>
      <c r="JM453" s="24"/>
      <c r="JN453" s="24"/>
      <c r="JO453" s="24"/>
      <c r="JP453" s="24"/>
      <c r="JQ453" s="24"/>
      <c r="JR453" s="24"/>
      <c r="JS453" s="24"/>
      <c r="JT453" s="24"/>
      <c r="JU453" s="24"/>
      <c r="JV453" s="24"/>
      <c r="JW453" s="24"/>
      <c r="JX453" s="24"/>
      <c r="JY453" s="24"/>
      <c r="JZ453" s="24"/>
      <c r="KA453" s="24"/>
      <c r="KB453" s="24"/>
      <c r="KC453" s="24"/>
      <c r="KD453" s="24"/>
      <c r="KE453" s="24"/>
      <c r="KF453" s="24"/>
      <c r="KG453" s="24"/>
      <c r="KH453" s="24"/>
      <c r="KI453" s="24"/>
      <c r="KJ453" s="24"/>
      <c r="KK453" s="24"/>
      <c r="KL453" s="24"/>
      <c r="KM453" s="24"/>
      <c r="KN453" s="24"/>
      <c r="KO453" s="24"/>
      <c r="KP453" s="24"/>
      <c r="KQ453" s="24"/>
      <c r="KR453" s="24"/>
      <c r="KS453" s="24"/>
      <c r="KT453" s="24"/>
      <c r="KU453" s="24"/>
      <c r="KV453" s="24"/>
      <c r="KW453" s="24"/>
      <c r="KX453" s="24"/>
      <c r="KY453" s="24"/>
      <c r="KZ453" s="24"/>
      <c r="LA453" s="24"/>
      <c r="LB453" s="24"/>
      <c r="LC453" s="24"/>
      <c r="LD453" s="24"/>
      <c r="LE453" s="24"/>
      <c r="LF453" s="24"/>
      <c r="LG453" s="24"/>
      <c r="LH453" s="24"/>
      <c r="LI453" s="24"/>
      <c r="LJ453" s="24"/>
      <c r="LK453" s="24"/>
      <c r="LL453" s="24"/>
      <c r="LM453" s="24"/>
      <c r="LN453" s="24"/>
      <c r="LO453" s="24"/>
      <c r="LP453" s="24"/>
      <c r="LQ453" s="24"/>
      <c r="LR453" s="24"/>
      <c r="LS453" s="24"/>
      <c r="LT453" s="24"/>
      <c r="LU453" s="24"/>
      <c r="LV453" s="24"/>
      <c r="LW453" s="24"/>
      <c r="LX453" s="24"/>
      <c r="LY453" s="24"/>
      <c r="LZ453" s="24"/>
      <c r="MA453" s="24"/>
      <c r="MB453" s="24"/>
      <c r="MC453" s="24"/>
      <c r="MD453" s="24"/>
      <c r="ME453" s="24"/>
      <c r="MF453" s="24"/>
      <c r="MG453" s="24"/>
      <c r="MH453" s="24"/>
      <c r="MI453" s="24"/>
      <c r="MJ453" s="24"/>
      <c r="MK453" s="24"/>
      <c r="ML453" s="24"/>
      <c r="MM453" s="24"/>
      <c r="MN453" s="24"/>
      <c r="MO453" s="24"/>
      <c r="MP453" s="24"/>
      <c r="MQ453" s="24"/>
      <c r="MR453" s="24"/>
      <c r="MS453" s="24"/>
      <c r="MT453" s="24"/>
      <c r="MU453" s="24"/>
      <c r="MV453" s="24"/>
      <c r="MW453" s="24"/>
      <c r="MX453" s="24"/>
      <c r="MY453" s="24"/>
      <c r="MZ453" s="24"/>
      <c r="NA453" s="24"/>
      <c r="NB453" s="24"/>
      <c r="NC453" s="24"/>
      <c r="ND453" s="24"/>
      <c r="NE453" s="24"/>
      <c r="NF453" s="24"/>
      <c r="NG453" s="24"/>
      <c r="NH453" s="24"/>
      <c r="NI453" s="24"/>
      <c r="NJ453" s="24"/>
      <c r="NK453" s="24"/>
      <c r="NL453" s="24"/>
      <c r="NM453" s="24"/>
      <c r="NN453" s="24"/>
      <c r="NO453" s="24"/>
      <c r="NP453" s="24"/>
      <c r="NQ453" s="24"/>
      <c r="NR453" s="24"/>
      <c r="NS453" s="24"/>
      <c r="NT453" s="24"/>
      <c r="NU453" s="24"/>
      <c r="NV453" s="24"/>
      <c r="NW453" s="24"/>
      <c r="NX453" s="24"/>
      <c r="NY453" s="24"/>
      <c r="NZ453" s="24"/>
      <c r="OA453" s="24"/>
      <c r="OB453" s="24"/>
      <c r="OC453" s="24"/>
      <c r="OD453" s="24"/>
      <c r="OE453" s="24"/>
      <c r="OF453" s="24"/>
      <c r="OG453" s="24"/>
      <c r="OH453" s="24"/>
      <c r="OI453" s="24"/>
      <c r="OJ453" s="24"/>
      <c r="OK453" s="24"/>
      <c r="OL453" s="24"/>
      <c r="OM453" s="24"/>
      <c r="ON453" s="24"/>
      <c r="OO453" s="24"/>
      <c r="OP453" s="24"/>
      <c r="OQ453" s="24"/>
      <c r="OR453" s="24"/>
      <c r="OS453" s="24"/>
      <c r="OT453" s="24"/>
      <c r="OU453" s="24"/>
      <c r="OV453" s="24"/>
      <c r="OW453" s="24"/>
      <c r="OX453" s="24"/>
      <c r="OY453" s="24"/>
      <c r="OZ453" s="24"/>
      <c r="PA453" s="24"/>
      <c r="PB453" s="24"/>
      <c r="PC453" s="24"/>
      <c r="PD453" s="24"/>
      <c r="PE453" s="24"/>
      <c r="PF453" s="24"/>
      <c r="PG453" s="24"/>
      <c r="PH453" s="24"/>
      <c r="PI453" s="24"/>
      <c r="PJ453" s="24"/>
      <c r="PK453" s="24"/>
      <c r="PL453" s="24"/>
      <c r="PM453" s="24"/>
      <c r="PN453" s="24"/>
      <c r="PO453" s="24"/>
      <c r="PP453" s="24"/>
      <c r="PQ453" s="24"/>
      <c r="PR453" s="24"/>
      <c r="PS453" s="24"/>
      <c r="PT453" s="24"/>
      <c r="PU453" s="24"/>
      <c r="PV453" s="24"/>
      <c r="PW453" s="24"/>
      <c r="PX453" s="24"/>
      <c r="PY453" s="24"/>
      <c r="PZ453" s="24"/>
      <c r="QA453" s="24"/>
      <c r="QB453" s="24"/>
      <c r="QC453" s="24"/>
      <c r="QD453" s="24"/>
      <c r="QE453" s="24"/>
      <c r="QF453" s="24"/>
      <c r="QG453" s="24"/>
      <c r="QH453" s="24"/>
      <c r="QI453" s="24"/>
      <c r="QJ453" s="24"/>
      <c r="QK453" s="24"/>
      <c r="QL453" s="24"/>
      <c r="QM453" s="24"/>
      <c r="QN453" s="24"/>
      <c r="QO453" s="24"/>
      <c r="QP453" s="24"/>
      <c r="QQ453" s="24"/>
      <c r="QR453" s="24"/>
      <c r="QS453" s="24"/>
      <c r="QT453" s="24"/>
      <c r="QU453" s="24"/>
      <c r="QV453" s="24"/>
      <c r="QW453" s="24"/>
      <c r="QX453" s="24"/>
      <c r="QY453" s="24"/>
      <c r="QZ453" s="24"/>
      <c r="RA453" s="24"/>
      <c r="RB453" s="24"/>
      <c r="RC453" s="24"/>
      <c r="RD453" s="24"/>
      <c r="RE453" s="24"/>
      <c r="RF453" s="24"/>
      <c r="RG453" s="24"/>
      <c r="RH453" s="24"/>
      <c r="RI453" s="24"/>
      <c r="RJ453" s="24"/>
      <c r="RK453" s="24"/>
      <c r="RL453" s="24"/>
      <c r="RM453" s="24"/>
      <c r="RN453" s="24"/>
      <c r="RO453" s="24"/>
      <c r="RP453" s="24"/>
      <c r="RQ453" s="24"/>
      <c r="RR453" s="24"/>
      <c r="RS453" s="24"/>
      <c r="RT453" s="24"/>
      <c r="RU453" s="24"/>
      <c r="RV453" s="24"/>
      <c r="RW453" s="24"/>
      <c r="RX453" s="24"/>
      <c r="RY453" s="24"/>
      <c r="RZ453" s="24"/>
      <c r="SA453" s="24"/>
      <c r="SB453" s="24"/>
      <c r="SC453" s="24"/>
      <c r="SD453" s="24"/>
      <c r="SE453" s="24"/>
      <c r="SF453" s="24"/>
      <c r="SG453" s="24"/>
      <c r="SH453" s="24"/>
      <c r="SI453" s="24"/>
      <c r="SJ453" s="24"/>
      <c r="SK453" s="24"/>
      <c r="SL453" s="24"/>
      <c r="SM453" s="24"/>
      <c r="SN453" s="24"/>
      <c r="SO453" s="24"/>
      <c r="SP453" s="24"/>
      <c r="SQ453" s="24"/>
      <c r="SR453" s="24"/>
      <c r="SS453" s="24"/>
      <c r="ST453" s="24"/>
      <c r="SU453" s="24"/>
      <c r="SV453" s="24"/>
      <c r="SW453" s="24"/>
      <c r="SX453" s="24"/>
      <c r="SY453" s="24"/>
      <c r="SZ453" s="24"/>
      <c r="TA453" s="24"/>
      <c r="TB453" s="24"/>
      <c r="TC453" s="24"/>
      <c r="TD453" s="24"/>
      <c r="TE453" s="24"/>
      <c r="TF453" s="24"/>
      <c r="TG453" s="24"/>
      <c r="TH453" s="24"/>
      <c r="TI453" s="24"/>
      <c r="TJ453" s="24"/>
      <c r="TK453" s="24"/>
      <c r="TL453" s="24"/>
      <c r="TM453" s="24"/>
      <c r="TN453" s="24"/>
      <c r="TO453" s="24"/>
      <c r="TP453" s="24"/>
      <c r="TQ453" s="24"/>
      <c r="TR453" s="24"/>
      <c r="TS453" s="24"/>
      <c r="TT453" s="24"/>
      <c r="TU453" s="24"/>
      <c r="TV453" s="24"/>
      <c r="TW453" s="24"/>
      <c r="TX453" s="24"/>
      <c r="TY453" s="24"/>
      <c r="TZ453" s="24"/>
      <c r="UA453" s="24"/>
      <c r="UB453" s="24"/>
      <c r="UC453" s="24"/>
      <c r="UD453" s="24"/>
      <c r="UE453" s="24"/>
      <c r="UF453" s="24"/>
      <c r="UG453" s="24"/>
      <c r="UH453" s="24"/>
      <c r="UI453" s="24"/>
      <c r="UJ453" s="24"/>
      <c r="UK453" s="24"/>
      <c r="UL453" s="24"/>
      <c r="UM453" s="24"/>
      <c r="UN453" s="24"/>
      <c r="UO453" s="24"/>
      <c r="UP453" s="24"/>
      <c r="UQ453" s="24"/>
      <c r="UR453" s="24"/>
      <c r="US453" s="24"/>
      <c r="UT453" s="24"/>
      <c r="UU453" s="24"/>
      <c r="UV453" s="24"/>
      <c r="UW453" s="24"/>
      <c r="UX453" s="24"/>
      <c r="UY453" s="24"/>
      <c r="UZ453" s="24"/>
      <c r="VA453" s="24"/>
      <c r="VB453" s="24"/>
      <c r="VC453" s="24"/>
      <c r="VD453" s="24"/>
    </row>
    <row r="454" spans="1:576" s="23" customFormat="1" ht="15" customHeight="1" x14ac:dyDescent="0.2">
      <c r="A454" s="18">
        <v>140</v>
      </c>
      <c r="B454" s="89" t="s">
        <v>325</v>
      </c>
      <c r="C454" s="89" t="s">
        <v>326</v>
      </c>
      <c r="D454" s="20">
        <v>14</v>
      </c>
      <c r="E454" s="89" t="s">
        <v>247</v>
      </c>
      <c r="F454" s="89" t="s">
        <v>327</v>
      </c>
      <c r="G454" s="130" t="s">
        <v>114</v>
      </c>
      <c r="H454" s="22">
        <v>40</v>
      </c>
      <c r="I454" s="22" t="s">
        <v>121</v>
      </c>
      <c r="J454" s="21" t="s">
        <v>7</v>
      </c>
      <c r="K454" s="21" t="s">
        <v>270</v>
      </c>
      <c r="L454" s="21" t="s">
        <v>287</v>
      </c>
      <c r="M454" s="22">
        <v>1</v>
      </c>
      <c r="N454" s="62">
        <v>14012</v>
      </c>
      <c r="O454" s="62">
        <f t="shared" si="242"/>
        <v>2802.4</v>
      </c>
      <c r="P454" s="62"/>
      <c r="Q454" s="62">
        <f t="shared" si="232"/>
        <v>16814.400000000001</v>
      </c>
      <c r="R454" s="62">
        <f>70.1*4</f>
        <v>280.39999999999998</v>
      </c>
      <c r="S454" s="62">
        <f t="shared" si="233"/>
        <v>3101.2333333333336</v>
      </c>
      <c r="T454" s="62">
        <f t="shared" si="234"/>
        <v>31012.333333333332</v>
      </c>
      <c r="U454" s="62">
        <f t="shared" si="235"/>
        <v>2942.52</v>
      </c>
      <c r="V454" s="62">
        <f t="shared" si="236"/>
        <v>504.43200000000002</v>
      </c>
      <c r="W454" s="62">
        <f t="shared" si="237"/>
        <v>840.72000000000014</v>
      </c>
      <c r="X454" s="62">
        <f t="shared" si="238"/>
        <v>336.28800000000001</v>
      </c>
      <c r="Y454" s="62">
        <v>1114</v>
      </c>
      <c r="Z454" s="62">
        <v>679</v>
      </c>
      <c r="AA454" s="64">
        <f t="shared" si="239"/>
        <v>9303.7000000000007</v>
      </c>
      <c r="AB454" s="64">
        <f t="shared" si="240"/>
        <v>27129.86555555556</v>
      </c>
      <c r="AC454" s="64">
        <f t="shared" si="241"/>
        <v>325558.38666666672</v>
      </c>
      <c r="AD454" s="64"/>
      <c r="AE454" s="64"/>
      <c r="AF454" s="64"/>
      <c r="AG454" s="64"/>
      <c r="AH454" s="64"/>
      <c r="AI454" s="64"/>
      <c r="AJ454" s="64"/>
      <c r="AK454" s="64"/>
      <c r="AL454" s="6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4"/>
      <c r="CY454" s="24"/>
      <c r="CZ454" s="24"/>
      <c r="DA454" s="24"/>
      <c r="DB454" s="24"/>
      <c r="DC454" s="24"/>
      <c r="DD454" s="24"/>
      <c r="DE454" s="24"/>
      <c r="DF454" s="24"/>
      <c r="DG454" s="24"/>
      <c r="DH454" s="24"/>
      <c r="DI454" s="24"/>
      <c r="DJ454" s="24"/>
      <c r="DK454" s="24"/>
      <c r="DL454" s="24"/>
      <c r="DM454" s="24"/>
      <c r="DN454" s="24"/>
      <c r="DO454" s="24"/>
      <c r="DP454" s="24"/>
      <c r="DQ454" s="24"/>
      <c r="DR454" s="24"/>
      <c r="DS454" s="24"/>
      <c r="DT454" s="24"/>
      <c r="DU454" s="24"/>
      <c r="DV454" s="24"/>
      <c r="DW454" s="24"/>
      <c r="DX454" s="24"/>
      <c r="DY454" s="24"/>
      <c r="DZ454" s="24"/>
      <c r="EA454" s="24"/>
      <c r="EB454" s="24"/>
      <c r="EC454" s="24"/>
      <c r="ED454" s="24"/>
      <c r="EE454" s="24"/>
      <c r="EF454" s="24"/>
      <c r="EG454" s="24"/>
      <c r="EH454" s="24"/>
      <c r="EI454" s="24"/>
      <c r="EJ454" s="24"/>
      <c r="EK454" s="24"/>
      <c r="EL454" s="24"/>
      <c r="EM454" s="24"/>
      <c r="EN454" s="24"/>
      <c r="EO454" s="24"/>
      <c r="EP454" s="24"/>
      <c r="EQ454" s="24"/>
      <c r="ER454" s="24"/>
      <c r="ES454" s="24"/>
      <c r="ET454" s="24"/>
      <c r="EU454" s="24"/>
      <c r="EV454" s="24"/>
      <c r="EW454" s="24"/>
      <c r="EX454" s="24"/>
      <c r="EY454" s="24"/>
      <c r="EZ454" s="24"/>
      <c r="FA454" s="24"/>
      <c r="FB454" s="24"/>
      <c r="FC454" s="24"/>
      <c r="FD454" s="24"/>
      <c r="FE454" s="24"/>
      <c r="FF454" s="24"/>
      <c r="FG454" s="24"/>
      <c r="FH454" s="24"/>
      <c r="FI454" s="24"/>
      <c r="FJ454" s="24"/>
      <c r="FK454" s="24"/>
      <c r="FL454" s="24"/>
      <c r="FM454" s="24"/>
      <c r="FN454" s="24"/>
      <c r="FO454" s="24"/>
      <c r="FP454" s="24"/>
      <c r="FQ454" s="24"/>
      <c r="FR454" s="24"/>
      <c r="FS454" s="24"/>
      <c r="FT454" s="24"/>
      <c r="FU454" s="24"/>
      <c r="FV454" s="24"/>
      <c r="FW454" s="24"/>
      <c r="FX454" s="24"/>
      <c r="FY454" s="24"/>
      <c r="FZ454" s="24"/>
      <c r="GA454" s="24"/>
      <c r="GB454" s="24"/>
      <c r="GC454" s="24"/>
      <c r="GD454" s="24"/>
      <c r="GE454" s="24"/>
      <c r="GF454" s="24"/>
      <c r="GG454" s="24"/>
      <c r="GH454" s="24"/>
      <c r="GI454" s="24"/>
      <c r="GJ454" s="24"/>
      <c r="GK454" s="24"/>
      <c r="GL454" s="24"/>
      <c r="GM454" s="24"/>
      <c r="GN454" s="24"/>
      <c r="GO454" s="24"/>
      <c r="GP454" s="24"/>
      <c r="GQ454" s="24"/>
      <c r="GR454" s="24"/>
      <c r="GS454" s="24"/>
      <c r="GT454" s="24"/>
      <c r="GU454" s="24"/>
      <c r="GV454" s="24"/>
      <c r="GW454" s="24"/>
      <c r="GX454" s="24"/>
      <c r="GY454" s="24"/>
      <c r="GZ454" s="24"/>
      <c r="HA454" s="24"/>
      <c r="HB454" s="24"/>
      <c r="HC454" s="24"/>
      <c r="HD454" s="24"/>
      <c r="HE454" s="24"/>
      <c r="HF454" s="24"/>
      <c r="HG454" s="24"/>
      <c r="HH454" s="24"/>
      <c r="HI454" s="24"/>
      <c r="HJ454" s="24"/>
      <c r="HK454" s="24"/>
      <c r="HL454" s="24"/>
      <c r="HM454" s="24"/>
      <c r="HN454" s="24"/>
      <c r="HO454" s="24"/>
      <c r="HP454" s="24"/>
      <c r="HQ454" s="24"/>
      <c r="HR454" s="24"/>
      <c r="HS454" s="24"/>
      <c r="HT454" s="24"/>
      <c r="HU454" s="24"/>
      <c r="HV454" s="24"/>
      <c r="HW454" s="24"/>
      <c r="HX454" s="24"/>
      <c r="HY454" s="24"/>
      <c r="HZ454" s="24"/>
      <c r="IA454" s="24"/>
      <c r="IB454" s="24"/>
      <c r="IC454" s="24"/>
      <c r="ID454" s="24"/>
      <c r="IE454" s="24"/>
      <c r="IF454" s="24"/>
      <c r="IG454" s="24"/>
      <c r="IH454" s="24"/>
      <c r="II454" s="24"/>
      <c r="IJ454" s="24"/>
      <c r="IK454" s="24"/>
      <c r="IL454" s="24"/>
      <c r="IM454" s="24"/>
      <c r="IN454" s="24"/>
      <c r="IO454" s="24"/>
      <c r="IP454" s="24"/>
      <c r="IQ454" s="24"/>
      <c r="IR454" s="24"/>
      <c r="IS454" s="24"/>
      <c r="IT454" s="24"/>
      <c r="IU454" s="24"/>
      <c r="IV454" s="24"/>
      <c r="IW454" s="24"/>
      <c r="IX454" s="24"/>
      <c r="IY454" s="24"/>
      <c r="IZ454" s="24"/>
      <c r="JA454" s="24"/>
      <c r="JB454" s="24"/>
      <c r="JC454" s="24"/>
      <c r="JD454" s="24"/>
      <c r="JE454" s="24"/>
      <c r="JF454" s="24"/>
      <c r="JG454" s="24"/>
      <c r="JH454" s="24"/>
      <c r="JI454" s="24"/>
      <c r="JJ454" s="24"/>
      <c r="JK454" s="24"/>
      <c r="JL454" s="24"/>
      <c r="JM454" s="24"/>
      <c r="JN454" s="24"/>
      <c r="JO454" s="24"/>
      <c r="JP454" s="24"/>
      <c r="JQ454" s="24"/>
      <c r="JR454" s="24"/>
      <c r="JS454" s="24"/>
      <c r="JT454" s="24"/>
      <c r="JU454" s="24"/>
      <c r="JV454" s="24"/>
      <c r="JW454" s="24"/>
      <c r="JX454" s="24"/>
      <c r="JY454" s="24"/>
      <c r="JZ454" s="24"/>
      <c r="KA454" s="24"/>
      <c r="KB454" s="24"/>
      <c r="KC454" s="24"/>
      <c r="KD454" s="24"/>
      <c r="KE454" s="24"/>
      <c r="KF454" s="24"/>
      <c r="KG454" s="24"/>
      <c r="KH454" s="24"/>
      <c r="KI454" s="24"/>
      <c r="KJ454" s="24"/>
      <c r="KK454" s="24"/>
      <c r="KL454" s="24"/>
      <c r="KM454" s="24"/>
      <c r="KN454" s="24"/>
      <c r="KO454" s="24"/>
      <c r="KP454" s="24"/>
      <c r="KQ454" s="24"/>
      <c r="KR454" s="24"/>
      <c r="KS454" s="24"/>
      <c r="KT454" s="24"/>
      <c r="KU454" s="24"/>
      <c r="KV454" s="24"/>
      <c r="KW454" s="24"/>
      <c r="KX454" s="24"/>
      <c r="KY454" s="24"/>
      <c r="KZ454" s="24"/>
      <c r="LA454" s="24"/>
      <c r="LB454" s="24"/>
      <c r="LC454" s="24"/>
      <c r="LD454" s="24"/>
      <c r="LE454" s="24"/>
      <c r="LF454" s="24"/>
      <c r="LG454" s="24"/>
      <c r="LH454" s="24"/>
      <c r="LI454" s="24"/>
      <c r="LJ454" s="24"/>
      <c r="LK454" s="24"/>
      <c r="LL454" s="24"/>
      <c r="LM454" s="24"/>
      <c r="LN454" s="24"/>
      <c r="LO454" s="24"/>
      <c r="LP454" s="24"/>
      <c r="LQ454" s="24"/>
      <c r="LR454" s="24"/>
      <c r="LS454" s="24"/>
      <c r="LT454" s="24"/>
      <c r="LU454" s="24"/>
      <c r="LV454" s="24"/>
      <c r="LW454" s="24"/>
      <c r="LX454" s="24"/>
      <c r="LY454" s="24"/>
      <c r="LZ454" s="24"/>
      <c r="MA454" s="24"/>
      <c r="MB454" s="24"/>
      <c r="MC454" s="24"/>
      <c r="MD454" s="24"/>
      <c r="ME454" s="24"/>
      <c r="MF454" s="24"/>
      <c r="MG454" s="24"/>
      <c r="MH454" s="24"/>
      <c r="MI454" s="24"/>
      <c r="MJ454" s="24"/>
      <c r="MK454" s="24"/>
      <c r="ML454" s="24"/>
      <c r="MM454" s="24"/>
      <c r="MN454" s="24"/>
      <c r="MO454" s="24"/>
      <c r="MP454" s="24"/>
      <c r="MQ454" s="24"/>
      <c r="MR454" s="24"/>
      <c r="MS454" s="24"/>
      <c r="MT454" s="24"/>
      <c r="MU454" s="24"/>
      <c r="MV454" s="24"/>
      <c r="MW454" s="24"/>
      <c r="MX454" s="24"/>
      <c r="MY454" s="24"/>
      <c r="MZ454" s="24"/>
      <c r="NA454" s="24"/>
      <c r="NB454" s="24"/>
      <c r="NC454" s="24"/>
      <c r="ND454" s="24"/>
      <c r="NE454" s="24"/>
      <c r="NF454" s="24"/>
      <c r="NG454" s="24"/>
      <c r="NH454" s="24"/>
      <c r="NI454" s="24"/>
      <c r="NJ454" s="24"/>
      <c r="NK454" s="24"/>
      <c r="NL454" s="24"/>
      <c r="NM454" s="24"/>
      <c r="NN454" s="24"/>
      <c r="NO454" s="24"/>
      <c r="NP454" s="24"/>
      <c r="NQ454" s="24"/>
      <c r="NR454" s="24"/>
      <c r="NS454" s="24"/>
      <c r="NT454" s="24"/>
      <c r="NU454" s="24"/>
      <c r="NV454" s="24"/>
      <c r="NW454" s="24"/>
      <c r="NX454" s="24"/>
      <c r="NY454" s="24"/>
      <c r="NZ454" s="24"/>
      <c r="OA454" s="24"/>
      <c r="OB454" s="24"/>
      <c r="OC454" s="24"/>
      <c r="OD454" s="24"/>
      <c r="OE454" s="24"/>
      <c r="OF454" s="24"/>
      <c r="OG454" s="24"/>
      <c r="OH454" s="24"/>
      <c r="OI454" s="24"/>
      <c r="OJ454" s="24"/>
      <c r="OK454" s="24"/>
      <c r="OL454" s="24"/>
      <c r="OM454" s="24"/>
      <c r="ON454" s="24"/>
      <c r="OO454" s="24"/>
      <c r="OP454" s="24"/>
      <c r="OQ454" s="24"/>
      <c r="OR454" s="24"/>
      <c r="OS454" s="24"/>
      <c r="OT454" s="24"/>
      <c r="OU454" s="24"/>
      <c r="OV454" s="24"/>
      <c r="OW454" s="24"/>
      <c r="OX454" s="24"/>
      <c r="OY454" s="24"/>
      <c r="OZ454" s="24"/>
      <c r="PA454" s="24"/>
      <c r="PB454" s="24"/>
      <c r="PC454" s="24"/>
      <c r="PD454" s="24"/>
      <c r="PE454" s="24"/>
      <c r="PF454" s="24"/>
      <c r="PG454" s="24"/>
      <c r="PH454" s="24"/>
      <c r="PI454" s="24"/>
      <c r="PJ454" s="24"/>
      <c r="PK454" s="24"/>
      <c r="PL454" s="24"/>
      <c r="PM454" s="24"/>
      <c r="PN454" s="24"/>
      <c r="PO454" s="24"/>
      <c r="PP454" s="24"/>
      <c r="PQ454" s="24"/>
      <c r="PR454" s="24"/>
      <c r="PS454" s="24"/>
      <c r="PT454" s="24"/>
      <c r="PU454" s="24"/>
      <c r="PV454" s="24"/>
      <c r="PW454" s="24"/>
      <c r="PX454" s="24"/>
      <c r="PY454" s="24"/>
      <c r="PZ454" s="24"/>
      <c r="QA454" s="24"/>
      <c r="QB454" s="24"/>
      <c r="QC454" s="24"/>
      <c r="QD454" s="24"/>
      <c r="QE454" s="24"/>
      <c r="QF454" s="24"/>
      <c r="QG454" s="24"/>
      <c r="QH454" s="24"/>
      <c r="QI454" s="24"/>
      <c r="QJ454" s="24"/>
      <c r="QK454" s="24"/>
      <c r="QL454" s="24"/>
      <c r="QM454" s="24"/>
      <c r="QN454" s="24"/>
      <c r="QO454" s="24"/>
      <c r="QP454" s="24"/>
      <c r="QQ454" s="24"/>
      <c r="QR454" s="24"/>
      <c r="QS454" s="24"/>
      <c r="QT454" s="24"/>
      <c r="QU454" s="24"/>
      <c r="QV454" s="24"/>
      <c r="QW454" s="24"/>
      <c r="QX454" s="24"/>
      <c r="QY454" s="24"/>
      <c r="QZ454" s="24"/>
      <c r="RA454" s="24"/>
      <c r="RB454" s="24"/>
      <c r="RC454" s="24"/>
      <c r="RD454" s="24"/>
      <c r="RE454" s="24"/>
      <c r="RF454" s="24"/>
      <c r="RG454" s="24"/>
      <c r="RH454" s="24"/>
      <c r="RI454" s="24"/>
      <c r="RJ454" s="24"/>
      <c r="RK454" s="24"/>
      <c r="RL454" s="24"/>
      <c r="RM454" s="24"/>
      <c r="RN454" s="24"/>
      <c r="RO454" s="24"/>
      <c r="RP454" s="24"/>
      <c r="RQ454" s="24"/>
      <c r="RR454" s="24"/>
      <c r="RS454" s="24"/>
      <c r="RT454" s="24"/>
      <c r="RU454" s="24"/>
      <c r="RV454" s="24"/>
      <c r="RW454" s="24"/>
      <c r="RX454" s="24"/>
      <c r="RY454" s="24"/>
      <c r="RZ454" s="24"/>
      <c r="SA454" s="24"/>
      <c r="SB454" s="24"/>
      <c r="SC454" s="24"/>
      <c r="SD454" s="24"/>
      <c r="SE454" s="24"/>
      <c r="SF454" s="24"/>
      <c r="SG454" s="24"/>
      <c r="SH454" s="24"/>
      <c r="SI454" s="24"/>
      <c r="SJ454" s="24"/>
      <c r="SK454" s="24"/>
      <c r="SL454" s="24"/>
      <c r="SM454" s="24"/>
      <c r="SN454" s="24"/>
      <c r="SO454" s="24"/>
      <c r="SP454" s="24"/>
      <c r="SQ454" s="24"/>
      <c r="SR454" s="24"/>
      <c r="SS454" s="24"/>
      <c r="ST454" s="24"/>
      <c r="SU454" s="24"/>
      <c r="SV454" s="24"/>
      <c r="SW454" s="24"/>
      <c r="SX454" s="24"/>
      <c r="SY454" s="24"/>
      <c r="SZ454" s="24"/>
      <c r="TA454" s="24"/>
      <c r="TB454" s="24"/>
      <c r="TC454" s="24"/>
      <c r="TD454" s="24"/>
      <c r="TE454" s="24"/>
      <c r="TF454" s="24"/>
      <c r="TG454" s="24"/>
      <c r="TH454" s="24"/>
      <c r="TI454" s="24"/>
      <c r="TJ454" s="24"/>
      <c r="TK454" s="24"/>
      <c r="TL454" s="24"/>
      <c r="TM454" s="24"/>
      <c r="TN454" s="24"/>
      <c r="TO454" s="24"/>
      <c r="TP454" s="24"/>
      <c r="TQ454" s="24"/>
      <c r="TR454" s="24"/>
      <c r="TS454" s="24"/>
      <c r="TT454" s="24"/>
      <c r="TU454" s="24"/>
      <c r="TV454" s="24"/>
      <c r="TW454" s="24"/>
      <c r="TX454" s="24"/>
      <c r="TY454" s="24"/>
      <c r="TZ454" s="24"/>
      <c r="UA454" s="24"/>
      <c r="UB454" s="24"/>
      <c r="UC454" s="24"/>
      <c r="UD454" s="24"/>
      <c r="UE454" s="24"/>
      <c r="UF454" s="24"/>
      <c r="UG454" s="24"/>
      <c r="UH454" s="24"/>
      <c r="UI454" s="24"/>
      <c r="UJ454" s="24"/>
      <c r="UK454" s="24"/>
      <c r="UL454" s="24"/>
      <c r="UM454" s="24"/>
      <c r="UN454" s="24"/>
      <c r="UO454" s="24"/>
      <c r="UP454" s="24"/>
      <c r="UQ454" s="24"/>
      <c r="UR454" s="24"/>
      <c r="US454" s="24"/>
      <c r="UT454" s="24"/>
      <c r="UU454" s="24"/>
      <c r="UV454" s="24"/>
      <c r="UW454" s="24"/>
      <c r="UX454" s="24"/>
      <c r="UY454" s="24"/>
      <c r="UZ454" s="24"/>
      <c r="VA454" s="24"/>
      <c r="VB454" s="24"/>
      <c r="VC454" s="24"/>
      <c r="VD454" s="24"/>
    </row>
    <row r="455" spans="1:576" s="23" customFormat="1" ht="15" customHeight="1" x14ac:dyDescent="0.2">
      <c r="A455" s="18">
        <v>141</v>
      </c>
      <c r="B455" s="89" t="s">
        <v>325</v>
      </c>
      <c r="C455" s="89" t="s">
        <v>326</v>
      </c>
      <c r="D455" s="20">
        <v>14</v>
      </c>
      <c r="E455" s="89" t="s">
        <v>247</v>
      </c>
      <c r="F455" s="89" t="s">
        <v>327</v>
      </c>
      <c r="G455" s="130" t="s">
        <v>114</v>
      </c>
      <c r="H455" s="22">
        <v>40</v>
      </c>
      <c r="I455" s="22" t="s">
        <v>121</v>
      </c>
      <c r="J455" s="21" t="s">
        <v>77</v>
      </c>
      <c r="K455" s="21" t="s">
        <v>274</v>
      </c>
      <c r="L455" s="21" t="s">
        <v>287</v>
      </c>
      <c r="M455" s="22">
        <v>1</v>
      </c>
      <c r="N455" s="62">
        <v>14012</v>
      </c>
      <c r="O455" s="62">
        <f t="shared" si="242"/>
        <v>2802.4</v>
      </c>
      <c r="P455" s="62"/>
      <c r="Q455" s="62">
        <f t="shared" si="232"/>
        <v>16814.400000000001</v>
      </c>
      <c r="R455" s="62"/>
      <c r="S455" s="62">
        <f t="shared" si="233"/>
        <v>3101.2333333333336</v>
      </c>
      <c r="T455" s="62">
        <f t="shared" si="234"/>
        <v>31012.333333333332</v>
      </c>
      <c r="U455" s="62">
        <f t="shared" si="235"/>
        <v>2942.52</v>
      </c>
      <c r="V455" s="62">
        <f t="shared" si="236"/>
        <v>504.43200000000002</v>
      </c>
      <c r="W455" s="62">
        <f t="shared" si="237"/>
        <v>840.72000000000014</v>
      </c>
      <c r="X455" s="62">
        <f t="shared" si="238"/>
        <v>336.28800000000001</v>
      </c>
      <c r="Y455" s="62">
        <v>1114</v>
      </c>
      <c r="Z455" s="62">
        <v>679</v>
      </c>
      <c r="AA455" s="64">
        <f t="shared" si="239"/>
        <v>9303.7000000000007</v>
      </c>
      <c r="AB455" s="64">
        <f t="shared" si="240"/>
        <v>26849.465555555558</v>
      </c>
      <c r="AC455" s="64">
        <f t="shared" si="241"/>
        <v>322193.58666666667</v>
      </c>
      <c r="AD455" s="64"/>
      <c r="AE455" s="64"/>
      <c r="AF455" s="64"/>
      <c r="AG455" s="64"/>
      <c r="AH455" s="64"/>
      <c r="AI455" s="64"/>
      <c r="AJ455" s="64"/>
      <c r="AK455" s="64"/>
      <c r="AL455" s="6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  <c r="BR455" s="24"/>
      <c r="BS455" s="24"/>
      <c r="BT455" s="24"/>
      <c r="BU455" s="24"/>
      <c r="BV455" s="24"/>
      <c r="BW455" s="24"/>
      <c r="BX455" s="24"/>
      <c r="BY455" s="24"/>
      <c r="BZ455" s="24"/>
      <c r="CA455" s="24"/>
      <c r="CB455" s="24"/>
      <c r="CC455" s="24"/>
      <c r="CD455" s="24"/>
      <c r="CE455" s="24"/>
      <c r="CF455" s="24"/>
      <c r="CG455" s="24"/>
      <c r="CH455" s="24"/>
      <c r="CI455" s="24"/>
      <c r="CJ455" s="24"/>
      <c r="CK455" s="24"/>
      <c r="CL455" s="24"/>
      <c r="CM455" s="24"/>
      <c r="CN455" s="24"/>
      <c r="CO455" s="24"/>
      <c r="CP455" s="24"/>
      <c r="CQ455" s="24"/>
      <c r="CR455" s="24"/>
      <c r="CS455" s="24"/>
      <c r="CT455" s="24"/>
      <c r="CU455" s="24"/>
      <c r="CV455" s="24"/>
      <c r="CW455" s="24"/>
      <c r="CX455" s="24"/>
      <c r="CY455" s="24"/>
      <c r="CZ455" s="24"/>
      <c r="DA455" s="24"/>
      <c r="DB455" s="24"/>
      <c r="DC455" s="24"/>
      <c r="DD455" s="24"/>
      <c r="DE455" s="24"/>
      <c r="DF455" s="24"/>
      <c r="DG455" s="24"/>
      <c r="DH455" s="24"/>
      <c r="DI455" s="24"/>
      <c r="DJ455" s="24"/>
      <c r="DK455" s="24"/>
      <c r="DL455" s="24"/>
      <c r="DM455" s="24"/>
      <c r="DN455" s="24"/>
      <c r="DO455" s="24"/>
      <c r="DP455" s="24"/>
      <c r="DQ455" s="24"/>
      <c r="DR455" s="24"/>
      <c r="DS455" s="24"/>
      <c r="DT455" s="24"/>
      <c r="DU455" s="24"/>
      <c r="DV455" s="24"/>
      <c r="DW455" s="24"/>
      <c r="DX455" s="24"/>
      <c r="DY455" s="24"/>
      <c r="DZ455" s="24"/>
      <c r="EA455" s="24"/>
      <c r="EB455" s="24"/>
      <c r="EC455" s="24"/>
      <c r="ED455" s="24"/>
      <c r="EE455" s="24"/>
      <c r="EF455" s="24"/>
      <c r="EG455" s="24"/>
      <c r="EH455" s="24"/>
      <c r="EI455" s="24"/>
      <c r="EJ455" s="24"/>
      <c r="EK455" s="24"/>
      <c r="EL455" s="24"/>
      <c r="EM455" s="24"/>
      <c r="EN455" s="24"/>
      <c r="EO455" s="24"/>
      <c r="EP455" s="24"/>
      <c r="EQ455" s="24"/>
      <c r="ER455" s="24"/>
      <c r="ES455" s="24"/>
      <c r="ET455" s="24"/>
      <c r="EU455" s="24"/>
      <c r="EV455" s="24"/>
      <c r="EW455" s="24"/>
      <c r="EX455" s="24"/>
      <c r="EY455" s="24"/>
      <c r="EZ455" s="24"/>
      <c r="FA455" s="24"/>
      <c r="FB455" s="24"/>
      <c r="FC455" s="24"/>
      <c r="FD455" s="24"/>
      <c r="FE455" s="24"/>
      <c r="FF455" s="24"/>
      <c r="FG455" s="24"/>
      <c r="FH455" s="24"/>
      <c r="FI455" s="24"/>
      <c r="FJ455" s="24"/>
      <c r="FK455" s="24"/>
      <c r="FL455" s="24"/>
      <c r="FM455" s="24"/>
      <c r="FN455" s="24"/>
      <c r="FO455" s="24"/>
      <c r="FP455" s="24"/>
      <c r="FQ455" s="24"/>
      <c r="FR455" s="24"/>
      <c r="FS455" s="24"/>
      <c r="FT455" s="24"/>
      <c r="FU455" s="24"/>
      <c r="FV455" s="24"/>
      <c r="FW455" s="24"/>
      <c r="FX455" s="24"/>
      <c r="FY455" s="24"/>
      <c r="FZ455" s="24"/>
      <c r="GA455" s="24"/>
      <c r="GB455" s="24"/>
      <c r="GC455" s="24"/>
      <c r="GD455" s="24"/>
      <c r="GE455" s="24"/>
      <c r="GF455" s="24"/>
      <c r="GG455" s="24"/>
      <c r="GH455" s="24"/>
      <c r="GI455" s="24"/>
      <c r="GJ455" s="24"/>
      <c r="GK455" s="24"/>
      <c r="GL455" s="24"/>
      <c r="GM455" s="24"/>
      <c r="GN455" s="24"/>
      <c r="GO455" s="24"/>
      <c r="GP455" s="24"/>
      <c r="GQ455" s="24"/>
      <c r="GR455" s="24"/>
      <c r="GS455" s="24"/>
      <c r="GT455" s="24"/>
      <c r="GU455" s="24"/>
      <c r="GV455" s="24"/>
      <c r="GW455" s="24"/>
      <c r="GX455" s="24"/>
      <c r="GY455" s="24"/>
      <c r="GZ455" s="24"/>
      <c r="HA455" s="24"/>
      <c r="HB455" s="24"/>
      <c r="HC455" s="24"/>
      <c r="HD455" s="24"/>
      <c r="HE455" s="24"/>
      <c r="HF455" s="24"/>
      <c r="HG455" s="24"/>
      <c r="HH455" s="24"/>
      <c r="HI455" s="24"/>
      <c r="HJ455" s="24"/>
      <c r="HK455" s="24"/>
      <c r="HL455" s="24"/>
      <c r="HM455" s="24"/>
      <c r="HN455" s="24"/>
      <c r="HO455" s="24"/>
      <c r="HP455" s="24"/>
      <c r="HQ455" s="24"/>
      <c r="HR455" s="24"/>
      <c r="HS455" s="24"/>
      <c r="HT455" s="24"/>
      <c r="HU455" s="24"/>
      <c r="HV455" s="24"/>
      <c r="HW455" s="24"/>
      <c r="HX455" s="24"/>
      <c r="HY455" s="24"/>
      <c r="HZ455" s="24"/>
      <c r="IA455" s="24"/>
      <c r="IB455" s="24"/>
      <c r="IC455" s="24"/>
      <c r="ID455" s="24"/>
      <c r="IE455" s="24"/>
      <c r="IF455" s="24"/>
      <c r="IG455" s="24"/>
      <c r="IH455" s="24"/>
      <c r="II455" s="24"/>
      <c r="IJ455" s="24"/>
      <c r="IK455" s="24"/>
      <c r="IL455" s="24"/>
      <c r="IM455" s="24"/>
      <c r="IN455" s="24"/>
      <c r="IO455" s="24"/>
      <c r="IP455" s="24"/>
      <c r="IQ455" s="24"/>
      <c r="IR455" s="24"/>
      <c r="IS455" s="24"/>
      <c r="IT455" s="24"/>
      <c r="IU455" s="24"/>
      <c r="IV455" s="24"/>
      <c r="IW455" s="24"/>
      <c r="IX455" s="24"/>
      <c r="IY455" s="24"/>
      <c r="IZ455" s="24"/>
      <c r="JA455" s="24"/>
      <c r="JB455" s="24"/>
      <c r="JC455" s="24"/>
      <c r="JD455" s="24"/>
      <c r="JE455" s="24"/>
      <c r="JF455" s="24"/>
      <c r="JG455" s="24"/>
      <c r="JH455" s="24"/>
      <c r="JI455" s="24"/>
      <c r="JJ455" s="24"/>
      <c r="JK455" s="24"/>
      <c r="JL455" s="24"/>
      <c r="JM455" s="24"/>
      <c r="JN455" s="24"/>
      <c r="JO455" s="24"/>
      <c r="JP455" s="24"/>
      <c r="JQ455" s="24"/>
      <c r="JR455" s="24"/>
      <c r="JS455" s="24"/>
      <c r="JT455" s="24"/>
      <c r="JU455" s="24"/>
      <c r="JV455" s="24"/>
      <c r="JW455" s="24"/>
      <c r="JX455" s="24"/>
      <c r="JY455" s="24"/>
      <c r="JZ455" s="24"/>
      <c r="KA455" s="24"/>
      <c r="KB455" s="24"/>
      <c r="KC455" s="24"/>
      <c r="KD455" s="24"/>
      <c r="KE455" s="24"/>
      <c r="KF455" s="24"/>
      <c r="KG455" s="24"/>
      <c r="KH455" s="24"/>
      <c r="KI455" s="24"/>
      <c r="KJ455" s="24"/>
      <c r="KK455" s="24"/>
      <c r="KL455" s="24"/>
      <c r="KM455" s="24"/>
      <c r="KN455" s="24"/>
      <c r="KO455" s="24"/>
      <c r="KP455" s="24"/>
      <c r="KQ455" s="24"/>
      <c r="KR455" s="24"/>
      <c r="KS455" s="24"/>
      <c r="KT455" s="24"/>
      <c r="KU455" s="24"/>
      <c r="KV455" s="24"/>
      <c r="KW455" s="24"/>
      <c r="KX455" s="24"/>
      <c r="KY455" s="24"/>
      <c r="KZ455" s="24"/>
      <c r="LA455" s="24"/>
      <c r="LB455" s="24"/>
      <c r="LC455" s="24"/>
      <c r="LD455" s="24"/>
      <c r="LE455" s="24"/>
      <c r="LF455" s="24"/>
      <c r="LG455" s="24"/>
      <c r="LH455" s="24"/>
      <c r="LI455" s="24"/>
      <c r="LJ455" s="24"/>
      <c r="LK455" s="24"/>
      <c r="LL455" s="24"/>
      <c r="LM455" s="24"/>
      <c r="LN455" s="24"/>
      <c r="LO455" s="24"/>
      <c r="LP455" s="24"/>
      <c r="LQ455" s="24"/>
      <c r="LR455" s="24"/>
      <c r="LS455" s="24"/>
      <c r="LT455" s="24"/>
      <c r="LU455" s="24"/>
      <c r="LV455" s="24"/>
      <c r="LW455" s="24"/>
      <c r="LX455" s="24"/>
      <c r="LY455" s="24"/>
      <c r="LZ455" s="24"/>
      <c r="MA455" s="24"/>
      <c r="MB455" s="24"/>
      <c r="MC455" s="24"/>
      <c r="MD455" s="24"/>
      <c r="ME455" s="24"/>
      <c r="MF455" s="24"/>
      <c r="MG455" s="24"/>
      <c r="MH455" s="24"/>
      <c r="MI455" s="24"/>
      <c r="MJ455" s="24"/>
      <c r="MK455" s="24"/>
      <c r="ML455" s="24"/>
      <c r="MM455" s="24"/>
      <c r="MN455" s="24"/>
      <c r="MO455" s="24"/>
      <c r="MP455" s="24"/>
      <c r="MQ455" s="24"/>
      <c r="MR455" s="24"/>
      <c r="MS455" s="24"/>
      <c r="MT455" s="24"/>
      <c r="MU455" s="24"/>
      <c r="MV455" s="24"/>
      <c r="MW455" s="24"/>
      <c r="MX455" s="24"/>
      <c r="MY455" s="24"/>
      <c r="MZ455" s="24"/>
      <c r="NA455" s="24"/>
      <c r="NB455" s="24"/>
      <c r="NC455" s="24"/>
      <c r="ND455" s="24"/>
      <c r="NE455" s="24"/>
      <c r="NF455" s="24"/>
      <c r="NG455" s="24"/>
      <c r="NH455" s="24"/>
      <c r="NI455" s="24"/>
      <c r="NJ455" s="24"/>
      <c r="NK455" s="24"/>
      <c r="NL455" s="24"/>
      <c r="NM455" s="24"/>
      <c r="NN455" s="24"/>
      <c r="NO455" s="24"/>
      <c r="NP455" s="24"/>
      <c r="NQ455" s="24"/>
      <c r="NR455" s="24"/>
      <c r="NS455" s="24"/>
      <c r="NT455" s="24"/>
      <c r="NU455" s="24"/>
      <c r="NV455" s="24"/>
      <c r="NW455" s="24"/>
      <c r="NX455" s="24"/>
      <c r="NY455" s="24"/>
      <c r="NZ455" s="24"/>
      <c r="OA455" s="24"/>
      <c r="OB455" s="24"/>
      <c r="OC455" s="24"/>
      <c r="OD455" s="24"/>
      <c r="OE455" s="24"/>
      <c r="OF455" s="24"/>
      <c r="OG455" s="24"/>
      <c r="OH455" s="24"/>
      <c r="OI455" s="24"/>
      <c r="OJ455" s="24"/>
      <c r="OK455" s="24"/>
      <c r="OL455" s="24"/>
      <c r="OM455" s="24"/>
      <c r="ON455" s="24"/>
      <c r="OO455" s="24"/>
      <c r="OP455" s="24"/>
      <c r="OQ455" s="24"/>
      <c r="OR455" s="24"/>
      <c r="OS455" s="24"/>
      <c r="OT455" s="24"/>
      <c r="OU455" s="24"/>
      <c r="OV455" s="24"/>
      <c r="OW455" s="24"/>
      <c r="OX455" s="24"/>
      <c r="OY455" s="24"/>
      <c r="OZ455" s="24"/>
      <c r="PA455" s="24"/>
      <c r="PB455" s="24"/>
      <c r="PC455" s="24"/>
      <c r="PD455" s="24"/>
      <c r="PE455" s="24"/>
      <c r="PF455" s="24"/>
      <c r="PG455" s="24"/>
      <c r="PH455" s="24"/>
      <c r="PI455" s="24"/>
      <c r="PJ455" s="24"/>
      <c r="PK455" s="24"/>
      <c r="PL455" s="24"/>
      <c r="PM455" s="24"/>
      <c r="PN455" s="24"/>
      <c r="PO455" s="24"/>
      <c r="PP455" s="24"/>
      <c r="PQ455" s="24"/>
      <c r="PR455" s="24"/>
      <c r="PS455" s="24"/>
      <c r="PT455" s="24"/>
      <c r="PU455" s="24"/>
      <c r="PV455" s="24"/>
      <c r="PW455" s="24"/>
      <c r="PX455" s="24"/>
      <c r="PY455" s="24"/>
      <c r="PZ455" s="24"/>
      <c r="QA455" s="24"/>
      <c r="QB455" s="24"/>
      <c r="QC455" s="24"/>
      <c r="QD455" s="24"/>
      <c r="QE455" s="24"/>
      <c r="QF455" s="24"/>
      <c r="QG455" s="24"/>
      <c r="QH455" s="24"/>
      <c r="QI455" s="24"/>
      <c r="QJ455" s="24"/>
      <c r="QK455" s="24"/>
      <c r="QL455" s="24"/>
      <c r="QM455" s="24"/>
      <c r="QN455" s="24"/>
      <c r="QO455" s="24"/>
      <c r="QP455" s="24"/>
      <c r="QQ455" s="24"/>
      <c r="QR455" s="24"/>
      <c r="QS455" s="24"/>
      <c r="QT455" s="24"/>
      <c r="QU455" s="24"/>
      <c r="QV455" s="24"/>
      <c r="QW455" s="24"/>
      <c r="QX455" s="24"/>
      <c r="QY455" s="24"/>
      <c r="QZ455" s="24"/>
      <c r="RA455" s="24"/>
      <c r="RB455" s="24"/>
      <c r="RC455" s="24"/>
      <c r="RD455" s="24"/>
      <c r="RE455" s="24"/>
      <c r="RF455" s="24"/>
      <c r="RG455" s="24"/>
      <c r="RH455" s="24"/>
      <c r="RI455" s="24"/>
      <c r="RJ455" s="24"/>
      <c r="RK455" s="24"/>
      <c r="RL455" s="24"/>
      <c r="RM455" s="24"/>
      <c r="RN455" s="24"/>
      <c r="RO455" s="24"/>
      <c r="RP455" s="24"/>
      <c r="RQ455" s="24"/>
      <c r="RR455" s="24"/>
      <c r="RS455" s="24"/>
      <c r="RT455" s="24"/>
      <c r="RU455" s="24"/>
      <c r="RV455" s="24"/>
      <c r="RW455" s="24"/>
      <c r="RX455" s="24"/>
      <c r="RY455" s="24"/>
      <c r="RZ455" s="24"/>
      <c r="SA455" s="24"/>
      <c r="SB455" s="24"/>
      <c r="SC455" s="24"/>
      <c r="SD455" s="24"/>
      <c r="SE455" s="24"/>
      <c r="SF455" s="24"/>
      <c r="SG455" s="24"/>
      <c r="SH455" s="24"/>
      <c r="SI455" s="24"/>
      <c r="SJ455" s="24"/>
      <c r="SK455" s="24"/>
      <c r="SL455" s="24"/>
      <c r="SM455" s="24"/>
      <c r="SN455" s="24"/>
      <c r="SO455" s="24"/>
      <c r="SP455" s="24"/>
      <c r="SQ455" s="24"/>
      <c r="SR455" s="24"/>
      <c r="SS455" s="24"/>
      <c r="ST455" s="24"/>
      <c r="SU455" s="24"/>
      <c r="SV455" s="24"/>
      <c r="SW455" s="24"/>
      <c r="SX455" s="24"/>
      <c r="SY455" s="24"/>
      <c r="SZ455" s="24"/>
      <c r="TA455" s="24"/>
      <c r="TB455" s="24"/>
      <c r="TC455" s="24"/>
      <c r="TD455" s="24"/>
      <c r="TE455" s="24"/>
      <c r="TF455" s="24"/>
      <c r="TG455" s="24"/>
      <c r="TH455" s="24"/>
      <c r="TI455" s="24"/>
      <c r="TJ455" s="24"/>
      <c r="TK455" s="24"/>
      <c r="TL455" s="24"/>
      <c r="TM455" s="24"/>
      <c r="TN455" s="24"/>
      <c r="TO455" s="24"/>
      <c r="TP455" s="24"/>
      <c r="TQ455" s="24"/>
      <c r="TR455" s="24"/>
      <c r="TS455" s="24"/>
      <c r="TT455" s="24"/>
      <c r="TU455" s="24"/>
      <c r="TV455" s="24"/>
      <c r="TW455" s="24"/>
      <c r="TX455" s="24"/>
      <c r="TY455" s="24"/>
      <c r="TZ455" s="24"/>
      <c r="UA455" s="24"/>
      <c r="UB455" s="24"/>
      <c r="UC455" s="24"/>
      <c r="UD455" s="24"/>
      <c r="UE455" s="24"/>
      <c r="UF455" s="24"/>
      <c r="UG455" s="24"/>
      <c r="UH455" s="24"/>
      <c r="UI455" s="24"/>
      <c r="UJ455" s="24"/>
      <c r="UK455" s="24"/>
      <c r="UL455" s="24"/>
      <c r="UM455" s="24"/>
      <c r="UN455" s="24"/>
      <c r="UO455" s="24"/>
      <c r="UP455" s="24"/>
      <c r="UQ455" s="24"/>
      <c r="UR455" s="24"/>
      <c r="US455" s="24"/>
      <c r="UT455" s="24"/>
      <c r="UU455" s="24"/>
      <c r="UV455" s="24"/>
      <c r="UW455" s="24"/>
      <c r="UX455" s="24"/>
      <c r="UY455" s="24"/>
      <c r="UZ455" s="24"/>
      <c r="VA455" s="24"/>
      <c r="VB455" s="24"/>
      <c r="VC455" s="24"/>
      <c r="VD455" s="24"/>
    </row>
    <row r="456" spans="1:576" s="23" customFormat="1" ht="15" customHeight="1" x14ac:dyDescent="0.2">
      <c r="A456" s="18">
        <v>142</v>
      </c>
      <c r="B456" s="89" t="s">
        <v>325</v>
      </c>
      <c r="C456" s="89" t="s">
        <v>326</v>
      </c>
      <c r="D456" s="20">
        <v>14</v>
      </c>
      <c r="E456" s="89" t="s">
        <v>247</v>
      </c>
      <c r="F456" s="89" t="s">
        <v>327</v>
      </c>
      <c r="G456" s="130" t="s">
        <v>114</v>
      </c>
      <c r="H456" s="22">
        <v>40</v>
      </c>
      <c r="I456" s="22" t="s">
        <v>121</v>
      </c>
      <c r="J456" s="21" t="s">
        <v>77</v>
      </c>
      <c r="K456" s="21" t="s">
        <v>274</v>
      </c>
      <c r="L456" s="21" t="s">
        <v>287</v>
      </c>
      <c r="M456" s="22">
        <v>1</v>
      </c>
      <c r="N456" s="62">
        <v>14012</v>
      </c>
      <c r="O456" s="62">
        <f t="shared" si="242"/>
        <v>2802.4</v>
      </c>
      <c r="P456" s="62"/>
      <c r="Q456" s="62">
        <f t="shared" si="232"/>
        <v>16814.400000000001</v>
      </c>
      <c r="R456" s="62"/>
      <c r="S456" s="62">
        <f t="shared" si="233"/>
        <v>3101.2333333333336</v>
      </c>
      <c r="T456" s="62">
        <f t="shared" si="234"/>
        <v>31012.333333333332</v>
      </c>
      <c r="U456" s="62">
        <f t="shared" si="235"/>
        <v>2942.52</v>
      </c>
      <c r="V456" s="62">
        <f t="shared" si="236"/>
        <v>504.43200000000002</v>
      </c>
      <c r="W456" s="62">
        <f t="shared" si="237"/>
        <v>840.72000000000014</v>
      </c>
      <c r="X456" s="62">
        <f t="shared" si="238"/>
        <v>336.28800000000001</v>
      </c>
      <c r="Y456" s="62">
        <v>1114</v>
      </c>
      <c r="Z456" s="62">
        <v>679</v>
      </c>
      <c r="AA456" s="64">
        <f t="shared" si="239"/>
        <v>9303.7000000000007</v>
      </c>
      <c r="AB456" s="64">
        <f t="shared" si="240"/>
        <v>26849.465555555558</v>
      </c>
      <c r="AC456" s="64">
        <f t="shared" si="241"/>
        <v>322193.58666666667</v>
      </c>
      <c r="AD456" s="64"/>
      <c r="AE456" s="64"/>
      <c r="AF456" s="64"/>
      <c r="AG456" s="64"/>
      <c r="AH456" s="64"/>
      <c r="AI456" s="64"/>
      <c r="AJ456" s="64"/>
      <c r="AK456" s="64"/>
      <c r="AL456" s="6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4"/>
      <c r="CY456" s="24"/>
      <c r="CZ456" s="24"/>
      <c r="DA456" s="24"/>
      <c r="DB456" s="24"/>
      <c r="DC456" s="24"/>
      <c r="DD456" s="24"/>
      <c r="DE456" s="24"/>
      <c r="DF456" s="24"/>
      <c r="DG456" s="24"/>
      <c r="DH456" s="24"/>
      <c r="DI456" s="24"/>
      <c r="DJ456" s="24"/>
      <c r="DK456" s="24"/>
      <c r="DL456" s="24"/>
      <c r="DM456" s="24"/>
      <c r="DN456" s="24"/>
      <c r="DO456" s="24"/>
      <c r="DP456" s="24"/>
      <c r="DQ456" s="24"/>
      <c r="DR456" s="24"/>
      <c r="DS456" s="24"/>
      <c r="DT456" s="24"/>
      <c r="DU456" s="24"/>
      <c r="DV456" s="24"/>
      <c r="DW456" s="24"/>
      <c r="DX456" s="24"/>
      <c r="DY456" s="24"/>
      <c r="DZ456" s="24"/>
      <c r="EA456" s="24"/>
      <c r="EB456" s="24"/>
      <c r="EC456" s="24"/>
      <c r="ED456" s="24"/>
      <c r="EE456" s="24"/>
      <c r="EF456" s="24"/>
      <c r="EG456" s="24"/>
      <c r="EH456" s="24"/>
      <c r="EI456" s="24"/>
      <c r="EJ456" s="24"/>
      <c r="EK456" s="24"/>
      <c r="EL456" s="24"/>
      <c r="EM456" s="24"/>
      <c r="EN456" s="24"/>
      <c r="EO456" s="24"/>
      <c r="EP456" s="24"/>
      <c r="EQ456" s="24"/>
      <c r="ER456" s="24"/>
      <c r="ES456" s="24"/>
      <c r="ET456" s="24"/>
      <c r="EU456" s="24"/>
      <c r="EV456" s="24"/>
      <c r="EW456" s="24"/>
      <c r="EX456" s="24"/>
      <c r="EY456" s="24"/>
      <c r="EZ456" s="24"/>
      <c r="FA456" s="24"/>
      <c r="FB456" s="24"/>
      <c r="FC456" s="24"/>
      <c r="FD456" s="24"/>
      <c r="FE456" s="24"/>
      <c r="FF456" s="24"/>
      <c r="FG456" s="24"/>
      <c r="FH456" s="24"/>
      <c r="FI456" s="24"/>
      <c r="FJ456" s="24"/>
      <c r="FK456" s="24"/>
      <c r="FL456" s="24"/>
      <c r="FM456" s="24"/>
      <c r="FN456" s="24"/>
      <c r="FO456" s="24"/>
      <c r="FP456" s="24"/>
      <c r="FQ456" s="24"/>
      <c r="FR456" s="24"/>
      <c r="FS456" s="24"/>
      <c r="FT456" s="24"/>
      <c r="FU456" s="24"/>
      <c r="FV456" s="24"/>
      <c r="FW456" s="24"/>
      <c r="FX456" s="24"/>
      <c r="FY456" s="24"/>
      <c r="FZ456" s="24"/>
      <c r="GA456" s="24"/>
      <c r="GB456" s="24"/>
      <c r="GC456" s="24"/>
      <c r="GD456" s="24"/>
      <c r="GE456" s="24"/>
      <c r="GF456" s="24"/>
      <c r="GG456" s="24"/>
      <c r="GH456" s="24"/>
      <c r="GI456" s="24"/>
      <c r="GJ456" s="24"/>
      <c r="GK456" s="24"/>
      <c r="GL456" s="24"/>
      <c r="GM456" s="24"/>
      <c r="GN456" s="24"/>
      <c r="GO456" s="24"/>
      <c r="GP456" s="24"/>
      <c r="GQ456" s="24"/>
      <c r="GR456" s="24"/>
      <c r="GS456" s="24"/>
      <c r="GT456" s="24"/>
      <c r="GU456" s="24"/>
      <c r="GV456" s="24"/>
      <c r="GW456" s="24"/>
      <c r="GX456" s="24"/>
      <c r="GY456" s="24"/>
      <c r="GZ456" s="24"/>
      <c r="HA456" s="24"/>
      <c r="HB456" s="24"/>
      <c r="HC456" s="24"/>
      <c r="HD456" s="24"/>
      <c r="HE456" s="24"/>
      <c r="HF456" s="24"/>
      <c r="HG456" s="24"/>
      <c r="HH456" s="24"/>
      <c r="HI456" s="24"/>
      <c r="HJ456" s="24"/>
      <c r="HK456" s="24"/>
      <c r="HL456" s="24"/>
      <c r="HM456" s="24"/>
      <c r="HN456" s="24"/>
      <c r="HO456" s="24"/>
      <c r="HP456" s="24"/>
      <c r="HQ456" s="24"/>
      <c r="HR456" s="24"/>
      <c r="HS456" s="24"/>
      <c r="HT456" s="24"/>
      <c r="HU456" s="24"/>
      <c r="HV456" s="24"/>
      <c r="HW456" s="24"/>
      <c r="HX456" s="24"/>
      <c r="HY456" s="24"/>
      <c r="HZ456" s="24"/>
      <c r="IA456" s="24"/>
      <c r="IB456" s="24"/>
      <c r="IC456" s="24"/>
      <c r="ID456" s="24"/>
      <c r="IE456" s="24"/>
      <c r="IF456" s="24"/>
      <c r="IG456" s="24"/>
      <c r="IH456" s="24"/>
      <c r="II456" s="24"/>
      <c r="IJ456" s="24"/>
      <c r="IK456" s="24"/>
      <c r="IL456" s="24"/>
      <c r="IM456" s="24"/>
      <c r="IN456" s="24"/>
      <c r="IO456" s="24"/>
      <c r="IP456" s="24"/>
      <c r="IQ456" s="24"/>
      <c r="IR456" s="24"/>
      <c r="IS456" s="24"/>
      <c r="IT456" s="24"/>
      <c r="IU456" s="24"/>
      <c r="IV456" s="24"/>
      <c r="IW456" s="24"/>
      <c r="IX456" s="24"/>
      <c r="IY456" s="24"/>
      <c r="IZ456" s="24"/>
      <c r="JA456" s="24"/>
      <c r="JB456" s="24"/>
      <c r="JC456" s="24"/>
      <c r="JD456" s="24"/>
      <c r="JE456" s="24"/>
      <c r="JF456" s="24"/>
      <c r="JG456" s="24"/>
      <c r="JH456" s="24"/>
      <c r="JI456" s="24"/>
      <c r="JJ456" s="24"/>
      <c r="JK456" s="24"/>
      <c r="JL456" s="24"/>
      <c r="JM456" s="24"/>
      <c r="JN456" s="24"/>
      <c r="JO456" s="24"/>
      <c r="JP456" s="24"/>
      <c r="JQ456" s="24"/>
      <c r="JR456" s="24"/>
      <c r="JS456" s="24"/>
      <c r="JT456" s="24"/>
      <c r="JU456" s="24"/>
      <c r="JV456" s="24"/>
      <c r="JW456" s="24"/>
      <c r="JX456" s="24"/>
      <c r="JY456" s="24"/>
      <c r="JZ456" s="24"/>
      <c r="KA456" s="24"/>
      <c r="KB456" s="24"/>
      <c r="KC456" s="24"/>
      <c r="KD456" s="24"/>
      <c r="KE456" s="24"/>
      <c r="KF456" s="24"/>
      <c r="KG456" s="24"/>
      <c r="KH456" s="24"/>
      <c r="KI456" s="24"/>
      <c r="KJ456" s="24"/>
      <c r="KK456" s="24"/>
      <c r="KL456" s="24"/>
      <c r="KM456" s="24"/>
      <c r="KN456" s="24"/>
      <c r="KO456" s="24"/>
      <c r="KP456" s="24"/>
      <c r="KQ456" s="24"/>
      <c r="KR456" s="24"/>
      <c r="KS456" s="24"/>
      <c r="KT456" s="24"/>
      <c r="KU456" s="24"/>
      <c r="KV456" s="24"/>
      <c r="KW456" s="24"/>
      <c r="KX456" s="24"/>
      <c r="KY456" s="24"/>
      <c r="KZ456" s="24"/>
      <c r="LA456" s="24"/>
      <c r="LB456" s="24"/>
      <c r="LC456" s="24"/>
      <c r="LD456" s="24"/>
      <c r="LE456" s="24"/>
      <c r="LF456" s="24"/>
      <c r="LG456" s="24"/>
      <c r="LH456" s="24"/>
      <c r="LI456" s="24"/>
      <c r="LJ456" s="24"/>
      <c r="LK456" s="24"/>
      <c r="LL456" s="24"/>
      <c r="LM456" s="24"/>
      <c r="LN456" s="24"/>
      <c r="LO456" s="24"/>
      <c r="LP456" s="24"/>
      <c r="LQ456" s="24"/>
      <c r="LR456" s="24"/>
      <c r="LS456" s="24"/>
      <c r="LT456" s="24"/>
      <c r="LU456" s="24"/>
      <c r="LV456" s="24"/>
      <c r="LW456" s="24"/>
      <c r="LX456" s="24"/>
      <c r="LY456" s="24"/>
      <c r="LZ456" s="24"/>
      <c r="MA456" s="24"/>
      <c r="MB456" s="24"/>
      <c r="MC456" s="24"/>
      <c r="MD456" s="24"/>
      <c r="ME456" s="24"/>
      <c r="MF456" s="24"/>
      <c r="MG456" s="24"/>
      <c r="MH456" s="24"/>
      <c r="MI456" s="24"/>
      <c r="MJ456" s="24"/>
      <c r="MK456" s="24"/>
      <c r="ML456" s="24"/>
      <c r="MM456" s="24"/>
      <c r="MN456" s="24"/>
      <c r="MO456" s="24"/>
      <c r="MP456" s="24"/>
      <c r="MQ456" s="24"/>
      <c r="MR456" s="24"/>
      <c r="MS456" s="24"/>
      <c r="MT456" s="24"/>
      <c r="MU456" s="24"/>
      <c r="MV456" s="24"/>
      <c r="MW456" s="24"/>
      <c r="MX456" s="24"/>
      <c r="MY456" s="24"/>
      <c r="MZ456" s="24"/>
      <c r="NA456" s="24"/>
      <c r="NB456" s="24"/>
      <c r="NC456" s="24"/>
      <c r="ND456" s="24"/>
      <c r="NE456" s="24"/>
      <c r="NF456" s="24"/>
      <c r="NG456" s="24"/>
      <c r="NH456" s="24"/>
      <c r="NI456" s="24"/>
      <c r="NJ456" s="24"/>
      <c r="NK456" s="24"/>
      <c r="NL456" s="24"/>
      <c r="NM456" s="24"/>
      <c r="NN456" s="24"/>
      <c r="NO456" s="24"/>
      <c r="NP456" s="24"/>
      <c r="NQ456" s="24"/>
      <c r="NR456" s="24"/>
      <c r="NS456" s="24"/>
      <c r="NT456" s="24"/>
      <c r="NU456" s="24"/>
      <c r="NV456" s="24"/>
      <c r="NW456" s="24"/>
      <c r="NX456" s="24"/>
      <c r="NY456" s="24"/>
      <c r="NZ456" s="24"/>
      <c r="OA456" s="24"/>
      <c r="OB456" s="24"/>
      <c r="OC456" s="24"/>
      <c r="OD456" s="24"/>
      <c r="OE456" s="24"/>
      <c r="OF456" s="24"/>
      <c r="OG456" s="24"/>
      <c r="OH456" s="24"/>
      <c r="OI456" s="24"/>
      <c r="OJ456" s="24"/>
      <c r="OK456" s="24"/>
      <c r="OL456" s="24"/>
      <c r="OM456" s="24"/>
      <c r="ON456" s="24"/>
      <c r="OO456" s="24"/>
      <c r="OP456" s="24"/>
      <c r="OQ456" s="24"/>
      <c r="OR456" s="24"/>
      <c r="OS456" s="24"/>
      <c r="OT456" s="24"/>
      <c r="OU456" s="24"/>
      <c r="OV456" s="24"/>
      <c r="OW456" s="24"/>
      <c r="OX456" s="24"/>
      <c r="OY456" s="24"/>
      <c r="OZ456" s="24"/>
      <c r="PA456" s="24"/>
      <c r="PB456" s="24"/>
      <c r="PC456" s="24"/>
      <c r="PD456" s="24"/>
      <c r="PE456" s="24"/>
      <c r="PF456" s="24"/>
      <c r="PG456" s="24"/>
      <c r="PH456" s="24"/>
      <c r="PI456" s="24"/>
      <c r="PJ456" s="24"/>
      <c r="PK456" s="24"/>
      <c r="PL456" s="24"/>
      <c r="PM456" s="24"/>
      <c r="PN456" s="24"/>
      <c r="PO456" s="24"/>
      <c r="PP456" s="24"/>
      <c r="PQ456" s="24"/>
      <c r="PR456" s="24"/>
      <c r="PS456" s="24"/>
      <c r="PT456" s="24"/>
      <c r="PU456" s="24"/>
      <c r="PV456" s="24"/>
      <c r="PW456" s="24"/>
      <c r="PX456" s="24"/>
      <c r="PY456" s="24"/>
      <c r="PZ456" s="24"/>
      <c r="QA456" s="24"/>
      <c r="QB456" s="24"/>
      <c r="QC456" s="24"/>
      <c r="QD456" s="24"/>
      <c r="QE456" s="24"/>
      <c r="QF456" s="24"/>
      <c r="QG456" s="24"/>
      <c r="QH456" s="24"/>
      <c r="QI456" s="24"/>
      <c r="QJ456" s="24"/>
      <c r="QK456" s="24"/>
      <c r="QL456" s="24"/>
      <c r="QM456" s="24"/>
      <c r="QN456" s="24"/>
      <c r="QO456" s="24"/>
      <c r="QP456" s="24"/>
      <c r="QQ456" s="24"/>
      <c r="QR456" s="24"/>
      <c r="QS456" s="24"/>
      <c r="QT456" s="24"/>
      <c r="QU456" s="24"/>
      <c r="QV456" s="24"/>
      <c r="QW456" s="24"/>
      <c r="QX456" s="24"/>
      <c r="QY456" s="24"/>
      <c r="QZ456" s="24"/>
      <c r="RA456" s="24"/>
      <c r="RB456" s="24"/>
      <c r="RC456" s="24"/>
      <c r="RD456" s="24"/>
      <c r="RE456" s="24"/>
      <c r="RF456" s="24"/>
      <c r="RG456" s="24"/>
      <c r="RH456" s="24"/>
      <c r="RI456" s="24"/>
      <c r="RJ456" s="24"/>
      <c r="RK456" s="24"/>
      <c r="RL456" s="24"/>
      <c r="RM456" s="24"/>
      <c r="RN456" s="24"/>
      <c r="RO456" s="24"/>
      <c r="RP456" s="24"/>
      <c r="RQ456" s="24"/>
      <c r="RR456" s="24"/>
      <c r="RS456" s="24"/>
      <c r="RT456" s="24"/>
      <c r="RU456" s="24"/>
      <c r="RV456" s="24"/>
      <c r="RW456" s="24"/>
      <c r="RX456" s="24"/>
      <c r="RY456" s="24"/>
      <c r="RZ456" s="24"/>
      <c r="SA456" s="24"/>
      <c r="SB456" s="24"/>
      <c r="SC456" s="24"/>
      <c r="SD456" s="24"/>
      <c r="SE456" s="24"/>
      <c r="SF456" s="24"/>
      <c r="SG456" s="24"/>
      <c r="SH456" s="24"/>
      <c r="SI456" s="24"/>
      <c r="SJ456" s="24"/>
      <c r="SK456" s="24"/>
      <c r="SL456" s="24"/>
      <c r="SM456" s="24"/>
      <c r="SN456" s="24"/>
      <c r="SO456" s="24"/>
      <c r="SP456" s="24"/>
      <c r="SQ456" s="24"/>
      <c r="SR456" s="24"/>
      <c r="SS456" s="24"/>
      <c r="ST456" s="24"/>
      <c r="SU456" s="24"/>
      <c r="SV456" s="24"/>
      <c r="SW456" s="24"/>
      <c r="SX456" s="24"/>
      <c r="SY456" s="24"/>
      <c r="SZ456" s="24"/>
      <c r="TA456" s="24"/>
      <c r="TB456" s="24"/>
      <c r="TC456" s="24"/>
      <c r="TD456" s="24"/>
      <c r="TE456" s="24"/>
      <c r="TF456" s="24"/>
      <c r="TG456" s="24"/>
      <c r="TH456" s="24"/>
      <c r="TI456" s="24"/>
      <c r="TJ456" s="24"/>
      <c r="TK456" s="24"/>
      <c r="TL456" s="24"/>
      <c r="TM456" s="24"/>
      <c r="TN456" s="24"/>
      <c r="TO456" s="24"/>
      <c r="TP456" s="24"/>
      <c r="TQ456" s="24"/>
      <c r="TR456" s="24"/>
      <c r="TS456" s="24"/>
      <c r="TT456" s="24"/>
      <c r="TU456" s="24"/>
      <c r="TV456" s="24"/>
      <c r="TW456" s="24"/>
      <c r="TX456" s="24"/>
      <c r="TY456" s="24"/>
      <c r="TZ456" s="24"/>
      <c r="UA456" s="24"/>
      <c r="UB456" s="24"/>
      <c r="UC456" s="24"/>
      <c r="UD456" s="24"/>
      <c r="UE456" s="24"/>
      <c r="UF456" s="24"/>
      <c r="UG456" s="24"/>
      <c r="UH456" s="24"/>
      <c r="UI456" s="24"/>
      <c r="UJ456" s="24"/>
      <c r="UK456" s="24"/>
      <c r="UL456" s="24"/>
      <c r="UM456" s="24"/>
      <c r="UN456" s="24"/>
      <c r="UO456" s="24"/>
      <c r="UP456" s="24"/>
      <c r="UQ456" s="24"/>
      <c r="UR456" s="24"/>
      <c r="US456" s="24"/>
      <c r="UT456" s="24"/>
      <c r="UU456" s="24"/>
      <c r="UV456" s="24"/>
      <c r="UW456" s="24"/>
      <c r="UX456" s="24"/>
      <c r="UY456" s="24"/>
      <c r="UZ456" s="24"/>
      <c r="VA456" s="24"/>
      <c r="VB456" s="24"/>
      <c r="VC456" s="24"/>
      <c r="VD456" s="24"/>
    </row>
    <row r="457" spans="1:576" s="23" customFormat="1" ht="15" customHeight="1" x14ac:dyDescent="0.2">
      <c r="A457" s="18">
        <v>143</v>
      </c>
      <c r="B457" s="89" t="s">
        <v>325</v>
      </c>
      <c r="C457" s="89" t="s">
        <v>326</v>
      </c>
      <c r="D457" s="20">
        <v>14</v>
      </c>
      <c r="E457" s="89" t="s">
        <v>247</v>
      </c>
      <c r="F457" s="89" t="s">
        <v>327</v>
      </c>
      <c r="G457" s="130" t="s">
        <v>114</v>
      </c>
      <c r="H457" s="22">
        <v>40</v>
      </c>
      <c r="I457" s="22" t="s">
        <v>121</v>
      </c>
      <c r="J457" s="21" t="s">
        <v>7</v>
      </c>
      <c r="K457" s="21" t="s">
        <v>270</v>
      </c>
      <c r="L457" s="21" t="s">
        <v>287</v>
      </c>
      <c r="M457" s="22">
        <v>1</v>
      </c>
      <c r="N457" s="62">
        <v>14012</v>
      </c>
      <c r="O457" s="62">
        <f t="shared" si="242"/>
        <v>2802.4</v>
      </c>
      <c r="P457" s="62"/>
      <c r="Q457" s="62">
        <f t="shared" si="232"/>
        <v>16814.400000000001</v>
      </c>
      <c r="R457" s="62">
        <f>70.1*5</f>
        <v>350.5</v>
      </c>
      <c r="S457" s="62">
        <f t="shared" si="233"/>
        <v>3101.2333333333336</v>
      </c>
      <c r="T457" s="62">
        <f t="shared" si="234"/>
        <v>31012.333333333332</v>
      </c>
      <c r="U457" s="62">
        <f t="shared" si="235"/>
        <v>2942.52</v>
      </c>
      <c r="V457" s="62">
        <f t="shared" si="236"/>
        <v>504.43200000000002</v>
      </c>
      <c r="W457" s="62">
        <f t="shared" si="237"/>
        <v>840.72000000000014</v>
      </c>
      <c r="X457" s="62">
        <f t="shared" si="238"/>
        <v>336.28800000000001</v>
      </c>
      <c r="Y457" s="62">
        <v>1114</v>
      </c>
      <c r="Z457" s="62">
        <v>679</v>
      </c>
      <c r="AA457" s="64">
        <f t="shared" si="239"/>
        <v>9303.7000000000007</v>
      </c>
      <c r="AB457" s="64">
        <f t="shared" si="240"/>
        <v>27199.965555555558</v>
      </c>
      <c r="AC457" s="64">
        <f t="shared" si="241"/>
        <v>326399.58666666667</v>
      </c>
      <c r="AD457" s="64"/>
      <c r="AE457" s="64"/>
      <c r="AF457" s="64"/>
      <c r="AG457" s="64"/>
      <c r="AH457" s="64"/>
      <c r="AI457" s="64"/>
      <c r="AJ457" s="64"/>
      <c r="AK457" s="64"/>
      <c r="AL457" s="6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  <c r="BV457" s="24"/>
      <c r="BW457" s="24"/>
      <c r="BX457" s="24"/>
      <c r="BY457" s="24"/>
      <c r="BZ457" s="24"/>
      <c r="CA457" s="24"/>
      <c r="CB457" s="24"/>
      <c r="CC457" s="24"/>
      <c r="CD457" s="24"/>
      <c r="CE457" s="24"/>
      <c r="CF457" s="24"/>
      <c r="CG457" s="24"/>
      <c r="CH457" s="24"/>
      <c r="CI457" s="24"/>
      <c r="CJ457" s="24"/>
      <c r="CK457" s="24"/>
      <c r="CL457" s="24"/>
      <c r="CM457" s="24"/>
      <c r="CN457" s="24"/>
      <c r="CO457" s="24"/>
      <c r="CP457" s="24"/>
      <c r="CQ457" s="24"/>
      <c r="CR457" s="24"/>
      <c r="CS457" s="24"/>
      <c r="CT457" s="24"/>
      <c r="CU457" s="24"/>
      <c r="CV457" s="24"/>
      <c r="CW457" s="24"/>
      <c r="CX457" s="24"/>
      <c r="CY457" s="24"/>
      <c r="CZ457" s="24"/>
      <c r="DA457" s="24"/>
      <c r="DB457" s="24"/>
      <c r="DC457" s="24"/>
      <c r="DD457" s="24"/>
      <c r="DE457" s="24"/>
      <c r="DF457" s="24"/>
      <c r="DG457" s="24"/>
      <c r="DH457" s="24"/>
      <c r="DI457" s="24"/>
      <c r="DJ457" s="24"/>
      <c r="DK457" s="24"/>
      <c r="DL457" s="24"/>
      <c r="DM457" s="24"/>
      <c r="DN457" s="24"/>
      <c r="DO457" s="24"/>
      <c r="DP457" s="24"/>
      <c r="DQ457" s="24"/>
      <c r="DR457" s="24"/>
      <c r="DS457" s="24"/>
      <c r="DT457" s="24"/>
      <c r="DU457" s="24"/>
      <c r="DV457" s="24"/>
      <c r="DW457" s="24"/>
      <c r="DX457" s="24"/>
      <c r="DY457" s="24"/>
      <c r="DZ457" s="24"/>
      <c r="EA457" s="24"/>
      <c r="EB457" s="24"/>
      <c r="EC457" s="24"/>
      <c r="ED457" s="24"/>
      <c r="EE457" s="24"/>
      <c r="EF457" s="24"/>
      <c r="EG457" s="24"/>
      <c r="EH457" s="24"/>
      <c r="EI457" s="24"/>
      <c r="EJ457" s="24"/>
      <c r="EK457" s="24"/>
      <c r="EL457" s="24"/>
      <c r="EM457" s="24"/>
      <c r="EN457" s="24"/>
      <c r="EO457" s="24"/>
      <c r="EP457" s="24"/>
      <c r="EQ457" s="24"/>
      <c r="ER457" s="24"/>
      <c r="ES457" s="24"/>
      <c r="ET457" s="24"/>
      <c r="EU457" s="24"/>
      <c r="EV457" s="24"/>
      <c r="EW457" s="24"/>
      <c r="EX457" s="24"/>
      <c r="EY457" s="24"/>
      <c r="EZ457" s="24"/>
      <c r="FA457" s="24"/>
      <c r="FB457" s="24"/>
      <c r="FC457" s="24"/>
      <c r="FD457" s="24"/>
      <c r="FE457" s="24"/>
      <c r="FF457" s="24"/>
      <c r="FG457" s="24"/>
      <c r="FH457" s="24"/>
      <c r="FI457" s="24"/>
      <c r="FJ457" s="24"/>
      <c r="FK457" s="24"/>
      <c r="FL457" s="24"/>
      <c r="FM457" s="24"/>
      <c r="FN457" s="24"/>
      <c r="FO457" s="24"/>
      <c r="FP457" s="24"/>
      <c r="FQ457" s="24"/>
      <c r="FR457" s="24"/>
      <c r="FS457" s="24"/>
      <c r="FT457" s="24"/>
      <c r="FU457" s="24"/>
      <c r="FV457" s="24"/>
      <c r="FW457" s="24"/>
      <c r="FX457" s="24"/>
      <c r="FY457" s="24"/>
      <c r="FZ457" s="24"/>
      <c r="GA457" s="24"/>
      <c r="GB457" s="24"/>
      <c r="GC457" s="24"/>
      <c r="GD457" s="24"/>
      <c r="GE457" s="24"/>
      <c r="GF457" s="24"/>
      <c r="GG457" s="24"/>
      <c r="GH457" s="24"/>
      <c r="GI457" s="24"/>
      <c r="GJ457" s="24"/>
      <c r="GK457" s="24"/>
      <c r="GL457" s="24"/>
      <c r="GM457" s="24"/>
      <c r="GN457" s="24"/>
      <c r="GO457" s="24"/>
      <c r="GP457" s="24"/>
      <c r="GQ457" s="24"/>
      <c r="GR457" s="24"/>
      <c r="GS457" s="24"/>
      <c r="GT457" s="24"/>
      <c r="GU457" s="24"/>
      <c r="GV457" s="24"/>
      <c r="GW457" s="24"/>
      <c r="GX457" s="24"/>
      <c r="GY457" s="24"/>
      <c r="GZ457" s="24"/>
      <c r="HA457" s="24"/>
      <c r="HB457" s="24"/>
      <c r="HC457" s="24"/>
      <c r="HD457" s="24"/>
      <c r="HE457" s="24"/>
      <c r="HF457" s="24"/>
      <c r="HG457" s="24"/>
      <c r="HH457" s="24"/>
      <c r="HI457" s="24"/>
      <c r="HJ457" s="24"/>
      <c r="HK457" s="24"/>
      <c r="HL457" s="24"/>
      <c r="HM457" s="24"/>
      <c r="HN457" s="24"/>
      <c r="HO457" s="24"/>
      <c r="HP457" s="24"/>
      <c r="HQ457" s="24"/>
      <c r="HR457" s="24"/>
      <c r="HS457" s="24"/>
      <c r="HT457" s="24"/>
      <c r="HU457" s="24"/>
      <c r="HV457" s="24"/>
      <c r="HW457" s="24"/>
      <c r="HX457" s="24"/>
      <c r="HY457" s="24"/>
      <c r="HZ457" s="24"/>
      <c r="IA457" s="24"/>
      <c r="IB457" s="24"/>
      <c r="IC457" s="24"/>
      <c r="ID457" s="24"/>
      <c r="IE457" s="24"/>
      <c r="IF457" s="24"/>
      <c r="IG457" s="24"/>
      <c r="IH457" s="24"/>
      <c r="II457" s="24"/>
      <c r="IJ457" s="24"/>
      <c r="IK457" s="24"/>
      <c r="IL457" s="24"/>
      <c r="IM457" s="24"/>
      <c r="IN457" s="24"/>
      <c r="IO457" s="24"/>
      <c r="IP457" s="24"/>
      <c r="IQ457" s="24"/>
      <c r="IR457" s="24"/>
      <c r="IS457" s="24"/>
      <c r="IT457" s="24"/>
      <c r="IU457" s="24"/>
      <c r="IV457" s="24"/>
      <c r="IW457" s="24"/>
      <c r="IX457" s="24"/>
      <c r="IY457" s="24"/>
      <c r="IZ457" s="24"/>
      <c r="JA457" s="24"/>
      <c r="JB457" s="24"/>
      <c r="JC457" s="24"/>
      <c r="JD457" s="24"/>
      <c r="JE457" s="24"/>
      <c r="JF457" s="24"/>
      <c r="JG457" s="24"/>
      <c r="JH457" s="24"/>
      <c r="JI457" s="24"/>
      <c r="JJ457" s="24"/>
      <c r="JK457" s="24"/>
      <c r="JL457" s="24"/>
      <c r="JM457" s="24"/>
      <c r="JN457" s="24"/>
      <c r="JO457" s="24"/>
      <c r="JP457" s="24"/>
      <c r="JQ457" s="24"/>
      <c r="JR457" s="24"/>
      <c r="JS457" s="24"/>
      <c r="JT457" s="24"/>
      <c r="JU457" s="24"/>
      <c r="JV457" s="24"/>
      <c r="JW457" s="24"/>
      <c r="JX457" s="24"/>
      <c r="JY457" s="24"/>
      <c r="JZ457" s="24"/>
      <c r="KA457" s="24"/>
      <c r="KB457" s="24"/>
      <c r="KC457" s="24"/>
      <c r="KD457" s="24"/>
      <c r="KE457" s="24"/>
      <c r="KF457" s="24"/>
      <c r="KG457" s="24"/>
      <c r="KH457" s="24"/>
      <c r="KI457" s="24"/>
      <c r="KJ457" s="24"/>
      <c r="KK457" s="24"/>
      <c r="KL457" s="24"/>
      <c r="KM457" s="24"/>
      <c r="KN457" s="24"/>
      <c r="KO457" s="24"/>
      <c r="KP457" s="24"/>
      <c r="KQ457" s="24"/>
      <c r="KR457" s="24"/>
      <c r="KS457" s="24"/>
      <c r="KT457" s="24"/>
      <c r="KU457" s="24"/>
      <c r="KV457" s="24"/>
      <c r="KW457" s="24"/>
      <c r="KX457" s="24"/>
      <c r="KY457" s="24"/>
      <c r="KZ457" s="24"/>
      <c r="LA457" s="24"/>
      <c r="LB457" s="24"/>
      <c r="LC457" s="24"/>
      <c r="LD457" s="24"/>
      <c r="LE457" s="24"/>
      <c r="LF457" s="24"/>
      <c r="LG457" s="24"/>
      <c r="LH457" s="24"/>
      <c r="LI457" s="24"/>
      <c r="LJ457" s="24"/>
      <c r="LK457" s="24"/>
      <c r="LL457" s="24"/>
      <c r="LM457" s="24"/>
      <c r="LN457" s="24"/>
      <c r="LO457" s="24"/>
      <c r="LP457" s="24"/>
      <c r="LQ457" s="24"/>
      <c r="LR457" s="24"/>
      <c r="LS457" s="24"/>
      <c r="LT457" s="24"/>
      <c r="LU457" s="24"/>
      <c r="LV457" s="24"/>
      <c r="LW457" s="24"/>
      <c r="LX457" s="24"/>
      <c r="LY457" s="24"/>
      <c r="LZ457" s="24"/>
      <c r="MA457" s="24"/>
      <c r="MB457" s="24"/>
      <c r="MC457" s="24"/>
      <c r="MD457" s="24"/>
      <c r="ME457" s="24"/>
      <c r="MF457" s="24"/>
      <c r="MG457" s="24"/>
      <c r="MH457" s="24"/>
      <c r="MI457" s="24"/>
      <c r="MJ457" s="24"/>
      <c r="MK457" s="24"/>
      <c r="ML457" s="24"/>
      <c r="MM457" s="24"/>
      <c r="MN457" s="24"/>
      <c r="MO457" s="24"/>
      <c r="MP457" s="24"/>
      <c r="MQ457" s="24"/>
      <c r="MR457" s="24"/>
      <c r="MS457" s="24"/>
      <c r="MT457" s="24"/>
      <c r="MU457" s="24"/>
      <c r="MV457" s="24"/>
      <c r="MW457" s="24"/>
      <c r="MX457" s="24"/>
      <c r="MY457" s="24"/>
      <c r="MZ457" s="24"/>
      <c r="NA457" s="24"/>
      <c r="NB457" s="24"/>
      <c r="NC457" s="24"/>
      <c r="ND457" s="24"/>
      <c r="NE457" s="24"/>
      <c r="NF457" s="24"/>
      <c r="NG457" s="24"/>
      <c r="NH457" s="24"/>
      <c r="NI457" s="24"/>
      <c r="NJ457" s="24"/>
      <c r="NK457" s="24"/>
      <c r="NL457" s="24"/>
      <c r="NM457" s="24"/>
      <c r="NN457" s="24"/>
      <c r="NO457" s="24"/>
      <c r="NP457" s="24"/>
      <c r="NQ457" s="24"/>
      <c r="NR457" s="24"/>
      <c r="NS457" s="24"/>
      <c r="NT457" s="24"/>
      <c r="NU457" s="24"/>
      <c r="NV457" s="24"/>
      <c r="NW457" s="24"/>
      <c r="NX457" s="24"/>
      <c r="NY457" s="24"/>
      <c r="NZ457" s="24"/>
      <c r="OA457" s="24"/>
      <c r="OB457" s="24"/>
      <c r="OC457" s="24"/>
      <c r="OD457" s="24"/>
      <c r="OE457" s="24"/>
      <c r="OF457" s="24"/>
      <c r="OG457" s="24"/>
      <c r="OH457" s="24"/>
      <c r="OI457" s="24"/>
      <c r="OJ457" s="24"/>
      <c r="OK457" s="24"/>
      <c r="OL457" s="24"/>
      <c r="OM457" s="24"/>
      <c r="ON457" s="24"/>
      <c r="OO457" s="24"/>
      <c r="OP457" s="24"/>
      <c r="OQ457" s="24"/>
      <c r="OR457" s="24"/>
      <c r="OS457" s="24"/>
      <c r="OT457" s="24"/>
      <c r="OU457" s="24"/>
      <c r="OV457" s="24"/>
      <c r="OW457" s="24"/>
      <c r="OX457" s="24"/>
      <c r="OY457" s="24"/>
      <c r="OZ457" s="24"/>
      <c r="PA457" s="24"/>
      <c r="PB457" s="24"/>
      <c r="PC457" s="24"/>
      <c r="PD457" s="24"/>
      <c r="PE457" s="24"/>
      <c r="PF457" s="24"/>
      <c r="PG457" s="24"/>
      <c r="PH457" s="24"/>
      <c r="PI457" s="24"/>
      <c r="PJ457" s="24"/>
      <c r="PK457" s="24"/>
      <c r="PL457" s="24"/>
      <c r="PM457" s="24"/>
      <c r="PN457" s="24"/>
      <c r="PO457" s="24"/>
      <c r="PP457" s="24"/>
      <c r="PQ457" s="24"/>
      <c r="PR457" s="24"/>
      <c r="PS457" s="24"/>
      <c r="PT457" s="24"/>
      <c r="PU457" s="24"/>
      <c r="PV457" s="24"/>
      <c r="PW457" s="24"/>
      <c r="PX457" s="24"/>
      <c r="PY457" s="24"/>
      <c r="PZ457" s="24"/>
      <c r="QA457" s="24"/>
      <c r="QB457" s="24"/>
      <c r="QC457" s="24"/>
      <c r="QD457" s="24"/>
      <c r="QE457" s="24"/>
      <c r="QF457" s="24"/>
      <c r="QG457" s="24"/>
      <c r="QH457" s="24"/>
      <c r="QI457" s="24"/>
      <c r="QJ457" s="24"/>
      <c r="QK457" s="24"/>
      <c r="QL457" s="24"/>
      <c r="QM457" s="24"/>
      <c r="QN457" s="24"/>
      <c r="QO457" s="24"/>
      <c r="QP457" s="24"/>
      <c r="QQ457" s="24"/>
      <c r="QR457" s="24"/>
      <c r="QS457" s="24"/>
      <c r="QT457" s="24"/>
      <c r="QU457" s="24"/>
      <c r="QV457" s="24"/>
      <c r="QW457" s="24"/>
      <c r="QX457" s="24"/>
      <c r="QY457" s="24"/>
      <c r="QZ457" s="24"/>
      <c r="RA457" s="24"/>
      <c r="RB457" s="24"/>
      <c r="RC457" s="24"/>
      <c r="RD457" s="24"/>
      <c r="RE457" s="24"/>
      <c r="RF457" s="24"/>
      <c r="RG457" s="24"/>
      <c r="RH457" s="24"/>
      <c r="RI457" s="24"/>
      <c r="RJ457" s="24"/>
      <c r="RK457" s="24"/>
      <c r="RL457" s="24"/>
      <c r="RM457" s="24"/>
      <c r="RN457" s="24"/>
      <c r="RO457" s="24"/>
      <c r="RP457" s="24"/>
      <c r="RQ457" s="24"/>
      <c r="RR457" s="24"/>
      <c r="RS457" s="24"/>
      <c r="RT457" s="24"/>
      <c r="RU457" s="24"/>
      <c r="RV457" s="24"/>
      <c r="RW457" s="24"/>
      <c r="RX457" s="24"/>
      <c r="RY457" s="24"/>
      <c r="RZ457" s="24"/>
      <c r="SA457" s="24"/>
      <c r="SB457" s="24"/>
      <c r="SC457" s="24"/>
      <c r="SD457" s="24"/>
      <c r="SE457" s="24"/>
      <c r="SF457" s="24"/>
      <c r="SG457" s="24"/>
      <c r="SH457" s="24"/>
      <c r="SI457" s="24"/>
      <c r="SJ457" s="24"/>
      <c r="SK457" s="24"/>
      <c r="SL457" s="24"/>
      <c r="SM457" s="24"/>
      <c r="SN457" s="24"/>
      <c r="SO457" s="24"/>
      <c r="SP457" s="24"/>
      <c r="SQ457" s="24"/>
      <c r="SR457" s="24"/>
      <c r="SS457" s="24"/>
      <c r="ST457" s="24"/>
      <c r="SU457" s="24"/>
      <c r="SV457" s="24"/>
      <c r="SW457" s="24"/>
      <c r="SX457" s="24"/>
      <c r="SY457" s="24"/>
      <c r="SZ457" s="24"/>
      <c r="TA457" s="24"/>
      <c r="TB457" s="24"/>
      <c r="TC457" s="24"/>
      <c r="TD457" s="24"/>
      <c r="TE457" s="24"/>
      <c r="TF457" s="24"/>
      <c r="TG457" s="24"/>
      <c r="TH457" s="24"/>
      <c r="TI457" s="24"/>
      <c r="TJ457" s="24"/>
      <c r="TK457" s="24"/>
      <c r="TL457" s="24"/>
      <c r="TM457" s="24"/>
      <c r="TN457" s="24"/>
      <c r="TO457" s="24"/>
      <c r="TP457" s="24"/>
      <c r="TQ457" s="24"/>
      <c r="TR457" s="24"/>
      <c r="TS457" s="24"/>
      <c r="TT457" s="24"/>
      <c r="TU457" s="24"/>
      <c r="TV457" s="24"/>
      <c r="TW457" s="24"/>
      <c r="TX457" s="24"/>
      <c r="TY457" s="24"/>
      <c r="TZ457" s="24"/>
      <c r="UA457" s="24"/>
      <c r="UB457" s="24"/>
      <c r="UC457" s="24"/>
      <c r="UD457" s="24"/>
      <c r="UE457" s="24"/>
      <c r="UF457" s="24"/>
      <c r="UG457" s="24"/>
      <c r="UH457" s="24"/>
      <c r="UI457" s="24"/>
      <c r="UJ457" s="24"/>
      <c r="UK457" s="24"/>
      <c r="UL457" s="24"/>
      <c r="UM457" s="24"/>
      <c r="UN457" s="24"/>
      <c r="UO457" s="24"/>
      <c r="UP457" s="24"/>
      <c r="UQ457" s="24"/>
      <c r="UR457" s="24"/>
      <c r="US457" s="24"/>
      <c r="UT457" s="24"/>
      <c r="UU457" s="24"/>
      <c r="UV457" s="24"/>
      <c r="UW457" s="24"/>
      <c r="UX457" s="24"/>
      <c r="UY457" s="24"/>
      <c r="UZ457" s="24"/>
      <c r="VA457" s="24"/>
      <c r="VB457" s="24"/>
      <c r="VC457" s="24"/>
      <c r="VD457" s="24"/>
    </row>
    <row r="458" spans="1:576" s="23" customFormat="1" ht="15" customHeight="1" x14ac:dyDescent="0.2">
      <c r="A458" s="18">
        <v>144</v>
      </c>
      <c r="B458" s="89" t="s">
        <v>325</v>
      </c>
      <c r="C458" s="89" t="s">
        <v>326</v>
      </c>
      <c r="D458" s="20">
        <v>14</v>
      </c>
      <c r="E458" s="89" t="s">
        <v>247</v>
      </c>
      <c r="F458" s="89" t="s">
        <v>327</v>
      </c>
      <c r="G458" s="130" t="s">
        <v>114</v>
      </c>
      <c r="H458" s="22">
        <v>40</v>
      </c>
      <c r="I458" s="157" t="s">
        <v>121</v>
      </c>
      <c r="J458" s="21" t="s">
        <v>115</v>
      </c>
      <c r="K458" s="21" t="s">
        <v>198</v>
      </c>
      <c r="L458" s="21" t="s">
        <v>287</v>
      </c>
      <c r="M458" s="22">
        <v>1</v>
      </c>
      <c r="N458" s="62">
        <v>14012</v>
      </c>
      <c r="O458" s="62"/>
      <c r="P458" s="62"/>
      <c r="Q458" s="62">
        <f t="shared" si="232"/>
        <v>14012</v>
      </c>
      <c r="R458" s="62">
        <f>70.1*4</f>
        <v>280.39999999999998</v>
      </c>
      <c r="S458" s="62">
        <f t="shared" si="233"/>
        <v>2634.166666666667</v>
      </c>
      <c r="T458" s="62">
        <f t="shared" si="234"/>
        <v>26341.666666666668</v>
      </c>
      <c r="U458" s="62">
        <f t="shared" si="235"/>
        <v>2452.1</v>
      </c>
      <c r="V458" s="62">
        <f t="shared" si="236"/>
        <v>420.35999999999996</v>
      </c>
      <c r="W458" s="62">
        <f t="shared" si="237"/>
        <v>700.6</v>
      </c>
      <c r="X458" s="62">
        <f t="shared" si="238"/>
        <v>280.24</v>
      </c>
      <c r="Y458" s="62">
        <v>1114</v>
      </c>
      <c r="Z458" s="62">
        <v>679</v>
      </c>
      <c r="AA458" s="64">
        <f t="shared" si="239"/>
        <v>7902.5</v>
      </c>
      <c r="AB458" s="64">
        <f t="shared" si="240"/>
        <v>23011.894444444446</v>
      </c>
      <c r="AC458" s="64">
        <f t="shared" si="241"/>
        <v>276142.73333333334</v>
      </c>
      <c r="AD458" s="64"/>
      <c r="AE458" s="64"/>
      <c r="AF458" s="64"/>
      <c r="AG458" s="64"/>
      <c r="AH458" s="64"/>
      <c r="AI458" s="64"/>
      <c r="AJ458" s="64"/>
      <c r="AK458" s="64"/>
      <c r="AL458" s="6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/>
      <c r="CE458" s="24"/>
      <c r="CF458" s="24"/>
      <c r="CG458" s="24"/>
      <c r="CH458" s="24"/>
      <c r="CI458" s="24"/>
      <c r="CJ458" s="24"/>
      <c r="CK458" s="24"/>
      <c r="CL458" s="24"/>
      <c r="CM458" s="24"/>
      <c r="CN458" s="24"/>
      <c r="CO458" s="24"/>
      <c r="CP458" s="24"/>
      <c r="CQ458" s="24"/>
      <c r="CR458" s="24"/>
      <c r="CS458" s="24"/>
      <c r="CT458" s="24"/>
      <c r="CU458" s="24"/>
      <c r="CV458" s="24"/>
      <c r="CW458" s="24"/>
      <c r="CX458" s="24"/>
      <c r="CY458" s="24"/>
      <c r="CZ458" s="24"/>
      <c r="DA458" s="24"/>
      <c r="DB458" s="24"/>
      <c r="DC458" s="24"/>
      <c r="DD458" s="24"/>
      <c r="DE458" s="24"/>
      <c r="DF458" s="24"/>
      <c r="DG458" s="24"/>
      <c r="DH458" s="24"/>
      <c r="DI458" s="24"/>
      <c r="DJ458" s="24"/>
      <c r="DK458" s="24"/>
      <c r="DL458" s="24"/>
      <c r="DM458" s="24"/>
      <c r="DN458" s="24"/>
      <c r="DO458" s="24"/>
      <c r="DP458" s="24"/>
      <c r="DQ458" s="24"/>
      <c r="DR458" s="24"/>
      <c r="DS458" s="24"/>
      <c r="DT458" s="24"/>
      <c r="DU458" s="24"/>
      <c r="DV458" s="24"/>
      <c r="DW458" s="24"/>
      <c r="DX458" s="24"/>
      <c r="DY458" s="24"/>
      <c r="DZ458" s="24"/>
      <c r="EA458" s="24"/>
      <c r="EB458" s="24"/>
      <c r="EC458" s="24"/>
      <c r="ED458" s="24"/>
      <c r="EE458" s="24"/>
      <c r="EF458" s="24"/>
      <c r="EG458" s="24"/>
      <c r="EH458" s="24"/>
      <c r="EI458" s="24"/>
      <c r="EJ458" s="24"/>
      <c r="EK458" s="24"/>
      <c r="EL458" s="24"/>
      <c r="EM458" s="24"/>
      <c r="EN458" s="24"/>
      <c r="EO458" s="24"/>
      <c r="EP458" s="24"/>
      <c r="EQ458" s="24"/>
      <c r="ER458" s="24"/>
      <c r="ES458" s="24"/>
      <c r="ET458" s="24"/>
      <c r="EU458" s="24"/>
      <c r="EV458" s="24"/>
      <c r="EW458" s="24"/>
      <c r="EX458" s="24"/>
      <c r="EY458" s="24"/>
      <c r="EZ458" s="24"/>
      <c r="FA458" s="24"/>
      <c r="FB458" s="24"/>
      <c r="FC458" s="24"/>
      <c r="FD458" s="24"/>
      <c r="FE458" s="24"/>
      <c r="FF458" s="24"/>
      <c r="FG458" s="24"/>
      <c r="FH458" s="24"/>
      <c r="FI458" s="24"/>
      <c r="FJ458" s="24"/>
      <c r="FK458" s="24"/>
      <c r="FL458" s="24"/>
      <c r="FM458" s="24"/>
      <c r="FN458" s="24"/>
      <c r="FO458" s="24"/>
      <c r="FP458" s="24"/>
      <c r="FQ458" s="24"/>
      <c r="FR458" s="24"/>
      <c r="FS458" s="24"/>
      <c r="FT458" s="24"/>
      <c r="FU458" s="24"/>
      <c r="FV458" s="24"/>
      <c r="FW458" s="24"/>
      <c r="FX458" s="24"/>
      <c r="FY458" s="24"/>
      <c r="FZ458" s="24"/>
      <c r="GA458" s="24"/>
      <c r="GB458" s="24"/>
      <c r="GC458" s="24"/>
      <c r="GD458" s="24"/>
      <c r="GE458" s="24"/>
      <c r="GF458" s="24"/>
      <c r="GG458" s="24"/>
      <c r="GH458" s="24"/>
      <c r="GI458" s="24"/>
      <c r="GJ458" s="24"/>
      <c r="GK458" s="24"/>
      <c r="GL458" s="24"/>
      <c r="GM458" s="24"/>
      <c r="GN458" s="24"/>
      <c r="GO458" s="24"/>
      <c r="GP458" s="24"/>
      <c r="GQ458" s="24"/>
      <c r="GR458" s="24"/>
      <c r="GS458" s="24"/>
      <c r="GT458" s="24"/>
      <c r="GU458" s="24"/>
      <c r="GV458" s="24"/>
      <c r="GW458" s="24"/>
      <c r="GX458" s="24"/>
      <c r="GY458" s="24"/>
      <c r="GZ458" s="24"/>
      <c r="HA458" s="24"/>
      <c r="HB458" s="24"/>
      <c r="HC458" s="24"/>
      <c r="HD458" s="24"/>
      <c r="HE458" s="24"/>
      <c r="HF458" s="24"/>
      <c r="HG458" s="24"/>
      <c r="HH458" s="24"/>
      <c r="HI458" s="24"/>
      <c r="HJ458" s="24"/>
      <c r="HK458" s="24"/>
      <c r="HL458" s="24"/>
      <c r="HM458" s="24"/>
      <c r="HN458" s="24"/>
      <c r="HO458" s="24"/>
      <c r="HP458" s="24"/>
      <c r="HQ458" s="24"/>
      <c r="HR458" s="24"/>
      <c r="HS458" s="24"/>
      <c r="HT458" s="24"/>
      <c r="HU458" s="24"/>
      <c r="HV458" s="24"/>
      <c r="HW458" s="24"/>
      <c r="HX458" s="24"/>
      <c r="HY458" s="24"/>
      <c r="HZ458" s="24"/>
      <c r="IA458" s="24"/>
      <c r="IB458" s="24"/>
      <c r="IC458" s="24"/>
      <c r="ID458" s="24"/>
      <c r="IE458" s="24"/>
      <c r="IF458" s="24"/>
      <c r="IG458" s="24"/>
      <c r="IH458" s="24"/>
      <c r="II458" s="24"/>
      <c r="IJ458" s="24"/>
      <c r="IK458" s="24"/>
      <c r="IL458" s="24"/>
      <c r="IM458" s="24"/>
      <c r="IN458" s="24"/>
      <c r="IO458" s="24"/>
      <c r="IP458" s="24"/>
      <c r="IQ458" s="24"/>
      <c r="IR458" s="24"/>
      <c r="IS458" s="24"/>
      <c r="IT458" s="24"/>
      <c r="IU458" s="24"/>
      <c r="IV458" s="24"/>
      <c r="IW458" s="24"/>
      <c r="IX458" s="24"/>
      <c r="IY458" s="24"/>
      <c r="IZ458" s="24"/>
      <c r="JA458" s="24"/>
      <c r="JB458" s="24"/>
      <c r="JC458" s="24"/>
      <c r="JD458" s="24"/>
      <c r="JE458" s="24"/>
      <c r="JF458" s="24"/>
      <c r="JG458" s="24"/>
      <c r="JH458" s="24"/>
      <c r="JI458" s="24"/>
      <c r="JJ458" s="24"/>
      <c r="JK458" s="24"/>
      <c r="JL458" s="24"/>
      <c r="JM458" s="24"/>
      <c r="JN458" s="24"/>
      <c r="JO458" s="24"/>
      <c r="JP458" s="24"/>
      <c r="JQ458" s="24"/>
      <c r="JR458" s="24"/>
      <c r="JS458" s="24"/>
      <c r="JT458" s="24"/>
      <c r="JU458" s="24"/>
      <c r="JV458" s="24"/>
      <c r="JW458" s="24"/>
      <c r="JX458" s="24"/>
      <c r="JY458" s="24"/>
      <c r="JZ458" s="24"/>
      <c r="KA458" s="24"/>
      <c r="KB458" s="24"/>
      <c r="KC458" s="24"/>
      <c r="KD458" s="24"/>
      <c r="KE458" s="24"/>
      <c r="KF458" s="24"/>
      <c r="KG458" s="24"/>
      <c r="KH458" s="24"/>
      <c r="KI458" s="24"/>
      <c r="KJ458" s="24"/>
      <c r="KK458" s="24"/>
      <c r="KL458" s="24"/>
      <c r="KM458" s="24"/>
      <c r="KN458" s="24"/>
      <c r="KO458" s="24"/>
      <c r="KP458" s="24"/>
      <c r="KQ458" s="24"/>
      <c r="KR458" s="24"/>
      <c r="KS458" s="24"/>
      <c r="KT458" s="24"/>
      <c r="KU458" s="24"/>
      <c r="KV458" s="24"/>
      <c r="KW458" s="24"/>
      <c r="KX458" s="24"/>
      <c r="KY458" s="24"/>
      <c r="KZ458" s="24"/>
      <c r="LA458" s="24"/>
      <c r="LB458" s="24"/>
      <c r="LC458" s="24"/>
      <c r="LD458" s="24"/>
      <c r="LE458" s="24"/>
      <c r="LF458" s="24"/>
      <c r="LG458" s="24"/>
      <c r="LH458" s="24"/>
      <c r="LI458" s="24"/>
      <c r="LJ458" s="24"/>
      <c r="LK458" s="24"/>
      <c r="LL458" s="24"/>
      <c r="LM458" s="24"/>
      <c r="LN458" s="24"/>
      <c r="LO458" s="24"/>
      <c r="LP458" s="24"/>
      <c r="LQ458" s="24"/>
      <c r="LR458" s="24"/>
      <c r="LS458" s="24"/>
      <c r="LT458" s="24"/>
      <c r="LU458" s="24"/>
      <c r="LV458" s="24"/>
      <c r="LW458" s="24"/>
      <c r="LX458" s="24"/>
      <c r="LY458" s="24"/>
      <c r="LZ458" s="24"/>
      <c r="MA458" s="24"/>
      <c r="MB458" s="24"/>
      <c r="MC458" s="24"/>
      <c r="MD458" s="24"/>
      <c r="ME458" s="24"/>
      <c r="MF458" s="24"/>
      <c r="MG458" s="24"/>
      <c r="MH458" s="24"/>
      <c r="MI458" s="24"/>
      <c r="MJ458" s="24"/>
      <c r="MK458" s="24"/>
      <c r="ML458" s="24"/>
      <c r="MM458" s="24"/>
      <c r="MN458" s="24"/>
      <c r="MO458" s="24"/>
      <c r="MP458" s="24"/>
      <c r="MQ458" s="24"/>
      <c r="MR458" s="24"/>
      <c r="MS458" s="24"/>
      <c r="MT458" s="24"/>
      <c r="MU458" s="24"/>
      <c r="MV458" s="24"/>
      <c r="MW458" s="24"/>
      <c r="MX458" s="24"/>
      <c r="MY458" s="24"/>
      <c r="MZ458" s="24"/>
      <c r="NA458" s="24"/>
      <c r="NB458" s="24"/>
      <c r="NC458" s="24"/>
      <c r="ND458" s="24"/>
      <c r="NE458" s="24"/>
      <c r="NF458" s="24"/>
      <c r="NG458" s="24"/>
      <c r="NH458" s="24"/>
      <c r="NI458" s="24"/>
      <c r="NJ458" s="24"/>
      <c r="NK458" s="24"/>
      <c r="NL458" s="24"/>
      <c r="NM458" s="24"/>
      <c r="NN458" s="24"/>
      <c r="NO458" s="24"/>
      <c r="NP458" s="24"/>
      <c r="NQ458" s="24"/>
      <c r="NR458" s="24"/>
      <c r="NS458" s="24"/>
      <c r="NT458" s="24"/>
      <c r="NU458" s="24"/>
      <c r="NV458" s="24"/>
      <c r="NW458" s="24"/>
      <c r="NX458" s="24"/>
      <c r="NY458" s="24"/>
      <c r="NZ458" s="24"/>
      <c r="OA458" s="24"/>
      <c r="OB458" s="24"/>
      <c r="OC458" s="24"/>
      <c r="OD458" s="24"/>
      <c r="OE458" s="24"/>
      <c r="OF458" s="24"/>
      <c r="OG458" s="24"/>
      <c r="OH458" s="24"/>
      <c r="OI458" s="24"/>
      <c r="OJ458" s="24"/>
      <c r="OK458" s="24"/>
      <c r="OL458" s="24"/>
      <c r="OM458" s="24"/>
      <c r="ON458" s="24"/>
      <c r="OO458" s="24"/>
      <c r="OP458" s="24"/>
      <c r="OQ458" s="24"/>
      <c r="OR458" s="24"/>
      <c r="OS458" s="24"/>
      <c r="OT458" s="24"/>
      <c r="OU458" s="24"/>
      <c r="OV458" s="24"/>
      <c r="OW458" s="24"/>
      <c r="OX458" s="24"/>
      <c r="OY458" s="24"/>
      <c r="OZ458" s="24"/>
      <c r="PA458" s="24"/>
      <c r="PB458" s="24"/>
      <c r="PC458" s="24"/>
      <c r="PD458" s="24"/>
      <c r="PE458" s="24"/>
      <c r="PF458" s="24"/>
      <c r="PG458" s="24"/>
      <c r="PH458" s="24"/>
      <c r="PI458" s="24"/>
      <c r="PJ458" s="24"/>
      <c r="PK458" s="24"/>
      <c r="PL458" s="24"/>
      <c r="PM458" s="24"/>
      <c r="PN458" s="24"/>
      <c r="PO458" s="24"/>
      <c r="PP458" s="24"/>
      <c r="PQ458" s="24"/>
      <c r="PR458" s="24"/>
      <c r="PS458" s="24"/>
      <c r="PT458" s="24"/>
      <c r="PU458" s="24"/>
      <c r="PV458" s="24"/>
      <c r="PW458" s="24"/>
      <c r="PX458" s="24"/>
      <c r="PY458" s="24"/>
      <c r="PZ458" s="24"/>
      <c r="QA458" s="24"/>
      <c r="QB458" s="24"/>
      <c r="QC458" s="24"/>
      <c r="QD458" s="24"/>
      <c r="QE458" s="24"/>
      <c r="QF458" s="24"/>
      <c r="QG458" s="24"/>
      <c r="QH458" s="24"/>
      <c r="QI458" s="24"/>
      <c r="QJ458" s="24"/>
      <c r="QK458" s="24"/>
      <c r="QL458" s="24"/>
      <c r="QM458" s="24"/>
      <c r="QN458" s="24"/>
      <c r="QO458" s="24"/>
      <c r="QP458" s="24"/>
      <c r="QQ458" s="24"/>
      <c r="QR458" s="24"/>
      <c r="QS458" s="24"/>
      <c r="QT458" s="24"/>
      <c r="QU458" s="24"/>
      <c r="QV458" s="24"/>
      <c r="QW458" s="24"/>
      <c r="QX458" s="24"/>
      <c r="QY458" s="24"/>
      <c r="QZ458" s="24"/>
      <c r="RA458" s="24"/>
      <c r="RB458" s="24"/>
      <c r="RC458" s="24"/>
      <c r="RD458" s="24"/>
      <c r="RE458" s="24"/>
      <c r="RF458" s="24"/>
      <c r="RG458" s="24"/>
      <c r="RH458" s="24"/>
      <c r="RI458" s="24"/>
      <c r="RJ458" s="24"/>
      <c r="RK458" s="24"/>
      <c r="RL458" s="24"/>
      <c r="RM458" s="24"/>
      <c r="RN458" s="24"/>
      <c r="RO458" s="24"/>
      <c r="RP458" s="24"/>
      <c r="RQ458" s="24"/>
      <c r="RR458" s="24"/>
      <c r="RS458" s="24"/>
      <c r="RT458" s="24"/>
      <c r="RU458" s="24"/>
      <c r="RV458" s="24"/>
      <c r="RW458" s="24"/>
      <c r="RX458" s="24"/>
      <c r="RY458" s="24"/>
      <c r="RZ458" s="24"/>
      <c r="SA458" s="24"/>
      <c r="SB458" s="24"/>
      <c r="SC458" s="24"/>
      <c r="SD458" s="24"/>
      <c r="SE458" s="24"/>
      <c r="SF458" s="24"/>
      <c r="SG458" s="24"/>
      <c r="SH458" s="24"/>
      <c r="SI458" s="24"/>
      <c r="SJ458" s="24"/>
      <c r="SK458" s="24"/>
      <c r="SL458" s="24"/>
      <c r="SM458" s="24"/>
      <c r="SN458" s="24"/>
      <c r="SO458" s="24"/>
      <c r="SP458" s="24"/>
      <c r="SQ458" s="24"/>
      <c r="SR458" s="24"/>
      <c r="SS458" s="24"/>
      <c r="ST458" s="24"/>
      <c r="SU458" s="24"/>
      <c r="SV458" s="24"/>
      <c r="SW458" s="24"/>
      <c r="SX458" s="24"/>
      <c r="SY458" s="24"/>
      <c r="SZ458" s="24"/>
      <c r="TA458" s="24"/>
      <c r="TB458" s="24"/>
      <c r="TC458" s="24"/>
      <c r="TD458" s="24"/>
      <c r="TE458" s="24"/>
      <c r="TF458" s="24"/>
      <c r="TG458" s="24"/>
      <c r="TH458" s="24"/>
      <c r="TI458" s="24"/>
      <c r="TJ458" s="24"/>
      <c r="TK458" s="24"/>
      <c r="TL458" s="24"/>
      <c r="TM458" s="24"/>
      <c r="TN458" s="24"/>
      <c r="TO458" s="24"/>
      <c r="TP458" s="24"/>
      <c r="TQ458" s="24"/>
      <c r="TR458" s="24"/>
      <c r="TS458" s="24"/>
      <c r="TT458" s="24"/>
      <c r="TU458" s="24"/>
      <c r="TV458" s="24"/>
      <c r="TW458" s="24"/>
      <c r="TX458" s="24"/>
      <c r="TY458" s="24"/>
      <c r="TZ458" s="24"/>
      <c r="UA458" s="24"/>
      <c r="UB458" s="24"/>
      <c r="UC458" s="24"/>
      <c r="UD458" s="24"/>
      <c r="UE458" s="24"/>
      <c r="UF458" s="24"/>
      <c r="UG458" s="24"/>
      <c r="UH458" s="24"/>
      <c r="UI458" s="24"/>
      <c r="UJ458" s="24"/>
      <c r="UK458" s="24"/>
      <c r="UL458" s="24"/>
      <c r="UM458" s="24"/>
      <c r="UN458" s="24"/>
      <c r="UO458" s="24"/>
      <c r="UP458" s="24"/>
      <c r="UQ458" s="24"/>
      <c r="UR458" s="24"/>
      <c r="US458" s="24"/>
      <c r="UT458" s="24"/>
      <c r="UU458" s="24"/>
      <c r="UV458" s="24"/>
      <c r="UW458" s="24"/>
      <c r="UX458" s="24"/>
      <c r="UY458" s="24"/>
      <c r="UZ458" s="24"/>
      <c r="VA458" s="24"/>
      <c r="VB458" s="24"/>
      <c r="VC458" s="24"/>
      <c r="VD458" s="24"/>
    </row>
    <row r="459" spans="1:576" s="23" customFormat="1" ht="15" customHeight="1" x14ac:dyDescent="0.2">
      <c r="A459" s="18">
        <v>145</v>
      </c>
      <c r="B459" s="89" t="s">
        <v>325</v>
      </c>
      <c r="C459" s="89" t="s">
        <v>326</v>
      </c>
      <c r="D459" s="20">
        <v>14</v>
      </c>
      <c r="E459" s="89" t="s">
        <v>247</v>
      </c>
      <c r="F459" s="89" t="s">
        <v>327</v>
      </c>
      <c r="G459" s="130" t="s">
        <v>114</v>
      </c>
      <c r="H459" s="22">
        <v>40</v>
      </c>
      <c r="I459" s="22" t="s">
        <v>121</v>
      </c>
      <c r="J459" s="21" t="s">
        <v>77</v>
      </c>
      <c r="K459" s="21" t="s">
        <v>274</v>
      </c>
      <c r="L459" s="21" t="s">
        <v>287</v>
      </c>
      <c r="M459" s="22">
        <v>1</v>
      </c>
      <c r="N459" s="62">
        <v>14012</v>
      </c>
      <c r="O459" s="62">
        <f t="shared" ref="O459:O468" si="244">+N459*20%</f>
        <v>2802.4</v>
      </c>
      <c r="P459" s="62"/>
      <c r="Q459" s="62">
        <f t="shared" si="232"/>
        <v>16814.400000000001</v>
      </c>
      <c r="R459" s="62"/>
      <c r="S459" s="62">
        <f t="shared" si="233"/>
        <v>3101.2333333333336</v>
      </c>
      <c r="T459" s="62">
        <f t="shared" si="234"/>
        <v>31012.333333333332</v>
      </c>
      <c r="U459" s="62">
        <f t="shared" si="235"/>
        <v>2942.52</v>
      </c>
      <c r="V459" s="62">
        <f t="shared" si="236"/>
        <v>504.43200000000002</v>
      </c>
      <c r="W459" s="62">
        <f t="shared" si="237"/>
        <v>840.72000000000014</v>
      </c>
      <c r="X459" s="62">
        <f t="shared" si="238"/>
        <v>336.28800000000001</v>
      </c>
      <c r="Y459" s="62">
        <v>1114</v>
      </c>
      <c r="Z459" s="62">
        <v>679</v>
      </c>
      <c r="AA459" s="64">
        <f t="shared" si="239"/>
        <v>9303.7000000000007</v>
      </c>
      <c r="AB459" s="64">
        <f t="shared" si="240"/>
        <v>26849.465555555558</v>
      </c>
      <c r="AC459" s="64">
        <f t="shared" si="241"/>
        <v>322193.58666666667</v>
      </c>
      <c r="AD459" s="64"/>
      <c r="AE459" s="64"/>
      <c r="AF459" s="64"/>
      <c r="AG459" s="64"/>
      <c r="AH459" s="64"/>
      <c r="AI459" s="64"/>
      <c r="AJ459" s="64"/>
      <c r="AK459" s="64"/>
      <c r="AL459" s="6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  <c r="CH459" s="24"/>
      <c r="CI459" s="24"/>
      <c r="CJ459" s="24"/>
      <c r="CK459" s="24"/>
      <c r="CL459" s="24"/>
      <c r="CM459" s="24"/>
      <c r="CN459" s="24"/>
      <c r="CO459" s="24"/>
      <c r="CP459" s="24"/>
      <c r="CQ459" s="24"/>
      <c r="CR459" s="24"/>
      <c r="CS459" s="24"/>
      <c r="CT459" s="24"/>
      <c r="CU459" s="24"/>
      <c r="CV459" s="24"/>
      <c r="CW459" s="24"/>
      <c r="CX459" s="24"/>
      <c r="CY459" s="24"/>
      <c r="CZ459" s="24"/>
      <c r="DA459" s="24"/>
      <c r="DB459" s="24"/>
      <c r="DC459" s="24"/>
      <c r="DD459" s="24"/>
      <c r="DE459" s="24"/>
      <c r="DF459" s="24"/>
      <c r="DG459" s="24"/>
      <c r="DH459" s="24"/>
      <c r="DI459" s="24"/>
      <c r="DJ459" s="24"/>
      <c r="DK459" s="24"/>
      <c r="DL459" s="24"/>
      <c r="DM459" s="24"/>
      <c r="DN459" s="24"/>
      <c r="DO459" s="24"/>
      <c r="DP459" s="24"/>
      <c r="DQ459" s="24"/>
      <c r="DR459" s="24"/>
      <c r="DS459" s="24"/>
      <c r="DT459" s="24"/>
      <c r="DU459" s="24"/>
      <c r="DV459" s="24"/>
      <c r="DW459" s="24"/>
      <c r="DX459" s="24"/>
      <c r="DY459" s="24"/>
      <c r="DZ459" s="24"/>
      <c r="EA459" s="24"/>
      <c r="EB459" s="24"/>
      <c r="EC459" s="24"/>
      <c r="ED459" s="24"/>
      <c r="EE459" s="24"/>
      <c r="EF459" s="24"/>
      <c r="EG459" s="24"/>
      <c r="EH459" s="24"/>
      <c r="EI459" s="24"/>
      <c r="EJ459" s="24"/>
      <c r="EK459" s="24"/>
      <c r="EL459" s="24"/>
      <c r="EM459" s="24"/>
      <c r="EN459" s="24"/>
      <c r="EO459" s="24"/>
      <c r="EP459" s="24"/>
      <c r="EQ459" s="24"/>
      <c r="ER459" s="24"/>
      <c r="ES459" s="24"/>
      <c r="ET459" s="24"/>
      <c r="EU459" s="24"/>
      <c r="EV459" s="24"/>
      <c r="EW459" s="24"/>
      <c r="EX459" s="24"/>
      <c r="EY459" s="24"/>
      <c r="EZ459" s="24"/>
      <c r="FA459" s="24"/>
      <c r="FB459" s="24"/>
      <c r="FC459" s="24"/>
      <c r="FD459" s="24"/>
      <c r="FE459" s="24"/>
      <c r="FF459" s="24"/>
      <c r="FG459" s="24"/>
      <c r="FH459" s="24"/>
      <c r="FI459" s="24"/>
      <c r="FJ459" s="24"/>
      <c r="FK459" s="24"/>
      <c r="FL459" s="24"/>
      <c r="FM459" s="24"/>
      <c r="FN459" s="24"/>
      <c r="FO459" s="24"/>
      <c r="FP459" s="24"/>
      <c r="FQ459" s="24"/>
      <c r="FR459" s="24"/>
      <c r="FS459" s="24"/>
      <c r="FT459" s="24"/>
      <c r="FU459" s="24"/>
      <c r="FV459" s="24"/>
      <c r="FW459" s="24"/>
      <c r="FX459" s="24"/>
      <c r="FY459" s="24"/>
      <c r="FZ459" s="24"/>
      <c r="GA459" s="24"/>
      <c r="GB459" s="24"/>
      <c r="GC459" s="24"/>
      <c r="GD459" s="24"/>
      <c r="GE459" s="24"/>
      <c r="GF459" s="24"/>
      <c r="GG459" s="24"/>
      <c r="GH459" s="24"/>
      <c r="GI459" s="24"/>
      <c r="GJ459" s="24"/>
      <c r="GK459" s="24"/>
      <c r="GL459" s="24"/>
      <c r="GM459" s="24"/>
      <c r="GN459" s="24"/>
      <c r="GO459" s="24"/>
      <c r="GP459" s="24"/>
      <c r="GQ459" s="24"/>
      <c r="GR459" s="24"/>
      <c r="GS459" s="24"/>
      <c r="GT459" s="24"/>
      <c r="GU459" s="24"/>
      <c r="GV459" s="24"/>
      <c r="GW459" s="24"/>
      <c r="GX459" s="24"/>
      <c r="GY459" s="24"/>
      <c r="GZ459" s="24"/>
      <c r="HA459" s="24"/>
      <c r="HB459" s="24"/>
      <c r="HC459" s="24"/>
      <c r="HD459" s="24"/>
      <c r="HE459" s="24"/>
      <c r="HF459" s="24"/>
      <c r="HG459" s="24"/>
      <c r="HH459" s="24"/>
      <c r="HI459" s="24"/>
      <c r="HJ459" s="24"/>
      <c r="HK459" s="24"/>
      <c r="HL459" s="24"/>
      <c r="HM459" s="24"/>
      <c r="HN459" s="24"/>
      <c r="HO459" s="24"/>
      <c r="HP459" s="24"/>
      <c r="HQ459" s="24"/>
      <c r="HR459" s="24"/>
      <c r="HS459" s="24"/>
      <c r="HT459" s="24"/>
      <c r="HU459" s="24"/>
      <c r="HV459" s="24"/>
      <c r="HW459" s="24"/>
      <c r="HX459" s="24"/>
      <c r="HY459" s="24"/>
      <c r="HZ459" s="24"/>
      <c r="IA459" s="24"/>
      <c r="IB459" s="24"/>
      <c r="IC459" s="24"/>
      <c r="ID459" s="24"/>
      <c r="IE459" s="24"/>
      <c r="IF459" s="24"/>
      <c r="IG459" s="24"/>
      <c r="IH459" s="24"/>
      <c r="II459" s="24"/>
      <c r="IJ459" s="24"/>
      <c r="IK459" s="24"/>
      <c r="IL459" s="24"/>
      <c r="IM459" s="24"/>
      <c r="IN459" s="24"/>
      <c r="IO459" s="24"/>
      <c r="IP459" s="24"/>
      <c r="IQ459" s="24"/>
      <c r="IR459" s="24"/>
      <c r="IS459" s="24"/>
      <c r="IT459" s="24"/>
      <c r="IU459" s="24"/>
      <c r="IV459" s="24"/>
      <c r="IW459" s="24"/>
      <c r="IX459" s="24"/>
      <c r="IY459" s="24"/>
      <c r="IZ459" s="24"/>
      <c r="JA459" s="24"/>
      <c r="JB459" s="24"/>
      <c r="JC459" s="24"/>
      <c r="JD459" s="24"/>
      <c r="JE459" s="24"/>
      <c r="JF459" s="24"/>
      <c r="JG459" s="24"/>
      <c r="JH459" s="24"/>
      <c r="JI459" s="24"/>
      <c r="JJ459" s="24"/>
      <c r="JK459" s="24"/>
      <c r="JL459" s="24"/>
      <c r="JM459" s="24"/>
      <c r="JN459" s="24"/>
      <c r="JO459" s="24"/>
      <c r="JP459" s="24"/>
      <c r="JQ459" s="24"/>
      <c r="JR459" s="24"/>
      <c r="JS459" s="24"/>
      <c r="JT459" s="24"/>
      <c r="JU459" s="24"/>
      <c r="JV459" s="24"/>
      <c r="JW459" s="24"/>
      <c r="JX459" s="24"/>
      <c r="JY459" s="24"/>
      <c r="JZ459" s="24"/>
      <c r="KA459" s="24"/>
      <c r="KB459" s="24"/>
      <c r="KC459" s="24"/>
      <c r="KD459" s="24"/>
      <c r="KE459" s="24"/>
      <c r="KF459" s="24"/>
      <c r="KG459" s="24"/>
      <c r="KH459" s="24"/>
      <c r="KI459" s="24"/>
      <c r="KJ459" s="24"/>
      <c r="KK459" s="24"/>
      <c r="KL459" s="24"/>
      <c r="KM459" s="24"/>
      <c r="KN459" s="24"/>
      <c r="KO459" s="24"/>
      <c r="KP459" s="24"/>
      <c r="KQ459" s="24"/>
      <c r="KR459" s="24"/>
      <c r="KS459" s="24"/>
      <c r="KT459" s="24"/>
      <c r="KU459" s="24"/>
      <c r="KV459" s="24"/>
      <c r="KW459" s="24"/>
      <c r="KX459" s="24"/>
      <c r="KY459" s="24"/>
      <c r="KZ459" s="24"/>
      <c r="LA459" s="24"/>
      <c r="LB459" s="24"/>
      <c r="LC459" s="24"/>
      <c r="LD459" s="24"/>
      <c r="LE459" s="24"/>
      <c r="LF459" s="24"/>
      <c r="LG459" s="24"/>
      <c r="LH459" s="24"/>
      <c r="LI459" s="24"/>
      <c r="LJ459" s="24"/>
      <c r="LK459" s="24"/>
      <c r="LL459" s="24"/>
      <c r="LM459" s="24"/>
      <c r="LN459" s="24"/>
      <c r="LO459" s="24"/>
      <c r="LP459" s="24"/>
      <c r="LQ459" s="24"/>
      <c r="LR459" s="24"/>
      <c r="LS459" s="24"/>
      <c r="LT459" s="24"/>
      <c r="LU459" s="24"/>
      <c r="LV459" s="24"/>
      <c r="LW459" s="24"/>
      <c r="LX459" s="24"/>
      <c r="LY459" s="24"/>
      <c r="LZ459" s="24"/>
      <c r="MA459" s="24"/>
      <c r="MB459" s="24"/>
      <c r="MC459" s="24"/>
      <c r="MD459" s="24"/>
      <c r="ME459" s="24"/>
      <c r="MF459" s="24"/>
      <c r="MG459" s="24"/>
      <c r="MH459" s="24"/>
      <c r="MI459" s="24"/>
      <c r="MJ459" s="24"/>
      <c r="MK459" s="24"/>
      <c r="ML459" s="24"/>
      <c r="MM459" s="24"/>
      <c r="MN459" s="24"/>
      <c r="MO459" s="24"/>
      <c r="MP459" s="24"/>
      <c r="MQ459" s="24"/>
      <c r="MR459" s="24"/>
      <c r="MS459" s="24"/>
      <c r="MT459" s="24"/>
      <c r="MU459" s="24"/>
      <c r="MV459" s="24"/>
      <c r="MW459" s="24"/>
      <c r="MX459" s="24"/>
      <c r="MY459" s="24"/>
      <c r="MZ459" s="24"/>
      <c r="NA459" s="24"/>
      <c r="NB459" s="24"/>
      <c r="NC459" s="24"/>
      <c r="ND459" s="24"/>
      <c r="NE459" s="24"/>
      <c r="NF459" s="24"/>
      <c r="NG459" s="24"/>
      <c r="NH459" s="24"/>
      <c r="NI459" s="24"/>
      <c r="NJ459" s="24"/>
      <c r="NK459" s="24"/>
      <c r="NL459" s="24"/>
      <c r="NM459" s="24"/>
      <c r="NN459" s="24"/>
      <c r="NO459" s="24"/>
      <c r="NP459" s="24"/>
      <c r="NQ459" s="24"/>
      <c r="NR459" s="24"/>
      <c r="NS459" s="24"/>
      <c r="NT459" s="24"/>
      <c r="NU459" s="24"/>
      <c r="NV459" s="24"/>
      <c r="NW459" s="24"/>
      <c r="NX459" s="24"/>
      <c r="NY459" s="24"/>
      <c r="NZ459" s="24"/>
      <c r="OA459" s="24"/>
      <c r="OB459" s="24"/>
      <c r="OC459" s="24"/>
      <c r="OD459" s="24"/>
      <c r="OE459" s="24"/>
      <c r="OF459" s="24"/>
      <c r="OG459" s="24"/>
      <c r="OH459" s="24"/>
      <c r="OI459" s="24"/>
      <c r="OJ459" s="24"/>
      <c r="OK459" s="24"/>
      <c r="OL459" s="24"/>
      <c r="OM459" s="24"/>
      <c r="ON459" s="24"/>
      <c r="OO459" s="24"/>
      <c r="OP459" s="24"/>
      <c r="OQ459" s="24"/>
      <c r="OR459" s="24"/>
      <c r="OS459" s="24"/>
      <c r="OT459" s="24"/>
      <c r="OU459" s="24"/>
      <c r="OV459" s="24"/>
      <c r="OW459" s="24"/>
      <c r="OX459" s="24"/>
      <c r="OY459" s="24"/>
      <c r="OZ459" s="24"/>
      <c r="PA459" s="24"/>
      <c r="PB459" s="24"/>
      <c r="PC459" s="24"/>
      <c r="PD459" s="24"/>
      <c r="PE459" s="24"/>
      <c r="PF459" s="24"/>
      <c r="PG459" s="24"/>
      <c r="PH459" s="24"/>
      <c r="PI459" s="24"/>
      <c r="PJ459" s="24"/>
      <c r="PK459" s="24"/>
      <c r="PL459" s="24"/>
      <c r="PM459" s="24"/>
      <c r="PN459" s="24"/>
      <c r="PO459" s="24"/>
      <c r="PP459" s="24"/>
      <c r="PQ459" s="24"/>
      <c r="PR459" s="24"/>
      <c r="PS459" s="24"/>
      <c r="PT459" s="24"/>
      <c r="PU459" s="24"/>
      <c r="PV459" s="24"/>
      <c r="PW459" s="24"/>
      <c r="PX459" s="24"/>
      <c r="PY459" s="24"/>
      <c r="PZ459" s="24"/>
      <c r="QA459" s="24"/>
      <c r="QB459" s="24"/>
      <c r="QC459" s="24"/>
      <c r="QD459" s="24"/>
      <c r="QE459" s="24"/>
      <c r="QF459" s="24"/>
      <c r="QG459" s="24"/>
      <c r="QH459" s="24"/>
      <c r="QI459" s="24"/>
      <c r="QJ459" s="24"/>
      <c r="QK459" s="24"/>
      <c r="QL459" s="24"/>
      <c r="QM459" s="24"/>
      <c r="QN459" s="24"/>
      <c r="QO459" s="24"/>
      <c r="QP459" s="24"/>
      <c r="QQ459" s="24"/>
      <c r="QR459" s="24"/>
      <c r="QS459" s="24"/>
      <c r="QT459" s="24"/>
      <c r="QU459" s="24"/>
      <c r="QV459" s="24"/>
      <c r="QW459" s="24"/>
      <c r="QX459" s="24"/>
      <c r="QY459" s="24"/>
      <c r="QZ459" s="24"/>
      <c r="RA459" s="24"/>
      <c r="RB459" s="24"/>
      <c r="RC459" s="24"/>
      <c r="RD459" s="24"/>
      <c r="RE459" s="24"/>
      <c r="RF459" s="24"/>
      <c r="RG459" s="24"/>
      <c r="RH459" s="24"/>
      <c r="RI459" s="24"/>
      <c r="RJ459" s="24"/>
      <c r="RK459" s="24"/>
      <c r="RL459" s="24"/>
      <c r="RM459" s="24"/>
      <c r="RN459" s="24"/>
      <c r="RO459" s="24"/>
      <c r="RP459" s="24"/>
      <c r="RQ459" s="24"/>
      <c r="RR459" s="24"/>
      <c r="RS459" s="24"/>
      <c r="RT459" s="24"/>
      <c r="RU459" s="24"/>
      <c r="RV459" s="24"/>
      <c r="RW459" s="24"/>
      <c r="RX459" s="24"/>
      <c r="RY459" s="24"/>
      <c r="RZ459" s="24"/>
      <c r="SA459" s="24"/>
      <c r="SB459" s="24"/>
      <c r="SC459" s="24"/>
      <c r="SD459" s="24"/>
      <c r="SE459" s="24"/>
      <c r="SF459" s="24"/>
      <c r="SG459" s="24"/>
      <c r="SH459" s="24"/>
      <c r="SI459" s="24"/>
      <c r="SJ459" s="24"/>
      <c r="SK459" s="24"/>
      <c r="SL459" s="24"/>
      <c r="SM459" s="24"/>
      <c r="SN459" s="24"/>
      <c r="SO459" s="24"/>
      <c r="SP459" s="24"/>
      <c r="SQ459" s="24"/>
      <c r="SR459" s="24"/>
      <c r="SS459" s="24"/>
      <c r="ST459" s="24"/>
      <c r="SU459" s="24"/>
      <c r="SV459" s="24"/>
      <c r="SW459" s="24"/>
      <c r="SX459" s="24"/>
      <c r="SY459" s="24"/>
      <c r="SZ459" s="24"/>
      <c r="TA459" s="24"/>
      <c r="TB459" s="24"/>
      <c r="TC459" s="24"/>
      <c r="TD459" s="24"/>
      <c r="TE459" s="24"/>
      <c r="TF459" s="24"/>
      <c r="TG459" s="24"/>
      <c r="TH459" s="24"/>
      <c r="TI459" s="24"/>
      <c r="TJ459" s="24"/>
      <c r="TK459" s="24"/>
      <c r="TL459" s="24"/>
      <c r="TM459" s="24"/>
      <c r="TN459" s="24"/>
      <c r="TO459" s="24"/>
      <c r="TP459" s="24"/>
      <c r="TQ459" s="24"/>
      <c r="TR459" s="24"/>
      <c r="TS459" s="24"/>
      <c r="TT459" s="24"/>
      <c r="TU459" s="24"/>
      <c r="TV459" s="24"/>
      <c r="TW459" s="24"/>
      <c r="TX459" s="24"/>
      <c r="TY459" s="24"/>
      <c r="TZ459" s="24"/>
      <c r="UA459" s="24"/>
      <c r="UB459" s="24"/>
      <c r="UC459" s="24"/>
      <c r="UD459" s="24"/>
      <c r="UE459" s="24"/>
      <c r="UF459" s="24"/>
      <c r="UG459" s="24"/>
      <c r="UH459" s="24"/>
      <c r="UI459" s="24"/>
      <c r="UJ459" s="24"/>
      <c r="UK459" s="24"/>
      <c r="UL459" s="24"/>
      <c r="UM459" s="24"/>
      <c r="UN459" s="24"/>
      <c r="UO459" s="24"/>
      <c r="UP459" s="24"/>
      <c r="UQ459" s="24"/>
      <c r="UR459" s="24"/>
      <c r="US459" s="24"/>
      <c r="UT459" s="24"/>
      <c r="UU459" s="24"/>
      <c r="UV459" s="24"/>
      <c r="UW459" s="24"/>
      <c r="UX459" s="24"/>
      <c r="UY459" s="24"/>
      <c r="UZ459" s="24"/>
      <c r="VA459" s="24"/>
      <c r="VB459" s="24"/>
      <c r="VC459" s="24"/>
      <c r="VD459" s="24"/>
    </row>
    <row r="460" spans="1:576" s="23" customFormat="1" ht="15" customHeight="1" x14ac:dyDescent="0.2">
      <c r="A460" s="18">
        <v>146</v>
      </c>
      <c r="B460" s="89" t="s">
        <v>325</v>
      </c>
      <c r="C460" s="89" t="s">
        <v>326</v>
      </c>
      <c r="D460" s="20">
        <v>14</v>
      </c>
      <c r="E460" s="89" t="s">
        <v>247</v>
      </c>
      <c r="F460" s="89" t="s">
        <v>327</v>
      </c>
      <c r="G460" s="130" t="s">
        <v>114</v>
      </c>
      <c r="H460" s="22">
        <v>40</v>
      </c>
      <c r="I460" s="22" t="s">
        <v>121</v>
      </c>
      <c r="J460" s="21" t="s">
        <v>77</v>
      </c>
      <c r="K460" s="21" t="s">
        <v>274</v>
      </c>
      <c r="L460" s="21" t="s">
        <v>287</v>
      </c>
      <c r="M460" s="22">
        <v>1</v>
      </c>
      <c r="N460" s="62">
        <v>14012</v>
      </c>
      <c r="O460" s="62">
        <f t="shared" si="244"/>
        <v>2802.4</v>
      </c>
      <c r="P460" s="62"/>
      <c r="Q460" s="62">
        <f t="shared" si="232"/>
        <v>16814.400000000001</v>
      </c>
      <c r="R460" s="62"/>
      <c r="S460" s="62">
        <f t="shared" si="233"/>
        <v>3101.2333333333336</v>
      </c>
      <c r="T460" s="62">
        <f t="shared" si="234"/>
        <v>31012.333333333332</v>
      </c>
      <c r="U460" s="62">
        <f t="shared" si="235"/>
        <v>2942.52</v>
      </c>
      <c r="V460" s="62">
        <f t="shared" si="236"/>
        <v>504.43200000000002</v>
      </c>
      <c r="W460" s="62">
        <f t="shared" si="237"/>
        <v>840.72000000000014</v>
      </c>
      <c r="X460" s="62">
        <f t="shared" si="238"/>
        <v>336.28800000000001</v>
      </c>
      <c r="Y460" s="62">
        <v>1114</v>
      </c>
      <c r="Z460" s="62">
        <v>679</v>
      </c>
      <c r="AA460" s="64">
        <f t="shared" si="239"/>
        <v>9303.7000000000007</v>
      </c>
      <c r="AB460" s="64">
        <f t="shared" si="240"/>
        <v>26849.465555555558</v>
      </c>
      <c r="AC460" s="64">
        <f t="shared" si="241"/>
        <v>322193.58666666667</v>
      </c>
      <c r="AD460" s="64"/>
      <c r="AE460" s="64"/>
      <c r="AF460" s="64"/>
      <c r="AG460" s="64"/>
      <c r="AH460" s="64"/>
      <c r="AI460" s="64"/>
      <c r="AJ460" s="64"/>
      <c r="AK460" s="64"/>
      <c r="AL460" s="6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J460" s="24"/>
      <c r="CK460" s="24"/>
      <c r="CL460" s="24"/>
      <c r="CM460" s="24"/>
      <c r="CN460" s="24"/>
      <c r="CO460" s="24"/>
      <c r="CP460" s="24"/>
      <c r="CQ460" s="24"/>
      <c r="CR460" s="24"/>
      <c r="CS460" s="24"/>
      <c r="CT460" s="24"/>
      <c r="CU460" s="24"/>
      <c r="CV460" s="24"/>
      <c r="CW460" s="24"/>
      <c r="CX460" s="24"/>
      <c r="CY460" s="24"/>
      <c r="CZ460" s="24"/>
      <c r="DA460" s="24"/>
      <c r="DB460" s="24"/>
      <c r="DC460" s="24"/>
      <c r="DD460" s="24"/>
      <c r="DE460" s="24"/>
      <c r="DF460" s="24"/>
      <c r="DG460" s="24"/>
      <c r="DH460" s="24"/>
      <c r="DI460" s="24"/>
      <c r="DJ460" s="24"/>
      <c r="DK460" s="24"/>
      <c r="DL460" s="24"/>
      <c r="DM460" s="24"/>
      <c r="DN460" s="24"/>
      <c r="DO460" s="24"/>
      <c r="DP460" s="24"/>
      <c r="DQ460" s="24"/>
      <c r="DR460" s="24"/>
      <c r="DS460" s="24"/>
      <c r="DT460" s="24"/>
      <c r="DU460" s="24"/>
      <c r="DV460" s="24"/>
      <c r="DW460" s="24"/>
      <c r="DX460" s="24"/>
      <c r="DY460" s="24"/>
      <c r="DZ460" s="24"/>
      <c r="EA460" s="24"/>
      <c r="EB460" s="24"/>
      <c r="EC460" s="24"/>
      <c r="ED460" s="24"/>
      <c r="EE460" s="24"/>
      <c r="EF460" s="24"/>
      <c r="EG460" s="24"/>
      <c r="EH460" s="24"/>
      <c r="EI460" s="24"/>
      <c r="EJ460" s="24"/>
      <c r="EK460" s="24"/>
      <c r="EL460" s="24"/>
      <c r="EM460" s="24"/>
      <c r="EN460" s="24"/>
      <c r="EO460" s="24"/>
      <c r="EP460" s="24"/>
      <c r="EQ460" s="24"/>
      <c r="ER460" s="24"/>
      <c r="ES460" s="24"/>
      <c r="ET460" s="24"/>
      <c r="EU460" s="24"/>
      <c r="EV460" s="24"/>
      <c r="EW460" s="24"/>
      <c r="EX460" s="24"/>
      <c r="EY460" s="24"/>
      <c r="EZ460" s="24"/>
      <c r="FA460" s="24"/>
      <c r="FB460" s="24"/>
      <c r="FC460" s="24"/>
      <c r="FD460" s="24"/>
      <c r="FE460" s="24"/>
      <c r="FF460" s="24"/>
      <c r="FG460" s="24"/>
      <c r="FH460" s="24"/>
      <c r="FI460" s="24"/>
      <c r="FJ460" s="24"/>
      <c r="FK460" s="24"/>
      <c r="FL460" s="24"/>
      <c r="FM460" s="24"/>
      <c r="FN460" s="24"/>
      <c r="FO460" s="24"/>
      <c r="FP460" s="24"/>
      <c r="FQ460" s="24"/>
      <c r="FR460" s="24"/>
      <c r="FS460" s="24"/>
      <c r="FT460" s="24"/>
      <c r="FU460" s="24"/>
      <c r="FV460" s="24"/>
      <c r="FW460" s="24"/>
      <c r="FX460" s="24"/>
      <c r="FY460" s="24"/>
      <c r="FZ460" s="24"/>
      <c r="GA460" s="24"/>
      <c r="GB460" s="24"/>
      <c r="GC460" s="24"/>
      <c r="GD460" s="24"/>
      <c r="GE460" s="24"/>
      <c r="GF460" s="24"/>
      <c r="GG460" s="24"/>
      <c r="GH460" s="24"/>
      <c r="GI460" s="24"/>
      <c r="GJ460" s="24"/>
      <c r="GK460" s="24"/>
      <c r="GL460" s="24"/>
      <c r="GM460" s="24"/>
      <c r="GN460" s="24"/>
      <c r="GO460" s="24"/>
      <c r="GP460" s="24"/>
      <c r="GQ460" s="24"/>
      <c r="GR460" s="24"/>
      <c r="GS460" s="24"/>
      <c r="GT460" s="24"/>
      <c r="GU460" s="24"/>
      <c r="GV460" s="24"/>
      <c r="GW460" s="24"/>
      <c r="GX460" s="24"/>
      <c r="GY460" s="24"/>
      <c r="GZ460" s="24"/>
      <c r="HA460" s="24"/>
      <c r="HB460" s="24"/>
      <c r="HC460" s="24"/>
      <c r="HD460" s="24"/>
      <c r="HE460" s="24"/>
      <c r="HF460" s="24"/>
      <c r="HG460" s="24"/>
      <c r="HH460" s="24"/>
      <c r="HI460" s="24"/>
      <c r="HJ460" s="24"/>
      <c r="HK460" s="24"/>
      <c r="HL460" s="24"/>
      <c r="HM460" s="24"/>
      <c r="HN460" s="24"/>
      <c r="HO460" s="24"/>
      <c r="HP460" s="24"/>
      <c r="HQ460" s="24"/>
      <c r="HR460" s="24"/>
      <c r="HS460" s="24"/>
      <c r="HT460" s="24"/>
      <c r="HU460" s="24"/>
      <c r="HV460" s="24"/>
      <c r="HW460" s="24"/>
      <c r="HX460" s="24"/>
      <c r="HY460" s="24"/>
      <c r="HZ460" s="24"/>
      <c r="IA460" s="24"/>
      <c r="IB460" s="24"/>
      <c r="IC460" s="24"/>
      <c r="ID460" s="24"/>
      <c r="IE460" s="24"/>
      <c r="IF460" s="24"/>
      <c r="IG460" s="24"/>
      <c r="IH460" s="24"/>
      <c r="II460" s="24"/>
      <c r="IJ460" s="24"/>
      <c r="IK460" s="24"/>
      <c r="IL460" s="24"/>
      <c r="IM460" s="24"/>
      <c r="IN460" s="24"/>
      <c r="IO460" s="24"/>
      <c r="IP460" s="24"/>
      <c r="IQ460" s="24"/>
      <c r="IR460" s="24"/>
      <c r="IS460" s="24"/>
      <c r="IT460" s="24"/>
      <c r="IU460" s="24"/>
      <c r="IV460" s="24"/>
      <c r="IW460" s="24"/>
      <c r="IX460" s="24"/>
      <c r="IY460" s="24"/>
      <c r="IZ460" s="24"/>
      <c r="JA460" s="24"/>
      <c r="JB460" s="24"/>
      <c r="JC460" s="24"/>
      <c r="JD460" s="24"/>
      <c r="JE460" s="24"/>
      <c r="JF460" s="24"/>
      <c r="JG460" s="24"/>
      <c r="JH460" s="24"/>
      <c r="JI460" s="24"/>
      <c r="JJ460" s="24"/>
      <c r="JK460" s="24"/>
      <c r="JL460" s="24"/>
      <c r="JM460" s="24"/>
      <c r="JN460" s="24"/>
      <c r="JO460" s="24"/>
      <c r="JP460" s="24"/>
      <c r="JQ460" s="24"/>
      <c r="JR460" s="24"/>
      <c r="JS460" s="24"/>
      <c r="JT460" s="24"/>
      <c r="JU460" s="24"/>
      <c r="JV460" s="24"/>
      <c r="JW460" s="24"/>
      <c r="JX460" s="24"/>
      <c r="JY460" s="24"/>
      <c r="JZ460" s="24"/>
      <c r="KA460" s="24"/>
      <c r="KB460" s="24"/>
      <c r="KC460" s="24"/>
      <c r="KD460" s="24"/>
      <c r="KE460" s="24"/>
      <c r="KF460" s="24"/>
      <c r="KG460" s="24"/>
      <c r="KH460" s="24"/>
      <c r="KI460" s="24"/>
      <c r="KJ460" s="24"/>
      <c r="KK460" s="24"/>
      <c r="KL460" s="24"/>
      <c r="KM460" s="24"/>
      <c r="KN460" s="24"/>
      <c r="KO460" s="24"/>
      <c r="KP460" s="24"/>
      <c r="KQ460" s="24"/>
      <c r="KR460" s="24"/>
      <c r="KS460" s="24"/>
      <c r="KT460" s="24"/>
      <c r="KU460" s="24"/>
      <c r="KV460" s="24"/>
      <c r="KW460" s="24"/>
      <c r="KX460" s="24"/>
      <c r="KY460" s="24"/>
      <c r="KZ460" s="24"/>
      <c r="LA460" s="24"/>
      <c r="LB460" s="24"/>
      <c r="LC460" s="24"/>
      <c r="LD460" s="24"/>
      <c r="LE460" s="24"/>
      <c r="LF460" s="24"/>
      <c r="LG460" s="24"/>
      <c r="LH460" s="24"/>
      <c r="LI460" s="24"/>
      <c r="LJ460" s="24"/>
      <c r="LK460" s="24"/>
      <c r="LL460" s="24"/>
      <c r="LM460" s="24"/>
      <c r="LN460" s="24"/>
      <c r="LO460" s="24"/>
      <c r="LP460" s="24"/>
      <c r="LQ460" s="24"/>
      <c r="LR460" s="24"/>
      <c r="LS460" s="24"/>
      <c r="LT460" s="24"/>
      <c r="LU460" s="24"/>
      <c r="LV460" s="24"/>
      <c r="LW460" s="24"/>
      <c r="LX460" s="24"/>
      <c r="LY460" s="24"/>
      <c r="LZ460" s="24"/>
      <c r="MA460" s="24"/>
      <c r="MB460" s="24"/>
      <c r="MC460" s="24"/>
      <c r="MD460" s="24"/>
      <c r="ME460" s="24"/>
      <c r="MF460" s="24"/>
      <c r="MG460" s="24"/>
      <c r="MH460" s="24"/>
      <c r="MI460" s="24"/>
      <c r="MJ460" s="24"/>
      <c r="MK460" s="24"/>
      <c r="ML460" s="24"/>
      <c r="MM460" s="24"/>
      <c r="MN460" s="24"/>
      <c r="MO460" s="24"/>
      <c r="MP460" s="24"/>
      <c r="MQ460" s="24"/>
      <c r="MR460" s="24"/>
      <c r="MS460" s="24"/>
      <c r="MT460" s="24"/>
      <c r="MU460" s="24"/>
      <c r="MV460" s="24"/>
      <c r="MW460" s="24"/>
      <c r="MX460" s="24"/>
      <c r="MY460" s="24"/>
      <c r="MZ460" s="24"/>
      <c r="NA460" s="24"/>
      <c r="NB460" s="24"/>
      <c r="NC460" s="24"/>
      <c r="ND460" s="24"/>
      <c r="NE460" s="24"/>
      <c r="NF460" s="24"/>
      <c r="NG460" s="24"/>
      <c r="NH460" s="24"/>
      <c r="NI460" s="24"/>
      <c r="NJ460" s="24"/>
      <c r="NK460" s="24"/>
      <c r="NL460" s="24"/>
      <c r="NM460" s="24"/>
      <c r="NN460" s="24"/>
      <c r="NO460" s="24"/>
      <c r="NP460" s="24"/>
      <c r="NQ460" s="24"/>
      <c r="NR460" s="24"/>
      <c r="NS460" s="24"/>
      <c r="NT460" s="24"/>
      <c r="NU460" s="24"/>
      <c r="NV460" s="24"/>
      <c r="NW460" s="24"/>
      <c r="NX460" s="24"/>
      <c r="NY460" s="24"/>
      <c r="NZ460" s="24"/>
      <c r="OA460" s="24"/>
      <c r="OB460" s="24"/>
      <c r="OC460" s="24"/>
      <c r="OD460" s="24"/>
      <c r="OE460" s="24"/>
      <c r="OF460" s="24"/>
      <c r="OG460" s="24"/>
      <c r="OH460" s="24"/>
      <c r="OI460" s="24"/>
      <c r="OJ460" s="24"/>
      <c r="OK460" s="24"/>
      <c r="OL460" s="24"/>
      <c r="OM460" s="24"/>
      <c r="ON460" s="24"/>
      <c r="OO460" s="24"/>
      <c r="OP460" s="24"/>
      <c r="OQ460" s="24"/>
      <c r="OR460" s="24"/>
      <c r="OS460" s="24"/>
      <c r="OT460" s="24"/>
      <c r="OU460" s="24"/>
      <c r="OV460" s="24"/>
      <c r="OW460" s="24"/>
      <c r="OX460" s="24"/>
      <c r="OY460" s="24"/>
      <c r="OZ460" s="24"/>
      <c r="PA460" s="24"/>
      <c r="PB460" s="24"/>
      <c r="PC460" s="24"/>
      <c r="PD460" s="24"/>
      <c r="PE460" s="24"/>
      <c r="PF460" s="24"/>
      <c r="PG460" s="24"/>
      <c r="PH460" s="24"/>
      <c r="PI460" s="24"/>
      <c r="PJ460" s="24"/>
      <c r="PK460" s="24"/>
      <c r="PL460" s="24"/>
      <c r="PM460" s="24"/>
      <c r="PN460" s="24"/>
      <c r="PO460" s="24"/>
      <c r="PP460" s="24"/>
      <c r="PQ460" s="24"/>
      <c r="PR460" s="24"/>
      <c r="PS460" s="24"/>
      <c r="PT460" s="24"/>
      <c r="PU460" s="24"/>
      <c r="PV460" s="24"/>
      <c r="PW460" s="24"/>
      <c r="PX460" s="24"/>
      <c r="PY460" s="24"/>
      <c r="PZ460" s="24"/>
      <c r="QA460" s="24"/>
      <c r="QB460" s="24"/>
      <c r="QC460" s="24"/>
      <c r="QD460" s="24"/>
      <c r="QE460" s="24"/>
      <c r="QF460" s="24"/>
      <c r="QG460" s="24"/>
      <c r="QH460" s="24"/>
      <c r="QI460" s="24"/>
      <c r="QJ460" s="24"/>
      <c r="QK460" s="24"/>
      <c r="QL460" s="24"/>
      <c r="QM460" s="24"/>
      <c r="QN460" s="24"/>
      <c r="QO460" s="24"/>
      <c r="QP460" s="24"/>
      <c r="QQ460" s="24"/>
      <c r="QR460" s="24"/>
      <c r="QS460" s="24"/>
      <c r="QT460" s="24"/>
      <c r="QU460" s="24"/>
      <c r="QV460" s="24"/>
      <c r="QW460" s="24"/>
      <c r="QX460" s="24"/>
      <c r="QY460" s="24"/>
      <c r="QZ460" s="24"/>
      <c r="RA460" s="24"/>
      <c r="RB460" s="24"/>
      <c r="RC460" s="24"/>
      <c r="RD460" s="24"/>
      <c r="RE460" s="24"/>
      <c r="RF460" s="24"/>
      <c r="RG460" s="24"/>
      <c r="RH460" s="24"/>
      <c r="RI460" s="24"/>
      <c r="RJ460" s="24"/>
      <c r="RK460" s="24"/>
      <c r="RL460" s="24"/>
      <c r="RM460" s="24"/>
      <c r="RN460" s="24"/>
      <c r="RO460" s="24"/>
      <c r="RP460" s="24"/>
      <c r="RQ460" s="24"/>
      <c r="RR460" s="24"/>
      <c r="RS460" s="24"/>
      <c r="RT460" s="24"/>
      <c r="RU460" s="24"/>
      <c r="RV460" s="24"/>
      <c r="RW460" s="24"/>
      <c r="RX460" s="24"/>
      <c r="RY460" s="24"/>
      <c r="RZ460" s="24"/>
      <c r="SA460" s="24"/>
      <c r="SB460" s="24"/>
      <c r="SC460" s="24"/>
      <c r="SD460" s="24"/>
      <c r="SE460" s="24"/>
      <c r="SF460" s="24"/>
      <c r="SG460" s="24"/>
      <c r="SH460" s="24"/>
      <c r="SI460" s="24"/>
      <c r="SJ460" s="24"/>
      <c r="SK460" s="24"/>
      <c r="SL460" s="24"/>
      <c r="SM460" s="24"/>
      <c r="SN460" s="24"/>
      <c r="SO460" s="24"/>
      <c r="SP460" s="24"/>
      <c r="SQ460" s="24"/>
      <c r="SR460" s="24"/>
      <c r="SS460" s="24"/>
      <c r="ST460" s="24"/>
      <c r="SU460" s="24"/>
      <c r="SV460" s="24"/>
      <c r="SW460" s="24"/>
      <c r="SX460" s="24"/>
      <c r="SY460" s="24"/>
      <c r="SZ460" s="24"/>
      <c r="TA460" s="24"/>
      <c r="TB460" s="24"/>
      <c r="TC460" s="24"/>
      <c r="TD460" s="24"/>
      <c r="TE460" s="24"/>
      <c r="TF460" s="24"/>
      <c r="TG460" s="24"/>
      <c r="TH460" s="24"/>
      <c r="TI460" s="24"/>
      <c r="TJ460" s="24"/>
      <c r="TK460" s="24"/>
      <c r="TL460" s="24"/>
      <c r="TM460" s="24"/>
      <c r="TN460" s="24"/>
      <c r="TO460" s="24"/>
      <c r="TP460" s="24"/>
      <c r="TQ460" s="24"/>
      <c r="TR460" s="24"/>
      <c r="TS460" s="24"/>
      <c r="TT460" s="24"/>
      <c r="TU460" s="24"/>
      <c r="TV460" s="24"/>
      <c r="TW460" s="24"/>
      <c r="TX460" s="24"/>
      <c r="TY460" s="24"/>
      <c r="TZ460" s="24"/>
      <c r="UA460" s="24"/>
      <c r="UB460" s="24"/>
      <c r="UC460" s="24"/>
      <c r="UD460" s="24"/>
      <c r="UE460" s="24"/>
      <c r="UF460" s="24"/>
      <c r="UG460" s="24"/>
      <c r="UH460" s="24"/>
      <c r="UI460" s="24"/>
      <c r="UJ460" s="24"/>
      <c r="UK460" s="24"/>
      <c r="UL460" s="24"/>
      <c r="UM460" s="24"/>
      <c r="UN460" s="24"/>
      <c r="UO460" s="24"/>
      <c r="UP460" s="24"/>
      <c r="UQ460" s="24"/>
      <c r="UR460" s="24"/>
      <c r="US460" s="24"/>
      <c r="UT460" s="24"/>
      <c r="UU460" s="24"/>
      <c r="UV460" s="24"/>
      <c r="UW460" s="24"/>
      <c r="UX460" s="24"/>
      <c r="UY460" s="24"/>
      <c r="UZ460" s="24"/>
      <c r="VA460" s="24"/>
      <c r="VB460" s="24"/>
      <c r="VC460" s="24"/>
      <c r="VD460" s="24"/>
    </row>
    <row r="461" spans="1:576" s="23" customFormat="1" ht="15" customHeight="1" x14ac:dyDescent="0.2">
      <c r="A461" s="18">
        <v>147</v>
      </c>
      <c r="B461" s="89" t="s">
        <v>325</v>
      </c>
      <c r="C461" s="89" t="s">
        <v>326</v>
      </c>
      <c r="D461" s="20">
        <v>14</v>
      </c>
      <c r="E461" s="89" t="s">
        <v>247</v>
      </c>
      <c r="F461" s="89" t="s">
        <v>327</v>
      </c>
      <c r="G461" s="140" t="s">
        <v>354</v>
      </c>
      <c r="H461" s="22">
        <v>40</v>
      </c>
      <c r="I461" s="157" t="s">
        <v>121</v>
      </c>
      <c r="J461" s="21" t="s">
        <v>241</v>
      </c>
      <c r="K461" s="21" t="s">
        <v>273</v>
      </c>
      <c r="L461" s="21" t="s">
        <v>287</v>
      </c>
      <c r="M461" s="22">
        <v>1</v>
      </c>
      <c r="N461" s="101">
        <v>14024</v>
      </c>
      <c r="O461" s="62">
        <f t="shared" si="244"/>
        <v>2804.8</v>
      </c>
      <c r="P461" s="62"/>
      <c r="Q461" s="62">
        <f t="shared" si="232"/>
        <v>16828.8</v>
      </c>
      <c r="R461" s="62">
        <f>70.1*4</f>
        <v>280.39999999999998</v>
      </c>
      <c r="S461" s="62">
        <f t="shared" si="233"/>
        <v>3049.4666666666667</v>
      </c>
      <c r="T461" s="62">
        <f t="shared" si="234"/>
        <v>30494.666666666664</v>
      </c>
      <c r="U461" s="62">
        <f t="shared" si="235"/>
        <v>2945.0399999999995</v>
      </c>
      <c r="V461" s="62">
        <f t="shared" si="236"/>
        <v>504.86399999999998</v>
      </c>
      <c r="W461" s="62">
        <f t="shared" si="237"/>
        <v>841.44</v>
      </c>
      <c r="X461" s="62">
        <f t="shared" si="238"/>
        <v>336.57599999999996</v>
      </c>
      <c r="Y461" s="62">
        <v>869</v>
      </c>
      <c r="Z461" s="62">
        <v>599</v>
      </c>
      <c r="AA461" s="64">
        <f t="shared" si="239"/>
        <v>9148.4</v>
      </c>
      <c r="AB461" s="64">
        <f t="shared" si="240"/>
        <v>26762.831111111114</v>
      </c>
      <c r="AC461" s="64">
        <f t="shared" si="241"/>
        <v>321153.97333333339</v>
      </c>
      <c r="AD461" s="64"/>
      <c r="AE461" s="64"/>
      <c r="AF461" s="64"/>
      <c r="AG461" s="64"/>
      <c r="AH461" s="64"/>
      <c r="AI461" s="64"/>
      <c r="AJ461" s="64"/>
      <c r="AK461" s="64"/>
      <c r="AL461" s="6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  <c r="CH461" s="24"/>
      <c r="CI461" s="24"/>
      <c r="CJ461" s="24"/>
      <c r="CK461" s="24"/>
      <c r="CL461" s="24"/>
      <c r="CM461" s="24"/>
      <c r="CN461" s="24"/>
      <c r="CO461" s="24"/>
      <c r="CP461" s="24"/>
      <c r="CQ461" s="24"/>
      <c r="CR461" s="24"/>
      <c r="CS461" s="24"/>
      <c r="CT461" s="24"/>
      <c r="CU461" s="24"/>
      <c r="CV461" s="24"/>
      <c r="CW461" s="24"/>
      <c r="CX461" s="24"/>
      <c r="CY461" s="24"/>
      <c r="CZ461" s="24"/>
      <c r="DA461" s="24"/>
      <c r="DB461" s="24"/>
      <c r="DC461" s="24"/>
      <c r="DD461" s="24"/>
      <c r="DE461" s="24"/>
      <c r="DF461" s="24"/>
      <c r="DG461" s="24"/>
      <c r="DH461" s="24"/>
      <c r="DI461" s="24"/>
      <c r="DJ461" s="24"/>
      <c r="DK461" s="24"/>
      <c r="DL461" s="24"/>
      <c r="DM461" s="24"/>
      <c r="DN461" s="24"/>
      <c r="DO461" s="24"/>
      <c r="DP461" s="24"/>
      <c r="DQ461" s="24"/>
      <c r="DR461" s="24"/>
      <c r="DS461" s="24"/>
      <c r="DT461" s="24"/>
      <c r="DU461" s="24"/>
      <c r="DV461" s="24"/>
      <c r="DW461" s="24"/>
      <c r="DX461" s="24"/>
      <c r="DY461" s="24"/>
      <c r="DZ461" s="24"/>
      <c r="EA461" s="24"/>
      <c r="EB461" s="24"/>
      <c r="EC461" s="24"/>
      <c r="ED461" s="24"/>
      <c r="EE461" s="24"/>
      <c r="EF461" s="24"/>
      <c r="EG461" s="24"/>
      <c r="EH461" s="24"/>
      <c r="EI461" s="24"/>
      <c r="EJ461" s="24"/>
      <c r="EK461" s="24"/>
      <c r="EL461" s="24"/>
      <c r="EM461" s="24"/>
      <c r="EN461" s="24"/>
      <c r="EO461" s="24"/>
      <c r="EP461" s="24"/>
      <c r="EQ461" s="24"/>
      <c r="ER461" s="24"/>
      <c r="ES461" s="24"/>
      <c r="ET461" s="24"/>
      <c r="EU461" s="24"/>
      <c r="EV461" s="24"/>
      <c r="EW461" s="24"/>
      <c r="EX461" s="24"/>
      <c r="EY461" s="24"/>
      <c r="EZ461" s="24"/>
      <c r="FA461" s="24"/>
      <c r="FB461" s="24"/>
      <c r="FC461" s="24"/>
      <c r="FD461" s="24"/>
      <c r="FE461" s="24"/>
      <c r="FF461" s="24"/>
      <c r="FG461" s="24"/>
      <c r="FH461" s="24"/>
      <c r="FI461" s="24"/>
      <c r="FJ461" s="24"/>
      <c r="FK461" s="24"/>
      <c r="FL461" s="24"/>
      <c r="FM461" s="24"/>
      <c r="FN461" s="24"/>
      <c r="FO461" s="24"/>
      <c r="FP461" s="24"/>
      <c r="FQ461" s="24"/>
      <c r="FR461" s="24"/>
      <c r="FS461" s="24"/>
      <c r="FT461" s="24"/>
      <c r="FU461" s="24"/>
      <c r="FV461" s="24"/>
      <c r="FW461" s="24"/>
      <c r="FX461" s="24"/>
      <c r="FY461" s="24"/>
      <c r="FZ461" s="24"/>
      <c r="GA461" s="24"/>
      <c r="GB461" s="24"/>
      <c r="GC461" s="24"/>
      <c r="GD461" s="24"/>
      <c r="GE461" s="24"/>
      <c r="GF461" s="24"/>
      <c r="GG461" s="24"/>
      <c r="GH461" s="24"/>
      <c r="GI461" s="24"/>
      <c r="GJ461" s="24"/>
      <c r="GK461" s="24"/>
      <c r="GL461" s="24"/>
      <c r="GM461" s="24"/>
      <c r="GN461" s="24"/>
      <c r="GO461" s="24"/>
      <c r="GP461" s="24"/>
      <c r="GQ461" s="24"/>
      <c r="GR461" s="24"/>
      <c r="GS461" s="24"/>
      <c r="GT461" s="24"/>
      <c r="GU461" s="24"/>
      <c r="GV461" s="24"/>
      <c r="GW461" s="24"/>
      <c r="GX461" s="24"/>
      <c r="GY461" s="24"/>
      <c r="GZ461" s="24"/>
      <c r="HA461" s="24"/>
      <c r="HB461" s="24"/>
      <c r="HC461" s="24"/>
      <c r="HD461" s="24"/>
      <c r="HE461" s="24"/>
      <c r="HF461" s="24"/>
      <c r="HG461" s="24"/>
      <c r="HH461" s="24"/>
      <c r="HI461" s="24"/>
      <c r="HJ461" s="24"/>
      <c r="HK461" s="24"/>
      <c r="HL461" s="24"/>
      <c r="HM461" s="24"/>
      <c r="HN461" s="24"/>
      <c r="HO461" s="24"/>
      <c r="HP461" s="24"/>
      <c r="HQ461" s="24"/>
      <c r="HR461" s="24"/>
      <c r="HS461" s="24"/>
      <c r="HT461" s="24"/>
      <c r="HU461" s="24"/>
      <c r="HV461" s="24"/>
      <c r="HW461" s="24"/>
      <c r="HX461" s="24"/>
      <c r="HY461" s="24"/>
      <c r="HZ461" s="24"/>
      <c r="IA461" s="24"/>
      <c r="IB461" s="24"/>
      <c r="IC461" s="24"/>
      <c r="ID461" s="24"/>
      <c r="IE461" s="24"/>
      <c r="IF461" s="24"/>
      <c r="IG461" s="24"/>
      <c r="IH461" s="24"/>
      <c r="II461" s="24"/>
      <c r="IJ461" s="24"/>
      <c r="IK461" s="24"/>
      <c r="IL461" s="24"/>
      <c r="IM461" s="24"/>
      <c r="IN461" s="24"/>
      <c r="IO461" s="24"/>
      <c r="IP461" s="24"/>
      <c r="IQ461" s="24"/>
      <c r="IR461" s="24"/>
      <c r="IS461" s="24"/>
      <c r="IT461" s="24"/>
      <c r="IU461" s="24"/>
      <c r="IV461" s="24"/>
      <c r="IW461" s="24"/>
      <c r="IX461" s="24"/>
      <c r="IY461" s="24"/>
      <c r="IZ461" s="24"/>
      <c r="JA461" s="24"/>
      <c r="JB461" s="24"/>
      <c r="JC461" s="24"/>
      <c r="JD461" s="24"/>
      <c r="JE461" s="24"/>
      <c r="JF461" s="24"/>
      <c r="JG461" s="24"/>
      <c r="JH461" s="24"/>
      <c r="JI461" s="24"/>
      <c r="JJ461" s="24"/>
      <c r="JK461" s="24"/>
      <c r="JL461" s="24"/>
      <c r="JM461" s="24"/>
      <c r="JN461" s="24"/>
      <c r="JO461" s="24"/>
      <c r="JP461" s="24"/>
      <c r="JQ461" s="24"/>
      <c r="JR461" s="24"/>
      <c r="JS461" s="24"/>
      <c r="JT461" s="24"/>
      <c r="JU461" s="24"/>
      <c r="JV461" s="24"/>
      <c r="JW461" s="24"/>
      <c r="JX461" s="24"/>
      <c r="JY461" s="24"/>
      <c r="JZ461" s="24"/>
      <c r="KA461" s="24"/>
      <c r="KB461" s="24"/>
      <c r="KC461" s="24"/>
      <c r="KD461" s="24"/>
      <c r="KE461" s="24"/>
      <c r="KF461" s="24"/>
      <c r="KG461" s="24"/>
      <c r="KH461" s="24"/>
      <c r="KI461" s="24"/>
      <c r="KJ461" s="24"/>
      <c r="KK461" s="24"/>
      <c r="KL461" s="24"/>
      <c r="KM461" s="24"/>
      <c r="KN461" s="24"/>
      <c r="KO461" s="24"/>
      <c r="KP461" s="24"/>
      <c r="KQ461" s="24"/>
      <c r="KR461" s="24"/>
      <c r="KS461" s="24"/>
      <c r="KT461" s="24"/>
      <c r="KU461" s="24"/>
      <c r="KV461" s="24"/>
      <c r="KW461" s="24"/>
      <c r="KX461" s="24"/>
      <c r="KY461" s="24"/>
      <c r="KZ461" s="24"/>
      <c r="LA461" s="24"/>
      <c r="LB461" s="24"/>
      <c r="LC461" s="24"/>
      <c r="LD461" s="24"/>
      <c r="LE461" s="24"/>
      <c r="LF461" s="24"/>
      <c r="LG461" s="24"/>
      <c r="LH461" s="24"/>
      <c r="LI461" s="24"/>
      <c r="LJ461" s="24"/>
      <c r="LK461" s="24"/>
      <c r="LL461" s="24"/>
      <c r="LM461" s="24"/>
      <c r="LN461" s="24"/>
      <c r="LO461" s="24"/>
      <c r="LP461" s="24"/>
      <c r="LQ461" s="24"/>
      <c r="LR461" s="24"/>
      <c r="LS461" s="24"/>
      <c r="LT461" s="24"/>
      <c r="LU461" s="24"/>
      <c r="LV461" s="24"/>
      <c r="LW461" s="24"/>
      <c r="LX461" s="24"/>
      <c r="LY461" s="24"/>
      <c r="LZ461" s="24"/>
      <c r="MA461" s="24"/>
      <c r="MB461" s="24"/>
      <c r="MC461" s="24"/>
      <c r="MD461" s="24"/>
      <c r="ME461" s="24"/>
      <c r="MF461" s="24"/>
      <c r="MG461" s="24"/>
      <c r="MH461" s="24"/>
      <c r="MI461" s="24"/>
      <c r="MJ461" s="24"/>
      <c r="MK461" s="24"/>
      <c r="ML461" s="24"/>
      <c r="MM461" s="24"/>
      <c r="MN461" s="24"/>
      <c r="MO461" s="24"/>
      <c r="MP461" s="24"/>
      <c r="MQ461" s="24"/>
      <c r="MR461" s="24"/>
      <c r="MS461" s="24"/>
      <c r="MT461" s="24"/>
      <c r="MU461" s="24"/>
      <c r="MV461" s="24"/>
      <c r="MW461" s="24"/>
      <c r="MX461" s="24"/>
      <c r="MY461" s="24"/>
      <c r="MZ461" s="24"/>
      <c r="NA461" s="24"/>
      <c r="NB461" s="24"/>
      <c r="NC461" s="24"/>
      <c r="ND461" s="24"/>
      <c r="NE461" s="24"/>
      <c r="NF461" s="24"/>
      <c r="NG461" s="24"/>
      <c r="NH461" s="24"/>
      <c r="NI461" s="24"/>
      <c r="NJ461" s="24"/>
      <c r="NK461" s="24"/>
      <c r="NL461" s="24"/>
      <c r="NM461" s="24"/>
      <c r="NN461" s="24"/>
      <c r="NO461" s="24"/>
      <c r="NP461" s="24"/>
      <c r="NQ461" s="24"/>
      <c r="NR461" s="24"/>
      <c r="NS461" s="24"/>
      <c r="NT461" s="24"/>
      <c r="NU461" s="24"/>
      <c r="NV461" s="24"/>
      <c r="NW461" s="24"/>
      <c r="NX461" s="24"/>
      <c r="NY461" s="24"/>
      <c r="NZ461" s="24"/>
      <c r="OA461" s="24"/>
      <c r="OB461" s="24"/>
      <c r="OC461" s="24"/>
      <c r="OD461" s="24"/>
      <c r="OE461" s="24"/>
      <c r="OF461" s="24"/>
      <c r="OG461" s="24"/>
      <c r="OH461" s="24"/>
      <c r="OI461" s="24"/>
      <c r="OJ461" s="24"/>
      <c r="OK461" s="24"/>
      <c r="OL461" s="24"/>
      <c r="OM461" s="24"/>
      <c r="ON461" s="24"/>
      <c r="OO461" s="24"/>
      <c r="OP461" s="24"/>
      <c r="OQ461" s="24"/>
      <c r="OR461" s="24"/>
      <c r="OS461" s="24"/>
      <c r="OT461" s="24"/>
      <c r="OU461" s="24"/>
      <c r="OV461" s="24"/>
      <c r="OW461" s="24"/>
      <c r="OX461" s="24"/>
      <c r="OY461" s="24"/>
      <c r="OZ461" s="24"/>
      <c r="PA461" s="24"/>
      <c r="PB461" s="24"/>
      <c r="PC461" s="24"/>
      <c r="PD461" s="24"/>
      <c r="PE461" s="24"/>
      <c r="PF461" s="24"/>
      <c r="PG461" s="24"/>
      <c r="PH461" s="24"/>
      <c r="PI461" s="24"/>
      <c r="PJ461" s="24"/>
      <c r="PK461" s="24"/>
      <c r="PL461" s="24"/>
      <c r="PM461" s="24"/>
      <c r="PN461" s="24"/>
      <c r="PO461" s="24"/>
      <c r="PP461" s="24"/>
      <c r="PQ461" s="24"/>
      <c r="PR461" s="24"/>
      <c r="PS461" s="24"/>
      <c r="PT461" s="24"/>
      <c r="PU461" s="24"/>
      <c r="PV461" s="24"/>
      <c r="PW461" s="24"/>
      <c r="PX461" s="24"/>
      <c r="PY461" s="24"/>
      <c r="PZ461" s="24"/>
      <c r="QA461" s="24"/>
      <c r="QB461" s="24"/>
      <c r="QC461" s="24"/>
      <c r="QD461" s="24"/>
      <c r="QE461" s="24"/>
      <c r="QF461" s="24"/>
      <c r="QG461" s="24"/>
      <c r="QH461" s="24"/>
      <c r="QI461" s="24"/>
      <c r="QJ461" s="24"/>
      <c r="QK461" s="24"/>
      <c r="QL461" s="24"/>
      <c r="QM461" s="24"/>
      <c r="QN461" s="24"/>
      <c r="QO461" s="24"/>
      <c r="QP461" s="24"/>
      <c r="QQ461" s="24"/>
      <c r="QR461" s="24"/>
      <c r="QS461" s="24"/>
      <c r="QT461" s="24"/>
      <c r="QU461" s="24"/>
      <c r="QV461" s="24"/>
      <c r="QW461" s="24"/>
      <c r="QX461" s="24"/>
      <c r="QY461" s="24"/>
      <c r="QZ461" s="24"/>
      <c r="RA461" s="24"/>
      <c r="RB461" s="24"/>
      <c r="RC461" s="24"/>
      <c r="RD461" s="24"/>
      <c r="RE461" s="24"/>
      <c r="RF461" s="24"/>
      <c r="RG461" s="24"/>
      <c r="RH461" s="24"/>
      <c r="RI461" s="24"/>
      <c r="RJ461" s="24"/>
      <c r="RK461" s="24"/>
      <c r="RL461" s="24"/>
      <c r="RM461" s="24"/>
      <c r="RN461" s="24"/>
      <c r="RO461" s="24"/>
      <c r="RP461" s="24"/>
      <c r="RQ461" s="24"/>
      <c r="RR461" s="24"/>
      <c r="RS461" s="24"/>
      <c r="RT461" s="24"/>
      <c r="RU461" s="24"/>
      <c r="RV461" s="24"/>
      <c r="RW461" s="24"/>
      <c r="RX461" s="24"/>
      <c r="RY461" s="24"/>
      <c r="RZ461" s="24"/>
      <c r="SA461" s="24"/>
      <c r="SB461" s="24"/>
      <c r="SC461" s="24"/>
      <c r="SD461" s="24"/>
      <c r="SE461" s="24"/>
      <c r="SF461" s="24"/>
      <c r="SG461" s="24"/>
      <c r="SH461" s="24"/>
      <c r="SI461" s="24"/>
      <c r="SJ461" s="24"/>
      <c r="SK461" s="24"/>
      <c r="SL461" s="24"/>
      <c r="SM461" s="24"/>
      <c r="SN461" s="24"/>
      <c r="SO461" s="24"/>
      <c r="SP461" s="24"/>
      <c r="SQ461" s="24"/>
      <c r="SR461" s="24"/>
      <c r="SS461" s="24"/>
      <c r="ST461" s="24"/>
      <c r="SU461" s="24"/>
      <c r="SV461" s="24"/>
      <c r="SW461" s="24"/>
      <c r="SX461" s="24"/>
      <c r="SY461" s="24"/>
      <c r="SZ461" s="24"/>
      <c r="TA461" s="24"/>
      <c r="TB461" s="24"/>
      <c r="TC461" s="24"/>
      <c r="TD461" s="24"/>
      <c r="TE461" s="24"/>
      <c r="TF461" s="24"/>
      <c r="TG461" s="24"/>
      <c r="TH461" s="24"/>
      <c r="TI461" s="24"/>
      <c r="TJ461" s="24"/>
      <c r="TK461" s="24"/>
      <c r="TL461" s="24"/>
      <c r="TM461" s="24"/>
      <c r="TN461" s="24"/>
      <c r="TO461" s="24"/>
      <c r="TP461" s="24"/>
      <c r="TQ461" s="24"/>
      <c r="TR461" s="24"/>
      <c r="TS461" s="24"/>
      <c r="TT461" s="24"/>
      <c r="TU461" s="24"/>
      <c r="TV461" s="24"/>
      <c r="TW461" s="24"/>
      <c r="TX461" s="24"/>
      <c r="TY461" s="24"/>
      <c r="TZ461" s="24"/>
      <c r="UA461" s="24"/>
      <c r="UB461" s="24"/>
      <c r="UC461" s="24"/>
      <c r="UD461" s="24"/>
      <c r="UE461" s="24"/>
      <c r="UF461" s="24"/>
      <c r="UG461" s="24"/>
      <c r="UH461" s="24"/>
      <c r="UI461" s="24"/>
      <c r="UJ461" s="24"/>
      <c r="UK461" s="24"/>
      <c r="UL461" s="24"/>
      <c r="UM461" s="24"/>
      <c r="UN461" s="24"/>
      <c r="UO461" s="24"/>
      <c r="UP461" s="24"/>
      <c r="UQ461" s="24"/>
      <c r="UR461" s="24"/>
      <c r="US461" s="24"/>
      <c r="UT461" s="24"/>
      <c r="UU461" s="24"/>
      <c r="UV461" s="24"/>
      <c r="UW461" s="24"/>
      <c r="UX461" s="24"/>
      <c r="UY461" s="24"/>
      <c r="UZ461" s="24"/>
      <c r="VA461" s="24"/>
      <c r="VB461" s="24"/>
      <c r="VC461" s="24"/>
      <c r="VD461" s="24"/>
    </row>
    <row r="462" spans="1:576" s="23" customFormat="1" ht="15" customHeight="1" x14ac:dyDescent="0.2">
      <c r="A462" s="18">
        <v>148</v>
      </c>
      <c r="B462" s="89" t="s">
        <v>325</v>
      </c>
      <c r="C462" s="89" t="s">
        <v>326</v>
      </c>
      <c r="D462" s="20">
        <v>14</v>
      </c>
      <c r="E462" s="89" t="s">
        <v>247</v>
      </c>
      <c r="F462" s="89" t="s">
        <v>327</v>
      </c>
      <c r="G462" s="140" t="s">
        <v>354</v>
      </c>
      <c r="H462" s="22">
        <v>40</v>
      </c>
      <c r="I462" s="157" t="s">
        <v>121</v>
      </c>
      <c r="J462" s="21" t="s">
        <v>241</v>
      </c>
      <c r="K462" s="21" t="s">
        <v>273</v>
      </c>
      <c r="L462" s="21" t="s">
        <v>287</v>
      </c>
      <c r="M462" s="22">
        <v>1</v>
      </c>
      <c r="N462" s="101">
        <v>14024</v>
      </c>
      <c r="O462" s="62">
        <f t="shared" si="244"/>
        <v>2804.8</v>
      </c>
      <c r="P462" s="62"/>
      <c r="Q462" s="62">
        <f t="shared" si="232"/>
        <v>16828.8</v>
      </c>
      <c r="R462" s="62">
        <f>70.1*6</f>
        <v>420.59999999999997</v>
      </c>
      <c r="S462" s="62">
        <f t="shared" si="233"/>
        <v>3049.4666666666667</v>
      </c>
      <c r="T462" s="62">
        <f t="shared" si="234"/>
        <v>30494.666666666664</v>
      </c>
      <c r="U462" s="62">
        <f t="shared" si="235"/>
        <v>2945.0399999999995</v>
      </c>
      <c r="V462" s="62">
        <f t="shared" si="236"/>
        <v>504.86399999999998</v>
      </c>
      <c r="W462" s="62">
        <f t="shared" si="237"/>
        <v>841.44</v>
      </c>
      <c r="X462" s="62">
        <f t="shared" si="238"/>
        <v>336.57599999999996</v>
      </c>
      <c r="Y462" s="62">
        <v>869</v>
      </c>
      <c r="Z462" s="62">
        <v>599</v>
      </c>
      <c r="AA462" s="64">
        <f t="shared" si="239"/>
        <v>9148.4</v>
      </c>
      <c r="AB462" s="64">
        <f t="shared" si="240"/>
        <v>26903.031111111111</v>
      </c>
      <c r="AC462" s="64">
        <f t="shared" si="241"/>
        <v>322836.37333333335</v>
      </c>
      <c r="AD462" s="64"/>
      <c r="AE462" s="64"/>
      <c r="AF462" s="64"/>
      <c r="AG462" s="64"/>
      <c r="AH462" s="64"/>
      <c r="AI462" s="64"/>
      <c r="AJ462" s="64"/>
      <c r="AK462" s="64"/>
      <c r="AL462" s="6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/>
      <c r="BR462" s="24"/>
      <c r="BS462" s="24"/>
      <c r="BT462" s="24"/>
      <c r="BU462" s="24"/>
      <c r="BV462" s="24"/>
      <c r="BW462" s="24"/>
      <c r="BX462" s="24"/>
      <c r="BY462" s="24"/>
      <c r="BZ462" s="24"/>
      <c r="CA462" s="24"/>
      <c r="CB462" s="24"/>
      <c r="CC462" s="24"/>
      <c r="CD462" s="24"/>
      <c r="CE462" s="24"/>
      <c r="CF462" s="24"/>
      <c r="CG462" s="24"/>
      <c r="CH462" s="24"/>
      <c r="CI462" s="24"/>
      <c r="CJ462" s="24"/>
      <c r="CK462" s="24"/>
      <c r="CL462" s="24"/>
      <c r="CM462" s="24"/>
      <c r="CN462" s="24"/>
      <c r="CO462" s="24"/>
      <c r="CP462" s="24"/>
      <c r="CQ462" s="24"/>
      <c r="CR462" s="24"/>
      <c r="CS462" s="24"/>
      <c r="CT462" s="24"/>
      <c r="CU462" s="24"/>
      <c r="CV462" s="24"/>
      <c r="CW462" s="24"/>
      <c r="CX462" s="24"/>
      <c r="CY462" s="24"/>
      <c r="CZ462" s="24"/>
      <c r="DA462" s="24"/>
      <c r="DB462" s="24"/>
      <c r="DC462" s="24"/>
      <c r="DD462" s="24"/>
      <c r="DE462" s="24"/>
      <c r="DF462" s="24"/>
      <c r="DG462" s="24"/>
      <c r="DH462" s="24"/>
      <c r="DI462" s="24"/>
      <c r="DJ462" s="24"/>
      <c r="DK462" s="24"/>
      <c r="DL462" s="24"/>
      <c r="DM462" s="24"/>
      <c r="DN462" s="24"/>
      <c r="DO462" s="24"/>
      <c r="DP462" s="24"/>
      <c r="DQ462" s="24"/>
      <c r="DR462" s="24"/>
      <c r="DS462" s="24"/>
      <c r="DT462" s="24"/>
      <c r="DU462" s="24"/>
      <c r="DV462" s="24"/>
      <c r="DW462" s="24"/>
      <c r="DX462" s="24"/>
      <c r="DY462" s="24"/>
      <c r="DZ462" s="24"/>
      <c r="EA462" s="24"/>
      <c r="EB462" s="24"/>
      <c r="EC462" s="24"/>
      <c r="ED462" s="24"/>
      <c r="EE462" s="24"/>
      <c r="EF462" s="24"/>
      <c r="EG462" s="24"/>
      <c r="EH462" s="24"/>
      <c r="EI462" s="24"/>
      <c r="EJ462" s="24"/>
      <c r="EK462" s="24"/>
      <c r="EL462" s="24"/>
      <c r="EM462" s="24"/>
      <c r="EN462" s="24"/>
      <c r="EO462" s="24"/>
      <c r="EP462" s="24"/>
      <c r="EQ462" s="24"/>
      <c r="ER462" s="24"/>
      <c r="ES462" s="24"/>
      <c r="ET462" s="24"/>
      <c r="EU462" s="24"/>
      <c r="EV462" s="24"/>
      <c r="EW462" s="24"/>
      <c r="EX462" s="24"/>
      <c r="EY462" s="24"/>
      <c r="EZ462" s="24"/>
      <c r="FA462" s="24"/>
      <c r="FB462" s="24"/>
      <c r="FC462" s="24"/>
      <c r="FD462" s="24"/>
      <c r="FE462" s="24"/>
      <c r="FF462" s="24"/>
      <c r="FG462" s="24"/>
      <c r="FH462" s="24"/>
      <c r="FI462" s="24"/>
      <c r="FJ462" s="24"/>
      <c r="FK462" s="24"/>
      <c r="FL462" s="24"/>
      <c r="FM462" s="24"/>
      <c r="FN462" s="24"/>
      <c r="FO462" s="24"/>
      <c r="FP462" s="24"/>
      <c r="FQ462" s="24"/>
      <c r="FR462" s="24"/>
      <c r="FS462" s="24"/>
      <c r="FT462" s="24"/>
      <c r="FU462" s="24"/>
      <c r="FV462" s="24"/>
      <c r="FW462" s="24"/>
      <c r="FX462" s="24"/>
      <c r="FY462" s="24"/>
      <c r="FZ462" s="24"/>
      <c r="GA462" s="24"/>
      <c r="GB462" s="24"/>
      <c r="GC462" s="24"/>
      <c r="GD462" s="24"/>
      <c r="GE462" s="24"/>
      <c r="GF462" s="24"/>
      <c r="GG462" s="24"/>
      <c r="GH462" s="24"/>
      <c r="GI462" s="24"/>
      <c r="GJ462" s="24"/>
      <c r="GK462" s="24"/>
      <c r="GL462" s="24"/>
      <c r="GM462" s="24"/>
      <c r="GN462" s="24"/>
      <c r="GO462" s="24"/>
      <c r="GP462" s="24"/>
      <c r="GQ462" s="24"/>
      <c r="GR462" s="24"/>
      <c r="GS462" s="24"/>
      <c r="GT462" s="24"/>
      <c r="GU462" s="24"/>
      <c r="GV462" s="24"/>
      <c r="GW462" s="24"/>
      <c r="GX462" s="24"/>
      <c r="GY462" s="24"/>
      <c r="GZ462" s="24"/>
      <c r="HA462" s="24"/>
      <c r="HB462" s="24"/>
      <c r="HC462" s="24"/>
      <c r="HD462" s="24"/>
      <c r="HE462" s="24"/>
      <c r="HF462" s="24"/>
      <c r="HG462" s="24"/>
      <c r="HH462" s="24"/>
      <c r="HI462" s="24"/>
      <c r="HJ462" s="24"/>
      <c r="HK462" s="24"/>
      <c r="HL462" s="24"/>
      <c r="HM462" s="24"/>
      <c r="HN462" s="24"/>
      <c r="HO462" s="24"/>
      <c r="HP462" s="24"/>
      <c r="HQ462" s="24"/>
      <c r="HR462" s="24"/>
      <c r="HS462" s="24"/>
      <c r="HT462" s="24"/>
      <c r="HU462" s="24"/>
      <c r="HV462" s="24"/>
      <c r="HW462" s="24"/>
      <c r="HX462" s="24"/>
      <c r="HY462" s="24"/>
      <c r="HZ462" s="24"/>
      <c r="IA462" s="24"/>
      <c r="IB462" s="24"/>
      <c r="IC462" s="24"/>
      <c r="ID462" s="24"/>
      <c r="IE462" s="24"/>
      <c r="IF462" s="24"/>
      <c r="IG462" s="24"/>
      <c r="IH462" s="24"/>
      <c r="II462" s="24"/>
      <c r="IJ462" s="24"/>
      <c r="IK462" s="24"/>
      <c r="IL462" s="24"/>
      <c r="IM462" s="24"/>
      <c r="IN462" s="24"/>
      <c r="IO462" s="24"/>
      <c r="IP462" s="24"/>
      <c r="IQ462" s="24"/>
      <c r="IR462" s="24"/>
      <c r="IS462" s="24"/>
      <c r="IT462" s="24"/>
      <c r="IU462" s="24"/>
      <c r="IV462" s="24"/>
      <c r="IW462" s="24"/>
      <c r="IX462" s="24"/>
      <c r="IY462" s="24"/>
      <c r="IZ462" s="24"/>
      <c r="JA462" s="24"/>
      <c r="JB462" s="24"/>
      <c r="JC462" s="24"/>
      <c r="JD462" s="24"/>
      <c r="JE462" s="24"/>
      <c r="JF462" s="24"/>
      <c r="JG462" s="24"/>
      <c r="JH462" s="24"/>
      <c r="JI462" s="24"/>
      <c r="JJ462" s="24"/>
      <c r="JK462" s="24"/>
      <c r="JL462" s="24"/>
      <c r="JM462" s="24"/>
      <c r="JN462" s="24"/>
      <c r="JO462" s="24"/>
      <c r="JP462" s="24"/>
      <c r="JQ462" s="24"/>
      <c r="JR462" s="24"/>
      <c r="JS462" s="24"/>
      <c r="JT462" s="24"/>
      <c r="JU462" s="24"/>
      <c r="JV462" s="24"/>
      <c r="JW462" s="24"/>
      <c r="JX462" s="24"/>
      <c r="JY462" s="24"/>
      <c r="JZ462" s="24"/>
      <c r="KA462" s="24"/>
      <c r="KB462" s="24"/>
      <c r="KC462" s="24"/>
      <c r="KD462" s="24"/>
      <c r="KE462" s="24"/>
      <c r="KF462" s="24"/>
      <c r="KG462" s="24"/>
      <c r="KH462" s="24"/>
      <c r="KI462" s="24"/>
      <c r="KJ462" s="24"/>
      <c r="KK462" s="24"/>
      <c r="KL462" s="24"/>
      <c r="KM462" s="24"/>
      <c r="KN462" s="24"/>
      <c r="KO462" s="24"/>
      <c r="KP462" s="24"/>
      <c r="KQ462" s="24"/>
      <c r="KR462" s="24"/>
      <c r="KS462" s="24"/>
      <c r="KT462" s="24"/>
      <c r="KU462" s="24"/>
      <c r="KV462" s="24"/>
      <c r="KW462" s="24"/>
      <c r="KX462" s="24"/>
      <c r="KY462" s="24"/>
      <c r="KZ462" s="24"/>
      <c r="LA462" s="24"/>
      <c r="LB462" s="24"/>
      <c r="LC462" s="24"/>
      <c r="LD462" s="24"/>
      <c r="LE462" s="24"/>
      <c r="LF462" s="24"/>
      <c r="LG462" s="24"/>
      <c r="LH462" s="24"/>
      <c r="LI462" s="24"/>
      <c r="LJ462" s="24"/>
      <c r="LK462" s="24"/>
      <c r="LL462" s="24"/>
      <c r="LM462" s="24"/>
      <c r="LN462" s="24"/>
      <c r="LO462" s="24"/>
      <c r="LP462" s="24"/>
      <c r="LQ462" s="24"/>
      <c r="LR462" s="24"/>
      <c r="LS462" s="24"/>
      <c r="LT462" s="24"/>
      <c r="LU462" s="24"/>
      <c r="LV462" s="24"/>
      <c r="LW462" s="24"/>
      <c r="LX462" s="24"/>
      <c r="LY462" s="24"/>
      <c r="LZ462" s="24"/>
      <c r="MA462" s="24"/>
      <c r="MB462" s="24"/>
      <c r="MC462" s="24"/>
      <c r="MD462" s="24"/>
      <c r="ME462" s="24"/>
      <c r="MF462" s="24"/>
      <c r="MG462" s="24"/>
      <c r="MH462" s="24"/>
      <c r="MI462" s="24"/>
      <c r="MJ462" s="24"/>
      <c r="MK462" s="24"/>
      <c r="ML462" s="24"/>
      <c r="MM462" s="24"/>
      <c r="MN462" s="24"/>
      <c r="MO462" s="24"/>
      <c r="MP462" s="24"/>
      <c r="MQ462" s="24"/>
      <c r="MR462" s="24"/>
      <c r="MS462" s="24"/>
      <c r="MT462" s="24"/>
      <c r="MU462" s="24"/>
      <c r="MV462" s="24"/>
      <c r="MW462" s="24"/>
      <c r="MX462" s="24"/>
      <c r="MY462" s="24"/>
      <c r="MZ462" s="24"/>
      <c r="NA462" s="24"/>
      <c r="NB462" s="24"/>
      <c r="NC462" s="24"/>
      <c r="ND462" s="24"/>
      <c r="NE462" s="24"/>
      <c r="NF462" s="24"/>
      <c r="NG462" s="24"/>
      <c r="NH462" s="24"/>
      <c r="NI462" s="24"/>
      <c r="NJ462" s="24"/>
      <c r="NK462" s="24"/>
      <c r="NL462" s="24"/>
      <c r="NM462" s="24"/>
      <c r="NN462" s="24"/>
      <c r="NO462" s="24"/>
      <c r="NP462" s="24"/>
      <c r="NQ462" s="24"/>
      <c r="NR462" s="24"/>
      <c r="NS462" s="24"/>
      <c r="NT462" s="24"/>
      <c r="NU462" s="24"/>
      <c r="NV462" s="24"/>
      <c r="NW462" s="24"/>
      <c r="NX462" s="24"/>
      <c r="NY462" s="24"/>
      <c r="NZ462" s="24"/>
      <c r="OA462" s="24"/>
      <c r="OB462" s="24"/>
      <c r="OC462" s="24"/>
      <c r="OD462" s="24"/>
      <c r="OE462" s="24"/>
      <c r="OF462" s="24"/>
      <c r="OG462" s="24"/>
      <c r="OH462" s="24"/>
      <c r="OI462" s="24"/>
      <c r="OJ462" s="24"/>
      <c r="OK462" s="24"/>
      <c r="OL462" s="24"/>
      <c r="OM462" s="24"/>
      <c r="ON462" s="24"/>
      <c r="OO462" s="24"/>
      <c r="OP462" s="24"/>
      <c r="OQ462" s="24"/>
      <c r="OR462" s="24"/>
      <c r="OS462" s="24"/>
      <c r="OT462" s="24"/>
      <c r="OU462" s="24"/>
      <c r="OV462" s="24"/>
      <c r="OW462" s="24"/>
      <c r="OX462" s="24"/>
      <c r="OY462" s="24"/>
      <c r="OZ462" s="24"/>
      <c r="PA462" s="24"/>
      <c r="PB462" s="24"/>
      <c r="PC462" s="24"/>
      <c r="PD462" s="24"/>
      <c r="PE462" s="24"/>
      <c r="PF462" s="24"/>
      <c r="PG462" s="24"/>
      <c r="PH462" s="24"/>
      <c r="PI462" s="24"/>
      <c r="PJ462" s="24"/>
      <c r="PK462" s="24"/>
      <c r="PL462" s="24"/>
      <c r="PM462" s="24"/>
      <c r="PN462" s="24"/>
      <c r="PO462" s="24"/>
      <c r="PP462" s="24"/>
      <c r="PQ462" s="24"/>
      <c r="PR462" s="24"/>
      <c r="PS462" s="24"/>
      <c r="PT462" s="24"/>
      <c r="PU462" s="24"/>
      <c r="PV462" s="24"/>
      <c r="PW462" s="24"/>
      <c r="PX462" s="24"/>
      <c r="PY462" s="24"/>
      <c r="PZ462" s="24"/>
      <c r="QA462" s="24"/>
      <c r="QB462" s="24"/>
      <c r="QC462" s="24"/>
      <c r="QD462" s="24"/>
      <c r="QE462" s="24"/>
      <c r="QF462" s="24"/>
      <c r="QG462" s="24"/>
      <c r="QH462" s="24"/>
      <c r="QI462" s="24"/>
      <c r="QJ462" s="24"/>
      <c r="QK462" s="24"/>
      <c r="QL462" s="24"/>
      <c r="QM462" s="24"/>
      <c r="QN462" s="24"/>
      <c r="QO462" s="24"/>
      <c r="QP462" s="24"/>
      <c r="QQ462" s="24"/>
      <c r="QR462" s="24"/>
      <c r="QS462" s="24"/>
      <c r="QT462" s="24"/>
      <c r="QU462" s="24"/>
      <c r="QV462" s="24"/>
      <c r="QW462" s="24"/>
      <c r="QX462" s="24"/>
      <c r="QY462" s="24"/>
      <c r="QZ462" s="24"/>
      <c r="RA462" s="24"/>
      <c r="RB462" s="24"/>
      <c r="RC462" s="24"/>
      <c r="RD462" s="24"/>
      <c r="RE462" s="24"/>
      <c r="RF462" s="24"/>
      <c r="RG462" s="24"/>
      <c r="RH462" s="24"/>
      <c r="RI462" s="24"/>
      <c r="RJ462" s="24"/>
      <c r="RK462" s="24"/>
      <c r="RL462" s="24"/>
      <c r="RM462" s="24"/>
      <c r="RN462" s="24"/>
      <c r="RO462" s="24"/>
      <c r="RP462" s="24"/>
      <c r="RQ462" s="24"/>
      <c r="RR462" s="24"/>
      <c r="RS462" s="24"/>
      <c r="RT462" s="24"/>
      <c r="RU462" s="24"/>
      <c r="RV462" s="24"/>
      <c r="RW462" s="24"/>
      <c r="RX462" s="24"/>
      <c r="RY462" s="24"/>
      <c r="RZ462" s="24"/>
      <c r="SA462" s="24"/>
      <c r="SB462" s="24"/>
      <c r="SC462" s="24"/>
      <c r="SD462" s="24"/>
      <c r="SE462" s="24"/>
      <c r="SF462" s="24"/>
      <c r="SG462" s="24"/>
      <c r="SH462" s="24"/>
      <c r="SI462" s="24"/>
      <c r="SJ462" s="24"/>
      <c r="SK462" s="24"/>
      <c r="SL462" s="24"/>
      <c r="SM462" s="24"/>
      <c r="SN462" s="24"/>
      <c r="SO462" s="24"/>
      <c r="SP462" s="24"/>
      <c r="SQ462" s="24"/>
      <c r="SR462" s="24"/>
      <c r="SS462" s="24"/>
      <c r="ST462" s="24"/>
      <c r="SU462" s="24"/>
      <c r="SV462" s="24"/>
      <c r="SW462" s="24"/>
      <c r="SX462" s="24"/>
      <c r="SY462" s="24"/>
      <c r="SZ462" s="24"/>
      <c r="TA462" s="24"/>
      <c r="TB462" s="24"/>
      <c r="TC462" s="24"/>
      <c r="TD462" s="24"/>
      <c r="TE462" s="24"/>
      <c r="TF462" s="24"/>
      <c r="TG462" s="24"/>
      <c r="TH462" s="24"/>
      <c r="TI462" s="24"/>
      <c r="TJ462" s="24"/>
      <c r="TK462" s="24"/>
      <c r="TL462" s="24"/>
      <c r="TM462" s="24"/>
      <c r="TN462" s="24"/>
      <c r="TO462" s="24"/>
      <c r="TP462" s="24"/>
      <c r="TQ462" s="24"/>
      <c r="TR462" s="24"/>
      <c r="TS462" s="24"/>
      <c r="TT462" s="24"/>
      <c r="TU462" s="24"/>
      <c r="TV462" s="24"/>
      <c r="TW462" s="24"/>
      <c r="TX462" s="24"/>
      <c r="TY462" s="24"/>
      <c r="TZ462" s="24"/>
      <c r="UA462" s="24"/>
      <c r="UB462" s="24"/>
      <c r="UC462" s="24"/>
      <c r="UD462" s="24"/>
      <c r="UE462" s="24"/>
      <c r="UF462" s="24"/>
      <c r="UG462" s="24"/>
      <c r="UH462" s="24"/>
      <c r="UI462" s="24"/>
      <c r="UJ462" s="24"/>
      <c r="UK462" s="24"/>
      <c r="UL462" s="24"/>
      <c r="UM462" s="24"/>
      <c r="UN462" s="24"/>
      <c r="UO462" s="24"/>
      <c r="UP462" s="24"/>
      <c r="UQ462" s="24"/>
      <c r="UR462" s="24"/>
      <c r="US462" s="24"/>
      <c r="UT462" s="24"/>
      <c r="UU462" s="24"/>
      <c r="UV462" s="24"/>
      <c r="UW462" s="24"/>
      <c r="UX462" s="24"/>
      <c r="UY462" s="24"/>
      <c r="UZ462" s="24"/>
      <c r="VA462" s="24"/>
      <c r="VB462" s="24"/>
      <c r="VC462" s="24"/>
      <c r="VD462" s="24"/>
    </row>
    <row r="463" spans="1:576" s="23" customFormat="1" ht="15" customHeight="1" x14ac:dyDescent="0.2">
      <c r="A463" s="18">
        <v>149</v>
      </c>
      <c r="B463" s="89" t="s">
        <v>325</v>
      </c>
      <c r="C463" s="89" t="s">
        <v>326</v>
      </c>
      <c r="D463" s="20">
        <v>14</v>
      </c>
      <c r="E463" s="89" t="s">
        <v>247</v>
      </c>
      <c r="F463" s="89" t="s">
        <v>327</v>
      </c>
      <c r="G463" s="140" t="s">
        <v>354</v>
      </c>
      <c r="H463" s="22">
        <v>40</v>
      </c>
      <c r="I463" s="157" t="s">
        <v>121</v>
      </c>
      <c r="J463" s="21" t="s">
        <v>241</v>
      </c>
      <c r="K463" s="21" t="s">
        <v>273</v>
      </c>
      <c r="L463" s="21" t="s">
        <v>287</v>
      </c>
      <c r="M463" s="22">
        <v>1</v>
      </c>
      <c r="N463" s="101">
        <v>14024</v>
      </c>
      <c r="O463" s="62">
        <f t="shared" si="244"/>
        <v>2804.8</v>
      </c>
      <c r="P463" s="62"/>
      <c r="Q463" s="62">
        <f t="shared" si="232"/>
        <v>16828.8</v>
      </c>
      <c r="R463" s="62">
        <f>70.1*4</f>
        <v>280.39999999999998</v>
      </c>
      <c r="S463" s="62">
        <f t="shared" si="233"/>
        <v>3049.4666666666667</v>
      </c>
      <c r="T463" s="62">
        <f t="shared" si="234"/>
        <v>30494.666666666664</v>
      </c>
      <c r="U463" s="62">
        <f t="shared" si="235"/>
        <v>2945.0399999999995</v>
      </c>
      <c r="V463" s="62">
        <f t="shared" si="236"/>
        <v>504.86399999999998</v>
      </c>
      <c r="W463" s="62">
        <f t="shared" si="237"/>
        <v>841.44</v>
      </c>
      <c r="X463" s="62">
        <f t="shared" si="238"/>
        <v>336.57599999999996</v>
      </c>
      <c r="Y463" s="62">
        <v>869</v>
      </c>
      <c r="Z463" s="62">
        <v>599</v>
      </c>
      <c r="AA463" s="64">
        <f t="shared" si="239"/>
        <v>9148.4</v>
      </c>
      <c r="AB463" s="64">
        <f t="shared" si="240"/>
        <v>26762.831111111114</v>
      </c>
      <c r="AC463" s="64">
        <f t="shared" si="241"/>
        <v>321153.97333333339</v>
      </c>
      <c r="AD463" s="64"/>
      <c r="AE463" s="64"/>
      <c r="AF463" s="64"/>
      <c r="AG463" s="64"/>
      <c r="AH463" s="64"/>
      <c r="AI463" s="64"/>
      <c r="AJ463" s="64"/>
      <c r="AK463" s="64"/>
      <c r="AL463" s="6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  <c r="CH463" s="24"/>
      <c r="CI463" s="24"/>
      <c r="CJ463" s="24"/>
      <c r="CK463" s="24"/>
      <c r="CL463" s="24"/>
      <c r="CM463" s="24"/>
      <c r="CN463" s="24"/>
      <c r="CO463" s="24"/>
      <c r="CP463" s="24"/>
      <c r="CQ463" s="24"/>
      <c r="CR463" s="24"/>
      <c r="CS463" s="24"/>
      <c r="CT463" s="24"/>
      <c r="CU463" s="24"/>
      <c r="CV463" s="24"/>
      <c r="CW463" s="24"/>
      <c r="CX463" s="24"/>
      <c r="CY463" s="24"/>
      <c r="CZ463" s="24"/>
      <c r="DA463" s="24"/>
      <c r="DB463" s="24"/>
      <c r="DC463" s="24"/>
      <c r="DD463" s="24"/>
      <c r="DE463" s="24"/>
      <c r="DF463" s="24"/>
      <c r="DG463" s="24"/>
      <c r="DH463" s="24"/>
      <c r="DI463" s="24"/>
      <c r="DJ463" s="24"/>
      <c r="DK463" s="24"/>
      <c r="DL463" s="24"/>
      <c r="DM463" s="24"/>
      <c r="DN463" s="24"/>
      <c r="DO463" s="24"/>
      <c r="DP463" s="24"/>
      <c r="DQ463" s="24"/>
      <c r="DR463" s="24"/>
      <c r="DS463" s="24"/>
      <c r="DT463" s="24"/>
      <c r="DU463" s="24"/>
      <c r="DV463" s="24"/>
      <c r="DW463" s="24"/>
      <c r="DX463" s="24"/>
      <c r="DY463" s="24"/>
      <c r="DZ463" s="24"/>
      <c r="EA463" s="24"/>
      <c r="EB463" s="24"/>
      <c r="EC463" s="24"/>
      <c r="ED463" s="24"/>
      <c r="EE463" s="24"/>
      <c r="EF463" s="24"/>
      <c r="EG463" s="24"/>
      <c r="EH463" s="24"/>
      <c r="EI463" s="24"/>
      <c r="EJ463" s="24"/>
      <c r="EK463" s="24"/>
      <c r="EL463" s="24"/>
      <c r="EM463" s="24"/>
      <c r="EN463" s="24"/>
      <c r="EO463" s="24"/>
      <c r="EP463" s="24"/>
      <c r="EQ463" s="24"/>
      <c r="ER463" s="24"/>
      <c r="ES463" s="24"/>
      <c r="ET463" s="24"/>
      <c r="EU463" s="24"/>
      <c r="EV463" s="24"/>
      <c r="EW463" s="24"/>
      <c r="EX463" s="24"/>
      <c r="EY463" s="24"/>
      <c r="EZ463" s="24"/>
      <c r="FA463" s="24"/>
      <c r="FB463" s="24"/>
      <c r="FC463" s="24"/>
      <c r="FD463" s="24"/>
      <c r="FE463" s="24"/>
      <c r="FF463" s="24"/>
      <c r="FG463" s="24"/>
      <c r="FH463" s="24"/>
      <c r="FI463" s="24"/>
      <c r="FJ463" s="24"/>
      <c r="FK463" s="24"/>
      <c r="FL463" s="24"/>
      <c r="FM463" s="24"/>
      <c r="FN463" s="24"/>
      <c r="FO463" s="24"/>
      <c r="FP463" s="24"/>
      <c r="FQ463" s="24"/>
      <c r="FR463" s="24"/>
      <c r="FS463" s="24"/>
      <c r="FT463" s="24"/>
      <c r="FU463" s="24"/>
      <c r="FV463" s="24"/>
      <c r="FW463" s="24"/>
      <c r="FX463" s="24"/>
      <c r="FY463" s="24"/>
      <c r="FZ463" s="24"/>
      <c r="GA463" s="24"/>
      <c r="GB463" s="24"/>
      <c r="GC463" s="24"/>
      <c r="GD463" s="24"/>
      <c r="GE463" s="24"/>
      <c r="GF463" s="24"/>
      <c r="GG463" s="24"/>
      <c r="GH463" s="24"/>
      <c r="GI463" s="24"/>
      <c r="GJ463" s="24"/>
      <c r="GK463" s="24"/>
      <c r="GL463" s="24"/>
      <c r="GM463" s="24"/>
      <c r="GN463" s="24"/>
      <c r="GO463" s="24"/>
      <c r="GP463" s="24"/>
      <c r="GQ463" s="24"/>
      <c r="GR463" s="24"/>
      <c r="GS463" s="24"/>
      <c r="GT463" s="24"/>
      <c r="GU463" s="24"/>
      <c r="GV463" s="24"/>
      <c r="GW463" s="24"/>
      <c r="GX463" s="24"/>
      <c r="GY463" s="24"/>
      <c r="GZ463" s="24"/>
      <c r="HA463" s="24"/>
      <c r="HB463" s="24"/>
      <c r="HC463" s="24"/>
      <c r="HD463" s="24"/>
      <c r="HE463" s="24"/>
      <c r="HF463" s="24"/>
      <c r="HG463" s="24"/>
      <c r="HH463" s="24"/>
      <c r="HI463" s="24"/>
      <c r="HJ463" s="24"/>
      <c r="HK463" s="24"/>
      <c r="HL463" s="24"/>
      <c r="HM463" s="24"/>
      <c r="HN463" s="24"/>
      <c r="HO463" s="24"/>
      <c r="HP463" s="24"/>
      <c r="HQ463" s="24"/>
      <c r="HR463" s="24"/>
      <c r="HS463" s="24"/>
      <c r="HT463" s="24"/>
      <c r="HU463" s="24"/>
      <c r="HV463" s="24"/>
      <c r="HW463" s="24"/>
      <c r="HX463" s="24"/>
      <c r="HY463" s="24"/>
      <c r="HZ463" s="24"/>
      <c r="IA463" s="24"/>
      <c r="IB463" s="24"/>
      <c r="IC463" s="24"/>
      <c r="ID463" s="24"/>
      <c r="IE463" s="24"/>
      <c r="IF463" s="24"/>
      <c r="IG463" s="24"/>
      <c r="IH463" s="24"/>
      <c r="II463" s="24"/>
      <c r="IJ463" s="24"/>
      <c r="IK463" s="24"/>
      <c r="IL463" s="24"/>
      <c r="IM463" s="24"/>
      <c r="IN463" s="24"/>
      <c r="IO463" s="24"/>
      <c r="IP463" s="24"/>
      <c r="IQ463" s="24"/>
      <c r="IR463" s="24"/>
      <c r="IS463" s="24"/>
      <c r="IT463" s="24"/>
      <c r="IU463" s="24"/>
      <c r="IV463" s="24"/>
      <c r="IW463" s="24"/>
      <c r="IX463" s="24"/>
      <c r="IY463" s="24"/>
      <c r="IZ463" s="24"/>
      <c r="JA463" s="24"/>
      <c r="JB463" s="24"/>
      <c r="JC463" s="24"/>
      <c r="JD463" s="24"/>
      <c r="JE463" s="24"/>
      <c r="JF463" s="24"/>
      <c r="JG463" s="24"/>
      <c r="JH463" s="24"/>
      <c r="JI463" s="24"/>
      <c r="JJ463" s="24"/>
      <c r="JK463" s="24"/>
      <c r="JL463" s="24"/>
      <c r="JM463" s="24"/>
      <c r="JN463" s="24"/>
      <c r="JO463" s="24"/>
      <c r="JP463" s="24"/>
      <c r="JQ463" s="24"/>
      <c r="JR463" s="24"/>
      <c r="JS463" s="24"/>
      <c r="JT463" s="24"/>
      <c r="JU463" s="24"/>
      <c r="JV463" s="24"/>
      <c r="JW463" s="24"/>
      <c r="JX463" s="24"/>
      <c r="JY463" s="24"/>
      <c r="JZ463" s="24"/>
      <c r="KA463" s="24"/>
      <c r="KB463" s="24"/>
      <c r="KC463" s="24"/>
      <c r="KD463" s="24"/>
      <c r="KE463" s="24"/>
      <c r="KF463" s="24"/>
      <c r="KG463" s="24"/>
      <c r="KH463" s="24"/>
      <c r="KI463" s="24"/>
      <c r="KJ463" s="24"/>
      <c r="KK463" s="24"/>
      <c r="KL463" s="24"/>
      <c r="KM463" s="24"/>
      <c r="KN463" s="24"/>
      <c r="KO463" s="24"/>
      <c r="KP463" s="24"/>
      <c r="KQ463" s="24"/>
      <c r="KR463" s="24"/>
      <c r="KS463" s="24"/>
      <c r="KT463" s="24"/>
      <c r="KU463" s="24"/>
      <c r="KV463" s="24"/>
      <c r="KW463" s="24"/>
      <c r="KX463" s="24"/>
      <c r="KY463" s="24"/>
      <c r="KZ463" s="24"/>
      <c r="LA463" s="24"/>
      <c r="LB463" s="24"/>
      <c r="LC463" s="24"/>
      <c r="LD463" s="24"/>
      <c r="LE463" s="24"/>
      <c r="LF463" s="24"/>
      <c r="LG463" s="24"/>
      <c r="LH463" s="24"/>
      <c r="LI463" s="24"/>
      <c r="LJ463" s="24"/>
      <c r="LK463" s="24"/>
      <c r="LL463" s="24"/>
      <c r="LM463" s="24"/>
      <c r="LN463" s="24"/>
      <c r="LO463" s="24"/>
      <c r="LP463" s="24"/>
      <c r="LQ463" s="24"/>
      <c r="LR463" s="24"/>
      <c r="LS463" s="24"/>
      <c r="LT463" s="24"/>
      <c r="LU463" s="24"/>
      <c r="LV463" s="24"/>
      <c r="LW463" s="24"/>
      <c r="LX463" s="24"/>
      <c r="LY463" s="24"/>
      <c r="LZ463" s="24"/>
      <c r="MA463" s="24"/>
      <c r="MB463" s="24"/>
      <c r="MC463" s="24"/>
      <c r="MD463" s="24"/>
      <c r="ME463" s="24"/>
      <c r="MF463" s="24"/>
      <c r="MG463" s="24"/>
      <c r="MH463" s="24"/>
      <c r="MI463" s="24"/>
      <c r="MJ463" s="24"/>
      <c r="MK463" s="24"/>
      <c r="ML463" s="24"/>
      <c r="MM463" s="24"/>
      <c r="MN463" s="24"/>
      <c r="MO463" s="24"/>
      <c r="MP463" s="24"/>
      <c r="MQ463" s="24"/>
      <c r="MR463" s="24"/>
      <c r="MS463" s="24"/>
      <c r="MT463" s="24"/>
      <c r="MU463" s="24"/>
      <c r="MV463" s="24"/>
      <c r="MW463" s="24"/>
      <c r="MX463" s="24"/>
      <c r="MY463" s="24"/>
      <c r="MZ463" s="24"/>
      <c r="NA463" s="24"/>
      <c r="NB463" s="24"/>
      <c r="NC463" s="24"/>
      <c r="ND463" s="24"/>
      <c r="NE463" s="24"/>
      <c r="NF463" s="24"/>
      <c r="NG463" s="24"/>
      <c r="NH463" s="24"/>
      <c r="NI463" s="24"/>
      <c r="NJ463" s="24"/>
      <c r="NK463" s="24"/>
      <c r="NL463" s="24"/>
      <c r="NM463" s="24"/>
      <c r="NN463" s="24"/>
      <c r="NO463" s="24"/>
      <c r="NP463" s="24"/>
      <c r="NQ463" s="24"/>
      <c r="NR463" s="24"/>
      <c r="NS463" s="24"/>
      <c r="NT463" s="24"/>
      <c r="NU463" s="24"/>
      <c r="NV463" s="24"/>
      <c r="NW463" s="24"/>
      <c r="NX463" s="24"/>
      <c r="NY463" s="24"/>
      <c r="NZ463" s="24"/>
      <c r="OA463" s="24"/>
      <c r="OB463" s="24"/>
      <c r="OC463" s="24"/>
      <c r="OD463" s="24"/>
      <c r="OE463" s="24"/>
      <c r="OF463" s="24"/>
      <c r="OG463" s="24"/>
      <c r="OH463" s="24"/>
      <c r="OI463" s="24"/>
      <c r="OJ463" s="24"/>
      <c r="OK463" s="24"/>
      <c r="OL463" s="24"/>
      <c r="OM463" s="24"/>
      <c r="ON463" s="24"/>
      <c r="OO463" s="24"/>
      <c r="OP463" s="24"/>
      <c r="OQ463" s="24"/>
      <c r="OR463" s="24"/>
      <c r="OS463" s="24"/>
      <c r="OT463" s="24"/>
      <c r="OU463" s="24"/>
      <c r="OV463" s="24"/>
      <c r="OW463" s="24"/>
      <c r="OX463" s="24"/>
      <c r="OY463" s="24"/>
      <c r="OZ463" s="24"/>
      <c r="PA463" s="24"/>
      <c r="PB463" s="24"/>
      <c r="PC463" s="24"/>
      <c r="PD463" s="24"/>
      <c r="PE463" s="24"/>
      <c r="PF463" s="24"/>
      <c r="PG463" s="24"/>
      <c r="PH463" s="24"/>
      <c r="PI463" s="24"/>
      <c r="PJ463" s="24"/>
      <c r="PK463" s="24"/>
      <c r="PL463" s="24"/>
      <c r="PM463" s="24"/>
      <c r="PN463" s="24"/>
      <c r="PO463" s="24"/>
      <c r="PP463" s="24"/>
      <c r="PQ463" s="24"/>
      <c r="PR463" s="24"/>
      <c r="PS463" s="24"/>
      <c r="PT463" s="24"/>
      <c r="PU463" s="24"/>
      <c r="PV463" s="24"/>
      <c r="PW463" s="24"/>
      <c r="PX463" s="24"/>
      <c r="PY463" s="24"/>
      <c r="PZ463" s="24"/>
      <c r="QA463" s="24"/>
      <c r="QB463" s="24"/>
      <c r="QC463" s="24"/>
      <c r="QD463" s="24"/>
      <c r="QE463" s="24"/>
      <c r="QF463" s="24"/>
      <c r="QG463" s="24"/>
      <c r="QH463" s="24"/>
      <c r="QI463" s="24"/>
      <c r="QJ463" s="24"/>
      <c r="QK463" s="24"/>
      <c r="QL463" s="24"/>
      <c r="QM463" s="24"/>
      <c r="QN463" s="24"/>
      <c r="QO463" s="24"/>
      <c r="QP463" s="24"/>
      <c r="QQ463" s="24"/>
      <c r="QR463" s="24"/>
      <c r="QS463" s="24"/>
      <c r="QT463" s="24"/>
      <c r="QU463" s="24"/>
      <c r="QV463" s="24"/>
      <c r="QW463" s="24"/>
      <c r="QX463" s="24"/>
      <c r="QY463" s="24"/>
      <c r="QZ463" s="24"/>
      <c r="RA463" s="24"/>
      <c r="RB463" s="24"/>
      <c r="RC463" s="24"/>
      <c r="RD463" s="24"/>
      <c r="RE463" s="24"/>
      <c r="RF463" s="24"/>
      <c r="RG463" s="24"/>
      <c r="RH463" s="24"/>
      <c r="RI463" s="24"/>
      <c r="RJ463" s="24"/>
      <c r="RK463" s="24"/>
      <c r="RL463" s="24"/>
      <c r="RM463" s="24"/>
      <c r="RN463" s="24"/>
      <c r="RO463" s="24"/>
      <c r="RP463" s="24"/>
      <c r="RQ463" s="24"/>
      <c r="RR463" s="24"/>
      <c r="RS463" s="24"/>
      <c r="RT463" s="24"/>
      <c r="RU463" s="24"/>
      <c r="RV463" s="24"/>
      <c r="RW463" s="24"/>
      <c r="RX463" s="24"/>
      <c r="RY463" s="24"/>
      <c r="RZ463" s="24"/>
      <c r="SA463" s="24"/>
      <c r="SB463" s="24"/>
      <c r="SC463" s="24"/>
      <c r="SD463" s="24"/>
      <c r="SE463" s="24"/>
      <c r="SF463" s="24"/>
      <c r="SG463" s="24"/>
      <c r="SH463" s="24"/>
      <c r="SI463" s="24"/>
      <c r="SJ463" s="24"/>
      <c r="SK463" s="24"/>
      <c r="SL463" s="24"/>
      <c r="SM463" s="24"/>
      <c r="SN463" s="24"/>
      <c r="SO463" s="24"/>
      <c r="SP463" s="24"/>
      <c r="SQ463" s="24"/>
      <c r="SR463" s="24"/>
      <c r="SS463" s="24"/>
      <c r="ST463" s="24"/>
      <c r="SU463" s="24"/>
      <c r="SV463" s="24"/>
      <c r="SW463" s="24"/>
      <c r="SX463" s="24"/>
      <c r="SY463" s="24"/>
      <c r="SZ463" s="24"/>
      <c r="TA463" s="24"/>
      <c r="TB463" s="24"/>
      <c r="TC463" s="24"/>
      <c r="TD463" s="24"/>
      <c r="TE463" s="24"/>
      <c r="TF463" s="24"/>
      <c r="TG463" s="24"/>
      <c r="TH463" s="24"/>
      <c r="TI463" s="24"/>
      <c r="TJ463" s="24"/>
      <c r="TK463" s="24"/>
      <c r="TL463" s="24"/>
      <c r="TM463" s="24"/>
      <c r="TN463" s="24"/>
      <c r="TO463" s="24"/>
      <c r="TP463" s="24"/>
      <c r="TQ463" s="24"/>
      <c r="TR463" s="24"/>
      <c r="TS463" s="24"/>
      <c r="TT463" s="24"/>
      <c r="TU463" s="24"/>
      <c r="TV463" s="24"/>
      <c r="TW463" s="24"/>
      <c r="TX463" s="24"/>
      <c r="TY463" s="24"/>
      <c r="TZ463" s="24"/>
      <c r="UA463" s="24"/>
      <c r="UB463" s="24"/>
      <c r="UC463" s="24"/>
      <c r="UD463" s="24"/>
      <c r="UE463" s="24"/>
      <c r="UF463" s="24"/>
      <c r="UG463" s="24"/>
      <c r="UH463" s="24"/>
      <c r="UI463" s="24"/>
      <c r="UJ463" s="24"/>
      <c r="UK463" s="24"/>
      <c r="UL463" s="24"/>
      <c r="UM463" s="24"/>
      <c r="UN463" s="24"/>
      <c r="UO463" s="24"/>
      <c r="UP463" s="24"/>
      <c r="UQ463" s="24"/>
      <c r="UR463" s="24"/>
      <c r="US463" s="24"/>
      <c r="UT463" s="24"/>
      <c r="UU463" s="24"/>
      <c r="UV463" s="24"/>
      <c r="UW463" s="24"/>
      <c r="UX463" s="24"/>
      <c r="UY463" s="24"/>
      <c r="UZ463" s="24"/>
      <c r="VA463" s="24"/>
      <c r="VB463" s="24"/>
      <c r="VC463" s="24"/>
      <c r="VD463" s="24"/>
    </row>
    <row r="464" spans="1:576" s="23" customFormat="1" ht="15" customHeight="1" x14ac:dyDescent="0.2">
      <c r="A464" s="18">
        <v>150</v>
      </c>
      <c r="B464" s="89" t="s">
        <v>325</v>
      </c>
      <c r="C464" s="89" t="s">
        <v>326</v>
      </c>
      <c r="D464" s="20">
        <v>14</v>
      </c>
      <c r="E464" s="89" t="s">
        <v>247</v>
      </c>
      <c r="F464" s="89" t="s">
        <v>327</v>
      </c>
      <c r="G464" s="140" t="s">
        <v>354</v>
      </c>
      <c r="H464" s="22">
        <v>40</v>
      </c>
      <c r="I464" s="157" t="s">
        <v>121</v>
      </c>
      <c r="J464" s="21" t="s">
        <v>78</v>
      </c>
      <c r="K464" s="21" t="s">
        <v>273</v>
      </c>
      <c r="L464" s="21" t="s">
        <v>287</v>
      </c>
      <c r="M464" s="22">
        <v>1</v>
      </c>
      <c r="N464" s="101">
        <v>14024</v>
      </c>
      <c r="O464" s="62">
        <f t="shared" si="244"/>
        <v>2804.8</v>
      </c>
      <c r="P464" s="62"/>
      <c r="Q464" s="62">
        <f t="shared" si="232"/>
        <v>16828.8</v>
      </c>
      <c r="R464" s="62">
        <f>70.1*7</f>
        <v>490.69999999999993</v>
      </c>
      <c r="S464" s="62">
        <f t="shared" si="233"/>
        <v>3049.4666666666667</v>
      </c>
      <c r="T464" s="62">
        <f t="shared" si="234"/>
        <v>30494.666666666664</v>
      </c>
      <c r="U464" s="62">
        <f t="shared" si="235"/>
        <v>2945.0399999999995</v>
      </c>
      <c r="V464" s="62">
        <f t="shared" si="236"/>
        <v>504.86399999999998</v>
      </c>
      <c r="W464" s="62">
        <f t="shared" si="237"/>
        <v>841.44</v>
      </c>
      <c r="X464" s="62">
        <f t="shared" si="238"/>
        <v>336.57599999999996</v>
      </c>
      <c r="Y464" s="62">
        <v>869</v>
      </c>
      <c r="Z464" s="62">
        <v>599</v>
      </c>
      <c r="AA464" s="64">
        <f t="shared" si="239"/>
        <v>9148.4</v>
      </c>
      <c r="AB464" s="64">
        <f t="shared" si="240"/>
        <v>26973.131111111114</v>
      </c>
      <c r="AC464" s="64">
        <f t="shared" si="241"/>
        <v>323677.57333333336</v>
      </c>
      <c r="AD464" s="64"/>
      <c r="AE464" s="64"/>
      <c r="AF464" s="64"/>
      <c r="AG464" s="64"/>
      <c r="AH464" s="64"/>
      <c r="AI464" s="64"/>
      <c r="AJ464" s="64"/>
      <c r="AK464" s="64"/>
      <c r="AL464" s="6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  <c r="BV464" s="24"/>
      <c r="BW464" s="24"/>
      <c r="BX464" s="24"/>
      <c r="BY464" s="24"/>
      <c r="BZ464" s="24"/>
      <c r="CA464" s="24"/>
      <c r="CB464" s="24"/>
      <c r="CC464" s="24"/>
      <c r="CD464" s="24"/>
      <c r="CE464" s="24"/>
      <c r="CF464" s="24"/>
      <c r="CG464" s="24"/>
      <c r="CH464" s="24"/>
      <c r="CI464" s="24"/>
      <c r="CJ464" s="24"/>
      <c r="CK464" s="24"/>
      <c r="CL464" s="24"/>
      <c r="CM464" s="24"/>
      <c r="CN464" s="24"/>
      <c r="CO464" s="24"/>
      <c r="CP464" s="24"/>
      <c r="CQ464" s="24"/>
      <c r="CR464" s="24"/>
      <c r="CS464" s="24"/>
      <c r="CT464" s="24"/>
      <c r="CU464" s="24"/>
      <c r="CV464" s="24"/>
      <c r="CW464" s="24"/>
      <c r="CX464" s="24"/>
      <c r="CY464" s="24"/>
      <c r="CZ464" s="24"/>
      <c r="DA464" s="24"/>
      <c r="DB464" s="24"/>
      <c r="DC464" s="24"/>
      <c r="DD464" s="24"/>
      <c r="DE464" s="24"/>
      <c r="DF464" s="24"/>
      <c r="DG464" s="24"/>
      <c r="DH464" s="24"/>
      <c r="DI464" s="24"/>
      <c r="DJ464" s="24"/>
      <c r="DK464" s="24"/>
      <c r="DL464" s="24"/>
      <c r="DM464" s="24"/>
      <c r="DN464" s="24"/>
      <c r="DO464" s="24"/>
      <c r="DP464" s="24"/>
      <c r="DQ464" s="24"/>
      <c r="DR464" s="24"/>
      <c r="DS464" s="24"/>
      <c r="DT464" s="24"/>
      <c r="DU464" s="24"/>
      <c r="DV464" s="24"/>
      <c r="DW464" s="24"/>
      <c r="DX464" s="24"/>
      <c r="DY464" s="24"/>
      <c r="DZ464" s="24"/>
      <c r="EA464" s="24"/>
      <c r="EB464" s="24"/>
      <c r="EC464" s="24"/>
      <c r="ED464" s="24"/>
      <c r="EE464" s="24"/>
      <c r="EF464" s="24"/>
      <c r="EG464" s="24"/>
      <c r="EH464" s="24"/>
      <c r="EI464" s="24"/>
      <c r="EJ464" s="24"/>
      <c r="EK464" s="24"/>
      <c r="EL464" s="24"/>
      <c r="EM464" s="24"/>
      <c r="EN464" s="24"/>
      <c r="EO464" s="24"/>
      <c r="EP464" s="24"/>
      <c r="EQ464" s="24"/>
      <c r="ER464" s="24"/>
      <c r="ES464" s="24"/>
      <c r="ET464" s="24"/>
      <c r="EU464" s="24"/>
      <c r="EV464" s="24"/>
      <c r="EW464" s="24"/>
      <c r="EX464" s="24"/>
      <c r="EY464" s="24"/>
      <c r="EZ464" s="24"/>
      <c r="FA464" s="24"/>
      <c r="FB464" s="24"/>
      <c r="FC464" s="24"/>
      <c r="FD464" s="24"/>
      <c r="FE464" s="24"/>
      <c r="FF464" s="24"/>
      <c r="FG464" s="24"/>
      <c r="FH464" s="24"/>
      <c r="FI464" s="24"/>
      <c r="FJ464" s="24"/>
      <c r="FK464" s="24"/>
      <c r="FL464" s="24"/>
      <c r="FM464" s="24"/>
      <c r="FN464" s="24"/>
      <c r="FO464" s="24"/>
      <c r="FP464" s="24"/>
      <c r="FQ464" s="24"/>
      <c r="FR464" s="24"/>
      <c r="FS464" s="24"/>
      <c r="FT464" s="24"/>
      <c r="FU464" s="24"/>
      <c r="FV464" s="24"/>
      <c r="FW464" s="24"/>
      <c r="FX464" s="24"/>
      <c r="FY464" s="24"/>
      <c r="FZ464" s="24"/>
      <c r="GA464" s="24"/>
      <c r="GB464" s="24"/>
      <c r="GC464" s="24"/>
      <c r="GD464" s="24"/>
      <c r="GE464" s="24"/>
      <c r="GF464" s="24"/>
      <c r="GG464" s="24"/>
      <c r="GH464" s="24"/>
      <c r="GI464" s="24"/>
      <c r="GJ464" s="24"/>
      <c r="GK464" s="24"/>
      <c r="GL464" s="24"/>
      <c r="GM464" s="24"/>
      <c r="GN464" s="24"/>
      <c r="GO464" s="24"/>
      <c r="GP464" s="24"/>
      <c r="GQ464" s="24"/>
      <c r="GR464" s="24"/>
      <c r="GS464" s="24"/>
      <c r="GT464" s="24"/>
      <c r="GU464" s="24"/>
      <c r="GV464" s="24"/>
      <c r="GW464" s="24"/>
      <c r="GX464" s="24"/>
      <c r="GY464" s="24"/>
      <c r="GZ464" s="24"/>
      <c r="HA464" s="24"/>
      <c r="HB464" s="24"/>
      <c r="HC464" s="24"/>
      <c r="HD464" s="24"/>
      <c r="HE464" s="24"/>
      <c r="HF464" s="24"/>
      <c r="HG464" s="24"/>
      <c r="HH464" s="24"/>
      <c r="HI464" s="24"/>
      <c r="HJ464" s="24"/>
      <c r="HK464" s="24"/>
      <c r="HL464" s="24"/>
      <c r="HM464" s="24"/>
      <c r="HN464" s="24"/>
      <c r="HO464" s="24"/>
      <c r="HP464" s="24"/>
      <c r="HQ464" s="24"/>
      <c r="HR464" s="24"/>
      <c r="HS464" s="24"/>
      <c r="HT464" s="24"/>
      <c r="HU464" s="24"/>
      <c r="HV464" s="24"/>
      <c r="HW464" s="24"/>
      <c r="HX464" s="24"/>
      <c r="HY464" s="24"/>
      <c r="HZ464" s="24"/>
      <c r="IA464" s="24"/>
      <c r="IB464" s="24"/>
      <c r="IC464" s="24"/>
      <c r="ID464" s="24"/>
      <c r="IE464" s="24"/>
      <c r="IF464" s="24"/>
      <c r="IG464" s="24"/>
      <c r="IH464" s="24"/>
      <c r="II464" s="24"/>
      <c r="IJ464" s="24"/>
      <c r="IK464" s="24"/>
      <c r="IL464" s="24"/>
      <c r="IM464" s="24"/>
      <c r="IN464" s="24"/>
      <c r="IO464" s="24"/>
      <c r="IP464" s="24"/>
      <c r="IQ464" s="24"/>
      <c r="IR464" s="24"/>
      <c r="IS464" s="24"/>
      <c r="IT464" s="24"/>
      <c r="IU464" s="24"/>
      <c r="IV464" s="24"/>
      <c r="IW464" s="24"/>
      <c r="IX464" s="24"/>
      <c r="IY464" s="24"/>
      <c r="IZ464" s="24"/>
      <c r="JA464" s="24"/>
      <c r="JB464" s="24"/>
      <c r="JC464" s="24"/>
      <c r="JD464" s="24"/>
      <c r="JE464" s="24"/>
      <c r="JF464" s="24"/>
      <c r="JG464" s="24"/>
      <c r="JH464" s="24"/>
      <c r="JI464" s="24"/>
      <c r="JJ464" s="24"/>
      <c r="JK464" s="24"/>
      <c r="JL464" s="24"/>
      <c r="JM464" s="24"/>
      <c r="JN464" s="24"/>
      <c r="JO464" s="24"/>
      <c r="JP464" s="24"/>
      <c r="JQ464" s="24"/>
      <c r="JR464" s="24"/>
      <c r="JS464" s="24"/>
      <c r="JT464" s="24"/>
      <c r="JU464" s="24"/>
      <c r="JV464" s="24"/>
      <c r="JW464" s="24"/>
      <c r="JX464" s="24"/>
      <c r="JY464" s="24"/>
      <c r="JZ464" s="24"/>
      <c r="KA464" s="24"/>
      <c r="KB464" s="24"/>
      <c r="KC464" s="24"/>
      <c r="KD464" s="24"/>
      <c r="KE464" s="24"/>
      <c r="KF464" s="24"/>
      <c r="KG464" s="24"/>
      <c r="KH464" s="24"/>
      <c r="KI464" s="24"/>
      <c r="KJ464" s="24"/>
      <c r="KK464" s="24"/>
      <c r="KL464" s="24"/>
      <c r="KM464" s="24"/>
      <c r="KN464" s="24"/>
      <c r="KO464" s="24"/>
      <c r="KP464" s="24"/>
      <c r="KQ464" s="24"/>
      <c r="KR464" s="24"/>
      <c r="KS464" s="24"/>
      <c r="KT464" s="24"/>
      <c r="KU464" s="24"/>
      <c r="KV464" s="24"/>
      <c r="KW464" s="24"/>
      <c r="KX464" s="24"/>
      <c r="KY464" s="24"/>
      <c r="KZ464" s="24"/>
      <c r="LA464" s="24"/>
      <c r="LB464" s="24"/>
      <c r="LC464" s="24"/>
      <c r="LD464" s="24"/>
      <c r="LE464" s="24"/>
      <c r="LF464" s="24"/>
      <c r="LG464" s="24"/>
      <c r="LH464" s="24"/>
      <c r="LI464" s="24"/>
      <c r="LJ464" s="24"/>
      <c r="LK464" s="24"/>
      <c r="LL464" s="24"/>
      <c r="LM464" s="24"/>
      <c r="LN464" s="24"/>
      <c r="LO464" s="24"/>
      <c r="LP464" s="24"/>
      <c r="LQ464" s="24"/>
      <c r="LR464" s="24"/>
      <c r="LS464" s="24"/>
      <c r="LT464" s="24"/>
      <c r="LU464" s="24"/>
      <c r="LV464" s="24"/>
      <c r="LW464" s="24"/>
      <c r="LX464" s="24"/>
      <c r="LY464" s="24"/>
      <c r="LZ464" s="24"/>
      <c r="MA464" s="24"/>
      <c r="MB464" s="24"/>
      <c r="MC464" s="24"/>
      <c r="MD464" s="24"/>
      <c r="ME464" s="24"/>
      <c r="MF464" s="24"/>
      <c r="MG464" s="24"/>
      <c r="MH464" s="24"/>
      <c r="MI464" s="24"/>
      <c r="MJ464" s="24"/>
      <c r="MK464" s="24"/>
      <c r="ML464" s="24"/>
      <c r="MM464" s="24"/>
      <c r="MN464" s="24"/>
      <c r="MO464" s="24"/>
      <c r="MP464" s="24"/>
      <c r="MQ464" s="24"/>
      <c r="MR464" s="24"/>
      <c r="MS464" s="24"/>
      <c r="MT464" s="24"/>
      <c r="MU464" s="24"/>
      <c r="MV464" s="24"/>
      <c r="MW464" s="24"/>
      <c r="MX464" s="24"/>
      <c r="MY464" s="24"/>
      <c r="MZ464" s="24"/>
      <c r="NA464" s="24"/>
      <c r="NB464" s="24"/>
      <c r="NC464" s="24"/>
      <c r="ND464" s="24"/>
      <c r="NE464" s="24"/>
      <c r="NF464" s="24"/>
      <c r="NG464" s="24"/>
      <c r="NH464" s="24"/>
      <c r="NI464" s="24"/>
      <c r="NJ464" s="24"/>
      <c r="NK464" s="24"/>
      <c r="NL464" s="24"/>
      <c r="NM464" s="24"/>
      <c r="NN464" s="24"/>
      <c r="NO464" s="24"/>
      <c r="NP464" s="24"/>
      <c r="NQ464" s="24"/>
      <c r="NR464" s="24"/>
      <c r="NS464" s="24"/>
      <c r="NT464" s="24"/>
      <c r="NU464" s="24"/>
      <c r="NV464" s="24"/>
      <c r="NW464" s="24"/>
      <c r="NX464" s="24"/>
      <c r="NY464" s="24"/>
      <c r="NZ464" s="24"/>
      <c r="OA464" s="24"/>
      <c r="OB464" s="24"/>
      <c r="OC464" s="24"/>
      <c r="OD464" s="24"/>
      <c r="OE464" s="24"/>
      <c r="OF464" s="24"/>
      <c r="OG464" s="24"/>
      <c r="OH464" s="24"/>
      <c r="OI464" s="24"/>
      <c r="OJ464" s="24"/>
      <c r="OK464" s="24"/>
      <c r="OL464" s="24"/>
      <c r="OM464" s="24"/>
      <c r="ON464" s="24"/>
      <c r="OO464" s="24"/>
      <c r="OP464" s="24"/>
      <c r="OQ464" s="24"/>
      <c r="OR464" s="24"/>
      <c r="OS464" s="24"/>
      <c r="OT464" s="24"/>
      <c r="OU464" s="24"/>
      <c r="OV464" s="24"/>
      <c r="OW464" s="24"/>
      <c r="OX464" s="24"/>
      <c r="OY464" s="24"/>
      <c r="OZ464" s="24"/>
      <c r="PA464" s="24"/>
      <c r="PB464" s="24"/>
      <c r="PC464" s="24"/>
      <c r="PD464" s="24"/>
      <c r="PE464" s="24"/>
      <c r="PF464" s="24"/>
      <c r="PG464" s="24"/>
      <c r="PH464" s="24"/>
      <c r="PI464" s="24"/>
      <c r="PJ464" s="24"/>
      <c r="PK464" s="24"/>
      <c r="PL464" s="24"/>
      <c r="PM464" s="24"/>
      <c r="PN464" s="24"/>
      <c r="PO464" s="24"/>
      <c r="PP464" s="24"/>
      <c r="PQ464" s="24"/>
      <c r="PR464" s="24"/>
      <c r="PS464" s="24"/>
      <c r="PT464" s="24"/>
      <c r="PU464" s="24"/>
      <c r="PV464" s="24"/>
      <c r="PW464" s="24"/>
      <c r="PX464" s="24"/>
      <c r="PY464" s="24"/>
      <c r="PZ464" s="24"/>
      <c r="QA464" s="24"/>
      <c r="QB464" s="24"/>
      <c r="QC464" s="24"/>
      <c r="QD464" s="24"/>
      <c r="QE464" s="24"/>
      <c r="QF464" s="24"/>
      <c r="QG464" s="24"/>
      <c r="QH464" s="24"/>
      <c r="QI464" s="24"/>
      <c r="QJ464" s="24"/>
      <c r="QK464" s="24"/>
      <c r="QL464" s="24"/>
      <c r="QM464" s="24"/>
      <c r="QN464" s="24"/>
      <c r="QO464" s="24"/>
      <c r="QP464" s="24"/>
      <c r="QQ464" s="24"/>
      <c r="QR464" s="24"/>
      <c r="QS464" s="24"/>
      <c r="QT464" s="24"/>
      <c r="QU464" s="24"/>
      <c r="QV464" s="24"/>
      <c r="QW464" s="24"/>
      <c r="QX464" s="24"/>
      <c r="QY464" s="24"/>
      <c r="QZ464" s="24"/>
      <c r="RA464" s="24"/>
      <c r="RB464" s="24"/>
      <c r="RC464" s="24"/>
      <c r="RD464" s="24"/>
      <c r="RE464" s="24"/>
      <c r="RF464" s="24"/>
      <c r="RG464" s="24"/>
      <c r="RH464" s="24"/>
      <c r="RI464" s="24"/>
      <c r="RJ464" s="24"/>
      <c r="RK464" s="24"/>
      <c r="RL464" s="24"/>
      <c r="RM464" s="24"/>
      <c r="RN464" s="24"/>
      <c r="RO464" s="24"/>
      <c r="RP464" s="24"/>
      <c r="RQ464" s="24"/>
      <c r="RR464" s="24"/>
      <c r="RS464" s="24"/>
      <c r="RT464" s="24"/>
      <c r="RU464" s="24"/>
      <c r="RV464" s="24"/>
      <c r="RW464" s="24"/>
      <c r="RX464" s="24"/>
      <c r="RY464" s="24"/>
      <c r="RZ464" s="24"/>
      <c r="SA464" s="24"/>
      <c r="SB464" s="24"/>
      <c r="SC464" s="24"/>
      <c r="SD464" s="24"/>
      <c r="SE464" s="24"/>
      <c r="SF464" s="24"/>
      <c r="SG464" s="24"/>
      <c r="SH464" s="24"/>
      <c r="SI464" s="24"/>
      <c r="SJ464" s="24"/>
      <c r="SK464" s="24"/>
      <c r="SL464" s="24"/>
      <c r="SM464" s="24"/>
      <c r="SN464" s="24"/>
      <c r="SO464" s="24"/>
      <c r="SP464" s="24"/>
      <c r="SQ464" s="24"/>
      <c r="SR464" s="24"/>
      <c r="SS464" s="24"/>
      <c r="ST464" s="24"/>
      <c r="SU464" s="24"/>
      <c r="SV464" s="24"/>
      <c r="SW464" s="24"/>
      <c r="SX464" s="24"/>
      <c r="SY464" s="24"/>
      <c r="SZ464" s="24"/>
      <c r="TA464" s="24"/>
      <c r="TB464" s="24"/>
      <c r="TC464" s="24"/>
      <c r="TD464" s="24"/>
      <c r="TE464" s="24"/>
      <c r="TF464" s="24"/>
      <c r="TG464" s="24"/>
      <c r="TH464" s="24"/>
      <c r="TI464" s="24"/>
      <c r="TJ464" s="24"/>
      <c r="TK464" s="24"/>
      <c r="TL464" s="24"/>
      <c r="TM464" s="24"/>
      <c r="TN464" s="24"/>
      <c r="TO464" s="24"/>
      <c r="TP464" s="24"/>
      <c r="TQ464" s="24"/>
      <c r="TR464" s="24"/>
      <c r="TS464" s="24"/>
      <c r="TT464" s="24"/>
      <c r="TU464" s="24"/>
      <c r="TV464" s="24"/>
      <c r="TW464" s="24"/>
      <c r="TX464" s="24"/>
      <c r="TY464" s="24"/>
      <c r="TZ464" s="24"/>
      <c r="UA464" s="24"/>
      <c r="UB464" s="24"/>
      <c r="UC464" s="24"/>
      <c r="UD464" s="24"/>
      <c r="UE464" s="24"/>
      <c r="UF464" s="24"/>
      <c r="UG464" s="24"/>
      <c r="UH464" s="24"/>
      <c r="UI464" s="24"/>
      <c r="UJ464" s="24"/>
      <c r="UK464" s="24"/>
      <c r="UL464" s="24"/>
      <c r="UM464" s="24"/>
      <c r="UN464" s="24"/>
      <c r="UO464" s="24"/>
      <c r="UP464" s="24"/>
      <c r="UQ464" s="24"/>
      <c r="UR464" s="24"/>
      <c r="US464" s="24"/>
      <c r="UT464" s="24"/>
      <c r="UU464" s="24"/>
      <c r="UV464" s="24"/>
      <c r="UW464" s="24"/>
      <c r="UX464" s="24"/>
      <c r="UY464" s="24"/>
      <c r="UZ464" s="24"/>
      <c r="VA464" s="24"/>
      <c r="VB464" s="24"/>
      <c r="VC464" s="24"/>
      <c r="VD464" s="24"/>
    </row>
    <row r="465" spans="1:576" s="23" customFormat="1" ht="15" customHeight="1" x14ac:dyDescent="0.2">
      <c r="A465" s="18">
        <v>151</v>
      </c>
      <c r="B465" s="89" t="s">
        <v>325</v>
      </c>
      <c r="C465" s="89" t="s">
        <v>326</v>
      </c>
      <c r="D465" s="20">
        <v>14</v>
      </c>
      <c r="E465" s="89" t="s">
        <v>247</v>
      </c>
      <c r="F465" s="89" t="s">
        <v>327</v>
      </c>
      <c r="G465" s="140" t="s">
        <v>354</v>
      </c>
      <c r="H465" s="22">
        <v>40</v>
      </c>
      <c r="I465" s="157" t="s">
        <v>121</v>
      </c>
      <c r="J465" s="21" t="s">
        <v>241</v>
      </c>
      <c r="K465" s="21" t="s">
        <v>273</v>
      </c>
      <c r="L465" s="21" t="s">
        <v>287</v>
      </c>
      <c r="M465" s="22">
        <v>1</v>
      </c>
      <c r="N465" s="101">
        <v>14024</v>
      </c>
      <c r="O465" s="62">
        <f t="shared" si="244"/>
        <v>2804.8</v>
      </c>
      <c r="P465" s="62"/>
      <c r="Q465" s="62">
        <f t="shared" si="232"/>
        <v>16828.8</v>
      </c>
      <c r="R465" s="62">
        <f>70.1*7</f>
        <v>490.69999999999993</v>
      </c>
      <c r="S465" s="62">
        <f t="shared" si="233"/>
        <v>3049.4666666666667</v>
      </c>
      <c r="T465" s="62">
        <f t="shared" si="234"/>
        <v>30494.666666666664</v>
      </c>
      <c r="U465" s="62">
        <f t="shared" si="235"/>
        <v>2945.0399999999995</v>
      </c>
      <c r="V465" s="62">
        <f t="shared" si="236"/>
        <v>504.86399999999998</v>
      </c>
      <c r="W465" s="62">
        <f t="shared" si="237"/>
        <v>841.44</v>
      </c>
      <c r="X465" s="62">
        <f t="shared" si="238"/>
        <v>336.57599999999996</v>
      </c>
      <c r="Y465" s="62">
        <v>869</v>
      </c>
      <c r="Z465" s="62">
        <v>599</v>
      </c>
      <c r="AA465" s="64">
        <f t="shared" si="239"/>
        <v>9148.4</v>
      </c>
      <c r="AB465" s="64">
        <f t="shared" si="240"/>
        <v>26973.131111111114</v>
      </c>
      <c r="AC465" s="64">
        <f t="shared" si="241"/>
        <v>323677.57333333336</v>
      </c>
      <c r="AD465" s="64"/>
      <c r="AE465" s="64"/>
      <c r="AF465" s="64"/>
      <c r="AG465" s="64"/>
      <c r="AH465" s="64"/>
      <c r="AI465" s="64"/>
      <c r="AJ465" s="64"/>
      <c r="AK465" s="64"/>
      <c r="AL465" s="6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  <c r="CH465" s="24"/>
      <c r="CI465" s="24"/>
      <c r="CJ465" s="24"/>
      <c r="CK465" s="24"/>
      <c r="CL465" s="24"/>
      <c r="CM465" s="24"/>
      <c r="CN465" s="24"/>
      <c r="CO465" s="24"/>
      <c r="CP465" s="24"/>
      <c r="CQ465" s="24"/>
      <c r="CR465" s="24"/>
      <c r="CS465" s="24"/>
      <c r="CT465" s="24"/>
      <c r="CU465" s="24"/>
      <c r="CV465" s="24"/>
      <c r="CW465" s="24"/>
      <c r="CX465" s="24"/>
      <c r="CY465" s="24"/>
      <c r="CZ465" s="24"/>
      <c r="DA465" s="24"/>
      <c r="DB465" s="24"/>
      <c r="DC465" s="24"/>
      <c r="DD465" s="24"/>
      <c r="DE465" s="24"/>
      <c r="DF465" s="24"/>
      <c r="DG465" s="24"/>
      <c r="DH465" s="24"/>
      <c r="DI465" s="24"/>
      <c r="DJ465" s="24"/>
      <c r="DK465" s="24"/>
      <c r="DL465" s="24"/>
      <c r="DM465" s="24"/>
      <c r="DN465" s="24"/>
      <c r="DO465" s="24"/>
      <c r="DP465" s="24"/>
      <c r="DQ465" s="24"/>
      <c r="DR465" s="24"/>
      <c r="DS465" s="24"/>
      <c r="DT465" s="24"/>
      <c r="DU465" s="24"/>
      <c r="DV465" s="24"/>
      <c r="DW465" s="24"/>
      <c r="DX465" s="24"/>
      <c r="DY465" s="24"/>
      <c r="DZ465" s="24"/>
      <c r="EA465" s="24"/>
      <c r="EB465" s="24"/>
      <c r="EC465" s="24"/>
      <c r="ED465" s="24"/>
      <c r="EE465" s="24"/>
      <c r="EF465" s="24"/>
      <c r="EG465" s="24"/>
      <c r="EH465" s="24"/>
      <c r="EI465" s="24"/>
      <c r="EJ465" s="24"/>
      <c r="EK465" s="24"/>
      <c r="EL465" s="24"/>
      <c r="EM465" s="24"/>
      <c r="EN465" s="24"/>
      <c r="EO465" s="24"/>
      <c r="EP465" s="24"/>
      <c r="EQ465" s="24"/>
      <c r="ER465" s="24"/>
      <c r="ES465" s="24"/>
      <c r="ET465" s="24"/>
      <c r="EU465" s="24"/>
      <c r="EV465" s="24"/>
      <c r="EW465" s="24"/>
      <c r="EX465" s="24"/>
      <c r="EY465" s="24"/>
      <c r="EZ465" s="24"/>
      <c r="FA465" s="24"/>
      <c r="FB465" s="24"/>
      <c r="FC465" s="24"/>
      <c r="FD465" s="24"/>
      <c r="FE465" s="24"/>
      <c r="FF465" s="24"/>
      <c r="FG465" s="24"/>
      <c r="FH465" s="24"/>
      <c r="FI465" s="24"/>
      <c r="FJ465" s="24"/>
      <c r="FK465" s="24"/>
      <c r="FL465" s="24"/>
      <c r="FM465" s="24"/>
      <c r="FN465" s="24"/>
      <c r="FO465" s="24"/>
      <c r="FP465" s="24"/>
      <c r="FQ465" s="24"/>
      <c r="FR465" s="24"/>
      <c r="FS465" s="24"/>
      <c r="FT465" s="24"/>
      <c r="FU465" s="24"/>
      <c r="FV465" s="24"/>
      <c r="FW465" s="24"/>
      <c r="FX465" s="24"/>
      <c r="FY465" s="24"/>
      <c r="FZ465" s="24"/>
      <c r="GA465" s="24"/>
      <c r="GB465" s="24"/>
      <c r="GC465" s="24"/>
      <c r="GD465" s="24"/>
      <c r="GE465" s="24"/>
      <c r="GF465" s="24"/>
      <c r="GG465" s="24"/>
      <c r="GH465" s="24"/>
      <c r="GI465" s="24"/>
      <c r="GJ465" s="24"/>
      <c r="GK465" s="24"/>
      <c r="GL465" s="24"/>
      <c r="GM465" s="24"/>
      <c r="GN465" s="24"/>
      <c r="GO465" s="24"/>
      <c r="GP465" s="24"/>
      <c r="GQ465" s="24"/>
      <c r="GR465" s="24"/>
      <c r="GS465" s="24"/>
      <c r="GT465" s="24"/>
      <c r="GU465" s="24"/>
      <c r="GV465" s="24"/>
      <c r="GW465" s="24"/>
      <c r="GX465" s="24"/>
      <c r="GY465" s="24"/>
      <c r="GZ465" s="24"/>
      <c r="HA465" s="24"/>
      <c r="HB465" s="24"/>
      <c r="HC465" s="24"/>
      <c r="HD465" s="24"/>
      <c r="HE465" s="24"/>
      <c r="HF465" s="24"/>
      <c r="HG465" s="24"/>
      <c r="HH465" s="24"/>
      <c r="HI465" s="24"/>
      <c r="HJ465" s="24"/>
      <c r="HK465" s="24"/>
      <c r="HL465" s="24"/>
      <c r="HM465" s="24"/>
      <c r="HN465" s="24"/>
      <c r="HO465" s="24"/>
      <c r="HP465" s="24"/>
      <c r="HQ465" s="24"/>
      <c r="HR465" s="24"/>
      <c r="HS465" s="24"/>
      <c r="HT465" s="24"/>
      <c r="HU465" s="24"/>
      <c r="HV465" s="24"/>
      <c r="HW465" s="24"/>
      <c r="HX465" s="24"/>
      <c r="HY465" s="24"/>
      <c r="HZ465" s="24"/>
      <c r="IA465" s="24"/>
      <c r="IB465" s="24"/>
      <c r="IC465" s="24"/>
      <c r="ID465" s="24"/>
      <c r="IE465" s="24"/>
      <c r="IF465" s="24"/>
      <c r="IG465" s="24"/>
      <c r="IH465" s="24"/>
      <c r="II465" s="24"/>
      <c r="IJ465" s="24"/>
      <c r="IK465" s="24"/>
      <c r="IL465" s="24"/>
      <c r="IM465" s="24"/>
      <c r="IN465" s="24"/>
      <c r="IO465" s="24"/>
      <c r="IP465" s="24"/>
      <c r="IQ465" s="24"/>
      <c r="IR465" s="24"/>
      <c r="IS465" s="24"/>
      <c r="IT465" s="24"/>
      <c r="IU465" s="24"/>
      <c r="IV465" s="24"/>
      <c r="IW465" s="24"/>
      <c r="IX465" s="24"/>
      <c r="IY465" s="24"/>
      <c r="IZ465" s="24"/>
      <c r="JA465" s="24"/>
      <c r="JB465" s="24"/>
      <c r="JC465" s="24"/>
      <c r="JD465" s="24"/>
      <c r="JE465" s="24"/>
      <c r="JF465" s="24"/>
      <c r="JG465" s="24"/>
      <c r="JH465" s="24"/>
      <c r="JI465" s="24"/>
      <c r="JJ465" s="24"/>
      <c r="JK465" s="24"/>
      <c r="JL465" s="24"/>
      <c r="JM465" s="24"/>
      <c r="JN465" s="24"/>
      <c r="JO465" s="24"/>
      <c r="JP465" s="24"/>
      <c r="JQ465" s="24"/>
      <c r="JR465" s="24"/>
      <c r="JS465" s="24"/>
      <c r="JT465" s="24"/>
      <c r="JU465" s="24"/>
      <c r="JV465" s="24"/>
      <c r="JW465" s="24"/>
      <c r="JX465" s="24"/>
      <c r="JY465" s="24"/>
      <c r="JZ465" s="24"/>
      <c r="KA465" s="24"/>
      <c r="KB465" s="24"/>
      <c r="KC465" s="24"/>
      <c r="KD465" s="24"/>
      <c r="KE465" s="24"/>
      <c r="KF465" s="24"/>
      <c r="KG465" s="24"/>
      <c r="KH465" s="24"/>
      <c r="KI465" s="24"/>
      <c r="KJ465" s="24"/>
      <c r="KK465" s="24"/>
      <c r="KL465" s="24"/>
      <c r="KM465" s="24"/>
      <c r="KN465" s="24"/>
      <c r="KO465" s="24"/>
      <c r="KP465" s="24"/>
      <c r="KQ465" s="24"/>
      <c r="KR465" s="24"/>
      <c r="KS465" s="24"/>
      <c r="KT465" s="24"/>
      <c r="KU465" s="24"/>
      <c r="KV465" s="24"/>
      <c r="KW465" s="24"/>
      <c r="KX465" s="24"/>
      <c r="KY465" s="24"/>
      <c r="KZ465" s="24"/>
      <c r="LA465" s="24"/>
      <c r="LB465" s="24"/>
      <c r="LC465" s="24"/>
      <c r="LD465" s="24"/>
      <c r="LE465" s="24"/>
      <c r="LF465" s="24"/>
      <c r="LG465" s="24"/>
      <c r="LH465" s="24"/>
      <c r="LI465" s="24"/>
      <c r="LJ465" s="24"/>
      <c r="LK465" s="24"/>
      <c r="LL465" s="24"/>
      <c r="LM465" s="24"/>
      <c r="LN465" s="24"/>
      <c r="LO465" s="24"/>
      <c r="LP465" s="24"/>
      <c r="LQ465" s="24"/>
      <c r="LR465" s="24"/>
      <c r="LS465" s="24"/>
      <c r="LT465" s="24"/>
      <c r="LU465" s="24"/>
      <c r="LV465" s="24"/>
      <c r="LW465" s="24"/>
      <c r="LX465" s="24"/>
      <c r="LY465" s="24"/>
      <c r="LZ465" s="24"/>
      <c r="MA465" s="24"/>
      <c r="MB465" s="24"/>
      <c r="MC465" s="24"/>
      <c r="MD465" s="24"/>
      <c r="ME465" s="24"/>
      <c r="MF465" s="24"/>
      <c r="MG465" s="24"/>
      <c r="MH465" s="24"/>
      <c r="MI465" s="24"/>
      <c r="MJ465" s="24"/>
      <c r="MK465" s="24"/>
      <c r="ML465" s="24"/>
      <c r="MM465" s="24"/>
      <c r="MN465" s="24"/>
      <c r="MO465" s="24"/>
      <c r="MP465" s="24"/>
      <c r="MQ465" s="24"/>
      <c r="MR465" s="24"/>
      <c r="MS465" s="24"/>
      <c r="MT465" s="24"/>
      <c r="MU465" s="24"/>
      <c r="MV465" s="24"/>
      <c r="MW465" s="24"/>
      <c r="MX465" s="24"/>
      <c r="MY465" s="24"/>
      <c r="MZ465" s="24"/>
      <c r="NA465" s="24"/>
      <c r="NB465" s="24"/>
      <c r="NC465" s="24"/>
      <c r="ND465" s="24"/>
      <c r="NE465" s="24"/>
      <c r="NF465" s="24"/>
      <c r="NG465" s="24"/>
      <c r="NH465" s="24"/>
      <c r="NI465" s="24"/>
      <c r="NJ465" s="24"/>
      <c r="NK465" s="24"/>
      <c r="NL465" s="24"/>
      <c r="NM465" s="24"/>
      <c r="NN465" s="24"/>
      <c r="NO465" s="24"/>
      <c r="NP465" s="24"/>
      <c r="NQ465" s="24"/>
      <c r="NR465" s="24"/>
      <c r="NS465" s="24"/>
      <c r="NT465" s="24"/>
      <c r="NU465" s="24"/>
      <c r="NV465" s="24"/>
      <c r="NW465" s="24"/>
      <c r="NX465" s="24"/>
      <c r="NY465" s="24"/>
      <c r="NZ465" s="24"/>
      <c r="OA465" s="24"/>
      <c r="OB465" s="24"/>
      <c r="OC465" s="24"/>
      <c r="OD465" s="24"/>
      <c r="OE465" s="24"/>
      <c r="OF465" s="24"/>
      <c r="OG465" s="24"/>
      <c r="OH465" s="24"/>
      <c r="OI465" s="24"/>
      <c r="OJ465" s="24"/>
      <c r="OK465" s="24"/>
      <c r="OL465" s="24"/>
      <c r="OM465" s="24"/>
      <c r="ON465" s="24"/>
      <c r="OO465" s="24"/>
      <c r="OP465" s="24"/>
      <c r="OQ465" s="24"/>
      <c r="OR465" s="24"/>
      <c r="OS465" s="24"/>
      <c r="OT465" s="24"/>
      <c r="OU465" s="24"/>
      <c r="OV465" s="24"/>
      <c r="OW465" s="24"/>
      <c r="OX465" s="24"/>
      <c r="OY465" s="24"/>
      <c r="OZ465" s="24"/>
      <c r="PA465" s="24"/>
      <c r="PB465" s="24"/>
      <c r="PC465" s="24"/>
      <c r="PD465" s="24"/>
      <c r="PE465" s="24"/>
      <c r="PF465" s="24"/>
      <c r="PG465" s="24"/>
      <c r="PH465" s="24"/>
      <c r="PI465" s="24"/>
      <c r="PJ465" s="24"/>
      <c r="PK465" s="24"/>
      <c r="PL465" s="24"/>
      <c r="PM465" s="24"/>
      <c r="PN465" s="24"/>
      <c r="PO465" s="24"/>
      <c r="PP465" s="24"/>
      <c r="PQ465" s="24"/>
      <c r="PR465" s="24"/>
      <c r="PS465" s="24"/>
      <c r="PT465" s="24"/>
      <c r="PU465" s="24"/>
      <c r="PV465" s="24"/>
      <c r="PW465" s="24"/>
      <c r="PX465" s="24"/>
      <c r="PY465" s="24"/>
      <c r="PZ465" s="24"/>
      <c r="QA465" s="24"/>
      <c r="QB465" s="24"/>
      <c r="QC465" s="24"/>
      <c r="QD465" s="24"/>
      <c r="QE465" s="24"/>
      <c r="QF465" s="24"/>
      <c r="QG465" s="24"/>
      <c r="QH465" s="24"/>
      <c r="QI465" s="24"/>
      <c r="QJ465" s="24"/>
      <c r="QK465" s="24"/>
      <c r="QL465" s="24"/>
      <c r="QM465" s="24"/>
      <c r="QN465" s="24"/>
      <c r="QO465" s="24"/>
      <c r="QP465" s="24"/>
      <c r="QQ465" s="24"/>
      <c r="QR465" s="24"/>
      <c r="QS465" s="24"/>
      <c r="QT465" s="24"/>
      <c r="QU465" s="24"/>
      <c r="QV465" s="24"/>
      <c r="QW465" s="24"/>
      <c r="QX465" s="24"/>
      <c r="QY465" s="24"/>
      <c r="QZ465" s="24"/>
      <c r="RA465" s="24"/>
      <c r="RB465" s="24"/>
      <c r="RC465" s="24"/>
      <c r="RD465" s="24"/>
      <c r="RE465" s="24"/>
      <c r="RF465" s="24"/>
      <c r="RG465" s="24"/>
      <c r="RH465" s="24"/>
      <c r="RI465" s="24"/>
      <c r="RJ465" s="24"/>
      <c r="RK465" s="24"/>
      <c r="RL465" s="24"/>
      <c r="RM465" s="24"/>
      <c r="RN465" s="24"/>
      <c r="RO465" s="24"/>
      <c r="RP465" s="24"/>
      <c r="RQ465" s="24"/>
      <c r="RR465" s="24"/>
      <c r="RS465" s="24"/>
      <c r="RT465" s="24"/>
      <c r="RU465" s="24"/>
      <c r="RV465" s="24"/>
      <c r="RW465" s="24"/>
      <c r="RX465" s="24"/>
      <c r="RY465" s="24"/>
      <c r="RZ465" s="24"/>
      <c r="SA465" s="24"/>
      <c r="SB465" s="24"/>
      <c r="SC465" s="24"/>
      <c r="SD465" s="24"/>
      <c r="SE465" s="24"/>
      <c r="SF465" s="24"/>
      <c r="SG465" s="24"/>
      <c r="SH465" s="24"/>
      <c r="SI465" s="24"/>
      <c r="SJ465" s="24"/>
      <c r="SK465" s="24"/>
      <c r="SL465" s="24"/>
      <c r="SM465" s="24"/>
      <c r="SN465" s="24"/>
      <c r="SO465" s="24"/>
      <c r="SP465" s="24"/>
      <c r="SQ465" s="24"/>
      <c r="SR465" s="24"/>
      <c r="SS465" s="24"/>
      <c r="ST465" s="24"/>
      <c r="SU465" s="24"/>
      <c r="SV465" s="24"/>
      <c r="SW465" s="24"/>
      <c r="SX465" s="24"/>
      <c r="SY465" s="24"/>
      <c r="SZ465" s="24"/>
      <c r="TA465" s="24"/>
      <c r="TB465" s="24"/>
      <c r="TC465" s="24"/>
      <c r="TD465" s="24"/>
      <c r="TE465" s="24"/>
      <c r="TF465" s="24"/>
      <c r="TG465" s="24"/>
      <c r="TH465" s="24"/>
      <c r="TI465" s="24"/>
      <c r="TJ465" s="24"/>
      <c r="TK465" s="24"/>
      <c r="TL465" s="24"/>
      <c r="TM465" s="24"/>
      <c r="TN465" s="24"/>
      <c r="TO465" s="24"/>
      <c r="TP465" s="24"/>
      <c r="TQ465" s="24"/>
      <c r="TR465" s="24"/>
      <c r="TS465" s="24"/>
      <c r="TT465" s="24"/>
      <c r="TU465" s="24"/>
      <c r="TV465" s="24"/>
      <c r="TW465" s="24"/>
      <c r="TX465" s="24"/>
      <c r="TY465" s="24"/>
      <c r="TZ465" s="24"/>
      <c r="UA465" s="24"/>
      <c r="UB465" s="24"/>
      <c r="UC465" s="24"/>
      <c r="UD465" s="24"/>
      <c r="UE465" s="24"/>
      <c r="UF465" s="24"/>
      <c r="UG465" s="24"/>
      <c r="UH465" s="24"/>
      <c r="UI465" s="24"/>
      <c r="UJ465" s="24"/>
      <c r="UK465" s="24"/>
      <c r="UL465" s="24"/>
      <c r="UM465" s="24"/>
      <c r="UN465" s="24"/>
      <c r="UO465" s="24"/>
      <c r="UP465" s="24"/>
      <c r="UQ465" s="24"/>
      <c r="UR465" s="24"/>
      <c r="US465" s="24"/>
      <c r="UT465" s="24"/>
      <c r="UU465" s="24"/>
      <c r="UV465" s="24"/>
      <c r="UW465" s="24"/>
      <c r="UX465" s="24"/>
      <c r="UY465" s="24"/>
      <c r="UZ465" s="24"/>
      <c r="VA465" s="24"/>
      <c r="VB465" s="24"/>
      <c r="VC465" s="24"/>
      <c r="VD465" s="24"/>
    </row>
    <row r="466" spans="1:576" s="23" customFormat="1" ht="15" customHeight="1" x14ac:dyDescent="0.2">
      <c r="A466" s="18">
        <v>152</v>
      </c>
      <c r="B466" s="95" t="s">
        <v>325</v>
      </c>
      <c r="C466" s="95" t="s">
        <v>326</v>
      </c>
      <c r="D466" s="96">
        <v>14</v>
      </c>
      <c r="E466" s="89" t="s">
        <v>247</v>
      </c>
      <c r="F466" s="95" t="s">
        <v>327</v>
      </c>
      <c r="G466" s="140" t="s">
        <v>354</v>
      </c>
      <c r="H466" s="22">
        <v>40</v>
      </c>
      <c r="I466" s="157" t="s">
        <v>121</v>
      </c>
      <c r="J466" s="21" t="s">
        <v>241</v>
      </c>
      <c r="K466" s="21" t="s">
        <v>273</v>
      </c>
      <c r="L466" s="21" t="s">
        <v>287</v>
      </c>
      <c r="M466" s="22">
        <v>1</v>
      </c>
      <c r="N466" s="101">
        <v>14024</v>
      </c>
      <c r="O466" s="62">
        <f t="shared" si="244"/>
        <v>2804.8</v>
      </c>
      <c r="P466" s="62"/>
      <c r="Q466" s="62">
        <f t="shared" si="232"/>
        <v>16828.8</v>
      </c>
      <c r="R466" s="62">
        <f>70.1*7</f>
        <v>490.69999999999993</v>
      </c>
      <c r="S466" s="62">
        <f t="shared" si="233"/>
        <v>3049.4666666666667</v>
      </c>
      <c r="T466" s="62">
        <f t="shared" si="234"/>
        <v>30494.666666666664</v>
      </c>
      <c r="U466" s="62">
        <f t="shared" si="235"/>
        <v>2945.0399999999995</v>
      </c>
      <c r="V466" s="62">
        <f t="shared" si="236"/>
        <v>504.86399999999998</v>
      </c>
      <c r="W466" s="62">
        <f t="shared" si="237"/>
        <v>841.44</v>
      </c>
      <c r="X466" s="62">
        <f t="shared" si="238"/>
        <v>336.57599999999996</v>
      </c>
      <c r="Y466" s="62">
        <v>869</v>
      </c>
      <c r="Z466" s="62">
        <v>599</v>
      </c>
      <c r="AA466" s="64">
        <f t="shared" si="239"/>
        <v>9148.4</v>
      </c>
      <c r="AB466" s="64">
        <f t="shared" si="240"/>
        <v>26973.131111111114</v>
      </c>
      <c r="AC466" s="64">
        <f t="shared" si="241"/>
        <v>323677.57333333336</v>
      </c>
      <c r="AD466" s="64"/>
      <c r="AE466" s="64"/>
      <c r="AF466" s="64"/>
      <c r="AG466" s="64"/>
      <c r="AH466" s="64"/>
      <c r="AI466" s="64"/>
      <c r="AJ466" s="64"/>
      <c r="AK466" s="64"/>
      <c r="AL466" s="6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4"/>
      <c r="CY466" s="24"/>
      <c r="CZ466" s="24"/>
      <c r="DA466" s="24"/>
      <c r="DB466" s="24"/>
      <c r="DC466" s="24"/>
      <c r="DD466" s="24"/>
      <c r="DE466" s="24"/>
      <c r="DF466" s="24"/>
      <c r="DG466" s="24"/>
      <c r="DH466" s="24"/>
      <c r="DI466" s="24"/>
      <c r="DJ466" s="24"/>
      <c r="DK466" s="24"/>
      <c r="DL466" s="24"/>
      <c r="DM466" s="24"/>
      <c r="DN466" s="24"/>
      <c r="DO466" s="24"/>
      <c r="DP466" s="24"/>
      <c r="DQ466" s="24"/>
      <c r="DR466" s="24"/>
      <c r="DS466" s="24"/>
      <c r="DT466" s="24"/>
      <c r="DU466" s="24"/>
      <c r="DV466" s="24"/>
      <c r="DW466" s="24"/>
      <c r="DX466" s="24"/>
      <c r="DY466" s="24"/>
      <c r="DZ466" s="24"/>
      <c r="EA466" s="24"/>
      <c r="EB466" s="24"/>
      <c r="EC466" s="24"/>
      <c r="ED466" s="24"/>
      <c r="EE466" s="24"/>
      <c r="EF466" s="24"/>
      <c r="EG466" s="24"/>
      <c r="EH466" s="24"/>
      <c r="EI466" s="24"/>
      <c r="EJ466" s="24"/>
      <c r="EK466" s="24"/>
      <c r="EL466" s="24"/>
      <c r="EM466" s="24"/>
      <c r="EN466" s="24"/>
      <c r="EO466" s="24"/>
      <c r="EP466" s="24"/>
      <c r="EQ466" s="24"/>
      <c r="ER466" s="24"/>
      <c r="ES466" s="24"/>
      <c r="ET466" s="24"/>
      <c r="EU466" s="24"/>
      <c r="EV466" s="24"/>
      <c r="EW466" s="24"/>
      <c r="EX466" s="24"/>
      <c r="EY466" s="24"/>
      <c r="EZ466" s="24"/>
      <c r="FA466" s="24"/>
      <c r="FB466" s="24"/>
      <c r="FC466" s="24"/>
      <c r="FD466" s="24"/>
      <c r="FE466" s="24"/>
      <c r="FF466" s="24"/>
      <c r="FG466" s="24"/>
      <c r="FH466" s="24"/>
      <c r="FI466" s="24"/>
      <c r="FJ466" s="24"/>
      <c r="FK466" s="24"/>
      <c r="FL466" s="24"/>
      <c r="FM466" s="24"/>
      <c r="FN466" s="24"/>
      <c r="FO466" s="24"/>
      <c r="FP466" s="24"/>
      <c r="FQ466" s="24"/>
      <c r="FR466" s="24"/>
      <c r="FS466" s="24"/>
      <c r="FT466" s="24"/>
      <c r="FU466" s="24"/>
      <c r="FV466" s="24"/>
      <c r="FW466" s="24"/>
      <c r="FX466" s="24"/>
      <c r="FY466" s="24"/>
      <c r="FZ466" s="24"/>
      <c r="GA466" s="24"/>
      <c r="GB466" s="24"/>
      <c r="GC466" s="24"/>
      <c r="GD466" s="24"/>
      <c r="GE466" s="24"/>
      <c r="GF466" s="24"/>
      <c r="GG466" s="24"/>
      <c r="GH466" s="24"/>
      <c r="GI466" s="24"/>
      <c r="GJ466" s="24"/>
      <c r="GK466" s="24"/>
      <c r="GL466" s="24"/>
      <c r="GM466" s="24"/>
      <c r="GN466" s="24"/>
      <c r="GO466" s="24"/>
      <c r="GP466" s="24"/>
      <c r="GQ466" s="24"/>
      <c r="GR466" s="24"/>
      <c r="GS466" s="24"/>
      <c r="GT466" s="24"/>
      <c r="GU466" s="24"/>
      <c r="GV466" s="24"/>
      <c r="GW466" s="24"/>
      <c r="GX466" s="24"/>
      <c r="GY466" s="24"/>
      <c r="GZ466" s="24"/>
      <c r="HA466" s="24"/>
      <c r="HB466" s="24"/>
      <c r="HC466" s="24"/>
      <c r="HD466" s="24"/>
      <c r="HE466" s="24"/>
      <c r="HF466" s="24"/>
      <c r="HG466" s="24"/>
      <c r="HH466" s="24"/>
      <c r="HI466" s="24"/>
      <c r="HJ466" s="24"/>
      <c r="HK466" s="24"/>
      <c r="HL466" s="24"/>
      <c r="HM466" s="24"/>
      <c r="HN466" s="24"/>
      <c r="HO466" s="24"/>
      <c r="HP466" s="24"/>
      <c r="HQ466" s="24"/>
      <c r="HR466" s="24"/>
      <c r="HS466" s="24"/>
      <c r="HT466" s="24"/>
      <c r="HU466" s="24"/>
      <c r="HV466" s="24"/>
      <c r="HW466" s="24"/>
      <c r="HX466" s="24"/>
      <c r="HY466" s="24"/>
      <c r="HZ466" s="24"/>
      <c r="IA466" s="24"/>
      <c r="IB466" s="24"/>
      <c r="IC466" s="24"/>
      <c r="ID466" s="24"/>
      <c r="IE466" s="24"/>
      <c r="IF466" s="24"/>
      <c r="IG466" s="24"/>
      <c r="IH466" s="24"/>
      <c r="II466" s="24"/>
      <c r="IJ466" s="24"/>
      <c r="IK466" s="24"/>
      <c r="IL466" s="24"/>
      <c r="IM466" s="24"/>
      <c r="IN466" s="24"/>
      <c r="IO466" s="24"/>
      <c r="IP466" s="24"/>
      <c r="IQ466" s="24"/>
      <c r="IR466" s="24"/>
      <c r="IS466" s="24"/>
      <c r="IT466" s="24"/>
      <c r="IU466" s="24"/>
      <c r="IV466" s="24"/>
      <c r="IW466" s="24"/>
      <c r="IX466" s="24"/>
      <c r="IY466" s="24"/>
      <c r="IZ466" s="24"/>
      <c r="JA466" s="24"/>
      <c r="JB466" s="24"/>
      <c r="JC466" s="24"/>
      <c r="JD466" s="24"/>
      <c r="JE466" s="24"/>
      <c r="JF466" s="24"/>
      <c r="JG466" s="24"/>
      <c r="JH466" s="24"/>
      <c r="JI466" s="24"/>
      <c r="JJ466" s="24"/>
      <c r="JK466" s="24"/>
      <c r="JL466" s="24"/>
      <c r="JM466" s="24"/>
      <c r="JN466" s="24"/>
      <c r="JO466" s="24"/>
      <c r="JP466" s="24"/>
      <c r="JQ466" s="24"/>
      <c r="JR466" s="24"/>
      <c r="JS466" s="24"/>
      <c r="JT466" s="24"/>
      <c r="JU466" s="24"/>
      <c r="JV466" s="24"/>
      <c r="JW466" s="24"/>
      <c r="JX466" s="24"/>
      <c r="JY466" s="24"/>
      <c r="JZ466" s="24"/>
      <c r="KA466" s="24"/>
      <c r="KB466" s="24"/>
      <c r="KC466" s="24"/>
      <c r="KD466" s="24"/>
      <c r="KE466" s="24"/>
      <c r="KF466" s="24"/>
      <c r="KG466" s="24"/>
      <c r="KH466" s="24"/>
      <c r="KI466" s="24"/>
      <c r="KJ466" s="24"/>
      <c r="KK466" s="24"/>
      <c r="KL466" s="24"/>
      <c r="KM466" s="24"/>
      <c r="KN466" s="24"/>
      <c r="KO466" s="24"/>
      <c r="KP466" s="24"/>
      <c r="KQ466" s="24"/>
      <c r="KR466" s="24"/>
      <c r="KS466" s="24"/>
      <c r="KT466" s="24"/>
      <c r="KU466" s="24"/>
      <c r="KV466" s="24"/>
      <c r="KW466" s="24"/>
      <c r="KX466" s="24"/>
      <c r="KY466" s="24"/>
      <c r="KZ466" s="24"/>
      <c r="LA466" s="24"/>
      <c r="LB466" s="24"/>
      <c r="LC466" s="24"/>
      <c r="LD466" s="24"/>
      <c r="LE466" s="24"/>
      <c r="LF466" s="24"/>
      <c r="LG466" s="24"/>
      <c r="LH466" s="24"/>
      <c r="LI466" s="24"/>
      <c r="LJ466" s="24"/>
      <c r="LK466" s="24"/>
      <c r="LL466" s="24"/>
      <c r="LM466" s="24"/>
      <c r="LN466" s="24"/>
      <c r="LO466" s="24"/>
      <c r="LP466" s="24"/>
      <c r="LQ466" s="24"/>
      <c r="LR466" s="24"/>
      <c r="LS466" s="24"/>
      <c r="LT466" s="24"/>
      <c r="LU466" s="24"/>
      <c r="LV466" s="24"/>
      <c r="LW466" s="24"/>
      <c r="LX466" s="24"/>
      <c r="LY466" s="24"/>
      <c r="LZ466" s="24"/>
      <c r="MA466" s="24"/>
      <c r="MB466" s="24"/>
      <c r="MC466" s="24"/>
      <c r="MD466" s="24"/>
      <c r="ME466" s="24"/>
      <c r="MF466" s="24"/>
      <c r="MG466" s="24"/>
      <c r="MH466" s="24"/>
      <c r="MI466" s="24"/>
      <c r="MJ466" s="24"/>
      <c r="MK466" s="24"/>
      <c r="ML466" s="24"/>
      <c r="MM466" s="24"/>
      <c r="MN466" s="24"/>
      <c r="MO466" s="24"/>
      <c r="MP466" s="24"/>
      <c r="MQ466" s="24"/>
      <c r="MR466" s="24"/>
      <c r="MS466" s="24"/>
      <c r="MT466" s="24"/>
      <c r="MU466" s="24"/>
      <c r="MV466" s="24"/>
      <c r="MW466" s="24"/>
      <c r="MX466" s="24"/>
      <c r="MY466" s="24"/>
      <c r="MZ466" s="24"/>
      <c r="NA466" s="24"/>
      <c r="NB466" s="24"/>
      <c r="NC466" s="24"/>
      <c r="ND466" s="24"/>
      <c r="NE466" s="24"/>
      <c r="NF466" s="24"/>
      <c r="NG466" s="24"/>
      <c r="NH466" s="24"/>
      <c r="NI466" s="24"/>
      <c r="NJ466" s="24"/>
      <c r="NK466" s="24"/>
      <c r="NL466" s="24"/>
      <c r="NM466" s="24"/>
      <c r="NN466" s="24"/>
      <c r="NO466" s="24"/>
      <c r="NP466" s="24"/>
      <c r="NQ466" s="24"/>
      <c r="NR466" s="24"/>
      <c r="NS466" s="24"/>
      <c r="NT466" s="24"/>
      <c r="NU466" s="24"/>
      <c r="NV466" s="24"/>
      <c r="NW466" s="24"/>
      <c r="NX466" s="24"/>
      <c r="NY466" s="24"/>
      <c r="NZ466" s="24"/>
      <c r="OA466" s="24"/>
      <c r="OB466" s="24"/>
      <c r="OC466" s="24"/>
      <c r="OD466" s="24"/>
      <c r="OE466" s="24"/>
      <c r="OF466" s="24"/>
      <c r="OG466" s="24"/>
      <c r="OH466" s="24"/>
      <c r="OI466" s="24"/>
      <c r="OJ466" s="24"/>
      <c r="OK466" s="24"/>
      <c r="OL466" s="24"/>
      <c r="OM466" s="24"/>
      <c r="ON466" s="24"/>
      <c r="OO466" s="24"/>
      <c r="OP466" s="24"/>
      <c r="OQ466" s="24"/>
      <c r="OR466" s="24"/>
      <c r="OS466" s="24"/>
      <c r="OT466" s="24"/>
      <c r="OU466" s="24"/>
      <c r="OV466" s="24"/>
      <c r="OW466" s="24"/>
      <c r="OX466" s="24"/>
      <c r="OY466" s="24"/>
      <c r="OZ466" s="24"/>
      <c r="PA466" s="24"/>
      <c r="PB466" s="24"/>
      <c r="PC466" s="24"/>
      <c r="PD466" s="24"/>
      <c r="PE466" s="24"/>
      <c r="PF466" s="24"/>
      <c r="PG466" s="24"/>
      <c r="PH466" s="24"/>
      <c r="PI466" s="24"/>
      <c r="PJ466" s="24"/>
      <c r="PK466" s="24"/>
      <c r="PL466" s="24"/>
      <c r="PM466" s="24"/>
      <c r="PN466" s="24"/>
      <c r="PO466" s="24"/>
      <c r="PP466" s="24"/>
      <c r="PQ466" s="24"/>
      <c r="PR466" s="24"/>
      <c r="PS466" s="24"/>
      <c r="PT466" s="24"/>
      <c r="PU466" s="24"/>
      <c r="PV466" s="24"/>
      <c r="PW466" s="24"/>
      <c r="PX466" s="24"/>
      <c r="PY466" s="24"/>
      <c r="PZ466" s="24"/>
      <c r="QA466" s="24"/>
      <c r="QB466" s="24"/>
      <c r="QC466" s="24"/>
      <c r="QD466" s="24"/>
      <c r="QE466" s="24"/>
      <c r="QF466" s="24"/>
      <c r="QG466" s="24"/>
      <c r="QH466" s="24"/>
      <c r="QI466" s="24"/>
      <c r="QJ466" s="24"/>
      <c r="QK466" s="24"/>
      <c r="QL466" s="24"/>
      <c r="QM466" s="24"/>
      <c r="QN466" s="24"/>
      <c r="QO466" s="24"/>
      <c r="QP466" s="24"/>
      <c r="QQ466" s="24"/>
      <c r="QR466" s="24"/>
      <c r="QS466" s="24"/>
      <c r="QT466" s="24"/>
      <c r="QU466" s="24"/>
      <c r="QV466" s="24"/>
      <c r="QW466" s="24"/>
      <c r="QX466" s="24"/>
      <c r="QY466" s="24"/>
      <c r="QZ466" s="24"/>
      <c r="RA466" s="24"/>
      <c r="RB466" s="24"/>
      <c r="RC466" s="24"/>
      <c r="RD466" s="24"/>
      <c r="RE466" s="24"/>
      <c r="RF466" s="24"/>
      <c r="RG466" s="24"/>
      <c r="RH466" s="24"/>
      <c r="RI466" s="24"/>
      <c r="RJ466" s="24"/>
      <c r="RK466" s="24"/>
      <c r="RL466" s="24"/>
      <c r="RM466" s="24"/>
      <c r="RN466" s="24"/>
      <c r="RO466" s="24"/>
      <c r="RP466" s="24"/>
      <c r="RQ466" s="24"/>
      <c r="RR466" s="24"/>
      <c r="RS466" s="24"/>
      <c r="RT466" s="24"/>
      <c r="RU466" s="24"/>
      <c r="RV466" s="24"/>
      <c r="RW466" s="24"/>
      <c r="RX466" s="24"/>
      <c r="RY466" s="24"/>
      <c r="RZ466" s="24"/>
      <c r="SA466" s="24"/>
      <c r="SB466" s="24"/>
      <c r="SC466" s="24"/>
      <c r="SD466" s="24"/>
      <c r="SE466" s="24"/>
      <c r="SF466" s="24"/>
      <c r="SG466" s="24"/>
      <c r="SH466" s="24"/>
      <c r="SI466" s="24"/>
      <c r="SJ466" s="24"/>
      <c r="SK466" s="24"/>
      <c r="SL466" s="24"/>
      <c r="SM466" s="24"/>
      <c r="SN466" s="24"/>
      <c r="SO466" s="24"/>
      <c r="SP466" s="24"/>
      <c r="SQ466" s="24"/>
      <c r="SR466" s="24"/>
      <c r="SS466" s="24"/>
      <c r="ST466" s="24"/>
      <c r="SU466" s="24"/>
      <c r="SV466" s="24"/>
      <c r="SW466" s="24"/>
      <c r="SX466" s="24"/>
      <c r="SY466" s="24"/>
      <c r="SZ466" s="24"/>
      <c r="TA466" s="24"/>
      <c r="TB466" s="24"/>
      <c r="TC466" s="24"/>
      <c r="TD466" s="24"/>
      <c r="TE466" s="24"/>
      <c r="TF466" s="24"/>
      <c r="TG466" s="24"/>
      <c r="TH466" s="24"/>
      <c r="TI466" s="24"/>
      <c r="TJ466" s="24"/>
      <c r="TK466" s="24"/>
      <c r="TL466" s="24"/>
      <c r="TM466" s="24"/>
      <c r="TN466" s="24"/>
      <c r="TO466" s="24"/>
      <c r="TP466" s="24"/>
      <c r="TQ466" s="24"/>
      <c r="TR466" s="24"/>
      <c r="TS466" s="24"/>
      <c r="TT466" s="24"/>
      <c r="TU466" s="24"/>
      <c r="TV466" s="24"/>
      <c r="TW466" s="24"/>
      <c r="TX466" s="24"/>
      <c r="TY466" s="24"/>
      <c r="TZ466" s="24"/>
      <c r="UA466" s="24"/>
      <c r="UB466" s="24"/>
      <c r="UC466" s="24"/>
      <c r="UD466" s="24"/>
      <c r="UE466" s="24"/>
      <c r="UF466" s="24"/>
      <c r="UG466" s="24"/>
      <c r="UH466" s="24"/>
      <c r="UI466" s="24"/>
      <c r="UJ466" s="24"/>
      <c r="UK466" s="24"/>
      <c r="UL466" s="24"/>
      <c r="UM466" s="24"/>
      <c r="UN466" s="24"/>
      <c r="UO466" s="24"/>
      <c r="UP466" s="24"/>
      <c r="UQ466" s="24"/>
      <c r="UR466" s="24"/>
      <c r="US466" s="24"/>
      <c r="UT466" s="24"/>
      <c r="UU466" s="24"/>
      <c r="UV466" s="24"/>
      <c r="UW466" s="24"/>
      <c r="UX466" s="24"/>
      <c r="UY466" s="24"/>
      <c r="UZ466" s="24"/>
      <c r="VA466" s="24"/>
      <c r="VB466" s="24"/>
      <c r="VC466" s="24"/>
      <c r="VD466" s="24"/>
    </row>
    <row r="467" spans="1:576" s="23" customFormat="1" ht="15" customHeight="1" x14ac:dyDescent="0.2">
      <c r="A467" s="18">
        <v>153</v>
      </c>
      <c r="B467" s="89" t="s">
        <v>325</v>
      </c>
      <c r="C467" s="89" t="s">
        <v>326</v>
      </c>
      <c r="D467" s="20">
        <v>14</v>
      </c>
      <c r="E467" s="89" t="s">
        <v>247</v>
      </c>
      <c r="F467" s="89" t="s">
        <v>327</v>
      </c>
      <c r="G467" s="140" t="s">
        <v>354</v>
      </c>
      <c r="H467" s="22">
        <v>40</v>
      </c>
      <c r="I467" s="157" t="s">
        <v>121</v>
      </c>
      <c r="J467" s="21" t="s">
        <v>78</v>
      </c>
      <c r="K467" s="21" t="s">
        <v>273</v>
      </c>
      <c r="L467" s="21" t="s">
        <v>287</v>
      </c>
      <c r="M467" s="22">
        <v>1</v>
      </c>
      <c r="N467" s="101">
        <v>14024</v>
      </c>
      <c r="O467" s="62">
        <f t="shared" si="244"/>
        <v>2804.8</v>
      </c>
      <c r="P467" s="62"/>
      <c r="Q467" s="62">
        <f t="shared" si="232"/>
        <v>16828.8</v>
      </c>
      <c r="R467" s="62">
        <f>70.1*6</f>
        <v>420.59999999999997</v>
      </c>
      <c r="S467" s="62">
        <f t="shared" si="233"/>
        <v>3049.4666666666667</v>
      </c>
      <c r="T467" s="62">
        <f t="shared" si="234"/>
        <v>30494.666666666664</v>
      </c>
      <c r="U467" s="62">
        <f t="shared" si="235"/>
        <v>2945.0399999999995</v>
      </c>
      <c r="V467" s="62">
        <f t="shared" si="236"/>
        <v>504.86399999999998</v>
      </c>
      <c r="W467" s="62">
        <f t="shared" si="237"/>
        <v>841.44</v>
      </c>
      <c r="X467" s="62">
        <f t="shared" si="238"/>
        <v>336.57599999999996</v>
      </c>
      <c r="Y467" s="62">
        <v>869</v>
      </c>
      <c r="Z467" s="62">
        <v>599</v>
      </c>
      <c r="AA467" s="64">
        <f t="shared" si="239"/>
        <v>9148.4</v>
      </c>
      <c r="AB467" s="64">
        <f t="shared" si="240"/>
        <v>26903.031111111111</v>
      </c>
      <c r="AC467" s="64">
        <f t="shared" si="241"/>
        <v>322836.37333333335</v>
      </c>
      <c r="AD467" s="64"/>
      <c r="AE467" s="64"/>
      <c r="AF467" s="64"/>
      <c r="AG467" s="64"/>
      <c r="AH467" s="64"/>
      <c r="AI467" s="64"/>
      <c r="AJ467" s="64"/>
      <c r="AK467" s="64"/>
      <c r="AL467" s="6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J467" s="24"/>
      <c r="CK467" s="24"/>
      <c r="CL467" s="24"/>
      <c r="CM467" s="24"/>
      <c r="CN467" s="24"/>
      <c r="CO467" s="24"/>
      <c r="CP467" s="24"/>
      <c r="CQ467" s="24"/>
      <c r="CR467" s="24"/>
      <c r="CS467" s="24"/>
      <c r="CT467" s="24"/>
      <c r="CU467" s="24"/>
      <c r="CV467" s="24"/>
      <c r="CW467" s="24"/>
      <c r="CX467" s="24"/>
      <c r="CY467" s="24"/>
      <c r="CZ467" s="24"/>
      <c r="DA467" s="24"/>
      <c r="DB467" s="24"/>
      <c r="DC467" s="24"/>
      <c r="DD467" s="24"/>
      <c r="DE467" s="24"/>
      <c r="DF467" s="24"/>
      <c r="DG467" s="24"/>
      <c r="DH467" s="24"/>
      <c r="DI467" s="24"/>
      <c r="DJ467" s="24"/>
      <c r="DK467" s="24"/>
      <c r="DL467" s="24"/>
      <c r="DM467" s="24"/>
      <c r="DN467" s="24"/>
      <c r="DO467" s="24"/>
      <c r="DP467" s="24"/>
      <c r="DQ467" s="24"/>
      <c r="DR467" s="24"/>
      <c r="DS467" s="24"/>
      <c r="DT467" s="24"/>
      <c r="DU467" s="24"/>
      <c r="DV467" s="24"/>
      <c r="DW467" s="24"/>
      <c r="DX467" s="24"/>
      <c r="DY467" s="24"/>
      <c r="DZ467" s="24"/>
      <c r="EA467" s="24"/>
      <c r="EB467" s="24"/>
      <c r="EC467" s="24"/>
      <c r="ED467" s="24"/>
      <c r="EE467" s="24"/>
      <c r="EF467" s="24"/>
      <c r="EG467" s="24"/>
      <c r="EH467" s="24"/>
      <c r="EI467" s="24"/>
      <c r="EJ467" s="24"/>
      <c r="EK467" s="24"/>
      <c r="EL467" s="24"/>
      <c r="EM467" s="24"/>
      <c r="EN467" s="24"/>
      <c r="EO467" s="24"/>
      <c r="EP467" s="24"/>
      <c r="EQ467" s="24"/>
      <c r="ER467" s="24"/>
      <c r="ES467" s="24"/>
      <c r="ET467" s="24"/>
      <c r="EU467" s="24"/>
      <c r="EV467" s="24"/>
      <c r="EW467" s="24"/>
      <c r="EX467" s="24"/>
      <c r="EY467" s="24"/>
      <c r="EZ467" s="24"/>
      <c r="FA467" s="24"/>
      <c r="FB467" s="24"/>
      <c r="FC467" s="24"/>
      <c r="FD467" s="24"/>
      <c r="FE467" s="24"/>
      <c r="FF467" s="24"/>
      <c r="FG467" s="24"/>
      <c r="FH467" s="24"/>
      <c r="FI467" s="24"/>
      <c r="FJ467" s="24"/>
      <c r="FK467" s="24"/>
      <c r="FL467" s="24"/>
      <c r="FM467" s="24"/>
      <c r="FN467" s="24"/>
      <c r="FO467" s="24"/>
      <c r="FP467" s="24"/>
      <c r="FQ467" s="24"/>
      <c r="FR467" s="24"/>
      <c r="FS467" s="24"/>
      <c r="FT467" s="24"/>
      <c r="FU467" s="24"/>
      <c r="FV467" s="24"/>
      <c r="FW467" s="24"/>
      <c r="FX467" s="24"/>
      <c r="FY467" s="24"/>
      <c r="FZ467" s="24"/>
      <c r="GA467" s="24"/>
      <c r="GB467" s="24"/>
      <c r="GC467" s="24"/>
      <c r="GD467" s="24"/>
      <c r="GE467" s="24"/>
      <c r="GF467" s="24"/>
      <c r="GG467" s="24"/>
      <c r="GH467" s="24"/>
      <c r="GI467" s="24"/>
      <c r="GJ467" s="24"/>
      <c r="GK467" s="24"/>
      <c r="GL467" s="24"/>
      <c r="GM467" s="24"/>
      <c r="GN467" s="24"/>
      <c r="GO467" s="24"/>
      <c r="GP467" s="24"/>
      <c r="GQ467" s="24"/>
      <c r="GR467" s="24"/>
      <c r="GS467" s="24"/>
      <c r="GT467" s="24"/>
      <c r="GU467" s="24"/>
      <c r="GV467" s="24"/>
      <c r="GW467" s="24"/>
      <c r="GX467" s="24"/>
      <c r="GY467" s="24"/>
      <c r="GZ467" s="24"/>
      <c r="HA467" s="24"/>
      <c r="HB467" s="24"/>
      <c r="HC467" s="24"/>
      <c r="HD467" s="24"/>
      <c r="HE467" s="24"/>
      <c r="HF467" s="24"/>
      <c r="HG467" s="24"/>
      <c r="HH467" s="24"/>
      <c r="HI467" s="24"/>
      <c r="HJ467" s="24"/>
      <c r="HK467" s="24"/>
      <c r="HL467" s="24"/>
      <c r="HM467" s="24"/>
      <c r="HN467" s="24"/>
      <c r="HO467" s="24"/>
      <c r="HP467" s="24"/>
      <c r="HQ467" s="24"/>
      <c r="HR467" s="24"/>
      <c r="HS467" s="24"/>
      <c r="HT467" s="24"/>
      <c r="HU467" s="24"/>
      <c r="HV467" s="24"/>
      <c r="HW467" s="24"/>
      <c r="HX467" s="24"/>
      <c r="HY467" s="24"/>
      <c r="HZ467" s="24"/>
      <c r="IA467" s="24"/>
      <c r="IB467" s="24"/>
      <c r="IC467" s="24"/>
      <c r="ID467" s="24"/>
      <c r="IE467" s="24"/>
      <c r="IF467" s="24"/>
      <c r="IG467" s="24"/>
      <c r="IH467" s="24"/>
      <c r="II467" s="24"/>
      <c r="IJ467" s="24"/>
      <c r="IK467" s="24"/>
      <c r="IL467" s="24"/>
      <c r="IM467" s="24"/>
      <c r="IN467" s="24"/>
      <c r="IO467" s="24"/>
      <c r="IP467" s="24"/>
      <c r="IQ467" s="24"/>
      <c r="IR467" s="24"/>
      <c r="IS467" s="24"/>
      <c r="IT467" s="24"/>
      <c r="IU467" s="24"/>
      <c r="IV467" s="24"/>
      <c r="IW467" s="24"/>
      <c r="IX467" s="24"/>
      <c r="IY467" s="24"/>
      <c r="IZ467" s="24"/>
      <c r="JA467" s="24"/>
      <c r="JB467" s="24"/>
      <c r="JC467" s="24"/>
      <c r="JD467" s="24"/>
      <c r="JE467" s="24"/>
      <c r="JF467" s="24"/>
      <c r="JG467" s="24"/>
      <c r="JH467" s="24"/>
      <c r="JI467" s="24"/>
      <c r="JJ467" s="24"/>
      <c r="JK467" s="24"/>
      <c r="JL467" s="24"/>
      <c r="JM467" s="24"/>
      <c r="JN467" s="24"/>
      <c r="JO467" s="24"/>
      <c r="JP467" s="24"/>
      <c r="JQ467" s="24"/>
      <c r="JR467" s="24"/>
      <c r="JS467" s="24"/>
      <c r="JT467" s="24"/>
      <c r="JU467" s="24"/>
      <c r="JV467" s="24"/>
      <c r="JW467" s="24"/>
      <c r="JX467" s="24"/>
      <c r="JY467" s="24"/>
      <c r="JZ467" s="24"/>
      <c r="KA467" s="24"/>
      <c r="KB467" s="24"/>
      <c r="KC467" s="24"/>
      <c r="KD467" s="24"/>
      <c r="KE467" s="24"/>
      <c r="KF467" s="24"/>
      <c r="KG467" s="24"/>
      <c r="KH467" s="24"/>
      <c r="KI467" s="24"/>
      <c r="KJ467" s="24"/>
      <c r="KK467" s="24"/>
      <c r="KL467" s="24"/>
      <c r="KM467" s="24"/>
      <c r="KN467" s="24"/>
      <c r="KO467" s="24"/>
      <c r="KP467" s="24"/>
      <c r="KQ467" s="24"/>
      <c r="KR467" s="24"/>
      <c r="KS467" s="24"/>
      <c r="KT467" s="24"/>
      <c r="KU467" s="24"/>
      <c r="KV467" s="24"/>
      <c r="KW467" s="24"/>
      <c r="KX467" s="24"/>
      <c r="KY467" s="24"/>
      <c r="KZ467" s="24"/>
      <c r="LA467" s="24"/>
      <c r="LB467" s="24"/>
      <c r="LC467" s="24"/>
      <c r="LD467" s="24"/>
      <c r="LE467" s="24"/>
      <c r="LF467" s="24"/>
      <c r="LG467" s="24"/>
      <c r="LH467" s="24"/>
      <c r="LI467" s="24"/>
      <c r="LJ467" s="24"/>
      <c r="LK467" s="24"/>
      <c r="LL467" s="24"/>
      <c r="LM467" s="24"/>
      <c r="LN467" s="24"/>
      <c r="LO467" s="24"/>
      <c r="LP467" s="24"/>
      <c r="LQ467" s="24"/>
      <c r="LR467" s="24"/>
      <c r="LS467" s="24"/>
      <c r="LT467" s="24"/>
      <c r="LU467" s="24"/>
      <c r="LV467" s="24"/>
      <c r="LW467" s="24"/>
      <c r="LX467" s="24"/>
      <c r="LY467" s="24"/>
      <c r="LZ467" s="24"/>
      <c r="MA467" s="24"/>
      <c r="MB467" s="24"/>
      <c r="MC467" s="24"/>
      <c r="MD467" s="24"/>
      <c r="ME467" s="24"/>
      <c r="MF467" s="24"/>
      <c r="MG467" s="24"/>
      <c r="MH467" s="24"/>
      <c r="MI467" s="24"/>
      <c r="MJ467" s="24"/>
      <c r="MK467" s="24"/>
      <c r="ML467" s="24"/>
      <c r="MM467" s="24"/>
      <c r="MN467" s="24"/>
      <c r="MO467" s="24"/>
      <c r="MP467" s="24"/>
      <c r="MQ467" s="24"/>
      <c r="MR467" s="24"/>
      <c r="MS467" s="24"/>
      <c r="MT467" s="24"/>
      <c r="MU467" s="24"/>
      <c r="MV467" s="24"/>
      <c r="MW467" s="24"/>
      <c r="MX467" s="24"/>
      <c r="MY467" s="24"/>
      <c r="MZ467" s="24"/>
      <c r="NA467" s="24"/>
      <c r="NB467" s="24"/>
      <c r="NC467" s="24"/>
      <c r="ND467" s="24"/>
      <c r="NE467" s="24"/>
      <c r="NF467" s="24"/>
      <c r="NG467" s="24"/>
      <c r="NH467" s="24"/>
      <c r="NI467" s="24"/>
      <c r="NJ467" s="24"/>
      <c r="NK467" s="24"/>
      <c r="NL467" s="24"/>
      <c r="NM467" s="24"/>
      <c r="NN467" s="24"/>
      <c r="NO467" s="24"/>
      <c r="NP467" s="24"/>
      <c r="NQ467" s="24"/>
      <c r="NR467" s="24"/>
      <c r="NS467" s="24"/>
      <c r="NT467" s="24"/>
      <c r="NU467" s="24"/>
      <c r="NV467" s="24"/>
      <c r="NW467" s="24"/>
      <c r="NX467" s="24"/>
      <c r="NY467" s="24"/>
      <c r="NZ467" s="24"/>
      <c r="OA467" s="24"/>
      <c r="OB467" s="24"/>
      <c r="OC467" s="24"/>
      <c r="OD467" s="24"/>
      <c r="OE467" s="24"/>
      <c r="OF467" s="24"/>
      <c r="OG467" s="24"/>
      <c r="OH467" s="24"/>
      <c r="OI467" s="24"/>
      <c r="OJ467" s="24"/>
      <c r="OK467" s="24"/>
      <c r="OL467" s="24"/>
      <c r="OM467" s="24"/>
      <c r="ON467" s="24"/>
      <c r="OO467" s="24"/>
      <c r="OP467" s="24"/>
      <c r="OQ467" s="24"/>
      <c r="OR467" s="24"/>
      <c r="OS467" s="24"/>
      <c r="OT467" s="24"/>
      <c r="OU467" s="24"/>
      <c r="OV467" s="24"/>
      <c r="OW467" s="24"/>
      <c r="OX467" s="24"/>
      <c r="OY467" s="24"/>
      <c r="OZ467" s="24"/>
      <c r="PA467" s="24"/>
      <c r="PB467" s="24"/>
      <c r="PC467" s="24"/>
      <c r="PD467" s="24"/>
      <c r="PE467" s="24"/>
      <c r="PF467" s="24"/>
      <c r="PG467" s="24"/>
      <c r="PH467" s="24"/>
      <c r="PI467" s="24"/>
      <c r="PJ467" s="24"/>
      <c r="PK467" s="24"/>
      <c r="PL467" s="24"/>
      <c r="PM467" s="24"/>
      <c r="PN467" s="24"/>
      <c r="PO467" s="24"/>
      <c r="PP467" s="24"/>
      <c r="PQ467" s="24"/>
      <c r="PR467" s="24"/>
      <c r="PS467" s="24"/>
      <c r="PT467" s="24"/>
      <c r="PU467" s="24"/>
      <c r="PV467" s="24"/>
      <c r="PW467" s="24"/>
      <c r="PX467" s="24"/>
      <c r="PY467" s="24"/>
      <c r="PZ467" s="24"/>
      <c r="QA467" s="24"/>
      <c r="QB467" s="24"/>
      <c r="QC467" s="24"/>
      <c r="QD467" s="24"/>
      <c r="QE467" s="24"/>
      <c r="QF467" s="24"/>
      <c r="QG467" s="24"/>
      <c r="QH467" s="24"/>
      <c r="QI467" s="24"/>
      <c r="QJ467" s="24"/>
      <c r="QK467" s="24"/>
      <c r="QL467" s="24"/>
      <c r="QM467" s="24"/>
      <c r="QN467" s="24"/>
      <c r="QO467" s="24"/>
      <c r="QP467" s="24"/>
      <c r="QQ467" s="24"/>
      <c r="QR467" s="24"/>
      <c r="QS467" s="24"/>
      <c r="QT467" s="24"/>
      <c r="QU467" s="24"/>
      <c r="QV467" s="24"/>
      <c r="QW467" s="24"/>
      <c r="QX467" s="24"/>
      <c r="QY467" s="24"/>
      <c r="QZ467" s="24"/>
      <c r="RA467" s="24"/>
      <c r="RB467" s="24"/>
      <c r="RC467" s="24"/>
      <c r="RD467" s="24"/>
      <c r="RE467" s="24"/>
      <c r="RF467" s="24"/>
      <c r="RG467" s="24"/>
      <c r="RH467" s="24"/>
      <c r="RI467" s="24"/>
      <c r="RJ467" s="24"/>
      <c r="RK467" s="24"/>
      <c r="RL467" s="24"/>
      <c r="RM467" s="24"/>
      <c r="RN467" s="24"/>
      <c r="RO467" s="24"/>
      <c r="RP467" s="24"/>
      <c r="RQ467" s="24"/>
      <c r="RR467" s="24"/>
      <c r="RS467" s="24"/>
      <c r="RT467" s="24"/>
      <c r="RU467" s="24"/>
      <c r="RV467" s="24"/>
      <c r="RW467" s="24"/>
      <c r="RX467" s="24"/>
      <c r="RY467" s="24"/>
      <c r="RZ467" s="24"/>
      <c r="SA467" s="24"/>
      <c r="SB467" s="24"/>
      <c r="SC467" s="24"/>
      <c r="SD467" s="24"/>
      <c r="SE467" s="24"/>
      <c r="SF467" s="24"/>
      <c r="SG467" s="24"/>
      <c r="SH467" s="24"/>
      <c r="SI467" s="24"/>
      <c r="SJ467" s="24"/>
      <c r="SK467" s="24"/>
      <c r="SL467" s="24"/>
      <c r="SM467" s="24"/>
      <c r="SN467" s="24"/>
      <c r="SO467" s="24"/>
      <c r="SP467" s="24"/>
      <c r="SQ467" s="24"/>
      <c r="SR467" s="24"/>
      <c r="SS467" s="24"/>
      <c r="ST467" s="24"/>
      <c r="SU467" s="24"/>
      <c r="SV467" s="24"/>
      <c r="SW467" s="24"/>
      <c r="SX467" s="24"/>
      <c r="SY467" s="24"/>
      <c r="SZ467" s="24"/>
      <c r="TA467" s="24"/>
      <c r="TB467" s="24"/>
      <c r="TC467" s="24"/>
      <c r="TD467" s="24"/>
      <c r="TE467" s="24"/>
      <c r="TF467" s="24"/>
      <c r="TG467" s="24"/>
      <c r="TH467" s="24"/>
      <c r="TI467" s="24"/>
      <c r="TJ467" s="24"/>
      <c r="TK467" s="24"/>
      <c r="TL467" s="24"/>
      <c r="TM467" s="24"/>
      <c r="TN467" s="24"/>
      <c r="TO467" s="24"/>
      <c r="TP467" s="24"/>
      <c r="TQ467" s="24"/>
      <c r="TR467" s="24"/>
      <c r="TS467" s="24"/>
      <c r="TT467" s="24"/>
      <c r="TU467" s="24"/>
      <c r="TV467" s="24"/>
      <c r="TW467" s="24"/>
      <c r="TX467" s="24"/>
      <c r="TY467" s="24"/>
      <c r="TZ467" s="24"/>
      <c r="UA467" s="24"/>
      <c r="UB467" s="24"/>
      <c r="UC467" s="24"/>
      <c r="UD467" s="24"/>
      <c r="UE467" s="24"/>
      <c r="UF467" s="24"/>
      <c r="UG467" s="24"/>
      <c r="UH467" s="24"/>
      <c r="UI467" s="24"/>
      <c r="UJ467" s="24"/>
      <c r="UK467" s="24"/>
      <c r="UL467" s="24"/>
      <c r="UM467" s="24"/>
      <c r="UN467" s="24"/>
      <c r="UO467" s="24"/>
      <c r="UP467" s="24"/>
      <c r="UQ467" s="24"/>
      <c r="UR467" s="24"/>
      <c r="US467" s="24"/>
      <c r="UT467" s="24"/>
      <c r="UU467" s="24"/>
      <c r="UV467" s="24"/>
      <c r="UW467" s="24"/>
      <c r="UX467" s="24"/>
      <c r="UY467" s="24"/>
      <c r="UZ467" s="24"/>
      <c r="VA467" s="24"/>
      <c r="VB467" s="24"/>
      <c r="VC467" s="24"/>
      <c r="VD467" s="24"/>
    </row>
    <row r="468" spans="1:576" s="23" customFormat="1" ht="15" customHeight="1" x14ac:dyDescent="0.2">
      <c r="A468" s="18">
        <v>154</v>
      </c>
      <c r="B468" s="89" t="s">
        <v>325</v>
      </c>
      <c r="C468" s="89" t="s">
        <v>326</v>
      </c>
      <c r="D468" s="20">
        <v>14</v>
      </c>
      <c r="E468" s="89" t="s">
        <v>247</v>
      </c>
      <c r="F468" s="89" t="s">
        <v>327</v>
      </c>
      <c r="G468" s="140" t="s">
        <v>354</v>
      </c>
      <c r="H468" s="22">
        <v>40</v>
      </c>
      <c r="I468" s="157" t="s">
        <v>121</v>
      </c>
      <c r="J468" s="21" t="s">
        <v>241</v>
      </c>
      <c r="K468" s="21" t="s">
        <v>273</v>
      </c>
      <c r="L468" s="21" t="s">
        <v>287</v>
      </c>
      <c r="M468" s="22">
        <v>1</v>
      </c>
      <c r="N468" s="101">
        <v>14024</v>
      </c>
      <c r="O468" s="62">
        <f t="shared" si="244"/>
        <v>2804.8</v>
      </c>
      <c r="P468" s="62"/>
      <c r="Q468" s="62">
        <f t="shared" si="232"/>
        <v>16828.8</v>
      </c>
      <c r="R468" s="62">
        <f>70.1*7</f>
        <v>490.69999999999993</v>
      </c>
      <c r="S468" s="62">
        <f t="shared" si="233"/>
        <v>3049.4666666666667</v>
      </c>
      <c r="T468" s="62">
        <f t="shared" si="234"/>
        <v>30494.666666666664</v>
      </c>
      <c r="U468" s="62">
        <f t="shared" si="235"/>
        <v>2945.0399999999995</v>
      </c>
      <c r="V468" s="62">
        <f t="shared" si="236"/>
        <v>504.86399999999998</v>
      </c>
      <c r="W468" s="62">
        <f t="shared" si="237"/>
        <v>841.44</v>
      </c>
      <c r="X468" s="62">
        <f t="shared" si="238"/>
        <v>336.57599999999996</v>
      </c>
      <c r="Y468" s="62">
        <v>869</v>
      </c>
      <c r="Z468" s="62">
        <v>599</v>
      </c>
      <c r="AA468" s="64">
        <f t="shared" si="239"/>
        <v>9148.4</v>
      </c>
      <c r="AB468" s="64">
        <f t="shared" si="240"/>
        <v>26973.131111111114</v>
      </c>
      <c r="AC468" s="64">
        <f t="shared" si="241"/>
        <v>323677.57333333336</v>
      </c>
      <c r="AD468" s="64"/>
      <c r="AE468" s="64"/>
      <c r="AF468" s="64"/>
      <c r="AG468" s="64"/>
      <c r="AH468" s="64"/>
      <c r="AI468" s="64"/>
      <c r="AJ468" s="64"/>
      <c r="AK468" s="64"/>
      <c r="AL468" s="6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  <c r="CD468" s="24"/>
      <c r="CE468" s="24"/>
      <c r="CF468" s="24"/>
      <c r="CG468" s="24"/>
      <c r="CH468" s="24"/>
      <c r="CI468" s="24"/>
      <c r="CJ468" s="24"/>
      <c r="CK468" s="24"/>
      <c r="CL468" s="24"/>
      <c r="CM468" s="24"/>
      <c r="CN468" s="24"/>
      <c r="CO468" s="24"/>
      <c r="CP468" s="24"/>
      <c r="CQ468" s="24"/>
      <c r="CR468" s="24"/>
      <c r="CS468" s="24"/>
      <c r="CT468" s="24"/>
      <c r="CU468" s="24"/>
      <c r="CV468" s="24"/>
      <c r="CW468" s="24"/>
      <c r="CX468" s="24"/>
      <c r="CY468" s="24"/>
      <c r="CZ468" s="24"/>
      <c r="DA468" s="24"/>
      <c r="DB468" s="24"/>
      <c r="DC468" s="24"/>
      <c r="DD468" s="24"/>
      <c r="DE468" s="24"/>
      <c r="DF468" s="24"/>
      <c r="DG468" s="24"/>
      <c r="DH468" s="24"/>
      <c r="DI468" s="24"/>
      <c r="DJ468" s="24"/>
      <c r="DK468" s="24"/>
      <c r="DL468" s="24"/>
      <c r="DM468" s="24"/>
      <c r="DN468" s="24"/>
      <c r="DO468" s="24"/>
      <c r="DP468" s="24"/>
      <c r="DQ468" s="24"/>
      <c r="DR468" s="24"/>
      <c r="DS468" s="24"/>
      <c r="DT468" s="24"/>
      <c r="DU468" s="24"/>
      <c r="DV468" s="24"/>
      <c r="DW468" s="24"/>
      <c r="DX468" s="24"/>
      <c r="DY468" s="24"/>
      <c r="DZ468" s="24"/>
      <c r="EA468" s="24"/>
      <c r="EB468" s="24"/>
      <c r="EC468" s="24"/>
      <c r="ED468" s="24"/>
      <c r="EE468" s="24"/>
      <c r="EF468" s="24"/>
      <c r="EG468" s="24"/>
      <c r="EH468" s="24"/>
      <c r="EI468" s="24"/>
      <c r="EJ468" s="24"/>
      <c r="EK468" s="24"/>
      <c r="EL468" s="24"/>
      <c r="EM468" s="24"/>
      <c r="EN468" s="24"/>
      <c r="EO468" s="24"/>
      <c r="EP468" s="24"/>
      <c r="EQ468" s="24"/>
      <c r="ER468" s="24"/>
      <c r="ES468" s="24"/>
      <c r="ET468" s="24"/>
      <c r="EU468" s="24"/>
      <c r="EV468" s="24"/>
      <c r="EW468" s="24"/>
      <c r="EX468" s="24"/>
      <c r="EY468" s="24"/>
      <c r="EZ468" s="24"/>
      <c r="FA468" s="24"/>
      <c r="FB468" s="24"/>
      <c r="FC468" s="24"/>
      <c r="FD468" s="24"/>
      <c r="FE468" s="24"/>
      <c r="FF468" s="24"/>
      <c r="FG468" s="24"/>
      <c r="FH468" s="24"/>
      <c r="FI468" s="24"/>
      <c r="FJ468" s="24"/>
      <c r="FK468" s="24"/>
      <c r="FL468" s="24"/>
      <c r="FM468" s="24"/>
      <c r="FN468" s="24"/>
      <c r="FO468" s="24"/>
      <c r="FP468" s="24"/>
      <c r="FQ468" s="24"/>
      <c r="FR468" s="24"/>
      <c r="FS468" s="24"/>
      <c r="FT468" s="24"/>
      <c r="FU468" s="24"/>
      <c r="FV468" s="24"/>
      <c r="FW468" s="24"/>
      <c r="FX468" s="24"/>
      <c r="FY468" s="24"/>
      <c r="FZ468" s="24"/>
      <c r="GA468" s="24"/>
      <c r="GB468" s="24"/>
      <c r="GC468" s="24"/>
      <c r="GD468" s="24"/>
      <c r="GE468" s="24"/>
      <c r="GF468" s="24"/>
      <c r="GG468" s="24"/>
      <c r="GH468" s="24"/>
      <c r="GI468" s="24"/>
      <c r="GJ468" s="24"/>
      <c r="GK468" s="24"/>
      <c r="GL468" s="24"/>
      <c r="GM468" s="24"/>
      <c r="GN468" s="24"/>
      <c r="GO468" s="24"/>
      <c r="GP468" s="24"/>
      <c r="GQ468" s="24"/>
      <c r="GR468" s="24"/>
      <c r="GS468" s="24"/>
      <c r="GT468" s="24"/>
      <c r="GU468" s="24"/>
      <c r="GV468" s="24"/>
      <c r="GW468" s="24"/>
      <c r="GX468" s="24"/>
      <c r="GY468" s="24"/>
      <c r="GZ468" s="24"/>
      <c r="HA468" s="24"/>
      <c r="HB468" s="24"/>
      <c r="HC468" s="24"/>
      <c r="HD468" s="24"/>
      <c r="HE468" s="24"/>
      <c r="HF468" s="24"/>
      <c r="HG468" s="24"/>
      <c r="HH468" s="24"/>
      <c r="HI468" s="24"/>
      <c r="HJ468" s="24"/>
      <c r="HK468" s="24"/>
      <c r="HL468" s="24"/>
      <c r="HM468" s="24"/>
      <c r="HN468" s="24"/>
      <c r="HO468" s="24"/>
      <c r="HP468" s="24"/>
      <c r="HQ468" s="24"/>
      <c r="HR468" s="24"/>
      <c r="HS468" s="24"/>
      <c r="HT468" s="24"/>
      <c r="HU468" s="24"/>
      <c r="HV468" s="24"/>
      <c r="HW468" s="24"/>
      <c r="HX468" s="24"/>
      <c r="HY468" s="24"/>
      <c r="HZ468" s="24"/>
      <c r="IA468" s="24"/>
      <c r="IB468" s="24"/>
      <c r="IC468" s="24"/>
      <c r="ID468" s="24"/>
      <c r="IE468" s="24"/>
      <c r="IF468" s="24"/>
      <c r="IG468" s="24"/>
      <c r="IH468" s="24"/>
      <c r="II468" s="24"/>
      <c r="IJ468" s="24"/>
      <c r="IK468" s="24"/>
      <c r="IL468" s="24"/>
      <c r="IM468" s="24"/>
      <c r="IN468" s="24"/>
      <c r="IO468" s="24"/>
      <c r="IP468" s="24"/>
      <c r="IQ468" s="24"/>
      <c r="IR468" s="24"/>
      <c r="IS468" s="24"/>
      <c r="IT468" s="24"/>
      <c r="IU468" s="24"/>
      <c r="IV468" s="24"/>
      <c r="IW468" s="24"/>
      <c r="IX468" s="24"/>
      <c r="IY468" s="24"/>
      <c r="IZ468" s="24"/>
      <c r="JA468" s="24"/>
      <c r="JB468" s="24"/>
      <c r="JC468" s="24"/>
      <c r="JD468" s="24"/>
      <c r="JE468" s="24"/>
      <c r="JF468" s="24"/>
      <c r="JG468" s="24"/>
      <c r="JH468" s="24"/>
      <c r="JI468" s="24"/>
      <c r="JJ468" s="24"/>
      <c r="JK468" s="24"/>
      <c r="JL468" s="24"/>
      <c r="JM468" s="24"/>
      <c r="JN468" s="24"/>
      <c r="JO468" s="24"/>
      <c r="JP468" s="24"/>
      <c r="JQ468" s="24"/>
      <c r="JR468" s="24"/>
      <c r="JS468" s="24"/>
      <c r="JT468" s="24"/>
      <c r="JU468" s="24"/>
      <c r="JV468" s="24"/>
      <c r="JW468" s="24"/>
      <c r="JX468" s="24"/>
      <c r="JY468" s="24"/>
      <c r="JZ468" s="24"/>
      <c r="KA468" s="24"/>
      <c r="KB468" s="24"/>
      <c r="KC468" s="24"/>
      <c r="KD468" s="24"/>
      <c r="KE468" s="24"/>
      <c r="KF468" s="24"/>
      <c r="KG468" s="24"/>
      <c r="KH468" s="24"/>
      <c r="KI468" s="24"/>
      <c r="KJ468" s="24"/>
      <c r="KK468" s="24"/>
      <c r="KL468" s="24"/>
      <c r="KM468" s="24"/>
      <c r="KN468" s="24"/>
      <c r="KO468" s="24"/>
      <c r="KP468" s="24"/>
      <c r="KQ468" s="24"/>
      <c r="KR468" s="24"/>
      <c r="KS468" s="24"/>
      <c r="KT468" s="24"/>
      <c r="KU468" s="24"/>
      <c r="KV468" s="24"/>
      <c r="KW468" s="24"/>
      <c r="KX468" s="24"/>
      <c r="KY468" s="24"/>
      <c r="KZ468" s="24"/>
      <c r="LA468" s="24"/>
      <c r="LB468" s="24"/>
      <c r="LC468" s="24"/>
      <c r="LD468" s="24"/>
      <c r="LE468" s="24"/>
      <c r="LF468" s="24"/>
      <c r="LG468" s="24"/>
      <c r="LH468" s="24"/>
      <c r="LI468" s="24"/>
      <c r="LJ468" s="24"/>
      <c r="LK468" s="24"/>
      <c r="LL468" s="24"/>
      <c r="LM468" s="24"/>
      <c r="LN468" s="24"/>
      <c r="LO468" s="24"/>
      <c r="LP468" s="24"/>
      <c r="LQ468" s="24"/>
      <c r="LR468" s="24"/>
      <c r="LS468" s="24"/>
      <c r="LT468" s="24"/>
      <c r="LU468" s="24"/>
      <c r="LV468" s="24"/>
      <c r="LW468" s="24"/>
      <c r="LX468" s="24"/>
      <c r="LY468" s="24"/>
      <c r="LZ468" s="24"/>
      <c r="MA468" s="24"/>
      <c r="MB468" s="24"/>
      <c r="MC468" s="24"/>
      <c r="MD468" s="24"/>
      <c r="ME468" s="24"/>
      <c r="MF468" s="24"/>
      <c r="MG468" s="24"/>
      <c r="MH468" s="24"/>
      <c r="MI468" s="24"/>
      <c r="MJ468" s="24"/>
      <c r="MK468" s="24"/>
      <c r="ML468" s="24"/>
      <c r="MM468" s="24"/>
      <c r="MN468" s="24"/>
      <c r="MO468" s="24"/>
      <c r="MP468" s="24"/>
      <c r="MQ468" s="24"/>
      <c r="MR468" s="24"/>
      <c r="MS468" s="24"/>
      <c r="MT468" s="24"/>
      <c r="MU468" s="24"/>
      <c r="MV468" s="24"/>
      <c r="MW468" s="24"/>
      <c r="MX468" s="24"/>
      <c r="MY468" s="24"/>
      <c r="MZ468" s="24"/>
      <c r="NA468" s="24"/>
      <c r="NB468" s="24"/>
      <c r="NC468" s="24"/>
      <c r="ND468" s="24"/>
      <c r="NE468" s="24"/>
      <c r="NF468" s="24"/>
      <c r="NG468" s="24"/>
      <c r="NH468" s="24"/>
      <c r="NI468" s="24"/>
      <c r="NJ468" s="24"/>
      <c r="NK468" s="24"/>
      <c r="NL468" s="24"/>
      <c r="NM468" s="24"/>
      <c r="NN468" s="24"/>
      <c r="NO468" s="24"/>
      <c r="NP468" s="24"/>
      <c r="NQ468" s="24"/>
      <c r="NR468" s="24"/>
      <c r="NS468" s="24"/>
      <c r="NT468" s="24"/>
      <c r="NU468" s="24"/>
      <c r="NV468" s="24"/>
      <c r="NW468" s="24"/>
      <c r="NX468" s="24"/>
      <c r="NY468" s="24"/>
      <c r="NZ468" s="24"/>
      <c r="OA468" s="24"/>
      <c r="OB468" s="24"/>
      <c r="OC468" s="24"/>
      <c r="OD468" s="24"/>
      <c r="OE468" s="24"/>
      <c r="OF468" s="24"/>
      <c r="OG468" s="24"/>
      <c r="OH468" s="24"/>
      <c r="OI468" s="24"/>
      <c r="OJ468" s="24"/>
      <c r="OK468" s="24"/>
      <c r="OL468" s="24"/>
      <c r="OM468" s="24"/>
      <c r="ON468" s="24"/>
      <c r="OO468" s="24"/>
      <c r="OP468" s="24"/>
      <c r="OQ468" s="24"/>
      <c r="OR468" s="24"/>
      <c r="OS468" s="24"/>
      <c r="OT468" s="24"/>
      <c r="OU468" s="24"/>
      <c r="OV468" s="24"/>
      <c r="OW468" s="24"/>
      <c r="OX468" s="24"/>
      <c r="OY468" s="24"/>
      <c r="OZ468" s="24"/>
      <c r="PA468" s="24"/>
      <c r="PB468" s="24"/>
      <c r="PC468" s="24"/>
      <c r="PD468" s="24"/>
      <c r="PE468" s="24"/>
      <c r="PF468" s="24"/>
      <c r="PG468" s="24"/>
      <c r="PH468" s="24"/>
      <c r="PI468" s="24"/>
      <c r="PJ468" s="24"/>
      <c r="PK468" s="24"/>
      <c r="PL468" s="24"/>
      <c r="PM468" s="24"/>
      <c r="PN468" s="24"/>
      <c r="PO468" s="24"/>
      <c r="PP468" s="24"/>
      <c r="PQ468" s="24"/>
      <c r="PR468" s="24"/>
      <c r="PS468" s="24"/>
      <c r="PT468" s="24"/>
      <c r="PU468" s="24"/>
      <c r="PV468" s="24"/>
      <c r="PW468" s="24"/>
      <c r="PX468" s="24"/>
      <c r="PY468" s="24"/>
      <c r="PZ468" s="24"/>
      <c r="QA468" s="24"/>
      <c r="QB468" s="24"/>
      <c r="QC468" s="24"/>
      <c r="QD468" s="24"/>
      <c r="QE468" s="24"/>
      <c r="QF468" s="24"/>
      <c r="QG468" s="24"/>
      <c r="QH468" s="24"/>
      <c r="QI468" s="24"/>
      <c r="QJ468" s="24"/>
      <c r="QK468" s="24"/>
      <c r="QL468" s="24"/>
      <c r="QM468" s="24"/>
      <c r="QN468" s="24"/>
      <c r="QO468" s="24"/>
      <c r="QP468" s="24"/>
      <c r="QQ468" s="24"/>
      <c r="QR468" s="24"/>
      <c r="QS468" s="24"/>
      <c r="QT468" s="24"/>
      <c r="QU468" s="24"/>
      <c r="QV468" s="24"/>
      <c r="QW468" s="24"/>
      <c r="QX468" s="24"/>
      <c r="QY468" s="24"/>
      <c r="QZ468" s="24"/>
      <c r="RA468" s="24"/>
      <c r="RB468" s="24"/>
      <c r="RC468" s="24"/>
      <c r="RD468" s="24"/>
      <c r="RE468" s="24"/>
      <c r="RF468" s="24"/>
      <c r="RG468" s="24"/>
      <c r="RH468" s="24"/>
      <c r="RI468" s="24"/>
      <c r="RJ468" s="24"/>
      <c r="RK468" s="24"/>
      <c r="RL468" s="24"/>
      <c r="RM468" s="24"/>
      <c r="RN468" s="24"/>
      <c r="RO468" s="24"/>
      <c r="RP468" s="24"/>
      <c r="RQ468" s="24"/>
      <c r="RR468" s="24"/>
      <c r="RS468" s="24"/>
      <c r="RT468" s="24"/>
      <c r="RU468" s="24"/>
      <c r="RV468" s="24"/>
      <c r="RW468" s="24"/>
      <c r="RX468" s="24"/>
      <c r="RY468" s="24"/>
      <c r="RZ468" s="24"/>
      <c r="SA468" s="24"/>
      <c r="SB468" s="24"/>
      <c r="SC468" s="24"/>
      <c r="SD468" s="24"/>
      <c r="SE468" s="24"/>
      <c r="SF468" s="24"/>
      <c r="SG468" s="24"/>
      <c r="SH468" s="24"/>
      <c r="SI468" s="24"/>
      <c r="SJ468" s="24"/>
      <c r="SK468" s="24"/>
      <c r="SL468" s="24"/>
      <c r="SM468" s="24"/>
      <c r="SN468" s="24"/>
      <c r="SO468" s="24"/>
      <c r="SP468" s="24"/>
      <c r="SQ468" s="24"/>
      <c r="SR468" s="24"/>
      <c r="SS468" s="24"/>
      <c r="ST468" s="24"/>
      <c r="SU468" s="24"/>
      <c r="SV468" s="24"/>
      <c r="SW468" s="24"/>
      <c r="SX468" s="24"/>
      <c r="SY468" s="24"/>
      <c r="SZ468" s="24"/>
      <c r="TA468" s="24"/>
      <c r="TB468" s="24"/>
      <c r="TC468" s="24"/>
      <c r="TD468" s="24"/>
      <c r="TE468" s="24"/>
      <c r="TF468" s="24"/>
      <c r="TG468" s="24"/>
      <c r="TH468" s="24"/>
      <c r="TI468" s="24"/>
      <c r="TJ468" s="24"/>
      <c r="TK468" s="24"/>
      <c r="TL468" s="24"/>
      <c r="TM468" s="24"/>
      <c r="TN468" s="24"/>
      <c r="TO468" s="24"/>
      <c r="TP468" s="24"/>
      <c r="TQ468" s="24"/>
      <c r="TR468" s="24"/>
      <c r="TS468" s="24"/>
      <c r="TT468" s="24"/>
      <c r="TU468" s="24"/>
      <c r="TV468" s="24"/>
      <c r="TW468" s="24"/>
      <c r="TX468" s="24"/>
      <c r="TY468" s="24"/>
      <c r="TZ468" s="24"/>
      <c r="UA468" s="24"/>
      <c r="UB468" s="24"/>
      <c r="UC468" s="24"/>
      <c r="UD468" s="24"/>
      <c r="UE468" s="24"/>
      <c r="UF468" s="24"/>
      <c r="UG468" s="24"/>
      <c r="UH468" s="24"/>
      <c r="UI468" s="24"/>
      <c r="UJ468" s="24"/>
      <c r="UK468" s="24"/>
      <c r="UL468" s="24"/>
      <c r="UM468" s="24"/>
      <c r="UN468" s="24"/>
      <c r="UO468" s="24"/>
      <c r="UP468" s="24"/>
      <c r="UQ468" s="24"/>
      <c r="UR468" s="24"/>
      <c r="US468" s="24"/>
      <c r="UT468" s="24"/>
      <c r="UU468" s="24"/>
      <c r="UV468" s="24"/>
      <c r="UW468" s="24"/>
      <c r="UX468" s="24"/>
      <c r="UY468" s="24"/>
      <c r="UZ468" s="24"/>
      <c r="VA468" s="24"/>
      <c r="VB468" s="24"/>
      <c r="VC468" s="24"/>
      <c r="VD468" s="24"/>
    </row>
    <row r="469" spans="1:576" s="23" customFormat="1" ht="15" customHeight="1" x14ac:dyDescent="0.2">
      <c r="A469" s="18">
        <v>155</v>
      </c>
      <c r="B469" s="89" t="s">
        <v>325</v>
      </c>
      <c r="C469" s="89" t="s">
        <v>326</v>
      </c>
      <c r="D469" s="20">
        <v>14</v>
      </c>
      <c r="E469" s="89" t="s">
        <v>247</v>
      </c>
      <c r="F469" s="89" t="s">
        <v>327</v>
      </c>
      <c r="G469" s="130">
        <v>10</v>
      </c>
      <c r="H469" s="22">
        <v>40</v>
      </c>
      <c r="I469" s="22" t="s">
        <v>107</v>
      </c>
      <c r="J469" s="21" t="s">
        <v>159</v>
      </c>
      <c r="K469" s="21" t="s">
        <v>270</v>
      </c>
      <c r="L469" s="21" t="s">
        <v>287</v>
      </c>
      <c r="M469" s="22">
        <v>1</v>
      </c>
      <c r="N469" s="62">
        <f>15856+300</f>
        <v>16156</v>
      </c>
      <c r="O469" s="62">
        <f>N469*0.2</f>
        <v>3231.2000000000003</v>
      </c>
      <c r="P469" s="62"/>
      <c r="Q469" s="62">
        <f t="shared" si="232"/>
        <v>19387.2</v>
      </c>
      <c r="R469" s="62">
        <f>70.1*5</f>
        <v>350.5</v>
      </c>
      <c r="S469" s="62">
        <f t="shared" si="233"/>
        <v>3481.5333333333338</v>
      </c>
      <c r="T469" s="62">
        <f t="shared" si="234"/>
        <v>34815.333333333336</v>
      </c>
      <c r="U469" s="62">
        <f t="shared" si="235"/>
        <v>3392.7599999999998</v>
      </c>
      <c r="V469" s="62">
        <f t="shared" si="236"/>
        <v>581.61599999999999</v>
      </c>
      <c r="W469" s="62">
        <f t="shared" si="237"/>
        <v>969.36000000000013</v>
      </c>
      <c r="X469" s="62">
        <f t="shared" si="238"/>
        <v>387.74400000000003</v>
      </c>
      <c r="Y469" s="62">
        <v>931</v>
      </c>
      <c r="Z469" s="62">
        <v>571</v>
      </c>
      <c r="AA469" s="64">
        <f t="shared" si="239"/>
        <v>10444.6</v>
      </c>
      <c r="AB469" s="64">
        <f t="shared" si="240"/>
        <v>30632.968888888889</v>
      </c>
      <c r="AC469" s="64">
        <f t="shared" si="241"/>
        <v>367595.62666666665</v>
      </c>
      <c r="AD469" s="64"/>
      <c r="AE469" s="64"/>
      <c r="AF469" s="64"/>
      <c r="AG469" s="64"/>
      <c r="AH469" s="64"/>
      <c r="AI469" s="64"/>
      <c r="AJ469" s="64"/>
      <c r="AK469" s="64"/>
      <c r="AL469" s="6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  <c r="BV469" s="24"/>
      <c r="BW469" s="24"/>
      <c r="BX469" s="24"/>
      <c r="BY469" s="24"/>
      <c r="BZ469" s="24"/>
      <c r="CA469" s="24"/>
      <c r="CB469" s="24"/>
      <c r="CC469" s="24"/>
      <c r="CD469" s="24"/>
      <c r="CE469" s="24"/>
      <c r="CF469" s="24"/>
      <c r="CG469" s="24"/>
      <c r="CH469" s="24"/>
      <c r="CI469" s="24"/>
      <c r="CJ469" s="24"/>
      <c r="CK469" s="24"/>
      <c r="CL469" s="24"/>
      <c r="CM469" s="24"/>
      <c r="CN469" s="24"/>
      <c r="CO469" s="24"/>
      <c r="CP469" s="24"/>
      <c r="CQ469" s="24"/>
      <c r="CR469" s="24"/>
      <c r="CS469" s="24"/>
      <c r="CT469" s="24"/>
      <c r="CU469" s="24"/>
      <c r="CV469" s="24"/>
      <c r="CW469" s="24"/>
      <c r="CX469" s="24"/>
      <c r="CY469" s="24"/>
      <c r="CZ469" s="24"/>
      <c r="DA469" s="24"/>
      <c r="DB469" s="24"/>
      <c r="DC469" s="24"/>
      <c r="DD469" s="24"/>
      <c r="DE469" s="24"/>
      <c r="DF469" s="24"/>
      <c r="DG469" s="24"/>
      <c r="DH469" s="24"/>
      <c r="DI469" s="24"/>
      <c r="DJ469" s="24"/>
      <c r="DK469" s="24"/>
      <c r="DL469" s="24"/>
      <c r="DM469" s="24"/>
      <c r="DN469" s="24"/>
      <c r="DO469" s="24"/>
      <c r="DP469" s="24"/>
      <c r="DQ469" s="24"/>
      <c r="DR469" s="24"/>
      <c r="DS469" s="24"/>
      <c r="DT469" s="24"/>
      <c r="DU469" s="24"/>
      <c r="DV469" s="24"/>
      <c r="DW469" s="24"/>
      <c r="DX469" s="24"/>
      <c r="DY469" s="24"/>
      <c r="DZ469" s="24"/>
      <c r="EA469" s="24"/>
      <c r="EB469" s="24"/>
      <c r="EC469" s="24"/>
      <c r="ED469" s="24"/>
      <c r="EE469" s="24"/>
      <c r="EF469" s="24"/>
      <c r="EG469" s="24"/>
      <c r="EH469" s="24"/>
      <c r="EI469" s="24"/>
      <c r="EJ469" s="24"/>
      <c r="EK469" s="24"/>
      <c r="EL469" s="24"/>
      <c r="EM469" s="24"/>
      <c r="EN469" s="24"/>
      <c r="EO469" s="24"/>
      <c r="EP469" s="24"/>
      <c r="EQ469" s="24"/>
      <c r="ER469" s="24"/>
      <c r="ES469" s="24"/>
      <c r="ET469" s="24"/>
      <c r="EU469" s="24"/>
      <c r="EV469" s="24"/>
      <c r="EW469" s="24"/>
      <c r="EX469" s="24"/>
      <c r="EY469" s="24"/>
      <c r="EZ469" s="24"/>
      <c r="FA469" s="24"/>
      <c r="FB469" s="24"/>
      <c r="FC469" s="24"/>
      <c r="FD469" s="24"/>
      <c r="FE469" s="24"/>
      <c r="FF469" s="24"/>
      <c r="FG469" s="24"/>
      <c r="FH469" s="24"/>
      <c r="FI469" s="24"/>
      <c r="FJ469" s="24"/>
      <c r="FK469" s="24"/>
      <c r="FL469" s="24"/>
      <c r="FM469" s="24"/>
      <c r="FN469" s="24"/>
      <c r="FO469" s="24"/>
      <c r="FP469" s="24"/>
      <c r="FQ469" s="24"/>
      <c r="FR469" s="24"/>
      <c r="FS469" s="24"/>
      <c r="FT469" s="24"/>
      <c r="FU469" s="24"/>
      <c r="FV469" s="24"/>
      <c r="FW469" s="24"/>
      <c r="FX469" s="24"/>
      <c r="FY469" s="24"/>
      <c r="FZ469" s="24"/>
      <c r="GA469" s="24"/>
      <c r="GB469" s="24"/>
      <c r="GC469" s="24"/>
      <c r="GD469" s="24"/>
      <c r="GE469" s="24"/>
      <c r="GF469" s="24"/>
      <c r="GG469" s="24"/>
      <c r="GH469" s="24"/>
      <c r="GI469" s="24"/>
      <c r="GJ469" s="24"/>
      <c r="GK469" s="24"/>
      <c r="GL469" s="24"/>
      <c r="GM469" s="24"/>
      <c r="GN469" s="24"/>
      <c r="GO469" s="24"/>
      <c r="GP469" s="24"/>
      <c r="GQ469" s="24"/>
      <c r="GR469" s="24"/>
      <c r="GS469" s="24"/>
      <c r="GT469" s="24"/>
      <c r="GU469" s="24"/>
      <c r="GV469" s="24"/>
      <c r="GW469" s="24"/>
      <c r="GX469" s="24"/>
      <c r="GY469" s="24"/>
      <c r="GZ469" s="24"/>
      <c r="HA469" s="24"/>
      <c r="HB469" s="24"/>
      <c r="HC469" s="24"/>
      <c r="HD469" s="24"/>
      <c r="HE469" s="24"/>
      <c r="HF469" s="24"/>
      <c r="HG469" s="24"/>
      <c r="HH469" s="24"/>
      <c r="HI469" s="24"/>
      <c r="HJ469" s="24"/>
      <c r="HK469" s="24"/>
      <c r="HL469" s="24"/>
      <c r="HM469" s="24"/>
      <c r="HN469" s="24"/>
      <c r="HO469" s="24"/>
      <c r="HP469" s="24"/>
      <c r="HQ469" s="24"/>
      <c r="HR469" s="24"/>
      <c r="HS469" s="24"/>
      <c r="HT469" s="24"/>
      <c r="HU469" s="24"/>
      <c r="HV469" s="24"/>
      <c r="HW469" s="24"/>
      <c r="HX469" s="24"/>
      <c r="HY469" s="24"/>
      <c r="HZ469" s="24"/>
      <c r="IA469" s="24"/>
      <c r="IB469" s="24"/>
      <c r="IC469" s="24"/>
      <c r="ID469" s="24"/>
      <c r="IE469" s="24"/>
      <c r="IF469" s="24"/>
      <c r="IG469" s="24"/>
      <c r="IH469" s="24"/>
      <c r="II469" s="24"/>
      <c r="IJ469" s="24"/>
      <c r="IK469" s="24"/>
      <c r="IL469" s="24"/>
      <c r="IM469" s="24"/>
      <c r="IN469" s="24"/>
      <c r="IO469" s="24"/>
      <c r="IP469" s="24"/>
      <c r="IQ469" s="24"/>
      <c r="IR469" s="24"/>
      <c r="IS469" s="24"/>
      <c r="IT469" s="24"/>
      <c r="IU469" s="24"/>
      <c r="IV469" s="24"/>
      <c r="IW469" s="24"/>
      <c r="IX469" s="24"/>
      <c r="IY469" s="24"/>
      <c r="IZ469" s="24"/>
      <c r="JA469" s="24"/>
      <c r="JB469" s="24"/>
      <c r="JC469" s="24"/>
      <c r="JD469" s="24"/>
      <c r="JE469" s="24"/>
      <c r="JF469" s="24"/>
      <c r="JG469" s="24"/>
      <c r="JH469" s="24"/>
      <c r="JI469" s="24"/>
      <c r="JJ469" s="24"/>
      <c r="JK469" s="24"/>
      <c r="JL469" s="24"/>
      <c r="JM469" s="24"/>
      <c r="JN469" s="24"/>
      <c r="JO469" s="24"/>
      <c r="JP469" s="24"/>
      <c r="JQ469" s="24"/>
      <c r="JR469" s="24"/>
      <c r="JS469" s="24"/>
      <c r="JT469" s="24"/>
      <c r="JU469" s="24"/>
      <c r="JV469" s="24"/>
      <c r="JW469" s="24"/>
      <c r="JX469" s="24"/>
      <c r="JY469" s="24"/>
      <c r="JZ469" s="24"/>
      <c r="KA469" s="24"/>
      <c r="KB469" s="24"/>
      <c r="KC469" s="24"/>
      <c r="KD469" s="24"/>
      <c r="KE469" s="24"/>
      <c r="KF469" s="24"/>
      <c r="KG469" s="24"/>
      <c r="KH469" s="24"/>
      <c r="KI469" s="24"/>
      <c r="KJ469" s="24"/>
      <c r="KK469" s="24"/>
      <c r="KL469" s="24"/>
      <c r="KM469" s="24"/>
      <c r="KN469" s="24"/>
      <c r="KO469" s="24"/>
      <c r="KP469" s="24"/>
      <c r="KQ469" s="24"/>
      <c r="KR469" s="24"/>
      <c r="KS469" s="24"/>
      <c r="KT469" s="24"/>
      <c r="KU469" s="24"/>
      <c r="KV469" s="24"/>
      <c r="KW469" s="24"/>
      <c r="KX469" s="24"/>
      <c r="KY469" s="24"/>
      <c r="KZ469" s="24"/>
      <c r="LA469" s="24"/>
      <c r="LB469" s="24"/>
      <c r="LC469" s="24"/>
      <c r="LD469" s="24"/>
      <c r="LE469" s="24"/>
      <c r="LF469" s="24"/>
      <c r="LG469" s="24"/>
      <c r="LH469" s="24"/>
      <c r="LI469" s="24"/>
      <c r="LJ469" s="24"/>
      <c r="LK469" s="24"/>
      <c r="LL469" s="24"/>
      <c r="LM469" s="24"/>
      <c r="LN469" s="24"/>
      <c r="LO469" s="24"/>
      <c r="LP469" s="24"/>
      <c r="LQ469" s="24"/>
      <c r="LR469" s="24"/>
      <c r="LS469" s="24"/>
      <c r="LT469" s="24"/>
      <c r="LU469" s="24"/>
      <c r="LV469" s="24"/>
      <c r="LW469" s="24"/>
      <c r="LX469" s="24"/>
      <c r="LY469" s="24"/>
      <c r="LZ469" s="24"/>
      <c r="MA469" s="24"/>
      <c r="MB469" s="24"/>
      <c r="MC469" s="24"/>
      <c r="MD469" s="24"/>
      <c r="ME469" s="24"/>
      <c r="MF469" s="24"/>
      <c r="MG469" s="24"/>
      <c r="MH469" s="24"/>
      <c r="MI469" s="24"/>
      <c r="MJ469" s="24"/>
      <c r="MK469" s="24"/>
      <c r="ML469" s="24"/>
      <c r="MM469" s="24"/>
      <c r="MN469" s="24"/>
      <c r="MO469" s="24"/>
      <c r="MP469" s="24"/>
      <c r="MQ469" s="24"/>
      <c r="MR469" s="24"/>
      <c r="MS469" s="24"/>
      <c r="MT469" s="24"/>
      <c r="MU469" s="24"/>
      <c r="MV469" s="24"/>
      <c r="MW469" s="24"/>
      <c r="MX469" s="24"/>
      <c r="MY469" s="24"/>
      <c r="MZ469" s="24"/>
      <c r="NA469" s="24"/>
      <c r="NB469" s="24"/>
      <c r="NC469" s="24"/>
      <c r="ND469" s="24"/>
      <c r="NE469" s="24"/>
      <c r="NF469" s="24"/>
      <c r="NG469" s="24"/>
      <c r="NH469" s="24"/>
      <c r="NI469" s="24"/>
      <c r="NJ469" s="24"/>
      <c r="NK469" s="24"/>
      <c r="NL469" s="24"/>
      <c r="NM469" s="24"/>
      <c r="NN469" s="24"/>
      <c r="NO469" s="24"/>
      <c r="NP469" s="24"/>
      <c r="NQ469" s="24"/>
      <c r="NR469" s="24"/>
      <c r="NS469" s="24"/>
      <c r="NT469" s="24"/>
      <c r="NU469" s="24"/>
      <c r="NV469" s="24"/>
      <c r="NW469" s="24"/>
      <c r="NX469" s="24"/>
      <c r="NY469" s="24"/>
      <c r="NZ469" s="24"/>
      <c r="OA469" s="24"/>
      <c r="OB469" s="24"/>
      <c r="OC469" s="24"/>
      <c r="OD469" s="24"/>
      <c r="OE469" s="24"/>
      <c r="OF469" s="24"/>
      <c r="OG469" s="24"/>
      <c r="OH469" s="24"/>
      <c r="OI469" s="24"/>
      <c r="OJ469" s="24"/>
      <c r="OK469" s="24"/>
      <c r="OL469" s="24"/>
      <c r="OM469" s="24"/>
      <c r="ON469" s="24"/>
      <c r="OO469" s="24"/>
      <c r="OP469" s="24"/>
      <c r="OQ469" s="24"/>
      <c r="OR469" s="24"/>
      <c r="OS469" s="24"/>
      <c r="OT469" s="24"/>
      <c r="OU469" s="24"/>
      <c r="OV469" s="24"/>
      <c r="OW469" s="24"/>
      <c r="OX469" s="24"/>
      <c r="OY469" s="24"/>
      <c r="OZ469" s="24"/>
      <c r="PA469" s="24"/>
      <c r="PB469" s="24"/>
      <c r="PC469" s="24"/>
      <c r="PD469" s="24"/>
      <c r="PE469" s="24"/>
      <c r="PF469" s="24"/>
      <c r="PG469" s="24"/>
      <c r="PH469" s="24"/>
      <c r="PI469" s="24"/>
      <c r="PJ469" s="24"/>
      <c r="PK469" s="24"/>
      <c r="PL469" s="24"/>
      <c r="PM469" s="24"/>
      <c r="PN469" s="24"/>
      <c r="PO469" s="24"/>
      <c r="PP469" s="24"/>
      <c r="PQ469" s="24"/>
      <c r="PR469" s="24"/>
      <c r="PS469" s="24"/>
      <c r="PT469" s="24"/>
      <c r="PU469" s="24"/>
      <c r="PV469" s="24"/>
      <c r="PW469" s="24"/>
      <c r="PX469" s="24"/>
      <c r="PY469" s="24"/>
      <c r="PZ469" s="24"/>
      <c r="QA469" s="24"/>
      <c r="QB469" s="24"/>
      <c r="QC469" s="24"/>
      <c r="QD469" s="24"/>
      <c r="QE469" s="24"/>
      <c r="QF469" s="24"/>
      <c r="QG469" s="24"/>
      <c r="QH469" s="24"/>
      <c r="QI469" s="24"/>
      <c r="QJ469" s="24"/>
      <c r="QK469" s="24"/>
      <c r="QL469" s="24"/>
      <c r="QM469" s="24"/>
      <c r="QN469" s="24"/>
      <c r="QO469" s="24"/>
      <c r="QP469" s="24"/>
      <c r="QQ469" s="24"/>
      <c r="QR469" s="24"/>
      <c r="QS469" s="24"/>
      <c r="QT469" s="24"/>
      <c r="QU469" s="24"/>
      <c r="QV469" s="24"/>
      <c r="QW469" s="24"/>
      <c r="QX469" s="24"/>
      <c r="QY469" s="24"/>
      <c r="QZ469" s="24"/>
      <c r="RA469" s="24"/>
      <c r="RB469" s="24"/>
      <c r="RC469" s="24"/>
      <c r="RD469" s="24"/>
      <c r="RE469" s="24"/>
      <c r="RF469" s="24"/>
      <c r="RG469" s="24"/>
      <c r="RH469" s="24"/>
      <c r="RI469" s="24"/>
      <c r="RJ469" s="24"/>
      <c r="RK469" s="24"/>
      <c r="RL469" s="24"/>
      <c r="RM469" s="24"/>
      <c r="RN469" s="24"/>
      <c r="RO469" s="24"/>
      <c r="RP469" s="24"/>
      <c r="RQ469" s="24"/>
      <c r="RR469" s="24"/>
      <c r="RS469" s="24"/>
      <c r="RT469" s="24"/>
      <c r="RU469" s="24"/>
      <c r="RV469" s="24"/>
      <c r="RW469" s="24"/>
      <c r="RX469" s="24"/>
      <c r="RY469" s="24"/>
      <c r="RZ469" s="24"/>
      <c r="SA469" s="24"/>
      <c r="SB469" s="24"/>
      <c r="SC469" s="24"/>
      <c r="SD469" s="24"/>
      <c r="SE469" s="24"/>
      <c r="SF469" s="24"/>
      <c r="SG469" s="24"/>
      <c r="SH469" s="24"/>
      <c r="SI469" s="24"/>
      <c r="SJ469" s="24"/>
      <c r="SK469" s="24"/>
      <c r="SL469" s="24"/>
      <c r="SM469" s="24"/>
      <c r="SN469" s="24"/>
      <c r="SO469" s="24"/>
      <c r="SP469" s="24"/>
      <c r="SQ469" s="24"/>
      <c r="SR469" s="24"/>
      <c r="SS469" s="24"/>
      <c r="ST469" s="24"/>
      <c r="SU469" s="24"/>
      <c r="SV469" s="24"/>
      <c r="SW469" s="24"/>
      <c r="SX469" s="24"/>
      <c r="SY469" s="24"/>
      <c r="SZ469" s="24"/>
      <c r="TA469" s="24"/>
      <c r="TB469" s="24"/>
      <c r="TC469" s="24"/>
      <c r="TD469" s="24"/>
      <c r="TE469" s="24"/>
      <c r="TF469" s="24"/>
      <c r="TG469" s="24"/>
      <c r="TH469" s="24"/>
      <c r="TI469" s="24"/>
      <c r="TJ469" s="24"/>
      <c r="TK469" s="24"/>
      <c r="TL469" s="24"/>
      <c r="TM469" s="24"/>
      <c r="TN469" s="24"/>
      <c r="TO469" s="24"/>
      <c r="TP469" s="24"/>
      <c r="TQ469" s="24"/>
      <c r="TR469" s="24"/>
      <c r="TS469" s="24"/>
      <c r="TT469" s="24"/>
      <c r="TU469" s="24"/>
      <c r="TV469" s="24"/>
      <c r="TW469" s="24"/>
      <c r="TX469" s="24"/>
      <c r="TY469" s="24"/>
      <c r="TZ469" s="24"/>
      <c r="UA469" s="24"/>
      <c r="UB469" s="24"/>
      <c r="UC469" s="24"/>
      <c r="UD469" s="24"/>
      <c r="UE469" s="24"/>
      <c r="UF469" s="24"/>
      <c r="UG469" s="24"/>
      <c r="UH469" s="24"/>
      <c r="UI469" s="24"/>
      <c r="UJ469" s="24"/>
      <c r="UK469" s="24"/>
      <c r="UL469" s="24"/>
      <c r="UM469" s="24"/>
      <c r="UN469" s="24"/>
      <c r="UO469" s="24"/>
      <c r="UP469" s="24"/>
      <c r="UQ469" s="24"/>
      <c r="UR469" s="24"/>
      <c r="US469" s="24"/>
      <c r="UT469" s="24"/>
      <c r="UU469" s="24"/>
      <c r="UV469" s="24"/>
      <c r="UW469" s="24"/>
      <c r="UX469" s="24"/>
      <c r="UY469" s="24"/>
      <c r="UZ469" s="24"/>
      <c r="VA469" s="24"/>
      <c r="VB469" s="24"/>
      <c r="VC469" s="24"/>
      <c r="VD469" s="24"/>
    </row>
    <row r="470" spans="1:576" s="23" customFormat="1" ht="15" customHeight="1" x14ac:dyDescent="0.2">
      <c r="A470" s="18">
        <v>156</v>
      </c>
      <c r="B470" s="89" t="s">
        <v>325</v>
      </c>
      <c r="C470" s="89" t="s">
        <v>326</v>
      </c>
      <c r="D470" s="20">
        <v>14</v>
      </c>
      <c r="E470" s="89" t="s">
        <v>247</v>
      </c>
      <c r="F470" s="89" t="s">
        <v>327</v>
      </c>
      <c r="G470" s="184" t="s">
        <v>377</v>
      </c>
      <c r="H470" s="22">
        <v>40</v>
      </c>
      <c r="I470" s="157" t="s">
        <v>121</v>
      </c>
      <c r="J470" s="21" t="s">
        <v>208</v>
      </c>
      <c r="K470" s="21" t="s">
        <v>281</v>
      </c>
      <c r="L470" s="21" t="s">
        <v>287</v>
      </c>
      <c r="M470" s="22">
        <v>1</v>
      </c>
      <c r="N470" s="62">
        <v>16756</v>
      </c>
      <c r="O470" s="62"/>
      <c r="P470" s="62"/>
      <c r="Q470" s="62">
        <f t="shared" si="232"/>
        <v>16756</v>
      </c>
      <c r="R470" s="62"/>
      <c r="S470" s="62">
        <f t="shared" si="233"/>
        <v>3043</v>
      </c>
      <c r="T470" s="62">
        <f t="shared" si="234"/>
        <v>30430</v>
      </c>
      <c r="U470" s="62">
        <f t="shared" si="235"/>
        <v>2932.2999999999997</v>
      </c>
      <c r="V470" s="62">
        <f t="shared" si="236"/>
        <v>502.68</v>
      </c>
      <c r="W470" s="62">
        <f t="shared" si="237"/>
        <v>837.80000000000007</v>
      </c>
      <c r="X470" s="62">
        <f t="shared" si="238"/>
        <v>335.12</v>
      </c>
      <c r="Y470" s="62">
        <v>931</v>
      </c>
      <c r="Z470" s="62">
        <v>571</v>
      </c>
      <c r="AA470" s="64">
        <f t="shared" si="239"/>
        <v>9129</v>
      </c>
      <c r="AB470" s="64">
        <f t="shared" si="240"/>
        <v>26416.066666666666</v>
      </c>
      <c r="AC470" s="64">
        <f t="shared" si="241"/>
        <v>316992.8</v>
      </c>
      <c r="AD470" s="64"/>
      <c r="AE470" s="64"/>
      <c r="AF470" s="64"/>
      <c r="AG470" s="64"/>
      <c r="AH470" s="64"/>
      <c r="AI470" s="64"/>
      <c r="AJ470" s="64"/>
      <c r="AK470" s="64"/>
      <c r="AL470" s="6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  <c r="CD470" s="24"/>
      <c r="CE470" s="24"/>
      <c r="CF470" s="24"/>
      <c r="CG470" s="24"/>
      <c r="CH470" s="24"/>
      <c r="CI470" s="24"/>
      <c r="CJ470" s="24"/>
      <c r="CK470" s="24"/>
      <c r="CL470" s="24"/>
      <c r="CM470" s="24"/>
      <c r="CN470" s="24"/>
      <c r="CO470" s="24"/>
      <c r="CP470" s="24"/>
      <c r="CQ470" s="24"/>
      <c r="CR470" s="24"/>
      <c r="CS470" s="24"/>
      <c r="CT470" s="24"/>
      <c r="CU470" s="24"/>
      <c r="CV470" s="24"/>
      <c r="CW470" s="24"/>
      <c r="CX470" s="24"/>
      <c r="CY470" s="24"/>
      <c r="CZ470" s="24"/>
      <c r="DA470" s="24"/>
      <c r="DB470" s="24"/>
      <c r="DC470" s="24"/>
      <c r="DD470" s="24"/>
      <c r="DE470" s="24"/>
      <c r="DF470" s="24"/>
      <c r="DG470" s="24"/>
      <c r="DH470" s="24"/>
      <c r="DI470" s="24"/>
      <c r="DJ470" s="24"/>
      <c r="DK470" s="24"/>
      <c r="DL470" s="24"/>
      <c r="DM470" s="24"/>
      <c r="DN470" s="24"/>
      <c r="DO470" s="24"/>
      <c r="DP470" s="24"/>
      <c r="DQ470" s="24"/>
      <c r="DR470" s="24"/>
      <c r="DS470" s="24"/>
      <c r="DT470" s="24"/>
      <c r="DU470" s="24"/>
      <c r="DV470" s="24"/>
      <c r="DW470" s="24"/>
      <c r="DX470" s="24"/>
      <c r="DY470" s="24"/>
      <c r="DZ470" s="24"/>
      <c r="EA470" s="24"/>
      <c r="EB470" s="24"/>
      <c r="EC470" s="24"/>
      <c r="ED470" s="24"/>
      <c r="EE470" s="24"/>
      <c r="EF470" s="24"/>
      <c r="EG470" s="24"/>
      <c r="EH470" s="24"/>
      <c r="EI470" s="24"/>
      <c r="EJ470" s="24"/>
      <c r="EK470" s="24"/>
      <c r="EL470" s="24"/>
      <c r="EM470" s="24"/>
      <c r="EN470" s="24"/>
      <c r="EO470" s="24"/>
      <c r="EP470" s="24"/>
      <c r="EQ470" s="24"/>
      <c r="ER470" s="24"/>
      <c r="ES470" s="24"/>
      <c r="ET470" s="24"/>
      <c r="EU470" s="24"/>
      <c r="EV470" s="24"/>
      <c r="EW470" s="24"/>
      <c r="EX470" s="24"/>
      <c r="EY470" s="24"/>
      <c r="EZ470" s="24"/>
      <c r="FA470" s="24"/>
      <c r="FB470" s="24"/>
      <c r="FC470" s="24"/>
      <c r="FD470" s="24"/>
      <c r="FE470" s="24"/>
      <c r="FF470" s="24"/>
      <c r="FG470" s="24"/>
      <c r="FH470" s="24"/>
      <c r="FI470" s="24"/>
      <c r="FJ470" s="24"/>
      <c r="FK470" s="24"/>
      <c r="FL470" s="24"/>
      <c r="FM470" s="24"/>
      <c r="FN470" s="24"/>
      <c r="FO470" s="24"/>
      <c r="FP470" s="24"/>
      <c r="FQ470" s="24"/>
      <c r="FR470" s="24"/>
      <c r="FS470" s="24"/>
      <c r="FT470" s="24"/>
      <c r="FU470" s="24"/>
      <c r="FV470" s="24"/>
      <c r="FW470" s="24"/>
      <c r="FX470" s="24"/>
      <c r="FY470" s="24"/>
      <c r="FZ470" s="24"/>
      <c r="GA470" s="24"/>
      <c r="GB470" s="24"/>
      <c r="GC470" s="24"/>
      <c r="GD470" s="24"/>
      <c r="GE470" s="24"/>
      <c r="GF470" s="24"/>
      <c r="GG470" s="24"/>
      <c r="GH470" s="24"/>
      <c r="GI470" s="24"/>
      <c r="GJ470" s="24"/>
      <c r="GK470" s="24"/>
      <c r="GL470" s="24"/>
      <c r="GM470" s="24"/>
      <c r="GN470" s="24"/>
      <c r="GO470" s="24"/>
      <c r="GP470" s="24"/>
      <c r="GQ470" s="24"/>
      <c r="GR470" s="24"/>
      <c r="GS470" s="24"/>
      <c r="GT470" s="24"/>
      <c r="GU470" s="24"/>
      <c r="GV470" s="24"/>
      <c r="GW470" s="24"/>
      <c r="GX470" s="24"/>
      <c r="GY470" s="24"/>
      <c r="GZ470" s="24"/>
      <c r="HA470" s="24"/>
      <c r="HB470" s="24"/>
      <c r="HC470" s="24"/>
      <c r="HD470" s="24"/>
      <c r="HE470" s="24"/>
      <c r="HF470" s="24"/>
      <c r="HG470" s="24"/>
      <c r="HH470" s="24"/>
      <c r="HI470" s="24"/>
      <c r="HJ470" s="24"/>
      <c r="HK470" s="24"/>
      <c r="HL470" s="24"/>
      <c r="HM470" s="24"/>
      <c r="HN470" s="24"/>
      <c r="HO470" s="24"/>
      <c r="HP470" s="24"/>
      <c r="HQ470" s="24"/>
      <c r="HR470" s="24"/>
      <c r="HS470" s="24"/>
      <c r="HT470" s="24"/>
      <c r="HU470" s="24"/>
      <c r="HV470" s="24"/>
      <c r="HW470" s="24"/>
      <c r="HX470" s="24"/>
      <c r="HY470" s="24"/>
      <c r="HZ470" s="24"/>
      <c r="IA470" s="24"/>
      <c r="IB470" s="24"/>
      <c r="IC470" s="24"/>
      <c r="ID470" s="24"/>
      <c r="IE470" s="24"/>
      <c r="IF470" s="24"/>
      <c r="IG470" s="24"/>
      <c r="IH470" s="24"/>
      <c r="II470" s="24"/>
      <c r="IJ470" s="24"/>
      <c r="IK470" s="24"/>
      <c r="IL470" s="24"/>
      <c r="IM470" s="24"/>
      <c r="IN470" s="24"/>
      <c r="IO470" s="24"/>
      <c r="IP470" s="24"/>
      <c r="IQ470" s="24"/>
      <c r="IR470" s="24"/>
      <c r="IS470" s="24"/>
      <c r="IT470" s="24"/>
      <c r="IU470" s="24"/>
      <c r="IV470" s="24"/>
      <c r="IW470" s="24"/>
      <c r="IX470" s="24"/>
      <c r="IY470" s="24"/>
      <c r="IZ470" s="24"/>
      <c r="JA470" s="24"/>
      <c r="JB470" s="24"/>
      <c r="JC470" s="24"/>
      <c r="JD470" s="24"/>
      <c r="JE470" s="24"/>
      <c r="JF470" s="24"/>
      <c r="JG470" s="24"/>
      <c r="JH470" s="24"/>
      <c r="JI470" s="24"/>
      <c r="JJ470" s="24"/>
      <c r="JK470" s="24"/>
      <c r="JL470" s="24"/>
      <c r="JM470" s="24"/>
      <c r="JN470" s="24"/>
      <c r="JO470" s="24"/>
      <c r="JP470" s="24"/>
      <c r="JQ470" s="24"/>
      <c r="JR470" s="24"/>
      <c r="JS470" s="24"/>
      <c r="JT470" s="24"/>
      <c r="JU470" s="24"/>
      <c r="JV470" s="24"/>
      <c r="JW470" s="24"/>
      <c r="JX470" s="24"/>
      <c r="JY470" s="24"/>
      <c r="JZ470" s="24"/>
      <c r="KA470" s="24"/>
      <c r="KB470" s="24"/>
      <c r="KC470" s="24"/>
      <c r="KD470" s="24"/>
      <c r="KE470" s="24"/>
      <c r="KF470" s="24"/>
      <c r="KG470" s="24"/>
      <c r="KH470" s="24"/>
      <c r="KI470" s="24"/>
      <c r="KJ470" s="24"/>
      <c r="KK470" s="24"/>
      <c r="KL470" s="24"/>
      <c r="KM470" s="24"/>
      <c r="KN470" s="24"/>
      <c r="KO470" s="24"/>
      <c r="KP470" s="24"/>
      <c r="KQ470" s="24"/>
      <c r="KR470" s="24"/>
      <c r="KS470" s="24"/>
      <c r="KT470" s="24"/>
      <c r="KU470" s="24"/>
      <c r="KV470" s="24"/>
      <c r="KW470" s="24"/>
      <c r="KX470" s="24"/>
      <c r="KY470" s="24"/>
      <c r="KZ470" s="24"/>
      <c r="LA470" s="24"/>
      <c r="LB470" s="24"/>
      <c r="LC470" s="24"/>
      <c r="LD470" s="24"/>
      <c r="LE470" s="24"/>
      <c r="LF470" s="24"/>
      <c r="LG470" s="24"/>
      <c r="LH470" s="24"/>
      <c r="LI470" s="24"/>
      <c r="LJ470" s="24"/>
      <c r="LK470" s="24"/>
      <c r="LL470" s="24"/>
      <c r="LM470" s="24"/>
      <c r="LN470" s="24"/>
      <c r="LO470" s="24"/>
      <c r="LP470" s="24"/>
      <c r="LQ470" s="24"/>
      <c r="LR470" s="24"/>
      <c r="LS470" s="24"/>
      <c r="LT470" s="24"/>
      <c r="LU470" s="24"/>
      <c r="LV470" s="24"/>
      <c r="LW470" s="24"/>
      <c r="LX470" s="24"/>
      <c r="LY470" s="24"/>
      <c r="LZ470" s="24"/>
      <c r="MA470" s="24"/>
      <c r="MB470" s="24"/>
      <c r="MC470" s="24"/>
      <c r="MD470" s="24"/>
      <c r="ME470" s="24"/>
      <c r="MF470" s="24"/>
      <c r="MG470" s="24"/>
      <c r="MH470" s="24"/>
      <c r="MI470" s="24"/>
      <c r="MJ470" s="24"/>
      <c r="MK470" s="24"/>
      <c r="ML470" s="24"/>
      <c r="MM470" s="24"/>
      <c r="MN470" s="24"/>
      <c r="MO470" s="24"/>
      <c r="MP470" s="24"/>
      <c r="MQ470" s="24"/>
      <c r="MR470" s="24"/>
      <c r="MS470" s="24"/>
      <c r="MT470" s="24"/>
      <c r="MU470" s="24"/>
      <c r="MV470" s="24"/>
      <c r="MW470" s="24"/>
      <c r="MX470" s="24"/>
      <c r="MY470" s="24"/>
      <c r="MZ470" s="24"/>
      <c r="NA470" s="24"/>
      <c r="NB470" s="24"/>
      <c r="NC470" s="24"/>
      <c r="ND470" s="24"/>
      <c r="NE470" s="24"/>
      <c r="NF470" s="24"/>
      <c r="NG470" s="24"/>
      <c r="NH470" s="24"/>
      <c r="NI470" s="24"/>
      <c r="NJ470" s="24"/>
      <c r="NK470" s="24"/>
      <c r="NL470" s="24"/>
      <c r="NM470" s="24"/>
      <c r="NN470" s="24"/>
      <c r="NO470" s="24"/>
      <c r="NP470" s="24"/>
      <c r="NQ470" s="24"/>
      <c r="NR470" s="24"/>
      <c r="NS470" s="24"/>
      <c r="NT470" s="24"/>
      <c r="NU470" s="24"/>
      <c r="NV470" s="24"/>
      <c r="NW470" s="24"/>
      <c r="NX470" s="24"/>
      <c r="NY470" s="24"/>
      <c r="NZ470" s="24"/>
      <c r="OA470" s="24"/>
      <c r="OB470" s="24"/>
      <c r="OC470" s="24"/>
      <c r="OD470" s="24"/>
      <c r="OE470" s="24"/>
      <c r="OF470" s="24"/>
      <c r="OG470" s="24"/>
      <c r="OH470" s="24"/>
      <c r="OI470" s="24"/>
      <c r="OJ470" s="24"/>
      <c r="OK470" s="24"/>
      <c r="OL470" s="24"/>
      <c r="OM470" s="24"/>
      <c r="ON470" s="24"/>
      <c r="OO470" s="24"/>
      <c r="OP470" s="24"/>
      <c r="OQ470" s="24"/>
      <c r="OR470" s="24"/>
      <c r="OS470" s="24"/>
      <c r="OT470" s="24"/>
      <c r="OU470" s="24"/>
      <c r="OV470" s="24"/>
      <c r="OW470" s="24"/>
      <c r="OX470" s="24"/>
      <c r="OY470" s="24"/>
      <c r="OZ470" s="24"/>
      <c r="PA470" s="24"/>
      <c r="PB470" s="24"/>
      <c r="PC470" s="24"/>
      <c r="PD470" s="24"/>
      <c r="PE470" s="24"/>
      <c r="PF470" s="24"/>
      <c r="PG470" s="24"/>
      <c r="PH470" s="24"/>
      <c r="PI470" s="24"/>
      <c r="PJ470" s="24"/>
      <c r="PK470" s="24"/>
      <c r="PL470" s="24"/>
      <c r="PM470" s="24"/>
      <c r="PN470" s="24"/>
      <c r="PO470" s="24"/>
      <c r="PP470" s="24"/>
      <c r="PQ470" s="24"/>
      <c r="PR470" s="24"/>
      <c r="PS470" s="24"/>
      <c r="PT470" s="24"/>
      <c r="PU470" s="24"/>
      <c r="PV470" s="24"/>
      <c r="PW470" s="24"/>
      <c r="PX470" s="24"/>
      <c r="PY470" s="24"/>
      <c r="PZ470" s="24"/>
      <c r="QA470" s="24"/>
      <c r="QB470" s="24"/>
      <c r="QC470" s="24"/>
      <c r="QD470" s="24"/>
      <c r="QE470" s="24"/>
      <c r="QF470" s="24"/>
      <c r="QG470" s="24"/>
      <c r="QH470" s="24"/>
      <c r="QI470" s="24"/>
      <c r="QJ470" s="24"/>
      <c r="QK470" s="24"/>
      <c r="QL470" s="24"/>
      <c r="QM470" s="24"/>
      <c r="QN470" s="24"/>
      <c r="QO470" s="24"/>
      <c r="QP470" s="24"/>
      <c r="QQ470" s="24"/>
      <c r="QR470" s="24"/>
      <c r="QS470" s="24"/>
      <c r="QT470" s="24"/>
      <c r="QU470" s="24"/>
      <c r="QV470" s="24"/>
      <c r="QW470" s="24"/>
      <c r="QX470" s="24"/>
      <c r="QY470" s="24"/>
      <c r="QZ470" s="24"/>
      <c r="RA470" s="24"/>
      <c r="RB470" s="24"/>
      <c r="RC470" s="24"/>
      <c r="RD470" s="24"/>
      <c r="RE470" s="24"/>
      <c r="RF470" s="24"/>
      <c r="RG470" s="24"/>
      <c r="RH470" s="24"/>
      <c r="RI470" s="24"/>
      <c r="RJ470" s="24"/>
      <c r="RK470" s="24"/>
      <c r="RL470" s="24"/>
      <c r="RM470" s="24"/>
      <c r="RN470" s="24"/>
      <c r="RO470" s="24"/>
      <c r="RP470" s="24"/>
      <c r="RQ470" s="24"/>
      <c r="RR470" s="24"/>
      <c r="RS470" s="24"/>
      <c r="RT470" s="24"/>
      <c r="RU470" s="24"/>
      <c r="RV470" s="24"/>
      <c r="RW470" s="24"/>
      <c r="RX470" s="24"/>
      <c r="RY470" s="24"/>
      <c r="RZ470" s="24"/>
      <c r="SA470" s="24"/>
      <c r="SB470" s="24"/>
      <c r="SC470" s="24"/>
      <c r="SD470" s="24"/>
      <c r="SE470" s="24"/>
      <c r="SF470" s="24"/>
      <c r="SG470" s="24"/>
      <c r="SH470" s="24"/>
      <c r="SI470" s="24"/>
      <c r="SJ470" s="24"/>
      <c r="SK470" s="24"/>
      <c r="SL470" s="24"/>
      <c r="SM470" s="24"/>
      <c r="SN470" s="24"/>
      <c r="SO470" s="24"/>
      <c r="SP470" s="24"/>
      <c r="SQ470" s="24"/>
      <c r="SR470" s="24"/>
      <c r="SS470" s="24"/>
      <c r="ST470" s="24"/>
      <c r="SU470" s="24"/>
      <c r="SV470" s="24"/>
      <c r="SW470" s="24"/>
      <c r="SX470" s="24"/>
      <c r="SY470" s="24"/>
      <c r="SZ470" s="24"/>
      <c r="TA470" s="24"/>
      <c r="TB470" s="24"/>
      <c r="TC470" s="24"/>
      <c r="TD470" s="24"/>
      <c r="TE470" s="24"/>
      <c r="TF470" s="24"/>
      <c r="TG470" s="24"/>
      <c r="TH470" s="24"/>
      <c r="TI470" s="24"/>
      <c r="TJ470" s="24"/>
      <c r="TK470" s="24"/>
      <c r="TL470" s="24"/>
      <c r="TM470" s="24"/>
      <c r="TN470" s="24"/>
      <c r="TO470" s="24"/>
      <c r="TP470" s="24"/>
      <c r="TQ470" s="24"/>
      <c r="TR470" s="24"/>
      <c r="TS470" s="24"/>
      <c r="TT470" s="24"/>
      <c r="TU470" s="24"/>
      <c r="TV470" s="24"/>
      <c r="TW470" s="24"/>
      <c r="TX470" s="24"/>
      <c r="TY470" s="24"/>
      <c r="TZ470" s="24"/>
      <c r="UA470" s="24"/>
      <c r="UB470" s="24"/>
      <c r="UC470" s="24"/>
      <c r="UD470" s="24"/>
      <c r="UE470" s="24"/>
      <c r="UF470" s="24"/>
      <c r="UG470" s="24"/>
      <c r="UH470" s="24"/>
      <c r="UI470" s="24"/>
      <c r="UJ470" s="24"/>
      <c r="UK470" s="24"/>
      <c r="UL470" s="24"/>
      <c r="UM470" s="24"/>
      <c r="UN470" s="24"/>
      <c r="UO470" s="24"/>
      <c r="UP470" s="24"/>
      <c r="UQ470" s="24"/>
      <c r="UR470" s="24"/>
      <c r="US470" s="24"/>
      <c r="UT470" s="24"/>
      <c r="UU470" s="24"/>
      <c r="UV470" s="24"/>
      <c r="UW470" s="24"/>
      <c r="UX470" s="24"/>
      <c r="UY470" s="24"/>
      <c r="UZ470" s="24"/>
      <c r="VA470" s="24"/>
      <c r="VB470" s="24"/>
      <c r="VC470" s="24"/>
      <c r="VD470" s="24"/>
    </row>
    <row r="471" spans="1:576" s="23" customFormat="1" ht="15" customHeight="1" x14ac:dyDescent="0.2">
      <c r="A471" s="18">
        <v>157</v>
      </c>
      <c r="B471" s="89" t="s">
        <v>325</v>
      </c>
      <c r="C471" s="89" t="s">
        <v>326</v>
      </c>
      <c r="D471" s="20">
        <v>14</v>
      </c>
      <c r="E471" s="89" t="s">
        <v>247</v>
      </c>
      <c r="F471" s="89" t="s">
        <v>327</v>
      </c>
      <c r="G471" s="130">
        <v>11</v>
      </c>
      <c r="H471" s="22">
        <v>40</v>
      </c>
      <c r="I471" s="22" t="s">
        <v>107</v>
      </c>
      <c r="J471" s="21" t="s">
        <v>79</v>
      </c>
      <c r="K471" s="21" t="s">
        <v>273</v>
      </c>
      <c r="L471" s="21" t="s">
        <v>287</v>
      </c>
      <c r="M471" s="22">
        <v>1</v>
      </c>
      <c r="N471" s="62">
        <v>19633</v>
      </c>
      <c r="O471" s="62"/>
      <c r="P471" s="62"/>
      <c r="Q471" s="62">
        <f t="shared" si="232"/>
        <v>19633</v>
      </c>
      <c r="R471" s="88"/>
      <c r="S471" s="62">
        <f t="shared" si="233"/>
        <v>3608.333333333333</v>
      </c>
      <c r="T471" s="62">
        <f t="shared" si="234"/>
        <v>36083.333333333328</v>
      </c>
      <c r="U471" s="62">
        <f t="shared" si="235"/>
        <v>3435.7749999999996</v>
      </c>
      <c r="V471" s="62">
        <f t="shared" si="236"/>
        <v>588.99</v>
      </c>
      <c r="W471" s="62">
        <f t="shared" si="237"/>
        <v>981.65000000000009</v>
      </c>
      <c r="X471" s="62">
        <f t="shared" si="238"/>
        <v>392.66</v>
      </c>
      <c r="Y471" s="62">
        <v>1261</v>
      </c>
      <c r="Z471" s="62">
        <v>756</v>
      </c>
      <c r="AA471" s="64">
        <f t="shared" si="239"/>
        <v>10825</v>
      </c>
      <c r="AB471" s="64">
        <f t="shared" si="240"/>
        <v>31258.797222222227</v>
      </c>
      <c r="AC471" s="64">
        <f t="shared" si="241"/>
        <v>375105.56666666671</v>
      </c>
      <c r="AD471" s="64"/>
      <c r="AE471" s="64"/>
      <c r="AF471" s="64"/>
      <c r="AG471" s="64"/>
      <c r="AH471" s="64"/>
      <c r="AI471" s="64"/>
      <c r="AJ471" s="64"/>
      <c r="AK471" s="64"/>
      <c r="AL471" s="6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4"/>
      <c r="BV471" s="24"/>
      <c r="BW471" s="24"/>
      <c r="BX471" s="24"/>
      <c r="BY471" s="24"/>
      <c r="BZ471" s="24"/>
      <c r="CA471" s="24"/>
      <c r="CB471" s="24"/>
      <c r="CC471" s="24"/>
      <c r="CD471" s="24"/>
      <c r="CE471" s="24"/>
      <c r="CF471" s="24"/>
      <c r="CG471" s="24"/>
      <c r="CH471" s="24"/>
      <c r="CI471" s="24"/>
      <c r="CJ471" s="24"/>
      <c r="CK471" s="24"/>
      <c r="CL471" s="24"/>
      <c r="CM471" s="24"/>
      <c r="CN471" s="24"/>
      <c r="CO471" s="24"/>
      <c r="CP471" s="24"/>
      <c r="CQ471" s="24"/>
      <c r="CR471" s="24"/>
      <c r="CS471" s="24"/>
      <c r="CT471" s="24"/>
      <c r="CU471" s="24"/>
      <c r="CV471" s="24"/>
      <c r="CW471" s="24"/>
      <c r="CX471" s="24"/>
      <c r="CY471" s="24"/>
      <c r="CZ471" s="24"/>
      <c r="DA471" s="24"/>
      <c r="DB471" s="24"/>
      <c r="DC471" s="24"/>
      <c r="DD471" s="24"/>
      <c r="DE471" s="24"/>
      <c r="DF471" s="24"/>
      <c r="DG471" s="24"/>
      <c r="DH471" s="24"/>
      <c r="DI471" s="24"/>
      <c r="DJ471" s="24"/>
      <c r="DK471" s="24"/>
      <c r="DL471" s="24"/>
      <c r="DM471" s="24"/>
      <c r="DN471" s="24"/>
      <c r="DO471" s="24"/>
      <c r="DP471" s="24"/>
      <c r="DQ471" s="24"/>
      <c r="DR471" s="24"/>
      <c r="DS471" s="24"/>
      <c r="DT471" s="24"/>
      <c r="DU471" s="24"/>
      <c r="DV471" s="24"/>
      <c r="DW471" s="24"/>
      <c r="DX471" s="24"/>
      <c r="DY471" s="24"/>
      <c r="DZ471" s="24"/>
      <c r="EA471" s="24"/>
      <c r="EB471" s="24"/>
      <c r="EC471" s="24"/>
      <c r="ED471" s="24"/>
      <c r="EE471" s="24"/>
      <c r="EF471" s="24"/>
      <c r="EG471" s="24"/>
      <c r="EH471" s="24"/>
      <c r="EI471" s="24"/>
      <c r="EJ471" s="24"/>
      <c r="EK471" s="24"/>
      <c r="EL471" s="24"/>
      <c r="EM471" s="24"/>
      <c r="EN471" s="24"/>
      <c r="EO471" s="24"/>
      <c r="EP471" s="24"/>
      <c r="EQ471" s="24"/>
      <c r="ER471" s="24"/>
      <c r="ES471" s="24"/>
      <c r="ET471" s="24"/>
      <c r="EU471" s="24"/>
      <c r="EV471" s="24"/>
      <c r="EW471" s="24"/>
      <c r="EX471" s="24"/>
      <c r="EY471" s="24"/>
      <c r="EZ471" s="24"/>
      <c r="FA471" s="24"/>
      <c r="FB471" s="24"/>
      <c r="FC471" s="24"/>
      <c r="FD471" s="24"/>
      <c r="FE471" s="24"/>
      <c r="FF471" s="24"/>
      <c r="FG471" s="24"/>
      <c r="FH471" s="24"/>
      <c r="FI471" s="24"/>
      <c r="FJ471" s="24"/>
      <c r="FK471" s="24"/>
      <c r="FL471" s="24"/>
      <c r="FM471" s="24"/>
      <c r="FN471" s="24"/>
      <c r="FO471" s="24"/>
      <c r="FP471" s="24"/>
      <c r="FQ471" s="24"/>
      <c r="FR471" s="24"/>
      <c r="FS471" s="24"/>
      <c r="FT471" s="24"/>
      <c r="FU471" s="24"/>
      <c r="FV471" s="24"/>
      <c r="FW471" s="24"/>
      <c r="FX471" s="24"/>
      <c r="FY471" s="24"/>
      <c r="FZ471" s="24"/>
      <c r="GA471" s="24"/>
      <c r="GB471" s="24"/>
      <c r="GC471" s="24"/>
      <c r="GD471" s="24"/>
      <c r="GE471" s="24"/>
      <c r="GF471" s="24"/>
      <c r="GG471" s="24"/>
      <c r="GH471" s="24"/>
      <c r="GI471" s="24"/>
      <c r="GJ471" s="24"/>
      <c r="GK471" s="24"/>
      <c r="GL471" s="24"/>
      <c r="GM471" s="24"/>
      <c r="GN471" s="24"/>
      <c r="GO471" s="24"/>
      <c r="GP471" s="24"/>
      <c r="GQ471" s="24"/>
      <c r="GR471" s="24"/>
      <c r="GS471" s="24"/>
      <c r="GT471" s="24"/>
      <c r="GU471" s="24"/>
      <c r="GV471" s="24"/>
      <c r="GW471" s="24"/>
      <c r="GX471" s="24"/>
      <c r="GY471" s="24"/>
      <c r="GZ471" s="24"/>
      <c r="HA471" s="24"/>
      <c r="HB471" s="24"/>
      <c r="HC471" s="24"/>
      <c r="HD471" s="24"/>
      <c r="HE471" s="24"/>
      <c r="HF471" s="24"/>
      <c r="HG471" s="24"/>
      <c r="HH471" s="24"/>
      <c r="HI471" s="24"/>
      <c r="HJ471" s="24"/>
      <c r="HK471" s="24"/>
      <c r="HL471" s="24"/>
      <c r="HM471" s="24"/>
      <c r="HN471" s="24"/>
      <c r="HO471" s="24"/>
      <c r="HP471" s="24"/>
      <c r="HQ471" s="24"/>
      <c r="HR471" s="24"/>
      <c r="HS471" s="24"/>
      <c r="HT471" s="24"/>
      <c r="HU471" s="24"/>
      <c r="HV471" s="24"/>
      <c r="HW471" s="24"/>
      <c r="HX471" s="24"/>
      <c r="HY471" s="24"/>
      <c r="HZ471" s="24"/>
      <c r="IA471" s="24"/>
      <c r="IB471" s="24"/>
      <c r="IC471" s="24"/>
      <c r="ID471" s="24"/>
      <c r="IE471" s="24"/>
      <c r="IF471" s="24"/>
      <c r="IG471" s="24"/>
      <c r="IH471" s="24"/>
      <c r="II471" s="24"/>
      <c r="IJ471" s="24"/>
      <c r="IK471" s="24"/>
      <c r="IL471" s="24"/>
      <c r="IM471" s="24"/>
      <c r="IN471" s="24"/>
      <c r="IO471" s="24"/>
      <c r="IP471" s="24"/>
      <c r="IQ471" s="24"/>
      <c r="IR471" s="24"/>
      <c r="IS471" s="24"/>
      <c r="IT471" s="24"/>
      <c r="IU471" s="24"/>
      <c r="IV471" s="24"/>
      <c r="IW471" s="24"/>
      <c r="IX471" s="24"/>
      <c r="IY471" s="24"/>
      <c r="IZ471" s="24"/>
      <c r="JA471" s="24"/>
      <c r="JB471" s="24"/>
      <c r="JC471" s="24"/>
      <c r="JD471" s="24"/>
      <c r="JE471" s="24"/>
      <c r="JF471" s="24"/>
      <c r="JG471" s="24"/>
      <c r="JH471" s="24"/>
      <c r="JI471" s="24"/>
      <c r="JJ471" s="24"/>
      <c r="JK471" s="24"/>
      <c r="JL471" s="24"/>
      <c r="JM471" s="24"/>
      <c r="JN471" s="24"/>
      <c r="JO471" s="24"/>
      <c r="JP471" s="24"/>
      <c r="JQ471" s="24"/>
      <c r="JR471" s="24"/>
      <c r="JS471" s="24"/>
      <c r="JT471" s="24"/>
      <c r="JU471" s="24"/>
      <c r="JV471" s="24"/>
      <c r="JW471" s="24"/>
      <c r="JX471" s="24"/>
      <c r="JY471" s="24"/>
      <c r="JZ471" s="24"/>
      <c r="KA471" s="24"/>
      <c r="KB471" s="24"/>
      <c r="KC471" s="24"/>
      <c r="KD471" s="24"/>
      <c r="KE471" s="24"/>
      <c r="KF471" s="24"/>
      <c r="KG471" s="24"/>
      <c r="KH471" s="24"/>
      <c r="KI471" s="24"/>
      <c r="KJ471" s="24"/>
      <c r="KK471" s="24"/>
      <c r="KL471" s="24"/>
      <c r="KM471" s="24"/>
      <c r="KN471" s="24"/>
      <c r="KO471" s="24"/>
      <c r="KP471" s="24"/>
      <c r="KQ471" s="24"/>
      <c r="KR471" s="24"/>
      <c r="KS471" s="24"/>
      <c r="KT471" s="24"/>
      <c r="KU471" s="24"/>
      <c r="KV471" s="24"/>
      <c r="KW471" s="24"/>
      <c r="KX471" s="24"/>
      <c r="KY471" s="24"/>
      <c r="KZ471" s="24"/>
      <c r="LA471" s="24"/>
      <c r="LB471" s="24"/>
      <c r="LC471" s="24"/>
      <c r="LD471" s="24"/>
      <c r="LE471" s="24"/>
      <c r="LF471" s="24"/>
      <c r="LG471" s="24"/>
      <c r="LH471" s="24"/>
      <c r="LI471" s="24"/>
      <c r="LJ471" s="24"/>
      <c r="LK471" s="24"/>
      <c r="LL471" s="24"/>
      <c r="LM471" s="24"/>
      <c r="LN471" s="24"/>
      <c r="LO471" s="24"/>
      <c r="LP471" s="24"/>
      <c r="LQ471" s="24"/>
      <c r="LR471" s="24"/>
      <c r="LS471" s="24"/>
      <c r="LT471" s="24"/>
      <c r="LU471" s="24"/>
      <c r="LV471" s="24"/>
      <c r="LW471" s="24"/>
      <c r="LX471" s="24"/>
      <c r="LY471" s="24"/>
      <c r="LZ471" s="24"/>
      <c r="MA471" s="24"/>
      <c r="MB471" s="24"/>
      <c r="MC471" s="24"/>
      <c r="MD471" s="24"/>
      <c r="ME471" s="24"/>
      <c r="MF471" s="24"/>
      <c r="MG471" s="24"/>
      <c r="MH471" s="24"/>
      <c r="MI471" s="24"/>
      <c r="MJ471" s="24"/>
      <c r="MK471" s="24"/>
      <c r="ML471" s="24"/>
      <c r="MM471" s="24"/>
      <c r="MN471" s="24"/>
      <c r="MO471" s="24"/>
      <c r="MP471" s="24"/>
      <c r="MQ471" s="24"/>
      <c r="MR471" s="24"/>
      <c r="MS471" s="24"/>
      <c r="MT471" s="24"/>
      <c r="MU471" s="24"/>
      <c r="MV471" s="24"/>
      <c r="MW471" s="24"/>
      <c r="MX471" s="24"/>
      <c r="MY471" s="24"/>
      <c r="MZ471" s="24"/>
      <c r="NA471" s="24"/>
      <c r="NB471" s="24"/>
      <c r="NC471" s="24"/>
      <c r="ND471" s="24"/>
      <c r="NE471" s="24"/>
      <c r="NF471" s="24"/>
      <c r="NG471" s="24"/>
      <c r="NH471" s="24"/>
      <c r="NI471" s="24"/>
      <c r="NJ471" s="24"/>
      <c r="NK471" s="24"/>
      <c r="NL471" s="24"/>
      <c r="NM471" s="24"/>
      <c r="NN471" s="24"/>
      <c r="NO471" s="24"/>
      <c r="NP471" s="24"/>
      <c r="NQ471" s="24"/>
      <c r="NR471" s="24"/>
      <c r="NS471" s="24"/>
      <c r="NT471" s="24"/>
      <c r="NU471" s="24"/>
      <c r="NV471" s="24"/>
      <c r="NW471" s="24"/>
      <c r="NX471" s="24"/>
      <c r="NY471" s="24"/>
      <c r="NZ471" s="24"/>
      <c r="OA471" s="24"/>
      <c r="OB471" s="24"/>
      <c r="OC471" s="24"/>
      <c r="OD471" s="24"/>
      <c r="OE471" s="24"/>
      <c r="OF471" s="24"/>
      <c r="OG471" s="24"/>
      <c r="OH471" s="24"/>
      <c r="OI471" s="24"/>
      <c r="OJ471" s="24"/>
      <c r="OK471" s="24"/>
      <c r="OL471" s="24"/>
      <c r="OM471" s="24"/>
      <c r="ON471" s="24"/>
      <c r="OO471" s="24"/>
      <c r="OP471" s="24"/>
      <c r="OQ471" s="24"/>
      <c r="OR471" s="24"/>
      <c r="OS471" s="24"/>
      <c r="OT471" s="24"/>
      <c r="OU471" s="24"/>
      <c r="OV471" s="24"/>
      <c r="OW471" s="24"/>
      <c r="OX471" s="24"/>
      <c r="OY471" s="24"/>
      <c r="OZ471" s="24"/>
      <c r="PA471" s="24"/>
      <c r="PB471" s="24"/>
      <c r="PC471" s="24"/>
      <c r="PD471" s="24"/>
      <c r="PE471" s="24"/>
      <c r="PF471" s="24"/>
      <c r="PG471" s="24"/>
      <c r="PH471" s="24"/>
      <c r="PI471" s="24"/>
      <c r="PJ471" s="24"/>
      <c r="PK471" s="24"/>
      <c r="PL471" s="24"/>
      <c r="PM471" s="24"/>
      <c r="PN471" s="24"/>
      <c r="PO471" s="24"/>
      <c r="PP471" s="24"/>
      <c r="PQ471" s="24"/>
      <c r="PR471" s="24"/>
      <c r="PS471" s="24"/>
      <c r="PT471" s="24"/>
      <c r="PU471" s="24"/>
      <c r="PV471" s="24"/>
      <c r="PW471" s="24"/>
      <c r="PX471" s="24"/>
      <c r="PY471" s="24"/>
      <c r="PZ471" s="24"/>
      <c r="QA471" s="24"/>
      <c r="QB471" s="24"/>
      <c r="QC471" s="24"/>
      <c r="QD471" s="24"/>
      <c r="QE471" s="24"/>
      <c r="QF471" s="24"/>
      <c r="QG471" s="24"/>
      <c r="QH471" s="24"/>
      <c r="QI471" s="24"/>
      <c r="QJ471" s="24"/>
      <c r="QK471" s="24"/>
      <c r="QL471" s="24"/>
      <c r="QM471" s="24"/>
      <c r="QN471" s="24"/>
      <c r="QO471" s="24"/>
      <c r="QP471" s="24"/>
      <c r="QQ471" s="24"/>
      <c r="QR471" s="24"/>
      <c r="QS471" s="24"/>
      <c r="QT471" s="24"/>
      <c r="QU471" s="24"/>
      <c r="QV471" s="24"/>
      <c r="QW471" s="24"/>
      <c r="QX471" s="24"/>
      <c r="QY471" s="24"/>
      <c r="QZ471" s="24"/>
      <c r="RA471" s="24"/>
      <c r="RB471" s="24"/>
      <c r="RC471" s="24"/>
      <c r="RD471" s="24"/>
      <c r="RE471" s="24"/>
      <c r="RF471" s="24"/>
      <c r="RG471" s="24"/>
      <c r="RH471" s="24"/>
      <c r="RI471" s="24"/>
      <c r="RJ471" s="24"/>
      <c r="RK471" s="24"/>
      <c r="RL471" s="24"/>
      <c r="RM471" s="24"/>
      <c r="RN471" s="24"/>
      <c r="RO471" s="24"/>
      <c r="RP471" s="24"/>
      <c r="RQ471" s="24"/>
      <c r="RR471" s="24"/>
      <c r="RS471" s="24"/>
      <c r="RT471" s="24"/>
      <c r="RU471" s="24"/>
      <c r="RV471" s="24"/>
      <c r="RW471" s="24"/>
      <c r="RX471" s="24"/>
      <c r="RY471" s="24"/>
      <c r="RZ471" s="24"/>
      <c r="SA471" s="24"/>
      <c r="SB471" s="24"/>
      <c r="SC471" s="24"/>
      <c r="SD471" s="24"/>
      <c r="SE471" s="24"/>
      <c r="SF471" s="24"/>
      <c r="SG471" s="24"/>
      <c r="SH471" s="24"/>
      <c r="SI471" s="24"/>
      <c r="SJ471" s="24"/>
      <c r="SK471" s="24"/>
      <c r="SL471" s="24"/>
      <c r="SM471" s="24"/>
      <c r="SN471" s="24"/>
      <c r="SO471" s="24"/>
      <c r="SP471" s="24"/>
      <c r="SQ471" s="24"/>
      <c r="SR471" s="24"/>
      <c r="SS471" s="24"/>
      <c r="ST471" s="24"/>
      <c r="SU471" s="24"/>
      <c r="SV471" s="24"/>
      <c r="SW471" s="24"/>
      <c r="SX471" s="24"/>
      <c r="SY471" s="24"/>
      <c r="SZ471" s="24"/>
      <c r="TA471" s="24"/>
      <c r="TB471" s="24"/>
      <c r="TC471" s="24"/>
      <c r="TD471" s="24"/>
      <c r="TE471" s="24"/>
      <c r="TF471" s="24"/>
      <c r="TG471" s="24"/>
      <c r="TH471" s="24"/>
      <c r="TI471" s="24"/>
      <c r="TJ471" s="24"/>
      <c r="TK471" s="24"/>
      <c r="TL471" s="24"/>
      <c r="TM471" s="24"/>
      <c r="TN471" s="24"/>
      <c r="TO471" s="24"/>
      <c r="TP471" s="24"/>
      <c r="TQ471" s="24"/>
      <c r="TR471" s="24"/>
      <c r="TS471" s="24"/>
      <c r="TT471" s="24"/>
      <c r="TU471" s="24"/>
      <c r="TV471" s="24"/>
      <c r="TW471" s="24"/>
      <c r="TX471" s="24"/>
      <c r="TY471" s="24"/>
      <c r="TZ471" s="24"/>
      <c r="UA471" s="24"/>
      <c r="UB471" s="24"/>
      <c r="UC471" s="24"/>
      <c r="UD471" s="24"/>
      <c r="UE471" s="24"/>
      <c r="UF471" s="24"/>
      <c r="UG471" s="24"/>
      <c r="UH471" s="24"/>
      <c r="UI471" s="24"/>
      <c r="UJ471" s="24"/>
      <c r="UK471" s="24"/>
      <c r="UL471" s="24"/>
      <c r="UM471" s="24"/>
      <c r="UN471" s="24"/>
      <c r="UO471" s="24"/>
      <c r="UP471" s="24"/>
      <c r="UQ471" s="24"/>
      <c r="UR471" s="24"/>
      <c r="US471" s="24"/>
      <c r="UT471" s="24"/>
      <c r="UU471" s="24"/>
      <c r="UV471" s="24"/>
      <c r="UW471" s="24"/>
      <c r="UX471" s="24"/>
      <c r="UY471" s="24"/>
      <c r="UZ471" s="24"/>
      <c r="VA471" s="24"/>
      <c r="VB471" s="24"/>
      <c r="VC471" s="24"/>
      <c r="VD471" s="24"/>
    </row>
    <row r="472" spans="1:576" s="23" customFormat="1" ht="15" customHeight="1" x14ac:dyDescent="0.2">
      <c r="A472" s="18">
        <v>158</v>
      </c>
      <c r="B472" s="89" t="s">
        <v>325</v>
      </c>
      <c r="C472" s="89" t="s">
        <v>326</v>
      </c>
      <c r="D472" s="20">
        <v>14</v>
      </c>
      <c r="E472" s="89" t="s">
        <v>247</v>
      </c>
      <c r="F472" s="89" t="s">
        <v>327</v>
      </c>
      <c r="G472" s="130">
        <v>11</v>
      </c>
      <c r="H472" s="22">
        <v>40</v>
      </c>
      <c r="I472" s="22" t="s">
        <v>107</v>
      </c>
      <c r="J472" s="21" t="s">
        <v>81</v>
      </c>
      <c r="K472" s="21" t="s">
        <v>274</v>
      </c>
      <c r="L472" s="21" t="s">
        <v>287</v>
      </c>
      <c r="M472" s="22">
        <v>1</v>
      </c>
      <c r="N472" s="62">
        <v>19633</v>
      </c>
      <c r="O472" s="62"/>
      <c r="P472" s="62"/>
      <c r="Q472" s="62">
        <f t="shared" si="232"/>
        <v>19633</v>
      </c>
      <c r="R472" s="62">
        <f>70.1*4</f>
        <v>280.39999999999998</v>
      </c>
      <c r="S472" s="62">
        <f t="shared" si="233"/>
        <v>3608.333333333333</v>
      </c>
      <c r="T472" s="62">
        <f t="shared" si="234"/>
        <v>36083.333333333328</v>
      </c>
      <c r="U472" s="62">
        <f t="shared" si="235"/>
        <v>3435.7749999999996</v>
      </c>
      <c r="V472" s="62">
        <f t="shared" si="236"/>
        <v>588.99</v>
      </c>
      <c r="W472" s="62">
        <f t="shared" si="237"/>
        <v>981.65000000000009</v>
      </c>
      <c r="X472" s="62">
        <f t="shared" si="238"/>
        <v>392.66</v>
      </c>
      <c r="Y472" s="62">
        <v>1261</v>
      </c>
      <c r="Z472" s="62">
        <v>756</v>
      </c>
      <c r="AA472" s="64">
        <f t="shared" si="239"/>
        <v>10825</v>
      </c>
      <c r="AB472" s="64">
        <f t="shared" si="240"/>
        <v>31539.197222222228</v>
      </c>
      <c r="AC472" s="64">
        <f t="shared" si="241"/>
        <v>378470.36666666676</v>
      </c>
      <c r="AD472" s="64"/>
      <c r="AE472" s="64"/>
      <c r="AF472" s="64"/>
      <c r="AG472" s="64"/>
      <c r="AH472" s="64"/>
      <c r="AI472" s="64"/>
      <c r="AJ472" s="64"/>
      <c r="AK472" s="64"/>
      <c r="AL472" s="6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  <c r="CD472" s="24"/>
      <c r="CE472" s="24"/>
      <c r="CF472" s="24"/>
      <c r="CG472" s="24"/>
      <c r="CH472" s="24"/>
      <c r="CI472" s="24"/>
      <c r="CJ472" s="24"/>
      <c r="CK472" s="24"/>
      <c r="CL472" s="24"/>
      <c r="CM472" s="24"/>
      <c r="CN472" s="24"/>
      <c r="CO472" s="24"/>
      <c r="CP472" s="24"/>
      <c r="CQ472" s="24"/>
      <c r="CR472" s="24"/>
      <c r="CS472" s="24"/>
      <c r="CT472" s="24"/>
      <c r="CU472" s="24"/>
      <c r="CV472" s="24"/>
      <c r="CW472" s="24"/>
      <c r="CX472" s="24"/>
      <c r="CY472" s="24"/>
      <c r="CZ472" s="24"/>
      <c r="DA472" s="24"/>
      <c r="DB472" s="24"/>
      <c r="DC472" s="24"/>
      <c r="DD472" s="24"/>
      <c r="DE472" s="24"/>
      <c r="DF472" s="24"/>
      <c r="DG472" s="24"/>
      <c r="DH472" s="24"/>
      <c r="DI472" s="24"/>
      <c r="DJ472" s="24"/>
      <c r="DK472" s="24"/>
      <c r="DL472" s="24"/>
      <c r="DM472" s="24"/>
      <c r="DN472" s="24"/>
      <c r="DO472" s="24"/>
      <c r="DP472" s="24"/>
      <c r="DQ472" s="24"/>
      <c r="DR472" s="24"/>
      <c r="DS472" s="24"/>
      <c r="DT472" s="24"/>
      <c r="DU472" s="24"/>
      <c r="DV472" s="24"/>
      <c r="DW472" s="24"/>
      <c r="DX472" s="24"/>
      <c r="DY472" s="24"/>
      <c r="DZ472" s="24"/>
      <c r="EA472" s="24"/>
      <c r="EB472" s="24"/>
      <c r="EC472" s="24"/>
      <c r="ED472" s="24"/>
      <c r="EE472" s="24"/>
      <c r="EF472" s="24"/>
      <c r="EG472" s="24"/>
      <c r="EH472" s="24"/>
      <c r="EI472" s="24"/>
      <c r="EJ472" s="24"/>
      <c r="EK472" s="24"/>
      <c r="EL472" s="24"/>
      <c r="EM472" s="24"/>
      <c r="EN472" s="24"/>
      <c r="EO472" s="24"/>
      <c r="EP472" s="24"/>
      <c r="EQ472" s="24"/>
      <c r="ER472" s="24"/>
      <c r="ES472" s="24"/>
      <c r="ET472" s="24"/>
      <c r="EU472" s="24"/>
      <c r="EV472" s="24"/>
      <c r="EW472" s="24"/>
      <c r="EX472" s="24"/>
      <c r="EY472" s="24"/>
      <c r="EZ472" s="24"/>
      <c r="FA472" s="24"/>
      <c r="FB472" s="24"/>
      <c r="FC472" s="24"/>
      <c r="FD472" s="24"/>
      <c r="FE472" s="24"/>
      <c r="FF472" s="24"/>
      <c r="FG472" s="24"/>
      <c r="FH472" s="24"/>
      <c r="FI472" s="24"/>
      <c r="FJ472" s="24"/>
      <c r="FK472" s="24"/>
      <c r="FL472" s="24"/>
      <c r="FM472" s="24"/>
      <c r="FN472" s="24"/>
      <c r="FO472" s="24"/>
      <c r="FP472" s="24"/>
      <c r="FQ472" s="24"/>
      <c r="FR472" s="24"/>
      <c r="FS472" s="24"/>
      <c r="FT472" s="24"/>
      <c r="FU472" s="24"/>
      <c r="FV472" s="24"/>
      <c r="FW472" s="24"/>
      <c r="FX472" s="24"/>
      <c r="FY472" s="24"/>
      <c r="FZ472" s="24"/>
      <c r="GA472" s="24"/>
      <c r="GB472" s="24"/>
      <c r="GC472" s="24"/>
      <c r="GD472" s="24"/>
      <c r="GE472" s="24"/>
      <c r="GF472" s="24"/>
      <c r="GG472" s="24"/>
      <c r="GH472" s="24"/>
      <c r="GI472" s="24"/>
      <c r="GJ472" s="24"/>
      <c r="GK472" s="24"/>
      <c r="GL472" s="24"/>
      <c r="GM472" s="24"/>
      <c r="GN472" s="24"/>
      <c r="GO472" s="24"/>
      <c r="GP472" s="24"/>
      <c r="GQ472" s="24"/>
      <c r="GR472" s="24"/>
      <c r="GS472" s="24"/>
      <c r="GT472" s="24"/>
      <c r="GU472" s="24"/>
      <c r="GV472" s="24"/>
      <c r="GW472" s="24"/>
      <c r="GX472" s="24"/>
      <c r="GY472" s="24"/>
      <c r="GZ472" s="24"/>
      <c r="HA472" s="24"/>
      <c r="HB472" s="24"/>
      <c r="HC472" s="24"/>
      <c r="HD472" s="24"/>
      <c r="HE472" s="24"/>
      <c r="HF472" s="24"/>
      <c r="HG472" s="24"/>
      <c r="HH472" s="24"/>
      <c r="HI472" s="24"/>
      <c r="HJ472" s="24"/>
      <c r="HK472" s="24"/>
      <c r="HL472" s="24"/>
      <c r="HM472" s="24"/>
      <c r="HN472" s="24"/>
      <c r="HO472" s="24"/>
      <c r="HP472" s="24"/>
      <c r="HQ472" s="24"/>
      <c r="HR472" s="24"/>
      <c r="HS472" s="24"/>
      <c r="HT472" s="24"/>
      <c r="HU472" s="24"/>
      <c r="HV472" s="24"/>
      <c r="HW472" s="24"/>
      <c r="HX472" s="24"/>
      <c r="HY472" s="24"/>
      <c r="HZ472" s="24"/>
      <c r="IA472" s="24"/>
      <c r="IB472" s="24"/>
      <c r="IC472" s="24"/>
      <c r="ID472" s="24"/>
      <c r="IE472" s="24"/>
      <c r="IF472" s="24"/>
      <c r="IG472" s="24"/>
      <c r="IH472" s="24"/>
      <c r="II472" s="24"/>
      <c r="IJ472" s="24"/>
      <c r="IK472" s="24"/>
      <c r="IL472" s="24"/>
      <c r="IM472" s="24"/>
      <c r="IN472" s="24"/>
      <c r="IO472" s="24"/>
      <c r="IP472" s="24"/>
      <c r="IQ472" s="24"/>
      <c r="IR472" s="24"/>
      <c r="IS472" s="24"/>
      <c r="IT472" s="24"/>
      <c r="IU472" s="24"/>
      <c r="IV472" s="24"/>
      <c r="IW472" s="24"/>
      <c r="IX472" s="24"/>
      <c r="IY472" s="24"/>
      <c r="IZ472" s="24"/>
      <c r="JA472" s="24"/>
      <c r="JB472" s="24"/>
      <c r="JC472" s="24"/>
      <c r="JD472" s="24"/>
      <c r="JE472" s="24"/>
      <c r="JF472" s="24"/>
      <c r="JG472" s="24"/>
      <c r="JH472" s="24"/>
      <c r="JI472" s="24"/>
      <c r="JJ472" s="24"/>
      <c r="JK472" s="24"/>
      <c r="JL472" s="24"/>
      <c r="JM472" s="24"/>
      <c r="JN472" s="24"/>
      <c r="JO472" s="24"/>
      <c r="JP472" s="24"/>
      <c r="JQ472" s="24"/>
      <c r="JR472" s="24"/>
      <c r="JS472" s="24"/>
      <c r="JT472" s="24"/>
      <c r="JU472" s="24"/>
      <c r="JV472" s="24"/>
      <c r="JW472" s="24"/>
      <c r="JX472" s="24"/>
      <c r="JY472" s="24"/>
      <c r="JZ472" s="24"/>
      <c r="KA472" s="24"/>
      <c r="KB472" s="24"/>
      <c r="KC472" s="24"/>
      <c r="KD472" s="24"/>
      <c r="KE472" s="24"/>
      <c r="KF472" s="24"/>
      <c r="KG472" s="24"/>
      <c r="KH472" s="24"/>
      <c r="KI472" s="24"/>
      <c r="KJ472" s="24"/>
      <c r="KK472" s="24"/>
      <c r="KL472" s="24"/>
      <c r="KM472" s="24"/>
      <c r="KN472" s="24"/>
      <c r="KO472" s="24"/>
      <c r="KP472" s="24"/>
      <c r="KQ472" s="24"/>
      <c r="KR472" s="24"/>
      <c r="KS472" s="24"/>
      <c r="KT472" s="24"/>
      <c r="KU472" s="24"/>
      <c r="KV472" s="24"/>
      <c r="KW472" s="24"/>
      <c r="KX472" s="24"/>
      <c r="KY472" s="24"/>
      <c r="KZ472" s="24"/>
      <c r="LA472" s="24"/>
      <c r="LB472" s="24"/>
      <c r="LC472" s="24"/>
      <c r="LD472" s="24"/>
      <c r="LE472" s="24"/>
      <c r="LF472" s="24"/>
      <c r="LG472" s="24"/>
      <c r="LH472" s="24"/>
      <c r="LI472" s="24"/>
      <c r="LJ472" s="24"/>
      <c r="LK472" s="24"/>
      <c r="LL472" s="24"/>
      <c r="LM472" s="24"/>
      <c r="LN472" s="24"/>
      <c r="LO472" s="24"/>
      <c r="LP472" s="24"/>
      <c r="LQ472" s="24"/>
      <c r="LR472" s="24"/>
      <c r="LS472" s="24"/>
      <c r="LT472" s="24"/>
      <c r="LU472" s="24"/>
      <c r="LV472" s="24"/>
      <c r="LW472" s="24"/>
      <c r="LX472" s="24"/>
      <c r="LY472" s="24"/>
      <c r="LZ472" s="24"/>
      <c r="MA472" s="24"/>
      <c r="MB472" s="24"/>
      <c r="MC472" s="24"/>
      <c r="MD472" s="24"/>
      <c r="ME472" s="24"/>
      <c r="MF472" s="24"/>
      <c r="MG472" s="24"/>
      <c r="MH472" s="24"/>
      <c r="MI472" s="24"/>
      <c r="MJ472" s="24"/>
      <c r="MK472" s="24"/>
      <c r="ML472" s="24"/>
      <c r="MM472" s="24"/>
      <c r="MN472" s="24"/>
      <c r="MO472" s="24"/>
      <c r="MP472" s="24"/>
      <c r="MQ472" s="24"/>
      <c r="MR472" s="24"/>
      <c r="MS472" s="24"/>
      <c r="MT472" s="24"/>
      <c r="MU472" s="24"/>
      <c r="MV472" s="24"/>
      <c r="MW472" s="24"/>
      <c r="MX472" s="24"/>
      <c r="MY472" s="24"/>
      <c r="MZ472" s="24"/>
      <c r="NA472" s="24"/>
      <c r="NB472" s="24"/>
      <c r="NC472" s="24"/>
      <c r="ND472" s="24"/>
      <c r="NE472" s="24"/>
      <c r="NF472" s="24"/>
      <c r="NG472" s="24"/>
      <c r="NH472" s="24"/>
      <c r="NI472" s="24"/>
      <c r="NJ472" s="24"/>
      <c r="NK472" s="24"/>
      <c r="NL472" s="24"/>
      <c r="NM472" s="24"/>
      <c r="NN472" s="24"/>
      <c r="NO472" s="24"/>
      <c r="NP472" s="24"/>
      <c r="NQ472" s="24"/>
      <c r="NR472" s="24"/>
      <c r="NS472" s="24"/>
      <c r="NT472" s="24"/>
      <c r="NU472" s="24"/>
      <c r="NV472" s="24"/>
      <c r="NW472" s="24"/>
      <c r="NX472" s="24"/>
      <c r="NY472" s="24"/>
      <c r="NZ472" s="24"/>
      <c r="OA472" s="24"/>
      <c r="OB472" s="24"/>
      <c r="OC472" s="24"/>
      <c r="OD472" s="24"/>
      <c r="OE472" s="24"/>
      <c r="OF472" s="24"/>
      <c r="OG472" s="24"/>
      <c r="OH472" s="24"/>
      <c r="OI472" s="24"/>
      <c r="OJ472" s="24"/>
      <c r="OK472" s="24"/>
      <c r="OL472" s="24"/>
      <c r="OM472" s="24"/>
      <c r="ON472" s="24"/>
      <c r="OO472" s="24"/>
      <c r="OP472" s="24"/>
      <c r="OQ472" s="24"/>
      <c r="OR472" s="24"/>
      <c r="OS472" s="24"/>
      <c r="OT472" s="24"/>
      <c r="OU472" s="24"/>
      <c r="OV472" s="24"/>
      <c r="OW472" s="24"/>
      <c r="OX472" s="24"/>
      <c r="OY472" s="24"/>
      <c r="OZ472" s="24"/>
      <c r="PA472" s="24"/>
      <c r="PB472" s="24"/>
      <c r="PC472" s="24"/>
      <c r="PD472" s="24"/>
      <c r="PE472" s="24"/>
      <c r="PF472" s="24"/>
      <c r="PG472" s="24"/>
      <c r="PH472" s="24"/>
      <c r="PI472" s="24"/>
      <c r="PJ472" s="24"/>
      <c r="PK472" s="24"/>
      <c r="PL472" s="24"/>
      <c r="PM472" s="24"/>
      <c r="PN472" s="24"/>
      <c r="PO472" s="24"/>
      <c r="PP472" s="24"/>
      <c r="PQ472" s="24"/>
      <c r="PR472" s="24"/>
      <c r="PS472" s="24"/>
      <c r="PT472" s="24"/>
      <c r="PU472" s="24"/>
      <c r="PV472" s="24"/>
      <c r="PW472" s="24"/>
      <c r="PX472" s="24"/>
      <c r="PY472" s="24"/>
      <c r="PZ472" s="24"/>
      <c r="QA472" s="24"/>
      <c r="QB472" s="24"/>
      <c r="QC472" s="24"/>
      <c r="QD472" s="24"/>
      <c r="QE472" s="24"/>
      <c r="QF472" s="24"/>
      <c r="QG472" s="24"/>
      <c r="QH472" s="24"/>
      <c r="QI472" s="24"/>
      <c r="QJ472" s="24"/>
      <c r="QK472" s="24"/>
      <c r="QL472" s="24"/>
      <c r="QM472" s="24"/>
      <c r="QN472" s="24"/>
      <c r="QO472" s="24"/>
      <c r="QP472" s="24"/>
      <c r="QQ472" s="24"/>
      <c r="QR472" s="24"/>
      <c r="QS472" s="24"/>
      <c r="QT472" s="24"/>
      <c r="QU472" s="24"/>
      <c r="QV472" s="24"/>
      <c r="QW472" s="24"/>
      <c r="QX472" s="24"/>
      <c r="QY472" s="24"/>
      <c r="QZ472" s="24"/>
      <c r="RA472" s="24"/>
      <c r="RB472" s="24"/>
      <c r="RC472" s="24"/>
      <c r="RD472" s="24"/>
      <c r="RE472" s="24"/>
      <c r="RF472" s="24"/>
      <c r="RG472" s="24"/>
      <c r="RH472" s="24"/>
      <c r="RI472" s="24"/>
      <c r="RJ472" s="24"/>
      <c r="RK472" s="24"/>
      <c r="RL472" s="24"/>
      <c r="RM472" s="24"/>
      <c r="RN472" s="24"/>
      <c r="RO472" s="24"/>
      <c r="RP472" s="24"/>
      <c r="RQ472" s="24"/>
      <c r="RR472" s="24"/>
      <c r="RS472" s="24"/>
      <c r="RT472" s="24"/>
      <c r="RU472" s="24"/>
      <c r="RV472" s="24"/>
      <c r="RW472" s="24"/>
      <c r="RX472" s="24"/>
      <c r="RY472" s="24"/>
      <c r="RZ472" s="24"/>
      <c r="SA472" s="24"/>
      <c r="SB472" s="24"/>
      <c r="SC472" s="24"/>
      <c r="SD472" s="24"/>
      <c r="SE472" s="24"/>
      <c r="SF472" s="24"/>
      <c r="SG472" s="24"/>
      <c r="SH472" s="24"/>
      <c r="SI472" s="24"/>
      <c r="SJ472" s="24"/>
      <c r="SK472" s="24"/>
      <c r="SL472" s="24"/>
      <c r="SM472" s="24"/>
      <c r="SN472" s="24"/>
      <c r="SO472" s="24"/>
      <c r="SP472" s="24"/>
      <c r="SQ472" s="24"/>
      <c r="SR472" s="24"/>
      <c r="SS472" s="24"/>
      <c r="ST472" s="24"/>
      <c r="SU472" s="24"/>
      <c r="SV472" s="24"/>
      <c r="SW472" s="24"/>
      <c r="SX472" s="24"/>
      <c r="SY472" s="24"/>
      <c r="SZ472" s="24"/>
      <c r="TA472" s="24"/>
      <c r="TB472" s="24"/>
      <c r="TC472" s="24"/>
      <c r="TD472" s="24"/>
      <c r="TE472" s="24"/>
      <c r="TF472" s="24"/>
      <c r="TG472" s="24"/>
      <c r="TH472" s="24"/>
      <c r="TI472" s="24"/>
      <c r="TJ472" s="24"/>
      <c r="TK472" s="24"/>
      <c r="TL472" s="24"/>
      <c r="TM472" s="24"/>
      <c r="TN472" s="24"/>
      <c r="TO472" s="24"/>
      <c r="TP472" s="24"/>
      <c r="TQ472" s="24"/>
      <c r="TR472" s="24"/>
      <c r="TS472" s="24"/>
      <c r="TT472" s="24"/>
      <c r="TU472" s="24"/>
      <c r="TV472" s="24"/>
      <c r="TW472" s="24"/>
      <c r="TX472" s="24"/>
      <c r="TY472" s="24"/>
      <c r="TZ472" s="24"/>
      <c r="UA472" s="24"/>
      <c r="UB472" s="24"/>
      <c r="UC472" s="24"/>
      <c r="UD472" s="24"/>
      <c r="UE472" s="24"/>
      <c r="UF472" s="24"/>
      <c r="UG472" s="24"/>
      <c r="UH472" s="24"/>
      <c r="UI472" s="24"/>
      <c r="UJ472" s="24"/>
      <c r="UK472" s="24"/>
      <c r="UL472" s="24"/>
      <c r="UM472" s="24"/>
      <c r="UN472" s="24"/>
      <c r="UO472" s="24"/>
      <c r="UP472" s="24"/>
      <c r="UQ472" s="24"/>
      <c r="UR472" s="24"/>
      <c r="US472" s="24"/>
      <c r="UT472" s="24"/>
      <c r="UU472" s="24"/>
      <c r="UV472" s="24"/>
      <c r="UW472" s="24"/>
      <c r="UX472" s="24"/>
      <c r="UY472" s="24"/>
      <c r="UZ472" s="24"/>
      <c r="VA472" s="24"/>
      <c r="VB472" s="24"/>
      <c r="VC472" s="24"/>
      <c r="VD472" s="24"/>
    </row>
    <row r="473" spans="1:576" s="23" customFormat="1" ht="15" customHeight="1" x14ac:dyDescent="0.2">
      <c r="A473" s="18">
        <v>159</v>
      </c>
      <c r="B473" s="89" t="s">
        <v>325</v>
      </c>
      <c r="C473" s="89" t="s">
        <v>326</v>
      </c>
      <c r="D473" s="20">
        <v>14</v>
      </c>
      <c r="E473" s="89" t="s">
        <v>247</v>
      </c>
      <c r="F473" s="89" t="s">
        <v>327</v>
      </c>
      <c r="G473" s="130">
        <v>11</v>
      </c>
      <c r="H473" s="22">
        <v>40</v>
      </c>
      <c r="I473" s="22" t="s">
        <v>107</v>
      </c>
      <c r="J473" s="21" t="s">
        <v>160</v>
      </c>
      <c r="K473" s="21" t="s">
        <v>270</v>
      </c>
      <c r="L473" s="21" t="s">
        <v>287</v>
      </c>
      <c r="M473" s="22">
        <v>1</v>
      </c>
      <c r="N473" s="62">
        <v>19633</v>
      </c>
      <c r="O473" s="62">
        <f>+N473*20%</f>
        <v>3926.6000000000004</v>
      </c>
      <c r="P473" s="62"/>
      <c r="Q473" s="62">
        <f t="shared" si="232"/>
        <v>23559.599999999999</v>
      </c>
      <c r="R473" s="62">
        <f>70.1*7</f>
        <v>490.69999999999993</v>
      </c>
      <c r="S473" s="62">
        <f t="shared" si="233"/>
        <v>4262.7666666666664</v>
      </c>
      <c r="T473" s="62">
        <f t="shared" si="234"/>
        <v>42627.666666666664</v>
      </c>
      <c r="U473" s="62">
        <f t="shared" si="235"/>
        <v>4122.9299999999994</v>
      </c>
      <c r="V473" s="62">
        <f t="shared" si="236"/>
        <v>706.7879999999999</v>
      </c>
      <c r="W473" s="62">
        <f t="shared" si="237"/>
        <v>1177.98</v>
      </c>
      <c r="X473" s="62">
        <f t="shared" si="238"/>
        <v>471.19200000000001</v>
      </c>
      <c r="Y473" s="62">
        <v>1261</v>
      </c>
      <c r="Z473" s="62">
        <v>756</v>
      </c>
      <c r="AA473" s="64">
        <f t="shared" si="239"/>
        <v>12788.3</v>
      </c>
      <c r="AB473" s="64">
        <f t="shared" si="240"/>
        <v>37519.417777777773</v>
      </c>
      <c r="AC473" s="64">
        <f t="shared" si="241"/>
        <v>450233.01333333331</v>
      </c>
      <c r="AD473" s="64"/>
      <c r="AE473" s="64"/>
      <c r="AF473" s="64"/>
      <c r="AG473" s="64"/>
      <c r="AH473" s="64"/>
      <c r="AI473" s="64"/>
      <c r="AJ473" s="64"/>
      <c r="AK473" s="64"/>
      <c r="AL473" s="6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  <c r="BV473" s="24"/>
      <c r="BW473" s="24"/>
      <c r="BX473" s="24"/>
      <c r="BY473" s="24"/>
      <c r="BZ473" s="24"/>
      <c r="CA473" s="24"/>
      <c r="CB473" s="24"/>
      <c r="CC473" s="24"/>
      <c r="CD473" s="24"/>
      <c r="CE473" s="24"/>
      <c r="CF473" s="24"/>
      <c r="CG473" s="24"/>
      <c r="CH473" s="24"/>
      <c r="CI473" s="24"/>
      <c r="CJ473" s="24"/>
      <c r="CK473" s="24"/>
      <c r="CL473" s="24"/>
      <c r="CM473" s="24"/>
      <c r="CN473" s="24"/>
      <c r="CO473" s="24"/>
      <c r="CP473" s="24"/>
      <c r="CQ473" s="24"/>
      <c r="CR473" s="24"/>
      <c r="CS473" s="24"/>
      <c r="CT473" s="24"/>
      <c r="CU473" s="24"/>
      <c r="CV473" s="24"/>
      <c r="CW473" s="24"/>
      <c r="CX473" s="24"/>
      <c r="CY473" s="24"/>
      <c r="CZ473" s="24"/>
      <c r="DA473" s="24"/>
      <c r="DB473" s="24"/>
      <c r="DC473" s="24"/>
      <c r="DD473" s="24"/>
      <c r="DE473" s="24"/>
      <c r="DF473" s="24"/>
      <c r="DG473" s="24"/>
      <c r="DH473" s="24"/>
      <c r="DI473" s="24"/>
      <c r="DJ473" s="24"/>
      <c r="DK473" s="24"/>
      <c r="DL473" s="24"/>
      <c r="DM473" s="24"/>
      <c r="DN473" s="24"/>
      <c r="DO473" s="24"/>
      <c r="DP473" s="24"/>
      <c r="DQ473" s="24"/>
      <c r="DR473" s="24"/>
      <c r="DS473" s="24"/>
      <c r="DT473" s="24"/>
      <c r="DU473" s="24"/>
      <c r="DV473" s="24"/>
      <c r="DW473" s="24"/>
      <c r="DX473" s="24"/>
      <c r="DY473" s="24"/>
      <c r="DZ473" s="24"/>
      <c r="EA473" s="24"/>
      <c r="EB473" s="24"/>
      <c r="EC473" s="24"/>
      <c r="ED473" s="24"/>
      <c r="EE473" s="24"/>
      <c r="EF473" s="24"/>
      <c r="EG473" s="24"/>
      <c r="EH473" s="24"/>
      <c r="EI473" s="24"/>
      <c r="EJ473" s="24"/>
      <c r="EK473" s="24"/>
      <c r="EL473" s="24"/>
      <c r="EM473" s="24"/>
      <c r="EN473" s="24"/>
      <c r="EO473" s="24"/>
      <c r="EP473" s="24"/>
      <c r="EQ473" s="24"/>
      <c r="ER473" s="24"/>
      <c r="ES473" s="24"/>
      <c r="ET473" s="24"/>
      <c r="EU473" s="24"/>
      <c r="EV473" s="24"/>
      <c r="EW473" s="24"/>
      <c r="EX473" s="24"/>
      <c r="EY473" s="24"/>
      <c r="EZ473" s="24"/>
      <c r="FA473" s="24"/>
      <c r="FB473" s="24"/>
      <c r="FC473" s="24"/>
      <c r="FD473" s="24"/>
      <c r="FE473" s="24"/>
      <c r="FF473" s="24"/>
      <c r="FG473" s="24"/>
      <c r="FH473" s="24"/>
      <c r="FI473" s="24"/>
      <c r="FJ473" s="24"/>
      <c r="FK473" s="24"/>
      <c r="FL473" s="24"/>
      <c r="FM473" s="24"/>
      <c r="FN473" s="24"/>
      <c r="FO473" s="24"/>
      <c r="FP473" s="24"/>
      <c r="FQ473" s="24"/>
      <c r="FR473" s="24"/>
      <c r="FS473" s="24"/>
      <c r="FT473" s="24"/>
      <c r="FU473" s="24"/>
      <c r="FV473" s="24"/>
      <c r="FW473" s="24"/>
      <c r="FX473" s="24"/>
      <c r="FY473" s="24"/>
      <c r="FZ473" s="24"/>
      <c r="GA473" s="24"/>
      <c r="GB473" s="24"/>
      <c r="GC473" s="24"/>
      <c r="GD473" s="24"/>
      <c r="GE473" s="24"/>
      <c r="GF473" s="24"/>
      <c r="GG473" s="24"/>
      <c r="GH473" s="24"/>
      <c r="GI473" s="24"/>
      <c r="GJ473" s="24"/>
      <c r="GK473" s="24"/>
      <c r="GL473" s="24"/>
      <c r="GM473" s="24"/>
      <c r="GN473" s="24"/>
      <c r="GO473" s="24"/>
      <c r="GP473" s="24"/>
      <c r="GQ473" s="24"/>
      <c r="GR473" s="24"/>
      <c r="GS473" s="24"/>
      <c r="GT473" s="24"/>
      <c r="GU473" s="24"/>
      <c r="GV473" s="24"/>
      <c r="GW473" s="24"/>
      <c r="GX473" s="24"/>
      <c r="GY473" s="24"/>
      <c r="GZ473" s="24"/>
      <c r="HA473" s="24"/>
      <c r="HB473" s="24"/>
      <c r="HC473" s="24"/>
      <c r="HD473" s="24"/>
      <c r="HE473" s="24"/>
      <c r="HF473" s="24"/>
      <c r="HG473" s="24"/>
      <c r="HH473" s="24"/>
      <c r="HI473" s="24"/>
      <c r="HJ473" s="24"/>
      <c r="HK473" s="24"/>
      <c r="HL473" s="24"/>
      <c r="HM473" s="24"/>
      <c r="HN473" s="24"/>
      <c r="HO473" s="24"/>
      <c r="HP473" s="24"/>
      <c r="HQ473" s="24"/>
      <c r="HR473" s="24"/>
      <c r="HS473" s="24"/>
      <c r="HT473" s="24"/>
      <c r="HU473" s="24"/>
      <c r="HV473" s="24"/>
      <c r="HW473" s="24"/>
      <c r="HX473" s="24"/>
      <c r="HY473" s="24"/>
      <c r="HZ473" s="24"/>
      <c r="IA473" s="24"/>
      <c r="IB473" s="24"/>
      <c r="IC473" s="24"/>
      <c r="ID473" s="24"/>
      <c r="IE473" s="24"/>
      <c r="IF473" s="24"/>
      <c r="IG473" s="24"/>
      <c r="IH473" s="24"/>
      <c r="II473" s="24"/>
      <c r="IJ473" s="24"/>
      <c r="IK473" s="24"/>
      <c r="IL473" s="24"/>
      <c r="IM473" s="24"/>
      <c r="IN473" s="24"/>
      <c r="IO473" s="24"/>
      <c r="IP473" s="24"/>
      <c r="IQ473" s="24"/>
      <c r="IR473" s="24"/>
      <c r="IS473" s="24"/>
      <c r="IT473" s="24"/>
      <c r="IU473" s="24"/>
      <c r="IV473" s="24"/>
      <c r="IW473" s="24"/>
      <c r="IX473" s="24"/>
      <c r="IY473" s="24"/>
      <c r="IZ473" s="24"/>
      <c r="JA473" s="24"/>
      <c r="JB473" s="24"/>
      <c r="JC473" s="24"/>
      <c r="JD473" s="24"/>
      <c r="JE473" s="24"/>
      <c r="JF473" s="24"/>
      <c r="JG473" s="24"/>
      <c r="JH473" s="24"/>
      <c r="JI473" s="24"/>
      <c r="JJ473" s="24"/>
      <c r="JK473" s="24"/>
      <c r="JL473" s="24"/>
      <c r="JM473" s="24"/>
      <c r="JN473" s="24"/>
      <c r="JO473" s="24"/>
      <c r="JP473" s="24"/>
      <c r="JQ473" s="24"/>
      <c r="JR473" s="24"/>
      <c r="JS473" s="24"/>
      <c r="JT473" s="24"/>
      <c r="JU473" s="24"/>
      <c r="JV473" s="24"/>
      <c r="JW473" s="24"/>
      <c r="JX473" s="24"/>
      <c r="JY473" s="24"/>
      <c r="JZ473" s="24"/>
      <c r="KA473" s="24"/>
      <c r="KB473" s="24"/>
      <c r="KC473" s="24"/>
      <c r="KD473" s="24"/>
      <c r="KE473" s="24"/>
      <c r="KF473" s="24"/>
      <c r="KG473" s="24"/>
      <c r="KH473" s="24"/>
      <c r="KI473" s="24"/>
      <c r="KJ473" s="24"/>
      <c r="KK473" s="24"/>
      <c r="KL473" s="24"/>
      <c r="KM473" s="24"/>
      <c r="KN473" s="24"/>
      <c r="KO473" s="24"/>
      <c r="KP473" s="24"/>
      <c r="KQ473" s="24"/>
      <c r="KR473" s="24"/>
      <c r="KS473" s="24"/>
      <c r="KT473" s="24"/>
      <c r="KU473" s="24"/>
      <c r="KV473" s="24"/>
      <c r="KW473" s="24"/>
      <c r="KX473" s="24"/>
      <c r="KY473" s="24"/>
      <c r="KZ473" s="24"/>
      <c r="LA473" s="24"/>
      <c r="LB473" s="24"/>
      <c r="LC473" s="24"/>
      <c r="LD473" s="24"/>
      <c r="LE473" s="24"/>
      <c r="LF473" s="24"/>
      <c r="LG473" s="24"/>
      <c r="LH473" s="24"/>
      <c r="LI473" s="24"/>
      <c r="LJ473" s="24"/>
      <c r="LK473" s="24"/>
      <c r="LL473" s="24"/>
      <c r="LM473" s="24"/>
      <c r="LN473" s="24"/>
      <c r="LO473" s="24"/>
      <c r="LP473" s="24"/>
      <c r="LQ473" s="24"/>
      <c r="LR473" s="24"/>
      <c r="LS473" s="24"/>
      <c r="LT473" s="24"/>
      <c r="LU473" s="24"/>
      <c r="LV473" s="24"/>
      <c r="LW473" s="24"/>
      <c r="LX473" s="24"/>
      <c r="LY473" s="24"/>
      <c r="LZ473" s="24"/>
      <c r="MA473" s="24"/>
      <c r="MB473" s="24"/>
      <c r="MC473" s="24"/>
      <c r="MD473" s="24"/>
      <c r="ME473" s="24"/>
      <c r="MF473" s="24"/>
      <c r="MG473" s="24"/>
      <c r="MH473" s="24"/>
      <c r="MI473" s="24"/>
      <c r="MJ473" s="24"/>
      <c r="MK473" s="24"/>
      <c r="ML473" s="24"/>
      <c r="MM473" s="24"/>
      <c r="MN473" s="24"/>
      <c r="MO473" s="24"/>
      <c r="MP473" s="24"/>
      <c r="MQ473" s="24"/>
      <c r="MR473" s="24"/>
      <c r="MS473" s="24"/>
      <c r="MT473" s="24"/>
      <c r="MU473" s="24"/>
      <c r="MV473" s="24"/>
      <c r="MW473" s="24"/>
      <c r="MX473" s="24"/>
      <c r="MY473" s="24"/>
      <c r="MZ473" s="24"/>
      <c r="NA473" s="24"/>
      <c r="NB473" s="24"/>
      <c r="NC473" s="24"/>
      <c r="ND473" s="24"/>
      <c r="NE473" s="24"/>
      <c r="NF473" s="24"/>
      <c r="NG473" s="24"/>
      <c r="NH473" s="24"/>
      <c r="NI473" s="24"/>
      <c r="NJ473" s="24"/>
      <c r="NK473" s="24"/>
      <c r="NL473" s="24"/>
      <c r="NM473" s="24"/>
      <c r="NN473" s="24"/>
      <c r="NO473" s="24"/>
      <c r="NP473" s="24"/>
      <c r="NQ473" s="24"/>
      <c r="NR473" s="24"/>
      <c r="NS473" s="24"/>
      <c r="NT473" s="24"/>
      <c r="NU473" s="24"/>
      <c r="NV473" s="24"/>
      <c r="NW473" s="24"/>
      <c r="NX473" s="24"/>
      <c r="NY473" s="24"/>
      <c r="NZ473" s="24"/>
      <c r="OA473" s="24"/>
      <c r="OB473" s="24"/>
      <c r="OC473" s="24"/>
      <c r="OD473" s="24"/>
      <c r="OE473" s="24"/>
      <c r="OF473" s="24"/>
      <c r="OG473" s="24"/>
      <c r="OH473" s="24"/>
      <c r="OI473" s="24"/>
      <c r="OJ473" s="24"/>
      <c r="OK473" s="24"/>
      <c r="OL473" s="24"/>
      <c r="OM473" s="24"/>
      <c r="ON473" s="24"/>
      <c r="OO473" s="24"/>
      <c r="OP473" s="24"/>
      <c r="OQ473" s="24"/>
      <c r="OR473" s="24"/>
      <c r="OS473" s="24"/>
      <c r="OT473" s="24"/>
      <c r="OU473" s="24"/>
      <c r="OV473" s="24"/>
      <c r="OW473" s="24"/>
      <c r="OX473" s="24"/>
      <c r="OY473" s="24"/>
      <c r="OZ473" s="24"/>
      <c r="PA473" s="24"/>
      <c r="PB473" s="24"/>
      <c r="PC473" s="24"/>
      <c r="PD473" s="24"/>
      <c r="PE473" s="24"/>
      <c r="PF473" s="24"/>
      <c r="PG473" s="24"/>
      <c r="PH473" s="24"/>
      <c r="PI473" s="24"/>
      <c r="PJ473" s="24"/>
      <c r="PK473" s="24"/>
      <c r="PL473" s="24"/>
      <c r="PM473" s="24"/>
      <c r="PN473" s="24"/>
      <c r="PO473" s="24"/>
      <c r="PP473" s="24"/>
      <c r="PQ473" s="24"/>
      <c r="PR473" s="24"/>
      <c r="PS473" s="24"/>
      <c r="PT473" s="24"/>
      <c r="PU473" s="24"/>
      <c r="PV473" s="24"/>
      <c r="PW473" s="24"/>
      <c r="PX473" s="24"/>
      <c r="PY473" s="24"/>
      <c r="PZ473" s="24"/>
      <c r="QA473" s="24"/>
      <c r="QB473" s="24"/>
      <c r="QC473" s="24"/>
      <c r="QD473" s="24"/>
      <c r="QE473" s="24"/>
      <c r="QF473" s="24"/>
      <c r="QG473" s="24"/>
      <c r="QH473" s="24"/>
      <c r="QI473" s="24"/>
      <c r="QJ473" s="24"/>
      <c r="QK473" s="24"/>
      <c r="QL473" s="24"/>
      <c r="QM473" s="24"/>
      <c r="QN473" s="24"/>
      <c r="QO473" s="24"/>
      <c r="QP473" s="24"/>
      <c r="QQ473" s="24"/>
      <c r="QR473" s="24"/>
      <c r="QS473" s="24"/>
      <c r="QT473" s="24"/>
      <c r="QU473" s="24"/>
      <c r="QV473" s="24"/>
      <c r="QW473" s="24"/>
      <c r="QX473" s="24"/>
      <c r="QY473" s="24"/>
      <c r="QZ473" s="24"/>
      <c r="RA473" s="24"/>
      <c r="RB473" s="24"/>
      <c r="RC473" s="24"/>
      <c r="RD473" s="24"/>
      <c r="RE473" s="24"/>
      <c r="RF473" s="24"/>
      <c r="RG473" s="24"/>
      <c r="RH473" s="24"/>
      <c r="RI473" s="24"/>
      <c r="RJ473" s="24"/>
      <c r="RK473" s="24"/>
      <c r="RL473" s="24"/>
      <c r="RM473" s="24"/>
      <c r="RN473" s="24"/>
      <c r="RO473" s="24"/>
      <c r="RP473" s="24"/>
      <c r="RQ473" s="24"/>
      <c r="RR473" s="24"/>
      <c r="RS473" s="24"/>
      <c r="RT473" s="24"/>
      <c r="RU473" s="24"/>
      <c r="RV473" s="24"/>
      <c r="RW473" s="24"/>
      <c r="RX473" s="24"/>
      <c r="RY473" s="24"/>
      <c r="RZ473" s="24"/>
      <c r="SA473" s="24"/>
      <c r="SB473" s="24"/>
      <c r="SC473" s="24"/>
      <c r="SD473" s="24"/>
      <c r="SE473" s="24"/>
      <c r="SF473" s="24"/>
      <c r="SG473" s="24"/>
      <c r="SH473" s="24"/>
      <c r="SI473" s="24"/>
      <c r="SJ473" s="24"/>
      <c r="SK473" s="24"/>
      <c r="SL473" s="24"/>
      <c r="SM473" s="24"/>
      <c r="SN473" s="24"/>
      <c r="SO473" s="24"/>
      <c r="SP473" s="24"/>
      <c r="SQ473" s="24"/>
      <c r="SR473" s="24"/>
      <c r="SS473" s="24"/>
      <c r="ST473" s="24"/>
      <c r="SU473" s="24"/>
      <c r="SV473" s="24"/>
      <c r="SW473" s="24"/>
      <c r="SX473" s="24"/>
      <c r="SY473" s="24"/>
      <c r="SZ473" s="24"/>
      <c r="TA473" s="24"/>
      <c r="TB473" s="24"/>
      <c r="TC473" s="24"/>
      <c r="TD473" s="24"/>
      <c r="TE473" s="24"/>
      <c r="TF473" s="24"/>
      <c r="TG473" s="24"/>
      <c r="TH473" s="24"/>
      <c r="TI473" s="24"/>
      <c r="TJ473" s="24"/>
      <c r="TK473" s="24"/>
      <c r="TL473" s="24"/>
      <c r="TM473" s="24"/>
      <c r="TN473" s="24"/>
      <c r="TO473" s="24"/>
      <c r="TP473" s="24"/>
      <c r="TQ473" s="24"/>
      <c r="TR473" s="24"/>
      <c r="TS473" s="24"/>
      <c r="TT473" s="24"/>
      <c r="TU473" s="24"/>
      <c r="TV473" s="24"/>
      <c r="TW473" s="24"/>
      <c r="TX473" s="24"/>
      <c r="TY473" s="24"/>
      <c r="TZ473" s="24"/>
      <c r="UA473" s="24"/>
      <c r="UB473" s="24"/>
      <c r="UC473" s="24"/>
      <c r="UD473" s="24"/>
      <c r="UE473" s="24"/>
      <c r="UF473" s="24"/>
      <c r="UG473" s="24"/>
      <c r="UH473" s="24"/>
      <c r="UI473" s="24"/>
      <c r="UJ473" s="24"/>
      <c r="UK473" s="24"/>
      <c r="UL473" s="24"/>
      <c r="UM473" s="24"/>
      <c r="UN473" s="24"/>
      <c r="UO473" s="24"/>
      <c r="UP473" s="24"/>
      <c r="UQ473" s="24"/>
      <c r="UR473" s="24"/>
      <c r="US473" s="24"/>
      <c r="UT473" s="24"/>
      <c r="UU473" s="24"/>
      <c r="UV473" s="24"/>
      <c r="UW473" s="24"/>
      <c r="UX473" s="24"/>
      <c r="UY473" s="24"/>
      <c r="UZ473" s="24"/>
      <c r="VA473" s="24"/>
      <c r="VB473" s="24"/>
      <c r="VC473" s="24"/>
      <c r="VD473" s="24"/>
    </row>
    <row r="474" spans="1:576" s="23" customFormat="1" ht="15" customHeight="1" x14ac:dyDescent="0.2">
      <c r="A474" s="18">
        <v>160</v>
      </c>
      <c r="B474" s="89" t="s">
        <v>325</v>
      </c>
      <c r="C474" s="89" t="s">
        <v>326</v>
      </c>
      <c r="D474" s="20">
        <v>14</v>
      </c>
      <c r="E474" s="89" t="s">
        <v>247</v>
      </c>
      <c r="F474" s="89" t="s">
        <v>327</v>
      </c>
      <c r="G474" s="130">
        <v>11</v>
      </c>
      <c r="H474" s="22">
        <v>40</v>
      </c>
      <c r="I474" s="22" t="s">
        <v>107</v>
      </c>
      <c r="J474" s="21" t="s">
        <v>80</v>
      </c>
      <c r="K474" s="21" t="s">
        <v>274</v>
      </c>
      <c r="L474" s="21" t="s">
        <v>287</v>
      </c>
      <c r="M474" s="22">
        <v>1</v>
      </c>
      <c r="N474" s="62">
        <v>19633</v>
      </c>
      <c r="O474" s="62"/>
      <c r="P474" s="62"/>
      <c r="Q474" s="62">
        <f t="shared" ref="Q474:Q478" si="245">N474+O474+P474</f>
        <v>19633</v>
      </c>
      <c r="R474" s="62">
        <f>70.1*7</f>
        <v>490.69999999999993</v>
      </c>
      <c r="S474" s="62">
        <f t="shared" ref="S474:S478" si="246">(Q474+Y474+Z474)/30*5</f>
        <v>3608.333333333333</v>
      </c>
      <c r="T474" s="62">
        <f t="shared" ref="T474:T478" si="247">(Q474+Y474+Z474)/30*50</f>
        <v>36083.333333333328</v>
      </c>
      <c r="U474" s="62">
        <f t="shared" ref="U474:U478" si="248">Q474*17.5%</f>
        <v>3435.7749999999996</v>
      </c>
      <c r="V474" s="62">
        <f t="shared" ref="V474:V478" si="249">Q474*3%</f>
        <v>588.99</v>
      </c>
      <c r="W474" s="62">
        <f t="shared" ref="W474:W478" si="250">Q474*5%</f>
        <v>981.65000000000009</v>
      </c>
      <c r="X474" s="62">
        <f t="shared" ref="X474:X478" si="251">Q474*2%</f>
        <v>392.66</v>
      </c>
      <c r="Y474" s="62">
        <v>1261</v>
      </c>
      <c r="Z474" s="62">
        <v>756</v>
      </c>
      <c r="AA474" s="64">
        <f t="shared" ref="AA474:AA476" si="252">(Q474+Y474+Z474)/2</f>
        <v>10825</v>
      </c>
      <c r="AB474" s="64">
        <f t="shared" ref="AB474:AB479" si="253">Q474+R474+U474+V474+W474+X474+Y474+Z474+(S474/12+T474/12+AA474/12)</f>
        <v>31749.497222222224</v>
      </c>
      <c r="AC474" s="64">
        <f t="shared" ref="AC474:AC478" si="254">+AB474*12</f>
        <v>380993.96666666667</v>
      </c>
      <c r="AD474" s="64"/>
      <c r="AE474" s="64"/>
      <c r="AF474" s="64"/>
      <c r="AG474" s="64"/>
      <c r="AH474" s="64"/>
      <c r="AI474" s="64"/>
      <c r="AJ474" s="64"/>
      <c r="AK474" s="64"/>
      <c r="AL474" s="6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  <c r="BV474" s="24"/>
      <c r="BW474" s="24"/>
      <c r="BX474" s="24"/>
      <c r="BY474" s="24"/>
      <c r="BZ474" s="24"/>
      <c r="CA474" s="24"/>
      <c r="CB474" s="24"/>
      <c r="CC474" s="24"/>
      <c r="CD474" s="24"/>
      <c r="CE474" s="24"/>
      <c r="CF474" s="24"/>
      <c r="CG474" s="24"/>
      <c r="CH474" s="24"/>
      <c r="CI474" s="24"/>
      <c r="CJ474" s="24"/>
      <c r="CK474" s="24"/>
      <c r="CL474" s="24"/>
      <c r="CM474" s="24"/>
      <c r="CN474" s="24"/>
      <c r="CO474" s="24"/>
      <c r="CP474" s="24"/>
      <c r="CQ474" s="24"/>
      <c r="CR474" s="24"/>
      <c r="CS474" s="24"/>
      <c r="CT474" s="24"/>
      <c r="CU474" s="24"/>
      <c r="CV474" s="24"/>
      <c r="CW474" s="24"/>
      <c r="CX474" s="24"/>
      <c r="CY474" s="24"/>
      <c r="CZ474" s="24"/>
      <c r="DA474" s="24"/>
      <c r="DB474" s="24"/>
      <c r="DC474" s="24"/>
      <c r="DD474" s="24"/>
      <c r="DE474" s="24"/>
      <c r="DF474" s="24"/>
      <c r="DG474" s="24"/>
      <c r="DH474" s="24"/>
      <c r="DI474" s="24"/>
      <c r="DJ474" s="24"/>
      <c r="DK474" s="24"/>
      <c r="DL474" s="24"/>
      <c r="DM474" s="24"/>
      <c r="DN474" s="24"/>
      <c r="DO474" s="24"/>
      <c r="DP474" s="24"/>
      <c r="DQ474" s="24"/>
      <c r="DR474" s="24"/>
      <c r="DS474" s="24"/>
      <c r="DT474" s="24"/>
      <c r="DU474" s="24"/>
      <c r="DV474" s="24"/>
      <c r="DW474" s="24"/>
      <c r="DX474" s="24"/>
      <c r="DY474" s="24"/>
      <c r="DZ474" s="24"/>
      <c r="EA474" s="24"/>
      <c r="EB474" s="24"/>
      <c r="EC474" s="24"/>
      <c r="ED474" s="24"/>
      <c r="EE474" s="24"/>
      <c r="EF474" s="24"/>
      <c r="EG474" s="24"/>
      <c r="EH474" s="24"/>
      <c r="EI474" s="24"/>
      <c r="EJ474" s="24"/>
      <c r="EK474" s="24"/>
      <c r="EL474" s="24"/>
      <c r="EM474" s="24"/>
      <c r="EN474" s="24"/>
      <c r="EO474" s="24"/>
      <c r="EP474" s="24"/>
      <c r="EQ474" s="24"/>
      <c r="ER474" s="24"/>
      <c r="ES474" s="24"/>
      <c r="ET474" s="24"/>
      <c r="EU474" s="24"/>
      <c r="EV474" s="24"/>
      <c r="EW474" s="24"/>
      <c r="EX474" s="24"/>
      <c r="EY474" s="24"/>
      <c r="EZ474" s="24"/>
      <c r="FA474" s="24"/>
      <c r="FB474" s="24"/>
      <c r="FC474" s="24"/>
      <c r="FD474" s="24"/>
      <c r="FE474" s="24"/>
      <c r="FF474" s="24"/>
      <c r="FG474" s="24"/>
      <c r="FH474" s="24"/>
      <c r="FI474" s="24"/>
      <c r="FJ474" s="24"/>
      <c r="FK474" s="24"/>
      <c r="FL474" s="24"/>
      <c r="FM474" s="24"/>
      <c r="FN474" s="24"/>
      <c r="FO474" s="24"/>
      <c r="FP474" s="24"/>
      <c r="FQ474" s="24"/>
      <c r="FR474" s="24"/>
      <c r="FS474" s="24"/>
      <c r="FT474" s="24"/>
      <c r="FU474" s="24"/>
      <c r="FV474" s="24"/>
      <c r="FW474" s="24"/>
      <c r="FX474" s="24"/>
      <c r="FY474" s="24"/>
      <c r="FZ474" s="24"/>
      <c r="GA474" s="24"/>
      <c r="GB474" s="24"/>
      <c r="GC474" s="24"/>
      <c r="GD474" s="24"/>
      <c r="GE474" s="24"/>
      <c r="GF474" s="24"/>
      <c r="GG474" s="24"/>
      <c r="GH474" s="24"/>
      <c r="GI474" s="24"/>
      <c r="GJ474" s="24"/>
      <c r="GK474" s="24"/>
      <c r="GL474" s="24"/>
      <c r="GM474" s="24"/>
      <c r="GN474" s="24"/>
      <c r="GO474" s="24"/>
      <c r="GP474" s="24"/>
      <c r="GQ474" s="24"/>
      <c r="GR474" s="24"/>
      <c r="GS474" s="24"/>
      <c r="GT474" s="24"/>
      <c r="GU474" s="24"/>
      <c r="GV474" s="24"/>
      <c r="GW474" s="24"/>
      <c r="GX474" s="24"/>
      <c r="GY474" s="24"/>
      <c r="GZ474" s="24"/>
      <c r="HA474" s="24"/>
      <c r="HB474" s="24"/>
      <c r="HC474" s="24"/>
      <c r="HD474" s="24"/>
      <c r="HE474" s="24"/>
      <c r="HF474" s="24"/>
      <c r="HG474" s="24"/>
      <c r="HH474" s="24"/>
      <c r="HI474" s="24"/>
      <c r="HJ474" s="24"/>
      <c r="HK474" s="24"/>
      <c r="HL474" s="24"/>
      <c r="HM474" s="24"/>
      <c r="HN474" s="24"/>
      <c r="HO474" s="24"/>
      <c r="HP474" s="24"/>
      <c r="HQ474" s="24"/>
      <c r="HR474" s="24"/>
      <c r="HS474" s="24"/>
      <c r="HT474" s="24"/>
      <c r="HU474" s="24"/>
      <c r="HV474" s="24"/>
      <c r="HW474" s="24"/>
      <c r="HX474" s="24"/>
      <c r="HY474" s="24"/>
      <c r="HZ474" s="24"/>
      <c r="IA474" s="24"/>
      <c r="IB474" s="24"/>
      <c r="IC474" s="24"/>
      <c r="ID474" s="24"/>
      <c r="IE474" s="24"/>
      <c r="IF474" s="24"/>
      <c r="IG474" s="24"/>
      <c r="IH474" s="24"/>
      <c r="II474" s="24"/>
      <c r="IJ474" s="24"/>
      <c r="IK474" s="24"/>
      <c r="IL474" s="24"/>
      <c r="IM474" s="24"/>
      <c r="IN474" s="24"/>
      <c r="IO474" s="24"/>
      <c r="IP474" s="24"/>
      <c r="IQ474" s="24"/>
      <c r="IR474" s="24"/>
      <c r="IS474" s="24"/>
      <c r="IT474" s="24"/>
      <c r="IU474" s="24"/>
      <c r="IV474" s="24"/>
      <c r="IW474" s="24"/>
      <c r="IX474" s="24"/>
      <c r="IY474" s="24"/>
      <c r="IZ474" s="24"/>
      <c r="JA474" s="24"/>
      <c r="JB474" s="24"/>
      <c r="JC474" s="24"/>
      <c r="JD474" s="24"/>
      <c r="JE474" s="24"/>
      <c r="JF474" s="24"/>
      <c r="JG474" s="24"/>
      <c r="JH474" s="24"/>
      <c r="JI474" s="24"/>
      <c r="JJ474" s="24"/>
      <c r="JK474" s="24"/>
      <c r="JL474" s="24"/>
      <c r="JM474" s="24"/>
      <c r="JN474" s="24"/>
      <c r="JO474" s="24"/>
      <c r="JP474" s="24"/>
      <c r="JQ474" s="24"/>
      <c r="JR474" s="24"/>
      <c r="JS474" s="24"/>
      <c r="JT474" s="24"/>
      <c r="JU474" s="24"/>
      <c r="JV474" s="24"/>
      <c r="JW474" s="24"/>
      <c r="JX474" s="24"/>
      <c r="JY474" s="24"/>
      <c r="JZ474" s="24"/>
      <c r="KA474" s="24"/>
      <c r="KB474" s="24"/>
      <c r="KC474" s="24"/>
      <c r="KD474" s="24"/>
      <c r="KE474" s="24"/>
      <c r="KF474" s="24"/>
      <c r="KG474" s="24"/>
      <c r="KH474" s="24"/>
      <c r="KI474" s="24"/>
      <c r="KJ474" s="24"/>
      <c r="KK474" s="24"/>
      <c r="KL474" s="24"/>
      <c r="KM474" s="24"/>
      <c r="KN474" s="24"/>
      <c r="KO474" s="24"/>
      <c r="KP474" s="24"/>
      <c r="KQ474" s="24"/>
      <c r="KR474" s="24"/>
      <c r="KS474" s="24"/>
      <c r="KT474" s="24"/>
      <c r="KU474" s="24"/>
      <c r="KV474" s="24"/>
      <c r="KW474" s="24"/>
      <c r="KX474" s="24"/>
      <c r="KY474" s="24"/>
      <c r="KZ474" s="24"/>
      <c r="LA474" s="24"/>
      <c r="LB474" s="24"/>
      <c r="LC474" s="24"/>
      <c r="LD474" s="24"/>
      <c r="LE474" s="24"/>
      <c r="LF474" s="24"/>
      <c r="LG474" s="24"/>
      <c r="LH474" s="24"/>
      <c r="LI474" s="24"/>
      <c r="LJ474" s="24"/>
      <c r="LK474" s="24"/>
      <c r="LL474" s="24"/>
      <c r="LM474" s="24"/>
      <c r="LN474" s="24"/>
      <c r="LO474" s="24"/>
      <c r="LP474" s="24"/>
      <c r="LQ474" s="24"/>
      <c r="LR474" s="24"/>
      <c r="LS474" s="24"/>
      <c r="LT474" s="24"/>
      <c r="LU474" s="24"/>
      <c r="LV474" s="24"/>
      <c r="LW474" s="24"/>
      <c r="LX474" s="24"/>
      <c r="LY474" s="24"/>
      <c r="LZ474" s="24"/>
      <c r="MA474" s="24"/>
      <c r="MB474" s="24"/>
      <c r="MC474" s="24"/>
      <c r="MD474" s="24"/>
      <c r="ME474" s="24"/>
      <c r="MF474" s="24"/>
      <c r="MG474" s="24"/>
      <c r="MH474" s="24"/>
      <c r="MI474" s="24"/>
      <c r="MJ474" s="24"/>
      <c r="MK474" s="24"/>
      <c r="ML474" s="24"/>
      <c r="MM474" s="24"/>
      <c r="MN474" s="24"/>
      <c r="MO474" s="24"/>
      <c r="MP474" s="24"/>
      <c r="MQ474" s="24"/>
      <c r="MR474" s="24"/>
      <c r="MS474" s="24"/>
      <c r="MT474" s="24"/>
      <c r="MU474" s="24"/>
      <c r="MV474" s="24"/>
      <c r="MW474" s="24"/>
      <c r="MX474" s="24"/>
      <c r="MY474" s="24"/>
      <c r="MZ474" s="24"/>
      <c r="NA474" s="24"/>
      <c r="NB474" s="24"/>
      <c r="NC474" s="24"/>
      <c r="ND474" s="24"/>
      <c r="NE474" s="24"/>
      <c r="NF474" s="24"/>
      <c r="NG474" s="24"/>
      <c r="NH474" s="24"/>
      <c r="NI474" s="24"/>
      <c r="NJ474" s="24"/>
      <c r="NK474" s="24"/>
      <c r="NL474" s="24"/>
      <c r="NM474" s="24"/>
      <c r="NN474" s="24"/>
      <c r="NO474" s="24"/>
      <c r="NP474" s="24"/>
      <c r="NQ474" s="24"/>
      <c r="NR474" s="24"/>
      <c r="NS474" s="24"/>
      <c r="NT474" s="24"/>
      <c r="NU474" s="24"/>
      <c r="NV474" s="24"/>
      <c r="NW474" s="24"/>
      <c r="NX474" s="24"/>
      <c r="NY474" s="24"/>
      <c r="NZ474" s="24"/>
      <c r="OA474" s="24"/>
      <c r="OB474" s="24"/>
      <c r="OC474" s="24"/>
      <c r="OD474" s="24"/>
      <c r="OE474" s="24"/>
      <c r="OF474" s="24"/>
      <c r="OG474" s="24"/>
      <c r="OH474" s="24"/>
      <c r="OI474" s="24"/>
      <c r="OJ474" s="24"/>
      <c r="OK474" s="24"/>
      <c r="OL474" s="24"/>
      <c r="OM474" s="24"/>
      <c r="ON474" s="24"/>
      <c r="OO474" s="24"/>
      <c r="OP474" s="24"/>
      <c r="OQ474" s="24"/>
      <c r="OR474" s="24"/>
      <c r="OS474" s="24"/>
      <c r="OT474" s="24"/>
      <c r="OU474" s="24"/>
      <c r="OV474" s="24"/>
      <c r="OW474" s="24"/>
      <c r="OX474" s="24"/>
      <c r="OY474" s="24"/>
      <c r="OZ474" s="24"/>
      <c r="PA474" s="24"/>
      <c r="PB474" s="24"/>
      <c r="PC474" s="24"/>
      <c r="PD474" s="24"/>
      <c r="PE474" s="24"/>
      <c r="PF474" s="24"/>
      <c r="PG474" s="24"/>
      <c r="PH474" s="24"/>
      <c r="PI474" s="24"/>
      <c r="PJ474" s="24"/>
      <c r="PK474" s="24"/>
      <c r="PL474" s="24"/>
      <c r="PM474" s="24"/>
      <c r="PN474" s="24"/>
      <c r="PO474" s="24"/>
      <c r="PP474" s="24"/>
      <c r="PQ474" s="24"/>
      <c r="PR474" s="24"/>
      <c r="PS474" s="24"/>
      <c r="PT474" s="24"/>
      <c r="PU474" s="24"/>
      <c r="PV474" s="24"/>
      <c r="PW474" s="24"/>
      <c r="PX474" s="24"/>
      <c r="PY474" s="24"/>
      <c r="PZ474" s="24"/>
      <c r="QA474" s="24"/>
      <c r="QB474" s="24"/>
      <c r="QC474" s="24"/>
      <c r="QD474" s="24"/>
      <c r="QE474" s="24"/>
      <c r="QF474" s="24"/>
      <c r="QG474" s="24"/>
      <c r="QH474" s="24"/>
      <c r="QI474" s="24"/>
      <c r="QJ474" s="24"/>
      <c r="QK474" s="24"/>
      <c r="QL474" s="24"/>
      <c r="QM474" s="24"/>
      <c r="QN474" s="24"/>
      <c r="QO474" s="24"/>
      <c r="QP474" s="24"/>
      <c r="QQ474" s="24"/>
      <c r="QR474" s="24"/>
      <c r="QS474" s="24"/>
      <c r="QT474" s="24"/>
      <c r="QU474" s="24"/>
      <c r="QV474" s="24"/>
      <c r="QW474" s="24"/>
      <c r="QX474" s="24"/>
      <c r="QY474" s="24"/>
      <c r="QZ474" s="24"/>
      <c r="RA474" s="24"/>
      <c r="RB474" s="24"/>
      <c r="RC474" s="24"/>
      <c r="RD474" s="24"/>
      <c r="RE474" s="24"/>
      <c r="RF474" s="24"/>
      <c r="RG474" s="24"/>
      <c r="RH474" s="24"/>
      <c r="RI474" s="24"/>
      <c r="RJ474" s="24"/>
      <c r="RK474" s="24"/>
      <c r="RL474" s="24"/>
      <c r="RM474" s="24"/>
      <c r="RN474" s="24"/>
      <c r="RO474" s="24"/>
      <c r="RP474" s="24"/>
      <c r="RQ474" s="24"/>
      <c r="RR474" s="24"/>
      <c r="RS474" s="24"/>
      <c r="RT474" s="24"/>
      <c r="RU474" s="24"/>
      <c r="RV474" s="24"/>
      <c r="RW474" s="24"/>
      <c r="RX474" s="24"/>
      <c r="RY474" s="24"/>
      <c r="RZ474" s="24"/>
      <c r="SA474" s="24"/>
      <c r="SB474" s="24"/>
      <c r="SC474" s="24"/>
      <c r="SD474" s="24"/>
      <c r="SE474" s="24"/>
      <c r="SF474" s="24"/>
      <c r="SG474" s="24"/>
      <c r="SH474" s="24"/>
      <c r="SI474" s="24"/>
      <c r="SJ474" s="24"/>
      <c r="SK474" s="24"/>
      <c r="SL474" s="24"/>
      <c r="SM474" s="24"/>
      <c r="SN474" s="24"/>
      <c r="SO474" s="24"/>
      <c r="SP474" s="24"/>
      <c r="SQ474" s="24"/>
      <c r="SR474" s="24"/>
      <c r="SS474" s="24"/>
      <c r="ST474" s="24"/>
      <c r="SU474" s="24"/>
      <c r="SV474" s="24"/>
      <c r="SW474" s="24"/>
      <c r="SX474" s="24"/>
      <c r="SY474" s="24"/>
      <c r="SZ474" s="24"/>
      <c r="TA474" s="24"/>
      <c r="TB474" s="24"/>
      <c r="TC474" s="24"/>
      <c r="TD474" s="24"/>
      <c r="TE474" s="24"/>
      <c r="TF474" s="24"/>
      <c r="TG474" s="24"/>
      <c r="TH474" s="24"/>
      <c r="TI474" s="24"/>
      <c r="TJ474" s="24"/>
      <c r="TK474" s="24"/>
      <c r="TL474" s="24"/>
      <c r="TM474" s="24"/>
      <c r="TN474" s="24"/>
      <c r="TO474" s="24"/>
      <c r="TP474" s="24"/>
      <c r="TQ474" s="24"/>
      <c r="TR474" s="24"/>
      <c r="TS474" s="24"/>
      <c r="TT474" s="24"/>
      <c r="TU474" s="24"/>
      <c r="TV474" s="24"/>
      <c r="TW474" s="24"/>
      <c r="TX474" s="24"/>
      <c r="TY474" s="24"/>
      <c r="TZ474" s="24"/>
      <c r="UA474" s="24"/>
      <c r="UB474" s="24"/>
      <c r="UC474" s="24"/>
      <c r="UD474" s="24"/>
      <c r="UE474" s="24"/>
      <c r="UF474" s="24"/>
      <c r="UG474" s="24"/>
      <c r="UH474" s="24"/>
      <c r="UI474" s="24"/>
      <c r="UJ474" s="24"/>
      <c r="UK474" s="24"/>
      <c r="UL474" s="24"/>
      <c r="UM474" s="24"/>
      <c r="UN474" s="24"/>
      <c r="UO474" s="24"/>
      <c r="UP474" s="24"/>
      <c r="UQ474" s="24"/>
      <c r="UR474" s="24"/>
      <c r="US474" s="24"/>
      <c r="UT474" s="24"/>
      <c r="UU474" s="24"/>
      <c r="UV474" s="24"/>
      <c r="UW474" s="24"/>
      <c r="UX474" s="24"/>
      <c r="UY474" s="24"/>
      <c r="UZ474" s="24"/>
      <c r="VA474" s="24"/>
      <c r="VB474" s="24"/>
      <c r="VC474" s="24"/>
      <c r="VD474" s="24"/>
    </row>
    <row r="475" spans="1:576" s="23" customFormat="1" ht="15" customHeight="1" x14ac:dyDescent="0.2">
      <c r="A475" s="18">
        <v>161</v>
      </c>
      <c r="B475" s="89" t="s">
        <v>325</v>
      </c>
      <c r="C475" s="89" t="s">
        <v>326</v>
      </c>
      <c r="D475" s="20">
        <v>14</v>
      </c>
      <c r="E475" s="89" t="s">
        <v>247</v>
      </c>
      <c r="F475" s="89" t="s">
        <v>327</v>
      </c>
      <c r="G475" s="130">
        <v>11</v>
      </c>
      <c r="H475" s="22">
        <v>40</v>
      </c>
      <c r="I475" s="22" t="s">
        <v>107</v>
      </c>
      <c r="J475" s="21" t="s">
        <v>200</v>
      </c>
      <c r="K475" s="21" t="s">
        <v>274</v>
      </c>
      <c r="L475" s="21" t="s">
        <v>287</v>
      </c>
      <c r="M475" s="22">
        <v>1</v>
      </c>
      <c r="N475" s="62">
        <v>19633</v>
      </c>
      <c r="O475" s="62"/>
      <c r="P475" s="62"/>
      <c r="Q475" s="62">
        <f t="shared" si="245"/>
        <v>19633</v>
      </c>
      <c r="R475" s="62"/>
      <c r="S475" s="62">
        <f t="shared" si="246"/>
        <v>3608.333333333333</v>
      </c>
      <c r="T475" s="62">
        <f t="shared" si="247"/>
        <v>36083.333333333328</v>
      </c>
      <c r="U475" s="62">
        <f t="shared" si="248"/>
        <v>3435.7749999999996</v>
      </c>
      <c r="V475" s="62">
        <f t="shared" si="249"/>
        <v>588.99</v>
      </c>
      <c r="W475" s="62">
        <f t="shared" si="250"/>
        <v>981.65000000000009</v>
      </c>
      <c r="X475" s="62">
        <f t="shared" si="251"/>
        <v>392.66</v>
      </c>
      <c r="Y475" s="62">
        <v>1261</v>
      </c>
      <c r="Z475" s="62">
        <v>756</v>
      </c>
      <c r="AA475" s="64">
        <f t="shared" si="252"/>
        <v>10825</v>
      </c>
      <c r="AB475" s="64">
        <f t="shared" si="253"/>
        <v>31258.797222222227</v>
      </c>
      <c r="AC475" s="64">
        <f t="shared" si="254"/>
        <v>375105.56666666671</v>
      </c>
      <c r="AD475" s="64"/>
      <c r="AE475" s="64"/>
      <c r="AF475" s="64"/>
      <c r="AG475" s="64"/>
      <c r="AH475" s="64"/>
      <c r="AI475" s="64"/>
      <c r="AJ475" s="64"/>
      <c r="AK475" s="64"/>
      <c r="AL475" s="6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4"/>
      <c r="BV475" s="24"/>
      <c r="BW475" s="24"/>
      <c r="BX475" s="24"/>
      <c r="BY475" s="24"/>
      <c r="BZ475" s="24"/>
      <c r="CA475" s="24"/>
      <c r="CB475" s="24"/>
      <c r="CC475" s="24"/>
      <c r="CD475" s="24"/>
      <c r="CE475" s="24"/>
      <c r="CF475" s="24"/>
      <c r="CG475" s="24"/>
      <c r="CH475" s="24"/>
      <c r="CI475" s="24"/>
      <c r="CJ475" s="24"/>
      <c r="CK475" s="24"/>
      <c r="CL475" s="24"/>
      <c r="CM475" s="24"/>
      <c r="CN475" s="24"/>
      <c r="CO475" s="24"/>
      <c r="CP475" s="24"/>
      <c r="CQ475" s="24"/>
      <c r="CR475" s="24"/>
      <c r="CS475" s="24"/>
      <c r="CT475" s="24"/>
      <c r="CU475" s="24"/>
      <c r="CV475" s="24"/>
      <c r="CW475" s="24"/>
      <c r="CX475" s="24"/>
      <c r="CY475" s="24"/>
      <c r="CZ475" s="24"/>
      <c r="DA475" s="24"/>
      <c r="DB475" s="24"/>
      <c r="DC475" s="24"/>
      <c r="DD475" s="24"/>
      <c r="DE475" s="24"/>
      <c r="DF475" s="24"/>
      <c r="DG475" s="24"/>
      <c r="DH475" s="24"/>
      <c r="DI475" s="24"/>
      <c r="DJ475" s="24"/>
      <c r="DK475" s="24"/>
      <c r="DL475" s="24"/>
      <c r="DM475" s="24"/>
      <c r="DN475" s="24"/>
      <c r="DO475" s="24"/>
      <c r="DP475" s="24"/>
      <c r="DQ475" s="24"/>
      <c r="DR475" s="24"/>
      <c r="DS475" s="24"/>
      <c r="DT475" s="24"/>
      <c r="DU475" s="24"/>
      <c r="DV475" s="24"/>
      <c r="DW475" s="24"/>
      <c r="DX475" s="24"/>
      <c r="DY475" s="24"/>
      <c r="DZ475" s="24"/>
      <c r="EA475" s="24"/>
      <c r="EB475" s="24"/>
      <c r="EC475" s="24"/>
      <c r="ED475" s="24"/>
      <c r="EE475" s="24"/>
      <c r="EF475" s="24"/>
      <c r="EG475" s="24"/>
      <c r="EH475" s="24"/>
      <c r="EI475" s="24"/>
      <c r="EJ475" s="24"/>
      <c r="EK475" s="24"/>
      <c r="EL475" s="24"/>
      <c r="EM475" s="24"/>
      <c r="EN475" s="24"/>
      <c r="EO475" s="24"/>
      <c r="EP475" s="24"/>
      <c r="EQ475" s="24"/>
      <c r="ER475" s="24"/>
      <c r="ES475" s="24"/>
      <c r="ET475" s="24"/>
      <c r="EU475" s="24"/>
      <c r="EV475" s="24"/>
      <c r="EW475" s="24"/>
      <c r="EX475" s="24"/>
      <c r="EY475" s="24"/>
      <c r="EZ475" s="24"/>
      <c r="FA475" s="24"/>
      <c r="FB475" s="24"/>
      <c r="FC475" s="24"/>
      <c r="FD475" s="24"/>
      <c r="FE475" s="24"/>
      <c r="FF475" s="24"/>
      <c r="FG475" s="24"/>
      <c r="FH475" s="24"/>
      <c r="FI475" s="24"/>
      <c r="FJ475" s="24"/>
      <c r="FK475" s="24"/>
      <c r="FL475" s="24"/>
      <c r="FM475" s="24"/>
      <c r="FN475" s="24"/>
      <c r="FO475" s="24"/>
      <c r="FP475" s="24"/>
      <c r="FQ475" s="24"/>
      <c r="FR475" s="24"/>
      <c r="FS475" s="24"/>
      <c r="FT475" s="24"/>
      <c r="FU475" s="24"/>
      <c r="FV475" s="24"/>
      <c r="FW475" s="24"/>
      <c r="FX475" s="24"/>
      <c r="FY475" s="24"/>
      <c r="FZ475" s="24"/>
      <c r="GA475" s="24"/>
      <c r="GB475" s="24"/>
      <c r="GC475" s="24"/>
      <c r="GD475" s="24"/>
      <c r="GE475" s="24"/>
      <c r="GF475" s="24"/>
      <c r="GG475" s="24"/>
      <c r="GH475" s="24"/>
      <c r="GI475" s="24"/>
      <c r="GJ475" s="24"/>
      <c r="GK475" s="24"/>
      <c r="GL475" s="24"/>
      <c r="GM475" s="24"/>
      <c r="GN475" s="24"/>
      <c r="GO475" s="24"/>
      <c r="GP475" s="24"/>
      <c r="GQ475" s="24"/>
      <c r="GR475" s="24"/>
      <c r="GS475" s="24"/>
      <c r="GT475" s="24"/>
      <c r="GU475" s="24"/>
      <c r="GV475" s="24"/>
      <c r="GW475" s="24"/>
      <c r="GX475" s="24"/>
      <c r="GY475" s="24"/>
      <c r="GZ475" s="24"/>
      <c r="HA475" s="24"/>
      <c r="HB475" s="24"/>
      <c r="HC475" s="24"/>
      <c r="HD475" s="24"/>
      <c r="HE475" s="24"/>
      <c r="HF475" s="24"/>
      <c r="HG475" s="24"/>
      <c r="HH475" s="24"/>
      <c r="HI475" s="24"/>
      <c r="HJ475" s="24"/>
      <c r="HK475" s="24"/>
      <c r="HL475" s="24"/>
      <c r="HM475" s="24"/>
      <c r="HN475" s="24"/>
      <c r="HO475" s="24"/>
      <c r="HP475" s="24"/>
      <c r="HQ475" s="24"/>
      <c r="HR475" s="24"/>
      <c r="HS475" s="24"/>
      <c r="HT475" s="24"/>
      <c r="HU475" s="24"/>
      <c r="HV475" s="24"/>
      <c r="HW475" s="24"/>
      <c r="HX475" s="24"/>
      <c r="HY475" s="24"/>
      <c r="HZ475" s="24"/>
      <c r="IA475" s="24"/>
      <c r="IB475" s="24"/>
      <c r="IC475" s="24"/>
      <c r="ID475" s="24"/>
      <c r="IE475" s="24"/>
      <c r="IF475" s="24"/>
      <c r="IG475" s="24"/>
      <c r="IH475" s="24"/>
      <c r="II475" s="24"/>
      <c r="IJ475" s="24"/>
      <c r="IK475" s="24"/>
      <c r="IL475" s="24"/>
      <c r="IM475" s="24"/>
      <c r="IN475" s="24"/>
      <c r="IO475" s="24"/>
      <c r="IP475" s="24"/>
      <c r="IQ475" s="24"/>
      <c r="IR475" s="24"/>
      <c r="IS475" s="24"/>
      <c r="IT475" s="24"/>
      <c r="IU475" s="24"/>
      <c r="IV475" s="24"/>
      <c r="IW475" s="24"/>
      <c r="IX475" s="24"/>
      <c r="IY475" s="24"/>
      <c r="IZ475" s="24"/>
      <c r="JA475" s="24"/>
      <c r="JB475" s="24"/>
      <c r="JC475" s="24"/>
      <c r="JD475" s="24"/>
      <c r="JE475" s="24"/>
      <c r="JF475" s="24"/>
      <c r="JG475" s="24"/>
      <c r="JH475" s="24"/>
      <c r="JI475" s="24"/>
      <c r="JJ475" s="24"/>
      <c r="JK475" s="24"/>
      <c r="JL475" s="24"/>
      <c r="JM475" s="24"/>
      <c r="JN475" s="24"/>
      <c r="JO475" s="24"/>
      <c r="JP475" s="24"/>
      <c r="JQ475" s="24"/>
      <c r="JR475" s="24"/>
      <c r="JS475" s="24"/>
      <c r="JT475" s="24"/>
      <c r="JU475" s="24"/>
      <c r="JV475" s="24"/>
      <c r="JW475" s="24"/>
      <c r="JX475" s="24"/>
      <c r="JY475" s="24"/>
      <c r="JZ475" s="24"/>
      <c r="KA475" s="24"/>
      <c r="KB475" s="24"/>
      <c r="KC475" s="24"/>
      <c r="KD475" s="24"/>
      <c r="KE475" s="24"/>
      <c r="KF475" s="24"/>
      <c r="KG475" s="24"/>
      <c r="KH475" s="24"/>
      <c r="KI475" s="24"/>
      <c r="KJ475" s="24"/>
      <c r="KK475" s="24"/>
      <c r="KL475" s="24"/>
      <c r="KM475" s="24"/>
      <c r="KN475" s="24"/>
      <c r="KO475" s="24"/>
      <c r="KP475" s="24"/>
      <c r="KQ475" s="24"/>
      <c r="KR475" s="24"/>
      <c r="KS475" s="24"/>
      <c r="KT475" s="24"/>
      <c r="KU475" s="24"/>
      <c r="KV475" s="24"/>
      <c r="KW475" s="24"/>
      <c r="KX475" s="24"/>
      <c r="KY475" s="24"/>
      <c r="KZ475" s="24"/>
      <c r="LA475" s="24"/>
      <c r="LB475" s="24"/>
      <c r="LC475" s="24"/>
      <c r="LD475" s="24"/>
      <c r="LE475" s="24"/>
      <c r="LF475" s="24"/>
      <c r="LG475" s="24"/>
      <c r="LH475" s="24"/>
      <c r="LI475" s="24"/>
      <c r="LJ475" s="24"/>
      <c r="LK475" s="24"/>
      <c r="LL475" s="24"/>
      <c r="LM475" s="24"/>
      <c r="LN475" s="24"/>
      <c r="LO475" s="24"/>
      <c r="LP475" s="24"/>
      <c r="LQ475" s="24"/>
      <c r="LR475" s="24"/>
      <c r="LS475" s="24"/>
      <c r="LT475" s="24"/>
      <c r="LU475" s="24"/>
      <c r="LV475" s="24"/>
      <c r="LW475" s="24"/>
      <c r="LX475" s="24"/>
      <c r="LY475" s="24"/>
      <c r="LZ475" s="24"/>
      <c r="MA475" s="24"/>
      <c r="MB475" s="24"/>
      <c r="MC475" s="24"/>
      <c r="MD475" s="24"/>
      <c r="ME475" s="24"/>
      <c r="MF475" s="24"/>
      <c r="MG475" s="24"/>
      <c r="MH475" s="24"/>
      <c r="MI475" s="24"/>
      <c r="MJ475" s="24"/>
      <c r="MK475" s="24"/>
      <c r="ML475" s="24"/>
      <c r="MM475" s="24"/>
      <c r="MN475" s="24"/>
      <c r="MO475" s="24"/>
      <c r="MP475" s="24"/>
      <c r="MQ475" s="24"/>
      <c r="MR475" s="24"/>
      <c r="MS475" s="24"/>
      <c r="MT475" s="24"/>
      <c r="MU475" s="24"/>
      <c r="MV475" s="24"/>
      <c r="MW475" s="24"/>
      <c r="MX475" s="24"/>
      <c r="MY475" s="24"/>
      <c r="MZ475" s="24"/>
      <c r="NA475" s="24"/>
      <c r="NB475" s="24"/>
      <c r="NC475" s="24"/>
      <c r="ND475" s="24"/>
      <c r="NE475" s="24"/>
      <c r="NF475" s="24"/>
      <c r="NG475" s="24"/>
      <c r="NH475" s="24"/>
      <c r="NI475" s="24"/>
      <c r="NJ475" s="24"/>
      <c r="NK475" s="24"/>
      <c r="NL475" s="24"/>
      <c r="NM475" s="24"/>
      <c r="NN475" s="24"/>
      <c r="NO475" s="24"/>
      <c r="NP475" s="24"/>
      <c r="NQ475" s="24"/>
      <c r="NR475" s="24"/>
      <c r="NS475" s="24"/>
      <c r="NT475" s="24"/>
      <c r="NU475" s="24"/>
      <c r="NV475" s="24"/>
      <c r="NW475" s="24"/>
      <c r="NX475" s="24"/>
      <c r="NY475" s="24"/>
      <c r="NZ475" s="24"/>
      <c r="OA475" s="24"/>
      <c r="OB475" s="24"/>
      <c r="OC475" s="24"/>
      <c r="OD475" s="24"/>
      <c r="OE475" s="24"/>
      <c r="OF475" s="24"/>
      <c r="OG475" s="24"/>
      <c r="OH475" s="24"/>
      <c r="OI475" s="24"/>
      <c r="OJ475" s="24"/>
      <c r="OK475" s="24"/>
      <c r="OL475" s="24"/>
      <c r="OM475" s="24"/>
      <c r="ON475" s="24"/>
      <c r="OO475" s="24"/>
      <c r="OP475" s="24"/>
      <c r="OQ475" s="24"/>
      <c r="OR475" s="24"/>
      <c r="OS475" s="24"/>
      <c r="OT475" s="24"/>
      <c r="OU475" s="24"/>
      <c r="OV475" s="24"/>
      <c r="OW475" s="24"/>
      <c r="OX475" s="24"/>
      <c r="OY475" s="24"/>
      <c r="OZ475" s="24"/>
      <c r="PA475" s="24"/>
      <c r="PB475" s="24"/>
      <c r="PC475" s="24"/>
      <c r="PD475" s="24"/>
      <c r="PE475" s="24"/>
      <c r="PF475" s="24"/>
      <c r="PG475" s="24"/>
      <c r="PH475" s="24"/>
      <c r="PI475" s="24"/>
      <c r="PJ475" s="24"/>
      <c r="PK475" s="24"/>
      <c r="PL475" s="24"/>
      <c r="PM475" s="24"/>
      <c r="PN475" s="24"/>
      <c r="PO475" s="24"/>
      <c r="PP475" s="24"/>
      <c r="PQ475" s="24"/>
      <c r="PR475" s="24"/>
      <c r="PS475" s="24"/>
      <c r="PT475" s="24"/>
      <c r="PU475" s="24"/>
      <c r="PV475" s="24"/>
      <c r="PW475" s="24"/>
      <c r="PX475" s="24"/>
      <c r="PY475" s="24"/>
      <c r="PZ475" s="24"/>
      <c r="QA475" s="24"/>
      <c r="QB475" s="24"/>
      <c r="QC475" s="24"/>
      <c r="QD475" s="24"/>
      <c r="QE475" s="24"/>
      <c r="QF475" s="24"/>
      <c r="QG475" s="24"/>
      <c r="QH475" s="24"/>
      <c r="QI475" s="24"/>
      <c r="QJ475" s="24"/>
      <c r="QK475" s="24"/>
      <c r="QL475" s="24"/>
      <c r="QM475" s="24"/>
      <c r="QN475" s="24"/>
      <c r="QO475" s="24"/>
      <c r="QP475" s="24"/>
      <c r="QQ475" s="24"/>
      <c r="QR475" s="24"/>
      <c r="QS475" s="24"/>
      <c r="QT475" s="24"/>
      <c r="QU475" s="24"/>
      <c r="QV475" s="24"/>
      <c r="QW475" s="24"/>
      <c r="QX475" s="24"/>
      <c r="QY475" s="24"/>
      <c r="QZ475" s="24"/>
      <c r="RA475" s="24"/>
      <c r="RB475" s="24"/>
      <c r="RC475" s="24"/>
      <c r="RD475" s="24"/>
      <c r="RE475" s="24"/>
      <c r="RF475" s="24"/>
      <c r="RG475" s="24"/>
      <c r="RH475" s="24"/>
      <c r="RI475" s="24"/>
      <c r="RJ475" s="24"/>
      <c r="RK475" s="24"/>
      <c r="RL475" s="24"/>
      <c r="RM475" s="24"/>
      <c r="RN475" s="24"/>
      <c r="RO475" s="24"/>
      <c r="RP475" s="24"/>
      <c r="RQ475" s="24"/>
      <c r="RR475" s="24"/>
      <c r="RS475" s="24"/>
      <c r="RT475" s="24"/>
      <c r="RU475" s="24"/>
      <c r="RV475" s="24"/>
      <c r="RW475" s="24"/>
      <c r="RX475" s="24"/>
      <c r="RY475" s="24"/>
      <c r="RZ475" s="24"/>
      <c r="SA475" s="24"/>
      <c r="SB475" s="24"/>
      <c r="SC475" s="24"/>
      <c r="SD475" s="24"/>
      <c r="SE475" s="24"/>
      <c r="SF475" s="24"/>
      <c r="SG475" s="24"/>
      <c r="SH475" s="24"/>
      <c r="SI475" s="24"/>
      <c r="SJ475" s="24"/>
      <c r="SK475" s="24"/>
      <c r="SL475" s="24"/>
      <c r="SM475" s="24"/>
      <c r="SN475" s="24"/>
      <c r="SO475" s="24"/>
      <c r="SP475" s="24"/>
      <c r="SQ475" s="24"/>
      <c r="SR475" s="24"/>
      <c r="SS475" s="24"/>
      <c r="ST475" s="24"/>
      <c r="SU475" s="24"/>
      <c r="SV475" s="24"/>
      <c r="SW475" s="24"/>
      <c r="SX475" s="24"/>
      <c r="SY475" s="24"/>
      <c r="SZ475" s="24"/>
      <c r="TA475" s="24"/>
      <c r="TB475" s="24"/>
      <c r="TC475" s="24"/>
      <c r="TD475" s="24"/>
      <c r="TE475" s="24"/>
      <c r="TF475" s="24"/>
      <c r="TG475" s="24"/>
      <c r="TH475" s="24"/>
      <c r="TI475" s="24"/>
      <c r="TJ475" s="24"/>
      <c r="TK475" s="24"/>
      <c r="TL475" s="24"/>
      <c r="TM475" s="24"/>
      <c r="TN475" s="24"/>
      <c r="TO475" s="24"/>
      <c r="TP475" s="24"/>
      <c r="TQ475" s="24"/>
      <c r="TR475" s="24"/>
      <c r="TS475" s="24"/>
      <c r="TT475" s="24"/>
      <c r="TU475" s="24"/>
      <c r="TV475" s="24"/>
      <c r="TW475" s="24"/>
      <c r="TX475" s="24"/>
      <c r="TY475" s="24"/>
      <c r="TZ475" s="24"/>
      <c r="UA475" s="24"/>
      <c r="UB475" s="24"/>
      <c r="UC475" s="24"/>
      <c r="UD475" s="24"/>
      <c r="UE475" s="24"/>
      <c r="UF475" s="24"/>
      <c r="UG475" s="24"/>
      <c r="UH475" s="24"/>
      <c r="UI475" s="24"/>
      <c r="UJ475" s="24"/>
      <c r="UK475" s="24"/>
      <c r="UL475" s="24"/>
      <c r="UM475" s="24"/>
      <c r="UN475" s="24"/>
      <c r="UO475" s="24"/>
      <c r="UP475" s="24"/>
      <c r="UQ475" s="24"/>
      <c r="UR475" s="24"/>
      <c r="US475" s="24"/>
      <c r="UT475" s="24"/>
      <c r="UU475" s="24"/>
      <c r="UV475" s="24"/>
      <c r="UW475" s="24"/>
      <c r="UX475" s="24"/>
      <c r="UY475" s="24"/>
      <c r="UZ475" s="24"/>
      <c r="VA475" s="24"/>
      <c r="VB475" s="24"/>
      <c r="VC475" s="24"/>
      <c r="VD475" s="24"/>
    </row>
    <row r="476" spans="1:576" s="23" customFormat="1" ht="15" customHeight="1" x14ac:dyDescent="0.2">
      <c r="A476" s="18">
        <v>162</v>
      </c>
      <c r="B476" s="89" t="s">
        <v>325</v>
      </c>
      <c r="C476" s="89" t="s">
        <v>326</v>
      </c>
      <c r="D476" s="20">
        <v>14</v>
      </c>
      <c r="E476" s="89" t="s">
        <v>247</v>
      </c>
      <c r="F476" s="89" t="s">
        <v>327</v>
      </c>
      <c r="G476" s="130">
        <v>11</v>
      </c>
      <c r="H476" s="22">
        <v>40</v>
      </c>
      <c r="I476" s="22" t="s">
        <v>107</v>
      </c>
      <c r="J476" s="21" t="s">
        <v>79</v>
      </c>
      <c r="K476" s="21" t="s">
        <v>273</v>
      </c>
      <c r="L476" s="21" t="s">
        <v>287</v>
      </c>
      <c r="M476" s="22">
        <v>1</v>
      </c>
      <c r="N476" s="62">
        <v>19633</v>
      </c>
      <c r="O476" s="62"/>
      <c r="P476" s="62"/>
      <c r="Q476" s="62">
        <f t="shared" si="245"/>
        <v>19633</v>
      </c>
      <c r="R476" s="88"/>
      <c r="S476" s="62">
        <f t="shared" si="246"/>
        <v>3608.333333333333</v>
      </c>
      <c r="T476" s="62">
        <f t="shared" si="247"/>
        <v>36083.333333333328</v>
      </c>
      <c r="U476" s="62">
        <f t="shared" si="248"/>
        <v>3435.7749999999996</v>
      </c>
      <c r="V476" s="62">
        <f t="shared" si="249"/>
        <v>588.99</v>
      </c>
      <c r="W476" s="62">
        <f t="shared" si="250"/>
        <v>981.65000000000009</v>
      </c>
      <c r="X476" s="62">
        <f t="shared" si="251"/>
        <v>392.66</v>
      </c>
      <c r="Y476" s="62">
        <v>1261</v>
      </c>
      <c r="Z476" s="62">
        <v>756</v>
      </c>
      <c r="AA476" s="64">
        <f t="shared" si="252"/>
        <v>10825</v>
      </c>
      <c r="AB476" s="64">
        <f t="shared" si="253"/>
        <v>31258.797222222227</v>
      </c>
      <c r="AC476" s="64">
        <f t="shared" si="254"/>
        <v>375105.56666666671</v>
      </c>
      <c r="AD476" s="64"/>
      <c r="AE476" s="64"/>
      <c r="AF476" s="64"/>
      <c r="AG476" s="64"/>
      <c r="AH476" s="64"/>
      <c r="AI476" s="64"/>
      <c r="AJ476" s="64"/>
      <c r="AK476" s="64"/>
      <c r="AL476" s="6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  <c r="CH476" s="24"/>
      <c r="CI476" s="24"/>
      <c r="CJ476" s="24"/>
      <c r="CK476" s="24"/>
      <c r="CL476" s="24"/>
      <c r="CM476" s="24"/>
      <c r="CN476" s="24"/>
      <c r="CO476" s="24"/>
      <c r="CP476" s="24"/>
      <c r="CQ476" s="24"/>
      <c r="CR476" s="24"/>
      <c r="CS476" s="24"/>
      <c r="CT476" s="24"/>
      <c r="CU476" s="24"/>
      <c r="CV476" s="24"/>
      <c r="CW476" s="24"/>
      <c r="CX476" s="24"/>
      <c r="CY476" s="24"/>
      <c r="CZ476" s="24"/>
      <c r="DA476" s="24"/>
      <c r="DB476" s="24"/>
      <c r="DC476" s="24"/>
      <c r="DD476" s="24"/>
      <c r="DE476" s="24"/>
      <c r="DF476" s="24"/>
      <c r="DG476" s="24"/>
      <c r="DH476" s="24"/>
      <c r="DI476" s="24"/>
      <c r="DJ476" s="24"/>
      <c r="DK476" s="24"/>
      <c r="DL476" s="24"/>
      <c r="DM476" s="24"/>
      <c r="DN476" s="24"/>
      <c r="DO476" s="24"/>
      <c r="DP476" s="24"/>
      <c r="DQ476" s="24"/>
      <c r="DR476" s="24"/>
      <c r="DS476" s="24"/>
      <c r="DT476" s="24"/>
      <c r="DU476" s="24"/>
      <c r="DV476" s="24"/>
      <c r="DW476" s="24"/>
      <c r="DX476" s="24"/>
      <c r="DY476" s="24"/>
      <c r="DZ476" s="24"/>
      <c r="EA476" s="24"/>
      <c r="EB476" s="24"/>
      <c r="EC476" s="24"/>
      <c r="ED476" s="24"/>
      <c r="EE476" s="24"/>
      <c r="EF476" s="24"/>
      <c r="EG476" s="24"/>
      <c r="EH476" s="24"/>
      <c r="EI476" s="24"/>
      <c r="EJ476" s="24"/>
      <c r="EK476" s="24"/>
      <c r="EL476" s="24"/>
      <c r="EM476" s="24"/>
      <c r="EN476" s="24"/>
      <c r="EO476" s="24"/>
      <c r="EP476" s="24"/>
      <c r="EQ476" s="24"/>
      <c r="ER476" s="24"/>
      <c r="ES476" s="24"/>
      <c r="ET476" s="24"/>
      <c r="EU476" s="24"/>
      <c r="EV476" s="24"/>
      <c r="EW476" s="24"/>
      <c r="EX476" s="24"/>
      <c r="EY476" s="24"/>
      <c r="EZ476" s="24"/>
      <c r="FA476" s="24"/>
      <c r="FB476" s="24"/>
      <c r="FC476" s="24"/>
      <c r="FD476" s="24"/>
      <c r="FE476" s="24"/>
      <c r="FF476" s="24"/>
      <c r="FG476" s="24"/>
      <c r="FH476" s="24"/>
      <c r="FI476" s="24"/>
      <c r="FJ476" s="24"/>
      <c r="FK476" s="24"/>
      <c r="FL476" s="24"/>
      <c r="FM476" s="24"/>
      <c r="FN476" s="24"/>
      <c r="FO476" s="24"/>
      <c r="FP476" s="24"/>
      <c r="FQ476" s="24"/>
      <c r="FR476" s="24"/>
      <c r="FS476" s="24"/>
      <c r="FT476" s="24"/>
      <c r="FU476" s="24"/>
      <c r="FV476" s="24"/>
      <c r="FW476" s="24"/>
      <c r="FX476" s="24"/>
      <c r="FY476" s="24"/>
      <c r="FZ476" s="24"/>
      <c r="GA476" s="24"/>
      <c r="GB476" s="24"/>
      <c r="GC476" s="24"/>
      <c r="GD476" s="24"/>
      <c r="GE476" s="24"/>
      <c r="GF476" s="24"/>
      <c r="GG476" s="24"/>
      <c r="GH476" s="24"/>
      <c r="GI476" s="24"/>
      <c r="GJ476" s="24"/>
      <c r="GK476" s="24"/>
      <c r="GL476" s="24"/>
      <c r="GM476" s="24"/>
      <c r="GN476" s="24"/>
      <c r="GO476" s="24"/>
      <c r="GP476" s="24"/>
      <c r="GQ476" s="24"/>
      <c r="GR476" s="24"/>
      <c r="GS476" s="24"/>
      <c r="GT476" s="24"/>
      <c r="GU476" s="24"/>
      <c r="GV476" s="24"/>
      <c r="GW476" s="24"/>
      <c r="GX476" s="24"/>
      <c r="GY476" s="24"/>
      <c r="GZ476" s="24"/>
      <c r="HA476" s="24"/>
      <c r="HB476" s="24"/>
      <c r="HC476" s="24"/>
      <c r="HD476" s="24"/>
      <c r="HE476" s="24"/>
      <c r="HF476" s="24"/>
      <c r="HG476" s="24"/>
      <c r="HH476" s="24"/>
      <c r="HI476" s="24"/>
      <c r="HJ476" s="24"/>
      <c r="HK476" s="24"/>
      <c r="HL476" s="24"/>
      <c r="HM476" s="24"/>
      <c r="HN476" s="24"/>
      <c r="HO476" s="24"/>
      <c r="HP476" s="24"/>
      <c r="HQ476" s="24"/>
      <c r="HR476" s="24"/>
      <c r="HS476" s="24"/>
      <c r="HT476" s="24"/>
      <c r="HU476" s="24"/>
      <c r="HV476" s="24"/>
      <c r="HW476" s="24"/>
      <c r="HX476" s="24"/>
      <c r="HY476" s="24"/>
      <c r="HZ476" s="24"/>
      <c r="IA476" s="24"/>
      <c r="IB476" s="24"/>
      <c r="IC476" s="24"/>
      <c r="ID476" s="24"/>
      <c r="IE476" s="24"/>
      <c r="IF476" s="24"/>
      <c r="IG476" s="24"/>
      <c r="IH476" s="24"/>
      <c r="II476" s="24"/>
      <c r="IJ476" s="24"/>
      <c r="IK476" s="24"/>
      <c r="IL476" s="24"/>
      <c r="IM476" s="24"/>
      <c r="IN476" s="24"/>
      <c r="IO476" s="24"/>
      <c r="IP476" s="24"/>
      <c r="IQ476" s="24"/>
      <c r="IR476" s="24"/>
      <c r="IS476" s="24"/>
      <c r="IT476" s="24"/>
      <c r="IU476" s="24"/>
      <c r="IV476" s="24"/>
      <c r="IW476" s="24"/>
      <c r="IX476" s="24"/>
      <c r="IY476" s="24"/>
      <c r="IZ476" s="24"/>
      <c r="JA476" s="24"/>
      <c r="JB476" s="24"/>
      <c r="JC476" s="24"/>
      <c r="JD476" s="24"/>
      <c r="JE476" s="24"/>
      <c r="JF476" s="24"/>
      <c r="JG476" s="24"/>
      <c r="JH476" s="24"/>
      <c r="JI476" s="24"/>
      <c r="JJ476" s="24"/>
      <c r="JK476" s="24"/>
      <c r="JL476" s="24"/>
      <c r="JM476" s="24"/>
      <c r="JN476" s="24"/>
      <c r="JO476" s="24"/>
      <c r="JP476" s="24"/>
      <c r="JQ476" s="24"/>
      <c r="JR476" s="24"/>
      <c r="JS476" s="24"/>
      <c r="JT476" s="24"/>
      <c r="JU476" s="24"/>
      <c r="JV476" s="24"/>
      <c r="JW476" s="24"/>
      <c r="JX476" s="24"/>
      <c r="JY476" s="24"/>
      <c r="JZ476" s="24"/>
      <c r="KA476" s="24"/>
      <c r="KB476" s="24"/>
      <c r="KC476" s="24"/>
      <c r="KD476" s="24"/>
      <c r="KE476" s="24"/>
      <c r="KF476" s="24"/>
      <c r="KG476" s="24"/>
      <c r="KH476" s="24"/>
      <c r="KI476" s="24"/>
      <c r="KJ476" s="24"/>
      <c r="KK476" s="24"/>
      <c r="KL476" s="24"/>
      <c r="KM476" s="24"/>
      <c r="KN476" s="24"/>
      <c r="KO476" s="24"/>
      <c r="KP476" s="24"/>
      <c r="KQ476" s="24"/>
      <c r="KR476" s="24"/>
      <c r="KS476" s="24"/>
      <c r="KT476" s="24"/>
      <c r="KU476" s="24"/>
      <c r="KV476" s="24"/>
      <c r="KW476" s="24"/>
      <c r="KX476" s="24"/>
      <c r="KY476" s="24"/>
      <c r="KZ476" s="24"/>
      <c r="LA476" s="24"/>
      <c r="LB476" s="24"/>
      <c r="LC476" s="24"/>
      <c r="LD476" s="24"/>
      <c r="LE476" s="24"/>
      <c r="LF476" s="24"/>
      <c r="LG476" s="24"/>
      <c r="LH476" s="24"/>
      <c r="LI476" s="24"/>
      <c r="LJ476" s="24"/>
      <c r="LK476" s="24"/>
      <c r="LL476" s="24"/>
      <c r="LM476" s="24"/>
      <c r="LN476" s="24"/>
      <c r="LO476" s="24"/>
      <c r="LP476" s="24"/>
      <c r="LQ476" s="24"/>
      <c r="LR476" s="24"/>
      <c r="LS476" s="24"/>
      <c r="LT476" s="24"/>
      <c r="LU476" s="24"/>
      <c r="LV476" s="24"/>
      <c r="LW476" s="24"/>
      <c r="LX476" s="24"/>
      <c r="LY476" s="24"/>
      <c r="LZ476" s="24"/>
      <c r="MA476" s="24"/>
      <c r="MB476" s="24"/>
      <c r="MC476" s="24"/>
      <c r="MD476" s="24"/>
      <c r="ME476" s="24"/>
      <c r="MF476" s="24"/>
      <c r="MG476" s="24"/>
      <c r="MH476" s="24"/>
      <c r="MI476" s="24"/>
      <c r="MJ476" s="24"/>
      <c r="MK476" s="24"/>
      <c r="ML476" s="24"/>
      <c r="MM476" s="24"/>
      <c r="MN476" s="24"/>
      <c r="MO476" s="24"/>
      <c r="MP476" s="24"/>
      <c r="MQ476" s="24"/>
      <c r="MR476" s="24"/>
      <c r="MS476" s="24"/>
      <c r="MT476" s="24"/>
      <c r="MU476" s="24"/>
      <c r="MV476" s="24"/>
      <c r="MW476" s="24"/>
      <c r="MX476" s="24"/>
      <c r="MY476" s="24"/>
      <c r="MZ476" s="24"/>
      <c r="NA476" s="24"/>
      <c r="NB476" s="24"/>
      <c r="NC476" s="24"/>
      <c r="ND476" s="24"/>
      <c r="NE476" s="24"/>
      <c r="NF476" s="24"/>
      <c r="NG476" s="24"/>
      <c r="NH476" s="24"/>
      <c r="NI476" s="24"/>
      <c r="NJ476" s="24"/>
      <c r="NK476" s="24"/>
      <c r="NL476" s="24"/>
      <c r="NM476" s="24"/>
      <c r="NN476" s="24"/>
      <c r="NO476" s="24"/>
      <c r="NP476" s="24"/>
      <c r="NQ476" s="24"/>
      <c r="NR476" s="24"/>
      <c r="NS476" s="24"/>
      <c r="NT476" s="24"/>
      <c r="NU476" s="24"/>
      <c r="NV476" s="24"/>
      <c r="NW476" s="24"/>
      <c r="NX476" s="24"/>
      <c r="NY476" s="24"/>
      <c r="NZ476" s="24"/>
      <c r="OA476" s="24"/>
      <c r="OB476" s="24"/>
      <c r="OC476" s="24"/>
      <c r="OD476" s="24"/>
      <c r="OE476" s="24"/>
      <c r="OF476" s="24"/>
      <c r="OG476" s="24"/>
      <c r="OH476" s="24"/>
      <c r="OI476" s="24"/>
      <c r="OJ476" s="24"/>
      <c r="OK476" s="24"/>
      <c r="OL476" s="24"/>
      <c r="OM476" s="24"/>
      <c r="ON476" s="24"/>
      <c r="OO476" s="24"/>
      <c r="OP476" s="24"/>
      <c r="OQ476" s="24"/>
      <c r="OR476" s="24"/>
      <c r="OS476" s="24"/>
      <c r="OT476" s="24"/>
      <c r="OU476" s="24"/>
      <c r="OV476" s="24"/>
      <c r="OW476" s="24"/>
      <c r="OX476" s="24"/>
      <c r="OY476" s="24"/>
      <c r="OZ476" s="24"/>
      <c r="PA476" s="24"/>
      <c r="PB476" s="24"/>
      <c r="PC476" s="24"/>
      <c r="PD476" s="24"/>
      <c r="PE476" s="24"/>
      <c r="PF476" s="24"/>
      <c r="PG476" s="24"/>
      <c r="PH476" s="24"/>
      <c r="PI476" s="24"/>
      <c r="PJ476" s="24"/>
      <c r="PK476" s="24"/>
      <c r="PL476" s="24"/>
      <c r="PM476" s="24"/>
      <c r="PN476" s="24"/>
      <c r="PO476" s="24"/>
      <c r="PP476" s="24"/>
      <c r="PQ476" s="24"/>
      <c r="PR476" s="24"/>
      <c r="PS476" s="24"/>
      <c r="PT476" s="24"/>
      <c r="PU476" s="24"/>
      <c r="PV476" s="24"/>
      <c r="PW476" s="24"/>
      <c r="PX476" s="24"/>
      <c r="PY476" s="24"/>
      <c r="PZ476" s="24"/>
      <c r="QA476" s="24"/>
      <c r="QB476" s="24"/>
      <c r="QC476" s="24"/>
      <c r="QD476" s="24"/>
      <c r="QE476" s="24"/>
      <c r="QF476" s="24"/>
      <c r="QG476" s="24"/>
      <c r="QH476" s="24"/>
      <c r="QI476" s="24"/>
      <c r="QJ476" s="24"/>
      <c r="QK476" s="24"/>
      <c r="QL476" s="24"/>
      <c r="QM476" s="24"/>
      <c r="QN476" s="24"/>
      <c r="QO476" s="24"/>
      <c r="QP476" s="24"/>
      <c r="QQ476" s="24"/>
      <c r="QR476" s="24"/>
      <c r="QS476" s="24"/>
      <c r="QT476" s="24"/>
      <c r="QU476" s="24"/>
      <c r="QV476" s="24"/>
      <c r="QW476" s="24"/>
      <c r="QX476" s="24"/>
      <c r="QY476" s="24"/>
      <c r="QZ476" s="24"/>
      <c r="RA476" s="24"/>
      <c r="RB476" s="24"/>
      <c r="RC476" s="24"/>
      <c r="RD476" s="24"/>
      <c r="RE476" s="24"/>
      <c r="RF476" s="24"/>
      <c r="RG476" s="24"/>
      <c r="RH476" s="24"/>
      <c r="RI476" s="24"/>
      <c r="RJ476" s="24"/>
      <c r="RK476" s="24"/>
      <c r="RL476" s="24"/>
      <c r="RM476" s="24"/>
      <c r="RN476" s="24"/>
      <c r="RO476" s="24"/>
      <c r="RP476" s="24"/>
      <c r="RQ476" s="24"/>
      <c r="RR476" s="24"/>
      <c r="RS476" s="24"/>
      <c r="RT476" s="24"/>
      <c r="RU476" s="24"/>
      <c r="RV476" s="24"/>
      <c r="RW476" s="24"/>
      <c r="RX476" s="24"/>
      <c r="RY476" s="24"/>
      <c r="RZ476" s="24"/>
      <c r="SA476" s="24"/>
      <c r="SB476" s="24"/>
      <c r="SC476" s="24"/>
      <c r="SD476" s="24"/>
      <c r="SE476" s="24"/>
      <c r="SF476" s="24"/>
      <c r="SG476" s="24"/>
      <c r="SH476" s="24"/>
      <c r="SI476" s="24"/>
      <c r="SJ476" s="24"/>
      <c r="SK476" s="24"/>
      <c r="SL476" s="24"/>
      <c r="SM476" s="24"/>
      <c r="SN476" s="24"/>
      <c r="SO476" s="24"/>
      <c r="SP476" s="24"/>
      <c r="SQ476" s="24"/>
      <c r="SR476" s="24"/>
      <c r="SS476" s="24"/>
      <c r="ST476" s="24"/>
      <c r="SU476" s="24"/>
      <c r="SV476" s="24"/>
      <c r="SW476" s="24"/>
      <c r="SX476" s="24"/>
      <c r="SY476" s="24"/>
      <c r="SZ476" s="24"/>
      <c r="TA476" s="24"/>
      <c r="TB476" s="24"/>
      <c r="TC476" s="24"/>
      <c r="TD476" s="24"/>
      <c r="TE476" s="24"/>
      <c r="TF476" s="24"/>
      <c r="TG476" s="24"/>
      <c r="TH476" s="24"/>
      <c r="TI476" s="24"/>
      <c r="TJ476" s="24"/>
      <c r="TK476" s="24"/>
      <c r="TL476" s="24"/>
      <c r="TM476" s="24"/>
      <c r="TN476" s="24"/>
      <c r="TO476" s="24"/>
      <c r="TP476" s="24"/>
      <c r="TQ476" s="24"/>
      <c r="TR476" s="24"/>
      <c r="TS476" s="24"/>
      <c r="TT476" s="24"/>
      <c r="TU476" s="24"/>
      <c r="TV476" s="24"/>
      <c r="TW476" s="24"/>
      <c r="TX476" s="24"/>
      <c r="TY476" s="24"/>
      <c r="TZ476" s="24"/>
      <c r="UA476" s="24"/>
      <c r="UB476" s="24"/>
      <c r="UC476" s="24"/>
      <c r="UD476" s="24"/>
      <c r="UE476" s="24"/>
      <c r="UF476" s="24"/>
      <c r="UG476" s="24"/>
      <c r="UH476" s="24"/>
      <c r="UI476" s="24"/>
      <c r="UJ476" s="24"/>
      <c r="UK476" s="24"/>
      <c r="UL476" s="24"/>
      <c r="UM476" s="24"/>
      <c r="UN476" s="24"/>
      <c r="UO476" s="24"/>
      <c r="UP476" s="24"/>
      <c r="UQ476" s="24"/>
      <c r="UR476" s="24"/>
      <c r="US476" s="24"/>
      <c r="UT476" s="24"/>
      <c r="UU476" s="24"/>
      <c r="UV476" s="24"/>
      <c r="UW476" s="24"/>
      <c r="UX476" s="24"/>
      <c r="UY476" s="24"/>
      <c r="UZ476" s="24"/>
      <c r="VA476" s="24"/>
      <c r="VB476" s="24"/>
      <c r="VC476" s="24"/>
      <c r="VD476" s="24"/>
    </row>
    <row r="477" spans="1:576" s="23" customFormat="1" ht="15" customHeight="1" x14ac:dyDescent="0.2">
      <c r="A477" s="18">
        <v>163</v>
      </c>
      <c r="B477" s="89" t="s">
        <v>325</v>
      </c>
      <c r="C477" s="89" t="s">
        <v>326</v>
      </c>
      <c r="D477" s="20">
        <v>14</v>
      </c>
      <c r="E477" s="89" t="s">
        <v>247</v>
      </c>
      <c r="F477" s="89" t="s">
        <v>327</v>
      </c>
      <c r="G477" s="130">
        <v>14</v>
      </c>
      <c r="H477" s="22">
        <v>40</v>
      </c>
      <c r="I477" s="22" t="s">
        <v>107</v>
      </c>
      <c r="J477" s="21" t="s">
        <v>227</v>
      </c>
      <c r="K477" s="21" t="s">
        <v>270</v>
      </c>
      <c r="L477" s="21" t="s">
        <v>287</v>
      </c>
      <c r="M477" s="22">
        <v>1</v>
      </c>
      <c r="N477" s="62">
        <v>38087</v>
      </c>
      <c r="O477" s="62"/>
      <c r="P477" s="62"/>
      <c r="Q477" s="62">
        <f t="shared" si="245"/>
        <v>38087</v>
      </c>
      <c r="R477" s="62">
        <f>70.1*4</f>
        <v>280.39999999999998</v>
      </c>
      <c r="S477" s="62">
        <f t="shared" si="246"/>
        <v>6874.333333333333</v>
      </c>
      <c r="T477" s="62">
        <f t="shared" si="247"/>
        <v>68743.333333333328</v>
      </c>
      <c r="U477" s="62">
        <f t="shared" si="248"/>
        <v>6665.2249999999995</v>
      </c>
      <c r="V477" s="62">
        <f t="shared" si="249"/>
        <v>1142.6099999999999</v>
      </c>
      <c r="W477" s="62">
        <f t="shared" si="250"/>
        <v>1904.3500000000001</v>
      </c>
      <c r="X477" s="62">
        <f t="shared" si="251"/>
        <v>761.74</v>
      </c>
      <c r="Y477" s="62">
        <v>1837</v>
      </c>
      <c r="Z477" s="62">
        <v>1322</v>
      </c>
      <c r="AA477" s="64"/>
      <c r="AB477" s="64">
        <f t="shared" si="253"/>
        <v>58301.797222222216</v>
      </c>
      <c r="AC477" s="64">
        <f t="shared" si="254"/>
        <v>699621.56666666665</v>
      </c>
      <c r="AD477" s="64"/>
      <c r="AE477" s="64"/>
      <c r="AF477" s="64"/>
      <c r="AG477" s="64"/>
      <c r="AH477" s="64"/>
      <c r="AI477" s="64"/>
      <c r="AJ477" s="64"/>
      <c r="AK477" s="64"/>
      <c r="AL477" s="6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  <c r="BV477" s="24"/>
      <c r="BW477" s="24"/>
      <c r="BX477" s="24"/>
      <c r="BY477" s="24"/>
      <c r="BZ477" s="24"/>
      <c r="CA477" s="24"/>
      <c r="CB477" s="24"/>
      <c r="CC477" s="24"/>
      <c r="CD477" s="24"/>
      <c r="CE477" s="24"/>
      <c r="CF477" s="24"/>
      <c r="CG477" s="24"/>
      <c r="CH477" s="24"/>
      <c r="CI477" s="24"/>
      <c r="CJ477" s="24"/>
      <c r="CK477" s="24"/>
      <c r="CL477" s="24"/>
      <c r="CM477" s="24"/>
      <c r="CN477" s="24"/>
      <c r="CO477" s="24"/>
      <c r="CP477" s="24"/>
      <c r="CQ477" s="24"/>
      <c r="CR477" s="24"/>
      <c r="CS477" s="24"/>
      <c r="CT477" s="24"/>
      <c r="CU477" s="24"/>
      <c r="CV477" s="24"/>
      <c r="CW477" s="24"/>
      <c r="CX477" s="24"/>
      <c r="CY477" s="24"/>
      <c r="CZ477" s="24"/>
      <c r="DA477" s="24"/>
      <c r="DB477" s="24"/>
      <c r="DC477" s="24"/>
      <c r="DD477" s="24"/>
      <c r="DE477" s="24"/>
      <c r="DF477" s="24"/>
      <c r="DG477" s="24"/>
      <c r="DH477" s="24"/>
      <c r="DI477" s="24"/>
      <c r="DJ477" s="24"/>
      <c r="DK477" s="24"/>
      <c r="DL477" s="24"/>
      <c r="DM477" s="24"/>
      <c r="DN477" s="24"/>
      <c r="DO477" s="24"/>
      <c r="DP477" s="24"/>
      <c r="DQ477" s="24"/>
      <c r="DR477" s="24"/>
      <c r="DS477" s="24"/>
      <c r="DT477" s="24"/>
      <c r="DU477" s="24"/>
      <c r="DV477" s="24"/>
      <c r="DW477" s="24"/>
      <c r="DX477" s="24"/>
      <c r="DY477" s="24"/>
      <c r="DZ477" s="24"/>
      <c r="EA477" s="24"/>
      <c r="EB477" s="24"/>
      <c r="EC477" s="24"/>
      <c r="ED477" s="24"/>
      <c r="EE477" s="24"/>
      <c r="EF477" s="24"/>
      <c r="EG477" s="24"/>
      <c r="EH477" s="24"/>
      <c r="EI477" s="24"/>
      <c r="EJ477" s="24"/>
      <c r="EK477" s="24"/>
      <c r="EL477" s="24"/>
      <c r="EM477" s="24"/>
      <c r="EN477" s="24"/>
      <c r="EO477" s="24"/>
      <c r="EP477" s="24"/>
      <c r="EQ477" s="24"/>
      <c r="ER477" s="24"/>
      <c r="ES477" s="24"/>
      <c r="ET477" s="24"/>
      <c r="EU477" s="24"/>
      <c r="EV477" s="24"/>
      <c r="EW477" s="24"/>
      <c r="EX477" s="24"/>
      <c r="EY477" s="24"/>
      <c r="EZ477" s="24"/>
      <c r="FA477" s="24"/>
      <c r="FB477" s="24"/>
      <c r="FC477" s="24"/>
      <c r="FD477" s="24"/>
      <c r="FE477" s="24"/>
      <c r="FF477" s="24"/>
      <c r="FG477" s="24"/>
      <c r="FH477" s="24"/>
      <c r="FI477" s="24"/>
      <c r="FJ477" s="24"/>
      <c r="FK477" s="24"/>
      <c r="FL477" s="24"/>
      <c r="FM477" s="24"/>
      <c r="FN477" s="24"/>
      <c r="FO477" s="24"/>
      <c r="FP477" s="24"/>
      <c r="FQ477" s="24"/>
      <c r="FR477" s="24"/>
      <c r="FS477" s="24"/>
      <c r="FT477" s="24"/>
      <c r="FU477" s="24"/>
      <c r="FV477" s="24"/>
      <c r="FW477" s="24"/>
      <c r="FX477" s="24"/>
      <c r="FY477" s="24"/>
      <c r="FZ477" s="24"/>
      <c r="GA477" s="24"/>
      <c r="GB477" s="24"/>
      <c r="GC477" s="24"/>
      <c r="GD477" s="24"/>
      <c r="GE477" s="24"/>
      <c r="GF477" s="24"/>
      <c r="GG477" s="24"/>
      <c r="GH477" s="24"/>
      <c r="GI477" s="24"/>
      <c r="GJ477" s="24"/>
      <c r="GK477" s="24"/>
      <c r="GL477" s="24"/>
      <c r="GM477" s="24"/>
      <c r="GN477" s="24"/>
      <c r="GO477" s="24"/>
      <c r="GP477" s="24"/>
      <c r="GQ477" s="24"/>
      <c r="GR477" s="24"/>
      <c r="GS477" s="24"/>
      <c r="GT477" s="24"/>
      <c r="GU477" s="24"/>
      <c r="GV477" s="24"/>
      <c r="GW477" s="24"/>
      <c r="GX477" s="24"/>
      <c r="GY477" s="24"/>
      <c r="GZ477" s="24"/>
      <c r="HA477" s="24"/>
      <c r="HB477" s="24"/>
      <c r="HC477" s="24"/>
      <c r="HD477" s="24"/>
      <c r="HE477" s="24"/>
      <c r="HF477" s="24"/>
      <c r="HG477" s="24"/>
      <c r="HH477" s="24"/>
      <c r="HI477" s="24"/>
      <c r="HJ477" s="24"/>
      <c r="HK477" s="24"/>
      <c r="HL477" s="24"/>
      <c r="HM477" s="24"/>
      <c r="HN477" s="24"/>
      <c r="HO477" s="24"/>
      <c r="HP477" s="24"/>
      <c r="HQ477" s="24"/>
      <c r="HR477" s="24"/>
      <c r="HS477" s="24"/>
      <c r="HT477" s="24"/>
      <c r="HU477" s="24"/>
      <c r="HV477" s="24"/>
      <c r="HW477" s="24"/>
      <c r="HX477" s="24"/>
      <c r="HY477" s="24"/>
      <c r="HZ477" s="24"/>
      <c r="IA477" s="24"/>
      <c r="IB477" s="24"/>
      <c r="IC477" s="24"/>
      <c r="ID477" s="24"/>
      <c r="IE477" s="24"/>
      <c r="IF477" s="24"/>
      <c r="IG477" s="24"/>
      <c r="IH477" s="24"/>
      <c r="II477" s="24"/>
      <c r="IJ477" s="24"/>
      <c r="IK477" s="24"/>
      <c r="IL477" s="24"/>
      <c r="IM477" s="24"/>
      <c r="IN477" s="24"/>
      <c r="IO477" s="24"/>
      <c r="IP477" s="24"/>
      <c r="IQ477" s="24"/>
      <c r="IR477" s="24"/>
      <c r="IS477" s="24"/>
      <c r="IT477" s="24"/>
      <c r="IU477" s="24"/>
      <c r="IV477" s="24"/>
      <c r="IW477" s="24"/>
      <c r="IX477" s="24"/>
      <c r="IY477" s="24"/>
      <c r="IZ477" s="24"/>
      <c r="JA477" s="24"/>
      <c r="JB477" s="24"/>
      <c r="JC477" s="24"/>
      <c r="JD477" s="24"/>
      <c r="JE477" s="24"/>
      <c r="JF477" s="24"/>
      <c r="JG477" s="24"/>
      <c r="JH477" s="24"/>
      <c r="JI477" s="24"/>
      <c r="JJ477" s="24"/>
      <c r="JK477" s="24"/>
      <c r="JL477" s="24"/>
      <c r="JM477" s="24"/>
      <c r="JN477" s="24"/>
      <c r="JO477" s="24"/>
      <c r="JP477" s="24"/>
      <c r="JQ477" s="24"/>
      <c r="JR477" s="24"/>
      <c r="JS477" s="24"/>
      <c r="JT477" s="24"/>
      <c r="JU477" s="24"/>
      <c r="JV477" s="24"/>
      <c r="JW477" s="24"/>
      <c r="JX477" s="24"/>
      <c r="JY477" s="24"/>
      <c r="JZ477" s="24"/>
      <c r="KA477" s="24"/>
      <c r="KB477" s="24"/>
      <c r="KC477" s="24"/>
      <c r="KD477" s="24"/>
      <c r="KE477" s="24"/>
      <c r="KF477" s="24"/>
      <c r="KG477" s="24"/>
      <c r="KH477" s="24"/>
      <c r="KI477" s="24"/>
      <c r="KJ477" s="24"/>
      <c r="KK477" s="24"/>
      <c r="KL477" s="24"/>
      <c r="KM477" s="24"/>
      <c r="KN477" s="24"/>
      <c r="KO477" s="24"/>
      <c r="KP477" s="24"/>
      <c r="KQ477" s="24"/>
      <c r="KR477" s="24"/>
      <c r="KS477" s="24"/>
      <c r="KT477" s="24"/>
      <c r="KU477" s="24"/>
      <c r="KV477" s="24"/>
      <c r="KW477" s="24"/>
      <c r="KX477" s="24"/>
      <c r="KY477" s="24"/>
      <c r="KZ477" s="24"/>
      <c r="LA477" s="24"/>
      <c r="LB477" s="24"/>
      <c r="LC477" s="24"/>
      <c r="LD477" s="24"/>
      <c r="LE477" s="24"/>
      <c r="LF477" s="24"/>
      <c r="LG477" s="24"/>
      <c r="LH477" s="24"/>
      <c r="LI477" s="24"/>
      <c r="LJ477" s="24"/>
      <c r="LK477" s="24"/>
      <c r="LL477" s="24"/>
      <c r="LM477" s="24"/>
      <c r="LN477" s="24"/>
      <c r="LO477" s="24"/>
      <c r="LP477" s="24"/>
      <c r="LQ477" s="24"/>
      <c r="LR477" s="24"/>
      <c r="LS477" s="24"/>
      <c r="LT477" s="24"/>
      <c r="LU477" s="24"/>
      <c r="LV477" s="24"/>
      <c r="LW477" s="24"/>
      <c r="LX477" s="24"/>
      <c r="LY477" s="24"/>
      <c r="LZ477" s="24"/>
      <c r="MA477" s="24"/>
      <c r="MB477" s="24"/>
      <c r="MC477" s="24"/>
      <c r="MD477" s="24"/>
      <c r="ME477" s="24"/>
      <c r="MF477" s="24"/>
      <c r="MG477" s="24"/>
      <c r="MH477" s="24"/>
      <c r="MI477" s="24"/>
      <c r="MJ477" s="24"/>
      <c r="MK477" s="24"/>
      <c r="ML477" s="24"/>
      <c r="MM477" s="24"/>
      <c r="MN477" s="24"/>
      <c r="MO477" s="24"/>
      <c r="MP477" s="24"/>
      <c r="MQ477" s="24"/>
      <c r="MR477" s="24"/>
      <c r="MS477" s="24"/>
      <c r="MT477" s="24"/>
      <c r="MU477" s="24"/>
      <c r="MV477" s="24"/>
      <c r="MW477" s="24"/>
      <c r="MX477" s="24"/>
      <c r="MY477" s="24"/>
      <c r="MZ477" s="24"/>
      <c r="NA477" s="24"/>
      <c r="NB477" s="24"/>
      <c r="NC477" s="24"/>
      <c r="ND477" s="24"/>
      <c r="NE477" s="24"/>
      <c r="NF477" s="24"/>
      <c r="NG477" s="24"/>
      <c r="NH477" s="24"/>
      <c r="NI477" s="24"/>
      <c r="NJ477" s="24"/>
      <c r="NK477" s="24"/>
      <c r="NL477" s="24"/>
      <c r="NM477" s="24"/>
      <c r="NN477" s="24"/>
      <c r="NO477" s="24"/>
      <c r="NP477" s="24"/>
      <c r="NQ477" s="24"/>
      <c r="NR477" s="24"/>
      <c r="NS477" s="24"/>
      <c r="NT477" s="24"/>
      <c r="NU477" s="24"/>
      <c r="NV477" s="24"/>
      <c r="NW477" s="24"/>
      <c r="NX477" s="24"/>
      <c r="NY477" s="24"/>
      <c r="NZ477" s="24"/>
      <c r="OA477" s="24"/>
      <c r="OB477" s="24"/>
      <c r="OC477" s="24"/>
      <c r="OD477" s="24"/>
      <c r="OE477" s="24"/>
      <c r="OF477" s="24"/>
      <c r="OG477" s="24"/>
      <c r="OH477" s="24"/>
      <c r="OI477" s="24"/>
      <c r="OJ477" s="24"/>
      <c r="OK477" s="24"/>
      <c r="OL477" s="24"/>
      <c r="OM477" s="24"/>
      <c r="ON477" s="24"/>
      <c r="OO477" s="24"/>
      <c r="OP477" s="24"/>
      <c r="OQ477" s="24"/>
      <c r="OR477" s="24"/>
      <c r="OS477" s="24"/>
      <c r="OT477" s="24"/>
      <c r="OU477" s="24"/>
      <c r="OV477" s="24"/>
      <c r="OW477" s="24"/>
      <c r="OX477" s="24"/>
      <c r="OY477" s="24"/>
      <c r="OZ477" s="24"/>
      <c r="PA477" s="24"/>
      <c r="PB477" s="24"/>
      <c r="PC477" s="24"/>
      <c r="PD477" s="24"/>
      <c r="PE477" s="24"/>
      <c r="PF477" s="24"/>
      <c r="PG477" s="24"/>
      <c r="PH477" s="24"/>
      <c r="PI477" s="24"/>
      <c r="PJ477" s="24"/>
      <c r="PK477" s="24"/>
      <c r="PL477" s="24"/>
      <c r="PM477" s="24"/>
      <c r="PN477" s="24"/>
      <c r="PO477" s="24"/>
      <c r="PP477" s="24"/>
      <c r="PQ477" s="24"/>
      <c r="PR477" s="24"/>
      <c r="PS477" s="24"/>
      <c r="PT477" s="24"/>
      <c r="PU477" s="24"/>
      <c r="PV477" s="24"/>
      <c r="PW477" s="24"/>
      <c r="PX477" s="24"/>
      <c r="PY477" s="24"/>
      <c r="PZ477" s="24"/>
      <c r="QA477" s="24"/>
      <c r="QB477" s="24"/>
      <c r="QC477" s="24"/>
      <c r="QD477" s="24"/>
      <c r="QE477" s="24"/>
      <c r="QF477" s="24"/>
      <c r="QG477" s="24"/>
      <c r="QH477" s="24"/>
      <c r="QI477" s="24"/>
      <c r="QJ477" s="24"/>
      <c r="QK477" s="24"/>
      <c r="QL477" s="24"/>
      <c r="QM477" s="24"/>
      <c r="QN477" s="24"/>
      <c r="QO477" s="24"/>
      <c r="QP477" s="24"/>
      <c r="QQ477" s="24"/>
      <c r="QR477" s="24"/>
      <c r="QS477" s="24"/>
      <c r="QT477" s="24"/>
      <c r="QU477" s="24"/>
      <c r="QV477" s="24"/>
      <c r="QW477" s="24"/>
      <c r="QX477" s="24"/>
      <c r="QY477" s="24"/>
      <c r="QZ477" s="24"/>
      <c r="RA477" s="24"/>
      <c r="RB477" s="24"/>
      <c r="RC477" s="24"/>
      <c r="RD477" s="24"/>
      <c r="RE477" s="24"/>
      <c r="RF477" s="24"/>
      <c r="RG477" s="24"/>
      <c r="RH477" s="24"/>
      <c r="RI477" s="24"/>
      <c r="RJ477" s="24"/>
      <c r="RK477" s="24"/>
      <c r="RL477" s="24"/>
      <c r="RM477" s="24"/>
      <c r="RN477" s="24"/>
      <c r="RO477" s="24"/>
      <c r="RP477" s="24"/>
      <c r="RQ477" s="24"/>
      <c r="RR477" s="24"/>
      <c r="RS477" s="24"/>
      <c r="RT477" s="24"/>
      <c r="RU477" s="24"/>
      <c r="RV477" s="24"/>
      <c r="RW477" s="24"/>
      <c r="RX477" s="24"/>
      <c r="RY477" s="24"/>
      <c r="RZ477" s="24"/>
      <c r="SA477" s="24"/>
      <c r="SB477" s="24"/>
      <c r="SC477" s="24"/>
      <c r="SD477" s="24"/>
      <c r="SE477" s="24"/>
      <c r="SF477" s="24"/>
      <c r="SG477" s="24"/>
      <c r="SH477" s="24"/>
      <c r="SI477" s="24"/>
      <c r="SJ477" s="24"/>
      <c r="SK477" s="24"/>
      <c r="SL477" s="24"/>
      <c r="SM477" s="24"/>
      <c r="SN477" s="24"/>
      <c r="SO477" s="24"/>
      <c r="SP477" s="24"/>
      <c r="SQ477" s="24"/>
      <c r="SR477" s="24"/>
      <c r="SS477" s="24"/>
      <c r="ST477" s="24"/>
      <c r="SU477" s="24"/>
      <c r="SV477" s="24"/>
      <c r="SW477" s="24"/>
      <c r="SX477" s="24"/>
      <c r="SY477" s="24"/>
      <c r="SZ477" s="24"/>
      <c r="TA477" s="24"/>
      <c r="TB477" s="24"/>
      <c r="TC477" s="24"/>
      <c r="TD477" s="24"/>
      <c r="TE477" s="24"/>
      <c r="TF477" s="24"/>
      <c r="TG477" s="24"/>
      <c r="TH477" s="24"/>
      <c r="TI477" s="24"/>
      <c r="TJ477" s="24"/>
      <c r="TK477" s="24"/>
      <c r="TL477" s="24"/>
      <c r="TM477" s="24"/>
      <c r="TN477" s="24"/>
      <c r="TO477" s="24"/>
      <c r="TP477" s="24"/>
      <c r="TQ477" s="24"/>
      <c r="TR477" s="24"/>
      <c r="TS477" s="24"/>
      <c r="TT477" s="24"/>
      <c r="TU477" s="24"/>
      <c r="TV477" s="24"/>
      <c r="TW477" s="24"/>
      <c r="TX477" s="24"/>
      <c r="TY477" s="24"/>
      <c r="TZ477" s="24"/>
      <c r="UA477" s="24"/>
      <c r="UB477" s="24"/>
      <c r="UC477" s="24"/>
      <c r="UD477" s="24"/>
      <c r="UE477" s="24"/>
      <c r="UF477" s="24"/>
      <c r="UG477" s="24"/>
      <c r="UH477" s="24"/>
      <c r="UI477" s="24"/>
      <c r="UJ477" s="24"/>
      <c r="UK477" s="24"/>
      <c r="UL477" s="24"/>
      <c r="UM477" s="24"/>
      <c r="UN477" s="24"/>
      <c r="UO477" s="24"/>
      <c r="UP477" s="24"/>
      <c r="UQ477" s="24"/>
      <c r="UR477" s="24"/>
      <c r="US477" s="24"/>
      <c r="UT477" s="24"/>
      <c r="UU477" s="24"/>
      <c r="UV477" s="24"/>
      <c r="UW477" s="24"/>
      <c r="UX477" s="24"/>
      <c r="UY477" s="24"/>
      <c r="UZ477" s="24"/>
      <c r="VA477" s="24"/>
      <c r="VB477" s="24"/>
      <c r="VC477" s="24"/>
      <c r="VD477" s="24"/>
    </row>
    <row r="478" spans="1:576" s="23" customFormat="1" ht="15" customHeight="1" x14ac:dyDescent="0.2">
      <c r="A478" s="18">
        <v>164</v>
      </c>
      <c r="B478" s="95" t="s">
        <v>325</v>
      </c>
      <c r="C478" s="95" t="s">
        <v>326</v>
      </c>
      <c r="D478" s="96">
        <v>14</v>
      </c>
      <c r="E478" s="89" t="s">
        <v>247</v>
      </c>
      <c r="F478" s="95" t="s">
        <v>327</v>
      </c>
      <c r="G478" s="130">
        <v>18</v>
      </c>
      <c r="H478" s="22">
        <v>40</v>
      </c>
      <c r="I478" s="22" t="s">
        <v>107</v>
      </c>
      <c r="J478" s="21" t="s">
        <v>288</v>
      </c>
      <c r="K478" s="21" t="s">
        <v>287</v>
      </c>
      <c r="L478" s="21" t="s">
        <v>117</v>
      </c>
      <c r="M478" s="22">
        <v>1</v>
      </c>
      <c r="N478" s="63">
        <v>76946</v>
      </c>
      <c r="O478" s="62"/>
      <c r="P478" s="62"/>
      <c r="Q478" s="62">
        <f t="shared" si="245"/>
        <v>76946</v>
      </c>
      <c r="R478" s="62"/>
      <c r="S478" s="62">
        <f t="shared" si="246"/>
        <v>13686.333333333334</v>
      </c>
      <c r="T478" s="62">
        <f t="shared" si="247"/>
        <v>136863.33333333334</v>
      </c>
      <c r="U478" s="62">
        <f t="shared" si="248"/>
        <v>13465.55</v>
      </c>
      <c r="V478" s="62">
        <f t="shared" si="249"/>
        <v>2308.38</v>
      </c>
      <c r="W478" s="62">
        <f t="shared" si="250"/>
        <v>3847.3</v>
      </c>
      <c r="X478" s="62">
        <f t="shared" si="251"/>
        <v>1538.92</v>
      </c>
      <c r="Y478" s="62">
        <v>3037</v>
      </c>
      <c r="Z478" s="62">
        <v>2135</v>
      </c>
      <c r="AA478" s="64"/>
      <c r="AB478" s="64">
        <f t="shared" si="253"/>
        <v>115823.95555555557</v>
      </c>
      <c r="AC478" s="64">
        <f t="shared" si="254"/>
        <v>1389887.4666666668</v>
      </c>
      <c r="AD478" s="64"/>
      <c r="AE478" s="64"/>
      <c r="AF478" s="64"/>
      <c r="AG478" s="64"/>
      <c r="AH478" s="64"/>
      <c r="AI478" s="64"/>
      <c r="AJ478" s="64"/>
      <c r="AK478" s="64"/>
      <c r="AL478" s="6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  <c r="BV478" s="24"/>
      <c r="BW478" s="24"/>
      <c r="BX478" s="24"/>
      <c r="BY478" s="24"/>
      <c r="BZ478" s="24"/>
      <c r="CA478" s="24"/>
      <c r="CB478" s="24"/>
      <c r="CC478" s="24"/>
      <c r="CD478" s="24"/>
      <c r="CE478" s="24"/>
      <c r="CF478" s="24"/>
      <c r="CG478" s="24"/>
      <c r="CH478" s="24"/>
      <c r="CI478" s="24"/>
      <c r="CJ478" s="24"/>
      <c r="CK478" s="24"/>
      <c r="CL478" s="24"/>
      <c r="CM478" s="24"/>
      <c r="CN478" s="24"/>
      <c r="CO478" s="24"/>
      <c r="CP478" s="24"/>
      <c r="CQ478" s="24"/>
      <c r="CR478" s="24"/>
      <c r="CS478" s="24"/>
      <c r="CT478" s="24"/>
      <c r="CU478" s="24"/>
      <c r="CV478" s="24"/>
      <c r="CW478" s="24"/>
      <c r="CX478" s="24"/>
      <c r="CY478" s="24"/>
      <c r="CZ478" s="24"/>
      <c r="DA478" s="24"/>
      <c r="DB478" s="24"/>
      <c r="DC478" s="24"/>
      <c r="DD478" s="24"/>
      <c r="DE478" s="24"/>
      <c r="DF478" s="24"/>
      <c r="DG478" s="24"/>
      <c r="DH478" s="24"/>
      <c r="DI478" s="24"/>
      <c r="DJ478" s="24"/>
      <c r="DK478" s="24"/>
      <c r="DL478" s="24"/>
      <c r="DM478" s="24"/>
      <c r="DN478" s="24"/>
      <c r="DO478" s="24"/>
      <c r="DP478" s="24"/>
      <c r="DQ478" s="24"/>
      <c r="DR478" s="24"/>
      <c r="DS478" s="24"/>
      <c r="DT478" s="24"/>
      <c r="DU478" s="24"/>
      <c r="DV478" s="24"/>
      <c r="DW478" s="24"/>
      <c r="DX478" s="24"/>
      <c r="DY478" s="24"/>
      <c r="DZ478" s="24"/>
      <c r="EA478" s="24"/>
      <c r="EB478" s="24"/>
      <c r="EC478" s="24"/>
      <c r="ED478" s="24"/>
      <c r="EE478" s="24"/>
      <c r="EF478" s="24"/>
      <c r="EG478" s="24"/>
      <c r="EH478" s="24"/>
      <c r="EI478" s="24"/>
      <c r="EJ478" s="24"/>
      <c r="EK478" s="24"/>
      <c r="EL478" s="24"/>
      <c r="EM478" s="24"/>
      <c r="EN478" s="24"/>
      <c r="EO478" s="24"/>
      <c r="EP478" s="24"/>
      <c r="EQ478" s="24"/>
      <c r="ER478" s="24"/>
      <c r="ES478" s="24"/>
      <c r="ET478" s="24"/>
      <c r="EU478" s="24"/>
      <c r="EV478" s="24"/>
      <c r="EW478" s="24"/>
      <c r="EX478" s="24"/>
      <c r="EY478" s="24"/>
      <c r="EZ478" s="24"/>
      <c r="FA478" s="24"/>
      <c r="FB478" s="24"/>
      <c r="FC478" s="24"/>
      <c r="FD478" s="24"/>
      <c r="FE478" s="24"/>
      <c r="FF478" s="24"/>
      <c r="FG478" s="24"/>
      <c r="FH478" s="24"/>
      <c r="FI478" s="24"/>
      <c r="FJ478" s="24"/>
      <c r="FK478" s="24"/>
      <c r="FL478" s="24"/>
      <c r="FM478" s="24"/>
      <c r="FN478" s="24"/>
      <c r="FO478" s="24"/>
      <c r="FP478" s="24"/>
      <c r="FQ478" s="24"/>
      <c r="FR478" s="24"/>
      <c r="FS478" s="24"/>
      <c r="FT478" s="24"/>
      <c r="FU478" s="24"/>
      <c r="FV478" s="24"/>
      <c r="FW478" s="24"/>
      <c r="FX478" s="24"/>
      <c r="FY478" s="24"/>
      <c r="FZ478" s="24"/>
      <c r="GA478" s="24"/>
      <c r="GB478" s="24"/>
      <c r="GC478" s="24"/>
      <c r="GD478" s="24"/>
      <c r="GE478" s="24"/>
      <c r="GF478" s="24"/>
      <c r="GG478" s="24"/>
      <c r="GH478" s="24"/>
      <c r="GI478" s="24"/>
      <c r="GJ478" s="24"/>
      <c r="GK478" s="24"/>
      <c r="GL478" s="24"/>
      <c r="GM478" s="24"/>
      <c r="GN478" s="24"/>
      <c r="GO478" s="24"/>
      <c r="GP478" s="24"/>
      <c r="GQ478" s="24"/>
      <c r="GR478" s="24"/>
      <c r="GS478" s="24"/>
      <c r="GT478" s="24"/>
      <c r="GU478" s="24"/>
      <c r="GV478" s="24"/>
      <c r="GW478" s="24"/>
      <c r="GX478" s="24"/>
      <c r="GY478" s="24"/>
      <c r="GZ478" s="24"/>
      <c r="HA478" s="24"/>
      <c r="HB478" s="24"/>
      <c r="HC478" s="24"/>
      <c r="HD478" s="24"/>
      <c r="HE478" s="24"/>
      <c r="HF478" s="24"/>
      <c r="HG478" s="24"/>
      <c r="HH478" s="24"/>
      <c r="HI478" s="24"/>
      <c r="HJ478" s="24"/>
      <c r="HK478" s="24"/>
      <c r="HL478" s="24"/>
      <c r="HM478" s="24"/>
      <c r="HN478" s="24"/>
      <c r="HO478" s="24"/>
      <c r="HP478" s="24"/>
      <c r="HQ478" s="24"/>
      <c r="HR478" s="24"/>
      <c r="HS478" s="24"/>
      <c r="HT478" s="24"/>
      <c r="HU478" s="24"/>
      <c r="HV478" s="24"/>
      <c r="HW478" s="24"/>
      <c r="HX478" s="24"/>
      <c r="HY478" s="24"/>
      <c r="HZ478" s="24"/>
      <c r="IA478" s="24"/>
      <c r="IB478" s="24"/>
      <c r="IC478" s="24"/>
      <c r="ID478" s="24"/>
      <c r="IE478" s="24"/>
      <c r="IF478" s="24"/>
      <c r="IG478" s="24"/>
      <c r="IH478" s="24"/>
      <c r="II478" s="24"/>
      <c r="IJ478" s="24"/>
      <c r="IK478" s="24"/>
      <c r="IL478" s="24"/>
      <c r="IM478" s="24"/>
      <c r="IN478" s="24"/>
      <c r="IO478" s="24"/>
      <c r="IP478" s="24"/>
      <c r="IQ478" s="24"/>
      <c r="IR478" s="24"/>
      <c r="IS478" s="24"/>
      <c r="IT478" s="24"/>
      <c r="IU478" s="24"/>
      <c r="IV478" s="24"/>
      <c r="IW478" s="24"/>
      <c r="IX478" s="24"/>
      <c r="IY478" s="24"/>
      <c r="IZ478" s="24"/>
      <c r="JA478" s="24"/>
      <c r="JB478" s="24"/>
      <c r="JC478" s="24"/>
      <c r="JD478" s="24"/>
      <c r="JE478" s="24"/>
      <c r="JF478" s="24"/>
      <c r="JG478" s="24"/>
      <c r="JH478" s="24"/>
      <c r="JI478" s="24"/>
      <c r="JJ478" s="24"/>
      <c r="JK478" s="24"/>
      <c r="JL478" s="24"/>
      <c r="JM478" s="24"/>
      <c r="JN478" s="24"/>
      <c r="JO478" s="24"/>
      <c r="JP478" s="24"/>
      <c r="JQ478" s="24"/>
      <c r="JR478" s="24"/>
      <c r="JS478" s="24"/>
      <c r="JT478" s="24"/>
      <c r="JU478" s="24"/>
      <c r="JV478" s="24"/>
      <c r="JW478" s="24"/>
      <c r="JX478" s="24"/>
      <c r="JY478" s="24"/>
      <c r="JZ478" s="24"/>
      <c r="KA478" s="24"/>
      <c r="KB478" s="24"/>
      <c r="KC478" s="24"/>
      <c r="KD478" s="24"/>
      <c r="KE478" s="24"/>
      <c r="KF478" s="24"/>
      <c r="KG478" s="24"/>
      <c r="KH478" s="24"/>
      <c r="KI478" s="24"/>
      <c r="KJ478" s="24"/>
      <c r="KK478" s="24"/>
      <c r="KL478" s="24"/>
      <c r="KM478" s="24"/>
      <c r="KN478" s="24"/>
      <c r="KO478" s="24"/>
      <c r="KP478" s="24"/>
      <c r="KQ478" s="24"/>
      <c r="KR478" s="24"/>
      <c r="KS478" s="24"/>
      <c r="KT478" s="24"/>
      <c r="KU478" s="24"/>
      <c r="KV478" s="24"/>
      <c r="KW478" s="24"/>
      <c r="KX478" s="24"/>
      <c r="KY478" s="24"/>
      <c r="KZ478" s="24"/>
      <c r="LA478" s="24"/>
      <c r="LB478" s="24"/>
      <c r="LC478" s="24"/>
      <c r="LD478" s="24"/>
      <c r="LE478" s="24"/>
      <c r="LF478" s="24"/>
      <c r="LG478" s="24"/>
      <c r="LH478" s="24"/>
      <c r="LI478" s="24"/>
      <c r="LJ478" s="24"/>
      <c r="LK478" s="24"/>
      <c r="LL478" s="24"/>
      <c r="LM478" s="24"/>
      <c r="LN478" s="24"/>
      <c r="LO478" s="24"/>
      <c r="LP478" s="24"/>
      <c r="LQ478" s="24"/>
      <c r="LR478" s="24"/>
      <c r="LS478" s="24"/>
      <c r="LT478" s="24"/>
      <c r="LU478" s="24"/>
      <c r="LV478" s="24"/>
      <c r="LW478" s="24"/>
      <c r="LX478" s="24"/>
      <c r="LY478" s="24"/>
      <c r="LZ478" s="24"/>
      <c r="MA478" s="24"/>
      <c r="MB478" s="24"/>
      <c r="MC478" s="24"/>
      <c r="MD478" s="24"/>
      <c r="ME478" s="24"/>
      <c r="MF478" s="24"/>
      <c r="MG478" s="24"/>
      <c r="MH478" s="24"/>
      <c r="MI478" s="24"/>
      <c r="MJ478" s="24"/>
      <c r="MK478" s="24"/>
      <c r="ML478" s="24"/>
      <c r="MM478" s="24"/>
      <c r="MN478" s="24"/>
      <c r="MO478" s="24"/>
      <c r="MP478" s="24"/>
      <c r="MQ478" s="24"/>
      <c r="MR478" s="24"/>
      <c r="MS478" s="24"/>
      <c r="MT478" s="24"/>
      <c r="MU478" s="24"/>
      <c r="MV478" s="24"/>
      <c r="MW478" s="24"/>
      <c r="MX478" s="24"/>
      <c r="MY478" s="24"/>
      <c r="MZ478" s="24"/>
      <c r="NA478" s="24"/>
      <c r="NB478" s="24"/>
      <c r="NC478" s="24"/>
      <c r="ND478" s="24"/>
      <c r="NE478" s="24"/>
      <c r="NF478" s="24"/>
      <c r="NG478" s="24"/>
      <c r="NH478" s="24"/>
      <c r="NI478" s="24"/>
      <c r="NJ478" s="24"/>
      <c r="NK478" s="24"/>
      <c r="NL478" s="24"/>
      <c r="NM478" s="24"/>
      <c r="NN478" s="24"/>
      <c r="NO478" s="24"/>
      <c r="NP478" s="24"/>
      <c r="NQ478" s="24"/>
      <c r="NR478" s="24"/>
      <c r="NS478" s="24"/>
      <c r="NT478" s="24"/>
      <c r="NU478" s="24"/>
      <c r="NV478" s="24"/>
      <c r="NW478" s="24"/>
      <c r="NX478" s="24"/>
      <c r="NY478" s="24"/>
      <c r="NZ478" s="24"/>
      <c r="OA478" s="24"/>
      <c r="OB478" s="24"/>
      <c r="OC478" s="24"/>
      <c r="OD478" s="24"/>
      <c r="OE478" s="24"/>
      <c r="OF478" s="24"/>
      <c r="OG478" s="24"/>
      <c r="OH478" s="24"/>
      <c r="OI478" s="24"/>
      <c r="OJ478" s="24"/>
      <c r="OK478" s="24"/>
      <c r="OL478" s="24"/>
      <c r="OM478" s="24"/>
      <c r="ON478" s="24"/>
      <c r="OO478" s="24"/>
      <c r="OP478" s="24"/>
      <c r="OQ478" s="24"/>
      <c r="OR478" s="24"/>
      <c r="OS478" s="24"/>
      <c r="OT478" s="24"/>
      <c r="OU478" s="24"/>
      <c r="OV478" s="24"/>
      <c r="OW478" s="24"/>
      <c r="OX478" s="24"/>
      <c r="OY478" s="24"/>
      <c r="OZ478" s="24"/>
      <c r="PA478" s="24"/>
      <c r="PB478" s="24"/>
      <c r="PC478" s="24"/>
      <c r="PD478" s="24"/>
      <c r="PE478" s="24"/>
      <c r="PF478" s="24"/>
      <c r="PG478" s="24"/>
      <c r="PH478" s="24"/>
      <c r="PI478" s="24"/>
      <c r="PJ478" s="24"/>
      <c r="PK478" s="24"/>
      <c r="PL478" s="24"/>
      <c r="PM478" s="24"/>
      <c r="PN478" s="24"/>
      <c r="PO478" s="24"/>
      <c r="PP478" s="24"/>
      <c r="PQ478" s="24"/>
      <c r="PR478" s="24"/>
      <c r="PS478" s="24"/>
      <c r="PT478" s="24"/>
      <c r="PU478" s="24"/>
      <c r="PV478" s="24"/>
      <c r="PW478" s="24"/>
      <c r="PX478" s="24"/>
      <c r="PY478" s="24"/>
      <c r="PZ478" s="24"/>
      <c r="QA478" s="24"/>
      <c r="QB478" s="24"/>
      <c r="QC478" s="24"/>
      <c r="QD478" s="24"/>
      <c r="QE478" s="24"/>
      <c r="QF478" s="24"/>
      <c r="QG478" s="24"/>
      <c r="QH478" s="24"/>
      <c r="QI478" s="24"/>
      <c r="QJ478" s="24"/>
      <c r="QK478" s="24"/>
      <c r="QL478" s="24"/>
      <c r="QM478" s="24"/>
      <c r="QN478" s="24"/>
      <c r="QO478" s="24"/>
      <c r="QP478" s="24"/>
      <c r="QQ478" s="24"/>
      <c r="QR478" s="24"/>
      <c r="QS478" s="24"/>
      <c r="QT478" s="24"/>
      <c r="QU478" s="24"/>
      <c r="QV478" s="24"/>
      <c r="QW478" s="24"/>
      <c r="QX478" s="24"/>
      <c r="QY478" s="24"/>
      <c r="QZ478" s="24"/>
      <c r="RA478" s="24"/>
      <c r="RB478" s="24"/>
      <c r="RC478" s="24"/>
      <c r="RD478" s="24"/>
      <c r="RE478" s="24"/>
      <c r="RF478" s="24"/>
      <c r="RG478" s="24"/>
      <c r="RH478" s="24"/>
      <c r="RI478" s="24"/>
      <c r="RJ478" s="24"/>
      <c r="RK478" s="24"/>
      <c r="RL478" s="24"/>
      <c r="RM478" s="24"/>
      <c r="RN478" s="24"/>
      <c r="RO478" s="24"/>
      <c r="RP478" s="24"/>
      <c r="RQ478" s="24"/>
      <c r="RR478" s="24"/>
      <c r="RS478" s="24"/>
      <c r="RT478" s="24"/>
      <c r="RU478" s="24"/>
      <c r="RV478" s="24"/>
      <c r="RW478" s="24"/>
      <c r="RX478" s="24"/>
      <c r="RY478" s="24"/>
      <c r="RZ478" s="24"/>
      <c r="SA478" s="24"/>
      <c r="SB478" s="24"/>
      <c r="SC478" s="24"/>
      <c r="SD478" s="24"/>
      <c r="SE478" s="24"/>
      <c r="SF478" s="24"/>
      <c r="SG478" s="24"/>
      <c r="SH478" s="24"/>
      <c r="SI478" s="24"/>
      <c r="SJ478" s="24"/>
      <c r="SK478" s="24"/>
      <c r="SL478" s="24"/>
      <c r="SM478" s="24"/>
      <c r="SN478" s="24"/>
      <c r="SO478" s="24"/>
      <c r="SP478" s="24"/>
      <c r="SQ478" s="24"/>
      <c r="SR478" s="24"/>
      <c r="SS478" s="24"/>
      <c r="ST478" s="24"/>
      <c r="SU478" s="24"/>
      <c r="SV478" s="24"/>
      <c r="SW478" s="24"/>
      <c r="SX478" s="24"/>
      <c r="SY478" s="24"/>
      <c r="SZ478" s="24"/>
      <c r="TA478" s="24"/>
      <c r="TB478" s="24"/>
      <c r="TC478" s="24"/>
      <c r="TD478" s="24"/>
      <c r="TE478" s="24"/>
      <c r="TF478" s="24"/>
      <c r="TG478" s="24"/>
      <c r="TH478" s="24"/>
      <c r="TI478" s="24"/>
      <c r="TJ478" s="24"/>
      <c r="TK478" s="24"/>
      <c r="TL478" s="24"/>
      <c r="TM478" s="24"/>
      <c r="TN478" s="24"/>
      <c r="TO478" s="24"/>
      <c r="TP478" s="24"/>
      <c r="TQ478" s="24"/>
      <c r="TR478" s="24"/>
      <c r="TS478" s="24"/>
      <c r="TT478" s="24"/>
      <c r="TU478" s="24"/>
      <c r="TV478" s="24"/>
      <c r="TW478" s="24"/>
      <c r="TX478" s="24"/>
      <c r="TY478" s="24"/>
      <c r="TZ478" s="24"/>
      <c r="UA478" s="24"/>
      <c r="UB478" s="24"/>
      <c r="UC478" s="24"/>
      <c r="UD478" s="24"/>
      <c r="UE478" s="24"/>
      <c r="UF478" s="24"/>
      <c r="UG478" s="24"/>
      <c r="UH478" s="24"/>
      <c r="UI478" s="24"/>
      <c r="UJ478" s="24"/>
      <c r="UK478" s="24"/>
      <c r="UL478" s="24"/>
      <c r="UM478" s="24"/>
      <c r="UN478" s="24"/>
      <c r="UO478" s="24"/>
      <c r="UP478" s="24"/>
      <c r="UQ478" s="24"/>
      <c r="UR478" s="24"/>
      <c r="US478" s="24"/>
      <c r="UT478" s="24"/>
      <c r="UU478" s="24"/>
      <c r="UV478" s="24"/>
      <c r="UW478" s="24"/>
      <c r="UX478" s="24"/>
      <c r="UY478" s="24"/>
      <c r="UZ478" s="24"/>
      <c r="VA478" s="24"/>
      <c r="VB478" s="24"/>
      <c r="VC478" s="24"/>
      <c r="VD478" s="24"/>
    </row>
    <row r="479" spans="1:576" s="23" customFormat="1" ht="15" customHeight="1" x14ac:dyDescent="0.2">
      <c r="A479" s="159"/>
      <c r="B479" s="160"/>
      <c r="C479" s="89"/>
      <c r="D479" s="20"/>
      <c r="E479" s="160"/>
      <c r="F479" s="89"/>
      <c r="G479" s="162"/>
      <c r="H479" s="90"/>
      <c r="I479" s="90"/>
      <c r="J479" s="161"/>
      <c r="K479" s="161"/>
      <c r="L479" s="91" t="s">
        <v>118</v>
      </c>
      <c r="M479" s="90"/>
      <c r="N479" s="71">
        <f t="shared" ref="N479:AA479" si="255">SUM(N315:N478)</f>
        <v>2000458</v>
      </c>
      <c r="O479" s="71">
        <f t="shared" si="255"/>
        <v>341628.8000000004</v>
      </c>
      <c r="P479" s="71">
        <f t="shared" si="255"/>
        <v>0</v>
      </c>
      <c r="Q479" s="71">
        <f t="shared" si="255"/>
        <v>2342086.7999999952</v>
      </c>
      <c r="R479" s="71">
        <f t="shared" si="255"/>
        <v>43933.63999999997</v>
      </c>
      <c r="S479" s="71">
        <f t="shared" si="255"/>
        <v>433594.13333333295</v>
      </c>
      <c r="T479" s="71">
        <f t="shared" si="255"/>
        <v>4335941.3333333284</v>
      </c>
      <c r="U479" s="71">
        <f t="shared" si="255"/>
        <v>409865.19000000006</v>
      </c>
      <c r="V479" s="71">
        <f t="shared" si="255"/>
        <v>70262.603999999978</v>
      </c>
      <c r="W479" s="71">
        <f t="shared" si="255"/>
        <v>117104.34000000007</v>
      </c>
      <c r="X479" s="71">
        <f t="shared" si="255"/>
        <v>46841.736000000034</v>
      </c>
      <c r="Y479" s="71">
        <f t="shared" si="255"/>
        <v>155824</v>
      </c>
      <c r="Z479" s="71">
        <f t="shared" si="255"/>
        <v>103654</v>
      </c>
      <c r="AA479" s="71">
        <f t="shared" si="255"/>
        <v>1239100.3999999966</v>
      </c>
      <c r="AB479" s="214">
        <f t="shared" si="253"/>
        <v>3790291.9655555496</v>
      </c>
      <c r="AC479" s="71">
        <f>SUM(AC315:AC478)</f>
        <v>45483503.586666703</v>
      </c>
      <c r="AD479" s="71"/>
      <c r="AE479" s="71"/>
      <c r="AF479" s="71">
        <v>250000</v>
      </c>
      <c r="AG479" s="71">
        <v>90000</v>
      </c>
      <c r="AH479" s="71"/>
      <c r="AI479" s="71">
        <v>100000</v>
      </c>
      <c r="AJ479" s="71"/>
      <c r="AK479" s="71"/>
      <c r="AL479" s="71">
        <v>962476.45</v>
      </c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  <c r="BV479" s="24"/>
      <c r="BW479" s="24"/>
      <c r="BX479" s="24"/>
      <c r="BY479" s="24"/>
      <c r="BZ479" s="24"/>
      <c r="CA479" s="24"/>
      <c r="CB479" s="24"/>
      <c r="CC479" s="24"/>
      <c r="CD479" s="24"/>
      <c r="CE479" s="24"/>
      <c r="CF479" s="24"/>
      <c r="CG479" s="24"/>
      <c r="CH479" s="24"/>
      <c r="CI479" s="24"/>
      <c r="CJ479" s="24"/>
      <c r="CK479" s="24"/>
      <c r="CL479" s="24"/>
      <c r="CM479" s="24"/>
      <c r="CN479" s="24"/>
      <c r="CO479" s="24"/>
      <c r="CP479" s="24"/>
      <c r="CQ479" s="24"/>
      <c r="CR479" s="24"/>
      <c r="CS479" s="24"/>
      <c r="CT479" s="24"/>
      <c r="CU479" s="24"/>
      <c r="CV479" s="24"/>
      <c r="CW479" s="24"/>
      <c r="CX479" s="24"/>
      <c r="CY479" s="24"/>
      <c r="CZ479" s="24"/>
      <c r="DA479" s="24"/>
      <c r="DB479" s="24"/>
      <c r="DC479" s="24"/>
      <c r="DD479" s="24"/>
      <c r="DE479" s="24"/>
      <c r="DF479" s="24"/>
      <c r="DG479" s="24"/>
      <c r="DH479" s="24"/>
      <c r="DI479" s="24"/>
      <c r="DJ479" s="24"/>
      <c r="DK479" s="24"/>
      <c r="DL479" s="24"/>
      <c r="DM479" s="24"/>
      <c r="DN479" s="24"/>
      <c r="DO479" s="24"/>
      <c r="DP479" s="24"/>
      <c r="DQ479" s="24"/>
      <c r="DR479" s="24"/>
      <c r="DS479" s="24"/>
      <c r="DT479" s="24"/>
      <c r="DU479" s="24"/>
      <c r="DV479" s="24"/>
      <c r="DW479" s="24"/>
      <c r="DX479" s="24"/>
      <c r="DY479" s="24"/>
      <c r="DZ479" s="24"/>
      <c r="EA479" s="24"/>
      <c r="EB479" s="24"/>
      <c r="EC479" s="24"/>
      <c r="ED479" s="24"/>
      <c r="EE479" s="24"/>
      <c r="EF479" s="24"/>
      <c r="EG479" s="24"/>
      <c r="EH479" s="24"/>
      <c r="EI479" s="24"/>
      <c r="EJ479" s="24"/>
      <c r="EK479" s="24"/>
      <c r="EL479" s="24"/>
      <c r="EM479" s="24"/>
      <c r="EN479" s="24"/>
      <c r="EO479" s="24"/>
      <c r="EP479" s="24"/>
      <c r="EQ479" s="24"/>
      <c r="ER479" s="24"/>
      <c r="ES479" s="24"/>
      <c r="ET479" s="24"/>
      <c r="EU479" s="24"/>
      <c r="EV479" s="24"/>
      <c r="EW479" s="24"/>
      <c r="EX479" s="24"/>
      <c r="EY479" s="24"/>
      <c r="EZ479" s="24"/>
      <c r="FA479" s="24"/>
      <c r="FB479" s="24"/>
      <c r="FC479" s="24"/>
      <c r="FD479" s="24"/>
      <c r="FE479" s="24"/>
      <c r="FF479" s="24"/>
      <c r="FG479" s="24"/>
      <c r="FH479" s="24"/>
      <c r="FI479" s="24"/>
      <c r="FJ479" s="24"/>
      <c r="FK479" s="24"/>
      <c r="FL479" s="24"/>
      <c r="FM479" s="24"/>
      <c r="FN479" s="24"/>
      <c r="FO479" s="24"/>
      <c r="FP479" s="24"/>
      <c r="FQ479" s="24"/>
      <c r="FR479" s="24"/>
      <c r="FS479" s="24"/>
      <c r="FT479" s="24"/>
      <c r="FU479" s="24"/>
      <c r="FV479" s="24"/>
      <c r="FW479" s="24"/>
      <c r="FX479" s="24"/>
      <c r="FY479" s="24"/>
      <c r="FZ479" s="24"/>
      <c r="GA479" s="24"/>
      <c r="GB479" s="24"/>
      <c r="GC479" s="24"/>
      <c r="GD479" s="24"/>
      <c r="GE479" s="24"/>
      <c r="GF479" s="24"/>
      <c r="GG479" s="24"/>
      <c r="GH479" s="24"/>
      <c r="GI479" s="24"/>
      <c r="GJ479" s="24"/>
      <c r="GK479" s="24"/>
      <c r="GL479" s="24"/>
      <c r="GM479" s="24"/>
      <c r="GN479" s="24"/>
      <c r="GO479" s="24"/>
      <c r="GP479" s="24"/>
      <c r="GQ479" s="24"/>
      <c r="GR479" s="24"/>
      <c r="GS479" s="24"/>
      <c r="GT479" s="24"/>
      <c r="GU479" s="24"/>
      <c r="GV479" s="24"/>
      <c r="GW479" s="24"/>
      <c r="GX479" s="24"/>
      <c r="GY479" s="24"/>
      <c r="GZ479" s="24"/>
      <c r="HA479" s="24"/>
      <c r="HB479" s="24"/>
      <c r="HC479" s="24"/>
      <c r="HD479" s="24"/>
      <c r="HE479" s="24"/>
      <c r="HF479" s="24"/>
      <c r="HG479" s="24"/>
      <c r="HH479" s="24"/>
      <c r="HI479" s="24"/>
      <c r="HJ479" s="24"/>
      <c r="HK479" s="24"/>
      <c r="HL479" s="24"/>
      <c r="HM479" s="24"/>
      <c r="HN479" s="24"/>
      <c r="HO479" s="24"/>
      <c r="HP479" s="24"/>
      <c r="HQ479" s="24"/>
      <c r="HR479" s="24"/>
      <c r="HS479" s="24"/>
      <c r="HT479" s="24"/>
      <c r="HU479" s="24"/>
      <c r="HV479" s="24"/>
      <c r="HW479" s="24"/>
      <c r="HX479" s="24"/>
      <c r="HY479" s="24"/>
      <c r="HZ479" s="24"/>
      <c r="IA479" s="24"/>
      <c r="IB479" s="24"/>
      <c r="IC479" s="24"/>
      <c r="ID479" s="24"/>
      <c r="IE479" s="24"/>
      <c r="IF479" s="24"/>
      <c r="IG479" s="24"/>
      <c r="IH479" s="24"/>
      <c r="II479" s="24"/>
      <c r="IJ479" s="24"/>
      <c r="IK479" s="24"/>
      <c r="IL479" s="24"/>
      <c r="IM479" s="24"/>
      <c r="IN479" s="24"/>
      <c r="IO479" s="24"/>
      <c r="IP479" s="24"/>
      <c r="IQ479" s="24"/>
      <c r="IR479" s="24"/>
      <c r="IS479" s="24"/>
      <c r="IT479" s="24"/>
      <c r="IU479" s="24"/>
      <c r="IV479" s="24"/>
      <c r="IW479" s="24"/>
      <c r="IX479" s="24"/>
      <c r="IY479" s="24"/>
      <c r="IZ479" s="24"/>
      <c r="JA479" s="24"/>
      <c r="JB479" s="24"/>
      <c r="JC479" s="24"/>
      <c r="JD479" s="24"/>
      <c r="JE479" s="24"/>
      <c r="JF479" s="24"/>
      <c r="JG479" s="24"/>
      <c r="JH479" s="24"/>
      <c r="JI479" s="24"/>
      <c r="JJ479" s="24"/>
      <c r="JK479" s="24"/>
      <c r="JL479" s="24"/>
      <c r="JM479" s="24"/>
      <c r="JN479" s="24"/>
      <c r="JO479" s="24"/>
      <c r="JP479" s="24"/>
      <c r="JQ479" s="24"/>
      <c r="JR479" s="24"/>
      <c r="JS479" s="24"/>
      <c r="JT479" s="24"/>
      <c r="JU479" s="24"/>
      <c r="JV479" s="24"/>
      <c r="JW479" s="24"/>
      <c r="JX479" s="24"/>
      <c r="JY479" s="24"/>
      <c r="JZ479" s="24"/>
      <c r="KA479" s="24"/>
      <c r="KB479" s="24"/>
      <c r="KC479" s="24"/>
      <c r="KD479" s="24"/>
      <c r="KE479" s="24"/>
      <c r="KF479" s="24"/>
      <c r="KG479" s="24"/>
      <c r="KH479" s="24"/>
      <c r="KI479" s="24"/>
      <c r="KJ479" s="24"/>
      <c r="KK479" s="24"/>
      <c r="KL479" s="24"/>
      <c r="KM479" s="24"/>
      <c r="KN479" s="24"/>
      <c r="KO479" s="24"/>
      <c r="KP479" s="24"/>
      <c r="KQ479" s="24"/>
      <c r="KR479" s="24"/>
      <c r="KS479" s="24"/>
      <c r="KT479" s="24"/>
      <c r="KU479" s="24"/>
      <c r="KV479" s="24"/>
      <c r="KW479" s="24"/>
      <c r="KX479" s="24"/>
      <c r="KY479" s="24"/>
      <c r="KZ479" s="24"/>
      <c r="LA479" s="24"/>
      <c r="LB479" s="24"/>
      <c r="LC479" s="24"/>
      <c r="LD479" s="24"/>
      <c r="LE479" s="24"/>
      <c r="LF479" s="24"/>
      <c r="LG479" s="24"/>
      <c r="LH479" s="24"/>
      <c r="LI479" s="24"/>
      <c r="LJ479" s="24"/>
      <c r="LK479" s="24"/>
      <c r="LL479" s="24"/>
      <c r="LM479" s="24"/>
      <c r="LN479" s="24"/>
      <c r="LO479" s="24"/>
      <c r="LP479" s="24"/>
      <c r="LQ479" s="24"/>
      <c r="LR479" s="24"/>
      <c r="LS479" s="24"/>
      <c r="LT479" s="24"/>
      <c r="LU479" s="24"/>
      <c r="LV479" s="24"/>
      <c r="LW479" s="24"/>
      <c r="LX479" s="24"/>
      <c r="LY479" s="24"/>
      <c r="LZ479" s="24"/>
      <c r="MA479" s="24"/>
      <c r="MB479" s="24"/>
      <c r="MC479" s="24"/>
      <c r="MD479" s="24"/>
      <c r="ME479" s="24"/>
      <c r="MF479" s="24"/>
      <c r="MG479" s="24"/>
      <c r="MH479" s="24"/>
      <c r="MI479" s="24"/>
      <c r="MJ479" s="24"/>
      <c r="MK479" s="24"/>
      <c r="ML479" s="24"/>
      <c r="MM479" s="24"/>
      <c r="MN479" s="24"/>
      <c r="MO479" s="24"/>
      <c r="MP479" s="24"/>
      <c r="MQ479" s="24"/>
      <c r="MR479" s="24"/>
      <c r="MS479" s="24"/>
      <c r="MT479" s="24"/>
      <c r="MU479" s="24"/>
      <c r="MV479" s="24"/>
      <c r="MW479" s="24"/>
      <c r="MX479" s="24"/>
      <c r="MY479" s="24"/>
      <c r="MZ479" s="24"/>
      <c r="NA479" s="24"/>
      <c r="NB479" s="24"/>
      <c r="NC479" s="24"/>
      <c r="ND479" s="24"/>
      <c r="NE479" s="24"/>
      <c r="NF479" s="24"/>
      <c r="NG479" s="24"/>
      <c r="NH479" s="24"/>
      <c r="NI479" s="24"/>
      <c r="NJ479" s="24"/>
      <c r="NK479" s="24"/>
      <c r="NL479" s="24"/>
      <c r="NM479" s="24"/>
      <c r="NN479" s="24"/>
      <c r="NO479" s="24"/>
      <c r="NP479" s="24"/>
      <c r="NQ479" s="24"/>
      <c r="NR479" s="24"/>
      <c r="NS479" s="24"/>
      <c r="NT479" s="24"/>
      <c r="NU479" s="24"/>
      <c r="NV479" s="24"/>
      <c r="NW479" s="24"/>
      <c r="NX479" s="24"/>
      <c r="NY479" s="24"/>
      <c r="NZ479" s="24"/>
      <c r="OA479" s="24"/>
      <c r="OB479" s="24"/>
      <c r="OC479" s="24"/>
      <c r="OD479" s="24"/>
      <c r="OE479" s="24"/>
      <c r="OF479" s="24"/>
      <c r="OG479" s="24"/>
      <c r="OH479" s="24"/>
      <c r="OI479" s="24"/>
      <c r="OJ479" s="24"/>
      <c r="OK479" s="24"/>
      <c r="OL479" s="24"/>
      <c r="OM479" s="24"/>
      <c r="ON479" s="24"/>
      <c r="OO479" s="24"/>
      <c r="OP479" s="24"/>
      <c r="OQ479" s="24"/>
      <c r="OR479" s="24"/>
      <c r="OS479" s="24"/>
      <c r="OT479" s="24"/>
      <c r="OU479" s="24"/>
      <c r="OV479" s="24"/>
      <c r="OW479" s="24"/>
      <c r="OX479" s="24"/>
      <c r="OY479" s="24"/>
      <c r="OZ479" s="24"/>
      <c r="PA479" s="24"/>
      <c r="PB479" s="24"/>
      <c r="PC479" s="24"/>
      <c r="PD479" s="24"/>
      <c r="PE479" s="24"/>
      <c r="PF479" s="24"/>
      <c r="PG479" s="24"/>
      <c r="PH479" s="24"/>
      <c r="PI479" s="24"/>
      <c r="PJ479" s="24"/>
      <c r="PK479" s="24"/>
      <c r="PL479" s="24"/>
      <c r="PM479" s="24"/>
      <c r="PN479" s="24"/>
      <c r="PO479" s="24"/>
      <c r="PP479" s="24"/>
      <c r="PQ479" s="24"/>
      <c r="PR479" s="24"/>
      <c r="PS479" s="24"/>
      <c r="PT479" s="24"/>
      <c r="PU479" s="24"/>
      <c r="PV479" s="24"/>
      <c r="PW479" s="24"/>
      <c r="PX479" s="24"/>
      <c r="PY479" s="24"/>
      <c r="PZ479" s="24"/>
      <c r="QA479" s="24"/>
      <c r="QB479" s="24"/>
      <c r="QC479" s="24"/>
      <c r="QD479" s="24"/>
      <c r="QE479" s="24"/>
      <c r="QF479" s="24"/>
      <c r="QG479" s="24"/>
      <c r="QH479" s="24"/>
      <c r="QI479" s="24"/>
      <c r="QJ479" s="24"/>
      <c r="QK479" s="24"/>
      <c r="QL479" s="24"/>
      <c r="QM479" s="24"/>
      <c r="QN479" s="24"/>
      <c r="QO479" s="24"/>
      <c r="QP479" s="24"/>
      <c r="QQ479" s="24"/>
      <c r="QR479" s="24"/>
      <c r="QS479" s="24"/>
      <c r="QT479" s="24"/>
      <c r="QU479" s="24"/>
      <c r="QV479" s="24"/>
      <c r="QW479" s="24"/>
      <c r="QX479" s="24"/>
      <c r="QY479" s="24"/>
      <c r="QZ479" s="24"/>
      <c r="RA479" s="24"/>
      <c r="RB479" s="24"/>
      <c r="RC479" s="24"/>
      <c r="RD479" s="24"/>
      <c r="RE479" s="24"/>
      <c r="RF479" s="24"/>
      <c r="RG479" s="24"/>
      <c r="RH479" s="24"/>
      <c r="RI479" s="24"/>
      <c r="RJ479" s="24"/>
      <c r="RK479" s="24"/>
      <c r="RL479" s="24"/>
      <c r="RM479" s="24"/>
      <c r="RN479" s="24"/>
      <c r="RO479" s="24"/>
      <c r="RP479" s="24"/>
      <c r="RQ479" s="24"/>
      <c r="RR479" s="24"/>
      <c r="RS479" s="24"/>
      <c r="RT479" s="24"/>
      <c r="RU479" s="24"/>
      <c r="RV479" s="24"/>
      <c r="RW479" s="24"/>
      <c r="RX479" s="24"/>
      <c r="RY479" s="24"/>
      <c r="RZ479" s="24"/>
      <c r="SA479" s="24"/>
      <c r="SB479" s="24"/>
      <c r="SC479" s="24"/>
      <c r="SD479" s="24"/>
      <c r="SE479" s="24"/>
      <c r="SF479" s="24"/>
      <c r="SG479" s="24"/>
      <c r="SH479" s="24"/>
      <c r="SI479" s="24"/>
      <c r="SJ479" s="24"/>
      <c r="SK479" s="24"/>
      <c r="SL479" s="24"/>
      <c r="SM479" s="24"/>
      <c r="SN479" s="24"/>
      <c r="SO479" s="24"/>
      <c r="SP479" s="24"/>
      <c r="SQ479" s="24"/>
      <c r="SR479" s="24"/>
      <c r="SS479" s="24"/>
      <c r="ST479" s="24"/>
      <c r="SU479" s="24"/>
      <c r="SV479" s="24"/>
      <c r="SW479" s="24"/>
      <c r="SX479" s="24"/>
      <c r="SY479" s="24"/>
      <c r="SZ479" s="24"/>
      <c r="TA479" s="24"/>
      <c r="TB479" s="24"/>
      <c r="TC479" s="24"/>
      <c r="TD479" s="24"/>
      <c r="TE479" s="24"/>
      <c r="TF479" s="24"/>
      <c r="TG479" s="24"/>
      <c r="TH479" s="24"/>
      <c r="TI479" s="24"/>
      <c r="TJ479" s="24"/>
      <c r="TK479" s="24"/>
      <c r="TL479" s="24"/>
      <c r="TM479" s="24"/>
      <c r="TN479" s="24"/>
      <c r="TO479" s="24"/>
      <c r="TP479" s="24"/>
      <c r="TQ479" s="24"/>
      <c r="TR479" s="24"/>
      <c r="TS479" s="24"/>
      <c r="TT479" s="24"/>
      <c r="TU479" s="24"/>
      <c r="TV479" s="24"/>
      <c r="TW479" s="24"/>
      <c r="TX479" s="24"/>
      <c r="TY479" s="24"/>
      <c r="TZ479" s="24"/>
      <c r="UA479" s="24"/>
      <c r="UB479" s="24"/>
      <c r="UC479" s="24"/>
      <c r="UD479" s="24"/>
      <c r="UE479" s="24"/>
      <c r="UF479" s="24"/>
      <c r="UG479" s="24"/>
      <c r="UH479" s="24"/>
      <c r="UI479" s="24"/>
      <c r="UJ479" s="24"/>
      <c r="UK479" s="24"/>
      <c r="UL479" s="24"/>
      <c r="UM479" s="24"/>
      <c r="UN479" s="24"/>
      <c r="UO479" s="24"/>
      <c r="UP479" s="24"/>
      <c r="UQ479" s="24"/>
      <c r="UR479" s="24"/>
      <c r="US479" s="24"/>
      <c r="UT479" s="24"/>
      <c r="UU479" s="24"/>
      <c r="UV479" s="24"/>
      <c r="UW479" s="24"/>
      <c r="UX479" s="24"/>
      <c r="UY479" s="24"/>
      <c r="UZ479" s="24"/>
      <c r="VA479" s="24"/>
      <c r="VB479" s="24"/>
      <c r="VC479" s="24"/>
      <c r="VD479" s="24"/>
    </row>
    <row r="480" spans="1:576" s="163" customFormat="1" ht="17.25" customHeight="1" x14ac:dyDescent="0.2">
      <c r="A480" s="123"/>
      <c r="B480" s="27"/>
      <c r="C480" s="93"/>
      <c r="D480" s="98"/>
      <c r="E480" s="28"/>
      <c r="F480" s="93"/>
      <c r="G480" s="137"/>
      <c r="H480" s="27"/>
      <c r="I480" s="27"/>
      <c r="J480" s="27"/>
      <c r="K480" s="27"/>
      <c r="L480" s="27"/>
      <c r="M480" s="27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266">
        <f>AL479+AM480</f>
        <v>962476.45</v>
      </c>
      <c r="AM480" s="255"/>
      <c r="AN480" s="255"/>
      <c r="AO480" s="255"/>
      <c r="AP480" s="255"/>
      <c r="AQ480" s="255"/>
      <c r="AR480" s="255"/>
      <c r="AS480" s="255"/>
      <c r="AT480" s="255"/>
      <c r="AU480" s="255"/>
      <c r="AV480" s="255"/>
      <c r="AW480" s="255"/>
      <c r="AX480" s="255"/>
      <c r="AY480" s="255"/>
      <c r="AZ480" s="255"/>
      <c r="BA480" s="255"/>
      <c r="BB480" s="255"/>
      <c r="BC480" s="255"/>
      <c r="BD480" s="255"/>
      <c r="BE480" s="255"/>
      <c r="BF480" s="255"/>
      <c r="BG480" s="255"/>
      <c r="BH480" s="255"/>
      <c r="BI480" s="255"/>
      <c r="BJ480" s="255"/>
      <c r="BK480" s="255"/>
      <c r="BL480" s="255"/>
      <c r="BM480" s="255"/>
      <c r="BN480" s="255"/>
      <c r="BO480" s="255"/>
      <c r="BP480" s="255"/>
      <c r="BQ480" s="255"/>
      <c r="BR480" s="255"/>
      <c r="BS480" s="255"/>
      <c r="BT480" s="255"/>
      <c r="BU480" s="255"/>
      <c r="BV480" s="255"/>
      <c r="BW480" s="255"/>
      <c r="BX480" s="255"/>
      <c r="BY480" s="255"/>
      <c r="BZ480" s="255"/>
      <c r="CA480" s="255"/>
      <c r="CB480" s="255"/>
      <c r="CC480" s="255"/>
      <c r="CD480" s="255"/>
      <c r="CE480" s="255"/>
      <c r="CF480" s="255"/>
      <c r="CG480" s="255"/>
      <c r="CH480" s="255"/>
      <c r="CI480" s="255"/>
      <c r="CJ480" s="255"/>
      <c r="CK480" s="255"/>
      <c r="CL480" s="255"/>
      <c r="CM480" s="255"/>
      <c r="CN480" s="255"/>
      <c r="CO480" s="255"/>
      <c r="CP480" s="255"/>
      <c r="CQ480" s="255"/>
      <c r="CR480" s="255"/>
      <c r="CS480" s="255"/>
      <c r="CT480" s="255"/>
      <c r="CU480" s="255"/>
      <c r="CV480" s="255"/>
      <c r="CW480" s="255"/>
      <c r="CX480" s="255"/>
      <c r="CY480" s="255"/>
      <c r="CZ480" s="255"/>
      <c r="DA480" s="255"/>
      <c r="DB480" s="255"/>
      <c r="DC480" s="255"/>
      <c r="DD480" s="255"/>
      <c r="DE480" s="255"/>
      <c r="DF480" s="255"/>
      <c r="DG480" s="255"/>
      <c r="DH480" s="255"/>
      <c r="DI480" s="255"/>
      <c r="DJ480" s="255"/>
      <c r="DK480" s="255"/>
      <c r="DL480" s="255"/>
      <c r="DM480" s="255"/>
      <c r="DN480" s="255"/>
      <c r="DO480" s="255"/>
      <c r="DP480" s="255"/>
      <c r="DQ480" s="255"/>
      <c r="DR480" s="255"/>
      <c r="DS480" s="255"/>
      <c r="DT480" s="255"/>
      <c r="DU480" s="255"/>
      <c r="DV480" s="255"/>
      <c r="DW480" s="255"/>
      <c r="DX480" s="255"/>
      <c r="DY480" s="255"/>
      <c r="DZ480" s="255"/>
      <c r="EA480" s="255"/>
      <c r="EB480" s="255"/>
      <c r="EC480" s="255"/>
      <c r="ED480" s="255"/>
      <c r="EE480" s="255"/>
      <c r="EF480" s="255"/>
      <c r="EG480" s="255"/>
      <c r="EH480" s="255"/>
      <c r="EI480" s="255"/>
      <c r="EJ480" s="255"/>
      <c r="EK480" s="255"/>
      <c r="EL480" s="255"/>
      <c r="EM480" s="255"/>
      <c r="EN480" s="255"/>
      <c r="EO480" s="255"/>
      <c r="EP480" s="255"/>
      <c r="EQ480" s="255"/>
      <c r="ER480" s="255"/>
      <c r="ES480" s="255"/>
      <c r="ET480" s="255"/>
      <c r="EU480" s="255"/>
      <c r="EV480" s="255"/>
      <c r="EW480" s="255"/>
      <c r="EX480" s="255"/>
      <c r="EY480" s="255"/>
      <c r="EZ480" s="255"/>
      <c r="FA480" s="255"/>
      <c r="FB480" s="255"/>
      <c r="FC480" s="255"/>
      <c r="FD480" s="255"/>
      <c r="FE480" s="255"/>
      <c r="FF480" s="255"/>
      <c r="FG480" s="255"/>
      <c r="FH480" s="255"/>
      <c r="FI480" s="255"/>
      <c r="FJ480" s="255"/>
      <c r="FK480" s="255"/>
      <c r="FL480" s="255"/>
      <c r="FM480" s="255"/>
      <c r="FN480" s="255"/>
      <c r="FO480" s="255"/>
      <c r="FP480" s="255"/>
      <c r="FQ480" s="255"/>
      <c r="FR480" s="255"/>
      <c r="FS480" s="255"/>
      <c r="FT480" s="255"/>
      <c r="FU480" s="255"/>
      <c r="FV480" s="255"/>
      <c r="FW480" s="255"/>
      <c r="FX480" s="255"/>
      <c r="FY480" s="255"/>
      <c r="FZ480" s="255"/>
      <c r="GA480" s="255"/>
      <c r="GB480" s="255"/>
      <c r="GC480" s="255"/>
      <c r="GD480" s="255"/>
      <c r="GE480" s="255"/>
      <c r="GF480" s="255"/>
      <c r="GG480" s="255"/>
      <c r="GH480" s="255"/>
      <c r="GI480" s="255"/>
      <c r="GJ480" s="255"/>
      <c r="GK480" s="255"/>
      <c r="GL480" s="255"/>
      <c r="GM480" s="255"/>
      <c r="GN480" s="255"/>
      <c r="GO480" s="255"/>
      <c r="GP480" s="255"/>
      <c r="GQ480" s="255"/>
      <c r="GR480" s="255"/>
      <c r="GS480" s="255"/>
      <c r="GT480" s="255"/>
      <c r="GU480" s="255"/>
      <c r="GV480" s="255"/>
      <c r="GW480" s="255"/>
      <c r="GX480" s="255"/>
      <c r="GY480" s="255"/>
      <c r="GZ480" s="255"/>
      <c r="HA480" s="255"/>
      <c r="HB480" s="255"/>
      <c r="HC480" s="255"/>
      <c r="HD480" s="255"/>
      <c r="HE480" s="255"/>
      <c r="HF480" s="255"/>
      <c r="HG480" s="255"/>
      <c r="HH480" s="255"/>
      <c r="HI480" s="255"/>
      <c r="HJ480" s="255"/>
      <c r="HK480" s="255"/>
      <c r="HL480" s="255"/>
      <c r="HM480" s="255"/>
      <c r="HN480" s="255"/>
      <c r="HO480" s="255"/>
      <c r="HP480" s="255"/>
      <c r="HQ480" s="255"/>
      <c r="HR480" s="255"/>
      <c r="HS480" s="255"/>
      <c r="HT480" s="255"/>
      <c r="HU480" s="255"/>
      <c r="HV480" s="255"/>
      <c r="HW480" s="255"/>
      <c r="HX480" s="255"/>
      <c r="HY480" s="255"/>
      <c r="HZ480" s="255"/>
      <c r="IA480" s="255"/>
      <c r="IB480" s="255"/>
      <c r="IC480" s="255"/>
      <c r="ID480" s="255"/>
      <c r="IE480" s="255"/>
      <c r="IF480" s="255"/>
      <c r="IG480" s="255"/>
      <c r="IH480" s="255"/>
      <c r="II480" s="255"/>
      <c r="IJ480" s="255"/>
      <c r="IK480" s="255"/>
      <c r="IL480" s="255"/>
      <c r="IM480" s="255"/>
      <c r="IN480" s="255"/>
      <c r="IO480" s="255"/>
      <c r="IP480" s="255"/>
      <c r="IQ480" s="255"/>
      <c r="IR480" s="255"/>
      <c r="IS480" s="255"/>
      <c r="IT480" s="255"/>
      <c r="IU480" s="255"/>
      <c r="IV480" s="255"/>
      <c r="IW480" s="255"/>
      <c r="IX480" s="255"/>
      <c r="IY480" s="255"/>
      <c r="IZ480" s="255"/>
      <c r="JA480" s="255"/>
      <c r="JB480" s="255"/>
      <c r="JC480" s="255"/>
      <c r="JD480" s="255"/>
      <c r="JE480" s="255"/>
      <c r="JF480" s="255"/>
      <c r="JG480" s="255"/>
      <c r="JH480" s="255"/>
      <c r="JI480" s="255"/>
      <c r="JJ480" s="255"/>
      <c r="JK480" s="255"/>
      <c r="JL480" s="255"/>
      <c r="JM480" s="255"/>
      <c r="JN480" s="255"/>
      <c r="JO480" s="255"/>
      <c r="JP480" s="255"/>
      <c r="JQ480" s="255"/>
      <c r="JR480" s="255"/>
      <c r="JS480" s="255"/>
      <c r="JT480" s="255"/>
      <c r="JU480" s="255"/>
      <c r="JV480" s="255"/>
      <c r="JW480" s="255"/>
      <c r="JX480" s="255"/>
      <c r="JY480" s="255"/>
      <c r="JZ480" s="255"/>
      <c r="KA480" s="255"/>
      <c r="KB480" s="255"/>
      <c r="KC480" s="255"/>
      <c r="KD480" s="255"/>
      <c r="KE480" s="255"/>
      <c r="KF480" s="255"/>
      <c r="KG480" s="255"/>
      <c r="KH480" s="255"/>
      <c r="KI480" s="255"/>
      <c r="KJ480" s="255"/>
      <c r="KK480" s="255"/>
      <c r="KL480" s="255"/>
      <c r="KM480" s="255"/>
      <c r="KN480" s="255"/>
      <c r="KO480" s="255"/>
      <c r="KP480" s="255"/>
      <c r="KQ480" s="255"/>
      <c r="KR480" s="255"/>
      <c r="KS480" s="255"/>
      <c r="KT480" s="255"/>
      <c r="KU480" s="255"/>
      <c r="KV480" s="255"/>
      <c r="KW480" s="255"/>
      <c r="KX480" s="255"/>
      <c r="KY480" s="255"/>
      <c r="KZ480" s="255"/>
      <c r="LA480" s="255"/>
      <c r="LB480" s="255"/>
      <c r="LC480" s="255"/>
      <c r="LD480" s="255"/>
      <c r="LE480" s="255"/>
      <c r="LF480" s="255"/>
      <c r="LG480" s="255"/>
      <c r="LH480" s="255"/>
      <c r="LI480" s="255"/>
      <c r="LJ480" s="255"/>
      <c r="LK480" s="255"/>
      <c r="LL480" s="255"/>
      <c r="LM480" s="255"/>
      <c r="LN480" s="255"/>
      <c r="LO480" s="255"/>
      <c r="LP480" s="255"/>
      <c r="LQ480" s="255"/>
      <c r="LR480" s="255"/>
      <c r="LS480" s="255"/>
      <c r="LT480" s="255"/>
      <c r="LU480" s="255"/>
      <c r="LV480" s="255"/>
      <c r="LW480" s="255"/>
      <c r="LX480" s="255"/>
      <c r="LY480" s="255"/>
      <c r="LZ480" s="255"/>
      <c r="MA480" s="255"/>
      <c r="MB480" s="255"/>
      <c r="MC480" s="255"/>
      <c r="MD480" s="255"/>
      <c r="ME480" s="255"/>
      <c r="MF480" s="255"/>
      <c r="MG480" s="255"/>
      <c r="MH480" s="255"/>
      <c r="MI480" s="255"/>
      <c r="MJ480" s="255"/>
      <c r="MK480" s="255"/>
      <c r="ML480" s="255"/>
      <c r="MM480" s="255"/>
      <c r="MN480" s="255"/>
      <c r="MO480" s="255"/>
      <c r="MP480" s="255"/>
      <c r="MQ480" s="255"/>
      <c r="MR480" s="255"/>
      <c r="MS480" s="255"/>
      <c r="MT480" s="255"/>
      <c r="MU480" s="255"/>
      <c r="MV480" s="255"/>
      <c r="MW480" s="255"/>
      <c r="MX480" s="255"/>
      <c r="MY480" s="255"/>
      <c r="MZ480" s="255"/>
      <c r="NA480" s="255"/>
      <c r="NB480" s="255"/>
      <c r="NC480" s="255"/>
      <c r="ND480" s="255"/>
      <c r="NE480" s="255"/>
      <c r="NF480" s="255"/>
      <c r="NG480" s="255"/>
      <c r="NH480" s="255"/>
      <c r="NI480" s="255"/>
      <c r="NJ480" s="255"/>
      <c r="NK480" s="255"/>
      <c r="NL480" s="255"/>
      <c r="NM480" s="255"/>
      <c r="NN480" s="255"/>
      <c r="NO480" s="255"/>
      <c r="NP480" s="255"/>
      <c r="NQ480" s="255"/>
      <c r="NR480" s="255"/>
      <c r="NS480" s="255"/>
      <c r="NT480" s="255"/>
      <c r="NU480" s="255"/>
      <c r="NV480" s="255"/>
      <c r="NW480" s="255"/>
      <c r="NX480" s="255"/>
      <c r="NY480" s="255"/>
      <c r="NZ480" s="255"/>
      <c r="OA480" s="255"/>
      <c r="OB480" s="255"/>
      <c r="OC480" s="255"/>
      <c r="OD480" s="255"/>
      <c r="OE480" s="255"/>
      <c r="OF480" s="255"/>
      <c r="OG480" s="255"/>
      <c r="OH480" s="255"/>
      <c r="OI480" s="255"/>
      <c r="OJ480" s="255"/>
      <c r="OK480" s="255"/>
      <c r="OL480" s="255"/>
      <c r="OM480" s="255"/>
      <c r="ON480" s="255"/>
      <c r="OO480" s="255"/>
      <c r="OP480" s="255"/>
      <c r="OQ480" s="255"/>
      <c r="OR480" s="255"/>
      <c r="OS480" s="255"/>
      <c r="OT480" s="255"/>
      <c r="OU480" s="255"/>
      <c r="OV480" s="255"/>
      <c r="OW480" s="255"/>
      <c r="OX480" s="240"/>
      <c r="OY480" s="240"/>
      <c r="OZ480" s="240"/>
      <c r="PA480" s="240"/>
      <c r="PB480" s="240"/>
      <c r="PC480" s="240"/>
      <c r="PD480" s="240"/>
      <c r="PE480" s="240"/>
      <c r="PF480" s="240"/>
      <c r="PG480" s="240"/>
      <c r="PH480" s="240"/>
      <c r="PI480" s="240"/>
      <c r="PJ480" s="240"/>
      <c r="PK480" s="240"/>
      <c r="PL480" s="240"/>
      <c r="PM480" s="240"/>
      <c r="PN480" s="240"/>
      <c r="PO480" s="240"/>
      <c r="PP480" s="240"/>
      <c r="PQ480" s="240"/>
      <c r="PR480" s="240"/>
      <c r="PS480" s="240"/>
      <c r="PT480" s="240"/>
      <c r="PU480" s="240"/>
      <c r="PV480" s="240"/>
      <c r="PW480" s="240"/>
      <c r="PX480" s="240"/>
      <c r="PY480" s="240"/>
      <c r="PZ480" s="240"/>
      <c r="QA480" s="240"/>
      <c r="QB480" s="240"/>
      <c r="QC480" s="240"/>
      <c r="QD480" s="240"/>
      <c r="QE480" s="240"/>
      <c r="QF480" s="240"/>
      <c r="QG480" s="240"/>
      <c r="QH480" s="240"/>
      <c r="QI480" s="240"/>
      <c r="QJ480" s="240"/>
      <c r="QK480" s="240"/>
      <c r="QL480" s="240"/>
      <c r="QM480" s="240"/>
      <c r="QN480" s="240"/>
      <c r="QO480" s="240"/>
      <c r="QP480" s="240"/>
      <c r="QQ480" s="240"/>
      <c r="QR480" s="240"/>
      <c r="QS480" s="240"/>
      <c r="QT480" s="240"/>
      <c r="QU480" s="240"/>
      <c r="QV480" s="240"/>
      <c r="QW480" s="240"/>
      <c r="QX480" s="240"/>
      <c r="QY480" s="240"/>
      <c r="QZ480" s="240"/>
      <c r="RA480" s="240"/>
      <c r="RB480" s="240"/>
      <c r="RC480" s="240"/>
      <c r="RD480" s="240"/>
      <c r="RE480" s="240"/>
      <c r="RF480" s="240"/>
      <c r="RG480" s="240"/>
      <c r="RH480" s="240"/>
      <c r="RI480" s="240"/>
      <c r="RJ480" s="240"/>
      <c r="RK480" s="240"/>
      <c r="RL480" s="240"/>
      <c r="RM480" s="240"/>
      <c r="RN480" s="240"/>
      <c r="RO480" s="240"/>
      <c r="RP480" s="240"/>
      <c r="RQ480" s="240"/>
      <c r="RR480" s="240"/>
      <c r="RS480" s="240"/>
      <c r="RT480" s="240"/>
      <c r="RU480" s="240"/>
      <c r="RV480" s="240"/>
      <c r="RW480" s="240"/>
      <c r="RX480" s="240"/>
      <c r="RY480" s="240"/>
      <c r="RZ480" s="240"/>
      <c r="SA480" s="240"/>
      <c r="SB480" s="240"/>
      <c r="SC480" s="240"/>
      <c r="SD480" s="240"/>
      <c r="SE480" s="240"/>
      <c r="SF480" s="240"/>
      <c r="SG480" s="240"/>
      <c r="SH480" s="240"/>
      <c r="SI480" s="240"/>
      <c r="SJ480" s="240"/>
      <c r="SK480" s="240"/>
      <c r="SL480" s="240"/>
      <c r="SM480" s="240"/>
      <c r="SN480" s="240"/>
      <c r="SO480" s="240"/>
      <c r="SP480" s="240"/>
      <c r="SQ480" s="240"/>
      <c r="SR480" s="240"/>
      <c r="SS480" s="240"/>
      <c r="ST480" s="240"/>
      <c r="SU480" s="240"/>
      <c r="SV480" s="240"/>
      <c r="SW480" s="240"/>
      <c r="SX480" s="240"/>
      <c r="SY480" s="240"/>
      <c r="SZ480" s="240"/>
      <c r="TA480" s="240"/>
      <c r="TB480" s="240"/>
      <c r="TC480" s="240"/>
      <c r="TD480" s="240"/>
      <c r="TE480" s="240"/>
      <c r="TF480" s="240"/>
      <c r="TG480" s="240"/>
      <c r="TH480" s="240"/>
      <c r="TI480" s="240"/>
      <c r="TJ480" s="240"/>
      <c r="TK480" s="240"/>
      <c r="TL480" s="240"/>
      <c r="TM480" s="240"/>
      <c r="TN480" s="240"/>
      <c r="TO480" s="240"/>
      <c r="TP480" s="240"/>
      <c r="TQ480" s="240"/>
      <c r="TR480" s="240"/>
      <c r="TS480" s="240"/>
      <c r="TT480" s="240"/>
      <c r="TU480" s="240"/>
      <c r="TV480" s="240"/>
      <c r="TW480" s="240"/>
      <c r="TX480" s="240"/>
      <c r="TY480" s="240"/>
      <c r="TZ480" s="240"/>
      <c r="UA480" s="240"/>
      <c r="UB480" s="240"/>
      <c r="UC480" s="240"/>
      <c r="UD480" s="240"/>
      <c r="UE480" s="240"/>
      <c r="UF480" s="240"/>
      <c r="UG480" s="240"/>
      <c r="UH480" s="240"/>
      <c r="UI480" s="240"/>
      <c r="UJ480" s="240"/>
      <c r="UK480" s="240"/>
      <c r="UL480" s="240"/>
      <c r="UM480" s="240"/>
      <c r="UN480" s="240"/>
      <c r="UO480" s="240"/>
      <c r="UP480" s="240"/>
      <c r="UQ480" s="240"/>
      <c r="UR480" s="240"/>
      <c r="US480" s="240"/>
      <c r="UT480" s="240"/>
      <c r="UU480" s="240"/>
      <c r="UV480" s="240"/>
      <c r="UW480" s="240"/>
      <c r="UX480" s="240"/>
      <c r="UY480" s="240"/>
      <c r="UZ480" s="240"/>
      <c r="VA480" s="240"/>
      <c r="VB480" s="240"/>
      <c r="VC480" s="240"/>
      <c r="VD480" s="240"/>
    </row>
    <row r="481" spans="1:576" ht="15.75" x14ac:dyDescent="0.25">
      <c r="A481" s="111" t="s">
        <v>332</v>
      </c>
      <c r="C481" s="92"/>
      <c r="D481" s="97"/>
      <c r="F481" s="92"/>
      <c r="L481" s="29"/>
      <c r="N481" s="67"/>
      <c r="O481" s="67"/>
      <c r="P481" s="67"/>
      <c r="Q481" s="68"/>
      <c r="R481" s="67"/>
      <c r="S481" s="67"/>
      <c r="T481" s="67"/>
      <c r="U481" s="67"/>
      <c r="V481" s="67"/>
      <c r="W481" s="67"/>
      <c r="X481" s="67"/>
      <c r="Y481" s="67"/>
      <c r="Z481" s="67"/>
      <c r="AA481" s="67"/>
      <c r="AB481" s="68"/>
      <c r="AC481" s="67"/>
      <c r="AD481" s="67"/>
      <c r="AE481" s="73"/>
      <c r="AF481" s="73"/>
      <c r="AG481" s="73"/>
      <c r="AH481" s="73"/>
      <c r="AI481" s="73"/>
      <c r="AJ481" s="73"/>
      <c r="AK481" s="73"/>
      <c r="AL481" s="267"/>
    </row>
    <row r="482" spans="1:576" s="23" customFormat="1" ht="15" customHeight="1" x14ac:dyDescent="0.2">
      <c r="A482" s="18">
        <v>1</v>
      </c>
      <c r="B482" s="89" t="s">
        <v>325</v>
      </c>
      <c r="C482" s="89" t="s">
        <v>326</v>
      </c>
      <c r="D482" s="20">
        <v>14</v>
      </c>
      <c r="E482" s="89" t="s">
        <v>245</v>
      </c>
      <c r="F482" s="89" t="s">
        <v>327</v>
      </c>
      <c r="G482" s="130">
        <v>6</v>
      </c>
      <c r="H482" s="22">
        <v>40</v>
      </c>
      <c r="I482" s="22" t="s">
        <v>121</v>
      </c>
      <c r="J482" s="21" t="s">
        <v>183</v>
      </c>
      <c r="K482" s="21" t="s">
        <v>272</v>
      </c>
      <c r="L482" s="21" t="s">
        <v>289</v>
      </c>
      <c r="M482" s="22">
        <v>1</v>
      </c>
      <c r="N482" s="101">
        <v>10433</v>
      </c>
      <c r="O482" s="62">
        <f t="shared" ref="O482:O488" si="256">+N482*20%</f>
        <v>2086.6</v>
      </c>
      <c r="P482" s="62"/>
      <c r="Q482" s="62">
        <f t="shared" ref="Q482:Q520" si="257">N482+O482+P482</f>
        <v>12519.6</v>
      </c>
      <c r="R482" s="62">
        <f t="shared" ref="R482:R488" si="258">70.1*4</f>
        <v>280.39999999999998</v>
      </c>
      <c r="S482" s="62">
        <f t="shared" ref="S482:S520" si="259">(Q482+Y482+Z482)/30*5</f>
        <v>2341.7666666666669</v>
      </c>
      <c r="T482" s="62">
        <f t="shared" ref="T482:T520" si="260">(Q482+Y482+Z482)/30*50</f>
        <v>23417.666666666668</v>
      </c>
      <c r="U482" s="62">
        <f t="shared" ref="U482:U520" si="261">Q482*17.5%</f>
        <v>2190.9299999999998</v>
      </c>
      <c r="V482" s="62">
        <f t="shared" ref="V482:V520" si="262">Q482*3%</f>
        <v>375.58800000000002</v>
      </c>
      <c r="W482" s="62">
        <f t="shared" ref="W482:W520" si="263">Q482*5%</f>
        <v>625.98</v>
      </c>
      <c r="X482" s="62">
        <f t="shared" ref="X482:X520" si="264">Q482*2%</f>
        <v>250.39200000000002</v>
      </c>
      <c r="Y482" s="62">
        <f t="shared" ref="Y482:Y488" si="265">845+70</f>
        <v>915</v>
      </c>
      <c r="Z482" s="62">
        <f t="shared" ref="Z482:Z488" si="266">586+30</f>
        <v>616</v>
      </c>
      <c r="AA482" s="64">
        <f t="shared" ref="AA482:AA512" si="267">(Q482+Y482+Z482)/2</f>
        <v>7025.3</v>
      </c>
      <c r="AB482" s="64">
        <f t="shared" ref="AB482:AB521" si="268">Q482+R482+U482+V482+W482+X482+Y482+Z482+(S482/12+T482/12+AA482/12)</f>
        <v>20505.95111111111</v>
      </c>
      <c r="AC482" s="64">
        <f>+AB482*12</f>
        <v>246071.41333333333</v>
      </c>
      <c r="AD482" s="64"/>
      <c r="AE482" s="64"/>
      <c r="AF482" s="64"/>
      <c r="AG482" s="64"/>
      <c r="AH482" s="64"/>
      <c r="AI482" s="64"/>
      <c r="AJ482" s="64"/>
      <c r="AK482" s="64"/>
      <c r="AL482" s="6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/>
      <c r="CE482" s="24"/>
      <c r="CF482" s="24"/>
      <c r="CG482" s="24"/>
      <c r="CH482" s="24"/>
      <c r="CI482" s="24"/>
      <c r="CJ482" s="24"/>
      <c r="CK482" s="24"/>
      <c r="CL482" s="24"/>
      <c r="CM482" s="24"/>
      <c r="CN482" s="24"/>
      <c r="CO482" s="24"/>
      <c r="CP482" s="24"/>
      <c r="CQ482" s="24"/>
      <c r="CR482" s="24"/>
      <c r="CS482" s="24"/>
      <c r="CT482" s="24"/>
      <c r="CU482" s="24"/>
      <c r="CV482" s="24"/>
      <c r="CW482" s="24"/>
      <c r="CX482" s="24"/>
      <c r="CY482" s="24"/>
      <c r="CZ482" s="24"/>
      <c r="DA482" s="24"/>
      <c r="DB482" s="24"/>
      <c r="DC482" s="24"/>
      <c r="DD482" s="24"/>
      <c r="DE482" s="24"/>
      <c r="DF482" s="24"/>
      <c r="DG482" s="24"/>
      <c r="DH482" s="24"/>
      <c r="DI482" s="24"/>
      <c r="DJ482" s="24"/>
      <c r="DK482" s="24"/>
      <c r="DL482" s="24"/>
      <c r="DM482" s="24"/>
      <c r="DN482" s="24"/>
      <c r="DO482" s="24"/>
      <c r="DP482" s="24"/>
      <c r="DQ482" s="24"/>
      <c r="DR482" s="24"/>
      <c r="DS482" s="24"/>
      <c r="DT482" s="24"/>
      <c r="DU482" s="24"/>
      <c r="DV482" s="24"/>
      <c r="DW482" s="24"/>
      <c r="DX482" s="24"/>
      <c r="DY482" s="24"/>
      <c r="DZ482" s="24"/>
      <c r="EA482" s="24"/>
      <c r="EB482" s="24"/>
      <c r="EC482" s="24"/>
      <c r="ED482" s="24"/>
      <c r="EE482" s="24"/>
      <c r="EF482" s="24"/>
      <c r="EG482" s="24"/>
      <c r="EH482" s="24"/>
      <c r="EI482" s="24"/>
      <c r="EJ482" s="24"/>
      <c r="EK482" s="24"/>
      <c r="EL482" s="24"/>
      <c r="EM482" s="24"/>
      <c r="EN482" s="24"/>
      <c r="EO482" s="24"/>
      <c r="EP482" s="24"/>
      <c r="EQ482" s="24"/>
      <c r="ER482" s="24"/>
      <c r="ES482" s="24"/>
      <c r="ET482" s="24"/>
      <c r="EU482" s="24"/>
      <c r="EV482" s="24"/>
      <c r="EW482" s="24"/>
      <c r="EX482" s="24"/>
      <c r="EY482" s="24"/>
      <c r="EZ482" s="24"/>
      <c r="FA482" s="24"/>
      <c r="FB482" s="24"/>
      <c r="FC482" s="24"/>
      <c r="FD482" s="24"/>
      <c r="FE482" s="24"/>
      <c r="FF482" s="24"/>
      <c r="FG482" s="24"/>
      <c r="FH482" s="24"/>
      <c r="FI482" s="24"/>
      <c r="FJ482" s="24"/>
      <c r="FK482" s="24"/>
      <c r="FL482" s="24"/>
      <c r="FM482" s="24"/>
      <c r="FN482" s="24"/>
      <c r="FO482" s="24"/>
      <c r="FP482" s="24"/>
      <c r="FQ482" s="24"/>
      <c r="FR482" s="24"/>
      <c r="FS482" s="24"/>
      <c r="FT482" s="24"/>
      <c r="FU482" s="24"/>
      <c r="FV482" s="24"/>
      <c r="FW482" s="24"/>
      <c r="FX482" s="24"/>
      <c r="FY482" s="24"/>
      <c r="FZ482" s="24"/>
      <c r="GA482" s="24"/>
      <c r="GB482" s="24"/>
      <c r="GC482" s="24"/>
      <c r="GD482" s="24"/>
      <c r="GE482" s="24"/>
      <c r="GF482" s="24"/>
      <c r="GG482" s="24"/>
      <c r="GH482" s="24"/>
      <c r="GI482" s="24"/>
      <c r="GJ482" s="24"/>
      <c r="GK482" s="24"/>
      <c r="GL482" s="24"/>
      <c r="GM482" s="24"/>
      <c r="GN482" s="24"/>
      <c r="GO482" s="24"/>
      <c r="GP482" s="24"/>
      <c r="GQ482" s="24"/>
      <c r="GR482" s="24"/>
      <c r="GS482" s="24"/>
      <c r="GT482" s="24"/>
      <c r="GU482" s="24"/>
      <c r="GV482" s="24"/>
      <c r="GW482" s="24"/>
      <c r="GX482" s="24"/>
      <c r="GY482" s="24"/>
      <c r="GZ482" s="24"/>
      <c r="HA482" s="24"/>
      <c r="HB482" s="24"/>
      <c r="HC482" s="24"/>
      <c r="HD482" s="24"/>
      <c r="HE482" s="24"/>
      <c r="HF482" s="24"/>
      <c r="HG482" s="24"/>
      <c r="HH482" s="24"/>
      <c r="HI482" s="24"/>
      <c r="HJ482" s="24"/>
      <c r="HK482" s="24"/>
      <c r="HL482" s="24"/>
      <c r="HM482" s="24"/>
      <c r="HN482" s="24"/>
      <c r="HO482" s="24"/>
      <c r="HP482" s="24"/>
      <c r="HQ482" s="24"/>
      <c r="HR482" s="24"/>
      <c r="HS482" s="24"/>
      <c r="HT482" s="24"/>
      <c r="HU482" s="24"/>
      <c r="HV482" s="24"/>
      <c r="HW482" s="24"/>
      <c r="HX482" s="24"/>
      <c r="HY482" s="24"/>
      <c r="HZ482" s="24"/>
      <c r="IA482" s="24"/>
      <c r="IB482" s="24"/>
      <c r="IC482" s="24"/>
      <c r="ID482" s="24"/>
      <c r="IE482" s="24"/>
      <c r="IF482" s="24"/>
      <c r="IG482" s="24"/>
      <c r="IH482" s="24"/>
      <c r="II482" s="24"/>
      <c r="IJ482" s="24"/>
      <c r="IK482" s="24"/>
      <c r="IL482" s="24"/>
      <c r="IM482" s="24"/>
      <c r="IN482" s="24"/>
      <c r="IO482" s="24"/>
      <c r="IP482" s="24"/>
      <c r="IQ482" s="24"/>
      <c r="IR482" s="24"/>
      <c r="IS482" s="24"/>
      <c r="IT482" s="24"/>
      <c r="IU482" s="24"/>
      <c r="IV482" s="24"/>
      <c r="IW482" s="24"/>
      <c r="IX482" s="24"/>
      <c r="IY482" s="24"/>
      <c r="IZ482" s="24"/>
      <c r="JA482" s="24"/>
      <c r="JB482" s="24"/>
      <c r="JC482" s="24"/>
      <c r="JD482" s="24"/>
      <c r="JE482" s="24"/>
      <c r="JF482" s="24"/>
      <c r="JG482" s="24"/>
      <c r="JH482" s="24"/>
      <c r="JI482" s="24"/>
      <c r="JJ482" s="24"/>
      <c r="JK482" s="24"/>
      <c r="JL482" s="24"/>
      <c r="JM482" s="24"/>
      <c r="JN482" s="24"/>
      <c r="JO482" s="24"/>
      <c r="JP482" s="24"/>
      <c r="JQ482" s="24"/>
      <c r="JR482" s="24"/>
      <c r="JS482" s="24"/>
      <c r="JT482" s="24"/>
      <c r="JU482" s="24"/>
      <c r="JV482" s="24"/>
      <c r="JW482" s="24"/>
      <c r="JX482" s="24"/>
      <c r="JY482" s="24"/>
      <c r="JZ482" s="24"/>
      <c r="KA482" s="24"/>
      <c r="KB482" s="24"/>
      <c r="KC482" s="24"/>
      <c r="KD482" s="24"/>
      <c r="KE482" s="24"/>
      <c r="KF482" s="24"/>
      <c r="KG482" s="24"/>
      <c r="KH482" s="24"/>
      <c r="KI482" s="24"/>
      <c r="KJ482" s="24"/>
      <c r="KK482" s="24"/>
      <c r="KL482" s="24"/>
      <c r="KM482" s="24"/>
      <c r="KN482" s="24"/>
      <c r="KO482" s="24"/>
      <c r="KP482" s="24"/>
      <c r="KQ482" s="24"/>
      <c r="KR482" s="24"/>
      <c r="KS482" s="24"/>
      <c r="KT482" s="24"/>
      <c r="KU482" s="24"/>
      <c r="KV482" s="24"/>
      <c r="KW482" s="24"/>
      <c r="KX482" s="24"/>
      <c r="KY482" s="24"/>
      <c r="KZ482" s="24"/>
      <c r="LA482" s="24"/>
      <c r="LB482" s="24"/>
      <c r="LC482" s="24"/>
      <c r="LD482" s="24"/>
      <c r="LE482" s="24"/>
      <c r="LF482" s="24"/>
      <c r="LG482" s="24"/>
      <c r="LH482" s="24"/>
      <c r="LI482" s="24"/>
      <c r="LJ482" s="24"/>
      <c r="LK482" s="24"/>
      <c r="LL482" s="24"/>
      <c r="LM482" s="24"/>
      <c r="LN482" s="24"/>
      <c r="LO482" s="24"/>
      <c r="LP482" s="24"/>
      <c r="LQ482" s="24"/>
      <c r="LR482" s="24"/>
      <c r="LS482" s="24"/>
      <c r="LT482" s="24"/>
      <c r="LU482" s="24"/>
      <c r="LV482" s="24"/>
      <c r="LW482" s="24"/>
      <c r="LX482" s="24"/>
      <c r="LY482" s="24"/>
      <c r="LZ482" s="24"/>
      <c r="MA482" s="24"/>
      <c r="MB482" s="24"/>
      <c r="MC482" s="24"/>
      <c r="MD482" s="24"/>
      <c r="ME482" s="24"/>
      <c r="MF482" s="24"/>
      <c r="MG482" s="24"/>
      <c r="MH482" s="24"/>
      <c r="MI482" s="24"/>
      <c r="MJ482" s="24"/>
      <c r="MK482" s="24"/>
      <c r="ML482" s="24"/>
      <c r="MM482" s="24"/>
      <c r="MN482" s="24"/>
      <c r="MO482" s="24"/>
      <c r="MP482" s="24"/>
      <c r="MQ482" s="24"/>
      <c r="MR482" s="24"/>
      <c r="MS482" s="24"/>
      <c r="MT482" s="24"/>
      <c r="MU482" s="24"/>
      <c r="MV482" s="24"/>
      <c r="MW482" s="24"/>
      <c r="MX482" s="24"/>
      <c r="MY482" s="24"/>
      <c r="MZ482" s="24"/>
      <c r="NA482" s="24"/>
      <c r="NB482" s="24"/>
      <c r="NC482" s="24"/>
      <c r="ND482" s="24"/>
      <c r="NE482" s="24"/>
      <c r="NF482" s="24"/>
      <c r="NG482" s="24"/>
      <c r="NH482" s="24"/>
      <c r="NI482" s="24"/>
      <c r="NJ482" s="24"/>
      <c r="NK482" s="24"/>
      <c r="NL482" s="24"/>
      <c r="NM482" s="24"/>
      <c r="NN482" s="24"/>
      <c r="NO482" s="24"/>
      <c r="NP482" s="24"/>
      <c r="NQ482" s="24"/>
      <c r="NR482" s="24"/>
      <c r="NS482" s="24"/>
      <c r="NT482" s="24"/>
      <c r="NU482" s="24"/>
      <c r="NV482" s="24"/>
      <c r="NW482" s="24"/>
      <c r="NX482" s="24"/>
      <c r="NY482" s="24"/>
      <c r="NZ482" s="24"/>
      <c r="OA482" s="24"/>
      <c r="OB482" s="24"/>
      <c r="OC482" s="24"/>
      <c r="OD482" s="24"/>
      <c r="OE482" s="24"/>
      <c r="OF482" s="24"/>
      <c r="OG482" s="24"/>
      <c r="OH482" s="24"/>
      <c r="OI482" s="24"/>
      <c r="OJ482" s="24"/>
      <c r="OK482" s="24"/>
      <c r="OL482" s="24"/>
      <c r="OM482" s="24"/>
      <c r="ON482" s="24"/>
      <c r="OO482" s="24"/>
      <c r="OP482" s="24"/>
      <c r="OQ482" s="24"/>
      <c r="OR482" s="24"/>
      <c r="OS482" s="24"/>
      <c r="OT482" s="24"/>
      <c r="OU482" s="24"/>
      <c r="OV482" s="24"/>
      <c r="OW482" s="24"/>
      <c r="OX482" s="24"/>
      <c r="OY482" s="24"/>
      <c r="OZ482" s="24"/>
      <c r="PA482" s="24"/>
      <c r="PB482" s="24"/>
      <c r="PC482" s="24"/>
      <c r="PD482" s="24"/>
      <c r="PE482" s="24"/>
      <c r="PF482" s="24"/>
      <c r="PG482" s="24"/>
      <c r="PH482" s="24"/>
      <c r="PI482" s="24"/>
      <c r="PJ482" s="24"/>
      <c r="PK482" s="24"/>
      <c r="PL482" s="24"/>
      <c r="PM482" s="24"/>
      <c r="PN482" s="24"/>
      <c r="PO482" s="24"/>
      <c r="PP482" s="24"/>
      <c r="PQ482" s="24"/>
      <c r="PR482" s="24"/>
      <c r="PS482" s="24"/>
      <c r="PT482" s="24"/>
      <c r="PU482" s="24"/>
      <c r="PV482" s="24"/>
      <c r="PW482" s="24"/>
      <c r="PX482" s="24"/>
      <c r="PY482" s="24"/>
      <c r="PZ482" s="24"/>
      <c r="QA482" s="24"/>
      <c r="QB482" s="24"/>
      <c r="QC482" s="24"/>
      <c r="QD482" s="24"/>
      <c r="QE482" s="24"/>
      <c r="QF482" s="24"/>
      <c r="QG482" s="24"/>
      <c r="QH482" s="24"/>
      <c r="QI482" s="24"/>
      <c r="QJ482" s="24"/>
      <c r="QK482" s="24"/>
      <c r="QL482" s="24"/>
      <c r="QM482" s="24"/>
      <c r="QN482" s="24"/>
      <c r="QO482" s="24"/>
      <c r="QP482" s="24"/>
      <c r="QQ482" s="24"/>
      <c r="QR482" s="24"/>
      <c r="QS482" s="24"/>
      <c r="QT482" s="24"/>
      <c r="QU482" s="24"/>
      <c r="QV482" s="24"/>
      <c r="QW482" s="24"/>
      <c r="QX482" s="24"/>
      <c r="QY482" s="24"/>
      <c r="QZ482" s="24"/>
      <c r="RA482" s="24"/>
      <c r="RB482" s="24"/>
      <c r="RC482" s="24"/>
      <c r="RD482" s="24"/>
      <c r="RE482" s="24"/>
      <c r="RF482" s="24"/>
      <c r="RG482" s="24"/>
      <c r="RH482" s="24"/>
      <c r="RI482" s="24"/>
      <c r="RJ482" s="24"/>
      <c r="RK482" s="24"/>
      <c r="RL482" s="24"/>
      <c r="RM482" s="24"/>
      <c r="RN482" s="24"/>
      <c r="RO482" s="24"/>
      <c r="RP482" s="24"/>
      <c r="RQ482" s="24"/>
      <c r="RR482" s="24"/>
      <c r="RS482" s="24"/>
      <c r="RT482" s="24"/>
      <c r="RU482" s="24"/>
      <c r="RV482" s="24"/>
      <c r="RW482" s="24"/>
      <c r="RX482" s="24"/>
      <c r="RY482" s="24"/>
      <c r="RZ482" s="24"/>
      <c r="SA482" s="24"/>
      <c r="SB482" s="24"/>
      <c r="SC482" s="24"/>
      <c r="SD482" s="24"/>
      <c r="SE482" s="24"/>
      <c r="SF482" s="24"/>
      <c r="SG482" s="24"/>
      <c r="SH482" s="24"/>
      <c r="SI482" s="24"/>
      <c r="SJ482" s="24"/>
      <c r="SK482" s="24"/>
      <c r="SL482" s="24"/>
      <c r="SM482" s="24"/>
      <c r="SN482" s="24"/>
      <c r="SO482" s="24"/>
      <c r="SP482" s="24"/>
      <c r="SQ482" s="24"/>
      <c r="SR482" s="24"/>
      <c r="SS482" s="24"/>
      <c r="ST482" s="24"/>
      <c r="SU482" s="24"/>
      <c r="SV482" s="24"/>
      <c r="SW482" s="24"/>
      <c r="SX482" s="24"/>
      <c r="SY482" s="24"/>
      <c r="SZ482" s="24"/>
      <c r="TA482" s="24"/>
      <c r="TB482" s="24"/>
      <c r="TC482" s="24"/>
      <c r="TD482" s="24"/>
      <c r="TE482" s="24"/>
      <c r="TF482" s="24"/>
      <c r="TG482" s="24"/>
      <c r="TH482" s="24"/>
      <c r="TI482" s="24"/>
      <c r="TJ482" s="24"/>
      <c r="TK482" s="24"/>
      <c r="TL482" s="24"/>
      <c r="TM482" s="24"/>
      <c r="TN482" s="24"/>
      <c r="TO482" s="24"/>
      <c r="TP482" s="24"/>
      <c r="TQ482" s="24"/>
      <c r="TR482" s="24"/>
      <c r="TS482" s="24"/>
      <c r="TT482" s="24"/>
      <c r="TU482" s="24"/>
      <c r="TV482" s="24"/>
      <c r="TW482" s="24"/>
      <c r="TX482" s="24"/>
      <c r="TY482" s="24"/>
      <c r="TZ482" s="24"/>
      <c r="UA482" s="24"/>
      <c r="UB482" s="24"/>
      <c r="UC482" s="24"/>
      <c r="UD482" s="24"/>
      <c r="UE482" s="24"/>
      <c r="UF482" s="24"/>
      <c r="UG482" s="24"/>
      <c r="UH482" s="24"/>
      <c r="UI482" s="24"/>
      <c r="UJ482" s="24"/>
      <c r="UK482" s="24"/>
      <c r="UL482" s="24"/>
      <c r="UM482" s="24"/>
      <c r="UN482" s="24"/>
      <c r="UO482" s="24"/>
      <c r="UP482" s="24"/>
      <c r="UQ482" s="24"/>
      <c r="UR482" s="24"/>
      <c r="US482" s="24"/>
      <c r="UT482" s="24"/>
      <c r="UU482" s="24"/>
      <c r="UV482" s="24"/>
      <c r="UW482" s="24"/>
      <c r="UX482" s="24"/>
      <c r="UY482" s="24"/>
      <c r="UZ482" s="24"/>
      <c r="VA482" s="24"/>
      <c r="VB482" s="24"/>
      <c r="VC482" s="24"/>
      <c r="VD482" s="24"/>
    </row>
    <row r="483" spans="1:576" s="23" customFormat="1" ht="15" customHeight="1" x14ac:dyDescent="0.2">
      <c r="A483" s="18">
        <v>2</v>
      </c>
      <c r="B483" s="89" t="s">
        <v>325</v>
      </c>
      <c r="C483" s="89" t="s">
        <v>326</v>
      </c>
      <c r="D483" s="20">
        <v>14</v>
      </c>
      <c r="E483" s="89" t="s">
        <v>245</v>
      </c>
      <c r="F483" s="89" t="s">
        <v>327</v>
      </c>
      <c r="G483" s="130">
        <v>6</v>
      </c>
      <c r="H483" s="22">
        <v>40</v>
      </c>
      <c r="I483" s="22" t="s">
        <v>121</v>
      </c>
      <c r="J483" s="21" t="s">
        <v>183</v>
      </c>
      <c r="K483" s="21" t="s">
        <v>272</v>
      </c>
      <c r="L483" s="21" t="s">
        <v>289</v>
      </c>
      <c r="M483" s="22">
        <v>1</v>
      </c>
      <c r="N483" s="101">
        <v>10433</v>
      </c>
      <c r="O483" s="62">
        <f t="shared" si="256"/>
        <v>2086.6</v>
      </c>
      <c r="P483" s="62"/>
      <c r="Q483" s="62">
        <f t="shared" si="257"/>
        <v>12519.6</v>
      </c>
      <c r="R483" s="62">
        <f t="shared" si="258"/>
        <v>280.39999999999998</v>
      </c>
      <c r="S483" s="62">
        <f t="shared" si="259"/>
        <v>2341.7666666666669</v>
      </c>
      <c r="T483" s="62">
        <f t="shared" si="260"/>
        <v>23417.666666666668</v>
      </c>
      <c r="U483" s="62">
        <f t="shared" si="261"/>
        <v>2190.9299999999998</v>
      </c>
      <c r="V483" s="62">
        <f t="shared" si="262"/>
        <v>375.58800000000002</v>
      </c>
      <c r="W483" s="62">
        <f t="shared" si="263"/>
        <v>625.98</v>
      </c>
      <c r="X483" s="62">
        <f t="shared" si="264"/>
        <v>250.39200000000002</v>
      </c>
      <c r="Y483" s="62">
        <f t="shared" si="265"/>
        <v>915</v>
      </c>
      <c r="Z483" s="62">
        <f t="shared" si="266"/>
        <v>616</v>
      </c>
      <c r="AA483" s="64">
        <f t="shared" si="267"/>
        <v>7025.3</v>
      </c>
      <c r="AB483" s="64">
        <f t="shared" si="268"/>
        <v>20505.95111111111</v>
      </c>
      <c r="AC483" s="64">
        <f t="shared" ref="AC483:AC520" si="269">+AB483*12</f>
        <v>246071.41333333333</v>
      </c>
      <c r="AD483" s="64"/>
      <c r="AE483" s="64"/>
      <c r="AF483" s="64"/>
      <c r="AG483" s="64"/>
      <c r="AH483" s="64"/>
      <c r="AI483" s="64"/>
      <c r="AJ483" s="64"/>
      <c r="AK483" s="64"/>
      <c r="AL483" s="6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  <c r="BV483" s="24"/>
      <c r="BW483" s="24"/>
      <c r="BX483" s="24"/>
      <c r="BY483" s="24"/>
      <c r="BZ483" s="24"/>
      <c r="CA483" s="24"/>
      <c r="CB483" s="24"/>
      <c r="CC483" s="24"/>
      <c r="CD483" s="24"/>
      <c r="CE483" s="24"/>
      <c r="CF483" s="24"/>
      <c r="CG483" s="24"/>
      <c r="CH483" s="24"/>
      <c r="CI483" s="24"/>
      <c r="CJ483" s="24"/>
      <c r="CK483" s="24"/>
      <c r="CL483" s="24"/>
      <c r="CM483" s="24"/>
      <c r="CN483" s="24"/>
      <c r="CO483" s="24"/>
      <c r="CP483" s="24"/>
      <c r="CQ483" s="24"/>
      <c r="CR483" s="24"/>
      <c r="CS483" s="24"/>
      <c r="CT483" s="24"/>
      <c r="CU483" s="24"/>
      <c r="CV483" s="24"/>
      <c r="CW483" s="24"/>
      <c r="CX483" s="24"/>
      <c r="CY483" s="24"/>
      <c r="CZ483" s="24"/>
      <c r="DA483" s="24"/>
      <c r="DB483" s="24"/>
      <c r="DC483" s="24"/>
      <c r="DD483" s="24"/>
      <c r="DE483" s="24"/>
      <c r="DF483" s="24"/>
      <c r="DG483" s="24"/>
      <c r="DH483" s="24"/>
      <c r="DI483" s="24"/>
      <c r="DJ483" s="24"/>
      <c r="DK483" s="24"/>
      <c r="DL483" s="24"/>
      <c r="DM483" s="24"/>
      <c r="DN483" s="24"/>
      <c r="DO483" s="24"/>
      <c r="DP483" s="24"/>
      <c r="DQ483" s="24"/>
      <c r="DR483" s="24"/>
      <c r="DS483" s="24"/>
      <c r="DT483" s="24"/>
      <c r="DU483" s="24"/>
      <c r="DV483" s="24"/>
      <c r="DW483" s="24"/>
      <c r="DX483" s="24"/>
      <c r="DY483" s="24"/>
      <c r="DZ483" s="24"/>
      <c r="EA483" s="24"/>
      <c r="EB483" s="24"/>
      <c r="EC483" s="24"/>
      <c r="ED483" s="24"/>
      <c r="EE483" s="24"/>
      <c r="EF483" s="24"/>
      <c r="EG483" s="24"/>
      <c r="EH483" s="24"/>
      <c r="EI483" s="24"/>
      <c r="EJ483" s="24"/>
      <c r="EK483" s="24"/>
      <c r="EL483" s="24"/>
      <c r="EM483" s="24"/>
      <c r="EN483" s="24"/>
      <c r="EO483" s="24"/>
      <c r="EP483" s="24"/>
      <c r="EQ483" s="24"/>
      <c r="ER483" s="24"/>
      <c r="ES483" s="24"/>
      <c r="ET483" s="24"/>
      <c r="EU483" s="24"/>
      <c r="EV483" s="24"/>
      <c r="EW483" s="24"/>
      <c r="EX483" s="24"/>
      <c r="EY483" s="24"/>
      <c r="EZ483" s="24"/>
      <c r="FA483" s="24"/>
      <c r="FB483" s="24"/>
      <c r="FC483" s="24"/>
      <c r="FD483" s="24"/>
      <c r="FE483" s="24"/>
      <c r="FF483" s="24"/>
      <c r="FG483" s="24"/>
      <c r="FH483" s="24"/>
      <c r="FI483" s="24"/>
      <c r="FJ483" s="24"/>
      <c r="FK483" s="24"/>
      <c r="FL483" s="24"/>
      <c r="FM483" s="24"/>
      <c r="FN483" s="24"/>
      <c r="FO483" s="24"/>
      <c r="FP483" s="24"/>
      <c r="FQ483" s="24"/>
      <c r="FR483" s="24"/>
      <c r="FS483" s="24"/>
      <c r="FT483" s="24"/>
      <c r="FU483" s="24"/>
      <c r="FV483" s="24"/>
      <c r="FW483" s="24"/>
      <c r="FX483" s="24"/>
      <c r="FY483" s="24"/>
      <c r="FZ483" s="24"/>
      <c r="GA483" s="24"/>
      <c r="GB483" s="24"/>
      <c r="GC483" s="24"/>
      <c r="GD483" s="24"/>
      <c r="GE483" s="24"/>
      <c r="GF483" s="24"/>
      <c r="GG483" s="24"/>
      <c r="GH483" s="24"/>
      <c r="GI483" s="24"/>
      <c r="GJ483" s="24"/>
      <c r="GK483" s="24"/>
      <c r="GL483" s="24"/>
      <c r="GM483" s="24"/>
      <c r="GN483" s="24"/>
      <c r="GO483" s="24"/>
      <c r="GP483" s="24"/>
      <c r="GQ483" s="24"/>
      <c r="GR483" s="24"/>
      <c r="GS483" s="24"/>
      <c r="GT483" s="24"/>
      <c r="GU483" s="24"/>
      <c r="GV483" s="24"/>
      <c r="GW483" s="24"/>
      <c r="GX483" s="24"/>
      <c r="GY483" s="24"/>
      <c r="GZ483" s="24"/>
      <c r="HA483" s="24"/>
      <c r="HB483" s="24"/>
      <c r="HC483" s="24"/>
      <c r="HD483" s="24"/>
      <c r="HE483" s="24"/>
      <c r="HF483" s="24"/>
      <c r="HG483" s="24"/>
      <c r="HH483" s="24"/>
      <c r="HI483" s="24"/>
      <c r="HJ483" s="24"/>
      <c r="HK483" s="24"/>
      <c r="HL483" s="24"/>
      <c r="HM483" s="24"/>
      <c r="HN483" s="24"/>
      <c r="HO483" s="24"/>
      <c r="HP483" s="24"/>
      <c r="HQ483" s="24"/>
      <c r="HR483" s="24"/>
      <c r="HS483" s="24"/>
      <c r="HT483" s="24"/>
      <c r="HU483" s="24"/>
      <c r="HV483" s="24"/>
      <c r="HW483" s="24"/>
      <c r="HX483" s="24"/>
      <c r="HY483" s="24"/>
      <c r="HZ483" s="24"/>
      <c r="IA483" s="24"/>
      <c r="IB483" s="24"/>
      <c r="IC483" s="24"/>
      <c r="ID483" s="24"/>
      <c r="IE483" s="24"/>
      <c r="IF483" s="24"/>
      <c r="IG483" s="24"/>
      <c r="IH483" s="24"/>
      <c r="II483" s="24"/>
      <c r="IJ483" s="24"/>
      <c r="IK483" s="24"/>
      <c r="IL483" s="24"/>
      <c r="IM483" s="24"/>
      <c r="IN483" s="24"/>
      <c r="IO483" s="24"/>
      <c r="IP483" s="24"/>
      <c r="IQ483" s="24"/>
      <c r="IR483" s="24"/>
      <c r="IS483" s="24"/>
      <c r="IT483" s="24"/>
      <c r="IU483" s="24"/>
      <c r="IV483" s="24"/>
      <c r="IW483" s="24"/>
      <c r="IX483" s="24"/>
      <c r="IY483" s="24"/>
      <c r="IZ483" s="24"/>
      <c r="JA483" s="24"/>
      <c r="JB483" s="24"/>
      <c r="JC483" s="24"/>
      <c r="JD483" s="24"/>
      <c r="JE483" s="24"/>
      <c r="JF483" s="24"/>
      <c r="JG483" s="24"/>
      <c r="JH483" s="24"/>
      <c r="JI483" s="24"/>
      <c r="JJ483" s="24"/>
      <c r="JK483" s="24"/>
      <c r="JL483" s="24"/>
      <c r="JM483" s="24"/>
      <c r="JN483" s="24"/>
      <c r="JO483" s="24"/>
      <c r="JP483" s="24"/>
      <c r="JQ483" s="24"/>
      <c r="JR483" s="24"/>
      <c r="JS483" s="24"/>
      <c r="JT483" s="24"/>
      <c r="JU483" s="24"/>
      <c r="JV483" s="24"/>
      <c r="JW483" s="24"/>
      <c r="JX483" s="24"/>
      <c r="JY483" s="24"/>
      <c r="JZ483" s="24"/>
      <c r="KA483" s="24"/>
      <c r="KB483" s="24"/>
      <c r="KC483" s="24"/>
      <c r="KD483" s="24"/>
      <c r="KE483" s="24"/>
      <c r="KF483" s="24"/>
      <c r="KG483" s="24"/>
      <c r="KH483" s="24"/>
      <c r="KI483" s="24"/>
      <c r="KJ483" s="24"/>
      <c r="KK483" s="24"/>
      <c r="KL483" s="24"/>
      <c r="KM483" s="24"/>
      <c r="KN483" s="24"/>
      <c r="KO483" s="24"/>
      <c r="KP483" s="24"/>
      <c r="KQ483" s="24"/>
      <c r="KR483" s="24"/>
      <c r="KS483" s="24"/>
      <c r="KT483" s="24"/>
      <c r="KU483" s="24"/>
      <c r="KV483" s="24"/>
      <c r="KW483" s="24"/>
      <c r="KX483" s="24"/>
      <c r="KY483" s="24"/>
      <c r="KZ483" s="24"/>
      <c r="LA483" s="24"/>
      <c r="LB483" s="24"/>
      <c r="LC483" s="24"/>
      <c r="LD483" s="24"/>
      <c r="LE483" s="24"/>
      <c r="LF483" s="24"/>
      <c r="LG483" s="24"/>
      <c r="LH483" s="24"/>
      <c r="LI483" s="24"/>
      <c r="LJ483" s="24"/>
      <c r="LK483" s="24"/>
      <c r="LL483" s="24"/>
      <c r="LM483" s="24"/>
      <c r="LN483" s="24"/>
      <c r="LO483" s="24"/>
      <c r="LP483" s="24"/>
      <c r="LQ483" s="24"/>
      <c r="LR483" s="24"/>
      <c r="LS483" s="24"/>
      <c r="LT483" s="24"/>
      <c r="LU483" s="24"/>
      <c r="LV483" s="24"/>
      <c r="LW483" s="24"/>
      <c r="LX483" s="24"/>
      <c r="LY483" s="24"/>
      <c r="LZ483" s="24"/>
      <c r="MA483" s="24"/>
      <c r="MB483" s="24"/>
      <c r="MC483" s="24"/>
      <c r="MD483" s="24"/>
      <c r="ME483" s="24"/>
      <c r="MF483" s="24"/>
      <c r="MG483" s="24"/>
      <c r="MH483" s="24"/>
      <c r="MI483" s="24"/>
      <c r="MJ483" s="24"/>
      <c r="MK483" s="24"/>
      <c r="ML483" s="24"/>
      <c r="MM483" s="24"/>
      <c r="MN483" s="24"/>
      <c r="MO483" s="24"/>
      <c r="MP483" s="24"/>
      <c r="MQ483" s="24"/>
      <c r="MR483" s="24"/>
      <c r="MS483" s="24"/>
      <c r="MT483" s="24"/>
      <c r="MU483" s="24"/>
      <c r="MV483" s="24"/>
      <c r="MW483" s="24"/>
      <c r="MX483" s="24"/>
      <c r="MY483" s="24"/>
      <c r="MZ483" s="24"/>
      <c r="NA483" s="24"/>
      <c r="NB483" s="24"/>
      <c r="NC483" s="24"/>
      <c r="ND483" s="24"/>
      <c r="NE483" s="24"/>
      <c r="NF483" s="24"/>
      <c r="NG483" s="24"/>
      <c r="NH483" s="24"/>
      <c r="NI483" s="24"/>
      <c r="NJ483" s="24"/>
      <c r="NK483" s="24"/>
      <c r="NL483" s="24"/>
      <c r="NM483" s="24"/>
      <c r="NN483" s="24"/>
      <c r="NO483" s="24"/>
      <c r="NP483" s="24"/>
      <c r="NQ483" s="24"/>
      <c r="NR483" s="24"/>
      <c r="NS483" s="24"/>
      <c r="NT483" s="24"/>
      <c r="NU483" s="24"/>
      <c r="NV483" s="24"/>
      <c r="NW483" s="24"/>
      <c r="NX483" s="24"/>
      <c r="NY483" s="24"/>
      <c r="NZ483" s="24"/>
      <c r="OA483" s="24"/>
      <c r="OB483" s="24"/>
      <c r="OC483" s="24"/>
      <c r="OD483" s="24"/>
      <c r="OE483" s="24"/>
      <c r="OF483" s="24"/>
      <c r="OG483" s="24"/>
      <c r="OH483" s="24"/>
      <c r="OI483" s="24"/>
      <c r="OJ483" s="24"/>
      <c r="OK483" s="24"/>
      <c r="OL483" s="24"/>
      <c r="OM483" s="24"/>
      <c r="ON483" s="24"/>
      <c r="OO483" s="24"/>
      <c r="OP483" s="24"/>
      <c r="OQ483" s="24"/>
      <c r="OR483" s="24"/>
      <c r="OS483" s="24"/>
      <c r="OT483" s="24"/>
      <c r="OU483" s="24"/>
      <c r="OV483" s="24"/>
      <c r="OW483" s="24"/>
      <c r="OX483" s="24"/>
      <c r="OY483" s="24"/>
      <c r="OZ483" s="24"/>
      <c r="PA483" s="24"/>
      <c r="PB483" s="24"/>
      <c r="PC483" s="24"/>
      <c r="PD483" s="24"/>
      <c r="PE483" s="24"/>
      <c r="PF483" s="24"/>
      <c r="PG483" s="24"/>
      <c r="PH483" s="24"/>
      <c r="PI483" s="24"/>
      <c r="PJ483" s="24"/>
      <c r="PK483" s="24"/>
      <c r="PL483" s="24"/>
      <c r="PM483" s="24"/>
      <c r="PN483" s="24"/>
      <c r="PO483" s="24"/>
      <c r="PP483" s="24"/>
      <c r="PQ483" s="24"/>
      <c r="PR483" s="24"/>
      <c r="PS483" s="24"/>
      <c r="PT483" s="24"/>
      <c r="PU483" s="24"/>
      <c r="PV483" s="24"/>
      <c r="PW483" s="24"/>
      <c r="PX483" s="24"/>
      <c r="PY483" s="24"/>
      <c r="PZ483" s="24"/>
      <c r="QA483" s="24"/>
      <c r="QB483" s="24"/>
      <c r="QC483" s="24"/>
      <c r="QD483" s="24"/>
      <c r="QE483" s="24"/>
      <c r="QF483" s="24"/>
      <c r="QG483" s="24"/>
      <c r="QH483" s="24"/>
      <c r="QI483" s="24"/>
      <c r="QJ483" s="24"/>
      <c r="QK483" s="24"/>
      <c r="QL483" s="24"/>
      <c r="QM483" s="24"/>
      <c r="QN483" s="24"/>
      <c r="QO483" s="24"/>
      <c r="QP483" s="24"/>
      <c r="QQ483" s="24"/>
      <c r="QR483" s="24"/>
      <c r="QS483" s="24"/>
      <c r="QT483" s="24"/>
      <c r="QU483" s="24"/>
      <c r="QV483" s="24"/>
      <c r="QW483" s="24"/>
      <c r="QX483" s="24"/>
      <c r="QY483" s="24"/>
      <c r="QZ483" s="24"/>
      <c r="RA483" s="24"/>
      <c r="RB483" s="24"/>
      <c r="RC483" s="24"/>
      <c r="RD483" s="24"/>
      <c r="RE483" s="24"/>
      <c r="RF483" s="24"/>
      <c r="RG483" s="24"/>
      <c r="RH483" s="24"/>
      <c r="RI483" s="24"/>
      <c r="RJ483" s="24"/>
      <c r="RK483" s="24"/>
      <c r="RL483" s="24"/>
      <c r="RM483" s="24"/>
      <c r="RN483" s="24"/>
      <c r="RO483" s="24"/>
      <c r="RP483" s="24"/>
      <c r="RQ483" s="24"/>
      <c r="RR483" s="24"/>
      <c r="RS483" s="24"/>
      <c r="RT483" s="24"/>
      <c r="RU483" s="24"/>
      <c r="RV483" s="24"/>
      <c r="RW483" s="24"/>
      <c r="RX483" s="24"/>
      <c r="RY483" s="24"/>
      <c r="RZ483" s="24"/>
      <c r="SA483" s="24"/>
      <c r="SB483" s="24"/>
      <c r="SC483" s="24"/>
      <c r="SD483" s="24"/>
      <c r="SE483" s="24"/>
      <c r="SF483" s="24"/>
      <c r="SG483" s="24"/>
      <c r="SH483" s="24"/>
      <c r="SI483" s="24"/>
      <c r="SJ483" s="24"/>
      <c r="SK483" s="24"/>
      <c r="SL483" s="24"/>
      <c r="SM483" s="24"/>
      <c r="SN483" s="24"/>
      <c r="SO483" s="24"/>
      <c r="SP483" s="24"/>
      <c r="SQ483" s="24"/>
      <c r="SR483" s="24"/>
      <c r="SS483" s="24"/>
      <c r="ST483" s="24"/>
      <c r="SU483" s="24"/>
      <c r="SV483" s="24"/>
      <c r="SW483" s="24"/>
      <c r="SX483" s="24"/>
      <c r="SY483" s="24"/>
      <c r="SZ483" s="24"/>
      <c r="TA483" s="24"/>
      <c r="TB483" s="24"/>
      <c r="TC483" s="24"/>
      <c r="TD483" s="24"/>
      <c r="TE483" s="24"/>
      <c r="TF483" s="24"/>
      <c r="TG483" s="24"/>
      <c r="TH483" s="24"/>
      <c r="TI483" s="24"/>
      <c r="TJ483" s="24"/>
      <c r="TK483" s="24"/>
      <c r="TL483" s="24"/>
      <c r="TM483" s="24"/>
      <c r="TN483" s="24"/>
      <c r="TO483" s="24"/>
      <c r="TP483" s="24"/>
      <c r="TQ483" s="24"/>
      <c r="TR483" s="24"/>
      <c r="TS483" s="24"/>
      <c r="TT483" s="24"/>
      <c r="TU483" s="24"/>
      <c r="TV483" s="24"/>
      <c r="TW483" s="24"/>
      <c r="TX483" s="24"/>
      <c r="TY483" s="24"/>
      <c r="TZ483" s="24"/>
      <c r="UA483" s="24"/>
      <c r="UB483" s="24"/>
      <c r="UC483" s="24"/>
      <c r="UD483" s="24"/>
      <c r="UE483" s="24"/>
      <c r="UF483" s="24"/>
      <c r="UG483" s="24"/>
      <c r="UH483" s="24"/>
      <c r="UI483" s="24"/>
      <c r="UJ483" s="24"/>
      <c r="UK483" s="24"/>
      <c r="UL483" s="24"/>
      <c r="UM483" s="24"/>
      <c r="UN483" s="24"/>
      <c r="UO483" s="24"/>
      <c r="UP483" s="24"/>
      <c r="UQ483" s="24"/>
      <c r="UR483" s="24"/>
      <c r="US483" s="24"/>
      <c r="UT483" s="24"/>
      <c r="UU483" s="24"/>
      <c r="UV483" s="24"/>
      <c r="UW483" s="24"/>
      <c r="UX483" s="24"/>
      <c r="UY483" s="24"/>
      <c r="UZ483" s="24"/>
      <c r="VA483" s="24"/>
      <c r="VB483" s="24"/>
      <c r="VC483" s="24"/>
      <c r="VD483" s="24"/>
    </row>
    <row r="484" spans="1:576" s="23" customFormat="1" ht="15" customHeight="1" x14ac:dyDescent="0.2">
      <c r="A484" s="18">
        <v>3</v>
      </c>
      <c r="B484" s="164" t="s">
        <v>325</v>
      </c>
      <c r="C484" s="164" t="s">
        <v>326</v>
      </c>
      <c r="D484" s="167">
        <v>14</v>
      </c>
      <c r="E484" s="164" t="s">
        <v>245</v>
      </c>
      <c r="F484" s="164" t="s">
        <v>327</v>
      </c>
      <c r="G484" s="169">
        <v>6</v>
      </c>
      <c r="H484" s="166">
        <v>40</v>
      </c>
      <c r="I484" s="166" t="s">
        <v>121</v>
      </c>
      <c r="J484" s="165" t="s">
        <v>183</v>
      </c>
      <c r="K484" s="165" t="s">
        <v>272</v>
      </c>
      <c r="L484" s="165" t="s">
        <v>289</v>
      </c>
      <c r="M484" s="166">
        <v>1</v>
      </c>
      <c r="N484" s="101">
        <v>10433</v>
      </c>
      <c r="O484" s="170">
        <f t="shared" si="256"/>
        <v>2086.6</v>
      </c>
      <c r="P484" s="170"/>
      <c r="Q484" s="62">
        <f t="shared" si="257"/>
        <v>12519.6</v>
      </c>
      <c r="R484" s="170"/>
      <c r="S484" s="170">
        <f t="shared" si="259"/>
        <v>2341.7666666666669</v>
      </c>
      <c r="T484" s="170">
        <f t="shared" si="260"/>
        <v>23417.666666666668</v>
      </c>
      <c r="U484" s="170">
        <f t="shared" si="261"/>
        <v>2190.9299999999998</v>
      </c>
      <c r="V484" s="170">
        <f t="shared" si="262"/>
        <v>375.58800000000002</v>
      </c>
      <c r="W484" s="170">
        <f t="shared" si="263"/>
        <v>625.98</v>
      </c>
      <c r="X484" s="170">
        <f t="shared" si="264"/>
        <v>250.39200000000002</v>
      </c>
      <c r="Y484" s="62">
        <f t="shared" si="265"/>
        <v>915</v>
      </c>
      <c r="Z484" s="62">
        <f t="shared" si="266"/>
        <v>616</v>
      </c>
      <c r="AA484" s="171">
        <f t="shared" si="267"/>
        <v>7025.3</v>
      </c>
      <c r="AB484" s="64">
        <f t="shared" si="268"/>
        <v>20225.551111111108</v>
      </c>
      <c r="AC484" s="64">
        <f t="shared" si="269"/>
        <v>242706.61333333328</v>
      </c>
      <c r="AD484" s="171"/>
      <c r="AE484" s="171"/>
      <c r="AF484" s="171"/>
      <c r="AG484" s="171"/>
      <c r="AH484" s="171"/>
      <c r="AI484" s="171"/>
      <c r="AJ484" s="171"/>
      <c r="AK484" s="171"/>
      <c r="AL484" s="171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  <c r="BV484" s="24"/>
      <c r="BW484" s="24"/>
      <c r="BX484" s="24"/>
      <c r="BY484" s="24"/>
      <c r="BZ484" s="24"/>
      <c r="CA484" s="24"/>
      <c r="CB484" s="24"/>
      <c r="CC484" s="24"/>
      <c r="CD484" s="24"/>
      <c r="CE484" s="24"/>
      <c r="CF484" s="24"/>
      <c r="CG484" s="24"/>
      <c r="CH484" s="24"/>
      <c r="CI484" s="24"/>
      <c r="CJ484" s="24"/>
      <c r="CK484" s="24"/>
      <c r="CL484" s="24"/>
      <c r="CM484" s="24"/>
      <c r="CN484" s="24"/>
      <c r="CO484" s="24"/>
      <c r="CP484" s="24"/>
      <c r="CQ484" s="24"/>
      <c r="CR484" s="24"/>
      <c r="CS484" s="24"/>
      <c r="CT484" s="24"/>
      <c r="CU484" s="24"/>
      <c r="CV484" s="24"/>
      <c r="CW484" s="24"/>
      <c r="CX484" s="24"/>
      <c r="CY484" s="24"/>
      <c r="CZ484" s="24"/>
      <c r="DA484" s="24"/>
      <c r="DB484" s="24"/>
      <c r="DC484" s="24"/>
      <c r="DD484" s="24"/>
      <c r="DE484" s="24"/>
      <c r="DF484" s="24"/>
      <c r="DG484" s="24"/>
      <c r="DH484" s="24"/>
      <c r="DI484" s="24"/>
      <c r="DJ484" s="24"/>
      <c r="DK484" s="24"/>
      <c r="DL484" s="24"/>
      <c r="DM484" s="24"/>
      <c r="DN484" s="24"/>
      <c r="DO484" s="24"/>
      <c r="DP484" s="24"/>
      <c r="DQ484" s="24"/>
      <c r="DR484" s="24"/>
      <c r="DS484" s="24"/>
      <c r="DT484" s="24"/>
      <c r="DU484" s="24"/>
      <c r="DV484" s="24"/>
      <c r="DW484" s="24"/>
      <c r="DX484" s="24"/>
      <c r="DY484" s="24"/>
      <c r="DZ484" s="24"/>
      <c r="EA484" s="24"/>
      <c r="EB484" s="24"/>
      <c r="EC484" s="24"/>
      <c r="ED484" s="24"/>
      <c r="EE484" s="24"/>
      <c r="EF484" s="24"/>
      <c r="EG484" s="24"/>
      <c r="EH484" s="24"/>
      <c r="EI484" s="24"/>
      <c r="EJ484" s="24"/>
      <c r="EK484" s="24"/>
      <c r="EL484" s="24"/>
      <c r="EM484" s="24"/>
      <c r="EN484" s="24"/>
      <c r="EO484" s="24"/>
      <c r="EP484" s="24"/>
      <c r="EQ484" s="24"/>
      <c r="ER484" s="24"/>
      <c r="ES484" s="24"/>
      <c r="ET484" s="24"/>
      <c r="EU484" s="24"/>
      <c r="EV484" s="24"/>
      <c r="EW484" s="24"/>
      <c r="EX484" s="24"/>
      <c r="EY484" s="24"/>
      <c r="EZ484" s="24"/>
      <c r="FA484" s="24"/>
      <c r="FB484" s="24"/>
      <c r="FC484" s="24"/>
      <c r="FD484" s="24"/>
      <c r="FE484" s="24"/>
      <c r="FF484" s="24"/>
      <c r="FG484" s="24"/>
      <c r="FH484" s="24"/>
      <c r="FI484" s="24"/>
      <c r="FJ484" s="24"/>
      <c r="FK484" s="24"/>
      <c r="FL484" s="24"/>
      <c r="FM484" s="24"/>
      <c r="FN484" s="24"/>
      <c r="FO484" s="24"/>
      <c r="FP484" s="24"/>
      <c r="FQ484" s="24"/>
      <c r="FR484" s="24"/>
      <c r="FS484" s="24"/>
      <c r="FT484" s="24"/>
      <c r="FU484" s="24"/>
      <c r="FV484" s="24"/>
      <c r="FW484" s="24"/>
      <c r="FX484" s="24"/>
      <c r="FY484" s="24"/>
      <c r="FZ484" s="24"/>
      <c r="GA484" s="24"/>
      <c r="GB484" s="24"/>
      <c r="GC484" s="24"/>
      <c r="GD484" s="24"/>
      <c r="GE484" s="24"/>
      <c r="GF484" s="24"/>
      <c r="GG484" s="24"/>
      <c r="GH484" s="24"/>
      <c r="GI484" s="24"/>
      <c r="GJ484" s="24"/>
      <c r="GK484" s="24"/>
      <c r="GL484" s="24"/>
      <c r="GM484" s="24"/>
      <c r="GN484" s="24"/>
      <c r="GO484" s="24"/>
      <c r="GP484" s="24"/>
      <c r="GQ484" s="24"/>
      <c r="GR484" s="24"/>
      <c r="GS484" s="24"/>
      <c r="GT484" s="24"/>
      <c r="GU484" s="24"/>
      <c r="GV484" s="24"/>
      <c r="GW484" s="24"/>
      <c r="GX484" s="24"/>
      <c r="GY484" s="24"/>
      <c r="GZ484" s="24"/>
      <c r="HA484" s="24"/>
      <c r="HB484" s="24"/>
      <c r="HC484" s="24"/>
      <c r="HD484" s="24"/>
      <c r="HE484" s="24"/>
      <c r="HF484" s="24"/>
      <c r="HG484" s="24"/>
      <c r="HH484" s="24"/>
      <c r="HI484" s="24"/>
      <c r="HJ484" s="24"/>
      <c r="HK484" s="24"/>
      <c r="HL484" s="24"/>
      <c r="HM484" s="24"/>
      <c r="HN484" s="24"/>
      <c r="HO484" s="24"/>
      <c r="HP484" s="24"/>
      <c r="HQ484" s="24"/>
      <c r="HR484" s="24"/>
      <c r="HS484" s="24"/>
      <c r="HT484" s="24"/>
      <c r="HU484" s="24"/>
      <c r="HV484" s="24"/>
      <c r="HW484" s="24"/>
      <c r="HX484" s="24"/>
      <c r="HY484" s="24"/>
      <c r="HZ484" s="24"/>
      <c r="IA484" s="24"/>
      <c r="IB484" s="24"/>
      <c r="IC484" s="24"/>
      <c r="ID484" s="24"/>
      <c r="IE484" s="24"/>
      <c r="IF484" s="24"/>
      <c r="IG484" s="24"/>
      <c r="IH484" s="24"/>
      <c r="II484" s="24"/>
      <c r="IJ484" s="24"/>
      <c r="IK484" s="24"/>
      <c r="IL484" s="24"/>
      <c r="IM484" s="24"/>
      <c r="IN484" s="24"/>
      <c r="IO484" s="24"/>
      <c r="IP484" s="24"/>
      <c r="IQ484" s="24"/>
      <c r="IR484" s="24"/>
      <c r="IS484" s="24"/>
      <c r="IT484" s="24"/>
      <c r="IU484" s="24"/>
      <c r="IV484" s="24"/>
      <c r="IW484" s="24"/>
      <c r="IX484" s="24"/>
      <c r="IY484" s="24"/>
      <c r="IZ484" s="24"/>
      <c r="JA484" s="24"/>
      <c r="JB484" s="24"/>
      <c r="JC484" s="24"/>
      <c r="JD484" s="24"/>
      <c r="JE484" s="24"/>
      <c r="JF484" s="24"/>
      <c r="JG484" s="24"/>
      <c r="JH484" s="24"/>
      <c r="JI484" s="24"/>
      <c r="JJ484" s="24"/>
      <c r="JK484" s="24"/>
      <c r="JL484" s="24"/>
      <c r="JM484" s="24"/>
      <c r="JN484" s="24"/>
      <c r="JO484" s="24"/>
      <c r="JP484" s="24"/>
      <c r="JQ484" s="24"/>
      <c r="JR484" s="24"/>
      <c r="JS484" s="24"/>
      <c r="JT484" s="24"/>
      <c r="JU484" s="24"/>
      <c r="JV484" s="24"/>
      <c r="JW484" s="24"/>
      <c r="JX484" s="24"/>
      <c r="JY484" s="24"/>
      <c r="JZ484" s="24"/>
      <c r="KA484" s="24"/>
      <c r="KB484" s="24"/>
      <c r="KC484" s="24"/>
      <c r="KD484" s="24"/>
      <c r="KE484" s="24"/>
      <c r="KF484" s="24"/>
      <c r="KG484" s="24"/>
      <c r="KH484" s="24"/>
      <c r="KI484" s="24"/>
      <c r="KJ484" s="24"/>
      <c r="KK484" s="24"/>
      <c r="KL484" s="24"/>
      <c r="KM484" s="24"/>
      <c r="KN484" s="24"/>
      <c r="KO484" s="24"/>
      <c r="KP484" s="24"/>
      <c r="KQ484" s="24"/>
      <c r="KR484" s="24"/>
      <c r="KS484" s="24"/>
      <c r="KT484" s="24"/>
      <c r="KU484" s="24"/>
      <c r="KV484" s="24"/>
      <c r="KW484" s="24"/>
      <c r="KX484" s="24"/>
      <c r="KY484" s="24"/>
      <c r="KZ484" s="24"/>
      <c r="LA484" s="24"/>
      <c r="LB484" s="24"/>
      <c r="LC484" s="24"/>
      <c r="LD484" s="24"/>
      <c r="LE484" s="24"/>
      <c r="LF484" s="24"/>
      <c r="LG484" s="24"/>
      <c r="LH484" s="24"/>
      <c r="LI484" s="24"/>
      <c r="LJ484" s="24"/>
      <c r="LK484" s="24"/>
      <c r="LL484" s="24"/>
      <c r="LM484" s="24"/>
      <c r="LN484" s="24"/>
      <c r="LO484" s="24"/>
      <c r="LP484" s="24"/>
      <c r="LQ484" s="24"/>
      <c r="LR484" s="24"/>
      <c r="LS484" s="24"/>
      <c r="LT484" s="24"/>
      <c r="LU484" s="24"/>
      <c r="LV484" s="24"/>
      <c r="LW484" s="24"/>
      <c r="LX484" s="24"/>
      <c r="LY484" s="24"/>
      <c r="LZ484" s="24"/>
      <c r="MA484" s="24"/>
      <c r="MB484" s="24"/>
      <c r="MC484" s="24"/>
      <c r="MD484" s="24"/>
      <c r="ME484" s="24"/>
      <c r="MF484" s="24"/>
      <c r="MG484" s="24"/>
      <c r="MH484" s="24"/>
      <c r="MI484" s="24"/>
      <c r="MJ484" s="24"/>
      <c r="MK484" s="24"/>
      <c r="ML484" s="24"/>
      <c r="MM484" s="24"/>
      <c r="MN484" s="24"/>
      <c r="MO484" s="24"/>
      <c r="MP484" s="24"/>
      <c r="MQ484" s="24"/>
      <c r="MR484" s="24"/>
      <c r="MS484" s="24"/>
      <c r="MT484" s="24"/>
      <c r="MU484" s="24"/>
      <c r="MV484" s="24"/>
      <c r="MW484" s="24"/>
      <c r="MX484" s="24"/>
      <c r="MY484" s="24"/>
      <c r="MZ484" s="24"/>
      <c r="NA484" s="24"/>
      <c r="NB484" s="24"/>
      <c r="NC484" s="24"/>
      <c r="ND484" s="24"/>
      <c r="NE484" s="24"/>
      <c r="NF484" s="24"/>
      <c r="NG484" s="24"/>
      <c r="NH484" s="24"/>
      <c r="NI484" s="24"/>
      <c r="NJ484" s="24"/>
      <c r="NK484" s="24"/>
      <c r="NL484" s="24"/>
      <c r="NM484" s="24"/>
      <c r="NN484" s="24"/>
      <c r="NO484" s="24"/>
      <c r="NP484" s="24"/>
      <c r="NQ484" s="24"/>
      <c r="NR484" s="24"/>
      <c r="NS484" s="24"/>
      <c r="NT484" s="24"/>
      <c r="NU484" s="24"/>
      <c r="NV484" s="24"/>
      <c r="NW484" s="24"/>
      <c r="NX484" s="24"/>
      <c r="NY484" s="24"/>
      <c r="NZ484" s="24"/>
      <c r="OA484" s="24"/>
      <c r="OB484" s="24"/>
      <c r="OC484" s="24"/>
      <c r="OD484" s="24"/>
      <c r="OE484" s="24"/>
      <c r="OF484" s="24"/>
      <c r="OG484" s="24"/>
      <c r="OH484" s="24"/>
      <c r="OI484" s="24"/>
      <c r="OJ484" s="24"/>
      <c r="OK484" s="24"/>
      <c r="OL484" s="24"/>
      <c r="OM484" s="24"/>
      <c r="ON484" s="24"/>
      <c r="OO484" s="24"/>
      <c r="OP484" s="24"/>
      <c r="OQ484" s="24"/>
      <c r="OR484" s="24"/>
      <c r="OS484" s="24"/>
      <c r="OT484" s="24"/>
      <c r="OU484" s="24"/>
      <c r="OV484" s="24"/>
      <c r="OW484" s="24"/>
      <c r="OX484" s="24"/>
      <c r="OY484" s="24"/>
      <c r="OZ484" s="24"/>
      <c r="PA484" s="24"/>
      <c r="PB484" s="24"/>
      <c r="PC484" s="24"/>
      <c r="PD484" s="24"/>
      <c r="PE484" s="24"/>
      <c r="PF484" s="24"/>
      <c r="PG484" s="24"/>
      <c r="PH484" s="24"/>
      <c r="PI484" s="24"/>
      <c r="PJ484" s="24"/>
      <c r="PK484" s="24"/>
      <c r="PL484" s="24"/>
      <c r="PM484" s="24"/>
      <c r="PN484" s="24"/>
      <c r="PO484" s="24"/>
      <c r="PP484" s="24"/>
      <c r="PQ484" s="24"/>
      <c r="PR484" s="24"/>
      <c r="PS484" s="24"/>
      <c r="PT484" s="24"/>
      <c r="PU484" s="24"/>
      <c r="PV484" s="24"/>
      <c r="PW484" s="24"/>
      <c r="PX484" s="24"/>
      <c r="PY484" s="24"/>
      <c r="PZ484" s="24"/>
      <c r="QA484" s="24"/>
      <c r="QB484" s="24"/>
      <c r="QC484" s="24"/>
      <c r="QD484" s="24"/>
      <c r="QE484" s="24"/>
      <c r="QF484" s="24"/>
      <c r="QG484" s="24"/>
      <c r="QH484" s="24"/>
      <c r="QI484" s="24"/>
      <c r="QJ484" s="24"/>
      <c r="QK484" s="24"/>
      <c r="QL484" s="24"/>
      <c r="QM484" s="24"/>
      <c r="QN484" s="24"/>
      <c r="QO484" s="24"/>
      <c r="QP484" s="24"/>
      <c r="QQ484" s="24"/>
      <c r="QR484" s="24"/>
      <c r="QS484" s="24"/>
      <c r="QT484" s="24"/>
      <c r="QU484" s="24"/>
      <c r="QV484" s="24"/>
      <c r="QW484" s="24"/>
      <c r="QX484" s="24"/>
      <c r="QY484" s="24"/>
      <c r="QZ484" s="24"/>
      <c r="RA484" s="24"/>
      <c r="RB484" s="24"/>
      <c r="RC484" s="24"/>
      <c r="RD484" s="24"/>
      <c r="RE484" s="24"/>
      <c r="RF484" s="24"/>
      <c r="RG484" s="24"/>
      <c r="RH484" s="24"/>
      <c r="RI484" s="24"/>
      <c r="RJ484" s="24"/>
      <c r="RK484" s="24"/>
      <c r="RL484" s="24"/>
      <c r="RM484" s="24"/>
      <c r="RN484" s="24"/>
      <c r="RO484" s="24"/>
      <c r="RP484" s="24"/>
      <c r="RQ484" s="24"/>
      <c r="RR484" s="24"/>
      <c r="RS484" s="24"/>
      <c r="RT484" s="24"/>
      <c r="RU484" s="24"/>
      <c r="RV484" s="24"/>
      <c r="RW484" s="24"/>
      <c r="RX484" s="24"/>
      <c r="RY484" s="24"/>
      <c r="RZ484" s="24"/>
      <c r="SA484" s="24"/>
      <c r="SB484" s="24"/>
      <c r="SC484" s="24"/>
      <c r="SD484" s="24"/>
      <c r="SE484" s="24"/>
      <c r="SF484" s="24"/>
      <c r="SG484" s="24"/>
      <c r="SH484" s="24"/>
      <c r="SI484" s="24"/>
      <c r="SJ484" s="24"/>
      <c r="SK484" s="24"/>
      <c r="SL484" s="24"/>
      <c r="SM484" s="24"/>
      <c r="SN484" s="24"/>
      <c r="SO484" s="24"/>
      <c r="SP484" s="24"/>
      <c r="SQ484" s="24"/>
      <c r="SR484" s="24"/>
      <c r="SS484" s="24"/>
      <c r="ST484" s="24"/>
      <c r="SU484" s="24"/>
      <c r="SV484" s="24"/>
      <c r="SW484" s="24"/>
      <c r="SX484" s="24"/>
      <c r="SY484" s="24"/>
      <c r="SZ484" s="24"/>
      <c r="TA484" s="24"/>
      <c r="TB484" s="24"/>
      <c r="TC484" s="24"/>
      <c r="TD484" s="24"/>
      <c r="TE484" s="24"/>
      <c r="TF484" s="24"/>
      <c r="TG484" s="24"/>
      <c r="TH484" s="24"/>
      <c r="TI484" s="24"/>
      <c r="TJ484" s="24"/>
      <c r="TK484" s="24"/>
      <c r="TL484" s="24"/>
      <c r="TM484" s="24"/>
      <c r="TN484" s="24"/>
      <c r="TO484" s="24"/>
      <c r="TP484" s="24"/>
      <c r="TQ484" s="24"/>
      <c r="TR484" s="24"/>
      <c r="TS484" s="24"/>
      <c r="TT484" s="24"/>
      <c r="TU484" s="24"/>
      <c r="TV484" s="24"/>
      <c r="TW484" s="24"/>
      <c r="TX484" s="24"/>
      <c r="TY484" s="24"/>
      <c r="TZ484" s="24"/>
      <c r="UA484" s="24"/>
      <c r="UB484" s="24"/>
      <c r="UC484" s="24"/>
      <c r="UD484" s="24"/>
      <c r="UE484" s="24"/>
      <c r="UF484" s="24"/>
      <c r="UG484" s="24"/>
      <c r="UH484" s="24"/>
      <c r="UI484" s="24"/>
      <c r="UJ484" s="24"/>
      <c r="UK484" s="24"/>
      <c r="UL484" s="24"/>
      <c r="UM484" s="24"/>
      <c r="UN484" s="24"/>
      <c r="UO484" s="24"/>
      <c r="UP484" s="24"/>
      <c r="UQ484" s="24"/>
      <c r="UR484" s="24"/>
      <c r="US484" s="24"/>
      <c r="UT484" s="24"/>
      <c r="UU484" s="24"/>
      <c r="UV484" s="24"/>
      <c r="UW484" s="24"/>
      <c r="UX484" s="24"/>
      <c r="UY484" s="24"/>
      <c r="UZ484" s="24"/>
      <c r="VA484" s="24"/>
      <c r="VB484" s="24"/>
      <c r="VC484" s="24"/>
      <c r="VD484" s="24"/>
    </row>
    <row r="485" spans="1:576" s="172" customFormat="1" ht="15" customHeight="1" x14ac:dyDescent="0.2">
      <c r="A485" s="18">
        <v>4</v>
      </c>
      <c r="B485" s="89" t="s">
        <v>325</v>
      </c>
      <c r="C485" s="89" t="s">
        <v>326</v>
      </c>
      <c r="D485" s="20">
        <v>14</v>
      </c>
      <c r="E485" s="89" t="s">
        <v>245</v>
      </c>
      <c r="F485" s="89" t="s">
        <v>327</v>
      </c>
      <c r="G485" s="130">
        <v>6</v>
      </c>
      <c r="H485" s="22">
        <v>40</v>
      </c>
      <c r="I485" s="22" t="s">
        <v>121</v>
      </c>
      <c r="J485" s="21" t="s">
        <v>183</v>
      </c>
      <c r="K485" s="21" t="s">
        <v>272</v>
      </c>
      <c r="L485" s="21" t="s">
        <v>289</v>
      </c>
      <c r="M485" s="22">
        <v>1</v>
      </c>
      <c r="N485" s="101">
        <v>10433</v>
      </c>
      <c r="O485" s="62">
        <f t="shared" si="256"/>
        <v>2086.6</v>
      </c>
      <c r="P485" s="62"/>
      <c r="Q485" s="62">
        <f t="shared" si="257"/>
        <v>12519.6</v>
      </c>
      <c r="R485" s="62">
        <f t="shared" si="258"/>
        <v>280.39999999999998</v>
      </c>
      <c r="S485" s="62">
        <f t="shared" si="259"/>
        <v>2341.7666666666669</v>
      </c>
      <c r="T485" s="62">
        <f t="shared" si="260"/>
        <v>23417.666666666668</v>
      </c>
      <c r="U485" s="62">
        <f t="shared" si="261"/>
        <v>2190.9299999999998</v>
      </c>
      <c r="V485" s="62">
        <f t="shared" si="262"/>
        <v>375.58800000000002</v>
      </c>
      <c r="W485" s="62">
        <f t="shared" si="263"/>
        <v>625.98</v>
      </c>
      <c r="X485" s="62">
        <f t="shared" si="264"/>
        <v>250.39200000000002</v>
      </c>
      <c r="Y485" s="62">
        <f t="shared" si="265"/>
        <v>915</v>
      </c>
      <c r="Z485" s="62">
        <f t="shared" si="266"/>
        <v>616</v>
      </c>
      <c r="AA485" s="64">
        <f t="shared" si="267"/>
        <v>7025.3</v>
      </c>
      <c r="AB485" s="64">
        <f t="shared" si="268"/>
        <v>20505.95111111111</v>
      </c>
      <c r="AC485" s="64">
        <f t="shared" si="269"/>
        <v>246071.41333333333</v>
      </c>
      <c r="AD485" s="64"/>
      <c r="AE485" s="64"/>
      <c r="AF485" s="64"/>
      <c r="AG485" s="64"/>
      <c r="AH485" s="64"/>
      <c r="AI485" s="64"/>
      <c r="AJ485" s="64"/>
      <c r="AK485" s="64"/>
      <c r="AL485" s="64"/>
      <c r="AM485" s="173"/>
      <c r="AN485" s="173"/>
      <c r="AO485" s="173"/>
      <c r="AP485" s="173"/>
      <c r="AQ485" s="173"/>
      <c r="AR485" s="173"/>
      <c r="AS485" s="173"/>
      <c r="AT485" s="173"/>
      <c r="AU485" s="173"/>
      <c r="AV485" s="173"/>
      <c r="AW485" s="173"/>
      <c r="AX485" s="173"/>
      <c r="AY485" s="173"/>
      <c r="AZ485" s="173"/>
      <c r="BA485" s="173"/>
      <c r="BB485" s="173"/>
      <c r="BC485" s="173"/>
      <c r="BD485" s="173"/>
      <c r="BE485" s="173"/>
      <c r="BF485" s="173"/>
      <c r="BG485" s="173"/>
      <c r="BH485" s="173"/>
      <c r="BI485" s="173"/>
      <c r="BJ485" s="173"/>
      <c r="BK485" s="173"/>
      <c r="BL485" s="173"/>
      <c r="BM485" s="173"/>
      <c r="BN485" s="173"/>
      <c r="BO485" s="173"/>
      <c r="BP485" s="173"/>
      <c r="BQ485" s="173"/>
      <c r="BR485" s="173"/>
      <c r="BS485" s="173"/>
      <c r="BT485" s="173"/>
      <c r="BU485" s="173"/>
      <c r="BV485" s="173"/>
      <c r="BW485" s="173"/>
      <c r="BX485" s="173"/>
      <c r="BY485" s="173"/>
      <c r="BZ485" s="173"/>
      <c r="CA485" s="173"/>
      <c r="CB485" s="173"/>
      <c r="CC485" s="173"/>
      <c r="CD485" s="173"/>
      <c r="CE485" s="173"/>
      <c r="CF485" s="173"/>
      <c r="CG485" s="173"/>
      <c r="CH485" s="173"/>
      <c r="CI485" s="173"/>
      <c r="CJ485" s="173"/>
      <c r="CK485" s="173"/>
      <c r="CL485" s="173"/>
      <c r="CM485" s="173"/>
      <c r="CN485" s="173"/>
      <c r="CO485" s="173"/>
      <c r="CP485" s="173"/>
      <c r="CQ485" s="173"/>
      <c r="CR485" s="173"/>
      <c r="CS485" s="173"/>
      <c r="CT485" s="173"/>
      <c r="CU485" s="173"/>
      <c r="CV485" s="173"/>
      <c r="CW485" s="173"/>
      <c r="CX485" s="173"/>
      <c r="CY485" s="173"/>
      <c r="CZ485" s="173"/>
      <c r="DA485" s="173"/>
      <c r="DB485" s="173"/>
      <c r="DC485" s="173"/>
      <c r="DD485" s="173"/>
      <c r="DE485" s="173"/>
      <c r="DF485" s="173"/>
      <c r="DG485" s="173"/>
      <c r="DH485" s="173"/>
      <c r="DI485" s="173"/>
      <c r="DJ485" s="173"/>
      <c r="DK485" s="173"/>
      <c r="DL485" s="173"/>
      <c r="DM485" s="173"/>
      <c r="DN485" s="173"/>
      <c r="DO485" s="173"/>
      <c r="DP485" s="173"/>
      <c r="DQ485" s="173"/>
      <c r="DR485" s="173"/>
      <c r="DS485" s="173"/>
      <c r="DT485" s="173"/>
      <c r="DU485" s="173"/>
      <c r="DV485" s="173"/>
      <c r="DW485" s="173"/>
      <c r="DX485" s="173"/>
      <c r="DY485" s="173"/>
      <c r="DZ485" s="173"/>
      <c r="EA485" s="173"/>
      <c r="EB485" s="173"/>
      <c r="EC485" s="173"/>
      <c r="ED485" s="173"/>
      <c r="EE485" s="173"/>
      <c r="EF485" s="173"/>
      <c r="EG485" s="173"/>
      <c r="EH485" s="173"/>
      <c r="EI485" s="173"/>
      <c r="EJ485" s="173"/>
      <c r="EK485" s="173"/>
      <c r="EL485" s="173"/>
      <c r="EM485" s="173"/>
      <c r="EN485" s="173"/>
      <c r="EO485" s="173"/>
      <c r="EP485" s="173"/>
      <c r="EQ485" s="173"/>
      <c r="ER485" s="173"/>
      <c r="ES485" s="173"/>
      <c r="ET485" s="173"/>
      <c r="EU485" s="173"/>
      <c r="EV485" s="173"/>
      <c r="EW485" s="173"/>
      <c r="EX485" s="173"/>
      <c r="EY485" s="173"/>
      <c r="EZ485" s="173"/>
      <c r="FA485" s="173"/>
      <c r="FB485" s="173"/>
      <c r="FC485" s="173"/>
      <c r="FD485" s="173"/>
      <c r="FE485" s="173"/>
      <c r="FF485" s="173"/>
      <c r="FG485" s="173"/>
      <c r="FH485" s="173"/>
      <c r="FI485" s="173"/>
      <c r="FJ485" s="173"/>
      <c r="FK485" s="173"/>
      <c r="FL485" s="173"/>
      <c r="FM485" s="173"/>
      <c r="FN485" s="173"/>
      <c r="FO485" s="173"/>
      <c r="FP485" s="173"/>
      <c r="FQ485" s="173"/>
      <c r="FR485" s="173"/>
      <c r="FS485" s="173"/>
      <c r="FT485" s="173"/>
      <c r="FU485" s="173"/>
      <c r="FV485" s="173"/>
      <c r="FW485" s="173"/>
      <c r="FX485" s="173"/>
      <c r="FY485" s="173"/>
      <c r="FZ485" s="173"/>
      <c r="GA485" s="173"/>
      <c r="GB485" s="173"/>
      <c r="GC485" s="173"/>
      <c r="GD485" s="173"/>
      <c r="GE485" s="173"/>
      <c r="GF485" s="173"/>
      <c r="GG485" s="173"/>
      <c r="GH485" s="173"/>
      <c r="GI485" s="173"/>
      <c r="GJ485" s="173"/>
      <c r="GK485" s="173"/>
      <c r="GL485" s="173"/>
      <c r="GM485" s="173"/>
      <c r="GN485" s="173"/>
      <c r="GO485" s="173"/>
      <c r="GP485" s="173"/>
      <c r="GQ485" s="173"/>
      <c r="GR485" s="173"/>
      <c r="GS485" s="173"/>
      <c r="GT485" s="173"/>
      <c r="GU485" s="173"/>
      <c r="GV485" s="173"/>
      <c r="GW485" s="173"/>
      <c r="GX485" s="173"/>
      <c r="GY485" s="173"/>
      <c r="GZ485" s="173"/>
      <c r="HA485" s="173"/>
      <c r="HB485" s="173"/>
      <c r="HC485" s="173"/>
      <c r="HD485" s="173"/>
      <c r="HE485" s="173"/>
      <c r="HF485" s="173"/>
      <c r="HG485" s="173"/>
      <c r="HH485" s="173"/>
      <c r="HI485" s="173"/>
      <c r="HJ485" s="173"/>
      <c r="HK485" s="173"/>
      <c r="HL485" s="173"/>
      <c r="HM485" s="173"/>
      <c r="HN485" s="173"/>
      <c r="HO485" s="173"/>
      <c r="HP485" s="173"/>
      <c r="HQ485" s="173"/>
      <c r="HR485" s="173"/>
      <c r="HS485" s="173"/>
      <c r="HT485" s="173"/>
      <c r="HU485" s="173"/>
      <c r="HV485" s="173"/>
      <c r="HW485" s="173"/>
      <c r="HX485" s="173"/>
      <c r="HY485" s="173"/>
      <c r="HZ485" s="173"/>
      <c r="IA485" s="173"/>
      <c r="IB485" s="173"/>
      <c r="IC485" s="173"/>
      <c r="ID485" s="173"/>
      <c r="IE485" s="173"/>
      <c r="IF485" s="173"/>
      <c r="IG485" s="173"/>
      <c r="IH485" s="173"/>
      <c r="II485" s="173"/>
      <c r="IJ485" s="173"/>
      <c r="IK485" s="173"/>
      <c r="IL485" s="173"/>
      <c r="IM485" s="173"/>
      <c r="IN485" s="173"/>
      <c r="IO485" s="173"/>
      <c r="IP485" s="173"/>
      <c r="IQ485" s="173"/>
      <c r="IR485" s="173"/>
      <c r="IS485" s="173"/>
      <c r="IT485" s="173"/>
      <c r="IU485" s="173"/>
      <c r="IV485" s="173"/>
      <c r="IW485" s="173"/>
      <c r="IX485" s="173"/>
      <c r="IY485" s="173"/>
      <c r="IZ485" s="173"/>
      <c r="JA485" s="173"/>
      <c r="JB485" s="173"/>
      <c r="JC485" s="173"/>
      <c r="JD485" s="173"/>
      <c r="JE485" s="173"/>
      <c r="JF485" s="173"/>
      <c r="JG485" s="173"/>
      <c r="JH485" s="173"/>
      <c r="JI485" s="173"/>
      <c r="JJ485" s="173"/>
      <c r="JK485" s="173"/>
      <c r="JL485" s="173"/>
      <c r="JM485" s="173"/>
      <c r="JN485" s="173"/>
      <c r="JO485" s="173"/>
      <c r="JP485" s="173"/>
      <c r="JQ485" s="173"/>
      <c r="JR485" s="173"/>
      <c r="JS485" s="173"/>
      <c r="JT485" s="173"/>
      <c r="JU485" s="173"/>
      <c r="JV485" s="173"/>
      <c r="JW485" s="173"/>
      <c r="JX485" s="173"/>
      <c r="JY485" s="173"/>
      <c r="JZ485" s="173"/>
      <c r="KA485" s="173"/>
      <c r="KB485" s="173"/>
      <c r="KC485" s="173"/>
      <c r="KD485" s="173"/>
      <c r="KE485" s="173"/>
      <c r="KF485" s="173"/>
      <c r="KG485" s="173"/>
      <c r="KH485" s="173"/>
      <c r="KI485" s="173"/>
      <c r="KJ485" s="173"/>
      <c r="KK485" s="173"/>
      <c r="KL485" s="173"/>
      <c r="KM485" s="173"/>
      <c r="KN485" s="173"/>
      <c r="KO485" s="173"/>
      <c r="KP485" s="173"/>
      <c r="KQ485" s="173"/>
      <c r="KR485" s="173"/>
      <c r="KS485" s="173"/>
      <c r="KT485" s="173"/>
      <c r="KU485" s="173"/>
      <c r="KV485" s="173"/>
      <c r="KW485" s="173"/>
      <c r="KX485" s="173"/>
      <c r="KY485" s="173"/>
      <c r="KZ485" s="173"/>
      <c r="LA485" s="173"/>
      <c r="LB485" s="173"/>
      <c r="LC485" s="173"/>
      <c r="LD485" s="173"/>
      <c r="LE485" s="173"/>
      <c r="LF485" s="173"/>
      <c r="LG485" s="173"/>
      <c r="LH485" s="173"/>
      <c r="LI485" s="173"/>
      <c r="LJ485" s="173"/>
      <c r="LK485" s="173"/>
      <c r="LL485" s="173"/>
      <c r="LM485" s="173"/>
      <c r="LN485" s="173"/>
      <c r="LO485" s="173"/>
      <c r="LP485" s="173"/>
      <c r="LQ485" s="173"/>
      <c r="LR485" s="173"/>
      <c r="LS485" s="173"/>
      <c r="LT485" s="173"/>
      <c r="LU485" s="173"/>
      <c r="LV485" s="173"/>
      <c r="LW485" s="173"/>
      <c r="LX485" s="173"/>
      <c r="LY485" s="173"/>
      <c r="LZ485" s="173"/>
      <c r="MA485" s="173"/>
      <c r="MB485" s="173"/>
      <c r="MC485" s="173"/>
      <c r="MD485" s="173"/>
      <c r="ME485" s="173"/>
      <c r="MF485" s="173"/>
      <c r="MG485" s="173"/>
      <c r="MH485" s="173"/>
      <c r="MI485" s="173"/>
      <c r="MJ485" s="173"/>
      <c r="MK485" s="173"/>
      <c r="ML485" s="173"/>
      <c r="MM485" s="173"/>
      <c r="MN485" s="173"/>
      <c r="MO485" s="173"/>
      <c r="MP485" s="173"/>
      <c r="MQ485" s="173"/>
      <c r="MR485" s="173"/>
      <c r="MS485" s="173"/>
      <c r="MT485" s="173"/>
      <c r="MU485" s="173"/>
      <c r="MV485" s="173"/>
      <c r="MW485" s="173"/>
      <c r="MX485" s="173"/>
      <c r="MY485" s="173"/>
      <c r="MZ485" s="173"/>
      <c r="NA485" s="173"/>
      <c r="NB485" s="173"/>
      <c r="NC485" s="173"/>
      <c r="ND485" s="173"/>
      <c r="NE485" s="173"/>
      <c r="NF485" s="173"/>
      <c r="NG485" s="173"/>
      <c r="NH485" s="173"/>
      <c r="NI485" s="173"/>
      <c r="NJ485" s="173"/>
      <c r="NK485" s="173"/>
      <c r="NL485" s="173"/>
      <c r="NM485" s="173"/>
      <c r="NN485" s="173"/>
      <c r="NO485" s="173"/>
      <c r="NP485" s="173"/>
      <c r="NQ485" s="173"/>
      <c r="NR485" s="173"/>
      <c r="NS485" s="173"/>
      <c r="NT485" s="173"/>
      <c r="NU485" s="173"/>
      <c r="NV485" s="173"/>
      <c r="NW485" s="173"/>
      <c r="NX485" s="173"/>
      <c r="NY485" s="173"/>
      <c r="NZ485" s="173"/>
      <c r="OA485" s="173"/>
      <c r="OB485" s="173"/>
      <c r="OC485" s="173"/>
      <c r="OD485" s="173"/>
      <c r="OE485" s="173"/>
      <c r="OF485" s="173"/>
      <c r="OG485" s="173"/>
      <c r="OH485" s="173"/>
      <c r="OI485" s="173"/>
      <c r="OJ485" s="173"/>
      <c r="OK485" s="173"/>
      <c r="OL485" s="173"/>
      <c r="OM485" s="173"/>
      <c r="ON485" s="173"/>
      <c r="OO485" s="173"/>
      <c r="OP485" s="173"/>
      <c r="OQ485" s="173"/>
      <c r="OR485" s="173"/>
      <c r="OS485" s="173"/>
      <c r="OT485" s="173"/>
      <c r="OU485" s="173"/>
      <c r="OV485" s="173"/>
      <c r="OW485" s="173"/>
      <c r="OX485" s="173"/>
      <c r="OY485" s="173"/>
      <c r="OZ485" s="173"/>
      <c r="PA485" s="173"/>
      <c r="PB485" s="173"/>
      <c r="PC485" s="173"/>
      <c r="PD485" s="173"/>
      <c r="PE485" s="173"/>
      <c r="PF485" s="173"/>
      <c r="PG485" s="173"/>
      <c r="PH485" s="173"/>
      <c r="PI485" s="173"/>
      <c r="PJ485" s="173"/>
      <c r="PK485" s="173"/>
      <c r="PL485" s="173"/>
      <c r="PM485" s="173"/>
      <c r="PN485" s="173"/>
      <c r="PO485" s="173"/>
      <c r="PP485" s="173"/>
      <c r="PQ485" s="173"/>
      <c r="PR485" s="173"/>
      <c r="PS485" s="173"/>
      <c r="PT485" s="173"/>
      <c r="PU485" s="173"/>
      <c r="PV485" s="173"/>
      <c r="PW485" s="173"/>
      <c r="PX485" s="173"/>
      <c r="PY485" s="173"/>
      <c r="PZ485" s="173"/>
      <c r="QA485" s="173"/>
      <c r="QB485" s="173"/>
      <c r="QC485" s="173"/>
      <c r="QD485" s="173"/>
      <c r="QE485" s="173"/>
      <c r="QF485" s="173"/>
      <c r="QG485" s="173"/>
      <c r="QH485" s="173"/>
      <c r="QI485" s="173"/>
      <c r="QJ485" s="173"/>
      <c r="QK485" s="173"/>
      <c r="QL485" s="173"/>
      <c r="QM485" s="173"/>
      <c r="QN485" s="173"/>
      <c r="QO485" s="173"/>
      <c r="QP485" s="173"/>
      <c r="QQ485" s="173"/>
      <c r="QR485" s="173"/>
      <c r="QS485" s="173"/>
      <c r="QT485" s="173"/>
      <c r="QU485" s="173"/>
      <c r="QV485" s="173"/>
      <c r="QW485" s="173"/>
      <c r="QX485" s="173"/>
      <c r="QY485" s="173"/>
      <c r="QZ485" s="173"/>
      <c r="RA485" s="173"/>
      <c r="RB485" s="173"/>
      <c r="RC485" s="173"/>
      <c r="RD485" s="173"/>
      <c r="RE485" s="173"/>
      <c r="RF485" s="173"/>
      <c r="RG485" s="173"/>
      <c r="RH485" s="173"/>
      <c r="RI485" s="173"/>
      <c r="RJ485" s="173"/>
      <c r="RK485" s="173"/>
      <c r="RL485" s="173"/>
      <c r="RM485" s="173"/>
      <c r="RN485" s="173"/>
      <c r="RO485" s="173"/>
      <c r="RP485" s="173"/>
      <c r="RQ485" s="173"/>
      <c r="RR485" s="173"/>
      <c r="RS485" s="173"/>
      <c r="RT485" s="173"/>
      <c r="RU485" s="173"/>
      <c r="RV485" s="173"/>
      <c r="RW485" s="173"/>
      <c r="RX485" s="173"/>
      <c r="RY485" s="173"/>
      <c r="RZ485" s="173"/>
      <c r="SA485" s="173"/>
      <c r="SB485" s="173"/>
      <c r="SC485" s="173"/>
      <c r="SD485" s="173"/>
      <c r="SE485" s="173"/>
      <c r="SF485" s="173"/>
      <c r="SG485" s="173"/>
      <c r="SH485" s="173"/>
      <c r="SI485" s="173"/>
      <c r="SJ485" s="173"/>
      <c r="SK485" s="173"/>
      <c r="SL485" s="173"/>
      <c r="SM485" s="173"/>
      <c r="SN485" s="173"/>
      <c r="SO485" s="173"/>
      <c r="SP485" s="173"/>
      <c r="SQ485" s="173"/>
      <c r="SR485" s="173"/>
      <c r="SS485" s="173"/>
      <c r="ST485" s="173"/>
      <c r="SU485" s="173"/>
      <c r="SV485" s="173"/>
      <c r="SW485" s="173"/>
      <c r="SX485" s="173"/>
      <c r="SY485" s="173"/>
      <c r="SZ485" s="173"/>
      <c r="TA485" s="173"/>
      <c r="TB485" s="173"/>
      <c r="TC485" s="173"/>
      <c r="TD485" s="173"/>
      <c r="TE485" s="173"/>
      <c r="TF485" s="173"/>
      <c r="TG485" s="173"/>
      <c r="TH485" s="173"/>
      <c r="TI485" s="173"/>
      <c r="TJ485" s="173"/>
      <c r="TK485" s="173"/>
      <c r="TL485" s="173"/>
      <c r="TM485" s="173"/>
      <c r="TN485" s="173"/>
      <c r="TO485" s="173"/>
      <c r="TP485" s="173"/>
      <c r="TQ485" s="173"/>
      <c r="TR485" s="173"/>
      <c r="TS485" s="173"/>
      <c r="TT485" s="173"/>
      <c r="TU485" s="173"/>
      <c r="TV485" s="173"/>
      <c r="TW485" s="173"/>
      <c r="TX485" s="173"/>
      <c r="TY485" s="173"/>
      <c r="TZ485" s="173"/>
      <c r="UA485" s="173"/>
      <c r="UB485" s="173"/>
      <c r="UC485" s="173"/>
      <c r="UD485" s="173"/>
      <c r="UE485" s="173"/>
      <c r="UF485" s="173"/>
      <c r="UG485" s="173"/>
      <c r="UH485" s="173"/>
      <c r="UI485" s="173"/>
      <c r="UJ485" s="173"/>
      <c r="UK485" s="173"/>
      <c r="UL485" s="173"/>
      <c r="UM485" s="173"/>
      <c r="UN485" s="173"/>
      <c r="UO485" s="173"/>
      <c r="UP485" s="173"/>
      <c r="UQ485" s="173"/>
      <c r="UR485" s="173"/>
      <c r="US485" s="173"/>
      <c r="UT485" s="173"/>
      <c r="UU485" s="173"/>
      <c r="UV485" s="173"/>
      <c r="UW485" s="173"/>
      <c r="UX485" s="173"/>
      <c r="UY485" s="173"/>
      <c r="UZ485" s="173"/>
      <c r="VA485" s="173"/>
      <c r="VB485" s="173"/>
      <c r="VC485" s="173"/>
      <c r="VD485" s="173"/>
    </row>
    <row r="486" spans="1:576" s="23" customFormat="1" ht="15" customHeight="1" x14ac:dyDescent="0.2">
      <c r="A486" s="18">
        <v>5</v>
      </c>
      <c r="B486" s="89" t="s">
        <v>325</v>
      </c>
      <c r="C486" s="89" t="s">
        <v>326</v>
      </c>
      <c r="D486" s="20">
        <v>14</v>
      </c>
      <c r="E486" s="89" t="s">
        <v>245</v>
      </c>
      <c r="F486" s="89" t="s">
        <v>327</v>
      </c>
      <c r="G486" s="130">
        <v>6</v>
      </c>
      <c r="H486" s="22">
        <v>40</v>
      </c>
      <c r="I486" s="22" t="s">
        <v>121</v>
      </c>
      <c r="J486" s="21" t="s">
        <v>183</v>
      </c>
      <c r="K486" s="21" t="s">
        <v>272</v>
      </c>
      <c r="L486" s="21" t="s">
        <v>289</v>
      </c>
      <c r="M486" s="22">
        <v>1</v>
      </c>
      <c r="N486" s="101">
        <v>10433</v>
      </c>
      <c r="O486" s="62">
        <f t="shared" si="256"/>
        <v>2086.6</v>
      </c>
      <c r="P486" s="62"/>
      <c r="Q486" s="62">
        <f t="shared" si="257"/>
        <v>12519.6</v>
      </c>
      <c r="R486" s="62">
        <f t="shared" si="258"/>
        <v>280.39999999999998</v>
      </c>
      <c r="S486" s="62">
        <f t="shared" si="259"/>
        <v>2341.7666666666669</v>
      </c>
      <c r="T486" s="62">
        <f t="shared" si="260"/>
        <v>23417.666666666668</v>
      </c>
      <c r="U486" s="62">
        <f t="shared" si="261"/>
        <v>2190.9299999999998</v>
      </c>
      <c r="V486" s="62">
        <f t="shared" si="262"/>
        <v>375.58800000000002</v>
      </c>
      <c r="W486" s="62">
        <f t="shared" si="263"/>
        <v>625.98</v>
      </c>
      <c r="X486" s="62">
        <f t="shared" si="264"/>
        <v>250.39200000000002</v>
      </c>
      <c r="Y486" s="62">
        <f t="shared" si="265"/>
        <v>915</v>
      </c>
      <c r="Z486" s="62">
        <f t="shared" si="266"/>
        <v>616</v>
      </c>
      <c r="AA486" s="64">
        <f t="shared" si="267"/>
        <v>7025.3</v>
      </c>
      <c r="AB486" s="64">
        <f t="shared" si="268"/>
        <v>20505.95111111111</v>
      </c>
      <c r="AC486" s="64">
        <f t="shared" si="269"/>
        <v>246071.41333333333</v>
      </c>
      <c r="AD486" s="64"/>
      <c r="AE486" s="64"/>
      <c r="AF486" s="64"/>
      <c r="AG486" s="64"/>
      <c r="AH486" s="64"/>
      <c r="AI486" s="64"/>
      <c r="AJ486" s="64"/>
      <c r="AK486" s="64"/>
      <c r="AL486" s="6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  <c r="BV486" s="24"/>
      <c r="BW486" s="24"/>
      <c r="BX486" s="24"/>
      <c r="BY486" s="24"/>
      <c r="BZ486" s="24"/>
      <c r="CA486" s="24"/>
      <c r="CB486" s="24"/>
      <c r="CC486" s="24"/>
      <c r="CD486" s="24"/>
      <c r="CE486" s="24"/>
      <c r="CF486" s="24"/>
      <c r="CG486" s="24"/>
      <c r="CH486" s="24"/>
      <c r="CI486" s="24"/>
      <c r="CJ486" s="24"/>
      <c r="CK486" s="24"/>
      <c r="CL486" s="24"/>
      <c r="CM486" s="24"/>
      <c r="CN486" s="24"/>
      <c r="CO486" s="24"/>
      <c r="CP486" s="24"/>
      <c r="CQ486" s="24"/>
      <c r="CR486" s="24"/>
      <c r="CS486" s="24"/>
      <c r="CT486" s="24"/>
      <c r="CU486" s="24"/>
      <c r="CV486" s="24"/>
      <c r="CW486" s="24"/>
      <c r="CX486" s="24"/>
      <c r="CY486" s="24"/>
      <c r="CZ486" s="24"/>
      <c r="DA486" s="24"/>
      <c r="DB486" s="24"/>
      <c r="DC486" s="24"/>
      <c r="DD486" s="24"/>
      <c r="DE486" s="24"/>
      <c r="DF486" s="24"/>
      <c r="DG486" s="24"/>
      <c r="DH486" s="24"/>
      <c r="DI486" s="24"/>
      <c r="DJ486" s="24"/>
      <c r="DK486" s="24"/>
      <c r="DL486" s="24"/>
      <c r="DM486" s="24"/>
      <c r="DN486" s="24"/>
      <c r="DO486" s="24"/>
      <c r="DP486" s="24"/>
      <c r="DQ486" s="24"/>
      <c r="DR486" s="24"/>
      <c r="DS486" s="24"/>
      <c r="DT486" s="24"/>
      <c r="DU486" s="24"/>
      <c r="DV486" s="24"/>
      <c r="DW486" s="24"/>
      <c r="DX486" s="24"/>
      <c r="DY486" s="24"/>
      <c r="DZ486" s="24"/>
      <c r="EA486" s="24"/>
      <c r="EB486" s="24"/>
      <c r="EC486" s="24"/>
      <c r="ED486" s="24"/>
      <c r="EE486" s="24"/>
      <c r="EF486" s="24"/>
      <c r="EG486" s="24"/>
      <c r="EH486" s="24"/>
      <c r="EI486" s="24"/>
      <c r="EJ486" s="24"/>
      <c r="EK486" s="24"/>
      <c r="EL486" s="24"/>
      <c r="EM486" s="24"/>
      <c r="EN486" s="24"/>
      <c r="EO486" s="24"/>
      <c r="EP486" s="24"/>
      <c r="EQ486" s="24"/>
      <c r="ER486" s="24"/>
      <c r="ES486" s="24"/>
      <c r="ET486" s="24"/>
      <c r="EU486" s="24"/>
      <c r="EV486" s="24"/>
      <c r="EW486" s="24"/>
      <c r="EX486" s="24"/>
      <c r="EY486" s="24"/>
      <c r="EZ486" s="24"/>
      <c r="FA486" s="24"/>
      <c r="FB486" s="24"/>
      <c r="FC486" s="24"/>
      <c r="FD486" s="24"/>
      <c r="FE486" s="24"/>
      <c r="FF486" s="24"/>
      <c r="FG486" s="24"/>
      <c r="FH486" s="24"/>
      <c r="FI486" s="24"/>
      <c r="FJ486" s="24"/>
      <c r="FK486" s="24"/>
      <c r="FL486" s="24"/>
      <c r="FM486" s="24"/>
      <c r="FN486" s="24"/>
      <c r="FO486" s="24"/>
      <c r="FP486" s="24"/>
      <c r="FQ486" s="24"/>
      <c r="FR486" s="24"/>
      <c r="FS486" s="24"/>
      <c r="FT486" s="24"/>
      <c r="FU486" s="24"/>
      <c r="FV486" s="24"/>
      <c r="FW486" s="24"/>
      <c r="FX486" s="24"/>
      <c r="FY486" s="24"/>
      <c r="FZ486" s="24"/>
      <c r="GA486" s="24"/>
      <c r="GB486" s="24"/>
      <c r="GC486" s="24"/>
      <c r="GD486" s="24"/>
      <c r="GE486" s="24"/>
      <c r="GF486" s="24"/>
      <c r="GG486" s="24"/>
      <c r="GH486" s="24"/>
      <c r="GI486" s="24"/>
      <c r="GJ486" s="24"/>
      <c r="GK486" s="24"/>
      <c r="GL486" s="24"/>
      <c r="GM486" s="24"/>
      <c r="GN486" s="24"/>
      <c r="GO486" s="24"/>
      <c r="GP486" s="24"/>
      <c r="GQ486" s="24"/>
      <c r="GR486" s="24"/>
      <c r="GS486" s="24"/>
      <c r="GT486" s="24"/>
      <c r="GU486" s="24"/>
      <c r="GV486" s="24"/>
      <c r="GW486" s="24"/>
      <c r="GX486" s="24"/>
      <c r="GY486" s="24"/>
      <c r="GZ486" s="24"/>
      <c r="HA486" s="24"/>
      <c r="HB486" s="24"/>
      <c r="HC486" s="24"/>
      <c r="HD486" s="24"/>
      <c r="HE486" s="24"/>
      <c r="HF486" s="24"/>
      <c r="HG486" s="24"/>
      <c r="HH486" s="24"/>
      <c r="HI486" s="24"/>
      <c r="HJ486" s="24"/>
      <c r="HK486" s="24"/>
      <c r="HL486" s="24"/>
      <c r="HM486" s="24"/>
      <c r="HN486" s="24"/>
      <c r="HO486" s="24"/>
      <c r="HP486" s="24"/>
      <c r="HQ486" s="24"/>
      <c r="HR486" s="24"/>
      <c r="HS486" s="24"/>
      <c r="HT486" s="24"/>
      <c r="HU486" s="24"/>
      <c r="HV486" s="24"/>
      <c r="HW486" s="24"/>
      <c r="HX486" s="24"/>
      <c r="HY486" s="24"/>
      <c r="HZ486" s="24"/>
      <c r="IA486" s="24"/>
      <c r="IB486" s="24"/>
      <c r="IC486" s="24"/>
      <c r="ID486" s="24"/>
      <c r="IE486" s="24"/>
      <c r="IF486" s="24"/>
      <c r="IG486" s="24"/>
      <c r="IH486" s="24"/>
      <c r="II486" s="24"/>
      <c r="IJ486" s="24"/>
      <c r="IK486" s="24"/>
      <c r="IL486" s="24"/>
      <c r="IM486" s="24"/>
      <c r="IN486" s="24"/>
      <c r="IO486" s="24"/>
      <c r="IP486" s="24"/>
      <c r="IQ486" s="24"/>
      <c r="IR486" s="24"/>
      <c r="IS486" s="24"/>
      <c r="IT486" s="24"/>
      <c r="IU486" s="24"/>
      <c r="IV486" s="24"/>
      <c r="IW486" s="24"/>
      <c r="IX486" s="24"/>
      <c r="IY486" s="24"/>
      <c r="IZ486" s="24"/>
      <c r="JA486" s="24"/>
      <c r="JB486" s="24"/>
      <c r="JC486" s="24"/>
      <c r="JD486" s="24"/>
      <c r="JE486" s="24"/>
      <c r="JF486" s="24"/>
      <c r="JG486" s="24"/>
      <c r="JH486" s="24"/>
      <c r="JI486" s="24"/>
      <c r="JJ486" s="24"/>
      <c r="JK486" s="24"/>
      <c r="JL486" s="24"/>
      <c r="JM486" s="24"/>
      <c r="JN486" s="24"/>
      <c r="JO486" s="24"/>
      <c r="JP486" s="24"/>
      <c r="JQ486" s="24"/>
      <c r="JR486" s="24"/>
      <c r="JS486" s="24"/>
      <c r="JT486" s="24"/>
      <c r="JU486" s="24"/>
      <c r="JV486" s="24"/>
      <c r="JW486" s="24"/>
      <c r="JX486" s="24"/>
      <c r="JY486" s="24"/>
      <c r="JZ486" s="24"/>
      <c r="KA486" s="24"/>
      <c r="KB486" s="24"/>
      <c r="KC486" s="24"/>
      <c r="KD486" s="24"/>
      <c r="KE486" s="24"/>
      <c r="KF486" s="24"/>
      <c r="KG486" s="24"/>
      <c r="KH486" s="24"/>
      <c r="KI486" s="24"/>
      <c r="KJ486" s="24"/>
      <c r="KK486" s="24"/>
      <c r="KL486" s="24"/>
      <c r="KM486" s="24"/>
      <c r="KN486" s="24"/>
      <c r="KO486" s="24"/>
      <c r="KP486" s="24"/>
      <c r="KQ486" s="24"/>
      <c r="KR486" s="24"/>
      <c r="KS486" s="24"/>
      <c r="KT486" s="24"/>
      <c r="KU486" s="24"/>
      <c r="KV486" s="24"/>
      <c r="KW486" s="24"/>
      <c r="KX486" s="24"/>
      <c r="KY486" s="24"/>
      <c r="KZ486" s="24"/>
      <c r="LA486" s="24"/>
      <c r="LB486" s="24"/>
      <c r="LC486" s="24"/>
      <c r="LD486" s="24"/>
      <c r="LE486" s="24"/>
      <c r="LF486" s="24"/>
      <c r="LG486" s="24"/>
      <c r="LH486" s="24"/>
      <c r="LI486" s="24"/>
      <c r="LJ486" s="24"/>
      <c r="LK486" s="24"/>
      <c r="LL486" s="24"/>
      <c r="LM486" s="24"/>
      <c r="LN486" s="24"/>
      <c r="LO486" s="24"/>
      <c r="LP486" s="24"/>
      <c r="LQ486" s="24"/>
      <c r="LR486" s="24"/>
      <c r="LS486" s="24"/>
      <c r="LT486" s="24"/>
      <c r="LU486" s="24"/>
      <c r="LV486" s="24"/>
      <c r="LW486" s="24"/>
      <c r="LX486" s="24"/>
      <c r="LY486" s="24"/>
      <c r="LZ486" s="24"/>
      <c r="MA486" s="24"/>
      <c r="MB486" s="24"/>
      <c r="MC486" s="24"/>
      <c r="MD486" s="24"/>
      <c r="ME486" s="24"/>
      <c r="MF486" s="24"/>
      <c r="MG486" s="24"/>
      <c r="MH486" s="24"/>
      <c r="MI486" s="24"/>
      <c r="MJ486" s="24"/>
      <c r="MK486" s="24"/>
      <c r="ML486" s="24"/>
      <c r="MM486" s="24"/>
      <c r="MN486" s="24"/>
      <c r="MO486" s="24"/>
      <c r="MP486" s="24"/>
      <c r="MQ486" s="24"/>
      <c r="MR486" s="24"/>
      <c r="MS486" s="24"/>
      <c r="MT486" s="24"/>
      <c r="MU486" s="24"/>
      <c r="MV486" s="24"/>
      <c r="MW486" s="24"/>
      <c r="MX486" s="24"/>
      <c r="MY486" s="24"/>
      <c r="MZ486" s="24"/>
      <c r="NA486" s="24"/>
      <c r="NB486" s="24"/>
      <c r="NC486" s="24"/>
      <c r="ND486" s="24"/>
      <c r="NE486" s="24"/>
      <c r="NF486" s="24"/>
      <c r="NG486" s="24"/>
      <c r="NH486" s="24"/>
      <c r="NI486" s="24"/>
      <c r="NJ486" s="24"/>
      <c r="NK486" s="24"/>
      <c r="NL486" s="24"/>
      <c r="NM486" s="24"/>
      <c r="NN486" s="24"/>
      <c r="NO486" s="24"/>
      <c r="NP486" s="24"/>
      <c r="NQ486" s="24"/>
      <c r="NR486" s="24"/>
      <c r="NS486" s="24"/>
      <c r="NT486" s="24"/>
      <c r="NU486" s="24"/>
      <c r="NV486" s="24"/>
      <c r="NW486" s="24"/>
      <c r="NX486" s="24"/>
      <c r="NY486" s="24"/>
      <c r="NZ486" s="24"/>
      <c r="OA486" s="24"/>
      <c r="OB486" s="24"/>
      <c r="OC486" s="24"/>
      <c r="OD486" s="24"/>
      <c r="OE486" s="24"/>
      <c r="OF486" s="24"/>
      <c r="OG486" s="24"/>
      <c r="OH486" s="24"/>
      <c r="OI486" s="24"/>
      <c r="OJ486" s="24"/>
      <c r="OK486" s="24"/>
      <c r="OL486" s="24"/>
      <c r="OM486" s="24"/>
      <c r="ON486" s="24"/>
      <c r="OO486" s="24"/>
      <c r="OP486" s="24"/>
      <c r="OQ486" s="24"/>
      <c r="OR486" s="24"/>
      <c r="OS486" s="24"/>
      <c r="OT486" s="24"/>
      <c r="OU486" s="24"/>
      <c r="OV486" s="24"/>
      <c r="OW486" s="24"/>
      <c r="OX486" s="24"/>
      <c r="OY486" s="24"/>
      <c r="OZ486" s="24"/>
      <c r="PA486" s="24"/>
      <c r="PB486" s="24"/>
      <c r="PC486" s="24"/>
      <c r="PD486" s="24"/>
      <c r="PE486" s="24"/>
      <c r="PF486" s="24"/>
      <c r="PG486" s="24"/>
      <c r="PH486" s="24"/>
      <c r="PI486" s="24"/>
      <c r="PJ486" s="24"/>
      <c r="PK486" s="24"/>
      <c r="PL486" s="24"/>
      <c r="PM486" s="24"/>
      <c r="PN486" s="24"/>
      <c r="PO486" s="24"/>
      <c r="PP486" s="24"/>
      <c r="PQ486" s="24"/>
      <c r="PR486" s="24"/>
      <c r="PS486" s="24"/>
      <c r="PT486" s="24"/>
      <c r="PU486" s="24"/>
      <c r="PV486" s="24"/>
      <c r="PW486" s="24"/>
      <c r="PX486" s="24"/>
      <c r="PY486" s="24"/>
      <c r="PZ486" s="24"/>
      <c r="QA486" s="24"/>
      <c r="QB486" s="24"/>
      <c r="QC486" s="24"/>
      <c r="QD486" s="24"/>
      <c r="QE486" s="24"/>
      <c r="QF486" s="24"/>
      <c r="QG486" s="24"/>
      <c r="QH486" s="24"/>
      <c r="QI486" s="24"/>
      <c r="QJ486" s="24"/>
      <c r="QK486" s="24"/>
      <c r="QL486" s="24"/>
      <c r="QM486" s="24"/>
      <c r="QN486" s="24"/>
      <c r="QO486" s="24"/>
      <c r="QP486" s="24"/>
      <c r="QQ486" s="24"/>
      <c r="QR486" s="24"/>
      <c r="QS486" s="24"/>
      <c r="QT486" s="24"/>
      <c r="QU486" s="24"/>
      <c r="QV486" s="24"/>
      <c r="QW486" s="24"/>
      <c r="QX486" s="24"/>
      <c r="QY486" s="24"/>
      <c r="QZ486" s="24"/>
      <c r="RA486" s="24"/>
      <c r="RB486" s="24"/>
      <c r="RC486" s="24"/>
      <c r="RD486" s="24"/>
      <c r="RE486" s="24"/>
      <c r="RF486" s="24"/>
      <c r="RG486" s="24"/>
      <c r="RH486" s="24"/>
      <c r="RI486" s="24"/>
      <c r="RJ486" s="24"/>
      <c r="RK486" s="24"/>
      <c r="RL486" s="24"/>
      <c r="RM486" s="24"/>
      <c r="RN486" s="24"/>
      <c r="RO486" s="24"/>
      <c r="RP486" s="24"/>
      <c r="RQ486" s="24"/>
      <c r="RR486" s="24"/>
      <c r="RS486" s="24"/>
      <c r="RT486" s="24"/>
      <c r="RU486" s="24"/>
      <c r="RV486" s="24"/>
      <c r="RW486" s="24"/>
      <c r="RX486" s="24"/>
      <c r="RY486" s="24"/>
      <c r="RZ486" s="24"/>
      <c r="SA486" s="24"/>
      <c r="SB486" s="24"/>
      <c r="SC486" s="24"/>
      <c r="SD486" s="24"/>
      <c r="SE486" s="24"/>
      <c r="SF486" s="24"/>
      <c r="SG486" s="24"/>
      <c r="SH486" s="24"/>
      <c r="SI486" s="24"/>
      <c r="SJ486" s="24"/>
      <c r="SK486" s="24"/>
      <c r="SL486" s="24"/>
      <c r="SM486" s="24"/>
      <c r="SN486" s="24"/>
      <c r="SO486" s="24"/>
      <c r="SP486" s="24"/>
      <c r="SQ486" s="24"/>
      <c r="SR486" s="24"/>
      <c r="SS486" s="24"/>
      <c r="ST486" s="24"/>
      <c r="SU486" s="24"/>
      <c r="SV486" s="24"/>
      <c r="SW486" s="24"/>
      <c r="SX486" s="24"/>
      <c r="SY486" s="24"/>
      <c r="SZ486" s="24"/>
      <c r="TA486" s="24"/>
      <c r="TB486" s="24"/>
      <c r="TC486" s="24"/>
      <c r="TD486" s="24"/>
      <c r="TE486" s="24"/>
      <c r="TF486" s="24"/>
      <c r="TG486" s="24"/>
      <c r="TH486" s="24"/>
      <c r="TI486" s="24"/>
      <c r="TJ486" s="24"/>
      <c r="TK486" s="24"/>
      <c r="TL486" s="24"/>
      <c r="TM486" s="24"/>
      <c r="TN486" s="24"/>
      <c r="TO486" s="24"/>
      <c r="TP486" s="24"/>
      <c r="TQ486" s="24"/>
      <c r="TR486" s="24"/>
      <c r="TS486" s="24"/>
      <c r="TT486" s="24"/>
      <c r="TU486" s="24"/>
      <c r="TV486" s="24"/>
      <c r="TW486" s="24"/>
      <c r="TX486" s="24"/>
      <c r="TY486" s="24"/>
      <c r="TZ486" s="24"/>
      <c r="UA486" s="24"/>
      <c r="UB486" s="24"/>
      <c r="UC486" s="24"/>
      <c r="UD486" s="24"/>
      <c r="UE486" s="24"/>
      <c r="UF486" s="24"/>
      <c r="UG486" s="24"/>
      <c r="UH486" s="24"/>
      <c r="UI486" s="24"/>
      <c r="UJ486" s="24"/>
      <c r="UK486" s="24"/>
      <c r="UL486" s="24"/>
      <c r="UM486" s="24"/>
      <c r="UN486" s="24"/>
      <c r="UO486" s="24"/>
      <c r="UP486" s="24"/>
      <c r="UQ486" s="24"/>
      <c r="UR486" s="24"/>
      <c r="US486" s="24"/>
      <c r="UT486" s="24"/>
      <c r="UU486" s="24"/>
      <c r="UV486" s="24"/>
      <c r="UW486" s="24"/>
      <c r="UX486" s="24"/>
      <c r="UY486" s="24"/>
      <c r="UZ486" s="24"/>
      <c r="VA486" s="24"/>
      <c r="VB486" s="24"/>
      <c r="VC486" s="24"/>
      <c r="VD486" s="24"/>
    </row>
    <row r="487" spans="1:576" s="23" customFormat="1" ht="15" customHeight="1" x14ac:dyDescent="0.2">
      <c r="A487" s="18">
        <v>6</v>
      </c>
      <c r="B487" s="89" t="s">
        <v>325</v>
      </c>
      <c r="C487" s="89" t="s">
        <v>326</v>
      </c>
      <c r="D487" s="20">
        <v>14</v>
      </c>
      <c r="E487" s="89" t="s">
        <v>245</v>
      </c>
      <c r="F487" s="89" t="s">
        <v>327</v>
      </c>
      <c r="G487" s="130">
        <v>6</v>
      </c>
      <c r="H487" s="22">
        <v>40</v>
      </c>
      <c r="I487" s="22" t="s">
        <v>121</v>
      </c>
      <c r="J487" s="21" t="s">
        <v>183</v>
      </c>
      <c r="K487" s="21" t="s">
        <v>272</v>
      </c>
      <c r="L487" s="21" t="s">
        <v>289</v>
      </c>
      <c r="M487" s="22">
        <v>1</v>
      </c>
      <c r="N487" s="101">
        <v>10433</v>
      </c>
      <c r="O487" s="62">
        <f t="shared" si="256"/>
        <v>2086.6</v>
      </c>
      <c r="P487" s="62"/>
      <c r="Q487" s="62">
        <f t="shared" si="257"/>
        <v>12519.6</v>
      </c>
      <c r="R487" s="62">
        <f t="shared" si="258"/>
        <v>280.39999999999998</v>
      </c>
      <c r="S487" s="62">
        <f t="shared" si="259"/>
        <v>2341.7666666666669</v>
      </c>
      <c r="T487" s="62">
        <f t="shared" si="260"/>
        <v>23417.666666666668</v>
      </c>
      <c r="U487" s="62">
        <f t="shared" si="261"/>
        <v>2190.9299999999998</v>
      </c>
      <c r="V487" s="62">
        <f t="shared" si="262"/>
        <v>375.58800000000002</v>
      </c>
      <c r="W487" s="62">
        <f t="shared" si="263"/>
        <v>625.98</v>
      </c>
      <c r="X487" s="62">
        <f t="shared" si="264"/>
        <v>250.39200000000002</v>
      </c>
      <c r="Y487" s="62">
        <f t="shared" si="265"/>
        <v>915</v>
      </c>
      <c r="Z487" s="62">
        <f t="shared" si="266"/>
        <v>616</v>
      </c>
      <c r="AA487" s="64">
        <f t="shared" si="267"/>
        <v>7025.3</v>
      </c>
      <c r="AB487" s="64">
        <f t="shared" si="268"/>
        <v>20505.95111111111</v>
      </c>
      <c r="AC487" s="64">
        <f t="shared" si="269"/>
        <v>246071.41333333333</v>
      </c>
      <c r="AD487" s="64"/>
      <c r="AE487" s="64"/>
      <c r="AF487" s="64"/>
      <c r="AG487" s="64"/>
      <c r="AH487" s="64"/>
      <c r="AI487" s="64"/>
      <c r="AJ487" s="64"/>
      <c r="AK487" s="64"/>
      <c r="AL487" s="6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4"/>
      <c r="BV487" s="24"/>
      <c r="BW487" s="24"/>
      <c r="BX487" s="24"/>
      <c r="BY487" s="24"/>
      <c r="BZ487" s="24"/>
      <c r="CA487" s="24"/>
      <c r="CB487" s="24"/>
      <c r="CC487" s="24"/>
      <c r="CD487" s="24"/>
      <c r="CE487" s="24"/>
      <c r="CF487" s="24"/>
      <c r="CG487" s="24"/>
      <c r="CH487" s="24"/>
      <c r="CI487" s="24"/>
      <c r="CJ487" s="24"/>
      <c r="CK487" s="24"/>
      <c r="CL487" s="24"/>
      <c r="CM487" s="24"/>
      <c r="CN487" s="24"/>
      <c r="CO487" s="24"/>
      <c r="CP487" s="24"/>
      <c r="CQ487" s="24"/>
      <c r="CR487" s="24"/>
      <c r="CS487" s="24"/>
      <c r="CT487" s="24"/>
      <c r="CU487" s="24"/>
      <c r="CV487" s="24"/>
      <c r="CW487" s="24"/>
      <c r="CX487" s="24"/>
      <c r="CY487" s="24"/>
      <c r="CZ487" s="24"/>
      <c r="DA487" s="24"/>
      <c r="DB487" s="24"/>
      <c r="DC487" s="24"/>
      <c r="DD487" s="24"/>
      <c r="DE487" s="24"/>
      <c r="DF487" s="24"/>
      <c r="DG487" s="24"/>
      <c r="DH487" s="24"/>
      <c r="DI487" s="24"/>
      <c r="DJ487" s="24"/>
      <c r="DK487" s="24"/>
      <c r="DL487" s="24"/>
      <c r="DM487" s="24"/>
      <c r="DN487" s="24"/>
      <c r="DO487" s="24"/>
      <c r="DP487" s="24"/>
      <c r="DQ487" s="24"/>
      <c r="DR487" s="24"/>
      <c r="DS487" s="24"/>
      <c r="DT487" s="24"/>
      <c r="DU487" s="24"/>
      <c r="DV487" s="24"/>
      <c r="DW487" s="24"/>
      <c r="DX487" s="24"/>
      <c r="DY487" s="24"/>
      <c r="DZ487" s="24"/>
      <c r="EA487" s="24"/>
      <c r="EB487" s="24"/>
      <c r="EC487" s="24"/>
      <c r="ED487" s="24"/>
      <c r="EE487" s="24"/>
      <c r="EF487" s="24"/>
      <c r="EG487" s="24"/>
      <c r="EH487" s="24"/>
      <c r="EI487" s="24"/>
      <c r="EJ487" s="24"/>
      <c r="EK487" s="24"/>
      <c r="EL487" s="24"/>
      <c r="EM487" s="24"/>
      <c r="EN487" s="24"/>
      <c r="EO487" s="24"/>
      <c r="EP487" s="24"/>
      <c r="EQ487" s="24"/>
      <c r="ER487" s="24"/>
      <c r="ES487" s="24"/>
      <c r="ET487" s="24"/>
      <c r="EU487" s="24"/>
      <c r="EV487" s="24"/>
      <c r="EW487" s="24"/>
      <c r="EX487" s="24"/>
      <c r="EY487" s="24"/>
      <c r="EZ487" s="24"/>
      <c r="FA487" s="24"/>
      <c r="FB487" s="24"/>
      <c r="FC487" s="24"/>
      <c r="FD487" s="24"/>
      <c r="FE487" s="24"/>
      <c r="FF487" s="24"/>
      <c r="FG487" s="24"/>
      <c r="FH487" s="24"/>
      <c r="FI487" s="24"/>
      <c r="FJ487" s="24"/>
      <c r="FK487" s="24"/>
      <c r="FL487" s="24"/>
      <c r="FM487" s="24"/>
      <c r="FN487" s="24"/>
      <c r="FO487" s="24"/>
      <c r="FP487" s="24"/>
      <c r="FQ487" s="24"/>
      <c r="FR487" s="24"/>
      <c r="FS487" s="24"/>
      <c r="FT487" s="24"/>
      <c r="FU487" s="24"/>
      <c r="FV487" s="24"/>
      <c r="FW487" s="24"/>
      <c r="FX487" s="24"/>
      <c r="FY487" s="24"/>
      <c r="FZ487" s="24"/>
      <c r="GA487" s="24"/>
      <c r="GB487" s="24"/>
      <c r="GC487" s="24"/>
      <c r="GD487" s="24"/>
      <c r="GE487" s="24"/>
      <c r="GF487" s="24"/>
      <c r="GG487" s="24"/>
      <c r="GH487" s="24"/>
      <c r="GI487" s="24"/>
      <c r="GJ487" s="24"/>
      <c r="GK487" s="24"/>
      <c r="GL487" s="24"/>
      <c r="GM487" s="24"/>
      <c r="GN487" s="24"/>
      <c r="GO487" s="24"/>
      <c r="GP487" s="24"/>
      <c r="GQ487" s="24"/>
      <c r="GR487" s="24"/>
      <c r="GS487" s="24"/>
      <c r="GT487" s="24"/>
      <c r="GU487" s="24"/>
      <c r="GV487" s="24"/>
      <c r="GW487" s="24"/>
      <c r="GX487" s="24"/>
      <c r="GY487" s="24"/>
      <c r="GZ487" s="24"/>
      <c r="HA487" s="24"/>
      <c r="HB487" s="24"/>
      <c r="HC487" s="24"/>
      <c r="HD487" s="24"/>
      <c r="HE487" s="24"/>
      <c r="HF487" s="24"/>
      <c r="HG487" s="24"/>
      <c r="HH487" s="24"/>
      <c r="HI487" s="24"/>
      <c r="HJ487" s="24"/>
      <c r="HK487" s="24"/>
      <c r="HL487" s="24"/>
      <c r="HM487" s="24"/>
      <c r="HN487" s="24"/>
      <c r="HO487" s="24"/>
      <c r="HP487" s="24"/>
      <c r="HQ487" s="24"/>
      <c r="HR487" s="24"/>
      <c r="HS487" s="24"/>
      <c r="HT487" s="24"/>
      <c r="HU487" s="24"/>
      <c r="HV487" s="24"/>
      <c r="HW487" s="24"/>
      <c r="HX487" s="24"/>
      <c r="HY487" s="24"/>
      <c r="HZ487" s="24"/>
      <c r="IA487" s="24"/>
      <c r="IB487" s="24"/>
      <c r="IC487" s="24"/>
      <c r="ID487" s="24"/>
      <c r="IE487" s="24"/>
      <c r="IF487" s="24"/>
      <c r="IG487" s="24"/>
      <c r="IH487" s="24"/>
      <c r="II487" s="24"/>
      <c r="IJ487" s="24"/>
      <c r="IK487" s="24"/>
      <c r="IL487" s="24"/>
      <c r="IM487" s="24"/>
      <c r="IN487" s="24"/>
      <c r="IO487" s="24"/>
      <c r="IP487" s="24"/>
      <c r="IQ487" s="24"/>
      <c r="IR487" s="24"/>
      <c r="IS487" s="24"/>
      <c r="IT487" s="24"/>
      <c r="IU487" s="24"/>
      <c r="IV487" s="24"/>
      <c r="IW487" s="24"/>
      <c r="IX487" s="24"/>
      <c r="IY487" s="24"/>
      <c r="IZ487" s="24"/>
      <c r="JA487" s="24"/>
      <c r="JB487" s="24"/>
      <c r="JC487" s="24"/>
      <c r="JD487" s="24"/>
      <c r="JE487" s="24"/>
      <c r="JF487" s="24"/>
      <c r="JG487" s="24"/>
      <c r="JH487" s="24"/>
      <c r="JI487" s="24"/>
      <c r="JJ487" s="24"/>
      <c r="JK487" s="24"/>
      <c r="JL487" s="24"/>
      <c r="JM487" s="24"/>
      <c r="JN487" s="24"/>
      <c r="JO487" s="24"/>
      <c r="JP487" s="24"/>
      <c r="JQ487" s="24"/>
      <c r="JR487" s="24"/>
      <c r="JS487" s="24"/>
      <c r="JT487" s="24"/>
      <c r="JU487" s="24"/>
      <c r="JV487" s="24"/>
      <c r="JW487" s="24"/>
      <c r="JX487" s="24"/>
      <c r="JY487" s="24"/>
      <c r="JZ487" s="24"/>
      <c r="KA487" s="24"/>
      <c r="KB487" s="24"/>
      <c r="KC487" s="24"/>
      <c r="KD487" s="24"/>
      <c r="KE487" s="24"/>
      <c r="KF487" s="24"/>
      <c r="KG487" s="24"/>
      <c r="KH487" s="24"/>
      <c r="KI487" s="24"/>
      <c r="KJ487" s="24"/>
      <c r="KK487" s="24"/>
      <c r="KL487" s="24"/>
      <c r="KM487" s="24"/>
      <c r="KN487" s="24"/>
      <c r="KO487" s="24"/>
      <c r="KP487" s="24"/>
      <c r="KQ487" s="24"/>
      <c r="KR487" s="24"/>
      <c r="KS487" s="24"/>
      <c r="KT487" s="24"/>
      <c r="KU487" s="24"/>
      <c r="KV487" s="24"/>
      <c r="KW487" s="24"/>
      <c r="KX487" s="24"/>
      <c r="KY487" s="24"/>
      <c r="KZ487" s="24"/>
      <c r="LA487" s="24"/>
      <c r="LB487" s="24"/>
      <c r="LC487" s="24"/>
      <c r="LD487" s="24"/>
      <c r="LE487" s="24"/>
      <c r="LF487" s="24"/>
      <c r="LG487" s="24"/>
      <c r="LH487" s="24"/>
      <c r="LI487" s="24"/>
      <c r="LJ487" s="24"/>
      <c r="LK487" s="24"/>
      <c r="LL487" s="24"/>
      <c r="LM487" s="24"/>
      <c r="LN487" s="24"/>
      <c r="LO487" s="24"/>
      <c r="LP487" s="24"/>
      <c r="LQ487" s="24"/>
      <c r="LR487" s="24"/>
      <c r="LS487" s="24"/>
      <c r="LT487" s="24"/>
      <c r="LU487" s="24"/>
      <c r="LV487" s="24"/>
      <c r="LW487" s="24"/>
      <c r="LX487" s="24"/>
      <c r="LY487" s="24"/>
      <c r="LZ487" s="24"/>
      <c r="MA487" s="24"/>
      <c r="MB487" s="24"/>
      <c r="MC487" s="24"/>
      <c r="MD487" s="24"/>
      <c r="ME487" s="24"/>
      <c r="MF487" s="24"/>
      <c r="MG487" s="24"/>
      <c r="MH487" s="24"/>
      <c r="MI487" s="24"/>
      <c r="MJ487" s="24"/>
      <c r="MK487" s="24"/>
      <c r="ML487" s="24"/>
      <c r="MM487" s="24"/>
      <c r="MN487" s="24"/>
      <c r="MO487" s="24"/>
      <c r="MP487" s="24"/>
      <c r="MQ487" s="24"/>
      <c r="MR487" s="24"/>
      <c r="MS487" s="24"/>
      <c r="MT487" s="24"/>
      <c r="MU487" s="24"/>
      <c r="MV487" s="24"/>
      <c r="MW487" s="24"/>
      <c r="MX487" s="24"/>
      <c r="MY487" s="24"/>
      <c r="MZ487" s="24"/>
      <c r="NA487" s="24"/>
      <c r="NB487" s="24"/>
      <c r="NC487" s="24"/>
      <c r="ND487" s="24"/>
      <c r="NE487" s="24"/>
      <c r="NF487" s="24"/>
      <c r="NG487" s="24"/>
      <c r="NH487" s="24"/>
      <c r="NI487" s="24"/>
      <c r="NJ487" s="24"/>
      <c r="NK487" s="24"/>
      <c r="NL487" s="24"/>
      <c r="NM487" s="24"/>
      <c r="NN487" s="24"/>
      <c r="NO487" s="24"/>
      <c r="NP487" s="24"/>
      <c r="NQ487" s="24"/>
      <c r="NR487" s="24"/>
      <c r="NS487" s="24"/>
      <c r="NT487" s="24"/>
      <c r="NU487" s="24"/>
      <c r="NV487" s="24"/>
      <c r="NW487" s="24"/>
      <c r="NX487" s="24"/>
      <c r="NY487" s="24"/>
      <c r="NZ487" s="24"/>
      <c r="OA487" s="24"/>
      <c r="OB487" s="24"/>
      <c r="OC487" s="24"/>
      <c r="OD487" s="24"/>
      <c r="OE487" s="24"/>
      <c r="OF487" s="24"/>
      <c r="OG487" s="24"/>
      <c r="OH487" s="24"/>
      <c r="OI487" s="24"/>
      <c r="OJ487" s="24"/>
      <c r="OK487" s="24"/>
      <c r="OL487" s="24"/>
      <c r="OM487" s="24"/>
      <c r="ON487" s="24"/>
      <c r="OO487" s="24"/>
      <c r="OP487" s="24"/>
      <c r="OQ487" s="24"/>
      <c r="OR487" s="24"/>
      <c r="OS487" s="24"/>
      <c r="OT487" s="24"/>
      <c r="OU487" s="24"/>
      <c r="OV487" s="24"/>
      <c r="OW487" s="24"/>
      <c r="OX487" s="24"/>
      <c r="OY487" s="24"/>
      <c r="OZ487" s="24"/>
      <c r="PA487" s="24"/>
      <c r="PB487" s="24"/>
      <c r="PC487" s="24"/>
      <c r="PD487" s="24"/>
      <c r="PE487" s="24"/>
      <c r="PF487" s="24"/>
      <c r="PG487" s="24"/>
      <c r="PH487" s="24"/>
      <c r="PI487" s="24"/>
      <c r="PJ487" s="24"/>
      <c r="PK487" s="24"/>
      <c r="PL487" s="24"/>
      <c r="PM487" s="24"/>
      <c r="PN487" s="24"/>
      <c r="PO487" s="24"/>
      <c r="PP487" s="24"/>
      <c r="PQ487" s="24"/>
      <c r="PR487" s="24"/>
      <c r="PS487" s="24"/>
      <c r="PT487" s="24"/>
      <c r="PU487" s="24"/>
      <c r="PV487" s="24"/>
      <c r="PW487" s="24"/>
      <c r="PX487" s="24"/>
      <c r="PY487" s="24"/>
      <c r="PZ487" s="24"/>
      <c r="QA487" s="24"/>
      <c r="QB487" s="24"/>
      <c r="QC487" s="24"/>
      <c r="QD487" s="24"/>
      <c r="QE487" s="24"/>
      <c r="QF487" s="24"/>
      <c r="QG487" s="24"/>
      <c r="QH487" s="24"/>
      <c r="QI487" s="24"/>
      <c r="QJ487" s="24"/>
      <c r="QK487" s="24"/>
      <c r="QL487" s="24"/>
      <c r="QM487" s="24"/>
      <c r="QN487" s="24"/>
      <c r="QO487" s="24"/>
      <c r="QP487" s="24"/>
      <c r="QQ487" s="24"/>
      <c r="QR487" s="24"/>
      <c r="QS487" s="24"/>
      <c r="QT487" s="24"/>
      <c r="QU487" s="24"/>
      <c r="QV487" s="24"/>
      <c r="QW487" s="24"/>
      <c r="QX487" s="24"/>
      <c r="QY487" s="24"/>
      <c r="QZ487" s="24"/>
      <c r="RA487" s="24"/>
      <c r="RB487" s="24"/>
      <c r="RC487" s="24"/>
      <c r="RD487" s="24"/>
      <c r="RE487" s="24"/>
      <c r="RF487" s="24"/>
      <c r="RG487" s="24"/>
      <c r="RH487" s="24"/>
      <c r="RI487" s="24"/>
      <c r="RJ487" s="24"/>
      <c r="RK487" s="24"/>
      <c r="RL487" s="24"/>
      <c r="RM487" s="24"/>
      <c r="RN487" s="24"/>
      <c r="RO487" s="24"/>
      <c r="RP487" s="24"/>
      <c r="RQ487" s="24"/>
      <c r="RR487" s="24"/>
      <c r="RS487" s="24"/>
      <c r="RT487" s="24"/>
      <c r="RU487" s="24"/>
      <c r="RV487" s="24"/>
      <c r="RW487" s="24"/>
      <c r="RX487" s="24"/>
      <c r="RY487" s="24"/>
      <c r="RZ487" s="24"/>
      <c r="SA487" s="24"/>
      <c r="SB487" s="24"/>
      <c r="SC487" s="24"/>
      <c r="SD487" s="24"/>
      <c r="SE487" s="24"/>
      <c r="SF487" s="24"/>
      <c r="SG487" s="24"/>
      <c r="SH487" s="24"/>
      <c r="SI487" s="24"/>
      <c r="SJ487" s="24"/>
      <c r="SK487" s="24"/>
      <c r="SL487" s="24"/>
      <c r="SM487" s="24"/>
      <c r="SN487" s="24"/>
      <c r="SO487" s="24"/>
      <c r="SP487" s="24"/>
      <c r="SQ487" s="24"/>
      <c r="SR487" s="24"/>
      <c r="SS487" s="24"/>
      <c r="ST487" s="24"/>
      <c r="SU487" s="24"/>
      <c r="SV487" s="24"/>
      <c r="SW487" s="24"/>
      <c r="SX487" s="24"/>
      <c r="SY487" s="24"/>
      <c r="SZ487" s="24"/>
      <c r="TA487" s="24"/>
      <c r="TB487" s="24"/>
      <c r="TC487" s="24"/>
      <c r="TD487" s="24"/>
      <c r="TE487" s="24"/>
      <c r="TF487" s="24"/>
      <c r="TG487" s="24"/>
      <c r="TH487" s="24"/>
      <c r="TI487" s="24"/>
      <c r="TJ487" s="24"/>
      <c r="TK487" s="24"/>
      <c r="TL487" s="24"/>
      <c r="TM487" s="24"/>
      <c r="TN487" s="24"/>
      <c r="TO487" s="24"/>
      <c r="TP487" s="24"/>
      <c r="TQ487" s="24"/>
      <c r="TR487" s="24"/>
      <c r="TS487" s="24"/>
      <c r="TT487" s="24"/>
      <c r="TU487" s="24"/>
      <c r="TV487" s="24"/>
      <c r="TW487" s="24"/>
      <c r="TX487" s="24"/>
      <c r="TY487" s="24"/>
      <c r="TZ487" s="24"/>
      <c r="UA487" s="24"/>
      <c r="UB487" s="24"/>
      <c r="UC487" s="24"/>
      <c r="UD487" s="24"/>
      <c r="UE487" s="24"/>
      <c r="UF487" s="24"/>
      <c r="UG487" s="24"/>
      <c r="UH487" s="24"/>
      <c r="UI487" s="24"/>
      <c r="UJ487" s="24"/>
      <c r="UK487" s="24"/>
      <c r="UL487" s="24"/>
      <c r="UM487" s="24"/>
      <c r="UN487" s="24"/>
      <c r="UO487" s="24"/>
      <c r="UP487" s="24"/>
      <c r="UQ487" s="24"/>
      <c r="UR487" s="24"/>
      <c r="US487" s="24"/>
      <c r="UT487" s="24"/>
      <c r="UU487" s="24"/>
      <c r="UV487" s="24"/>
      <c r="UW487" s="24"/>
      <c r="UX487" s="24"/>
      <c r="UY487" s="24"/>
      <c r="UZ487" s="24"/>
      <c r="VA487" s="24"/>
      <c r="VB487" s="24"/>
      <c r="VC487" s="24"/>
      <c r="VD487" s="24"/>
    </row>
    <row r="488" spans="1:576" s="23" customFormat="1" ht="15" customHeight="1" x14ac:dyDescent="0.2">
      <c r="A488" s="18">
        <v>7</v>
      </c>
      <c r="B488" s="89" t="s">
        <v>325</v>
      </c>
      <c r="C488" s="89" t="s">
        <v>326</v>
      </c>
      <c r="D488" s="20">
        <v>14</v>
      </c>
      <c r="E488" s="89" t="s">
        <v>245</v>
      </c>
      <c r="F488" s="89" t="s">
        <v>327</v>
      </c>
      <c r="G488" s="130">
        <v>6</v>
      </c>
      <c r="H488" s="22">
        <v>40</v>
      </c>
      <c r="I488" s="22" t="s">
        <v>121</v>
      </c>
      <c r="J488" s="21" t="s">
        <v>183</v>
      </c>
      <c r="K488" s="21" t="s">
        <v>272</v>
      </c>
      <c r="L488" s="21" t="s">
        <v>289</v>
      </c>
      <c r="M488" s="22">
        <v>1</v>
      </c>
      <c r="N488" s="101">
        <v>10433</v>
      </c>
      <c r="O488" s="62">
        <f t="shared" si="256"/>
        <v>2086.6</v>
      </c>
      <c r="P488" s="62"/>
      <c r="Q488" s="62">
        <f t="shared" si="257"/>
        <v>12519.6</v>
      </c>
      <c r="R488" s="62">
        <f t="shared" si="258"/>
        <v>280.39999999999998</v>
      </c>
      <c r="S488" s="62">
        <f t="shared" si="259"/>
        <v>2341.7666666666669</v>
      </c>
      <c r="T488" s="62">
        <f t="shared" si="260"/>
        <v>23417.666666666668</v>
      </c>
      <c r="U488" s="62">
        <f t="shared" si="261"/>
        <v>2190.9299999999998</v>
      </c>
      <c r="V488" s="62">
        <f t="shared" si="262"/>
        <v>375.58800000000002</v>
      </c>
      <c r="W488" s="62">
        <f t="shared" si="263"/>
        <v>625.98</v>
      </c>
      <c r="X488" s="62">
        <f t="shared" si="264"/>
        <v>250.39200000000002</v>
      </c>
      <c r="Y488" s="62">
        <f t="shared" si="265"/>
        <v>915</v>
      </c>
      <c r="Z488" s="62">
        <f t="shared" si="266"/>
        <v>616</v>
      </c>
      <c r="AA488" s="64">
        <f t="shared" si="267"/>
        <v>7025.3</v>
      </c>
      <c r="AB488" s="64">
        <f t="shared" si="268"/>
        <v>20505.95111111111</v>
      </c>
      <c r="AC488" s="64">
        <f t="shared" si="269"/>
        <v>246071.41333333333</v>
      </c>
      <c r="AD488" s="64"/>
      <c r="AE488" s="64"/>
      <c r="AF488" s="64"/>
      <c r="AG488" s="64"/>
      <c r="AH488" s="64"/>
      <c r="AI488" s="64"/>
      <c r="AJ488" s="64"/>
      <c r="AK488" s="64"/>
      <c r="AL488" s="6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  <c r="BV488" s="24"/>
      <c r="BW488" s="24"/>
      <c r="BX488" s="24"/>
      <c r="BY488" s="24"/>
      <c r="BZ488" s="24"/>
      <c r="CA488" s="24"/>
      <c r="CB488" s="24"/>
      <c r="CC488" s="24"/>
      <c r="CD488" s="24"/>
      <c r="CE488" s="24"/>
      <c r="CF488" s="24"/>
      <c r="CG488" s="24"/>
      <c r="CH488" s="24"/>
      <c r="CI488" s="24"/>
      <c r="CJ488" s="24"/>
      <c r="CK488" s="24"/>
      <c r="CL488" s="24"/>
      <c r="CM488" s="24"/>
      <c r="CN488" s="24"/>
      <c r="CO488" s="24"/>
      <c r="CP488" s="24"/>
      <c r="CQ488" s="24"/>
      <c r="CR488" s="24"/>
      <c r="CS488" s="24"/>
      <c r="CT488" s="24"/>
      <c r="CU488" s="24"/>
      <c r="CV488" s="24"/>
      <c r="CW488" s="24"/>
      <c r="CX488" s="24"/>
      <c r="CY488" s="24"/>
      <c r="CZ488" s="24"/>
      <c r="DA488" s="24"/>
      <c r="DB488" s="24"/>
      <c r="DC488" s="24"/>
      <c r="DD488" s="24"/>
      <c r="DE488" s="24"/>
      <c r="DF488" s="24"/>
      <c r="DG488" s="24"/>
      <c r="DH488" s="24"/>
      <c r="DI488" s="24"/>
      <c r="DJ488" s="24"/>
      <c r="DK488" s="24"/>
      <c r="DL488" s="24"/>
      <c r="DM488" s="24"/>
      <c r="DN488" s="24"/>
      <c r="DO488" s="24"/>
      <c r="DP488" s="24"/>
      <c r="DQ488" s="24"/>
      <c r="DR488" s="24"/>
      <c r="DS488" s="24"/>
      <c r="DT488" s="24"/>
      <c r="DU488" s="24"/>
      <c r="DV488" s="24"/>
      <c r="DW488" s="24"/>
      <c r="DX488" s="24"/>
      <c r="DY488" s="24"/>
      <c r="DZ488" s="24"/>
      <c r="EA488" s="24"/>
      <c r="EB488" s="24"/>
      <c r="EC488" s="24"/>
      <c r="ED488" s="24"/>
      <c r="EE488" s="24"/>
      <c r="EF488" s="24"/>
      <c r="EG488" s="24"/>
      <c r="EH488" s="24"/>
      <c r="EI488" s="24"/>
      <c r="EJ488" s="24"/>
      <c r="EK488" s="24"/>
      <c r="EL488" s="24"/>
      <c r="EM488" s="24"/>
      <c r="EN488" s="24"/>
      <c r="EO488" s="24"/>
      <c r="EP488" s="24"/>
      <c r="EQ488" s="24"/>
      <c r="ER488" s="24"/>
      <c r="ES488" s="24"/>
      <c r="ET488" s="24"/>
      <c r="EU488" s="24"/>
      <c r="EV488" s="24"/>
      <c r="EW488" s="24"/>
      <c r="EX488" s="24"/>
      <c r="EY488" s="24"/>
      <c r="EZ488" s="24"/>
      <c r="FA488" s="24"/>
      <c r="FB488" s="24"/>
      <c r="FC488" s="24"/>
      <c r="FD488" s="24"/>
      <c r="FE488" s="24"/>
      <c r="FF488" s="24"/>
      <c r="FG488" s="24"/>
      <c r="FH488" s="24"/>
      <c r="FI488" s="24"/>
      <c r="FJ488" s="24"/>
      <c r="FK488" s="24"/>
      <c r="FL488" s="24"/>
      <c r="FM488" s="24"/>
      <c r="FN488" s="24"/>
      <c r="FO488" s="24"/>
      <c r="FP488" s="24"/>
      <c r="FQ488" s="24"/>
      <c r="FR488" s="24"/>
      <c r="FS488" s="24"/>
      <c r="FT488" s="24"/>
      <c r="FU488" s="24"/>
      <c r="FV488" s="24"/>
      <c r="FW488" s="24"/>
      <c r="FX488" s="24"/>
      <c r="FY488" s="24"/>
      <c r="FZ488" s="24"/>
      <c r="GA488" s="24"/>
      <c r="GB488" s="24"/>
      <c r="GC488" s="24"/>
      <c r="GD488" s="24"/>
      <c r="GE488" s="24"/>
      <c r="GF488" s="24"/>
      <c r="GG488" s="24"/>
      <c r="GH488" s="24"/>
      <c r="GI488" s="24"/>
      <c r="GJ488" s="24"/>
      <c r="GK488" s="24"/>
      <c r="GL488" s="24"/>
      <c r="GM488" s="24"/>
      <c r="GN488" s="24"/>
      <c r="GO488" s="24"/>
      <c r="GP488" s="24"/>
      <c r="GQ488" s="24"/>
      <c r="GR488" s="24"/>
      <c r="GS488" s="24"/>
      <c r="GT488" s="24"/>
      <c r="GU488" s="24"/>
      <c r="GV488" s="24"/>
      <c r="GW488" s="24"/>
      <c r="GX488" s="24"/>
      <c r="GY488" s="24"/>
      <c r="GZ488" s="24"/>
      <c r="HA488" s="24"/>
      <c r="HB488" s="24"/>
      <c r="HC488" s="24"/>
      <c r="HD488" s="24"/>
      <c r="HE488" s="24"/>
      <c r="HF488" s="24"/>
      <c r="HG488" s="24"/>
      <c r="HH488" s="24"/>
      <c r="HI488" s="24"/>
      <c r="HJ488" s="24"/>
      <c r="HK488" s="24"/>
      <c r="HL488" s="24"/>
      <c r="HM488" s="24"/>
      <c r="HN488" s="24"/>
      <c r="HO488" s="24"/>
      <c r="HP488" s="24"/>
      <c r="HQ488" s="24"/>
      <c r="HR488" s="24"/>
      <c r="HS488" s="24"/>
      <c r="HT488" s="24"/>
      <c r="HU488" s="24"/>
      <c r="HV488" s="24"/>
      <c r="HW488" s="24"/>
      <c r="HX488" s="24"/>
      <c r="HY488" s="24"/>
      <c r="HZ488" s="24"/>
      <c r="IA488" s="24"/>
      <c r="IB488" s="24"/>
      <c r="IC488" s="24"/>
      <c r="ID488" s="24"/>
      <c r="IE488" s="24"/>
      <c r="IF488" s="24"/>
      <c r="IG488" s="24"/>
      <c r="IH488" s="24"/>
      <c r="II488" s="24"/>
      <c r="IJ488" s="24"/>
      <c r="IK488" s="24"/>
      <c r="IL488" s="24"/>
      <c r="IM488" s="24"/>
      <c r="IN488" s="24"/>
      <c r="IO488" s="24"/>
      <c r="IP488" s="24"/>
      <c r="IQ488" s="24"/>
      <c r="IR488" s="24"/>
      <c r="IS488" s="24"/>
      <c r="IT488" s="24"/>
      <c r="IU488" s="24"/>
      <c r="IV488" s="24"/>
      <c r="IW488" s="24"/>
      <c r="IX488" s="24"/>
      <c r="IY488" s="24"/>
      <c r="IZ488" s="24"/>
      <c r="JA488" s="24"/>
      <c r="JB488" s="24"/>
      <c r="JC488" s="24"/>
      <c r="JD488" s="24"/>
      <c r="JE488" s="24"/>
      <c r="JF488" s="24"/>
      <c r="JG488" s="24"/>
      <c r="JH488" s="24"/>
      <c r="JI488" s="24"/>
      <c r="JJ488" s="24"/>
      <c r="JK488" s="24"/>
      <c r="JL488" s="24"/>
      <c r="JM488" s="24"/>
      <c r="JN488" s="24"/>
      <c r="JO488" s="24"/>
      <c r="JP488" s="24"/>
      <c r="JQ488" s="24"/>
      <c r="JR488" s="24"/>
      <c r="JS488" s="24"/>
      <c r="JT488" s="24"/>
      <c r="JU488" s="24"/>
      <c r="JV488" s="24"/>
      <c r="JW488" s="24"/>
      <c r="JX488" s="24"/>
      <c r="JY488" s="24"/>
      <c r="JZ488" s="24"/>
      <c r="KA488" s="24"/>
      <c r="KB488" s="24"/>
      <c r="KC488" s="24"/>
      <c r="KD488" s="24"/>
      <c r="KE488" s="24"/>
      <c r="KF488" s="24"/>
      <c r="KG488" s="24"/>
      <c r="KH488" s="24"/>
      <c r="KI488" s="24"/>
      <c r="KJ488" s="24"/>
      <c r="KK488" s="24"/>
      <c r="KL488" s="24"/>
      <c r="KM488" s="24"/>
      <c r="KN488" s="24"/>
      <c r="KO488" s="24"/>
      <c r="KP488" s="24"/>
      <c r="KQ488" s="24"/>
      <c r="KR488" s="24"/>
      <c r="KS488" s="24"/>
      <c r="KT488" s="24"/>
      <c r="KU488" s="24"/>
      <c r="KV488" s="24"/>
      <c r="KW488" s="24"/>
      <c r="KX488" s="24"/>
      <c r="KY488" s="24"/>
      <c r="KZ488" s="24"/>
      <c r="LA488" s="24"/>
      <c r="LB488" s="24"/>
      <c r="LC488" s="24"/>
      <c r="LD488" s="24"/>
      <c r="LE488" s="24"/>
      <c r="LF488" s="24"/>
      <c r="LG488" s="24"/>
      <c r="LH488" s="24"/>
      <c r="LI488" s="24"/>
      <c r="LJ488" s="24"/>
      <c r="LK488" s="24"/>
      <c r="LL488" s="24"/>
      <c r="LM488" s="24"/>
      <c r="LN488" s="24"/>
      <c r="LO488" s="24"/>
      <c r="LP488" s="24"/>
      <c r="LQ488" s="24"/>
      <c r="LR488" s="24"/>
      <c r="LS488" s="24"/>
      <c r="LT488" s="24"/>
      <c r="LU488" s="24"/>
      <c r="LV488" s="24"/>
      <c r="LW488" s="24"/>
      <c r="LX488" s="24"/>
      <c r="LY488" s="24"/>
      <c r="LZ488" s="24"/>
      <c r="MA488" s="24"/>
      <c r="MB488" s="24"/>
      <c r="MC488" s="24"/>
      <c r="MD488" s="24"/>
      <c r="ME488" s="24"/>
      <c r="MF488" s="24"/>
      <c r="MG488" s="24"/>
      <c r="MH488" s="24"/>
      <c r="MI488" s="24"/>
      <c r="MJ488" s="24"/>
      <c r="MK488" s="24"/>
      <c r="ML488" s="24"/>
      <c r="MM488" s="24"/>
      <c r="MN488" s="24"/>
      <c r="MO488" s="24"/>
      <c r="MP488" s="24"/>
      <c r="MQ488" s="24"/>
      <c r="MR488" s="24"/>
      <c r="MS488" s="24"/>
      <c r="MT488" s="24"/>
      <c r="MU488" s="24"/>
      <c r="MV488" s="24"/>
      <c r="MW488" s="24"/>
      <c r="MX488" s="24"/>
      <c r="MY488" s="24"/>
      <c r="MZ488" s="24"/>
      <c r="NA488" s="24"/>
      <c r="NB488" s="24"/>
      <c r="NC488" s="24"/>
      <c r="ND488" s="24"/>
      <c r="NE488" s="24"/>
      <c r="NF488" s="24"/>
      <c r="NG488" s="24"/>
      <c r="NH488" s="24"/>
      <c r="NI488" s="24"/>
      <c r="NJ488" s="24"/>
      <c r="NK488" s="24"/>
      <c r="NL488" s="24"/>
      <c r="NM488" s="24"/>
      <c r="NN488" s="24"/>
      <c r="NO488" s="24"/>
      <c r="NP488" s="24"/>
      <c r="NQ488" s="24"/>
      <c r="NR488" s="24"/>
      <c r="NS488" s="24"/>
      <c r="NT488" s="24"/>
      <c r="NU488" s="24"/>
      <c r="NV488" s="24"/>
      <c r="NW488" s="24"/>
      <c r="NX488" s="24"/>
      <c r="NY488" s="24"/>
      <c r="NZ488" s="24"/>
      <c r="OA488" s="24"/>
      <c r="OB488" s="24"/>
      <c r="OC488" s="24"/>
      <c r="OD488" s="24"/>
      <c r="OE488" s="24"/>
      <c r="OF488" s="24"/>
      <c r="OG488" s="24"/>
      <c r="OH488" s="24"/>
      <c r="OI488" s="24"/>
      <c r="OJ488" s="24"/>
      <c r="OK488" s="24"/>
      <c r="OL488" s="24"/>
      <c r="OM488" s="24"/>
      <c r="ON488" s="24"/>
      <c r="OO488" s="24"/>
      <c r="OP488" s="24"/>
      <c r="OQ488" s="24"/>
      <c r="OR488" s="24"/>
      <c r="OS488" s="24"/>
      <c r="OT488" s="24"/>
      <c r="OU488" s="24"/>
      <c r="OV488" s="24"/>
      <c r="OW488" s="24"/>
      <c r="OX488" s="24"/>
      <c r="OY488" s="24"/>
      <c r="OZ488" s="24"/>
      <c r="PA488" s="24"/>
      <c r="PB488" s="24"/>
      <c r="PC488" s="24"/>
      <c r="PD488" s="24"/>
      <c r="PE488" s="24"/>
      <c r="PF488" s="24"/>
      <c r="PG488" s="24"/>
      <c r="PH488" s="24"/>
      <c r="PI488" s="24"/>
      <c r="PJ488" s="24"/>
      <c r="PK488" s="24"/>
      <c r="PL488" s="24"/>
      <c r="PM488" s="24"/>
      <c r="PN488" s="24"/>
      <c r="PO488" s="24"/>
      <c r="PP488" s="24"/>
      <c r="PQ488" s="24"/>
      <c r="PR488" s="24"/>
      <c r="PS488" s="24"/>
      <c r="PT488" s="24"/>
      <c r="PU488" s="24"/>
      <c r="PV488" s="24"/>
      <c r="PW488" s="24"/>
      <c r="PX488" s="24"/>
      <c r="PY488" s="24"/>
      <c r="PZ488" s="24"/>
      <c r="QA488" s="24"/>
      <c r="QB488" s="24"/>
      <c r="QC488" s="24"/>
      <c r="QD488" s="24"/>
      <c r="QE488" s="24"/>
      <c r="QF488" s="24"/>
      <c r="QG488" s="24"/>
      <c r="QH488" s="24"/>
      <c r="QI488" s="24"/>
      <c r="QJ488" s="24"/>
      <c r="QK488" s="24"/>
      <c r="QL488" s="24"/>
      <c r="QM488" s="24"/>
      <c r="QN488" s="24"/>
      <c r="QO488" s="24"/>
      <c r="QP488" s="24"/>
      <c r="QQ488" s="24"/>
      <c r="QR488" s="24"/>
      <c r="QS488" s="24"/>
      <c r="QT488" s="24"/>
      <c r="QU488" s="24"/>
      <c r="QV488" s="24"/>
      <c r="QW488" s="24"/>
      <c r="QX488" s="24"/>
      <c r="QY488" s="24"/>
      <c r="QZ488" s="24"/>
      <c r="RA488" s="24"/>
      <c r="RB488" s="24"/>
      <c r="RC488" s="24"/>
      <c r="RD488" s="24"/>
      <c r="RE488" s="24"/>
      <c r="RF488" s="24"/>
      <c r="RG488" s="24"/>
      <c r="RH488" s="24"/>
      <c r="RI488" s="24"/>
      <c r="RJ488" s="24"/>
      <c r="RK488" s="24"/>
      <c r="RL488" s="24"/>
      <c r="RM488" s="24"/>
      <c r="RN488" s="24"/>
      <c r="RO488" s="24"/>
      <c r="RP488" s="24"/>
      <c r="RQ488" s="24"/>
      <c r="RR488" s="24"/>
      <c r="RS488" s="24"/>
      <c r="RT488" s="24"/>
      <c r="RU488" s="24"/>
      <c r="RV488" s="24"/>
      <c r="RW488" s="24"/>
      <c r="RX488" s="24"/>
      <c r="RY488" s="24"/>
      <c r="RZ488" s="24"/>
      <c r="SA488" s="24"/>
      <c r="SB488" s="24"/>
      <c r="SC488" s="24"/>
      <c r="SD488" s="24"/>
      <c r="SE488" s="24"/>
      <c r="SF488" s="24"/>
      <c r="SG488" s="24"/>
      <c r="SH488" s="24"/>
      <c r="SI488" s="24"/>
      <c r="SJ488" s="24"/>
      <c r="SK488" s="24"/>
      <c r="SL488" s="24"/>
      <c r="SM488" s="24"/>
      <c r="SN488" s="24"/>
      <c r="SO488" s="24"/>
      <c r="SP488" s="24"/>
      <c r="SQ488" s="24"/>
      <c r="SR488" s="24"/>
      <c r="SS488" s="24"/>
      <c r="ST488" s="24"/>
      <c r="SU488" s="24"/>
      <c r="SV488" s="24"/>
      <c r="SW488" s="24"/>
      <c r="SX488" s="24"/>
      <c r="SY488" s="24"/>
      <c r="SZ488" s="24"/>
      <c r="TA488" s="24"/>
      <c r="TB488" s="24"/>
      <c r="TC488" s="24"/>
      <c r="TD488" s="24"/>
      <c r="TE488" s="24"/>
      <c r="TF488" s="24"/>
      <c r="TG488" s="24"/>
      <c r="TH488" s="24"/>
      <c r="TI488" s="24"/>
      <c r="TJ488" s="24"/>
      <c r="TK488" s="24"/>
      <c r="TL488" s="24"/>
      <c r="TM488" s="24"/>
      <c r="TN488" s="24"/>
      <c r="TO488" s="24"/>
      <c r="TP488" s="24"/>
      <c r="TQ488" s="24"/>
      <c r="TR488" s="24"/>
      <c r="TS488" s="24"/>
      <c r="TT488" s="24"/>
      <c r="TU488" s="24"/>
      <c r="TV488" s="24"/>
      <c r="TW488" s="24"/>
      <c r="TX488" s="24"/>
      <c r="TY488" s="24"/>
      <c r="TZ488" s="24"/>
      <c r="UA488" s="24"/>
      <c r="UB488" s="24"/>
      <c r="UC488" s="24"/>
      <c r="UD488" s="24"/>
      <c r="UE488" s="24"/>
      <c r="UF488" s="24"/>
      <c r="UG488" s="24"/>
      <c r="UH488" s="24"/>
      <c r="UI488" s="24"/>
      <c r="UJ488" s="24"/>
      <c r="UK488" s="24"/>
      <c r="UL488" s="24"/>
      <c r="UM488" s="24"/>
      <c r="UN488" s="24"/>
      <c r="UO488" s="24"/>
      <c r="UP488" s="24"/>
      <c r="UQ488" s="24"/>
      <c r="UR488" s="24"/>
      <c r="US488" s="24"/>
      <c r="UT488" s="24"/>
      <c r="UU488" s="24"/>
      <c r="UV488" s="24"/>
      <c r="UW488" s="24"/>
      <c r="UX488" s="24"/>
      <c r="UY488" s="24"/>
      <c r="UZ488" s="24"/>
      <c r="VA488" s="24"/>
      <c r="VB488" s="24"/>
      <c r="VC488" s="24"/>
      <c r="VD488" s="24"/>
    </row>
    <row r="489" spans="1:576" s="23" customFormat="1" ht="15" customHeight="1" x14ac:dyDescent="0.2">
      <c r="A489" s="18">
        <v>8</v>
      </c>
      <c r="B489" s="89" t="s">
        <v>325</v>
      </c>
      <c r="C489" s="89" t="s">
        <v>326</v>
      </c>
      <c r="D489" s="20">
        <v>14</v>
      </c>
      <c r="E489" s="89" t="s">
        <v>245</v>
      </c>
      <c r="F489" s="89" t="s">
        <v>327</v>
      </c>
      <c r="G489" s="130" t="s">
        <v>228</v>
      </c>
      <c r="H489" s="22">
        <v>40</v>
      </c>
      <c r="I489" s="22" t="s">
        <v>121</v>
      </c>
      <c r="J489" s="21" t="s">
        <v>253</v>
      </c>
      <c r="K489" s="21" t="s">
        <v>289</v>
      </c>
      <c r="L489" s="21" t="s">
        <v>289</v>
      </c>
      <c r="M489" s="22">
        <v>1</v>
      </c>
      <c r="N489" s="62">
        <v>10931</v>
      </c>
      <c r="O489" s="62"/>
      <c r="P489" s="62"/>
      <c r="Q489" s="62">
        <f t="shared" si="257"/>
        <v>10931</v>
      </c>
      <c r="R489" s="62">
        <f>70.1*5</f>
        <v>350.5</v>
      </c>
      <c r="S489" s="62">
        <f t="shared" si="259"/>
        <v>2081.166666666667</v>
      </c>
      <c r="T489" s="62">
        <f t="shared" si="260"/>
        <v>20811.666666666668</v>
      </c>
      <c r="U489" s="62">
        <f t="shared" si="261"/>
        <v>1912.925</v>
      </c>
      <c r="V489" s="62">
        <f t="shared" si="262"/>
        <v>327.93</v>
      </c>
      <c r="W489" s="62">
        <f t="shared" si="263"/>
        <v>546.55000000000007</v>
      </c>
      <c r="X489" s="62">
        <f t="shared" si="264"/>
        <v>218.62</v>
      </c>
      <c r="Y489" s="62">
        <f>856+70</f>
        <v>926</v>
      </c>
      <c r="Z489" s="62">
        <f>600+30</f>
        <v>630</v>
      </c>
      <c r="AA489" s="64">
        <f t="shared" si="267"/>
        <v>6243.5</v>
      </c>
      <c r="AB489" s="64">
        <f t="shared" si="268"/>
        <v>18271.552777777779</v>
      </c>
      <c r="AC489" s="64">
        <f t="shared" si="269"/>
        <v>219258.63333333336</v>
      </c>
      <c r="AD489" s="64"/>
      <c r="AE489" s="64"/>
      <c r="AF489" s="64"/>
      <c r="AG489" s="64"/>
      <c r="AH489" s="64"/>
      <c r="AI489" s="64"/>
      <c r="AJ489" s="64"/>
      <c r="AK489" s="64"/>
      <c r="AL489" s="6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4"/>
      <c r="BV489" s="24"/>
      <c r="BW489" s="24"/>
      <c r="BX489" s="24"/>
      <c r="BY489" s="24"/>
      <c r="BZ489" s="24"/>
      <c r="CA489" s="24"/>
      <c r="CB489" s="24"/>
      <c r="CC489" s="24"/>
      <c r="CD489" s="24"/>
      <c r="CE489" s="24"/>
      <c r="CF489" s="24"/>
      <c r="CG489" s="24"/>
      <c r="CH489" s="24"/>
      <c r="CI489" s="24"/>
      <c r="CJ489" s="24"/>
      <c r="CK489" s="24"/>
      <c r="CL489" s="24"/>
      <c r="CM489" s="24"/>
      <c r="CN489" s="24"/>
      <c r="CO489" s="24"/>
      <c r="CP489" s="24"/>
      <c r="CQ489" s="24"/>
      <c r="CR489" s="24"/>
      <c r="CS489" s="24"/>
      <c r="CT489" s="24"/>
      <c r="CU489" s="24"/>
      <c r="CV489" s="24"/>
      <c r="CW489" s="24"/>
      <c r="CX489" s="24"/>
      <c r="CY489" s="24"/>
      <c r="CZ489" s="24"/>
      <c r="DA489" s="24"/>
      <c r="DB489" s="24"/>
      <c r="DC489" s="24"/>
      <c r="DD489" s="24"/>
      <c r="DE489" s="24"/>
      <c r="DF489" s="24"/>
      <c r="DG489" s="24"/>
      <c r="DH489" s="24"/>
      <c r="DI489" s="24"/>
      <c r="DJ489" s="24"/>
      <c r="DK489" s="24"/>
      <c r="DL489" s="24"/>
      <c r="DM489" s="24"/>
      <c r="DN489" s="24"/>
      <c r="DO489" s="24"/>
      <c r="DP489" s="24"/>
      <c r="DQ489" s="24"/>
      <c r="DR489" s="24"/>
      <c r="DS489" s="24"/>
      <c r="DT489" s="24"/>
      <c r="DU489" s="24"/>
      <c r="DV489" s="24"/>
      <c r="DW489" s="24"/>
      <c r="DX489" s="24"/>
      <c r="DY489" s="24"/>
      <c r="DZ489" s="24"/>
      <c r="EA489" s="24"/>
      <c r="EB489" s="24"/>
      <c r="EC489" s="24"/>
      <c r="ED489" s="24"/>
      <c r="EE489" s="24"/>
      <c r="EF489" s="24"/>
      <c r="EG489" s="24"/>
      <c r="EH489" s="24"/>
      <c r="EI489" s="24"/>
      <c r="EJ489" s="24"/>
      <c r="EK489" s="24"/>
      <c r="EL489" s="24"/>
      <c r="EM489" s="24"/>
      <c r="EN489" s="24"/>
      <c r="EO489" s="24"/>
      <c r="EP489" s="24"/>
      <c r="EQ489" s="24"/>
      <c r="ER489" s="24"/>
      <c r="ES489" s="24"/>
      <c r="ET489" s="24"/>
      <c r="EU489" s="24"/>
      <c r="EV489" s="24"/>
      <c r="EW489" s="24"/>
      <c r="EX489" s="24"/>
      <c r="EY489" s="24"/>
      <c r="EZ489" s="24"/>
      <c r="FA489" s="24"/>
      <c r="FB489" s="24"/>
      <c r="FC489" s="24"/>
      <c r="FD489" s="24"/>
      <c r="FE489" s="24"/>
      <c r="FF489" s="24"/>
      <c r="FG489" s="24"/>
      <c r="FH489" s="24"/>
      <c r="FI489" s="24"/>
      <c r="FJ489" s="24"/>
      <c r="FK489" s="24"/>
      <c r="FL489" s="24"/>
      <c r="FM489" s="24"/>
      <c r="FN489" s="24"/>
      <c r="FO489" s="24"/>
      <c r="FP489" s="24"/>
      <c r="FQ489" s="24"/>
      <c r="FR489" s="24"/>
      <c r="FS489" s="24"/>
      <c r="FT489" s="24"/>
      <c r="FU489" s="24"/>
      <c r="FV489" s="24"/>
      <c r="FW489" s="24"/>
      <c r="FX489" s="24"/>
      <c r="FY489" s="24"/>
      <c r="FZ489" s="24"/>
      <c r="GA489" s="24"/>
      <c r="GB489" s="24"/>
      <c r="GC489" s="24"/>
      <c r="GD489" s="24"/>
      <c r="GE489" s="24"/>
      <c r="GF489" s="24"/>
      <c r="GG489" s="24"/>
      <c r="GH489" s="24"/>
      <c r="GI489" s="24"/>
      <c r="GJ489" s="24"/>
      <c r="GK489" s="24"/>
      <c r="GL489" s="24"/>
      <c r="GM489" s="24"/>
      <c r="GN489" s="24"/>
      <c r="GO489" s="24"/>
      <c r="GP489" s="24"/>
      <c r="GQ489" s="24"/>
      <c r="GR489" s="24"/>
      <c r="GS489" s="24"/>
      <c r="GT489" s="24"/>
      <c r="GU489" s="24"/>
      <c r="GV489" s="24"/>
      <c r="GW489" s="24"/>
      <c r="GX489" s="24"/>
      <c r="GY489" s="24"/>
      <c r="GZ489" s="24"/>
      <c r="HA489" s="24"/>
      <c r="HB489" s="24"/>
      <c r="HC489" s="24"/>
      <c r="HD489" s="24"/>
      <c r="HE489" s="24"/>
      <c r="HF489" s="24"/>
      <c r="HG489" s="24"/>
      <c r="HH489" s="24"/>
      <c r="HI489" s="24"/>
      <c r="HJ489" s="24"/>
      <c r="HK489" s="24"/>
      <c r="HL489" s="24"/>
      <c r="HM489" s="24"/>
      <c r="HN489" s="24"/>
      <c r="HO489" s="24"/>
      <c r="HP489" s="24"/>
      <c r="HQ489" s="24"/>
      <c r="HR489" s="24"/>
      <c r="HS489" s="24"/>
      <c r="HT489" s="24"/>
      <c r="HU489" s="24"/>
      <c r="HV489" s="24"/>
      <c r="HW489" s="24"/>
      <c r="HX489" s="24"/>
      <c r="HY489" s="24"/>
      <c r="HZ489" s="24"/>
      <c r="IA489" s="24"/>
      <c r="IB489" s="24"/>
      <c r="IC489" s="24"/>
      <c r="ID489" s="24"/>
      <c r="IE489" s="24"/>
      <c r="IF489" s="24"/>
      <c r="IG489" s="24"/>
      <c r="IH489" s="24"/>
      <c r="II489" s="24"/>
      <c r="IJ489" s="24"/>
      <c r="IK489" s="24"/>
      <c r="IL489" s="24"/>
      <c r="IM489" s="24"/>
      <c r="IN489" s="24"/>
      <c r="IO489" s="24"/>
      <c r="IP489" s="24"/>
      <c r="IQ489" s="24"/>
      <c r="IR489" s="24"/>
      <c r="IS489" s="24"/>
      <c r="IT489" s="24"/>
      <c r="IU489" s="24"/>
      <c r="IV489" s="24"/>
      <c r="IW489" s="24"/>
      <c r="IX489" s="24"/>
      <c r="IY489" s="24"/>
      <c r="IZ489" s="24"/>
      <c r="JA489" s="24"/>
      <c r="JB489" s="24"/>
      <c r="JC489" s="24"/>
      <c r="JD489" s="24"/>
      <c r="JE489" s="24"/>
      <c r="JF489" s="24"/>
      <c r="JG489" s="24"/>
      <c r="JH489" s="24"/>
      <c r="JI489" s="24"/>
      <c r="JJ489" s="24"/>
      <c r="JK489" s="24"/>
      <c r="JL489" s="24"/>
      <c r="JM489" s="24"/>
      <c r="JN489" s="24"/>
      <c r="JO489" s="24"/>
      <c r="JP489" s="24"/>
      <c r="JQ489" s="24"/>
      <c r="JR489" s="24"/>
      <c r="JS489" s="24"/>
      <c r="JT489" s="24"/>
      <c r="JU489" s="24"/>
      <c r="JV489" s="24"/>
      <c r="JW489" s="24"/>
      <c r="JX489" s="24"/>
      <c r="JY489" s="24"/>
      <c r="JZ489" s="24"/>
      <c r="KA489" s="24"/>
      <c r="KB489" s="24"/>
      <c r="KC489" s="24"/>
      <c r="KD489" s="24"/>
      <c r="KE489" s="24"/>
      <c r="KF489" s="24"/>
      <c r="KG489" s="24"/>
      <c r="KH489" s="24"/>
      <c r="KI489" s="24"/>
      <c r="KJ489" s="24"/>
      <c r="KK489" s="24"/>
      <c r="KL489" s="24"/>
      <c r="KM489" s="24"/>
      <c r="KN489" s="24"/>
      <c r="KO489" s="24"/>
      <c r="KP489" s="24"/>
      <c r="KQ489" s="24"/>
      <c r="KR489" s="24"/>
      <c r="KS489" s="24"/>
      <c r="KT489" s="24"/>
      <c r="KU489" s="24"/>
      <c r="KV489" s="24"/>
      <c r="KW489" s="24"/>
      <c r="KX489" s="24"/>
      <c r="KY489" s="24"/>
      <c r="KZ489" s="24"/>
      <c r="LA489" s="24"/>
      <c r="LB489" s="24"/>
      <c r="LC489" s="24"/>
      <c r="LD489" s="24"/>
      <c r="LE489" s="24"/>
      <c r="LF489" s="24"/>
      <c r="LG489" s="24"/>
      <c r="LH489" s="24"/>
      <c r="LI489" s="24"/>
      <c r="LJ489" s="24"/>
      <c r="LK489" s="24"/>
      <c r="LL489" s="24"/>
      <c r="LM489" s="24"/>
      <c r="LN489" s="24"/>
      <c r="LO489" s="24"/>
      <c r="LP489" s="24"/>
      <c r="LQ489" s="24"/>
      <c r="LR489" s="24"/>
      <c r="LS489" s="24"/>
      <c r="LT489" s="24"/>
      <c r="LU489" s="24"/>
      <c r="LV489" s="24"/>
      <c r="LW489" s="24"/>
      <c r="LX489" s="24"/>
      <c r="LY489" s="24"/>
      <c r="LZ489" s="24"/>
      <c r="MA489" s="24"/>
      <c r="MB489" s="24"/>
      <c r="MC489" s="24"/>
      <c r="MD489" s="24"/>
      <c r="ME489" s="24"/>
      <c r="MF489" s="24"/>
      <c r="MG489" s="24"/>
      <c r="MH489" s="24"/>
      <c r="MI489" s="24"/>
      <c r="MJ489" s="24"/>
      <c r="MK489" s="24"/>
      <c r="ML489" s="24"/>
      <c r="MM489" s="24"/>
      <c r="MN489" s="24"/>
      <c r="MO489" s="24"/>
      <c r="MP489" s="24"/>
      <c r="MQ489" s="24"/>
      <c r="MR489" s="24"/>
      <c r="MS489" s="24"/>
      <c r="MT489" s="24"/>
      <c r="MU489" s="24"/>
      <c r="MV489" s="24"/>
      <c r="MW489" s="24"/>
      <c r="MX489" s="24"/>
      <c r="MY489" s="24"/>
      <c r="MZ489" s="24"/>
      <c r="NA489" s="24"/>
      <c r="NB489" s="24"/>
      <c r="NC489" s="24"/>
      <c r="ND489" s="24"/>
      <c r="NE489" s="24"/>
      <c r="NF489" s="24"/>
      <c r="NG489" s="24"/>
      <c r="NH489" s="24"/>
      <c r="NI489" s="24"/>
      <c r="NJ489" s="24"/>
      <c r="NK489" s="24"/>
      <c r="NL489" s="24"/>
      <c r="NM489" s="24"/>
      <c r="NN489" s="24"/>
      <c r="NO489" s="24"/>
      <c r="NP489" s="24"/>
      <c r="NQ489" s="24"/>
      <c r="NR489" s="24"/>
      <c r="NS489" s="24"/>
      <c r="NT489" s="24"/>
      <c r="NU489" s="24"/>
      <c r="NV489" s="24"/>
      <c r="NW489" s="24"/>
      <c r="NX489" s="24"/>
      <c r="NY489" s="24"/>
      <c r="NZ489" s="24"/>
      <c r="OA489" s="24"/>
      <c r="OB489" s="24"/>
      <c r="OC489" s="24"/>
      <c r="OD489" s="24"/>
      <c r="OE489" s="24"/>
      <c r="OF489" s="24"/>
      <c r="OG489" s="24"/>
      <c r="OH489" s="24"/>
      <c r="OI489" s="24"/>
      <c r="OJ489" s="24"/>
      <c r="OK489" s="24"/>
      <c r="OL489" s="24"/>
      <c r="OM489" s="24"/>
      <c r="ON489" s="24"/>
      <c r="OO489" s="24"/>
      <c r="OP489" s="24"/>
      <c r="OQ489" s="24"/>
      <c r="OR489" s="24"/>
      <c r="OS489" s="24"/>
      <c r="OT489" s="24"/>
      <c r="OU489" s="24"/>
      <c r="OV489" s="24"/>
      <c r="OW489" s="24"/>
      <c r="OX489" s="24"/>
      <c r="OY489" s="24"/>
      <c r="OZ489" s="24"/>
      <c r="PA489" s="24"/>
      <c r="PB489" s="24"/>
      <c r="PC489" s="24"/>
      <c r="PD489" s="24"/>
      <c r="PE489" s="24"/>
      <c r="PF489" s="24"/>
      <c r="PG489" s="24"/>
      <c r="PH489" s="24"/>
      <c r="PI489" s="24"/>
      <c r="PJ489" s="24"/>
      <c r="PK489" s="24"/>
      <c r="PL489" s="24"/>
      <c r="PM489" s="24"/>
      <c r="PN489" s="24"/>
      <c r="PO489" s="24"/>
      <c r="PP489" s="24"/>
      <c r="PQ489" s="24"/>
      <c r="PR489" s="24"/>
      <c r="PS489" s="24"/>
      <c r="PT489" s="24"/>
      <c r="PU489" s="24"/>
      <c r="PV489" s="24"/>
      <c r="PW489" s="24"/>
      <c r="PX489" s="24"/>
      <c r="PY489" s="24"/>
      <c r="PZ489" s="24"/>
      <c r="QA489" s="24"/>
      <c r="QB489" s="24"/>
      <c r="QC489" s="24"/>
      <c r="QD489" s="24"/>
      <c r="QE489" s="24"/>
      <c r="QF489" s="24"/>
      <c r="QG489" s="24"/>
      <c r="QH489" s="24"/>
      <c r="QI489" s="24"/>
      <c r="QJ489" s="24"/>
      <c r="QK489" s="24"/>
      <c r="QL489" s="24"/>
      <c r="QM489" s="24"/>
      <c r="QN489" s="24"/>
      <c r="QO489" s="24"/>
      <c r="QP489" s="24"/>
      <c r="QQ489" s="24"/>
      <c r="QR489" s="24"/>
      <c r="QS489" s="24"/>
      <c r="QT489" s="24"/>
      <c r="QU489" s="24"/>
      <c r="QV489" s="24"/>
      <c r="QW489" s="24"/>
      <c r="QX489" s="24"/>
      <c r="QY489" s="24"/>
      <c r="QZ489" s="24"/>
      <c r="RA489" s="24"/>
      <c r="RB489" s="24"/>
      <c r="RC489" s="24"/>
      <c r="RD489" s="24"/>
      <c r="RE489" s="24"/>
      <c r="RF489" s="24"/>
      <c r="RG489" s="24"/>
      <c r="RH489" s="24"/>
      <c r="RI489" s="24"/>
      <c r="RJ489" s="24"/>
      <c r="RK489" s="24"/>
      <c r="RL489" s="24"/>
      <c r="RM489" s="24"/>
      <c r="RN489" s="24"/>
      <c r="RO489" s="24"/>
      <c r="RP489" s="24"/>
      <c r="RQ489" s="24"/>
      <c r="RR489" s="24"/>
      <c r="RS489" s="24"/>
      <c r="RT489" s="24"/>
      <c r="RU489" s="24"/>
      <c r="RV489" s="24"/>
      <c r="RW489" s="24"/>
      <c r="RX489" s="24"/>
      <c r="RY489" s="24"/>
      <c r="RZ489" s="24"/>
      <c r="SA489" s="24"/>
      <c r="SB489" s="24"/>
      <c r="SC489" s="24"/>
      <c r="SD489" s="24"/>
      <c r="SE489" s="24"/>
      <c r="SF489" s="24"/>
      <c r="SG489" s="24"/>
      <c r="SH489" s="24"/>
      <c r="SI489" s="24"/>
      <c r="SJ489" s="24"/>
      <c r="SK489" s="24"/>
      <c r="SL489" s="24"/>
      <c r="SM489" s="24"/>
      <c r="SN489" s="24"/>
      <c r="SO489" s="24"/>
      <c r="SP489" s="24"/>
      <c r="SQ489" s="24"/>
      <c r="SR489" s="24"/>
      <c r="SS489" s="24"/>
      <c r="ST489" s="24"/>
      <c r="SU489" s="24"/>
      <c r="SV489" s="24"/>
      <c r="SW489" s="24"/>
      <c r="SX489" s="24"/>
      <c r="SY489" s="24"/>
      <c r="SZ489" s="24"/>
      <c r="TA489" s="24"/>
      <c r="TB489" s="24"/>
      <c r="TC489" s="24"/>
      <c r="TD489" s="24"/>
      <c r="TE489" s="24"/>
      <c r="TF489" s="24"/>
      <c r="TG489" s="24"/>
      <c r="TH489" s="24"/>
      <c r="TI489" s="24"/>
      <c r="TJ489" s="24"/>
      <c r="TK489" s="24"/>
      <c r="TL489" s="24"/>
      <c r="TM489" s="24"/>
      <c r="TN489" s="24"/>
      <c r="TO489" s="24"/>
      <c r="TP489" s="24"/>
      <c r="TQ489" s="24"/>
      <c r="TR489" s="24"/>
      <c r="TS489" s="24"/>
      <c r="TT489" s="24"/>
      <c r="TU489" s="24"/>
      <c r="TV489" s="24"/>
      <c r="TW489" s="24"/>
      <c r="TX489" s="24"/>
      <c r="TY489" s="24"/>
      <c r="TZ489" s="24"/>
      <c r="UA489" s="24"/>
      <c r="UB489" s="24"/>
      <c r="UC489" s="24"/>
      <c r="UD489" s="24"/>
      <c r="UE489" s="24"/>
      <c r="UF489" s="24"/>
      <c r="UG489" s="24"/>
      <c r="UH489" s="24"/>
      <c r="UI489" s="24"/>
      <c r="UJ489" s="24"/>
      <c r="UK489" s="24"/>
      <c r="UL489" s="24"/>
      <c r="UM489" s="24"/>
      <c r="UN489" s="24"/>
      <c r="UO489" s="24"/>
      <c r="UP489" s="24"/>
      <c r="UQ489" s="24"/>
      <c r="UR489" s="24"/>
      <c r="US489" s="24"/>
      <c r="UT489" s="24"/>
      <c r="UU489" s="24"/>
      <c r="UV489" s="24"/>
      <c r="UW489" s="24"/>
      <c r="UX489" s="24"/>
      <c r="UY489" s="24"/>
      <c r="UZ489" s="24"/>
      <c r="VA489" s="24"/>
      <c r="VB489" s="24"/>
      <c r="VC489" s="24"/>
      <c r="VD489" s="24"/>
    </row>
    <row r="490" spans="1:576" s="23" customFormat="1" ht="15" customHeight="1" x14ac:dyDescent="0.2">
      <c r="A490" s="18">
        <v>9</v>
      </c>
      <c r="B490" s="89" t="s">
        <v>325</v>
      </c>
      <c r="C490" s="89" t="s">
        <v>326</v>
      </c>
      <c r="D490" s="20">
        <v>14</v>
      </c>
      <c r="E490" s="89" t="s">
        <v>245</v>
      </c>
      <c r="F490" s="89" t="s">
        <v>327</v>
      </c>
      <c r="G490" s="130" t="s">
        <v>125</v>
      </c>
      <c r="H490" s="22">
        <v>40</v>
      </c>
      <c r="I490" s="22" t="s">
        <v>121</v>
      </c>
      <c r="J490" s="21" t="s">
        <v>126</v>
      </c>
      <c r="K490" s="21" t="s">
        <v>272</v>
      </c>
      <c r="L490" s="21" t="s">
        <v>289</v>
      </c>
      <c r="M490" s="22">
        <v>1</v>
      </c>
      <c r="N490" s="218">
        <v>12087</v>
      </c>
      <c r="O490" s="62"/>
      <c r="P490" s="62"/>
      <c r="Q490" s="62">
        <f t="shared" si="257"/>
        <v>12087</v>
      </c>
      <c r="R490" s="62"/>
      <c r="S490" s="62">
        <f t="shared" si="259"/>
        <v>2284.1666666666665</v>
      </c>
      <c r="T490" s="62">
        <f t="shared" si="260"/>
        <v>22841.666666666664</v>
      </c>
      <c r="U490" s="62">
        <f t="shared" si="261"/>
        <v>2115.2249999999999</v>
      </c>
      <c r="V490" s="62">
        <f t="shared" si="262"/>
        <v>362.61</v>
      </c>
      <c r="W490" s="62">
        <f t="shared" si="263"/>
        <v>604.35</v>
      </c>
      <c r="X490" s="62">
        <f t="shared" si="264"/>
        <v>241.74</v>
      </c>
      <c r="Y490" s="62">
        <f>887+70</f>
        <v>957</v>
      </c>
      <c r="Z490" s="62">
        <f>631+30</f>
        <v>661</v>
      </c>
      <c r="AA490" s="64">
        <f t="shared" si="267"/>
        <v>6852.5</v>
      </c>
      <c r="AB490" s="64">
        <f t="shared" si="268"/>
        <v>19693.786111111112</v>
      </c>
      <c r="AC490" s="64">
        <f t="shared" si="269"/>
        <v>236325.43333333335</v>
      </c>
      <c r="AD490" s="64"/>
      <c r="AE490" s="64"/>
      <c r="AF490" s="64"/>
      <c r="AG490" s="64"/>
      <c r="AH490" s="64"/>
      <c r="AI490" s="64"/>
      <c r="AJ490" s="64"/>
      <c r="AK490" s="64"/>
      <c r="AL490" s="6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  <c r="CD490" s="24"/>
      <c r="CE490" s="24"/>
      <c r="CF490" s="24"/>
      <c r="CG490" s="24"/>
      <c r="CH490" s="24"/>
      <c r="CI490" s="24"/>
      <c r="CJ490" s="24"/>
      <c r="CK490" s="24"/>
      <c r="CL490" s="24"/>
      <c r="CM490" s="24"/>
      <c r="CN490" s="24"/>
      <c r="CO490" s="24"/>
      <c r="CP490" s="24"/>
      <c r="CQ490" s="24"/>
      <c r="CR490" s="24"/>
      <c r="CS490" s="24"/>
      <c r="CT490" s="24"/>
      <c r="CU490" s="24"/>
      <c r="CV490" s="24"/>
      <c r="CW490" s="24"/>
      <c r="CX490" s="24"/>
      <c r="CY490" s="24"/>
      <c r="CZ490" s="24"/>
      <c r="DA490" s="24"/>
      <c r="DB490" s="24"/>
      <c r="DC490" s="24"/>
      <c r="DD490" s="24"/>
      <c r="DE490" s="24"/>
      <c r="DF490" s="24"/>
      <c r="DG490" s="24"/>
      <c r="DH490" s="24"/>
      <c r="DI490" s="24"/>
      <c r="DJ490" s="24"/>
      <c r="DK490" s="24"/>
      <c r="DL490" s="24"/>
      <c r="DM490" s="24"/>
      <c r="DN490" s="24"/>
      <c r="DO490" s="24"/>
      <c r="DP490" s="24"/>
      <c r="DQ490" s="24"/>
      <c r="DR490" s="24"/>
      <c r="DS490" s="24"/>
      <c r="DT490" s="24"/>
      <c r="DU490" s="24"/>
      <c r="DV490" s="24"/>
      <c r="DW490" s="24"/>
      <c r="DX490" s="24"/>
      <c r="DY490" s="24"/>
      <c r="DZ490" s="24"/>
      <c r="EA490" s="24"/>
      <c r="EB490" s="24"/>
      <c r="EC490" s="24"/>
      <c r="ED490" s="24"/>
      <c r="EE490" s="24"/>
      <c r="EF490" s="24"/>
      <c r="EG490" s="24"/>
      <c r="EH490" s="24"/>
      <c r="EI490" s="24"/>
      <c r="EJ490" s="24"/>
      <c r="EK490" s="24"/>
      <c r="EL490" s="24"/>
      <c r="EM490" s="24"/>
      <c r="EN490" s="24"/>
      <c r="EO490" s="24"/>
      <c r="EP490" s="24"/>
      <c r="EQ490" s="24"/>
      <c r="ER490" s="24"/>
      <c r="ES490" s="24"/>
      <c r="ET490" s="24"/>
      <c r="EU490" s="24"/>
      <c r="EV490" s="24"/>
      <c r="EW490" s="24"/>
      <c r="EX490" s="24"/>
      <c r="EY490" s="24"/>
      <c r="EZ490" s="24"/>
      <c r="FA490" s="24"/>
      <c r="FB490" s="24"/>
      <c r="FC490" s="24"/>
      <c r="FD490" s="24"/>
      <c r="FE490" s="24"/>
      <c r="FF490" s="24"/>
      <c r="FG490" s="24"/>
      <c r="FH490" s="24"/>
      <c r="FI490" s="24"/>
      <c r="FJ490" s="24"/>
      <c r="FK490" s="24"/>
      <c r="FL490" s="24"/>
      <c r="FM490" s="24"/>
      <c r="FN490" s="24"/>
      <c r="FO490" s="24"/>
      <c r="FP490" s="24"/>
      <c r="FQ490" s="24"/>
      <c r="FR490" s="24"/>
      <c r="FS490" s="24"/>
      <c r="FT490" s="24"/>
      <c r="FU490" s="24"/>
      <c r="FV490" s="24"/>
      <c r="FW490" s="24"/>
      <c r="FX490" s="24"/>
      <c r="FY490" s="24"/>
      <c r="FZ490" s="24"/>
      <c r="GA490" s="24"/>
      <c r="GB490" s="24"/>
      <c r="GC490" s="24"/>
      <c r="GD490" s="24"/>
      <c r="GE490" s="24"/>
      <c r="GF490" s="24"/>
      <c r="GG490" s="24"/>
      <c r="GH490" s="24"/>
      <c r="GI490" s="24"/>
      <c r="GJ490" s="24"/>
      <c r="GK490" s="24"/>
      <c r="GL490" s="24"/>
      <c r="GM490" s="24"/>
      <c r="GN490" s="24"/>
      <c r="GO490" s="24"/>
      <c r="GP490" s="24"/>
      <c r="GQ490" s="24"/>
      <c r="GR490" s="24"/>
      <c r="GS490" s="24"/>
      <c r="GT490" s="24"/>
      <c r="GU490" s="24"/>
      <c r="GV490" s="24"/>
      <c r="GW490" s="24"/>
      <c r="GX490" s="24"/>
      <c r="GY490" s="24"/>
      <c r="GZ490" s="24"/>
      <c r="HA490" s="24"/>
      <c r="HB490" s="24"/>
      <c r="HC490" s="24"/>
      <c r="HD490" s="24"/>
      <c r="HE490" s="24"/>
      <c r="HF490" s="24"/>
      <c r="HG490" s="24"/>
      <c r="HH490" s="24"/>
      <c r="HI490" s="24"/>
      <c r="HJ490" s="24"/>
      <c r="HK490" s="24"/>
      <c r="HL490" s="24"/>
      <c r="HM490" s="24"/>
      <c r="HN490" s="24"/>
      <c r="HO490" s="24"/>
      <c r="HP490" s="24"/>
      <c r="HQ490" s="24"/>
      <c r="HR490" s="24"/>
      <c r="HS490" s="24"/>
      <c r="HT490" s="24"/>
      <c r="HU490" s="24"/>
      <c r="HV490" s="24"/>
      <c r="HW490" s="24"/>
      <c r="HX490" s="24"/>
      <c r="HY490" s="24"/>
      <c r="HZ490" s="24"/>
      <c r="IA490" s="24"/>
      <c r="IB490" s="24"/>
      <c r="IC490" s="24"/>
      <c r="ID490" s="24"/>
      <c r="IE490" s="24"/>
      <c r="IF490" s="24"/>
      <c r="IG490" s="24"/>
      <c r="IH490" s="24"/>
      <c r="II490" s="24"/>
      <c r="IJ490" s="24"/>
      <c r="IK490" s="24"/>
      <c r="IL490" s="24"/>
      <c r="IM490" s="24"/>
      <c r="IN490" s="24"/>
      <c r="IO490" s="24"/>
      <c r="IP490" s="24"/>
      <c r="IQ490" s="24"/>
      <c r="IR490" s="24"/>
      <c r="IS490" s="24"/>
      <c r="IT490" s="24"/>
      <c r="IU490" s="24"/>
      <c r="IV490" s="24"/>
      <c r="IW490" s="24"/>
      <c r="IX490" s="24"/>
      <c r="IY490" s="24"/>
      <c r="IZ490" s="24"/>
      <c r="JA490" s="24"/>
      <c r="JB490" s="24"/>
      <c r="JC490" s="24"/>
      <c r="JD490" s="24"/>
      <c r="JE490" s="24"/>
      <c r="JF490" s="24"/>
      <c r="JG490" s="24"/>
      <c r="JH490" s="24"/>
      <c r="JI490" s="24"/>
      <c r="JJ490" s="24"/>
      <c r="JK490" s="24"/>
      <c r="JL490" s="24"/>
      <c r="JM490" s="24"/>
      <c r="JN490" s="24"/>
      <c r="JO490" s="24"/>
      <c r="JP490" s="24"/>
      <c r="JQ490" s="24"/>
      <c r="JR490" s="24"/>
      <c r="JS490" s="24"/>
      <c r="JT490" s="24"/>
      <c r="JU490" s="24"/>
      <c r="JV490" s="24"/>
      <c r="JW490" s="24"/>
      <c r="JX490" s="24"/>
      <c r="JY490" s="24"/>
      <c r="JZ490" s="24"/>
      <c r="KA490" s="24"/>
      <c r="KB490" s="24"/>
      <c r="KC490" s="24"/>
      <c r="KD490" s="24"/>
      <c r="KE490" s="24"/>
      <c r="KF490" s="24"/>
      <c r="KG490" s="24"/>
      <c r="KH490" s="24"/>
      <c r="KI490" s="24"/>
      <c r="KJ490" s="24"/>
      <c r="KK490" s="24"/>
      <c r="KL490" s="24"/>
      <c r="KM490" s="24"/>
      <c r="KN490" s="24"/>
      <c r="KO490" s="24"/>
      <c r="KP490" s="24"/>
      <c r="KQ490" s="24"/>
      <c r="KR490" s="24"/>
      <c r="KS490" s="24"/>
      <c r="KT490" s="24"/>
      <c r="KU490" s="24"/>
      <c r="KV490" s="24"/>
      <c r="KW490" s="24"/>
      <c r="KX490" s="24"/>
      <c r="KY490" s="24"/>
      <c r="KZ490" s="24"/>
      <c r="LA490" s="24"/>
      <c r="LB490" s="24"/>
      <c r="LC490" s="24"/>
      <c r="LD490" s="24"/>
      <c r="LE490" s="24"/>
      <c r="LF490" s="24"/>
      <c r="LG490" s="24"/>
      <c r="LH490" s="24"/>
      <c r="LI490" s="24"/>
      <c r="LJ490" s="24"/>
      <c r="LK490" s="24"/>
      <c r="LL490" s="24"/>
      <c r="LM490" s="24"/>
      <c r="LN490" s="24"/>
      <c r="LO490" s="24"/>
      <c r="LP490" s="24"/>
      <c r="LQ490" s="24"/>
      <c r="LR490" s="24"/>
      <c r="LS490" s="24"/>
      <c r="LT490" s="24"/>
      <c r="LU490" s="24"/>
      <c r="LV490" s="24"/>
      <c r="LW490" s="24"/>
      <c r="LX490" s="24"/>
      <c r="LY490" s="24"/>
      <c r="LZ490" s="24"/>
      <c r="MA490" s="24"/>
      <c r="MB490" s="24"/>
      <c r="MC490" s="24"/>
      <c r="MD490" s="24"/>
      <c r="ME490" s="24"/>
      <c r="MF490" s="24"/>
      <c r="MG490" s="24"/>
      <c r="MH490" s="24"/>
      <c r="MI490" s="24"/>
      <c r="MJ490" s="24"/>
      <c r="MK490" s="24"/>
      <c r="ML490" s="24"/>
      <c r="MM490" s="24"/>
      <c r="MN490" s="24"/>
      <c r="MO490" s="24"/>
      <c r="MP490" s="24"/>
      <c r="MQ490" s="24"/>
      <c r="MR490" s="24"/>
      <c r="MS490" s="24"/>
      <c r="MT490" s="24"/>
      <c r="MU490" s="24"/>
      <c r="MV490" s="24"/>
      <c r="MW490" s="24"/>
      <c r="MX490" s="24"/>
      <c r="MY490" s="24"/>
      <c r="MZ490" s="24"/>
      <c r="NA490" s="24"/>
      <c r="NB490" s="24"/>
      <c r="NC490" s="24"/>
      <c r="ND490" s="24"/>
      <c r="NE490" s="24"/>
      <c r="NF490" s="24"/>
      <c r="NG490" s="24"/>
      <c r="NH490" s="24"/>
      <c r="NI490" s="24"/>
      <c r="NJ490" s="24"/>
      <c r="NK490" s="24"/>
      <c r="NL490" s="24"/>
      <c r="NM490" s="24"/>
      <c r="NN490" s="24"/>
      <c r="NO490" s="24"/>
      <c r="NP490" s="24"/>
      <c r="NQ490" s="24"/>
      <c r="NR490" s="24"/>
      <c r="NS490" s="24"/>
      <c r="NT490" s="24"/>
      <c r="NU490" s="24"/>
      <c r="NV490" s="24"/>
      <c r="NW490" s="24"/>
      <c r="NX490" s="24"/>
      <c r="NY490" s="24"/>
      <c r="NZ490" s="24"/>
      <c r="OA490" s="24"/>
      <c r="OB490" s="24"/>
      <c r="OC490" s="24"/>
      <c r="OD490" s="24"/>
      <c r="OE490" s="24"/>
      <c r="OF490" s="24"/>
      <c r="OG490" s="24"/>
      <c r="OH490" s="24"/>
      <c r="OI490" s="24"/>
      <c r="OJ490" s="24"/>
      <c r="OK490" s="24"/>
      <c r="OL490" s="24"/>
      <c r="OM490" s="24"/>
      <c r="ON490" s="24"/>
      <c r="OO490" s="24"/>
      <c r="OP490" s="24"/>
      <c r="OQ490" s="24"/>
      <c r="OR490" s="24"/>
      <c r="OS490" s="24"/>
      <c r="OT490" s="24"/>
      <c r="OU490" s="24"/>
      <c r="OV490" s="24"/>
      <c r="OW490" s="24"/>
      <c r="OX490" s="24"/>
      <c r="OY490" s="24"/>
      <c r="OZ490" s="24"/>
      <c r="PA490" s="24"/>
      <c r="PB490" s="24"/>
      <c r="PC490" s="24"/>
      <c r="PD490" s="24"/>
      <c r="PE490" s="24"/>
      <c r="PF490" s="24"/>
      <c r="PG490" s="24"/>
      <c r="PH490" s="24"/>
      <c r="PI490" s="24"/>
      <c r="PJ490" s="24"/>
      <c r="PK490" s="24"/>
      <c r="PL490" s="24"/>
      <c r="PM490" s="24"/>
      <c r="PN490" s="24"/>
      <c r="PO490" s="24"/>
      <c r="PP490" s="24"/>
      <c r="PQ490" s="24"/>
      <c r="PR490" s="24"/>
      <c r="PS490" s="24"/>
      <c r="PT490" s="24"/>
      <c r="PU490" s="24"/>
      <c r="PV490" s="24"/>
      <c r="PW490" s="24"/>
      <c r="PX490" s="24"/>
      <c r="PY490" s="24"/>
      <c r="PZ490" s="24"/>
      <c r="QA490" s="24"/>
      <c r="QB490" s="24"/>
      <c r="QC490" s="24"/>
      <c r="QD490" s="24"/>
      <c r="QE490" s="24"/>
      <c r="QF490" s="24"/>
      <c r="QG490" s="24"/>
      <c r="QH490" s="24"/>
      <c r="QI490" s="24"/>
      <c r="QJ490" s="24"/>
      <c r="QK490" s="24"/>
      <c r="QL490" s="24"/>
      <c r="QM490" s="24"/>
      <c r="QN490" s="24"/>
      <c r="QO490" s="24"/>
      <c r="QP490" s="24"/>
      <c r="QQ490" s="24"/>
      <c r="QR490" s="24"/>
      <c r="QS490" s="24"/>
      <c r="QT490" s="24"/>
      <c r="QU490" s="24"/>
      <c r="QV490" s="24"/>
      <c r="QW490" s="24"/>
      <c r="QX490" s="24"/>
      <c r="QY490" s="24"/>
      <c r="QZ490" s="24"/>
      <c r="RA490" s="24"/>
      <c r="RB490" s="24"/>
      <c r="RC490" s="24"/>
      <c r="RD490" s="24"/>
      <c r="RE490" s="24"/>
      <c r="RF490" s="24"/>
      <c r="RG490" s="24"/>
      <c r="RH490" s="24"/>
      <c r="RI490" s="24"/>
      <c r="RJ490" s="24"/>
      <c r="RK490" s="24"/>
      <c r="RL490" s="24"/>
      <c r="RM490" s="24"/>
      <c r="RN490" s="24"/>
      <c r="RO490" s="24"/>
      <c r="RP490" s="24"/>
      <c r="RQ490" s="24"/>
      <c r="RR490" s="24"/>
      <c r="RS490" s="24"/>
      <c r="RT490" s="24"/>
      <c r="RU490" s="24"/>
      <c r="RV490" s="24"/>
      <c r="RW490" s="24"/>
      <c r="RX490" s="24"/>
      <c r="RY490" s="24"/>
      <c r="RZ490" s="24"/>
      <c r="SA490" s="24"/>
      <c r="SB490" s="24"/>
      <c r="SC490" s="24"/>
      <c r="SD490" s="24"/>
      <c r="SE490" s="24"/>
      <c r="SF490" s="24"/>
      <c r="SG490" s="24"/>
      <c r="SH490" s="24"/>
      <c r="SI490" s="24"/>
      <c r="SJ490" s="24"/>
      <c r="SK490" s="24"/>
      <c r="SL490" s="24"/>
      <c r="SM490" s="24"/>
      <c r="SN490" s="24"/>
      <c r="SO490" s="24"/>
      <c r="SP490" s="24"/>
      <c r="SQ490" s="24"/>
      <c r="SR490" s="24"/>
      <c r="SS490" s="24"/>
      <c r="ST490" s="24"/>
      <c r="SU490" s="24"/>
      <c r="SV490" s="24"/>
      <c r="SW490" s="24"/>
      <c r="SX490" s="24"/>
      <c r="SY490" s="24"/>
      <c r="SZ490" s="24"/>
      <c r="TA490" s="24"/>
      <c r="TB490" s="24"/>
      <c r="TC490" s="24"/>
      <c r="TD490" s="24"/>
      <c r="TE490" s="24"/>
      <c r="TF490" s="24"/>
      <c r="TG490" s="24"/>
      <c r="TH490" s="24"/>
      <c r="TI490" s="24"/>
      <c r="TJ490" s="24"/>
      <c r="TK490" s="24"/>
      <c r="TL490" s="24"/>
      <c r="TM490" s="24"/>
      <c r="TN490" s="24"/>
      <c r="TO490" s="24"/>
      <c r="TP490" s="24"/>
      <c r="TQ490" s="24"/>
      <c r="TR490" s="24"/>
      <c r="TS490" s="24"/>
      <c r="TT490" s="24"/>
      <c r="TU490" s="24"/>
      <c r="TV490" s="24"/>
      <c r="TW490" s="24"/>
      <c r="TX490" s="24"/>
      <c r="TY490" s="24"/>
      <c r="TZ490" s="24"/>
      <c r="UA490" s="24"/>
      <c r="UB490" s="24"/>
      <c r="UC490" s="24"/>
      <c r="UD490" s="24"/>
      <c r="UE490" s="24"/>
      <c r="UF490" s="24"/>
      <c r="UG490" s="24"/>
      <c r="UH490" s="24"/>
      <c r="UI490" s="24"/>
      <c r="UJ490" s="24"/>
      <c r="UK490" s="24"/>
      <c r="UL490" s="24"/>
      <c r="UM490" s="24"/>
      <c r="UN490" s="24"/>
      <c r="UO490" s="24"/>
      <c r="UP490" s="24"/>
      <c r="UQ490" s="24"/>
      <c r="UR490" s="24"/>
      <c r="US490" s="24"/>
      <c r="UT490" s="24"/>
      <c r="UU490" s="24"/>
      <c r="UV490" s="24"/>
      <c r="UW490" s="24"/>
      <c r="UX490" s="24"/>
      <c r="UY490" s="24"/>
      <c r="UZ490" s="24"/>
      <c r="VA490" s="24"/>
      <c r="VB490" s="24"/>
      <c r="VC490" s="24"/>
      <c r="VD490" s="24"/>
    </row>
    <row r="491" spans="1:576" s="23" customFormat="1" ht="15" customHeight="1" x14ac:dyDescent="0.2">
      <c r="A491" s="18">
        <v>10</v>
      </c>
      <c r="B491" s="89" t="s">
        <v>325</v>
      </c>
      <c r="C491" s="89" t="s">
        <v>326</v>
      </c>
      <c r="D491" s="20">
        <v>14</v>
      </c>
      <c r="E491" s="89" t="s">
        <v>245</v>
      </c>
      <c r="F491" s="89" t="s">
        <v>327</v>
      </c>
      <c r="G491" s="130" t="s">
        <v>125</v>
      </c>
      <c r="H491" s="22">
        <v>40</v>
      </c>
      <c r="I491" s="22" t="s">
        <v>121</v>
      </c>
      <c r="J491" s="21" t="s">
        <v>126</v>
      </c>
      <c r="K491" s="21" t="s">
        <v>272</v>
      </c>
      <c r="L491" s="21" t="s">
        <v>289</v>
      </c>
      <c r="M491" s="22">
        <v>1</v>
      </c>
      <c r="N491" s="218">
        <v>12087</v>
      </c>
      <c r="O491" s="62"/>
      <c r="P491" s="62"/>
      <c r="Q491" s="62">
        <f t="shared" si="257"/>
        <v>12087</v>
      </c>
      <c r="R491" s="62"/>
      <c r="S491" s="62">
        <f t="shared" si="259"/>
        <v>2284.1666666666665</v>
      </c>
      <c r="T491" s="62">
        <f t="shared" si="260"/>
        <v>22841.666666666664</v>
      </c>
      <c r="U491" s="62">
        <f t="shared" si="261"/>
        <v>2115.2249999999999</v>
      </c>
      <c r="V491" s="62">
        <f t="shared" si="262"/>
        <v>362.61</v>
      </c>
      <c r="W491" s="62">
        <f t="shared" si="263"/>
        <v>604.35</v>
      </c>
      <c r="X491" s="62">
        <f t="shared" si="264"/>
        <v>241.74</v>
      </c>
      <c r="Y491" s="62">
        <f>887+70</f>
        <v>957</v>
      </c>
      <c r="Z491" s="62">
        <f>631+30</f>
        <v>661</v>
      </c>
      <c r="AA491" s="64">
        <f t="shared" si="267"/>
        <v>6852.5</v>
      </c>
      <c r="AB491" s="64">
        <f t="shared" si="268"/>
        <v>19693.786111111112</v>
      </c>
      <c r="AC491" s="64">
        <f t="shared" si="269"/>
        <v>236325.43333333335</v>
      </c>
      <c r="AD491" s="64"/>
      <c r="AE491" s="64"/>
      <c r="AF491" s="64"/>
      <c r="AG491" s="64"/>
      <c r="AH491" s="64"/>
      <c r="AI491" s="64"/>
      <c r="AJ491" s="64"/>
      <c r="AK491" s="64"/>
      <c r="AL491" s="6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4"/>
      <c r="BV491" s="24"/>
      <c r="BW491" s="24"/>
      <c r="BX491" s="24"/>
      <c r="BY491" s="24"/>
      <c r="BZ491" s="24"/>
      <c r="CA491" s="24"/>
      <c r="CB491" s="24"/>
      <c r="CC491" s="24"/>
      <c r="CD491" s="24"/>
      <c r="CE491" s="24"/>
      <c r="CF491" s="24"/>
      <c r="CG491" s="24"/>
      <c r="CH491" s="24"/>
      <c r="CI491" s="24"/>
      <c r="CJ491" s="24"/>
      <c r="CK491" s="24"/>
      <c r="CL491" s="24"/>
      <c r="CM491" s="24"/>
      <c r="CN491" s="24"/>
      <c r="CO491" s="24"/>
      <c r="CP491" s="24"/>
      <c r="CQ491" s="24"/>
      <c r="CR491" s="24"/>
      <c r="CS491" s="24"/>
      <c r="CT491" s="24"/>
      <c r="CU491" s="24"/>
      <c r="CV491" s="24"/>
      <c r="CW491" s="24"/>
      <c r="CX491" s="24"/>
      <c r="CY491" s="24"/>
      <c r="CZ491" s="24"/>
      <c r="DA491" s="24"/>
      <c r="DB491" s="24"/>
      <c r="DC491" s="24"/>
      <c r="DD491" s="24"/>
      <c r="DE491" s="24"/>
      <c r="DF491" s="24"/>
      <c r="DG491" s="24"/>
      <c r="DH491" s="24"/>
      <c r="DI491" s="24"/>
      <c r="DJ491" s="24"/>
      <c r="DK491" s="24"/>
      <c r="DL491" s="24"/>
      <c r="DM491" s="24"/>
      <c r="DN491" s="24"/>
      <c r="DO491" s="24"/>
      <c r="DP491" s="24"/>
      <c r="DQ491" s="24"/>
      <c r="DR491" s="24"/>
      <c r="DS491" s="24"/>
      <c r="DT491" s="24"/>
      <c r="DU491" s="24"/>
      <c r="DV491" s="24"/>
      <c r="DW491" s="24"/>
      <c r="DX491" s="24"/>
      <c r="DY491" s="24"/>
      <c r="DZ491" s="24"/>
      <c r="EA491" s="24"/>
      <c r="EB491" s="24"/>
      <c r="EC491" s="24"/>
      <c r="ED491" s="24"/>
      <c r="EE491" s="24"/>
      <c r="EF491" s="24"/>
      <c r="EG491" s="24"/>
      <c r="EH491" s="24"/>
      <c r="EI491" s="24"/>
      <c r="EJ491" s="24"/>
      <c r="EK491" s="24"/>
      <c r="EL491" s="24"/>
      <c r="EM491" s="24"/>
      <c r="EN491" s="24"/>
      <c r="EO491" s="24"/>
      <c r="EP491" s="24"/>
      <c r="EQ491" s="24"/>
      <c r="ER491" s="24"/>
      <c r="ES491" s="24"/>
      <c r="ET491" s="24"/>
      <c r="EU491" s="24"/>
      <c r="EV491" s="24"/>
      <c r="EW491" s="24"/>
      <c r="EX491" s="24"/>
      <c r="EY491" s="24"/>
      <c r="EZ491" s="24"/>
      <c r="FA491" s="24"/>
      <c r="FB491" s="24"/>
      <c r="FC491" s="24"/>
      <c r="FD491" s="24"/>
      <c r="FE491" s="24"/>
      <c r="FF491" s="24"/>
      <c r="FG491" s="24"/>
      <c r="FH491" s="24"/>
      <c r="FI491" s="24"/>
      <c r="FJ491" s="24"/>
      <c r="FK491" s="24"/>
      <c r="FL491" s="24"/>
      <c r="FM491" s="24"/>
      <c r="FN491" s="24"/>
      <c r="FO491" s="24"/>
      <c r="FP491" s="24"/>
      <c r="FQ491" s="24"/>
      <c r="FR491" s="24"/>
      <c r="FS491" s="24"/>
      <c r="FT491" s="24"/>
      <c r="FU491" s="24"/>
      <c r="FV491" s="24"/>
      <c r="FW491" s="24"/>
      <c r="FX491" s="24"/>
      <c r="FY491" s="24"/>
      <c r="FZ491" s="24"/>
      <c r="GA491" s="24"/>
      <c r="GB491" s="24"/>
      <c r="GC491" s="24"/>
      <c r="GD491" s="24"/>
      <c r="GE491" s="24"/>
      <c r="GF491" s="24"/>
      <c r="GG491" s="24"/>
      <c r="GH491" s="24"/>
      <c r="GI491" s="24"/>
      <c r="GJ491" s="24"/>
      <c r="GK491" s="24"/>
      <c r="GL491" s="24"/>
      <c r="GM491" s="24"/>
      <c r="GN491" s="24"/>
      <c r="GO491" s="24"/>
      <c r="GP491" s="24"/>
      <c r="GQ491" s="24"/>
      <c r="GR491" s="24"/>
      <c r="GS491" s="24"/>
      <c r="GT491" s="24"/>
      <c r="GU491" s="24"/>
      <c r="GV491" s="24"/>
      <c r="GW491" s="24"/>
      <c r="GX491" s="24"/>
      <c r="GY491" s="24"/>
      <c r="GZ491" s="24"/>
      <c r="HA491" s="24"/>
      <c r="HB491" s="24"/>
      <c r="HC491" s="24"/>
      <c r="HD491" s="24"/>
      <c r="HE491" s="24"/>
      <c r="HF491" s="24"/>
      <c r="HG491" s="24"/>
      <c r="HH491" s="24"/>
      <c r="HI491" s="24"/>
      <c r="HJ491" s="24"/>
      <c r="HK491" s="24"/>
      <c r="HL491" s="24"/>
      <c r="HM491" s="24"/>
      <c r="HN491" s="24"/>
      <c r="HO491" s="24"/>
      <c r="HP491" s="24"/>
      <c r="HQ491" s="24"/>
      <c r="HR491" s="24"/>
      <c r="HS491" s="24"/>
      <c r="HT491" s="24"/>
      <c r="HU491" s="24"/>
      <c r="HV491" s="24"/>
      <c r="HW491" s="24"/>
      <c r="HX491" s="24"/>
      <c r="HY491" s="24"/>
      <c r="HZ491" s="24"/>
      <c r="IA491" s="24"/>
      <c r="IB491" s="24"/>
      <c r="IC491" s="24"/>
      <c r="ID491" s="24"/>
      <c r="IE491" s="24"/>
      <c r="IF491" s="24"/>
      <c r="IG491" s="24"/>
      <c r="IH491" s="24"/>
      <c r="II491" s="24"/>
      <c r="IJ491" s="24"/>
      <c r="IK491" s="24"/>
      <c r="IL491" s="24"/>
      <c r="IM491" s="24"/>
      <c r="IN491" s="24"/>
      <c r="IO491" s="24"/>
      <c r="IP491" s="24"/>
      <c r="IQ491" s="24"/>
      <c r="IR491" s="24"/>
      <c r="IS491" s="24"/>
      <c r="IT491" s="24"/>
      <c r="IU491" s="24"/>
      <c r="IV491" s="24"/>
      <c r="IW491" s="24"/>
      <c r="IX491" s="24"/>
      <c r="IY491" s="24"/>
      <c r="IZ491" s="24"/>
      <c r="JA491" s="24"/>
      <c r="JB491" s="24"/>
      <c r="JC491" s="24"/>
      <c r="JD491" s="24"/>
      <c r="JE491" s="24"/>
      <c r="JF491" s="24"/>
      <c r="JG491" s="24"/>
      <c r="JH491" s="24"/>
      <c r="JI491" s="24"/>
      <c r="JJ491" s="24"/>
      <c r="JK491" s="24"/>
      <c r="JL491" s="24"/>
      <c r="JM491" s="24"/>
      <c r="JN491" s="24"/>
      <c r="JO491" s="24"/>
      <c r="JP491" s="24"/>
      <c r="JQ491" s="24"/>
      <c r="JR491" s="24"/>
      <c r="JS491" s="24"/>
      <c r="JT491" s="24"/>
      <c r="JU491" s="24"/>
      <c r="JV491" s="24"/>
      <c r="JW491" s="24"/>
      <c r="JX491" s="24"/>
      <c r="JY491" s="24"/>
      <c r="JZ491" s="24"/>
      <c r="KA491" s="24"/>
      <c r="KB491" s="24"/>
      <c r="KC491" s="24"/>
      <c r="KD491" s="24"/>
      <c r="KE491" s="24"/>
      <c r="KF491" s="24"/>
      <c r="KG491" s="24"/>
      <c r="KH491" s="24"/>
      <c r="KI491" s="24"/>
      <c r="KJ491" s="24"/>
      <c r="KK491" s="24"/>
      <c r="KL491" s="24"/>
      <c r="KM491" s="24"/>
      <c r="KN491" s="24"/>
      <c r="KO491" s="24"/>
      <c r="KP491" s="24"/>
      <c r="KQ491" s="24"/>
      <c r="KR491" s="24"/>
      <c r="KS491" s="24"/>
      <c r="KT491" s="24"/>
      <c r="KU491" s="24"/>
      <c r="KV491" s="24"/>
      <c r="KW491" s="24"/>
      <c r="KX491" s="24"/>
      <c r="KY491" s="24"/>
      <c r="KZ491" s="24"/>
      <c r="LA491" s="24"/>
      <c r="LB491" s="24"/>
      <c r="LC491" s="24"/>
      <c r="LD491" s="24"/>
      <c r="LE491" s="24"/>
      <c r="LF491" s="24"/>
      <c r="LG491" s="24"/>
      <c r="LH491" s="24"/>
      <c r="LI491" s="24"/>
      <c r="LJ491" s="24"/>
      <c r="LK491" s="24"/>
      <c r="LL491" s="24"/>
      <c r="LM491" s="24"/>
      <c r="LN491" s="24"/>
      <c r="LO491" s="24"/>
      <c r="LP491" s="24"/>
      <c r="LQ491" s="24"/>
      <c r="LR491" s="24"/>
      <c r="LS491" s="24"/>
      <c r="LT491" s="24"/>
      <c r="LU491" s="24"/>
      <c r="LV491" s="24"/>
      <c r="LW491" s="24"/>
      <c r="LX491" s="24"/>
      <c r="LY491" s="24"/>
      <c r="LZ491" s="24"/>
      <c r="MA491" s="24"/>
      <c r="MB491" s="24"/>
      <c r="MC491" s="24"/>
      <c r="MD491" s="24"/>
      <c r="ME491" s="24"/>
      <c r="MF491" s="24"/>
      <c r="MG491" s="24"/>
      <c r="MH491" s="24"/>
      <c r="MI491" s="24"/>
      <c r="MJ491" s="24"/>
      <c r="MK491" s="24"/>
      <c r="ML491" s="24"/>
      <c r="MM491" s="24"/>
      <c r="MN491" s="24"/>
      <c r="MO491" s="24"/>
      <c r="MP491" s="24"/>
      <c r="MQ491" s="24"/>
      <c r="MR491" s="24"/>
      <c r="MS491" s="24"/>
      <c r="MT491" s="24"/>
      <c r="MU491" s="24"/>
      <c r="MV491" s="24"/>
      <c r="MW491" s="24"/>
      <c r="MX491" s="24"/>
      <c r="MY491" s="24"/>
      <c r="MZ491" s="24"/>
      <c r="NA491" s="24"/>
      <c r="NB491" s="24"/>
      <c r="NC491" s="24"/>
      <c r="ND491" s="24"/>
      <c r="NE491" s="24"/>
      <c r="NF491" s="24"/>
      <c r="NG491" s="24"/>
      <c r="NH491" s="24"/>
      <c r="NI491" s="24"/>
      <c r="NJ491" s="24"/>
      <c r="NK491" s="24"/>
      <c r="NL491" s="24"/>
      <c r="NM491" s="24"/>
      <c r="NN491" s="24"/>
      <c r="NO491" s="24"/>
      <c r="NP491" s="24"/>
      <c r="NQ491" s="24"/>
      <c r="NR491" s="24"/>
      <c r="NS491" s="24"/>
      <c r="NT491" s="24"/>
      <c r="NU491" s="24"/>
      <c r="NV491" s="24"/>
      <c r="NW491" s="24"/>
      <c r="NX491" s="24"/>
      <c r="NY491" s="24"/>
      <c r="NZ491" s="24"/>
      <c r="OA491" s="24"/>
      <c r="OB491" s="24"/>
      <c r="OC491" s="24"/>
      <c r="OD491" s="24"/>
      <c r="OE491" s="24"/>
      <c r="OF491" s="24"/>
      <c r="OG491" s="24"/>
      <c r="OH491" s="24"/>
      <c r="OI491" s="24"/>
      <c r="OJ491" s="24"/>
      <c r="OK491" s="24"/>
      <c r="OL491" s="24"/>
      <c r="OM491" s="24"/>
      <c r="ON491" s="24"/>
      <c r="OO491" s="24"/>
      <c r="OP491" s="24"/>
      <c r="OQ491" s="24"/>
      <c r="OR491" s="24"/>
      <c r="OS491" s="24"/>
      <c r="OT491" s="24"/>
      <c r="OU491" s="24"/>
      <c r="OV491" s="24"/>
      <c r="OW491" s="24"/>
      <c r="OX491" s="24"/>
      <c r="OY491" s="24"/>
      <c r="OZ491" s="24"/>
      <c r="PA491" s="24"/>
      <c r="PB491" s="24"/>
      <c r="PC491" s="24"/>
      <c r="PD491" s="24"/>
      <c r="PE491" s="24"/>
      <c r="PF491" s="24"/>
      <c r="PG491" s="24"/>
      <c r="PH491" s="24"/>
      <c r="PI491" s="24"/>
      <c r="PJ491" s="24"/>
      <c r="PK491" s="24"/>
      <c r="PL491" s="24"/>
      <c r="PM491" s="24"/>
      <c r="PN491" s="24"/>
      <c r="PO491" s="24"/>
      <c r="PP491" s="24"/>
      <c r="PQ491" s="24"/>
      <c r="PR491" s="24"/>
      <c r="PS491" s="24"/>
      <c r="PT491" s="24"/>
      <c r="PU491" s="24"/>
      <c r="PV491" s="24"/>
      <c r="PW491" s="24"/>
      <c r="PX491" s="24"/>
      <c r="PY491" s="24"/>
      <c r="PZ491" s="24"/>
      <c r="QA491" s="24"/>
      <c r="QB491" s="24"/>
      <c r="QC491" s="24"/>
      <c r="QD491" s="24"/>
      <c r="QE491" s="24"/>
      <c r="QF491" s="24"/>
      <c r="QG491" s="24"/>
      <c r="QH491" s="24"/>
      <c r="QI491" s="24"/>
      <c r="QJ491" s="24"/>
      <c r="QK491" s="24"/>
      <c r="QL491" s="24"/>
      <c r="QM491" s="24"/>
      <c r="QN491" s="24"/>
      <c r="QO491" s="24"/>
      <c r="QP491" s="24"/>
      <c r="QQ491" s="24"/>
      <c r="QR491" s="24"/>
      <c r="QS491" s="24"/>
      <c r="QT491" s="24"/>
      <c r="QU491" s="24"/>
      <c r="QV491" s="24"/>
      <c r="QW491" s="24"/>
      <c r="QX491" s="24"/>
      <c r="QY491" s="24"/>
      <c r="QZ491" s="24"/>
      <c r="RA491" s="24"/>
      <c r="RB491" s="24"/>
      <c r="RC491" s="24"/>
      <c r="RD491" s="24"/>
      <c r="RE491" s="24"/>
      <c r="RF491" s="24"/>
      <c r="RG491" s="24"/>
      <c r="RH491" s="24"/>
      <c r="RI491" s="24"/>
      <c r="RJ491" s="24"/>
      <c r="RK491" s="24"/>
      <c r="RL491" s="24"/>
      <c r="RM491" s="24"/>
      <c r="RN491" s="24"/>
      <c r="RO491" s="24"/>
      <c r="RP491" s="24"/>
      <c r="RQ491" s="24"/>
      <c r="RR491" s="24"/>
      <c r="RS491" s="24"/>
      <c r="RT491" s="24"/>
      <c r="RU491" s="24"/>
      <c r="RV491" s="24"/>
      <c r="RW491" s="24"/>
      <c r="RX491" s="24"/>
      <c r="RY491" s="24"/>
      <c r="RZ491" s="24"/>
      <c r="SA491" s="24"/>
      <c r="SB491" s="24"/>
      <c r="SC491" s="24"/>
      <c r="SD491" s="24"/>
      <c r="SE491" s="24"/>
      <c r="SF491" s="24"/>
      <c r="SG491" s="24"/>
      <c r="SH491" s="24"/>
      <c r="SI491" s="24"/>
      <c r="SJ491" s="24"/>
      <c r="SK491" s="24"/>
      <c r="SL491" s="24"/>
      <c r="SM491" s="24"/>
      <c r="SN491" s="24"/>
      <c r="SO491" s="24"/>
      <c r="SP491" s="24"/>
      <c r="SQ491" s="24"/>
      <c r="SR491" s="24"/>
      <c r="SS491" s="24"/>
      <c r="ST491" s="24"/>
      <c r="SU491" s="24"/>
      <c r="SV491" s="24"/>
      <c r="SW491" s="24"/>
      <c r="SX491" s="24"/>
      <c r="SY491" s="24"/>
      <c r="SZ491" s="24"/>
      <c r="TA491" s="24"/>
      <c r="TB491" s="24"/>
      <c r="TC491" s="24"/>
      <c r="TD491" s="24"/>
      <c r="TE491" s="24"/>
      <c r="TF491" s="24"/>
      <c r="TG491" s="24"/>
      <c r="TH491" s="24"/>
      <c r="TI491" s="24"/>
      <c r="TJ491" s="24"/>
      <c r="TK491" s="24"/>
      <c r="TL491" s="24"/>
      <c r="TM491" s="24"/>
      <c r="TN491" s="24"/>
      <c r="TO491" s="24"/>
      <c r="TP491" s="24"/>
      <c r="TQ491" s="24"/>
      <c r="TR491" s="24"/>
      <c r="TS491" s="24"/>
      <c r="TT491" s="24"/>
      <c r="TU491" s="24"/>
      <c r="TV491" s="24"/>
      <c r="TW491" s="24"/>
      <c r="TX491" s="24"/>
      <c r="TY491" s="24"/>
      <c r="TZ491" s="24"/>
      <c r="UA491" s="24"/>
      <c r="UB491" s="24"/>
      <c r="UC491" s="24"/>
      <c r="UD491" s="24"/>
      <c r="UE491" s="24"/>
      <c r="UF491" s="24"/>
      <c r="UG491" s="24"/>
      <c r="UH491" s="24"/>
      <c r="UI491" s="24"/>
      <c r="UJ491" s="24"/>
      <c r="UK491" s="24"/>
      <c r="UL491" s="24"/>
      <c r="UM491" s="24"/>
      <c r="UN491" s="24"/>
      <c r="UO491" s="24"/>
      <c r="UP491" s="24"/>
      <c r="UQ491" s="24"/>
      <c r="UR491" s="24"/>
      <c r="US491" s="24"/>
      <c r="UT491" s="24"/>
      <c r="UU491" s="24"/>
      <c r="UV491" s="24"/>
      <c r="UW491" s="24"/>
      <c r="UX491" s="24"/>
      <c r="UY491" s="24"/>
      <c r="UZ491" s="24"/>
      <c r="VA491" s="24"/>
      <c r="VB491" s="24"/>
      <c r="VC491" s="24"/>
      <c r="VD491" s="24"/>
    </row>
    <row r="492" spans="1:576" s="23" customFormat="1" ht="15" customHeight="1" x14ac:dyDescent="0.2">
      <c r="A492" s="18">
        <v>11</v>
      </c>
      <c r="B492" s="89" t="s">
        <v>325</v>
      </c>
      <c r="C492" s="89" t="s">
        <v>326</v>
      </c>
      <c r="D492" s="20">
        <v>14</v>
      </c>
      <c r="E492" s="89" t="s">
        <v>245</v>
      </c>
      <c r="F492" s="89" t="s">
        <v>327</v>
      </c>
      <c r="G492" s="130" t="s">
        <v>125</v>
      </c>
      <c r="H492" s="22">
        <v>40</v>
      </c>
      <c r="I492" s="22" t="s">
        <v>121</v>
      </c>
      <c r="J492" s="21" t="s">
        <v>126</v>
      </c>
      <c r="K492" s="21" t="s">
        <v>272</v>
      </c>
      <c r="L492" s="21" t="s">
        <v>289</v>
      </c>
      <c r="M492" s="22">
        <v>1</v>
      </c>
      <c r="N492" s="218">
        <v>12087</v>
      </c>
      <c r="O492" s="62"/>
      <c r="P492" s="62"/>
      <c r="Q492" s="62">
        <f t="shared" si="257"/>
        <v>12087</v>
      </c>
      <c r="R492" s="62">
        <f>70.1*7</f>
        <v>490.69999999999993</v>
      </c>
      <c r="S492" s="62">
        <f t="shared" si="259"/>
        <v>2284.1666666666665</v>
      </c>
      <c r="T492" s="62">
        <f t="shared" si="260"/>
        <v>22841.666666666664</v>
      </c>
      <c r="U492" s="62">
        <f t="shared" si="261"/>
        <v>2115.2249999999999</v>
      </c>
      <c r="V492" s="62">
        <f t="shared" si="262"/>
        <v>362.61</v>
      </c>
      <c r="W492" s="62">
        <f t="shared" si="263"/>
        <v>604.35</v>
      </c>
      <c r="X492" s="62">
        <f t="shared" si="264"/>
        <v>241.74</v>
      </c>
      <c r="Y492" s="62">
        <f>887+70</f>
        <v>957</v>
      </c>
      <c r="Z492" s="62">
        <f>631+30</f>
        <v>661</v>
      </c>
      <c r="AA492" s="64">
        <f t="shared" si="267"/>
        <v>6852.5</v>
      </c>
      <c r="AB492" s="64">
        <f t="shared" si="268"/>
        <v>20184.486111111109</v>
      </c>
      <c r="AC492" s="64">
        <f t="shared" si="269"/>
        <v>242213.83333333331</v>
      </c>
      <c r="AD492" s="64"/>
      <c r="AE492" s="64"/>
      <c r="AF492" s="64"/>
      <c r="AG492" s="64"/>
      <c r="AH492" s="64"/>
      <c r="AI492" s="64"/>
      <c r="AJ492" s="64"/>
      <c r="AK492" s="64"/>
      <c r="AL492" s="6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  <c r="BV492" s="24"/>
      <c r="BW492" s="24"/>
      <c r="BX492" s="24"/>
      <c r="BY492" s="24"/>
      <c r="BZ492" s="24"/>
      <c r="CA492" s="24"/>
      <c r="CB492" s="24"/>
      <c r="CC492" s="24"/>
      <c r="CD492" s="24"/>
      <c r="CE492" s="24"/>
      <c r="CF492" s="24"/>
      <c r="CG492" s="24"/>
      <c r="CH492" s="24"/>
      <c r="CI492" s="24"/>
      <c r="CJ492" s="24"/>
      <c r="CK492" s="24"/>
      <c r="CL492" s="24"/>
      <c r="CM492" s="24"/>
      <c r="CN492" s="24"/>
      <c r="CO492" s="24"/>
      <c r="CP492" s="24"/>
      <c r="CQ492" s="24"/>
      <c r="CR492" s="24"/>
      <c r="CS492" s="24"/>
      <c r="CT492" s="24"/>
      <c r="CU492" s="24"/>
      <c r="CV492" s="24"/>
      <c r="CW492" s="24"/>
      <c r="CX492" s="24"/>
      <c r="CY492" s="24"/>
      <c r="CZ492" s="24"/>
      <c r="DA492" s="24"/>
      <c r="DB492" s="24"/>
      <c r="DC492" s="24"/>
      <c r="DD492" s="24"/>
      <c r="DE492" s="24"/>
      <c r="DF492" s="24"/>
      <c r="DG492" s="24"/>
      <c r="DH492" s="24"/>
      <c r="DI492" s="24"/>
      <c r="DJ492" s="24"/>
      <c r="DK492" s="24"/>
      <c r="DL492" s="24"/>
      <c r="DM492" s="24"/>
      <c r="DN492" s="24"/>
      <c r="DO492" s="24"/>
      <c r="DP492" s="24"/>
      <c r="DQ492" s="24"/>
      <c r="DR492" s="24"/>
      <c r="DS492" s="24"/>
      <c r="DT492" s="24"/>
      <c r="DU492" s="24"/>
      <c r="DV492" s="24"/>
      <c r="DW492" s="24"/>
      <c r="DX492" s="24"/>
      <c r="DY492" s="24"/>
      <c r="DZ492" s="24"/>
      <c r="EA492" s="24"/>
      <c r="EB492" s="24"/>
      <c r="EC492" s="24"/>
      <c r="ED492" s="24"/>
      <c r="EE492" s="24"/>
      <c r="EF492" s="24"/>
      <c r="EG492" s="24"/>
      <c r="EH492" s="24"/>
      <c r="EI492" s="24"/>
      <c r="EJ492" s="24"/>
      <c r="EK492" s="24"/>
      <c r="EL492" s="24"/>
      <c r="EM492" s="24"/>
      <c r="EN492" s="24"/>
      <c r="EO492" s="24"/>
      <c r="EP492" s="24"/>
      <c r="EQ492" s="24"/>
      <c r="ER492" s="24"/>
      <c r="ES492" s="24"/>
      <c r="ET492" s="24"/>
      <c r="EU492" s="24"/>
      <c r="EV492" s="24"/>
      <c r="EW492" s="24"/>
      <c r="EX492" s="24"/>
      <c r="EY492" s="24"/>
      <c r="EZ492" s="24"/>
      <c r="FA492" s="24"/>
      <c r="FB492" s="24"/>
      <c r="FC492" s="24"/>
      <c r="FD492" s="24"/>
      <c r="FE492" s="24"/>
      <c r="FF492" s="24"/>
      <c r="FG492" s="24"/>
      <c r="FH492" s="24"/>
      <c r="FI492" s="24"/>
      <c r="FJ492" s="24"/>
      <c r="FK492" s="24"/>
      <c r="FL492" s="24"/>
      <c r="FM492" s="24"/>
      <c r="FN492" s="24"/>
      <c r="FO492" s="24"/>
      <c r="FP492" s="24"/>
      <c r="FQ492" s="24"/>
      <c r="FR492" s="24"/>
      <c r="FS492" s="24"/>
      <c r="FT492" s="24"/>
      <c r="FU492" s="24"/>
      <c r="FV492" s="24"/>
      <c r="FW492" s="24"/>
      <c r="FX492" s="24"/>
      <c r="FY492" s="24"/>
      <c r="FZ492" s="24"/>
      <c r="GA492" s="24"/>
      <c r="GB492" s="24"/>
      <c r="GC492" s="24"/>
      <c r="GD492" s="24"/>
      <c r="GE492" s="24"/>
      <c r="GF492" s="24"/>
      <c r="GG492" s="24"/>
      <c r="GH492" s="24"/>
      <c r="GI492" s="24"/>
      <c r="GJ492" s="24"/>
      <c r="GK492" s="24"/>
      <c r="GL492" s="24"/>
      <c r="GM492" s="24"/>
      <c r="GN492" s="24"/>
      <c r="GO492" s="24"/>
      <c r="GP492" s="24"/>
      <c r="GQ492" s="24"/>
      <c r="GR492" s="24"/>
      <c r="GS492" s="24"/>
      <c r="GT492" s="24"/>
      <c r="GU492" s="24"/>
      <c r="GV492" s="24"/>
      <c r="GW492" s="24"/>
      <c r="GX492" s="24"/>
      <c r="GY492" s="24"/>
      <c r="GZ492" s="24"/>
      <c r="HA492" s="24"/>
      <c r="HB492" s="24"/>
      <c r="HC492" s="24"/>
      <c r="HD492" s="24"/>
      <c r="HE492" s="24"/>
      <c r="HF492" s="24"/>
      <c r="HG492" s="24"/>
      <c r="HH492" s="24"/>
      <c r="HI492" s="24"/>
      <c r="HJ492" s="24"/>
      <c r="HK492" s="24"/>
      <c r="HL492" s="24"/>
      <c r="HM492" s="24"/>
      <c r="HN492" s="24"/>
      <c r="HO492" s="24"/>
      <c r="HP492" s="24"/>
      <c r="HQ492" s="24"/>
      <c r="HR492" s="24"/>
      <c r="HS492" s="24"/>
      <c r="HT492" s="24"/>
      <c r="HU492" s="24"/>
      <c r="HV492" s="24"/>
      <c r="HW492" s="24"/>
      <c r="HX492" s="24"/>
      <c r="HY492" s="24"/>
      <c r="HZ492" s="24"/>
      <c r="IA492" s="24"/>
      <c r="IB492" s="24"/>
      <c r="IC492" s="24"/>
      <c r="ID492" s="24"/>
      <c r="IE492" s="24"/>
      <c r="IF492" s="24"/>
      <c r="IG492" s="24"/>
      <c r="IH492" s="24"/>
      <c r="II492" s="24"/>
      <c r="IJ492" s="24"/>
      <c r="IK492" s="24"/>
      <c r="IL492" s="24"/>
      <c r="IM492" s="24"/>
      <c r="IN492" s="24"/>
      <c r="IO492" s="24"/>
      <c r="IP492" s="24"/>
      <c r="IQ492" s="24"/>
      <c r="IR492" s="24"/>
      <c r="IS492" s="24"/>
      <c r="IT492" s="24"/>
      <c r="IU492" s="24"/>
      <c r="IV492" s="24"/>
      <c r="IW492" s="24"/>
      <c r="IX492" s="24"/>
      <c r="IY492" s="24"/>
      <c r="IZ492" s="24"/>
      <c r="JA492" s="24"/>
      <c r="JB492" s="24"/>
      <c r="JC492" s="24"/>
      <c r="JD492" s="24"/>
      <c r="JE492" s="24"/>
      <c r="JF492" s="24"/>
      <c r="JG492" s="24"/>
      <c r="JH492" s="24"/>
      <c r="JI492" s="24"/>
      <c r="JJ492" s="24"/>
      <c r="JK492" s="24"/>
      <c r="JL492" s="24"/>
      <c r="JM492" s="24"/>
      <c r="JN492" s="24"/>
      <c r="JO492" s="24"/>
      <c r="JP492" s="24"/>
      <c r="JQ492" s="24"/>
      <c r="JR492" s="24"/>
      <c r="JS492" s="24"/>
      <c r="JT492" s="24"/>
      <c r="JU492" s="24"/>
      <c r="JV492" s="24"/>
      <c r="JW492" s="24"/>
      <c r="JX492" s="24"/>
      <c r="JY492" s="24"/>
      <c r="JZ492" s="24"/>
      <c r="KA492" s="24"/>
      <c r="KB492" s="24"/>
      <c r="KC492" s="24"/>
      <c r="KD492" s="24"/>
      <c r="KE492" s="24"/>
      <c r="KF492" s="24"/>
      <c r="KG492" s="24"/>
      <c r="KH492" s="24"/>
      <c r="KI492" s="24"/>
      <c r="KJ492" s="24"/>
      <c r="KK492" s="24"/>
      <c r="KL492" s="24"/>
      <c r="KM492" s="24"/>
      <c r="KN492" s="24"/>
      <c r="KO492" s="24"/>
      <c r="KP492" s="24"/>
      <c r="KQ492" s="24"/>
      <c r="KR492" s="24"/>
      <c r="KS492" s="24"/>
      <c r="KT492" s="24"/>
      <c r="KU492" s="24"/>
      <c r="KV492" s="24"/>
      <c r="KW492" s="24"/>
      <c r="KX492" s="24"/>
      <c r="KY492" s="24"/>
      <c r="KZ492" s="24"/>
      <c r="LA492" s="24"/>
      <c r="LB492" s="24"/>
      <c r="LC492" s="24"/>
      <c r="LD492" s="24"/>
      <c r="LE492" s="24"/>
      <c r="LF492" s="24"/>
      <c r="LG492" s="24"/>
      <c r="LH492" s="24"/>
      <c r="LI492" s="24"/>
      <c r="LJ492" s="24"/>
      <c r="LK492" s="24"/>
      <c r="LL492" s="24"/>
      <c r="LM492" s="24"/>
      <c r="LN492" s="24"/>
      <c r="LO492" s="24"/>
      <c r="LP492" s="24"/>
      <c r="LQ492" s="24"/>
      <c r="LR492" s="24"/>
      <c r="LS492" s="24"/>
      <c r="LT492" s="24"/>
      <c r="LU492" s="24"/>
      <c r="LV492" s="24"/>
      <c r="LW492" s="24"/>
      <c r="LX492" s="24"/>
      <c r="LY492" s="24"/>
      <c r="LZ492" s="24"/>
      <c r="MA492" s="24"/>
      <c r="MB492" s="24"/>
      <c r="MC492" s="24"/>
      <c r="MD492" s="24"/>
      <c r="ME492" s="24"/>
      <c r="MF492" s="24"/>
      <c r="MG492" s="24"/>
      <c r="MH492" s="24"/>
      <c r="MI492" s="24"/>
      <c r="MJ492" s="24"/>
      <c r="MK492" s="24"/>
      <c r="ML492" s="24"/>
      <c r="MM492" s="24"/>
      <c r="MN492" s="24"/>
      <c r="MO492" s="24"/>
      <c r="MP492" s="24"/>
      <c r="MQ492" s="24"/>
      <c r="MR492" s="24"/>
      <c r="MS492" s="24"/>
      <c r="MT492" s="24"/>
      <c r="MU492" s="24"/>
      <c r="MV492" s="24"/>
      <c r="MW492" s="24"/>
      <c r="MX492" s="24"/>
      <c r="MY492" s="24"/>
      <c r="MZ492" s="24"/>
      <c r="NA492" s="24"/>
      <c r="NB492" s="24"/>
      <c r="NC492" s="24"/>
      <c r="ND492" s="24"/>
      <c r="NE492" s="24"/>
      <c r="NF492" s="24"/>
      <c r="NG492" s="24"/>
      <c r="NH492" s="24"/>
      <c r="NI492" s="24"/>
      <c r="NJ492" s="24"/>
      <c r="NK492" s="24"/>
      <c r="NL492" s="24"/>
      <c r="NM492" s="24"/>
      <c r="NN492" s="24"/>
      <c r="NO492" s="24"/>
      <c r="NP492" s="24"/>
      <c r="NQ492" s="24"/>
      <c r="NR492" s="24"/>
      <c r="NS492" s="24"/>
      <c r="NT492" s="24"/>
      <c r="NU492" s="24"/>
      <c r="NV492" s="24"/>
      <c r="NW492" s="24"/>
      <c r="NX492" s="24"/>
      <c r="NY492" s="24"/>
      <c r="NZ492" s="24"/>
      <c r="OA492" s="24"/>
      <c r="OB492" s="24"/>
      <c r="OC492" s="24"/>
      <c r="OD492" s="24"/>
      <c r="OE492" s="24"/>
      <c r="OF492" s="24"/>
      <c r="OG492" s="24"/>
      <c r="OH492" s="24"/>
      <c r="OI492" s="24"/>
      <c r="OJ492" s="24"/>
      <c r="OK492" s="24"/>
      <c r="OL492" s="24"/>
      <c r="OM492" s="24"/>
      <c r="ON492" s="24"/>
      <c r="OO492" s="24"/>
      <c r="OP492" s="24"/>
      <c r="OQ492" s="24"/>
      <c r="OR492" s="24"/>
      <c r="OS492" s="24"/>
      <c r="OT492" s="24"/>
      <c r="OU492" s="24"/>
      <c r="OV492" s="24"/>
      <c r="OW492" s="24"/>
      <c r="OX492" s="24"/>
      <c r="OY492" s="24"/>
      <c r="OZ492" s="24"/>
      <c r="PA492" s="24"/>
      <c r="PB492" s="24"/>
      <c r="PC492" s="24"/>
      <c r="PD492" s="24"/>
      <c r="PE492" s="24"/>
      <c r="PF492" s="24"/>
      <c r="PG492" s="24"/>
      <c r="PH492" s="24"/>
      <c r="PI492" s="24"/>
      <c r="PJ492" s="24"/>
      <c r="PK492" s="24"/>
      <c r="PL492" s="24"/>
      <c r="PM492" s="24"/>
      <c r="PN492" s="24"/>
      <c r="PO492" s="24"/>
      <c r="PP492" s="24"/>
      <c r="PQ492" s="24"/>
      <c r="PR492" s="24"/>
      <c r="PS492" s="24"/>
      <c r="PT492" s="24"/>
      <c r="PU492" s="24"/>
      <c r="PV492" s="24"/>
      <c r="PW492" s="24"/>
      <c r="PX492" s="24"/>
      <c r="PY492" s="24"/>
      <c r="PZ492" s="24"/>
      <c r="QA492" s="24"/>
      <c r="QB492" s="24"/>
      <c r="QC492" s="24"/>
      <c r="QD492" s="24"/>
      <c r="QE492" s="24"/>
      <c r="QF492" s="24"/>
      <c r="QG492" s="24"/>
      <c r="QH492" s="24"/>
      <c r="QI492" s="24"/>
      <c r="QJ492" s="24"/>
      <c r="QK492" s="24"/>
      <c r="QL492" s="24"/>
      <c r="QM492" s="24"/>
      <c r="QN492" s="24"/>
      <c r="QO492" s="24"/>
      <c r="QP492" s="24"/>
      <c r="QQ492" s="24"/>
      <c r="QR492" s="24"/>
      <c r="QS492" s="24"/>
      <c r="QT492" s="24"/>
      <c r="QU492" s="24"/>
      <c r="QV492" s="24"/>
      <c r="QW492" s="24"/>
      <c r="QX492" s="24"/>
      <c r="QY492" s="24"/>
      <c r="QZ492" s="24"/>
      <c r="RA492" s="24"/>
      <c r="RB492" s="24"/>
      <c r="RC492" s="24"/>
      <c r="RD492" s="24"/>
      <c r="RE492" s="24"/>
      <c r="RF492" s="24"/>
      <c r="RG492" s="24"/>
      <c r="RH492" s="24"/>
      <c r="RI492" s="24"/>
      <c r="RJ492" s="24"/>
      <c r="RK492" s="24"/>
      <c r="RL492" s="24"/>
      <c r="RM492" s="24"/>
      <c r="RN492" s="24"/>
      <c r="RO492" s="24"/>
      <c r="RP492" s="24"/>
      <c r="RQ492" s="24"/>
      <c r="RR492" s="24"/>
      <c r="RS492" s="24"/>
      <c r="RT492" s="24"/>
      <c r="RU492" s="24"/>
      <c r="RV492" s="24"/>
      <c r="RW492" s="24"/>
      <c r="RX492" s="24"/>
      <c r="RY492" s="24"/>
      <c r="RZ492" s="24"/>
      <c r="SA492" s="24"/>
      <c r="SB492" s="24"/>
      <c r="SC492" s="24"/>
      <c r="SD492" s="24"/>
      <c r="SE492" s="24"/>
      <c r="SF492" s="24"/>
      <c r="SG492" s="24"/>
      <c r="SH492" s="24"/>
      <c r="SI492" s="24"/>
      <c r="SJ492" s="24"/>
      <c r="SK492" s="24"/>
      <c r="SL492" s="24"/>
      <c r="SM492" s="24"/>
      <c r="SN492" s="24"/>
      <c r="SO492" s="24"/>
      <c r="SP492" s="24"/>
      <c r="SQ492" s="24"/>
      <c r="SR492" s="24"/>
      <c r="SS492" s="24"/>
      <c r="ST492" s="24"/>
      <c r="SU492" s="24"/>
      <c r="SV492" s="24"/>
      <c r="SW492" s="24"/>
      <c r="SX492" s="24"/>
      <c r="SY492" s="24"/>
      <c r="SZ492" s="24"/>
      <c r="TA492" s="24"/>
      <c r="TB492" s="24"/>
      <c r="TC492" s="24"/>
      <c r="TD492" s="24"/>
      <c r="TE492" s="24"/>
      <c r="TF492" s="24"/>
      <c r="TG492" s="24"/>
      <c r="TH492" s="24"/>
      <c r="TI492" s="24"/>
      <c r="TJ492" s="24"/>
      <c r="TK492" s="24"/>
      <c r="TL492" s="24"/>
      <c r="TM492" s="24"/>
      <c r="TN492" s="24"/>
      <c r="TO492" s="24"/>
      <c r="TP492" s="24"/>
      <c r="TQ492" s="24"/>
      <c r="TR492" s="24"/>
      <c r="TS492" s="24"/>
      <c r="TT492" s="24"/>
      <c r="TU492" s="24"/>
      <c r="TV492" s="24"/>
      <c r="TW492" s="24"/>
      <c r="TX492" s="24"/>
      <c r="TY492" s="24"/>
      <c r="TZ492" s="24"/>
      <c r="UA492" s="24"/>
      <c r="UB492" s="24"/>
      <c r="UC492" s="24"/>
      <c r="UD492" s="24"/>
      <c r="UE492" s="24"/>
      <c r="UF492" s="24"/>
      <c r="UG492" s="24"/>
      <c r="UH492" s="24"/>
      <c r="UI492" s="24"/>
      <c r="UJ492" s="24"/>
      <c r="UK492" s="24"/>
      <c r="UL492" s="24"/>
      <c r="UM492" s="24"/>
      <c r="UN492" s="24"/>
      <c r="UO492" s="24"/>
      <c r="UP492" s="24"/>
      <c r="UQ492" s="24"/>
      <c r="UR492" s="24"/>
      <c r="US492" s="24"/>
      <c r="UT492" s="24"/>
      <c r="UU492" s="24"/>
      <c r="UV492" s="24"/>
      <c r="UW492" s="24"/>
      <c r="UX492" s="24"/>
      <c r="UY492" s="24"/>
      <c r="UZ492" s="24"/>
      <c r="VA492" s="24"/>
      <c r="VB492" s="24"/>
      <c r="VC492" s="24"/>
      <c r="VD492" s="24"/>
    </row>
    <row r="493" spans="1:576" s="23" customFormat="1" ht="15" customHeight="1" x14ac:dyDescent="0.2">
      <c r="A493" s="18">
        <v>12</v>
      </c>
      <c r="B493" s="89" t="s">
        <v>325</v>
      </c>
      <c r="C493" s="89" t="s">
        <v>326</v>
      </c>
      <c r="D493" s="20">
        <v>14</v>
      </c>
      <c r="E493" s="89" t="s">
        <v>245</v>
      </c>
      <c r="F493" s="89" t="s">
        <v>327</v>
      </c>
      <c r="G493" s="130" t="s">
        <v>125</v>
      </c>
      <c r="H493" s="22">
        <v>40</v>
      </c>
      <c r="I493" s="22" t="s">
        <v>121</v>
      </c>
      <c r="J493" s="21" t="s">
        <v>126</v>
      </c>
      <c r="K493" s="21" t="s">
        <v>272</v>
      </c>
      <c r="L493" s="21" t="s">
        <v>289</v>
      </c>
      <c r="M493" s="22">
        <v>1</v>
      </c>
      <c r="N493" s="218">
        <v>12087</v>
      </c>
      <c r="O493" s="62"/>
      <c r="P493" s="62"/>
      <c r="Q493" s="62">
        <f t="shared" si="257"/>
        <v>12087</v>
      </c>
      <c r="R493" s="62">
        <f>70.1*4</f>
        <v>280.39999999999998</v>
      </c>
      <c r="S493" s="62">
        <f t="shared" si="259"/>
        <v>2284.1666666666665</v>
      </c>
      <c r="T493" s="62">
        <f t="shared" si="260"/>
        <v>22841.666666666664</v>
      </c>
      <c r="U493" s="62">
        <f t="shared" si="261"/>
        <v>2115.2249999999999</v>
      </c>
      <c r="V493" s="62">
        <f t="shared" si="262"/>
        <v>362.61</v>
      </c>
      <c r="W493" s="62">
        <f t="shared" si="263"/>
        <v>604.35</v>
      </c>
      <c r="X493" s="62">
        <f t="shared" si="264"/>
        <v>241.74</v>
      </c>
      <c r="Y493" s="62">
        <f>887+70</f>
        <v>957</v>
      </c>
      <c r="Z493" s="62">
        <f>631+30</f>
        <v>661</v>
      </c>
      <c r="AA493" s="64">
        <f t="shared" si="267"/>
        <v>6852.5</v>
      </c>
      <c r="AB493" s="64">
        <f t="shared" si="268"/>
        <v>19974.18611111111</v>
      </c>
      <c r="AC493" s="64">
        <f t="shared" si="269"/>
        <v>239690.23333333334</v>
      </c>
      <c r="AD493" s="64"/>
      <c r="AE493" s="64"/>
      <c r="AF493" s="64"/>
      <c r="AG493" s="64"/>
      <c r="AH493" s="64"/>
      <c r="AI493" s="64"/>
      <c r="AJ493" s="64"/>
      <c r="AK493" s="64"/>
      <c r="AL493" s="6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  <c r="BR493" s="24"/>
      <c r="BS493" s="24"/>
      <c r="BT493" s="24"/>
      <c r="BU493" s="24"/>
      <c r="BV493" s="24"/>
      <c r="BW493" s="24"/>
      <c r="BX493" s="24"/>
      <c r="BY493" s="24"/>
      <c r="BZ493" s="24"/>
      <c r="CA493" s="24"/>
      <c r="CB493" s="24"/>
      <c r="CC493" s="24"/>
      <c r="CD493" s="24"/>
      <c r="CE493" s="24"/>
      <c r="CF493" s="24"/>
      <c r="CG493" s="24"/>
      <c r="CH493" s="24"/>
      <c r="CI493" s="24"/>
      <c r="CJ493" s="24"/>
      <c r="CK493" s="24"/>
      <c r="CL493" s="24"/>
      <c r="CM493" s="24"/>
      <c r="CN493" s="24"/>
      <c r="CO493" s="24"/>
      <c r="CP493" s="24"/>
      <c r="CQ493" s="24"/>
      <c r="CR493" s="24"/>
      <c r="CS493" s="24"/>
      <c r="CT493" s="24"/>
      <c r="CU493" s="24"/>
      <c r="CV493" s="24"/>
      <c r="CW493" s="24"/>
      <c r="CX493" s="24"/>
      <c r="CY493" s="24"/>
      <c r="CZ493" s="24"/>
      <c r="DA493" s="24"/>
      <c r="DB493" s="24"/>
      <c r="DC493" s="24"/>
      <c r="DD493" s="24"/>
      <c r="DE493" s="24"/>
      <c r="DF493" s="24"/>
      <c r="DG493" s="24"/>
      <c r="DH493" s="24"/>
      <c r="DI493" s="24"/>
      <c r="DJ493" s="24"/>
      <c r="DK493" s="24"/>
      <c r="DL493" s="24"/>
      <c r="DM493" s="24"/>
      <c r="DN493" s="24"/>
      <c r="DO493" s="24"/>
      <c r="DP493" s="24"/>
      <c r="DQ493" s="24"/>
      <c r="DR493" s="24"/>
      <c r="DS493" s="24"/>
      <c r="DT493" s="24"/>
      <c r="DU493" s="24"/>
      <c r="DV493" s="24"/>
      <c r="DW493" s="24"/>
      <c r="DX493" s="24"/>
      <c r="DY493" s="24"/>
      <c r="DZ493" s="24"/>
      <c r="EA493" s="24"/>
      <c r="EB493" s="24"/>
      <c r="EC493" s="24"/>
      <c r="ED493" s="24"/>
      <c r="EE493" s="24"/>
      <c r="EF493" s="24"/>
      <c r="EG493" s="24"/>
      <c r="EH493" s="24"/>
      <c r="EI493" s="24"/>
      <c r="EJ493" s="24"/>
      <c r="EK493" s="24"/>
      <c r="EL493" s="24"/>
      <c r="EM493" s="24"/>
      <c r="EN493" s="24"/>
      <c r="EO493" s="24"/>
      <c r="EP493" s="24"/>
      <c r="EQ493" s="24"/>
      <c r="ER493" s="24"/>
      <c r="ES493" s="24"/>
      <c r="ET493" s="24"/>
      <c r="EU493" s="24"/>
      <c r="EV493" s="24"/>
      <c r="EW493" s="24"/>
      <c r="EX493" s="24"/>
      <c r="EY493" s="24"/>
      <c r="EZ493" s="24"/>
      <c r="FA493" s="24"/>
      <c r="FB493" s="24"/>
      <c r="FC493" s="24"/>
      <c r="FD493" s="24"/>
      <c r="FE493" s="24"/>
      <c r="FF493" s="24"/>
      <c r="FG493" s="24"/>
      <c r="FH493" s="24"/>
      <c r="FI493" s="24"/>
      <c r="FJ493" s="24"/>
      <c r="FK493" s="24"/>
      <c r="FL493" s="24"/>
      <c r="FM493" s="24"/>
      <c r="FN493" s="24"/>
      <c r="FO493" s="24"/>
      <c r="FP493" s="24"/>
      <c r="FQ493" s="24"/>
      <c r="FR493" s="24"/>
      <c r="FS493" s="24"/>
      <c r="FT493" s="24"/>
      <c r="FU493" s="24"/>
      <c r="FV493" s="24"/>
      <c r="FW493" s="24"/>
      <c r="FX493" s="24"/>
      <c r="FY493" s="24"/>
      <c r="FZ493" s="24"/>
      <c r="GA493" s="24"/>
      <c r="GB493" s="24"/>
      <c r="GC493" s="24"/>
      <c r="GD493" s="24"/>
      <c r="GE493" s="24"/>
      <c r="GF493" s="24"/>
      <c r="GG493" s="24"/>
      <c r="GH493" s="24"/>
      <c r="GI493" s="24"/>
      <c r="GJ493" s="24"/>
      <c r="GK493" s="24"/>
      <c r="GL493" s="24"/>
      <c r="GM493" s="24"/>
      <c r="GN493" s="24"/>
      <c r="GO493" s="24"/>
      <c r="GP493" s="24"/>
      <c r="GQ493" s="24"/>
      <c r="GR493" s="24"/>
      <c r="GS493" s="24"/>
      <c r="GT493" s="24"/>
      <c r="GU493" s="24"/>
      <c r="GV493" s="24"/>
      <c r="GW493" s="24"/>
      <c r="GX493" s="24"/>
      <c r="GY493" s="24"/>
      <c r="GZ493" s="24"/>
      <c r="HA493" s="24"/>
      <c r="HB493" s="24"/>
      <c r="HC493" s="24"/>
      <c r="HD493" s="24"/>
      <c r="HE493" s="24"/>
      <c r="HF493" s="24"/>
      <c r="HG493" s="24"/>
      <c r="HH493" s="24"/>
      <c r="HI493" s="24"/>
      <c r="HJ493" s="24"/>
      <c r="HK493" s="24"/>
      <c r="HL493" s="24"/>
      <c r="HM493" s="24"/>
      <c r="HN493" s="24"/>
      <c r="HO493" s="24"/>
      <c r="HP493" s="24"/>
      <c r="HQ493" s="24"/>
      <c r="HR493" s="24"/>
      <c r="HS493" s="24"/>
      <c r="HT493" s="24"/>
      <c r="HU493" s="24"/>
      <c r="HV493" s="24"/>
      <c r="HW493" s="24"/>
      <c r="HX493" s="24"/>
      <c r="HY493" s="24"/>
      <c r="HZ493" s="24"/>
      <c r="IA493" s="24"/>
      <c r="IB493" s="24"/>
      <c r="IC493" s="24"/>
      <c r="ID493" s="24"/>
      <c r="IE493" s="24"/>
      <c r="IF493" s="24"/>
      <c r="IG493" s="24"/>
      <c r="IH493" s="24"/>
      <c r="II493" s="24"/>
      <c r="IJ493" s="24"/>
      <c r="IK493" s="24"/>
      <c r="IL493" s="24"/>
      <c r="IM493" s="24"/>
      <c r="IN493" s="24"/>
      <c r="IO493" s="24"/>
      <c r="IP493" s="24"/>
      <c r="IQ493" s="24"/>
      <c r="IR493" s="24"/>
      <c r="IS493" s="24"/>
      <c r="IT493" s="24"/>
      <c r="IU493" s="24"/>
      <c r="IV493" s="24"/>
      <c r="IW493" s="24"/>
      <c r="IX493" s="24"/>
      <c r="IY493" s="24"/>
      <c r="IZ493" s="24"/>
      <c r="JA493" s="24"/>
      <c r="JB493" s="24"/>
      <c r="JC493" s="24"/>
      <c r="JD493" s="24"/>
      <c r="JE493" s="24"/>
      <c r="JF493" s="24"/>
      <c r="JG493" s="24"/>
      <c r="JH493" s="24"/>
      <c r="JI493" s="24"/>
      <c r="JJ493" s="24"/>
      <c r="JK493" s="24"/>
      <c r="JL493" s="24"/>
      <c r="JM493" s="24"/>
      <c r="JN493" s="24"/>
      <c r="JO493" s="24"/>
      <c r="JP493" s="24"/>
      <c r="JQ493" s="24"/>
      <c r="JR493" s="24"/>
      <c r="JS493" s="24"/>
      <c r="JT493" s="24"/>
      <c r="JU493" s="24"/>
      <c r="JV493" s="24"/>
      <c r="JW493" s="24"/>
      <c r="JX493" s="24"/>
      <c r="JY493" s="24"/>
      <c r="JZ493" s="24"/>
      <c r="KA493" s="24"/>
      <c r="KB493" s="24"/>
      <c r="KC493" s="24"/>
      <c r="KD493" s="24"/>
      <c r="KE493" s="24"/>
      <c r="KF493" s="24"/>
      <c r="KG493" s="24"/>
      <c r="KH493" s="24"/>
      <c r="KI493" s="24"/>
      <c r="KJ493" s="24"/>
      <c r="KK493" s="24"/>
      <c r="KL493" s="24"/>
      <c r="KM493" s="24"/>
      <c r="KN493" s="24"/>
      <c r="KO493" s="24"/>
      <c r="KP493" s="24"/>
      <c r="KQ493" s="24"/>
      <c r="KR493" s="24"/>
      <c r="KS493" s="24"/>
      <c r="KT493" s="24"/>
      <c r="KU493" s="24"/>
      <c r="KV493" s="24"/>
      <c r="KW493" s="24"/>
      <c r="KX493" s="24"/>
      <c r="KY493" s="24"/>
      <c r="KZ493" s="24"/>
      <c r="LA493" s="24"/>
      <c r="LB493" s="24"/>
      <c r="LC493" s="24"/>
      <c r="LD493" s="24"/>
      <c r="LE493" s="24"/>
      <c r="LF493" s="24"/>
      <c r="LG493" s="24"/>
      <c r="LH493" s="24"/>
      <c r="LI493" s="24"/>
      <c r="LJ493" s="24"/>
      <c r="LK493" s="24"/>
      <c r="LL493" s="24"/>
      <c r="LM493" s="24"/>
      <c r="LN493" s="24"/>
      <c r="LO493" s="24"/>
      <c r="LP493" s="24"/>
      <c r="LQ493" s="24"/>
      <c r="LR493" s="24"/>
      <c r="LS493" s="24"/>
      <c r="LT493" s="24"/>
      <c r="LU493" s="24"/>
      <c r="LV493" s="24"/>
      <c r="LW493" s="24"/>
      <c r="LX493" s="24"/>
      <c r="LY493" s="24"/>
      <c r="LZ493" s="24"/>
      <c r="MA493" s="24"/>
      <c r="MB493" s="24"/>
      <c r="MC493" s="24"/>
      <c r="MD493" s="24"/>
      <c r="ME493" s="24"/>
      <c r="MF493" s="24"/>
      <c r="MG493" s="24"/>
      <c r="MH493" s="24"/>
      <c r="MI493" s="24"/>
      <c r="MJ493" s="24"/>
      <c r="MK493" s="24"/>
      <c r="ML493" s="24"/>
      <c r="MM493" s="24"/>
      <c r="MN493" s="24"/>
      <c r="MO493" s="24"/>
      <c r="MP493" s="24"/>
      <c r="MQ493" s="24"/>
      <c r="MR493" s="24"/>
      <c r="MS493" s="24"/>
      <c r="MT493" s="24"/>
      <c r="MU493" s="24"/>
      <c r="MV493" s="24"/>
      <c r="MW493" s="24"/>
      <c r="MX493" s="24"/>
      <c r="MY493" s="24"/>
      <c r="MZ493" s="24"/>
      <c r="NA493" s="24"/>
      <c r="NB493" s="24"/>
      <c r="NC493" s="24"/>
      <c r="ND493" s="24"/>
      <c r="NE493" s="24"/>
      <c r="NF493" s="24"/>
      <c r="NG493" s="24"/>
      <c r="NH493" s="24"/>
      <c r="NI493" s="24"/>
      <c r="NJ493" s="24"/>
      <c r="NK493" s="24"/>
      <c r="NL493" s="24"/>
      <c r="NM493" s="24"/>
      <c r="NN493" s="24"/>
      <c r="NO493" s="24"/>
      <c r="NP493" s="24"/>
      <c r="NQ493" s="24"/>
      <c r="NR493" s="24"/>
      <c r="NS493" s="24"/>
      <c r="NT493" s="24"/>
      <c r="NU493" s="24"/>
      <c r="NV493" s="24"/>
      <c r="NW493" s="24"/>
      <c r="NX493" s="24"/>
      <c r="NY493" s="24"/>
      <c r="NZ493" s="24"/>
      <c r="OA493" s="24"/>
      <c r="OB493" s="24"/>
      <c r="OC493" s="24"/>
      <c r="OD493" s="24"/>
      <c r="OE493" s="24"/>
      <c r="OF493" s="24"/>
      <c r="OG493" s="24"/>
      <c r="OH493" s="24"/>
      <c r="OI493" s="24"/>
      <c r="OJ493" s="24"/>
      <c r="OK493" s="24"/>
      <c r="OL493" s="24"/>
      <c r="OM493" s="24"/>
      <c r="ON493" s="24"/>
      <c r="OO493" s="24"/>
      <c r="OP493" s="24"/>
      <c r="OQ493" s="24"/>
      <c r="OR493" s="24"/>
      <c r="OS493" s="24"/>
      <c r="OT493" s="24"/>
      <c r="OU493" s="24"/>
      <c r="OV493" s="24"/>
      <c r="OW493" s="24"/>
      <c r="OX493" s="24"/>
      <c r="OY493" s="24"/>
      <c r="OZ493" s="24"/>
      <c r="PA493" s="24"/>
      <c r="PB493" s="24"/>
      <c r="PC493" s="24"/>
      <c r="PD493" s="24"/>
      <c r="PE493" s="24"/>
      <c r="PF493" s="24"/>
      <c r="PG493" s="24"/>
      <c r="PH493" s="24"/>
      <c r="PI493" s="24"/>
      <c r="PJ493" s="24"/>
      <c r="PK493" s="24"/>
      <c r="PL493" s="24"/>
      <c r="PM493" s="24"/>
      <c r="PN493" s="24"/>
      <c r="PO493" s="24"/>
      <c r="PP493" s="24"/>
      <c r="PQ493" s="24"/>
      <c r="PR493" s="24"/>
      <c r="PS493" s="24"/>
      <c r="PT493" s="24"/>
      <c r="PU493" s="24"/>
      <c r="PV493" s="24"/>
      <c r="PW493" s="24"/>
      <c r="PX493" s="24"/>
      <c r="PY493" s="24"/>
      <c r="PZ493" s="24"/>
      <c r="QA493" s="24"/>
      <c r="QB493" s="24"/>
      <c r="QC493" s="24"/>
      <c r="QD493" s="24"/>
      <c r="QE493" s="24"/>
      <c r="QF493" s="24"/>
      <c r="QG493" s="24"/>
      <c r="QH493" s="24"/>
      <c r="QI493" s="24"/>
      <c r="QJ493" s="24"/>
      <c r="QK493" s="24"/>
      <c r="QL493" s="24"/>
      <c r="QM493" s="24"/>
      <c r="QN493" s="24"/>
      <c r="QO493" s="24"/>
      <c r="QP493" s="24"/>
      <c r="QQ493" s="24"/>
      <c r="QR493" s="24"/>
      <c r="QS493" s="24"/>
      <c r="QT493" s="24"/>
      <c r="QU493" s="24"/>
      <c r="QV493" s="24"/>
      <c r="QW493" s="24"/>
      <c r="QX493" s="24"/>
      <c r="QY493" s="24"/>
      <c r="QZ493" s="24"/>
      <c r="RA493" s="24"/>
      <c r="RB493" s="24"/>
      <c r="RC493" s="24"/>
      <c r="RD493" s="24"/>
      <c r="RE493" s="24"/>
      <c r="RF493" s="24"/>
      <c r="RG493" s="24"/>
      <c r="RH493" s="24"/>
      <c r="RI493" s="24"/>
      <c r="RJ493" s="24"/>
      <c r="RK493" s="24"/>
      <c r="RL493" s="24"/>
      <c r="RM493" s="24"/>
      <c r="RN493" s="24"/>
      <c r="RO493" s="24"/>
      <c r="RP493" s="24"/>
      <c r="RQ493" s="24"/>
      <c r="RR493" s="24"/>
      <c r="RS493" s="24"/>
      <c r="RT493" s="24"/>
      <c r="RU493" s="24"/>
      <c r="RV493" s="24"/>
      <c r="RW493" s="24"/>
      <c r="RX493" s="24"/>
      <c r="RY493" s="24"/>
      <c r="RZ493" s="24"/>
      <c r="SA493" s="24"/>
      <c r="SB493" s="24"/>
      <c r="SC493" s="24"/>
      <c r="SD493" s="24"/>
      <c r="SE493" s="24"/>
      <c r="SF493" s="24"/>
      <c r="SG493" s="24"/>
      <c r="SH493" s="24"/>
      <c r="SI493" s="24"/>
      <c r="SJ493" s="24"/>
      <c r="SK493" s="24"/>
      <c r="SL493" s="24"/>
      <c r="SM493" s="24"/>
      <c r="SN493" s="24"/>
      <c r="SO493" s="24"/>
      <c r="SP493" s="24"/>
      <c r="SQ493" s="24"/>
      <c r="SR493" s="24"/>
      <c r="SS493" s="24"/>
      <c r="ST493" s="24"/>
      <c r="SU493" s="24"/>
      <c r="SV493" s="24"/>
      <c r="SW493" s="24"/>
      <c r="SX493" s="24"/>
      <c r="SY493" s="24"/>
      <c r="SZ493" s="24"/>
      <c r="TA493" s="24"/>
      <c r="TB493" s="24"/>
      <c r="TC493" s="24"/>
      <c r="TD493" s="24"/>
      <c r="TE493" s="24"/>
      <c r="TF493" s="24"/>
      <c r="TG493" s="24"/>
      <c r="TH493" s="24"/>
      <c r="TI493" s="24"/>
      <c r="TJ493" s="24"/>
      <c r="TK493" s="24"/>
      <c r="TL493" s="24"/>
      <c r="TM493" s="24"/>
      <c r="TN493" s="24"/>
      <c r="TO493" s="24"/>
      <c r="TP493" s="24"/>
      <c r="TQ493" s="24"/>
      <c r="TR493" s="24"/>
      <c r="TS493" s="24"/>
      <c r="TT493" s="24"/>
      <c r="TU493" s="24"/>
      <c r="TV493" s="24"/>
      <c r="TW493" s="24"/>
      <c r="TX493" s="24"/>
      <c r="TY493" s="24"/>
      <c r="TZ493" s="24"/>
      <c r="UA493" s="24"/>
      <c r="UB493" s="24"/>
      <c r="UC493" s="24"/>
      <c r="UD493" s="24"/>
      <c r="UE493" s="24"/>
      <c r="UF493" s="24"/>
      <c r="UG493" s="24"/>
      <c r="UH493" s="24"/>
      <c r="UI493" s="24"/>
      <c r="UJ493" s="24"/>
      <c r="UK493" s="24"/>
      <c r="UL493" s="24"/>
      <c r="UM493" s="24"/>
      <c r="UN493" s="24"/>
      <c r="UO493" s="24"/>
      <c r="UP493" s="24"/>
      <c r="UQ493" s="24"/>
      <c r="UR493" s="24"/>
      <c r="US493" s="24"/>
      <c r="UT493" s="24"/>
      <c r="UU493" s="24"/>
      <c r="UV493" s="24"/>
      <c r="UW493" s="24"/>
      <c r="UX493" s="24"/>
      <c r="UY493" s="24"/>
      <c r="UZ493" s="24"/>
      <c r="VA493" s="24"/>
      <c r="VB493" s="24"/>
      <c r="VC493" s="24"/>
      <c r="VD493" s="24"/>
    </row>
    <row r="494" spans="1:576" s="23" customFormat="1" ht="15" customHeight="1" x14ac:dyDescent="0.2">
      <c r="A494" s="18">
        <v>13</v>
      </c>
      <c r="B494" s="89" t="s">
        <v>325</v>
      </c>
      <c r="C494" s="89" t="s">
        <v>326</v>
      </c>
      <c r="D494" s="20">
        <v>14</v>
      </c>
      <c r="E494" s="89" t="s">
        <v>245</v>
      </c>
      <c r="F494" s="89" t="s">
        <v>327</v>
      </c>
      <c r="G494" s="130" t="s">
        <v>114</v>
      </c>
      <c r="H494" s="22">
        <v>40</v>
      </c>
      <c r="I494" s="22" t="s">
        <v>121</v>
      </c>
      <c r="J494" s="21" t="s">
        <v>91</v>
      </c>
      <c r="K494" s="21" t="s">
        <v>272</v>
      </c>
      <c r="L494" s="21" t="s">
        <v>289</v>
      </c>
      <c r="M494" s="22">
        <v>1</v>
      </c>
      <c r="N494" s="62">
        <v>14012</v>
      </c>
      <c r="O494" s="62"/>
      <c r="P494" s="62">
        <f>N494*0.15</f>
        <v>2101.7999999999997</v>
      </c>
      <c r="Q494" s="62">
        <f t="shared" si="257"/>
        <v>16113.8</v>
      </c>
      <c r="R494" s="62">
        <f>70.1*4</f>
        <v>280.39999999999998</v>
      </c>
      <c r="S494" s="62">
        <f t="shared" si="259"/>
        <v>2984.4666666666667</v>
      </c>
      <c r="T494" s="62">
        <f t="shared" si="260"/>
        <v>29844.666666666664</v>
      </c>
      <c r="U494" s="62">
        <f t="shared" si="261"/>
        <v>2819.9149999999995</v>
      </c>
      <c r="V494" s="62">
        <f t="shared" si="262"/>
        <v>483.41399999999999</v>
      </c>
      <c r="W494" s="62">
        <f t="shared" si="263"/>
        <v>805.69</v>
      </c>
      <c r="X494" s="62">
        <f t="shared" si="264"/>
        <v>322.27600000000001</v>
      </c>
      <c r="Y494" s="62">
        <v>1114</v>
      </c>
      <c r="Z494" s="62">
        <v>679</v>
      </c>
      <c r="AA494" s="64">
        <f t="shared" si="267"/>
        <v>8953.4</v>
      </c>
      <c r="AB494" s="64">
        <f t="shared" si="268"/>
        <v>26100.372777777782</v>
      </c>
      <c r="AC494" s="64">
        <f t="shared" si="269"/>
        <v>313204.47333333339</v>
      </c>
      <c r="AD494" s="64"/>
      <c r="AE494" s="64"/>
      <c r="AF494" s="64"/>
      <c r="AG494" s="64"/>
      <c r="AH494" s="64"/>
      <c r="AI494" s="64"/>
      <c r="AJ494" s="64"/>
      <c r="AK494" s="64"/>
      <c r="AL494" s="6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  <c r="CD494" s="24"/>
      <c r="CE494" s="24"/>
      <c r="CF494" s="24"/>
      <c r="CG494" s="24"/>
      <c r="CH494" s="24"/>
      <c r="CI494" s="24"/>
      <c r="CJ494" s="24"/>
      <c r="CK494" s="24"/>
      <c r="CL494" s="24"/>
      <c r="CM494" s="24"/>
      <c r="CN494" s="24"/>
      <c r="CO494" s="24"/>
      <c r="CP494" s="24"/>
      <c r="CQ494" s="24"/>
      <c r="CR494" s="24"/>
      <c r="CS494" s="24"/>
      <c r="CT494" s="24"/>
      <c r="CU494" s="24"/>
      <c r="CV494" s="24"/>
      <c r="CW494" s="24"/>
      <c r="CX494" s="24"/>
      <c r="CY494" s="24"/>
      <c r="CZ494" s="24"/>
      <c r="DA494" s="24"/>
      <c r="DB494" s="24"/>
      <c r="DC494" s="24"/>
      <c r="DD494" s="24"/>
      <c r="DE494" s="24"/>
      <c r="DF494" s="24"/>
      <c r="DG494" s="24"/>
      <c r="DH494" s="24"/>
      <c r="DI494" s="24"/>
      <c r="DJ494" s="24"/>
      <c r="DK494" s="24"/>
      <c r="DL494" s="24"/>
      <c r="DM494" s="24"/>
      <c r="DN494" s="24"/>
      <c r="DO494" s="24"/>
      <c r="DP494" s="24"/>
      <c r="DQ494" s="24"/>
      <c r="DR494" s="24"/>
      <c r="DS494" s="24"/>
      <c r="DT494" s="24"/>
      <c r="DU494" s="24"/>
      <c r="DV494" s="24"/>
      <c r="DW494" s="24"/>
      <c r="DX494" s="24"/>
      <c r="DY494" s="24"/>
      <c r="DZ494" s="24"/>
      <c r="EA494" s="24"/>
      <c r="EB494" s="24"/>
      <c r="EC494" s="24"/>
      <c r="ED494" s="24"/>
      <c r="EE494" s="24"/>
      <c r="EF494" s="24"/>
      <c r="EG494" s="24"/>
      <c r="EH494" s="24"/>
      <c r="EI494" s="24"/>
      <c r="EJ494" s="24"/>
      <c r="EK494" s="24"/>
      <c r="EL494" s="24"/>
      <c r="EM494" s="24"/>
      <c r="EN494" s="24"/>
      <c r="EO494" s="24"/>
      <c r="EP494" s="24"/>
      <c r="EQ494" s="24"/>
      <c r="ER494" s="24"/>
      <c r="ES494" s="24"/>
      <c r="ET494" s="24"/>
      <c r="EU494" s="24"/>
      <c r="EV494" s="24"/>
      <c r="EW494" s="24"/>
      <c r="EX494" s="24"/>
      <c r="EY494" s="24"/>
      <c r="EZ494" s="24"/>
      <c r="FA494" s="24"/>
      <c r="FB494" s="24"/>
      <c r="FC494" s="24"/>
      <c r="FD494" s="24"/>
      <c r="FE494" s="24"/>
      <c r="FF494" s="24"/>
      <c r="FG494" s="24"/>
      <c r="FH494" s="24"/>
      <c r="FI494" s="24"/>
      <c r="FJ494" s="24"/>
      <c r="FK494" s="24"/>
      <c r="FL494" s="24"/>
      <c r="FM494" s="24"/>
      <c r="FN494" s="24"/>
      <c r="FO494" s="24"/>
      <c r="FP494" s="24"/>
      <c r="FQ494" s="24"/>
      <c r="FR494" s="24"/>
      <c r="FS494" s="24"/>
      <c r="FT494" s="24"/>
      <c r="FU494" s="24"/>
      <c r="FV494" s="24"/>
      <c r="FW494" s="24"/>
      <c r="FX494" s="24"/>
      <c r="FY494" s="24"/>
      <c r="FZ494" s="24"/>
      <c r="GA494" s="24"/>
      <c r="GB494" s="24"/>
      <c r="GC494" s="24"/>
      <c r="GD494" s="24"/>
      <c r="GE494" s="24"/>
      <c r="GF494" s="24"/>
      <c r="GG494" s="24"/>
      <c r="GH494" s="24"/>
      <c r="GI494" s="24"/>
      <c r="GJ494" s="24"/>
      <c r="GK494" s="24"/>
      <c r="GL494" s="24"/>
      <c r="GM494" s="24"/>
      <c r="GN494" s="24"/>
      <c r="GO494" s="24"/>
      <c r="GP494" s="24"/>
      <c r="GQ494" s="24"/>
      <c r="GR494" s="24"/>
      <c r="GS494" s="24"/>
      <c r="GT494" s="24"/>
      <c r="GU494" s="24"/>
      <c r="GV494" s="24"/>
      <c r="GW494" s="24"/>
      <c r="GX494" s="24"/>
      <c r="GY494" s="24"/>
      <c r="GZ494" s="24"/>
      <c r="HA494" s="24"/>
      <c r="HB494" s="24"/>
      <c r="HC494" s="24"/>
      <c r="HD494" s="24"/>
      <c r="HE494" s="24"/>
      <c r="HF494" s="24"/>
      <c r="HG494" s="24"/>
      <c r="HH494" s="24"/>
      <c r="HI494" s="24"/>
      <c r="HJ494" s="24"/>
      <c r="HK494" s="24"/>
      <c r="HL494" s="24"/>
      <c r="HM494" s="24"/>
      <c r="HN494" s="24"/>
      <c r="HO494" s="24"/>
      <c r="HP494" s="24"/>
      <c r="HQ494" s="24"/>
      <c r="HR494" s="24"/>
      <c r="HS494" s="24"/>
      <c r="HT494" s="24"/>
      <c r="HU494" s="24"/>
      <c r="HV494" s="24"/>
      <c r="HW494" s="24"/>
      <c r="HX494" s="24"/>
      <c r="HY494" s="24"/>
      <c r="HZ494" s="24"/>
      <c r="IA494" s="24"/>
      <c r="IB494" s="24"/>
      <c r="IC494" s="24"/>
      <c r="ID494" s="24"/>
      <c r="IE494" s="24"/>
      <c r="IF494" s="24"/>
      <c r="IG494" s="24"/>
      <c r="IH494" s="24"/>
      <c r="II494" s="24"/>
      <c r="IJ494" s="24"/>
      <c r="IK494" s="24"/>
      <c r="IL494" s="24"/>
      <c r="IM494" s="24"/>
      <c r="IN494" s="24"/>
      <c r="IO494" s="24"/>
      <c r="IP494" s="24"/>
      <c r="IQ494" s="24"/>
      <c r="IR494" s="24"/>
      <c r="IS494" s="24"/>
      <c r="IT494" s="24"/>
      <c r="IU494" s="24"/>
      <c r="IV494" s="24"/>
      <c r="IW494" s="24"/>
      <c r="IX494" s="24"/>
      <c r="IY494" s="24"/>
      <c r="IZ494" s="24"/>
      <c r="JA494" s="24"/>
      <c r="JB494" s="24"/>
      <c r="JC494" s="24"/>
      <c r="JD494" s="24"/>
      <c r="JE494" s="24"/>
      <c r="JF494" s="24"/>
      <c r="JG494" s="24"/>
      <c r="JH494" s="24"/>
      <c r="JI494" s="24"/>
      <c r="JJ494" s="24"/>
      <c r="JK494" s="24"/>
      <c r="JL494" s="24"/>
      <c r="JM494" s="24"/>
      <c r="JN494" s="24"/>
      <c r="JO494" s="24"/>
      <c r="JP494" s="24"/>
      <c r="JQ494" s="24"/>
      <c r="JR494" s="24"/>
      <c r="JS494" s="24"/>
      <c r="JT494" s="24"/>
      <c r="JU494" s="24"/>
      <c r="JV494" s="24"/>
      <c r="JW494" s="24"/>
      <c r="JX494" s="24"/>
      <c r="JY494" s="24"/>
      <c r="JZ494" s="24"/>
      <c r="KA494" s="24"/>
      <c r="KB494" s="24"/>
      <c r="KC494" s="24"/>
      <c r="KD494" s="24"/>
      <c r="KE494" s="24"/>
      <c r="KF494" s="24"/>
      <c r="KG494" s="24"/>
      <c r="KH494" s="24"/>
      <c r="KI494" s="24"/>
      <c r="KJ494" s="24"/>
      <c r="KK494" s="24"/>
      <c r="KL494" s="24"/>
      <c r="KM494" s="24"/>
      <c r="KN494" s="24"/>
      <c r="KO494" s="24"/>
      <c r="KP494" s="24"/>
      <c r="KQ494" s="24"/>
      <c r="KR494" s="24"/>
      <c r="KS494" s="24"/>
      <c r="KT494" s="24"/>
      <c r="KU494" s="24"/>
      <c r="KV494" s="24"/>
      <c r="KW494" s="24"/>
      <c r="KX494" s="24"/>
      <c r="KY494" s="24"/>
      <c r="KZ494" s="24"/>
      <c r="LA494" s="24"/>
      <c r="LB494" s="24"/>
      <c r="LC494" s="24"/>
      <c r="LD494" s="24"/>
      <c r="LE494" s="24"/>
      <c r="LF494" s="24"/>
      <c r="LG494" s="24"/>
      <c r="LH494" s="24"/>
      <c r="LI494" s="24"/>
      <c r="LJ494" s="24"/>
      <c r="LK494" s="24"/>
      <c r="LL494" s="24"/>
      <c r="LM494" s="24"/>
      <c r="LN494" s="24"/>
      <c r="LO494" s="24"/>
      <c r="LP494" s="24"/>
      <c r="LQ494" s="24"/>
      <c r="LR494" s="24"/>
      <c r="LS494" s="24"/>
      <c r="LT494" s="24"/>
      <c r="LU494" s="24"/>
      <c r="LV494" s="24"/>
      <c r="LW494" s="24"/>
      <c r="LX494" s="24"/>
      <c r="LY494" s="24"/>
      <c r="LZ494" s="24"/>
      <c r="MA494" s="24"/>
      <c r="MB494" s="24"/>
      <c r="MC494" s="24"/>
      <c r="MD494" s="24"/>
      <c r="ME494" s="24"/>
      <c r="MF494" s="24"/>
      <c r="MG494" s="24"/>
      <c r="MH494" s="24"/>
      <c r="MI494" s="24"/>
      <c r="MJ494" s="24"/>
      <c r="MK494" s="24"/>
      <c r="ML494" s="24"/>
      <c r="MM494" s="24"/>
      <c r="MN494" s="24"/>
      <c r="MO494" s="24"/>
      <c r="MP494" s="24"/>
      <c r="MQ494" s="24"/>
      <c r="MR494" s="24"/>
      <c r="MS494" s="24"/>
      <c r="MT494" s="24"/>
      <c r="MU494" s="24"/>
      <c r="MV494" s="24"/>
      <c r="MW494" s="24"/>
      <c r="MX494" s="24"/>
      <c r="MY494" s="24"/>
      <c r="MZ494" s="24"/>
      <c r="NA494" s="24"/>
      <c r="NB494" s="24"/>
      <c r="NC494" s="24"/>
      <c r="ND494" s="24"/>
      <c r="NE494" s="24"/>
      <c r="NF494" s="24"/>
      <c r="NG494" s="24"/>
      <c r="NH494" s="24"/>
      <c r="NI494" s="24"/>
      <c r="NJ494" s="24"/>
      <c r="NK494" s="24"/>
      <c r="NL494" s="24"/>
      <c r="NM494" s="24"/>
      <c r="NN494" s="24"/>
      <c r="NO494" s="24"/>
      <c r="NP494" s="24"/>
      <c r="NQ494" s="24"/>
      <c r="NR494" s="24"/>
      <c r="NS494" s="24"/>
      <c r="NT494" s="24"/>
      <c r="NU494" s="24"/>
      <c r="NV494" s="24"/>
      <c r="NW494" s="24"/>
      <c r="NX494" s="24"/>
      <c r="NY494" s="24"/>
      <c r="NZ494" s="24"/>
      <c r="OA494" s="24"/>
      <c r="OB494" s="24"/>
      <c r="OC494" s="24"/>
      <c r="OD494" s="24"/>
      <c r="OE494" s="24"/>
      <c r="OF494" s="24"/>
      <c r="OG494" s="24"/>
      <c r="OH494" s="24"/>
      <c r="OI494" s="24"/>
      <c r="OJ494" s="24"/>
      <c r="OK494" s="24"/>
      <c r="OL494" s="24"/>
      <c r="OM494" s="24"/>
      <c r="ON494" s="24"/>
      <c r="OO494" s="24"/>
      <c r="OP494" s="24"/>
      <c r="OQ494" s="24"/>
      <c r="OR494" s="24"/>
      <c r="OS494" s="24"/>
      <c r="OT494" s="24"/>
      <c r="OU494" s="24"/>
      <c r="OV494" s="24"/>
      <c r="OW494" s="24"/>
      <c r="OX494" s="24"/>
      <c r="OY494" s="24"/>
      <c r="OZ494" s="24"/>
      <c r="PA494" s="24"/>
      <c r="PB494" s="24"/>
      <c r="PC494" s="24"/>
      <c r="PD494" s="24"/>
      <c r="PE494" s="24"/>
      <c r="PF494" s="24"/>
      <c r="PG494" s="24"/>
      <c r="PH494" s="24"/>
      <c r="PI494" s="24"/>
      <c r="PJ494" s="24"/>
      <c r="PK494" s="24"/>
      <c r="PL494" s="24"/>
      <c r="PM494" s="24"/>
      <c r="PN494" s="24"/>
      <c r="PO494" s="24"/>
      <c r="PP494" s="24"/>
      <c r="PQ494" s="24"/>
      <c r="PR494" s="24"/>
      <c r="PS494" s="24"/>
      <c r="PT494" s="24"/>
      <c r="PU494" s="24"/>
      <c r="PV494" s="24"/>
      <c r="PW494" s="24"/>
      <c r="PX494" s="24"/>
      <c r="PY494" s="24"/>
      <c r="PZ494" s="24"/>
      <c r="QA494" s="24"/>
      <c r="QB494" s="24"/>
      <c r="QC494" s="24"/>
      <c r="QD494" s="24"/>
      <c r="QE494" s="24"/>
      <c r="QF494" s="24"/>
      <c r="QG494" s="24"/>
      <c r="QH494" s="24"/>
      <c r="QI494" s="24"/>
      <c r="QJ494" s="24"/>
      <c r="QK494" s="24"/>
      <c r="QL494" s="24"/>
      <c r="QM494" s="24"/>
      <c r="QN494" s="24"/>
      <c r="QO494" s="24"/>
      <c r="QP494" s="24"/>
      <c r="QQ494" s="24"/>
      <c r="QR494" s="24"/>
      <c r="QS494" s="24"/>
      <c r="QT494" s="24"/>
      <c r="QU494" s="24"/>
      <c r="QV494" s="24"/>
      <c r="QW494" s="24"/>
      <c r="QX494" s="24"/>
      <c r="QY494" s="24"/>
      <c r="QZ494" s="24"/>
      <c r="RA494" s="24"/>
      <c r="RB494" s="24"/>
      <c r="RC494" s="24"/>
      <c r="RD494" s="24"/>
      <c r="RE494" s="24"/>
      <c r="RF494" s="24"/>
      <c r="RG494" s="24"/>
      <c r="RH494" s="24"/>
      <c r="RI494" s="24"/>
      <c r="RJ494" s="24"/>
      <c r="RK494" s="24"/>
      <c r="RL494" s="24"/>
      <c r="RM494" s="24"/>
      <c r="RN494" s="24"/>
      <c r="RO494" s="24"/>
      <c r="RP494" s="24"/>
      <c r="RQ494" s="24"/>
      <c r="RR494" s="24"/>
      <c r="RS494" s="24"/>
      <c r="RT494" s="24"/>
      <c r="RU494" s="24"/>
      <c r="RV494" s="24"/>
      <c r="RW494" s="24"/>
      <c r="RX494" s="24"/>
      <c r="RY494" s="24"/>
      <c r="RZ494" s="24"/>
      <c r="SA494" s="24"/>
      <c r="SB494" s="24"/>
      <c r="SC494" s="24"/>
      <c r="SD494" s="24"/>
      <c r="SE494" s="24"/>
      <c r="SF494" s="24"/>
      <c r="SG494" s="24"/>
      <c r="SH494" s="24"/>
      <c r="SI494" s="24"/>
      <c r="SJ494" s="24"/>
      <c r="SK494" s="24"/>
      <c r="SL494" s="24"/>
      <c r="SM494" s="24"/>
      <c r="SN494" s="24"/>
      <c r="SO494" s="24"/>
      <c r="SP494" s="24"/>
      <c r="SQ494" s="24"/>
      <c r="SR494" s="24"/>
      <c r="SS494" s="24"/>
      <c r="ST494" s="24"/>
      <c r="SU494" s="24"/>
      <c r="SV494" s="24"/>
      <c r="SW494" s="24"/>
      <c r="SX494" s="24"/>
      <c r="SY494" s="24"/>
      <c r="SZ494" s="24"/>
      <c r="TA494" s="24"/>
      <c r="TB494" s="24"/>
      <c r="TC494" s="24"/>
      <c r="TD494" s="24"/>
      <c r="TE494" s="24"/>
      <c r="TF494" s="24"/>
      <c r="TG494" s="24"/>
      <c r="TH494" s="24"/>
      <c r="TI494" s="24"/>
      <c r="TJ494" s="24"/>
      <c r="TK494" s="24"/>
      <c r="TL494" s="24"/>
      <c r="TM494" s="24"/>
      <c r="TN494" s="24"/>
      <c r="TO494" s="24"/>
      <c r="TP494" s="24"/>
      <c r="TQ494" s="24"/>
      <c r="TR494" s="24"/>
      <c r="TS494" s="24"/>
      <c r="TT494" s="24"/>
      <c r="TU494" s="24"/>
      <c r="TV494" s="24"/>
      <c r="TW494" s="24"/>
      <c r="TX494" s="24"/>
      <c r="TY494" s="24"/>
      <c r="TZ494" s="24"/>
      <c r="UA494" s="24"/>
      <c r="UB494" s="24"/>
      <c r="UC494" s="24"/>
      <c r="UD494" s="24"/>
      <c r="UE494" s="24"/>
      <c r="UF494" s="24"/>
      <c r="UG494" s="24"/>
      <c r="UH494" s="24"/>
      <c r="UI494" s="24"/>
      <c r="UJ494" s="24"/>
      <c r="UK494" s="24"/>
      <c r="UL494" s="24"/>
      <c r="UM494" s="24"/>
      <c r="UN494" s="24"/>
      <c r="UO494" s="24"/>
      <c r="UP494" s="24"/>
      <c r="UQ494" s="24"/>
      <c r="UR494" s="24"/>
      <c r="US494" s="24"/>
      <c r="UT494" s="24"/>
      <c r="UU494" s="24"/>
      <c r="UV494" s="24"/>
      <c r="UW494" s="24"/>
      <c r="UX494" s="24"/>
      <c r="UY494" s="24"/>
      <c r="UZ494" s="24"/>
      <c r="VA494" s="24"/>
      <c r="VB494" s="24"/>
      <c r="VC494" s="24"/>
      <c r="VD494" s="24"/>
    </row>
    <row r="495" spans="1:576" s="23" customFormat="1" ht="15" customHeight="1" x14ac:dyDescent="0.2">
      <c r="A495" s="18">
        <v>14</v>
      </c>
      <c r="B495" s="89" t="s">
        <v>325</v>
      </c>
      <c r="C495" s="89" t="s">
        <v>326</v>
      </c>
      <c r="D495" s="20">
        <v>14</v>
      </c>
      <c r="E495" s="89" t="s">
        <v>245</v>
      </c>
      <c r="F495" s="89" t="s">
        <v>327</v>
      </c>
      <c r="G495" s="130" t="s">
        <v>114</v>
      </c>
      <c r="H495" s="22">
        <v>40</v>
      </c>
      <c r="I495" s="22" t="s">
        <v>121</v>
      </c>
      <c r="J495" s="21" t="s">
        <v>91</v>
      </c>
      <c r="K495" s="21" t="s">
        <v>272</v>
      </c>
      <c r="L495" s="21" t="s">
        <v>289</v>
      </c>
      <c r="M495" s="22">
        <v>1</v>
      </c>
      <c r="N495" s="62">
        <v>14012</v>
      </c>
      <c r="O495" s="62"/>
      <c r="P495" s="62">
        <f>N495*0.15</f>
        <v>2101.7999999999997</v>
      </c>
      <c r="Q495" s="62">
        <f t="shared" si="257"/>
        <v>16113.8</v>
      </c>
      <c r="R495" s="62">
        <f>70.1*4</f>
        <v>280.39999999999998</v>
      </c>
      <c r="S495" s="62">
        <f t="shared" si="259"/>
        <v>2984.4666666666667</v>
      </c>
      <c r="T495" s="62">
        <f t="shared" si="260"/>
        <v>29844.666666666664</v>
      </c>
      <c r="U495" s="62">
        <f t="shared" si="261"/>
        <v>2819.9149999999995</v>
      </c>
      <c r="V495" s="62">
        <f t="shared" si="262"/>
        <v>483.41399999999999</v>
      </c>
      <c r="W495" s="62">
        <f t="shared" si="263"/>
        <v>805.69</v>
      </c>
      <c r="X495" s="62">
        <f t="shared" si="264"/>
        <v>322.27600000000001</v>
      </c>
      <c r="Y495" s="62">
        <v>1114</v>
      </c>
      <c r="Z495" s="62">
        <v>679</v>
      </c>
      <c r="AA495" s="64">
        <f t="shared" si="267"/>
        <v>8953.4</v>
      </c>
      <c r="AB495" s="64">
        <f t="shared" si="268"/>
        <v>26100.372777777782</v>
      </c>
      <c r="AC495" s="64">
        <f t="shared" si="269"/>
        <v>313204.47333333339</v>
      </c>
      <c r="AD495" s="64"/>
      <c r="AE495" s="64"/>
      <c r="AF495" s="64"/>
      <c r="AG495" s="64"/>
      <c r="AH495" s="64"/>
      <c r="AI495" s="64"/>
      <c r="AJ495" s="64"/>
      <c r="AK495" s="64"/>
      <c r="AL495" s="6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  <c r="BV495" s="24"/>
      <c r="BW495" s="24"/>
      <c r="BX495" s="24"/>
      <c r="BY495" s="24"/>
      <c r="BZ495" s="24"/>
      <c r="CA495" s="24"/>
      <c r="CB495" s="24"/>
      <c r="CC495" s="24"/>
      <c r="CD495" s="24"/>
      <c r="CE495" s="24"/>
      <c r="CF495" s="24"/>
      <c r="CG495" s="24"/>
      <c r="CH495" s="24"/>
      <c r="CI495" s="24"/>
      <c r="CJ495" s="24"/>
      <c r="CK495" s="24"/>
      <c r="CL495" s="24"/>
      <c r="CM495" s="24"/>
      <c r="CN495" s="24"/>
      <c r="CO495" s="24"/>
      <c r="CP495" s="24"/>
      <c r="CQ495" s="24"/>
      <c r="CR495" s="24"/>
      <c r="CS495" s="24"/>
      <c r="CT495" s="24"/>
      <c r="CU495" s="24"/>
      <c r="CV495" s="24"/>
      <c r="CW495" s="24"/>
      <c r="CX495" s="24"/>
      <c r="CY495" s="24"/>
      <c r="CZ495" s="24"/>
      <c r="DA495" s="24"/>
      <c r="DB495" s="24"/>
      <c r="DC495" s="24"/>
      <c r="DD495" s="24"/>
      <c r="DE495" s="24"/>
      <c r="DF495" s="24"/>
      <c r="DG495" s="24"/>
      <c r="DH495" s="24"/>
      <c r="DI495" s="24"/>
      <c r="DJ495" s="24"/>
      <c r="DK495" s="24"/>
      <c r="DL495" s="24"/>
      <c r="DM495" s="24"/>
      <c r="DN495" s="24"/>
      <c r="DO495" s="24"/>
      <c r="DP495" s="24"/>
      <c r="DQ495" s="24"/>
      <c r="DR495" s="24"/>
      <c r="DS495" s="24"/>
      <c r="DT495" s="24"/>
      <c r="DU495" s="24"/>
      <c r="DV495" s="24"/>
      <c r="DW495" s="24"/>
      <c r="DX495" s="24"/>
      <c r="DY495" s="24"/>
      <c r="DZ495" s="24"/>
      <c r="EA495" s="24"/>
      <c r="EB495" s="24"/>
      <c r="EC495" s="24"/>
      <c r="ED495" s="24"/>
      <c r="EE495" s="24"/>
      <c r="EF495" s="24"/>
      <c r="EG495" s="24"/>
      <c r="EH495" s="24"/>
      <c r="EI495" s="24"/>
      <c r="EJ495" s="24"/>
      <c r="EK495" s="24"/>
      <c r="EL495" s="24"/>
      <c r="EM495" s="24"/>
      <c r="EN495" s="24"/>
      <c r="EO495" s="24"/>
      <c r="EP495" s="24"/>
      <c r="EQ495" s="24"/>
      <c r="ER495" s="24"/>
      <c r="ES495" s="24"/>
      <c r="ET495" s="24"/>
      <c r="EU495" s="24"/>
      <c r="EV495" s="24"/>
      <c r="EW495" s="24"/>
      <c r="EX495" s="24"/>
      <c r="EY495" s="24"/>
      <c r="EZ495" s="24"/>
      <c r="FA495" s="24"/>
      <c r="FB495" s="24"/>
      <c r="FC495" s="24"/>
      <c r="FD495" s="24"/>
      <c r="FE495" s="24"/>
      <c r="FF495" s="24"/>
      <c r="FG495" s="24"/>
      <c r="FH495" s="24"/>
      <c r="FI495" s="24"/>
      <c r="FJ495" s="24"/>
      <c r="FK495" s="24"/>
      <c r="FL495" s="24"/>
      <c r="FM495" s="24"/>
      <c r="FN495" s="24"/>
      <c r="FO495" s="24"/>
      <c r="FP495" s="24"/>
      <c r="FQ495" s="24"/>
      <c r="FR495" s="24"/>
      <c r="FS495" s="24"/>
      <c r="FT495" s="24"/>
      <c r="FU495" s="24"/>
      <c r="FV495" s="24"/>
      <c r="FW495" s="24"/>
      <c r="FX495" s="24"/>
      <c r="FY495" s="24"/>
      <c r="FZ495" s="24"/>
      <c r="GA495" s="24"/>
      <c r="GB495" s="24"/>
      <c r="GC495" s="24"/>
      <c r="GD495" s="24"/>
      <c r="GE495" s="24"/>
      <c r="GF495" s="24"/>
      <c r="GG495" s="24"/>
      <c r="GH495" s="24"/>
      <c r="GI495" s="24"/>
      <c r="GJ495" s="24"/>
      <c r="GK495" s="24"/>
      <c r="GL495" s="24"/>
      <c r="GM495" s="24"/>
      <c r="GN495" s="24"/>
      <c r="GO495" s="24"/>
      <c r="GP495" s="24"/>
      <c r="GQ495" s="24"/>
      <c r="GR495" s="24"/>
      <c r="GS495" s="24"/>
      <c r="GT495" s="24"/>
      <c r="GU495" s="24"/>
      <c r="GV495" s="24"/>
      <c r="GW495" s="24"/>
      <c r="GX495" s="24"/>
      <c r="GY495" s="24"/>
      <c r="GZ495" s="24"/>
      <c r="HA495" s="24"/>
      <c r="HB495" s="24"/>
      <c r="HC495" s="24"/>
      <c r="HD495" s="24"/>
      <c r="HE495" s="24"/>
      <c r="HF495" s="24"/>
      <c r="HG495" s="24"/>
      <c r="HH495" s="24"/>
      <c r="HI495" s="24"/>
      <c r="HJ495" s="24"/>
      <c r="HK495" s="24"/>
      <c r="HL495" s="24"/>
      <c r="HM495" s="24"/>
      <c r="HN495" s="24"/>
      <c r="HO495" s="24"/>
      <c r="HP495" s="24"/>
      <c r="HQ495" s="24"/>
      <c r="HR495" s="24"/>
      <c r="HS495" s="24"/>
      <c r="HT495" s="24"/>
      <c r="HU495" s="24"/>
      <c r="HV495" s="24"/>
      <c r="HW495" s="24"/>
      <c r="HX495" s="24"/>
      <c r="HY495" s="24"/>
      <c r="HZ495" s="24"/>
      <c r="IA495" s="24"/>
      <c r="IB495" s="24"/>
      <c r="IC495" s="24"/>
      <c r="ID495" s="24"/>
      <c r="IE495" s="24"/>
      <c r="IF495" s="24"/>
      <c r="IG495" s="24"/>
      <c r="IH495" s="24"/>
      <c r="II495" s="24"/>
      <c r="IJ495" s="24"/>
      <c r="IK495" s="24"/>
      <c r="IL495" s="24"/>
      <c r="IM495" s="24"/>
      <c r="IN495" s="24"/>
      <c r="IO495" s="24"/>
      <c r="IP495" s="24"/>
      <c r="IQ495" s="24"/>
      <c r="IR495" s="24"/>
      <c r="IS495" s="24"/>
      <c r="IT495" s="24"/>
      <c r="IU495" s="24"/>
      <c r="IV495" s="24"/>
      <c r="IW495" s="24"/>
      <c r="IX495" s="24"/>
      <c r="IY495" s="24"/>
      <c r="IZ495" s="24"/>
      <c r="JA495" s="24"/>
      <c r="JB495" s="24"/>
      <c r="JC495" s="24"/>
      <c r="JD495" s="24"/>
      <c r="JE495" s="24"/>
      <c r="JF495" s="24"/>
      <c r="JG495" s="24"/>
      <c r="JH495" s="24"/>
      <c r="JI495" s="24"/>
      <c r="JJ495" s="24"/>
      <c r="JK495" s="24"/>
      <c r="JL495" s="24"/>
      <c r="JM495" s="24"/>
      <c r="JN495" s="24"/>
      <c r="JO495" s="24"/>
      <c r="JP495" s="24"/>
      <c r="JQ495" s="24"/>
      <c r="JR495" s="24"/>
      <c r="JS495" s="24"/>
      <c r="JT495" s="24"/>
      <c r="JU495" s="24"/>
      <c r="JV495" s="24"/>
      <c r="JW495" s="24"/>
      <c r="JX495" s="24"/>
      <c r="JY495" s="24"/>
      <c r="JZ495" s="24"/>
      <c r="KA495" s="24"/>
      <c r="KB495" s="24"/>
      <c r="KC495" s="24"/>
      <c r="KD495" s="24"/>
      <c r="KE495" s="24"/>
      <c r="KF495" s="24"/>
      <c r="KG495" s="24"/>
      <c r="KH495" s="24"/>
      <c r="KI495" s="24"/>
      <c r="KJ495" s="24"/>
      <c r="KK495" s="24"/>
      <c r="KL495" s="24"/>
      <c r="KM495" s="24"/>
      <c r="KN495" s="24"/>
      <c r="KO495" s="24"/>
      <c r="KP495" s="24"/>
      <c r="KQ495" s="24"/>
      <c r="KR495" s="24"/>
      <c r="KS495" s="24"/>
      <c r="KT495" s="24"/>
      <c r="KU495" s="24"/>
      <c r="KV495" s="24"/>
      <c r="KW495" s="24"/>
      <c r="KX495" s="24"/>
      <c r="KY495" s="24"/>
      <c r="KZ495" s="24"/>
      <c r="LA495" s="24"/>
      <c r="LB495" s="24"/>
      <c r="LC495" s="24"/>
      <c r="LD495" s="24"/>
      <c r="LE495" s="24"/>
      <c r="LF495" s="24"/>
      <c r="LG495" s="24"/>
      <c r="LH495" s="24"/>
      <c r="LI495" s="24"/>
      <c r="LJ495" s="24"/>
      <c r="LK495" s="24"/>
      <c r="LL495" s="24"/>
      <c r="LM495" s="24"/>
      <c r="LN495" s="24"/>
      <c r="LO495" s="24"/>
      <c r="LP495" s="24"/>
      <c r="LQ495" s="24"/>
      <c r="LR495" s="24"/>
      <c r="LS495" s="24"/>
      <c r="LT495" s="24"/>
      <c r="LU495" s="24"/>
      <c r="LV495" s="24"/>
      <c r="LW495" s="24"/>
      <c r="LX495" s="24"/>
      <c r="LY495" s="24"/>
      <c r="LZ495" s="24"/>
      <c r="MA495" s="24"/>
      <c r="MB495" s="24"/>
      <c r="MC495" s="24"/>
      <c r="MD495" s="24"/>
      <c r="ME495" s="24"/>
      <c r="MF495" s="24"/>
      <c r="MG495" s="24"/>
      <c r="MH495" s="24"/>
      <c r="MI495" s="24"/>
      <c r="MJ495" s="24"/>
      <c r="MK495" s="24"/>
      <c r="ML495" s="24"/>
      <c r="MM495" s="24"/>
      <c r="MN495" s="24"/>
      <c r="MO495" s="24"/>
      <c r="MP495" s="24"/>
      <c r="MQ495" s="24"/>
      <c r="MR495" s="24"/>
      <c r="MS495" s="24"/>
      <c r="MT495" s="24"/>
      <c r="MU495" s="24"/>
      <c r="MV495" s="24"/>
      <c r="MW495" s="24"/>
      <c r="MX495" s="24"/>
      <c r="MY495" s="24"/>
      <c r="MZ495" s="24"/>
      <c r="NA495" s="24"/>
      <c r="NB495" s="24"/>
      <c r="NC495" s="24"/>
      <c r="ND495" s="24"/>
      <c r="NE495" s="24"/>
      <c r="NF495" s="24"/>
      <c r="NG495" s="24"/>
      <c r="NH495" s="24"/>
      <c r="NI495" s="24"/>
      <c r="NJ495" s="24"/>
      <c r="NK495" s="24"/>
      <c r="NL495" s="24"/>
      <c r="NM495" s="24"/>
      <c r="NN495" s="24"/>
      <c r="NO495" s="24"/>
      <c r="NP495" s="24"/>
      <c r="NQ495" s="24"/>
      <c r="NR495" s="24"/>
      <c r="NS495" s="24"/>
      <c r="NT495" s="24"/>
      <c r="NU495" s="24"/>
      <c r="NV495" s="24"/>
      <c r="NW495" s="24"/>
      <c r="NX495" s="24"/>
      <c r="NY495" s="24"/>
      <c r="NZ495" s="24"/>
      <c r="OA495" s="24"/>
      <c r="OB495" s="24"/>
      <c r="OC495" s="24"/>
      <c r="OD495" s="24"/>
      <c r="OE495" s="24"/>
      <c r="OF495" s="24"/>
      <c r="OG495" s="24"/>
      <c r="OH495" s="24"/>
      <c r="OI495" s="24"/>
      <c r="OJ495" s="24"/>
      <c r="OK495" s="24"/>
      <c r="OL495" s="24"/>
      <c r="OM495" s="24"/>
      <c r="ON495" s="24"/>
      <c r="OO495" s="24"/>
      <c r="OP495" s="24"/>
      <c r="OQ495" s="24"/>
      <c r="OR495" s="24"/>
      <c r="OS495" s="24"/>
      <c r="OT495" s="24"/>
      <c r="OU495" s="24"/>
      <c r="OV495" s="24"/>
      <c r="OW495" s="24"/>
      <c r="OX495" s="24"/>
      <c r="OY495" s="24"/>
      <c r="OZ495" s="24"/>
      <c r="PA495" s="24"/>
      <c r="PB495" s="24"/>
      <c r="PC495" s="24"/>
      <c r="PD495" s="24"/>
      <c r="PE495" s="24"/>
      <c r="PF495" s="24"/>
      <c r="PG495" s="24"/>
      <c r="PH495" s="24"/>
      <c r="PI495" s="24"/>
      <c r="PJ495" s="24"/>
      <c r="PK495" s="24"/>
      <c r="PL495" s="24"/>
      <c r="PM495" s="24"/>
      <c r="PN495" s="24"/>
      <c r="PO495" s="24"/>
      <c r="PP495" s="24"/>
      <c r="PQ495" s="24"/>
      <c r="PR495" s="24"/>
      <c r="PS495" s="24"/>
      <c r="PT495" s="24"/>
      <c r="PU495" s="24"/>
      <c r="PV495" s="24"/>
      <c r="PW495" s="24"/>
      <c r="PX495" s="24"/>
      <c r="PY495" s="24"/>
      <c r="PZ495" s="24"/>
      <c r="QA495" s="24"/>
      <c r="QB495" s="24"/>
      <c r="QC495" s="24"/>
      <c r="QD495" s="24"/>
      <c r="QE495" s="24"/>
      <c r="QF495" s="24"/>
      <c r="QG495" s="24"/>
      <c r="QH495" s="24"/>
      <c r="QI495" s="24"/>
      <c r="QJ495" s="24"/>
      <c r="QK495" s="24"/>
      <c r="QL495" s="24"/>
      <c r="QM495" s="24"/>
      <c r="QN495" s="24"/>
      <c r="QO495" s="24"/>
      <c r="QP495" s="24"/>
      <c r="QQ495" s="24"/>
      <c r="QR495" s="24"/>
      <c r="QS495" s="24"/>
      <c r="QT495" s="24"/>
      <c r="QU495" s="24"/>
      <c r="QV495" s="24"/>
      <c r="QW495" s="24"/>
      <c r="QX495" s="24"/>
      <c r="QY495" s="24"/>
      <c r="QZ495" s="24"/>
      <c r="RA495" s="24"/>
      <c r="RB495" s="24"/>
      <c r="RC495" s="24"/>
      <c r="RD495" s="24"/>
      <c r="RE495" s="24"/>
      <c r="RF495" s="24"/>
      <c r="RG495" s="24"/>
      <c r="RH495" s="24"/>
      <c r="RI495" s="24"/>
      <c r="RJ495" s="24"/>
      <c r="RK495" s="24"/>
      <c r="RL495" s="24"/>
      <c r="RM495" s="24"/>
      <c r="RN495" s="24"/>
      <c r="RO495" s="24"/>
      <c r="RP495" s="24"/>
      <c r="RQ495" s="24"/>
      <c r="RR495" s="24"/>
      <c r="RS495" s="24"/>
      <c r="RT495" s="24"/>
      <c r="RU495" s="24"/>
      <c r="RV495" s="24"/>
      <c r="RW495" s="24"/>
      <c r="RX495" s="24"/>
      <c r="RY495" s="24"/>
      <c r="RZ495" s="24"/>
      <c r="SA495" s="24"/>
      <c r="SB495" s="24"/>
      <c r="SC495" s="24"/>
      <c r="SD495" s="24"/>
      <c r="SE495" s="24"/>
      <c r="SF495" s="24"/>
      <c r="SG495" s="24"/>
      <c r="SH495" s="24"/>
      <c r="SI495" s="24"/>
      <c r="SJ495" s="24"/>
      <c r="SK495" s="24"/>
      <c r="SL495" s="24"/>
      <c r="SM495" s="24"/>
      <c r="SN495" s="24"/>
      <c r="SO495" s="24"/>
      <c r="SP495" s="24"/>
      <c r="SQ495" s="24"/>
      <c r="SR495" s="24"/>
      <c r="SS495" s="24"/>
      <c r="ST495" s="24"/>
      <c r="SU495" s="24"/>
      <c r="SV495" s="24"/>
      <c r="SW495" s="24"/>
      <c r="SX495" s="24"/>
      <c r="SY495" s="24"/>
      <c r="SZ495" s="24"/>
      <c r="TA495" s="24"/>
      <c r="TB495" s="24"/>
      <c r="TC495" s="24"/>
      <c r="TD495" s="24"/>
      <c r="TE495" s="24"/>
      <c r="TF495" s="24"/>
      <c r="TG495" s="24"/>
      <c r="TH495" s="24"/>
      <c r="TI495" s="24"/>
      <c r="TJ495" s="24"/>
      <c r="TK495" s="24"/>
      <c r="TL495" s="24"/>
      <c r="TM495" s="24"/>
      <c r="TN495" s="24"/>
      <c r="TO495" s="24"/>
      <c r="TP495" s="24"/>
      <c r="TQ495" s="24"/>
      <c r="TR495" s="24"/>
      <c r="TS495" s="24"/>
      <c r="TT495" s="24"/>
      <c r="TU495" s="24"/>
      <c r="TV495" s="24"/>
      <c r="TW495" s="24"/>
      <c r="TX495" s="24"/>
      <c r="TY495" s="24"/>
      <c r="TZ495" s="24"/>
      <c r="UA495" s="24"/>
      <c r="UB495" s="24"/>
      <c r="UC495" s="24"/>
      <c r="UD495" s="24"/>
      <c r="UE495" s="24"/>
      <c r="UF495" s="24"/>
      <c r="UG495" s="24"/>
      <c r="UH495" s="24"/>
      <c r="UI495" s="24"/>
      <c r="UJ495" s="24"/>
      <c r="UK495" s="24"/>
      <c r="UL495" s="24"/>
      <c r="UM495" s="24"/>
      <c r="UN495" s="24"/>
      <c r="UO495" s="24"/>
      <c r="UP495" s="24"/>
      <c r="UQ495" s="24"/>
      <c r="UR495" s="24"/>
      <c r="US495" s="24"/>
      <c r="UT495" s="24"/>
      <c r="UU495" s="24"/>
      <c r="UV495" s="24"/>
      <c r="UW495" s="24"/>
      <c r="UX495" s="24"/>
      <c r="UY495" s="24"/>
      <c r="UZ495" s="24"/>
      <c r="VA495" s="24"/>
      <c r="VB495" s="24"/>
      <c r="VC495" s="24"/>
      <c r="VD495" s="24"/>
    </row>
    <row r="496" spans="1:576" s="23" customFormat="1" ht="15" customHeight="1" x14ac:dyDescent="0.2">
      <c r="A496" s="18">
        <v>15</v>
      </c>
      <c r="B496" s="89" t="s">
        <v>325</v>
      </c>
      <c r="C496" s="89" t="s">
        <v>326</v>
      </c>
      <c r="D496" s="20">
        <v>14</v>
      </c>
      <c r="E496" s="89" t="s">
        <v>245</v>
      </c>
      <c r="F496" s="89" t="s">
        <v>327</v>
      </c>
      <c r="G496" s="130" t="s">
        <v>114</v>
      </c>
      <c r="H496" s="22">
        <v>40</v>
      </c>
      <c r="I496" s="22" t="s">
        <v>121</v>
      </c>
      <c r="J496" s="21" t="s">
        <v>91</v>
      </c>
      <c r="K496" s="21" t="s">
        <v>272</v>
      </c>
      <c r="L496" s="21" t="s">
        <v>289</v>
      </c>
      <c r="M496" s="22">
        <v>1</v>
      </c>
      <c r="N496" s="62">
        <v>14012</v>
      </c>
      <c r="O496" s="62"/>
      <c r="P496" s="62">
        <f>N496*0.15</f>
        <v>2101.7999999999997</v>
      </c>
      <c r="Q496" s="62">
        <f t="shared" si="257"/>
        <v>16113.8</v>
      </c>
      <c r="R496" s="62">
        <f>70.1*4</f>
        <v>280.39999999999998</v>
      </c>
      <c r="S496" s="62">
        <f t="shared" si="259"/>
        <v>2984.4666666666667</v>
      </c>
      <c r="T496" s="62">
        <f t="shared" si="260"/>
        <v>29844.666666666664</v>
      </c>
      <c r="U496" s="62">
        <f t="shared" si="261"/>
        <v>2819.9149999999995</v>
      </c>
      <c r="V496" s="62">
        <f t="shared" si="262"/>
        <v>483.41399999999999</v>
      </c>
      <c r="W496" s="62">
        <f t="shared" si="263"/>
        <v>805.69</v>
      </c>
      <c r="X496" s="62">
        <f t="shared" si="264"/>
        <v>322.27600000000001</v>
      </c>
      <c r="Y496" s="62">
        <v>1114</v>
      </c>
      <c r="Z496" s="62">
        <v>679</v>
      </c>
      <c r="AA496" s="64">
        <f t="shared" si="267"/>
        <v>8953.4</v>
      </c>
      <c r="AB496" s="64">
        <f t="shared" si="268"/>
        <v>26100.372777777782</v>
      </c>
      <c r="AC496" s="64">
        <f t="shared" si="269"/>
        <v>313204.47333333339</v>
      </c>
      <c r="AD496" s="64"/>
      <c r="AE496" s="64"/>
      <c r="AF496" s="64"/>
      <c r="AG496" s="64"/>
      <c r="AH496" s="64"/>
      <c r="AI496" s="64"/>
      <c r="AJ496" s="64"/>
      <c r="AK496" s="64"/>
      <c r="AL496" s="6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4"/>
      <c r="BV496" s="24"/>
      <c r="BW496" s="24"/>
      <c r="BX496" s="24"/>
      <c r="BY496" s="24"/>
      <c r="BZ496" s="24"/>
      <c r="CA496" s="24"/>
      <c r="CB496" s="24"/>
      <c r="CC496" s="24"/>
      <c r="CD496" s="24"/>
      <c r="CE496" s="24"/>
      <c r="CF496" s="24"/>
      <c r="CG496" s="24"/>
      <c r="CH496" s="24"/>
      <c r="CI496" s="24"/>
      <c r="CJ496" s="24"/>
      <c r="CK496" s="24"/>
      <c r="CL496" s="24"/>
      <c r="CM496" s="24"/>
      <c r="CN496" s="24"/>
      <c r="CO496" s="24"/>
      <c r="CP496" s="24"/>
      <c r="CQ496" s="24"/>
      <c r="CR496" s="24"/>
      <c r="CS496" s="24"/>
      <c r="CT496" s="24"/>
      <c r="CU496" s="24"/>
      <c r="CV496" s="24"/>
      <c r="CW496" s="24"/>
      <c r="CX496" s="24"/>
      <c r="CY496" s="24"/>
      <c r="CZ496" s="24"/>
      <c r="DA496" s="24"/>
      <c r="DB496" s="24"/>
      <c r="DC496" s="24"/>
      <c r="DD496" s="24"/>
      <c r="DE496" s="24"/>
      <c r="DF496" s="24"/>
      <c r="DG496" s="24"/>
      <c r="DH496" s="24"/>
      <c r="DI496" s="24"/>
      <c r="DJ496" s="24"/>
      <c r="DK496" s="24"/>
      <c r="DL496" s="24"/>
      <c r="DM496" s="24"/>
      <c r="DN496" s="24"/>
      <c r="DO496" s="24"/>
      <c r="DP496" s="24"/>
      <c r="DQ496" s="24"/>
      <c r="DR496" s="24"/>
      <c r="DS496" s="24"/>
      <c r="DT496" s="24"/>
      <c r="DU496" s="24"/>
      <c r="DV496" s="24"/>
      <c r="DW496" s="24"/>
      <c r="DX496" s="24"/>
      <c r="DY496" s="24"/>
      <c r="DZ496" s="24"/>
      <c r="EA496" s="24"/>
      <c r="EB496" s="24"/>
      <c r="EC496" s="24"/>
      <c r="ED496" s="24"/>
      <c r="EE496" s="24"/>
      <c r="EF496" s="24"/>
      <c r="EG496" s="24"/>
      <c r="EH496" s="24"/>
      <c r="EI496" s="24"/>
      <c r="EJ496" s="24"/>
      <c r="EK496" s="24"/>
      <c r="EL496" s="24"/>
      <c r="EM496" s="24"/>
      <c r="EN496" s="24"/>
      <c r="EO496" s="24"/>
      <c r="EP496" s="24"/>
      <c r="EQ496" s="24"/>
      <c r="ER496" s="24"/>
      <c r="ES496" s="24"/>
      <c r="ET496" s="24"/>
      <c r="EU496" s="24"/>
      <c r="EV496" s="24"/>
      <c r="EW496" s="24"/>
      <c r="EX496" s="24"/>
      <c r="EY496" s="24"/>
      <c r="EZ496" s="24"/>
      <c r="FA496" s="24"/>
      <c r="FB496" s="24"/>
      <c r="FC496" s="24"/>
      <c r="FD496" s="24"/>
      <c r="FE496" s="24"/>
      <c r="FF496" s="24"/>
      <c r="FG496" s="24"/>
      <c r="FH496" s="24"/>
      <c r="FI496" s="24"/>
      <c r="FJ496" s="24"/>
      <c r="FK496" s="24"/>
      <c r="FL496" s="24"/>
      <c r="FM496" s="24"/>
      <c r="FN496" s="24"/>
      <c r="FO496" s="24"/>
      <c r="FP496" s="24"/>
      <c r="FQ496" s="24"/>
      <c r="FR496" s="24"/>
      <c r="FS496" s="24"/>
      <c r="FT496" s="24"/>
      <c r="FU496" s="24"/>
      <c r="FV496" s="24"/>
      <c r="FW496" s="24"/>
      <c r="FX496" s="24"/>
      <c r="FY496" s="24"/>
      <c r="FZ496" s="24"/>
      <c r="GA496" s="24"/>
      <c r="GB496" s="24"/>
      <c r="GC496" s="24"/>
      <c r="GD496" s="24"/>
      <c r="GE496" s="24"/>
      <c r="GF496" s="24"/>
      <c r="GG496" s="24"/>
      <c r="GH496" s="24"/>
      <c r="GI496" s="24"/>
      <c r="GJ496" s="24"/>
      <c r="GK496" s="24"/>
      <c r="GL496" s="24"/>
      <c r="GM496" s="24"/>
      <c r="GN496" s="24"/>
      <c r="GO496" s="24"/>
      <c r="GP496" s="24"/>
      <c r="GQ496" s="24"/>
      <c r="GR496" s="24"/>
      <c r="GS496" s="24"/>
      <c r="GT496" s="24"/>
      <c r="GU496" s="24"/>
      <c r="GV496" s="24"/>
      <c r="GW496" s="24"/>
      <c r="GX496" s="24"/>
      <c r="GY496" s="24"/>
      <c r="GZ496" s="24"/>
      <c r="HA496" s="24"/>
      <c r="HB496" s="24"/>
      <c r="HC496" s="24"/>
      <c r="HD496" s="24"/>
      <c r="HE496" s="24"/>
      <c r="HF496" s="24"/>
      <c r="HG496" s="24"/>
      <c r="HH496" s="24"/>
      <c r="HI496" s="24"/>
      <c r="HJ496" s="24"/>
      <c r="HK496" s="24"/>
      <c r="HL496" s="24"/>
      <c r="HM496" s="24"/>
      <c r="HN496" s="24"/>
      <c r="HO496" s="24"/>
      <c r="HP496" s="24"/>
      <c r="HQ496" s="24"/>
      <c r="HR496" s="24"/>
      <c r="HS496" s="24"/>
      <c r="HT496" s="24"/>
      <c r="HU496" s="24"/>
      <c r="HV496" s="24"/>
      <c r="HW496" s="24"/>
      <c r="HX496" s="24"/>
      <c r="HY496" s="24"/>
      <c r="HZ496" s="24"/>
      <c r="IA496" s="24"/>
      <c r="IB496" s="24"/>
      <c r="IC496" s="24"/>
      <c r="ID496" s="24"/>
      <c r="IE496" s="24"/>
      <c r="IF496" s="24"/>
      <c r="IG496" s="24"/>
      <c r="IH496" s="24"/>
      <c r="II496" s="24"/>
      <c r="IJ496" s="24"/>
      <c r="IK496" s="24"/>
      <c r="IL496" s="24"/>
      <c r="IM496" s="24"/>
      <c r="IN496" s="24"/>
      <c r="IO496" s="24"/>
      <c r="IP496" s="24"/>
      <c r="IQ496" s="24"/>
      <c r="IR496" s="24"/>
      <c r="IS496" s="24"/>
      <c r="IT496" s="24"/>
      <c r="IU496" s="24"/>
      <c r="IV496" s="24"/>
      <c r="IW496" s="24"/>
      <c r="IX496" s="24"/>
      <c r="IY496" s="24"/>
      <c r="IZ496" s="24"/>
      <c r="JA496" s="24"/>
      <c r="JB496" s="24"/>
      <c r="JC496" s="24"/>
      <c r="JD496" s="24"/>
      <c r="JE496" s="24"/>
      <c r="JF496" s="24"/>
      <c r="JG496" s="24"/>
      <c r="JH496" s="24"/>
      <c r="JI496" s="24"/>
      <c r="JJ496" s="24"/>
      <c r="JK496" s="24"/>
      <c r="JL496" s="24"/>
      <c r="JM496" s="24"/>
      <c r="JN496" s="24"/>
      <c r="JO496" s="24"/>
      <c r="JP496" s="24"/>
      <c r="JQ496" s="24"/>
      <c r="JR496" s="24"/>
      <c r="JS496" s="24"/>
      <c r="JT496" s="24"/>
      <c r="JU496" s="24"/>
      <c r="JV496" s="24"/>
      <c r="JW496" s="24"/>
      <c r="JX496" s="24"/>
      <c r="JY496" s="24"/>
      <c r="JZ496" s="24"/>
      <c r="KA496" s="24"/>
      <c r="KB496" s="24"/>
      <c r="KC496" s="24"/>
      <c r="KD496" s="24"/>
      <c r="KE496" s="24"/>
      <c r="KF496" s="24"/>
      <c r="KG496" s="24"/>
      <c r="KH496" s="24"/>
      <c r="KI496" s="24"/>
      <c r="KJ496" s="24"/>
      <c r="KK496" s="24"/>
      <c r="KL496" s="24"/>
      <c r="KM496" s="24"/>
      <c r="KN496" s="24"/>
      <c r="KO496" s="24"/>
      <c r="KP496" s="24"/>
      <c r="KQ496" s="24"/>
      <c r="KR496" s="24"/>
      <c r="KS496" s="24"/>
      <c r="KT496" s="24"/>
      <c r="KU496" s="24"/>
      <c r="KV496" s="24"/>
      <c r="KW496" s="24"/>
      <c r="KX496" s="24"/>
      <c r="KY496" s="24"/>
      <c r="KZ496" s="24"/>
      <c r="LA496" s="24"/>
      <c r="LB496" s="24"/>
      <c r="LC496" s="24"/>
      <c r="LD496" s="24"/>
      <c r="LE496" s="24"/>
      <c r="LF496" s="24"/>
      <c r="LG496" s="24"/>
      <c r="LH496" s="24"/>
      <c r="LI496" s="24"/>
      <c r="LJ496" s="24"/>
      <c r="LK496" s="24"/>
      <c r="LL496" s="24"/>
      <c r="LM496" s="24"/>
      <c r="LN496" s="24"/>
      <c r="LO496" s="24"/>
      <c r="LP496" s="24"/>
      <c r="LQ496" s="24"/>
      <c r="LR496" s="24"/>
      <c r="LS496" s="24"/>
      <c r="LT496" s="24"/>
      <c r="LU496" s="24"/>
      <c r="LV496" s="24"/>
      <c r="LW496" s="24"/>
      <c r="LX496" s="24"/>
      <c r="LY496" s="24"/>
      <c r="LZ496" s="24"/>
      <c r="MA496" s="24"/>
      <c r="MB496" s="24"/>
      <c r="MC496" s="24"/>
      <c r="MD496" s="24"/>
      <c r="ME496" s="24"/>
      <c r="MF496" s="24"/>
      <c r="MG496" s="24"/>
      <c r="MH496" s="24"/>
      <c r="MI496" s="24"/>
      <c r="MJ496" s="24"/>
      <c r="MK496" s="24"/>
      <c r="ML496" s="24"/>
      <c r="MM496" s="24"/>
      <c r="MN496" s="24"/>
      <c r="MO496" s="24"/>
      <c r="MP496" s="24"/>
      <c r="MQ496" s="24"/>
      <c r="MR496" s="24"/>
      <c r="MS496" s="24"/>
      <c r="MT496" s="24"/>
      <c r="MU496" s="24"/>
      <c r="MV496" s="24"/>
      <c r="MW496" s="24"/>
      <c r="MX496" s="24"/>
      <c r="MY496" s="24"/>
      <c r="MZ496" s="24"/>
      <c r="NA496" s="24"/>
      <c r="NB496" s="24"/>
      <c r="NC496" s="24"/>
      <c r="ND496" s="24"/>
      <c r="NE496" s="24"/>
      <c r="NF496" s="24"/>
      <c r="NG496" s="24"/>
      <c r="NH496" s="24"/>
      <c r="NI496" s="24"/>
      <c r="NJ496" s="24"/>
      <c r="NK496" s="24"/>
      <c r="NL496" s="24"/>
      <c r="NM496" s="24"/>
      <c r="NN496" s="24"/>
      <c r="NO496" s="24"/>
      <c r="NP496" s="24"/>
      <c r="NQ496" s="24"/>
      <c r="NR496" s="24"/>
      <c r="NS496" s="24"/>
      <c r="NT496" s="24"/>
      <c r="NU496" s="24"/>
      <c r="NV496" s="24"/>
      <c r="NW496" s="24"/>
      <c r="NX496" s="24"/>
      <c r="NY496" s="24"/>
      <c r="NZ496" s="24"/>
      <c r="OA496" s="24"/>
      <c r="OB496" s="24"/>
      <c r="OC496" s="24"/>
      <c r="OD496" s="24"/>
      <c r="OE496" s="24"/>
      <c r="OF496" s="24"/>
      <c r="OG496" s="24"/>
      <c r="OH496" s="24"/>
      <c r="OI496" s="24"/>
      <c r="OJ496" s="24"/>
      <c r="OK496" s="24"/>
      <c r="OL496" s="24"/>
      <c r="OM496" s="24"/>
      <c r="ON496" s="24"/>
      <c r="OO496" s="24"/>
      <c r="OP496" s="24"/>
      <c r="OQ496" s="24"/>
      <c r="OR496" s="24"/>
      <c r="OS496" s="24"/>
      <c r="OT496" s="24"/>
      <c r="OU496" s="24"/>
      <c r="OV496" s="24"/>
      <c r="OW496" s="24"/>
      <c r="OX496" s="24"/>
      <c r="OY496" s="24"/>
      <c r="OZ496" s="24"/>
      <c r="PA496" s="24"/>
      <c r="PB496" s="24"/>
      <c r="PC496" s="24"/>
      <c r="PD496" s="24"/>
      <c r="PE496" s="24"/>
      <c r="PF496" s="24"/>
      <c r="PG496" s="24"/>
      <c r="PH496" s="24"/>
      <c r="PI496" s="24"/>
      <c r="PJ496" s="24"/>
      <c r="PK496" s="24"/>
      <c r="PL496" s="24"/>
      <c r="PM496" s="24"/>
      <c r="PN496" s="24"/>
      <c r="PO496" s="24"/>
      <c r="PP496" s="24"/>
      <c r="PQ496" s="24"/>
      <c r="PR496" s="24"/>
      <c r="PS496" s="24"/>
      <c r="PT496" s="24"/>
      <c r="PU496" s="24"/>
      <c r="PV496" s="24"/>
      <c r="PW496" s="24"/>
      <c r="PX496" s="24"/>
      <c r="PY496" s="24"/>
      <c r="PZ496" s="24"/>
      <c r="QA496" s="24"/>
      <c r="QB496" s="24"/>
      <c r="QC496" s="24"/>
      <c r="QD496" s="24"/>
      <c r="QE496" s="24"/>
      <c r="QF496" s="24"/>
      <c r="QG496" s="24"/>
      <c r="QH496" s="24"/>
      <c r="QI496" s="24"/>
      <c r="QJ496" s="24"/>
      <c r="QK496" s="24"/>
      <c r="QL496" s="24"/>
      <c r="QM496" s="24"/>
      <c r="QN496" s="24"/>
      <c r="QO496" s="24"/>
      <c r="QP496" s="24"/>
      <c r="QQ496" s="24"/>
      <c r="QR496" s="24"/>
      <c r="QS496" s="24"/>
      <c r="QT496" s="24"/>
      <c r="QU496" s="24"/>
      <c r="QV496" s="24"/>
      <c r="QW496" s="24"/>
      <c r="QX496" s="24"/>
      <c r="QY496" s="24"/>
      <c r="QZ496" s="24"/>
      <c r="RA496" s="24"/>
      <c r="RB496" s="24"/>
      <c r="RC496" s="24"/>
      <c r="RD496" s="24"/>
      <c r="RE496" s="24"/>
      <c r="RF496" s="24"/>
      <c r="RG496" s="24"/>
      <c r="RH496" s="24"/>
      <c r="RI496" s="24"/>
      <c r="RJ496" s="24"/>
      <c r="RK496" s="24"/>
      <c r="RL496" s="24"/>
      <c r="RM496" s="24"/>
      <c r="RN496" s="24"/>
      <c r="RO496" s="24"/>
      <c r="RP496" s="24"/>
      <c r="RQ496" s="24"/>
      <c r="RR496" s="24"/>
      <c r="RS496" s="24"/>
      <c r="RT496" s="24"/>
      <c r="RU496" s="24"/>
      <c r="RV496" s="24"/>
      <c r="RW496" s="24"/>
      <c r="RX496" s="24"/>
      <c r="RY496" s="24"/>
      <c r="RZ496" s="24"/>
      <c r="SA496" s="24"/>
      <c r="SB496" s="24"/>
      <c r="SC496" s="24"/>
      <c r="SD496" s="24"/>
      <c r="SE496" s="24"/>
      <c r="SF496" s="24"/>
      <c r="SG496" s="24"/>
      <c r="SH496" s="24"/>
      <c r="SI496" s="24"/>
      <c r="SJ496" s="24"/>
      <c r="SK496" s="24"/>
      <c r="SL496" s="24"/>
      <c r="SM496" s="24"/>
      <c r="SN496" s="24"/>
      <c r="SO496" s="24"/>
      <c r="SP496" s="24"/>
      <c r="SQ496" s="24"/>
      <c r="SR496" s="24"/>
      <c r="SS496" s="24"/>
      <c r="ST496" s="24"/>
      <c r="SU496" s="24"/>
      <c r="SV496" s="24"/>
      <c r="SW496" s="24"/>
      <c r="SX496" s="24"/>
      <c r="SY496" s="24"/>
      <c r="SZ496" s="24"/>
      <c r="TA496" s="24"/>
      <c r="TB496" s="24"/>
      <c r="TC496" s="24"/>
      <c r="TD496" s="24"/>
      <c r="TE496" s="24"/>
      <c r="TF496" s="24"/>
      <c r="TG496" s="24"/>
      <c r="TH496" s="24"/>
      <c r="TI496" s="24"/>
      <c r="TJ496" s="24"/>
      <c r="TK496" s="24"/>
      <c r="TL496" s="24"/>
      <c r="TM496" s="24"/>
      <c r="TN496" s="24"/>
      <c r="TO496" s="24"/>
      <c r="TP496" s="24"/>
      <c r="TQ496" s="24"/>
      <c r="TR496" s="24"/>
      <c r="TS496" s="24"/>
      <c r="TT496" s="24"/>
      <c r="TU496" s="24"/>
      <c r="TV496" s="24"/>
      <c r="TW496" s="24"/>
      <c r="TX496" s="24"/>
      <c r="TY496" s="24"/>
      <c r="TZ496" s="24"/>
      <c r="UA496" s="24"/>
      <c r="UB496" s="24"/>
      <c r="UC496" s="24"/>
      <c r="UD496" s="24"/>
      <c r="UE496" s="24"/>
      <c r="UF496" s="24"/>
      <c r="UG496" s="24"/>
      <c r="UH496" s="24"/>
      <c r="UI496" s="24"/>
      <c r="UJ496" s="24"/>
      <c r="UK496" s="24"/>
      <c r="UL496" s="24"/>
      <c r="UM496" s="24"/>
      <c r="UN496" s="24"/>
      <c r="UO496" s="24"/>
      <c r="UP496" s="24"/>
      <c r="UQ496" s="24"/>
      <c r="UR496" s="24"/>
      <c r="US496" s="24"/>
      <c r="UT496" s="24"/>
      <c r="UU496" s="24"/>
      <c r="UV496" s="24"/>
      <c r="UW496" s="24"/>
      <c r="UX496" s="24"/>
      <c r="UY496" s="24"/>
      <c r="UZ496" s="24"/>
      <c r="VA496" s="24"/>
      <c r="VB496" s="24"/>
      <c r="VC496" s="24"/>
      <c r="VD496" s="24"/>
    </row>
    <row r="497" spans="1:576" s="23" customFormat="1" ht="15" customHeight="1" x14ac:dyDescent="0.2">
      <c r="A497" s="18">
        <v>16</v>
      </c>
      <c r="B497" s="89" t="s">
        <v>325</v>
      </c>
      <c r="C497" s="89" t="s">
        <v>326</v>
      </c>
      <c r="D497" s="20">
        <v>14</v>
      </c>
      <c r="E497" s="89" t="s">
        <v>245</v>
      </c>
      <c r="F497" s="89" t="s">
        <v>327</v>
      </c>
      <c r="G497" s="130" t="s">
        <v>114</v>
      </c>
      <c r="H497" s="22">
        <v>40</v>
      </c>
      <c r="I497" s="22" t="s">
        <v>121</v>
      </c>
      <c r="J497" s="21" t="s">
        <v>91</v>
      </c>
      <c r="K497" s="21" t="s">
        <v>272</v>
      </c>
      <c r="L497" s="21" t="s">
        <v>289</v>
      </c>
      <c r="M497" s="22">
        <v>1</v>
      </c>
      <c r="N497" s="62">
        <v>14012</v>
      </c>
      <c r="O497" s="62"/>
      <c r="P497" s="62">
        <f>N497*0.15</f>
        <v>2101.7999999999997</v>
      </c>
      <c r="Q497" s="62">
        <f t="shared" si="257"/>
        <v>16113.8</v>
      </c>
      <c r="R497" s="62">
        <f>70.1*4</f>
        <v>280.39999999999998</v>
      </c>
      <c r="S497" s="62">
        <f t="shared" si="259"/>
        <v>2984.4666666666667</v>
      </c>
      <c r="T497" s="62">
        <f t="shared" si="260"/>
        <v>29844.666666666664</v>
      </c>
      <c r="U497" s="62">
        <f t="shared" si="261"/>
        <v>2819.9149999999995</v>
      </c>
      <c r="V497" s="62">
        <f t="shared" si="262"/>
        <v>483.41399999999999</v>
      </c>
      <c r="W497" s="62">
        <f t="shared" si="263"/>
        <v>805.69</v>
      </c>
      <c r="X497" s="62">
        <f t="shared" si="264"/>
        <v>322.27600000000001</v>
      </c>
      <c r="Y497" s="62">
        <v>1114</v>
      </c>
      <c r="Z497" s="62">
        <v>679</v>
      </c>
      <c r="AA497" s="64">
        <f t="shared" si="267"/>
        <v>8953.4</v>
      </c>
      <c r="AB497" s="64">
        <f t="shared" si="268"/>
        <v>26100.372777777782</v>
      </c>
      <c r="AC497" s="64">
        <f t="shared" si="269"/>
        <v>313204.47333333339</v>
      </c>
      <c r="AD497" s="64"/>
      <c r="AE497" s="64"/>
      <c r="AF497" s="64"/>
      <c r="AG497" s="64"/>
      <c r="AH497" s="64"/>
      <c r="AI497" s="64"/>
      <c r="AJ497" s="64"/>
      <c r="AK497" s="64"/>
      <c r="AL497" s="6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  <c r="BR497" s="24"/>
      <c r="BS497" s="24"/>
      <c r="BT497" s="24"/>
      <c r="BU497" s="24"/>
      <c r="BV497" s="24"/>
      <c r="BW497" s="24"/>
      <c r="BX497" s="24"/>
      <c r="BY497" s="24"/>
      <c r="BZ497" s="24"/>
      <c r="CA497" s="24"/>
      <c r="CB497" s="24"/>
      <c r="CC497" s="24"/>
      <c r="CD497" s="24"/>
      <c r="CE497" s="24"/>
      <c r="CF497" s="24"/>
      <c r="CG497" s="24"/>
      <c r="CH497" s="24"/>
      <c r="CI497" s="24"/>
      <c r="CJ497" s="24"/>
      <c r="CK497" s="24"/>
      <c r="CL497" s="24"/>
      <c r="CM497" s="24"/>
      <c r="CN497" s="24"/>
      <c r="CO497" s="24"/>
      <c r="CP497" s="24"/>
      <c r="CQ497" s="24"/>
      <c r="CR497" s="24"/>
      <c r="CS497" s="24"/>
      <c r="CT497" s="24"/>
      <c r="CU497" s="24"/>
      <c r="CV497" s="24"/>
      <c r="CW497" s="24"/>
      <c r="CX497" s="24"/>
      <c r="CY497" s="24"/>
      <c r="CZ497" s="24"/>
      <c r="DA497" s="24"/>
      <c r="DB497" s="24"/>
      <c r="DC497" s="24"/>
      <c r="DD497" s="24"/>
      <c r="DE497" s="24"/>
      <c r="DF497" s="24"/>
      <c r="DG497" s="24"/>
      <c r="DH497" s="24"/>
      <c r="DI497" s="24"/>
      <c r="DJ497" s="24"/>
      <c r="DK497" s="24"/>
      <c r="DL497" s="24"/>
      <c r="DM497" s="24"/>
      <c r="DN497" s="24"/>
      <c r="DO497" s="24"/>
      <c r="DP497" s="24"/>
      <c r="DQ497" s="24"/>
      <c r="DR497" s="24"/>
      <c r="DS497" s="24"/>
      <c r="DT497" s="24"/>
      <c r="DU497" s="24"/>
      <c r="DV497" s="24"/>
      <c r="DW497" s="24"/>
      <c r="DX497" s="24"/>
      <c r="DY497" s="24"/>
      <c r="DZ497" s="24"/>
      <c r="EA497" s="24"/>
      <c r="EB497" s="24"/>
      <c r="EC497" s="24"/>
      <c r="ED497" s="24"/>
      <c r="EE497" s="24"/>
      <c r="EF497" s="24"/>
      <c r="EG497" s="24"/>
      <c r="EH497" s="24"/>
      <c r="EI497" s="24"/>
      <c r="EJ497" s="24"/>
      <c r="EK497" s="24"/>
      <c r="EL497" s="24"/>
      <c r="EM497" s="24"/>
      <c r="EN497" s="24"/>
      <c r="EO497" s="24"/>
      <c r="EP497" s="24"/>
      <c r="EQ497" s="24"/>
      <c r="ER497" s="24"/>
      <c r="ES497" s="24"/>
      <c r="ET497" s="24"/>
      <c r="EU497" s="24"/>
      <c r="EV497" s="24"/>
      <c r="EW497" s="24"/>
      <c r="EX497" s="24"/>
      <c r="EY497" s="24"/>
      <c r="EZ497" s="24"/>
      <c r="FA497" s="24"/>
      <c r="FB497" s="24"/>
      <c r="FC497" s="24"/>
      <c r="FD497" s="24"/>
      <c r="FE497" s="24"/>
      <c r="FF497" s="24"/>
      <c r="FG497" s="24"/>
      <c r="FH497" s="24"/>
      <c r="FI497" s="24"/>
      <c r="FJ497" s="24"/>
      <c r="FK497" s="24"/>
      <c r="FL497" s="24"/>
      <c r="FM497" s="24"/>
      <c r="FN497" s="24"/>
      <c r="FO497" s="24"/>
      <c r="FP497" s="24"/>
      <c r="FQ497" s="24"/>
      <c r="FR497" s="24"/>
      <c r="FS497" s="24"/>
      <c r="FT497" s="24"/>
      <c r="FU497" s="24"/>
      <c r="FV497" s="24"/>
      <c r="FW497" s="24"/>
      <c r="FX497" s="24"/>
      <c r="FY497" s="24"/>
      <c r="FZ497" s="24"/>
      <c r="GA497" s="24"/>
      <c r="GB497" s="24"/>
      <c r="GC497" s="24"/>
      <c r="GD497" s="24"/>
      <c r="GE497" s="24"/>
      <c r="GF497" s="24"/>
      <c r="GG497" s="24"/>
      <c r="GH497" s="24"/>
      <c r="GI497" s="24"/>
      <c r="GJ497" s="24"/>
      <c r="GK497" s="24"/>
      <c r="GL497" s="24"/>
      <c r="GM497" s="24"/>
      <c r="GN497" s="24"/>
      <c r="GO497" s="24"/>
      <c r="GP497" s="24"/>
      <c r="GQ497" s="24"/>
      <c r="GR497" s="24"/>
      <c r="GS497" s="24"/>
      <c r="GT497" s="24"/>
      <c r="GU497" s="24"/>
      <c r="GV497" s="24"/>
      <c r="GW497" s="24"/>
      <c r="GX497" s="24"/>
      <c r="GY497" s="24"/>
      <c r="GZ497" s="24"/>
      <c r="HA497" s="24"/>
      <c r="HB497" s="24"/>
      <c r="HC497" s="24"/>
      <c r="HD497" s="24"/>
      <c r="HE497" s="24"/>
      <c r="HF497" s="24"/>
      <c r="HG497" s="24"/>
      <c r="HH497" s="24"/>
      <c r="HI497" s="24"/>
      <c r="HJ497" s="24"/>
      <c r="HK497" s="24"/>
      <c r="HL497" s="24"/>
      <c r="HM497" s="24"/>
      <c r="HN497" s="24"/>
      <c r="HO497" s="24"/>
      <c r="HP497" s="24"/>
      <c r="HQ497" s="24"/>
      <c r="HR497" s="24"/>
      <c r="HS497" s="24"/>
      <c r="HT497" s="24"/>
      <c r="HU497" s="24"/>
      <c r="HV497" s="24"/>
      <c r="HW497" s="24"/>
      <c r="HX497" s="24"/>
      <c r="HY497" s="24"/>
      <c r="HZ497" s="24"/>
      <c r="IA497" s="24"/>
      <c r="IB497" s="24"/>
      <c r="IC497" s="24"/>
      <c r="ID497" s="24"/>
      <c r="IE497" s="24"/>
      <c r="IF497" s="24"/>
      <c r="IG497" s="24"/>
      <c r="IH497" s="24"/>
      <c r="II497" s="24"/>
      <c r="IJ497" s="24"/>
      <c r="IK497" s="24"/>
      <c r="IL497" s="24"/>
      <c r="IM497" s="24"/>
      <c r="IN497" s="24"/>
      <c r="IO497" s="24"/>
      <c r="IP497" s="24"/>
      <c r="IQ497" s="24"/>
      <c r="IR497" s="24"/>
      <c r="IS497" s="24"/>
      <c r="IT497" s="24"/>
      <c r="IU497" s="24"/>
      <c r="IV497" s="24"/>
      <c r="IW497" s="24"/>
      <c r="IX497" s="24"/>
      <c r="IY497" s="24"/>
      <c r="IZ497" s="24"/>
      <c r="JA497" s="24"/>
      <c r="JB497" s="24"/>
      <c r="JC497" s="24"/>
      <c r="JD497" s="24"/>
      <c r="JE497" s="24"/>
      <c r="JF497" s="24"/>
      <c r="JG497" s="24"/>
      <c r="JH497" s="24"/>
      <c r="JI497" s="24"/>
      <c r="JJ497" s="24"/>
      <c r="JK497" s="24"/>
      <c r="JL497" s="24"/>
      <c r="JM497" s="24"/>
      <c r="JN497" s="24"/>
      <c r="JO497" s="24"/>
      <c r="JP497" s="24"/>
      <c r="JQ497" s="24"/>
      <c r="JR497" s="24"/>
      <c r="JS497" s="24"/>
      <c r="JT497" s="24"/>
      <c r="JU497" s="24"/>
      <c r="JV497" s="24"/>
      <c r="JW497" s="24"/>
      <c r="JX497" s="24"/>
      <c r="JY497" s="24"/>
      <c r="JZ497" s="24"/>
      <c r="KA497" s="24"/>
      <c r="KB497" s="24"/>
      <c r="KC497" s="24"/>
      <c r="KD497" s="24"/>
      <c r="KE497" s="24"/>
      <c r="KF497" s="24"/>
      <c r="KG497" s="24"/>
      <c r="KH497" s="24"/>
      <c r="KI497" s="24"/>
      <c r="KJ497" s="24"/>
      <c r="KK497" s="24"/>
      <c r="KL497" s="24"/>
      <c r="KM497" s="24"/>
      <c r="KN497" s="24"/>
      <c r="KO497" s="24"/>
      <c r="KP497" s="24"/>
      <c r="KQ497" s="24"/>
      <c r="KR497" s="24"/>
      <c r="KS497" s="24"/>
      <c r="KT497" s="24"/>
      <c r="KU497" s="24"/>
      <c r="KV497" s="24"/>
      <c r="KW497" s="24"/>
      <c r="KX497" s="24"/>
      <c r="KY497" s="24"/>
      <c r="KZ497" s="24"/>
      <c r="LA497" s="24"/>
      <c r="LB497" s="24"/>
      <c r="LC497" s="24"/>
      <c r="LD497" s="24"/>
      <c r="LE497" s="24"/>
      <c r="LF497" s="24"/>
      <c r="LG497" s="24"/>
      <c r="LH497" s="24"/>
      <c r="LI497" s="24"/>
      <c r="LJ497" s="24"/>
      <c r="LK497" s="24"/>
      <c r="LL497" s="24"/>
      <c r="LM497" s="24"/>
      <c r="LN497" s="24"/>
      <c r="LO497" s="24"/>
      <c r="LP497" s="24"/>
      <c r="LQ497" s="24"/>
      <c r="LR497" s="24"/>
      <c r="LS497" s="24"/>
      <c r="LT497" s="24"/>
      <c r="LU497" s="24"/>
      <c r="LV497" s="24"/>
      <c r="LW497" s="24"/>
      <c r="LX497" s="24"/>
      <c r="LY497" s="24"/>
      <c r="LZ497" s="24"/>
      <c r="MA497" s="24"/>
      <c r="MB497" s="24"/>
      <c r="MC497" s="24"/>
      <c r="MD497" s="24"/>
      <c r="ME497" s="24"/>
      <c r="MF497" s="24"/>
      <c r="MG497" s="24"/>
      <c r="MH497" s="24"/>
      <c r="MI497" s="24"/>
      <c r="MJ497" s="24"/>
      <c r="MK497" s="24"/>
      <c r="ML497" s="24"/>
      <c r="MM497" s="24"/>
      <c r="MN497" s="24"/>
      <c r="MO497" s="24"/>
      <c r="MP497" s="24"/>
      <c r="MQ497" s="24"/>
      <c r="MR497" s="24"/>
      <c r="MS497" s="24"/>
      <c r="MT497" s="24"/>
      <c r="MU497" s="24"/>
      <c r="MV497" s="24"/>
      <c r="MW497" s="24"/>
      <c r="MX497" s="24"/>
      <c r="MY497" s="24"/>
      <c r="MZ497" s="24"/>
      <c r="NA497" s="24"/>
      <c r="NB497" s="24"/>
      <c r="NC497" s="24"/>
      <c r="ND497" s="24"/>
      <c r="NE497" s="24"/>
      <c r="NF497" s="24"/>
      <c r="NG497" s="24"/>
      <c r="NH497" s="24"/>
      <c r="NI497" s="24"/>
      <c r="NJ497" s="24"/>
      <c r="NK497" s="24"/>
      <c r="NL497" s="24"/>
      <c r="NM497" s="24"/>
      <c r="NN497" s="24"/>
      <c r="NO497" s="24"/>
      <c r="NP497" s="24"/>
      <c r="NQ497" s="24"/>
      <c r="NR497" s="24"/>
      <c r="NS497" s="24"/>
      <c r="NT497" s="24"/>
      <c r="NU497" s="24"/>
      <c r="NV497" s="24"/>
      <c r="NW497" s="24"/>
      <c r="NX497" s="24"/>
      <c r="NY497" s="24"/>
      <c r="NZ497" s="24"/>
      <c r="OA497" s="24"/>
      <c r="OB497" s="24"/>
      <c r="OC497" s="24"/>
      <c r="OD497" s="24"/>
      <c r="OE497" s="24"/>
      <c r="OF497" s="24"/>
      <c r="OG497" s="24"/>
      <c r="OH497" s="24"/>
      <c r="OI497" s="24"/>
      <c r="OJ497" s="24"/>
      <c r="OK497" s="24"/>
      <c r="OL497" s="24"/>
      <c r="OM497" s="24"/>
      <c r="ON497" s="24"/>
      <c r="OO497" s="24"/>
      <c r="OP497" s="24"/>
      <c r="OQ497" s="24"/>
      <c r="OR497" s="24"/>
      <c r="OS497" s="24"/>
      <c r="OT497" s="24"/>
      <c r="OU497" s="24"/>
      <c r="OV497" s="24"/>
      <c r="OW497" s="24"/>
      <c r="OX497" s="24"/>
      <c r="OY497" s="24"/>
      <c r="OZ497" s="24"/>
      <c r="PA497" s="24"/>
      <c r="PB497" s="24"/>
      <c r="PC497" s="24"/>
      <c r="PD497" s="24"/>
      <c r="PE497" s="24"/>
      <c r="PF497" s="24"/>
      <c r="PG497" s="24"/>
      <c r="PH497" s="24"/>
      <c r="PI497" s="24"/>
      <c r="PJ497" s="24"/>
      <c r="PK497" s="24"/>
      <c r="PL497" s="24"/>
      <c r="PM497" s="24"/>
      <c r="PN497" s="24"/>
      <c r="PO497" s="24"/>
      <c r="PP497" s="24"/>
      <c r="PQ497" s="24"/>
      <c r="PR497" s="24"/>
      <c r="PS497" s="24"/>
      <c r="PT497" s="24"/>
      <c r="PU497" s="24"/>
      <c r="PV497" s="24"/>
      <c r="PW497" s="24"/>
      <c r="PX497" s="24"/>
      <c r="PY497" s="24"/>
      <c r="PZ497" s="24"/>
      <c r="QA497" s="24"/>
      <c r="QB497" s="24"/>
      <c r="QC497" s="24"/>
      <c r="QD497" s="24"/>
      <c r="QE497" s="24"/>
      <c r="QF497" s="24"/>
      <c r="QG497" s="24"/>
      <c r="QH497" s="24"/>
      <c r="QI497" s="24"/>
      <c r="QJ497" s="24"/>
      <c r="QK497" s="24"/>
      <c r="QL497" s="24"/>
      <c r="QM497" s="24"/>
      <c r="QN497" s="24"/>
      <c r="QO497" s="24"/>
      <c r="QP497" s="24"/>
      <c r="QQ497" s="24"/>
      <c r="QR497" s="24"/>
      <c r="QS497" s="24"/>
      <c r="QT497" s="24"/>
      <c r="QU497" s="24"/>
      <c r="QV497" s="24"/>
      <c r="QW497" s="24"/>
      <c r="QX497" s="24"/>
      <c r="QY497" s="24"/>
      <c r="QZ497" s="24"/>
      <c r="RA497" s="24"/>
      <c r="RB497" s="24"/>
      <c r="RC497" s="24"/>
      <c r="RD497" s="24"/>
      <c r="RE497" s="24"/>
      <c r="RF497" s="24"/>
      <c r="RG497" s="24"/>
      <c r="RH497" s="24"/>
      <c r="RI497" s="24"/>
      <c r="RJ497" s="24"/>
      <c r="RK497" s="24"/>
      <c r="RL497" s="24"/>
      <c r="RM497" s="24"/>
      <c r="RN497" s="24"/>
      <c r="RO497" s="24"/>
      <c r="RP497" s="24"/>
      <c r="RQ497" s="24"/>
      <c r="RR497" s="24"/>
      <c r="RS497" s="24"/>
      <c r="RT497" s="24"/>
      <c r="RU497" s="24"/>
      <c r="RV497" s="24"/>
      <c r="RW497" s="24"/>
      <c r="RX497" s="24"/>
      <c r="RY497" s="24"/>
      <c r="RZ497" s="24"/>
      <c r="SA497" s="24"/>
      <c r="SB497" s="24"/>
      <c r="SC497" s="24"/>
      <c r="SD497" s="24"/>
      <c r="SE497" s="24"/>
      <c r="SF497" s="24"/>
      <c r="SG497" s="24"/>
      <c r="SH497" s="24"/>
      <c r="SI497" s="24"/>
      <c r="SJ497" s="24"/>
      <c r="SK497" s="24"/>
      <c r="SL497" s="24"/>
      <c r="SM497" s="24"/>
      <c r="SN497" s="24"/>
      <c r="SO497" s="24"/>
      <c r="SP497" s="24"/>
      <c r="SQ497" s="24"/>
      <c r="SR497" s="24"/>
      <c r="SS497" s="24"/>
      <c r="ST497" s="24"/>
      <c r="SU497" s="24"/>
      <c r="SV497" s="24"/>
      <c r="SW497" s="24"/>
      <c r="SX497" s="24"/>
      <c r="SY497" s="24"/>
      <c r="SZ497" s="24"/>
      <c r="TA497" s="24"/>
      <c r="TB497" s="24"/>
      <c r="TC497" s="24"/>
      <c r="TD497" s="24"/>
      <c r="TE497" s="24"/>
      <c r="TF497" s="24"/>
      <c r="TG497" s="24"/>
      <c r="TH497" s="24"/>
      <c r="TI497" s="24"/>
      <c r="TJ497" s="24"/>
      <c r="TK497" s="24"/>
      <c r="TL497" s="24"/>
      <c r="TM497" s="24"/>
      <c r="TN497" s="24"/>
      <c r="TO497" s="24"/>
      <c r="TP497" s="24"/>
      <c r="TQ497" s="24"/>
      <c r="TR497" s="24"/>
      <c r="TS497" s="24"/>
      <c r="TT497" s="24"/>
      <c r="TU497" s="24"/>
      <c r="TV497" s="24"/>
      <c r="TW497" s="24"/>
      <c r="TX497" s="24"/>
      <c r="TY497" s="24"/>
      <c r="TZ497" s="24"/>
      <c r="UA497" s="24"/>
      <c r="UB497" s="24"/>
      <c r="UC497" s="24"/>
      <c r="UD497" s="24"/>
      <c r="UE497" s="24"/>
      <c r="UF497" s="24"/>
      <c r="UG497" s="24"/>
      <c r="UH497" s="24"/>
      <c r="UI497" s="24"/>
      <c r="UJ497" s="24"/>
      <c r="UK497" s="24"/>
      <c r="UL497" s="24"/>
      <c r="UM497" s="24"/>
      <c r="UN497" s="24"/>
      <c r="UO497" s="24"/>
      <c r="UP497" s="24"/>
      <c r="UQ497" s="24"/>
      <c r="UR497" s="24"/>
      <c r="US497" s="24"/>
      <c r="UT497" s="24"/>
      <c r="UU497" s="24"/>
      <c r="UV497" s="24"/>
      <c r="UW497" s="24"/>
      <c r="UX497" s="24"/>
      <c r="UY497" s="24"/>
      <c r="UZ497" s="24"/>
      <c r="VA497" s="24"/>
      <c r="VB497" s="24"/>
      <c r="VC497" s="24"/>
      <c r="VD497" s="24"/>
    </row>
    <row r="498" spans="1:576" s="23" customFormat="1" ht="15" customHeight="1" x14ac:dyDescent="0.2">
      <c r="A498" s="18">
        <v>17</v>
      </c>
      <c r="B498" s="19" t="s">
        <v>325</v>
      </c>
      <c r="C498" s="19" t="s">
        <v>326</v>
      </c>
      <c r="D498" s="20">
        <v>14</v>
      </c>
      <c r="E498" s="19" t="s">
        <v>245</v>
      </c>
      <c r="F498" s="19" t="s">
        <v>327</v>
      </c>
      <c r="G498" s="131" t="s">
        <v>114</v>
      </c>
      <c r="H498" s="22">
        <v>40</v>
      </c>
      <c r="I498" s="157" t="s">
        <v>121</v>
      </c>
      <c r="J498" s="156" t="s">
        <v>115</v>
      </c>
      <c r="K498" s="21" t="s">
        <v>289</v>
      </c>
      <c r="L498" s="21" t="s">
        <v>289</v>
      </c>
      <c r="M498" s="22">
        <v>1</v>
      </c>
      <c r="N498" s="62">
        <v>14012</v>
      </c>
      <c r="O498" s="62"/>
      <c r="P498" s="62"/>
      <c r="Q498" s="62">
        <f t="shared" si="257"/>
        <v>14012</v>
      </c>
      <c r="R498" s="62"/>
      <c r="S498" s="62">
        <f t="shared" si="259"/>
        <v>2634.166666666667</v>
      </c>
      <c r="T498" s="62">
        <f t="shared" si="260"/>
        <v>26341.666666666668</v>
      </c>
      <c r="U498" s="62">
        <f t="shared" si="261"/>
        <v>2452.1</v>
      </c>
      <c r="V498" s="62">
        <f t="shared" si="262"/>
        <v>420.35999999999996</v>
      </c>
      <c r="W498" s="62">
        <f t="shared" si="263"/>
        <v>700.6</v>
      </c>
      <c r="X498" s="62">
        <f t="shared" si="264"/>
        <v>280.24</v>
      </c>
      <c r="Y498" s="62">
        <v>1114</v>
      </c>
      <c r="Z498" s="62">
        <v>679</v>
      </c>
      <c r="AA498" s="64">
        <f t="shared" si="267"/>
        <v>7902.5</v>
      </c>
      <c r="AB498" s="64">
        <f t="shared" si="268"/>
        <v>22731.494444444445</v>
      </c>
      <c r="AC498" s="64">
        <f t="shared" si="269"/>
        <v>272777.93333333335</v>
      </c>
      <c r="AD498" s="64"/>
      <c r="AE498" s="64"/>
      <c r="AF498" s="64"/>
      <c r="AG498" s="64"/>
      <c r="AH498" s="64"/>
      <c r="AI498" s="64"/>
      <c r="AJ498" s="64"/>
      <c r="AK498" s="64"/>
      <c r="AL498" s="6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J498" s="24"/>
      <c r="CK498" s="24"/>
      <c r="CL498" s="24"/>
      <c r="CM498" s="24"/>
      <c r="CN498" s="24"/>
      <c r="CO498" s="24"/>
      <c r="CP498" s="24"/>
      <c r="CQ498" s="24"/>
      <c r="CR498" s="24"/>
      <c r="CS498" s="24"/>
      <c r="CT498" s="24"/>
      <c r="CU498" s="24"/>
      <c r="CV498" s="24"/>
      <c r="CW498" s="24"/>
      <c r="CX498" s="24"/>
      <c r="CY498" s="24"/>
      <c r="CZ498" s="24"/>
      <c r="DA498" s="24"/>
      <c r="DB498" s="24"/>
      <c r="DC498" s="24"/>
      <c r="DD498" s="24"/>
      <c r="DE498" s="24"/>
      <c r="DF498" s="24"/>
      <c r="DG498" s="24"/>
      <c r="DH498" s="24"/>
      <c r="DI498" s="24"/>
      <c r="DJ498" s="24"/>
      <c r="DK498" s="24"/>
      <c r="DL498" s="24"/>
      <c r="DM498" s="24"/>
      <c r="DN498" s="24"/>
      <c r="DO498" s="24"/>
      <c r="DP498" s="24"/>
      <c r="DQ498" s="24"/>
      <c r="DR498" s="24"/>
      <c r="DS498" s="24"/>
      <c r="DT498" s="24"/>
      <c r="DU498" s="24"/>
      <c r="DV498" s="24"/>
      <c r="DW498" s="24"/>
      <c r="DX498" s="24"/>
      <c r="DY498" s="24"/>
      <c r="DZ498" s="24"/>
      <c r="EA498" s="24"/>
      <c r="EB498" s="24"/>
      <c r="EC498" s="24"/>
      <c r="ED498" s="24"/>
      <c r="EE498" s="24"/>
      <c r="EF498" s="24"/>
      <c r="EG498" s="24"/>
      <c r="EH498" s="24"/>
      <c r="EI498" s="24"/>
      <c r="EJ498" s="24"/>
      <c r="EK498" s="24"/>
      <c r="EL498" s="24"/>
      <c r="EM498" s="24"/>
      <c r="EN498" s="24"/>
      <c r="EO498" s="24"/>
      <c r="EP498" s="24"/>
      <c r="EQ498" s="24"/>
      <c r="ER498" s="24"/>
      <c r="ES498" s="24"/>
      <c r="ET498" s="24"/>
      <c r="EU498" s="24"/>
      <c r="EV498" s="24"/>
      <c r="EW498" s="24"/>
      <c r="EX498" s="24"/>
      <c r="EY498" s="24"/>
      <c r="EZ498" s="24"/>
      <c r="FA498" s="24"/>
      <c r="FB498" s="24"/>
      <c r="FC498" s="24"/>
      <c r="FD498" s="24"/>
      <c r="FE498" s="24"/>
      <c r="FF498" s="24"/>
      <c r="FG498" s="24"/>
      <c r="FH498" s="24"/>
      <c r="FI498" s="24"/>
      <c r="FJ498" s="24"/>
      <c r="FK498" s="24"/>
      <c r="FL498" s="24"/>
      <c r="FM498" s="24"/>
      <c r="FN498" s="24"/>
      <c r="FO498" s="24"/>
      <c r="FP498" s="24"/>
      <c r="FQ498" s="24"/>
      <c r="FR498" s="24"/>
      <c r="FS498" s="24"/>
      <c r="FT498" s="24"/>
      <c r="FU498" s="24"/>
      <c r="FV498" s="24"/>
      <c r="FW498" s="24"/>
      <c r="FX498" s="24"/>
      <c r="FY498" s="24"/>
      <c r="FZ498" s="24"/>
      <c r="GA498" s="24"/>
      <c r="GB498" s="24"/>
      <c r="GC498" s="24"/>
      <c r="GD498" s="24"/>
      <c r="GE498" s="24"/>
      <c r="GF498" s="24"/>
      <c r="GG498" s="24"/>
      <c r="GH498" s="24"/>
      <c r="GI498" s="24"/>
      <c r="GJ498" s="24"/>
      <c r="GK498" s="24"/>
      <c r="GL498" s="24"/>
      <c r="GM498" s="24"/>
      <c r="GN498" s="24"/>
      <c r="GO498" s="24"/>
      <c r="GP498" s="24"/>
      <c r="GQ498" s="24"/>
      <c r="GR498" s="24"/>
      <c r="GS498" s="24"/>
      <c r="GT498" s="24"/>
      <c r="GU498" s="24"/>
      <c r="GV498" s="24"/>
      <c r="GW498" s="24"/>
      <c r="GX498" s="24"/>
      <c r="GY498" s="24"/>
      <c r="GZ498" s="24"/>
      <c r="HA498" s="24"/>
      <c r="HB498" s="24"/>
      <c r="HC498" s="24"/>
      <c r="HD498" s="24"/>
      <c r="HE498" s="24"/>
      <c r="HF498" s="24"/>
      <c r="HG498" s="24"/>
      <c r="HH498" s="24"/>
      <c r="HI498" s="24"/>
      <c r="HJ498" s="24"/>
      <c r="HK498" s="24"/>
      <c r="HL498" s="24"/>
      <c r="HM498" s="24"/>
      <c r="HN498" s="24"/>
      <c r="HO498" s="24"/>
      <c r="HP498" s="24"/>
      <c r="HQ498" s="24"/>
      <c r="HR498" s="24"/>
      <c r="HS498" s="24"/>
      <c r="HT498" s="24"/>
      <c r="HU498" s="24"/>
      <c r="HV498" s="24"/>
      <c r="HW498" s="24"/>
      <c r="HX498" s="24"/>
      <c r="HY498" s="24"/>
      <c r="HZ498" s="24"/>
      <c r="IA498" s="24"/>
      <c r="IB498" s="24"/>
      <c r="IC498" s="24"/>
      <c r="ID498" s="24"/>
      <c r="IE498" s="24"/>
      <c r="IF498" s="24"/>
      <c r="IG498" s="24"/>
      <c r="IH498" s="24"/>
      <c r="II498" s="24"/>
      <c r="IJ498" s="24"/>
      <c r="IK498" s="24"/>
      <c r="IL498" s="24"/>
      <c r="IM498" s="24"/>
      <c r="IN498" s="24"/>
      <c r="IO498" s="24"/>
      <c r="IP498" s="24"/>
      <c r="IQ498" s="24"/>
      <c r="IR498" s="24"/>
      <c r="IS498" s="24"/>
      <c r="IT498" s="24"/>
      <c r="IU498" s="24"/>
      <c r="IV498" s="24"/>
      <c r="IW498" s="24"/>
      <c r="IX498" s="24"/>
      <c r="IY498" s="24"/>
      <c r="IZ498" s="24"/>
      <c r="JA498" s="24"/>
      <c r="JB498" s="24"/>
      <c r="JC498" s="24"/>
      <c r="JD498" s="24"/>
      <c r="JE498" s="24"/>
      <c r="JF498" s="24"/>
      <c r="JG498" s="24"/>
      <c r="JH498" s="24"/>
      <c r="JI498" s="24"/>
      <c r="JJ498" s="24"/>
      <c r="JK498" s="24"/>
      <c r="JL498" s="24"/>
      <c r="JM498" s="24"/>
      <c r="JN498" s="24"/>
      <c r="JO498" s="24"/>
      <c r="JP498" s="24"/>
      <c r="JQ498" s="24"/>
      <c r="JR498" s="24"/>
      <c r="JS498" s="24"/>
      <c r="JT498" s="24"/>
      <c r="JU498" s="24"/>
      <c r="JV498" s="24"/>
      <c r="JW498" s="24"/>
      <c r="JX498" s="24"/>
      <c r="JY498" s="24"/>
      <c r="JZ498" s="24"/>
      <c r="KA498" s="24"/>
      <c r="KB498" s="24"/>
      <c r="KC498" s="24"/>
      <c r="KD498" s="24"/>
      <c r="KE498" s="24"/>
      <c r="KF498" s="24"/>
      <c r="KG498" s="24"/>
      <c r="KH498" s="24"/>
      <c r="KI498" s="24"/>
      <c r="KJ498" s="24"/>
      <c r="KK498" s="24"/>
      <c r="KL498" s="24"/>
      <c r="KM498" s="24"/>
      <c r="KN498" s="24"/>
      <c r="KO498" s="24"/>
      <c r="KP498" s="24"/>
      <c r="KQ498" s="24"/>
      <c r="KR498" s="24"/>
      <c r="KS498" s="24"/>
      <c r="KT498" s="24"/>
      <c r="KU498" s="24"/>
      <c r="KV498" s="24"/>
      <c r="KW498" s="24"/>
      <c r="KX498" s="24"/>
      <c r="KY498" s="24"/>
      <c r="KZ498" s="24"/>
      <c r="LA498" s="24"/>
      <c r="LB498" s="24"/>
      <c r="LC498" s="24"/>
      <c r="LD498" s="24"/>
      <c r="LE498" s="24"/>
      <c r="LF498" s="24"/>
      <c r="LG498" s="24"/>
      <c r="LH498" s="24"/>
      <c r="LI498" s="24"/>
      <c r="LJ498" s="24"/>
      <c r="LK498" s="24"/>
      <c r="LL498" s="24"/>
      <c r="LM498" s="24"/>
      <c r="LN498" s="24"/>
      <c r="LO498" s="24"/>
      <c r="LP498" s="24"/>
      <c r="LQ498" s="24"/>
      <c r="LR498" s="24"/>
      <c r="LS498" s="24"/>
      <c r="LT498" s="24"/>
      <c r="LU498" s="24"/>
      <c r="LV498" s="24"/>
      <c r="LW498" s="24"/>
      <c r="LX498" s="24"/>
      <c r="LY498" s="24"/>
      <c r="LZ498" s="24"/>
      <c r="MA498" s="24"/>
      <c r="MB498" s="24"/>
      <c r="MC498" s="24"/>
      <c r="MD498" s="24"/>
      <c r="ME498" s="24"/>
      <c r="MF498" s="24"/>
      <c r="MG498" s="24"/>
      <c r="MH498" s="24"/>
      <c r="MI498" s="24"/>
      <c r="MJ498" s="24"/>
      <c r="MK498" s="24"/>
      <c r="ML498" s="24"/>
      <c r="MM498" s="24"/>
      <c r="MN498" s="24"/>
      <c r="MO498" s="24"/>
      <c r="MP498" s="24"/>
      <c r="MQ498" s="24"/>
      <c r="MR498" s="24"/>
      <c r="MS498" s="24"/>
      <c r="MT498" s="24"/>
      <c r="MU498" s="24"/>
      <c r="MV498" s="24"/>
      <c r="MW498" s="24"/>
      <c r="MX498" s="24"/>
      <c r="MY498" s="24"/>
      <c r="MZ498" s="24"/>
      <c r="NA498" s="24"/>
      <c r="NB498" s="24"/>
      <c r="NC498" s="24"/>
      <c r="ND498" s="24"/>
      <c r="NE498" s="24"/>
      <c r="NF498" s="24"/>
      <c r="NG498" s="24"/>
      <c r="NH498" s="24"/>
      <c r="NI498" s="24"/>
      <c r="NJ498" s="24"/>
      <c r="NK498" s="24"/>
      <c r="NL498" s="24"/>
      <c r="NM498" s="24"/>
      <c r="NN498" s="24"/>
      <c r="NO498" s="24"/>
      <c r="NP498" s="24"/>
      <c r="NQ498" s="24"/>
      <c r="NR498" s="24"/>
      <c r="NS498" s="24"/>
      <c r="NT498" s="24"/>
      <c r="NU498" s="24"/>
      <c r="NV498" s="24"/>
      <c r="NW498" s="24"/>
      <c r="NX498" s="24"/>
      <c r="NY498" s="24"/>
      <c r="NZ498" s="24"/>
      <c r="OA498" s="24"/>
      <c r="OB498" s="24"/>
      <c r="OC498" s="24"/>
      <c r="OD498" s="24"/>
      <c r="OE498" s="24"/>
      <c r="OF498" s="24"/>
      <c r="OG498" s="24"/>
      <c r="OH498" s="24"/>
      <c r="OI498" s="24"/>
      <c r="OJ498" s="24"/>
      <c r="OK498" s="24"/>
      <c r="OL498" s="24"/>
      <c r="OM498" s="24"/>
      <c r="ON498" s="24"/>
      <c r="OO498" s="24"/>
      <c r="OP498" s="24"/>
      <c r="OQ498" s="24"/>
      <c r="OR498" s="24"/>
      <c r="OS498" s="24"/>
      <c r="OT498" s="24"/>
      <c r="OU498" s="24"/>
      <c r="OV498" s="24"/>
      <c r="OW498" s="24"/>
      <c r="OX498" s="24"/>
      <c r="OY498" s="24"/>
      <c r="OZ498" s="24"/>
      <c r="PA498" s="24"/>
      <c r="PB498" s="24"/>
      <c r="PC498" s="24"/>
      <c r="PD498" s="24"/>
      <c r="PE498" s="24"/>
      <c r="PF498" s="24"/>
      <c r="PG498" s="24"/>
      <c r="PH498" s="24"/>
      <c r="PI498" s="24"/>
      <c r="PJ498" s="24"/>
      <c r="PK498" s="24"/>
      <c r="PL498" s="24"/>
      <c r="PM498" s="24"/>
      <c r="PN498" s="24"/>
      <c r="PO498" s="24"/>
      <c r="PP498" s="24"/>
      <c r="PQ498" s="24"/>
      <c r="PR498" s="24"/>
      <c r="PS498" s="24"/>
      <c r="PT498" s="24"/>
      <c r="PU498" s="24"/>
      <c r="PV498" s="24"/>
      <c r="PW498" s="24"/>
      <c r="PX498" s="24"/>
      <c r="PY498" s="24"/>
      <c r="PZ498" s="24"/>
      <c r="QA498" s="24"/>
      <c r="QB498" s="24"/>
      <c r="QC498" s="24"/>
      <c r="QD498" s="24"/>
      <c r="QE498" s="24"/>
      <c r="QF498" s="24"/>
      <c r="QG498" s="24"/>
      <c r="QH498" s="24"/>
      <c r="QI498" s="24"/>
      <c r="QJ498" s="24"/>
      <c r="QK498" s="24"/>
      <c r="QL498" s="24"/>
      <c r="QM498" s="24"/>
      <c r="QN498" s="24"/>
      <c r="QO498" s="24"/>
      <c r="QP498" s="24"/>
      <c r="QQ498" s="24"/>
      <c r="QR498" s="24"/>
      <c r="QS498" s="24"/>
      <c r="QT498" s="24"/>
      <c r="QU498" s="24"/>
      <c r="QV498" s="24"/>
      <c r="QW498" s="24"/>
      <c r="QX498" s="24"/>
      <c r="QY498" s="24"/>
      <c r="QZ498" s="24"/>
      <c r="RA498" s="24"/>
      <c r="RB498" s="24"/>
      <c r="RC498" s="24"/>
      <c r="RD498" s="24"/>
      <c r="RE498" s="24"/>
      <c r="RF498" s="24"/>
      <c r="RG498" s="24"/>
      <c r="RH498" s="24"/>
      <c r="RI498" s="24"/>
      <c r="RJ498" s="24"/>
      <c r="RK498" s="24"/>
      <c r="RL498" s="24"/>
      <c r="RM498" s="24"/>
      <c r="RN498" s="24"/>
      <c r="RO498" s="24"/>
      <c r="RP498" s="24"/>
      <c r="RQ498" s="24"/>
      <c r="RR498" s="24"/>
      <c r="RS498" s="24"/>
      <c r="RT498" s="24"/>
      <c r="RU498" s="24"/>
      <c r="RV498" s="24"/>
      <c r="RW498" s="24"/>
      <c r="RX498" s="24"/>
      <c r="RY498" s="24"/>
      <c r="RZ498" s="24"/>
      <c r="SA498" s="24"/>
      <c r="SB498" s="24"/>
      <c r="SC498" s="24"/>
      <c r="SD498" s="24"/>
      <c r="SE498" s="24"/>
      <c r="SF498" s="24"/>
      <c r="SG498" s="24"/>
      <c r="SH498" s="24"/>
      <c r="SI498" s="24"/>
      <c r="SJ498" s="24"/>
      <c r="SK498" s="24"/>
      <c r="SL498" s="24"/>
      <c r="SM498" s="24"/>
      <c r="SN498" s="24"/>
      <c r="SO498" s="24"/>
      <c r="SP498" s="24"/>
      <c r="SQ498" s="24"/>
      <c r="SR498" s="24"/>
      <c r="SS498" s="24"/>
      <c r="ST498" s="24"/>
      <c r="SU498" s="24"/>
      <c r="SV498" s="24"/>
      <c r="SW498" s="24"/>
      <c r="SX498" s="24"/>
      <c r="SY498" s="24"/>
      <c r="SZ498" s="24"/>
      <c r="TA498" s="24"/>
      <c r="TB498" s="24"/>
      <c r="TC498" s="24"/>
      <c r="TD498" s="24"/>
      <c r="TE498" s="24"/>
      <c r="TF498" s="24"/>
      <c r="TG498" s="24"/>
      <c r="TH498" s="24"/>
      <c r="TI498" s="24"/>
      <c r="TJ498" s="24"/>
      <c r="TK498" s="24"/>
      <c r="TL498" s="24"/>
      <c r="TM498" s="24"/>
      <c r="TN498" s="24"/>
      <c r="TO498" s="24"/>
      <c r="TP498" s="24"/>
      <c r="TQ498" s="24"/>
      <c r="TR498" s="24"/>
      <c r="TS498" s="24"/>
      <c r="TT498" s="24"/>
      <c r="TU498" s="24"/>
      <c r="TV498" s="24"/>
      <c r="TW498" s="24"/>
      <c r="TX498" s="24"/>
      <c r="TY498" s="24"/>
      <c r="TZ498" s="24"/>
      <c r="UA498" s="24"/>
      <c r="UB498" s="24"/>
      <c r="UC498" s="24"/>
      <c r="UD498" s="24"/>
      <c r="UE498" s="24"/>
      <c r="UF498" s="24"/>
      <c r="UG498" s="24"/>
      <c r="UH498" s="24"/>
      <c r="UI498" s="24"/>
      <c r="UJ498" s="24"/>
      <c r="UK498" s="24"/>
      <c r="UL498" s="24"/>
      <c r="UM498" s="24"/>
      <c r="UN498" s="24"/>
      <c r="UO498" s="24"/>
      <c r="UP498" s="24"/>
      <c r="UQ498" s="24"/>
      <c r="UR498" s="24"/>
      <c r="US498" s="24"/>
      <c r="UT498" s="24"/>
      <c r="UU498" s="24"/>
      <c r="UV498" s="24"/>
      <c r="UW498" s="24"/>
      <c r="UX498" s="24"/>
      <c r="UY498" s="24"/>
      <c r="UZ498" s="24"/>
      <c r="VA498" s="24"/>
      <c r="VB498" s="24"/>
      <c r="VC498" s="24"/>
      <c r="VD498" s="24"/>
    </row>
    <row r="499" spans="1:576" s="23" customFormat="1" ht="15" customHeight="1" x14ac:dyDescent="0.2">
      <c r="A499" s="18">
        <v>18</v>
      </c>
      <c r="B499" s="89" t="s">
        <v>325</v>
      </c>
      <c r="C499" s="89" t="s">
        <v>326</v>
      </c>
      <c r="D499" s="20">
        <v>14</v>
      </c>
      <c r="E499" s="89" t="s">
        <v>245</v>
      </c>
      <c r="F499" s="89" t="s">
        <v>327</v>
      </c>
      <c r="G499" s="134" t="s">
        <v>354</v>
      </c>
      <c r="H499" s="22">
        <v>40</v>
      </c>
      <c r="I499" s="22" t="s">
        <v>107</v>
      </c>
      <c r="J499" s="21" t="s">
        <v>201</v>
      </c>
      <c r="K499" s="21" t="s">
        <v>272</v>
      </c>
      <c r="L499" s="21" t="s">
        <v>289</v>
      </c>
      <c r="M499" s="22">
        <v>1</v>
      </c>
      <c r="N499" s="101">
        <v>14024</v>
      </c>
      <c r="O499" s="62"/>
      <c r="P499" s="62"/>
      <c r="Q499" s="62">
        <f t="shared" si="257"/>
        <v>14024</v>
      </c>
      <c r="R499" s="62">
        <f>70.1*8</f>
        <v>560.79999999999995</v>
      </c>
      <c r="S499" s="62">
        <f t="shared" si="259"/>
        <v>2582</v>
      </c>
      <c r="T499" s="62">
        <f t="shared" si="260"/>
        <v>25820</v>
      </c>
      <c r="U499" s="62">
        <f t="shared" si="261"/>
        <v>2454.1999999999998</v>
      </c>
      <c r="V499" s="62">
        <f t="shared" si="262"/>
        <v>420.71999999999997</v>
      </c>
      <c r="W499" s="62">
        <f t="shared" si="263"/>
        <v>701.2</v>
      </c>
      <c r="X499" s="62">
        <f t="shared" si="264"/>
        <v>280.48</v>
      </c>
      <c r="Y499" s="62">
        <v>869</v>
      </c>
      <c r="Z499" s="62">
        <v>599</v>
      </c>
      <c r="AA499" s="64">
        <f t="shared" si="267"/>
        <v>7746</v>
      </c>
      <c r="AB499" s="64">
        <f t="shared" si="268"/>
        <v>22921.733333333334</v>
      </c>
      <c r="AC499" s="64">
        <f t="shared" si="269"/>
        <v>275060.8</v>
      </c>
      <c r="AD499" s="64"/>
      <c r="AE499" s="64"/>
      <c r="AF499" s="64"/>
      <c r="AG499" s="64"/>
      <c r="AH499" s="64"/>
      <c r="AI499" s="64"/>
      <c r="AJ499" s="64"/>
      <c r="AK499" s="64"/>
      <c r="AL499" s="6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4"/>
      <c r="BV499" s="24"/>
      <c r="BW499" s="24"/>
      <c r="BX499" s="24"/>
      <c r="BY499" s="24"/>
      <c r="BZ499" s="24"/>
      <c r="CA499" s="24"/>
      <c r="CB499" s="24"/>
      <c r="CC499" s="24"/>
      <c r="CD499" s="24"/>
      <c r="CE499" s="24"/>
      <c r="CF499" s="24"/>
      <c r="CG499" s="24"/>
      <c r="CH499" s="24"/>
      <c r="CI499" s="24"/>
      <c r="CJ499" s="24"/>
      <c r="CK499" s="24"/>
      <c r="CL499" s="24"/>
      <c r="CM499" s="24"/>
      <c r="CN499" s="24"/>
      <c r="CO499" s="24"/>
      <c r="CP499" s="24"/>
      <c r="CQ499" s="24"/>
      <c r="CR499" s="24"/>
      <c r="CS499" s="24"/>
      <c r="CT499" s="24"/>
      <c r="CU499" s="24"/>
      <c r="CV499" s="24"/>
      <c r="CW499" s="24"/>
      <c r="CX499" s="24"/>
      <c r="CY499" s="24"/>
      <c r="CZ499" s="24"/>
      <c r="DA499" s="24"/>
      <c r="DB499" s="24"/>
      <c r="DC499" s="24"/>
      <c r="DD499" s="24"/>
      <c r="DE499" s="24"/>
      <c r="DF499" s="24"/>
      <c r="DG499" s="24"/>
      <c r="DH499" s="24"/>
      <c r="DI499" s="24"/>
      <c r="DJ499" s="24"/>
      <c r="DK499" s="24"/>
      <c r="DL499" s="24"/>
      <c r="DM499" s="24"/>
      <c r="DN499" s="24"/>
      <c r="DO499" s="24"/>
      <c r="DP499" s="24"/>
      <c r="DQ499" s="24"/>
      <c r="DR499" s="24"/>
      <c r="DS499" s="24"/>
      <c r="DT499" s="24"/>
      <c r="DU499" s="24"/>
      <c r="DV499" s="24"/>
      <c r="DW499" s="24"/>
      <c r="DX499" s="24"/>
      <c r="DY499" s="24"/>
      <c r="DZ499" s="24"/>
      <c r="EA499" s="24"/>
      <c r="EB499" s="24"/>
      <c r="EC499" s="24"/>
      <c r="ED499" s="24"/>
      <c r="EE499" s="24"/>
      <c r="EF499" s="24"/>
      <c r="EG499" s="24"/>
      <c r="EH499" s="24"/>
      <c r="EI499" s="24"/>
      <c r="EJ499" s="24"/>
      <c r="EK499" s="24"/>
      <c r="EL499" s="24"/>
      <c r="EM499" s="24"/>
      <c r="EN499" s="24"/>
      <c r="EO499" s="24"/>
      <c r="EP499" s="24"/>
      <c r="EQ499" s="24"/>
      <c r="ER499" s="24"/>
      <c r="ES499" s="24"/>
      <c r="ET499" s="24"/>
      <c r="EU499" s="24"/>
      <c r="EV499" s="24"/>
      <c r="EW499" s="24"/>
      <c r="EX499" s="24"/>
      <c r="EY499" s="24"/>
      <c r="EZ499" s="24"/>
      <c r="FA499" s="24"/>
      <c r="FB499" s="24"/>
      <c r="FC499" s="24"/>
      <c r="FD499" s="24"/>
      <c r="FE499" s="24"/>
      <c r="FF499" s="24"/>
      <c r="FG499" s="24"/>
      <c r="FH499" s="24"/>
      <c r="FI499" s="24"/>
      <c r="FJ499" s="24"/>
      <c r="FK499" s="24"/>
      <c r="FL499" s="24"/>
      <c r="FM499" s="24"/>
      <c r="FN499" s="24"/>
      <c r="FO499" s="24"/>
      <c r="FP499" s="24"/>
      <c r="FQ499" s="24"/>
      <c r="FR499" s="24"/>
      <c r="FS499" s="24"/>
      <c r="FT499" s="24"/>
      <c r="FU499" s="24"/>
      <c r="FV499" s="24"/>
      <c r="FW499" s="24"/>
      <c r="FX499" s="24"/>
      <c r="FY499" s="24"/>
      <c r="FZ499" s="24"/>
      <c r="GA499" s="24"/>
      <c r="GB499" s="24"/>
      <c r="GC499" s="24"/>
      <c r="GD499" s="24"/>
      <c r="GE499" s="24"/>
      <c r="GF499" s="24"/>
      <c r="GG499" s="24"/>
      <c r="GH499" s="24"/>
      <c r="GI499" s="24"/>
      <c r="GJ499" s="24"/>
      <c r="GK499" s="24"/>
      <c r="GL499" s="24"/>
      <c r="GM499" s="24"/>
      <c r="GN499" s="24"/>
      <c r="GO499" s="24"/>
      <c r="GP499" s="24"/>
      <c r="GQ499" s="24"/>
      <c r="GR499" s="24"/>
      <c r="GS499" s="24"/>
      <c r="GT499" s="24"/>
      <c r="GU499" s="24"/>
      <c r="GV499" s="24"/>
      <c r="GW499" s="24"/>
      <c r="GX499" s="24"/>
      <c r="GY499" s="24"/>
      <c r="GZ499" s="24"/>
      <c r="HA499" s="24"/>
      <c r="HB499" s="24"/>
      <c r="HC499" s="24"/>
      <c r="HD499" s="24"/>
      <c r="HE499" s="24"/>
      <c r="HF499" s="24"/>
      <c r="HG499" s="24"/>
      <c r="HH499" s="24"/>
      <c r="HI499" s="24"/>
      <c r="HJ499" s="24"/>
      <c r="HK499" s="24"/>
      <c r="HL499" s="24"/>
      <c r="HM499" s="24"/>
      <c r="HN499" s="24"/>
      <c r="HO499" s="24"/>
      <c r="HP499" s="24"/>
      <c r="HQ499" s="24"/>
      <c r="HR499" s="24"/>
      <c r="HS499" s="24"/>
      <c r="HT499" s="24"/>
      <c r="HU499" s="24"/>
      <c r="HV499" s="24"/>
      <c r="HW499" s="24"/>
      <c r="HX499" s="24"/>
      <c r="HY499" s="24"/>
      <c r="HZ499" s="24"/>
      <c r="IA499" s="24"/>
      <c r="IB499" s="24"/>
      <c r="IC499" s="24"/>
      <c r="ID499" s="24"/>
      <c r="IE499" s="24"/>
      <c r="IF499" s="24"/>
      <c r="IG499" s="24"/>
      <c r="IH499" s="24"/>
      <c r="II499" s="24"/>
      <c r="IJ499" s="24"/>
      <c r="IK499" s="24"/>
      <c r="IL499" s="24"/>
      <c r="IM499" s="24"/>
      <c r="IN499" s="24"/>
      <c r="IO499" s="24"/>
      <c r="IP499" s="24"/>
      <c r="IQ499" s="24"/>
      <c r="IR499" s="24"/>
      <c r="IS499" s="24"/>
      <c r="IT499" s="24"/>
      <c r="IU499" s="24"/>
      <c r="IV499" s="24"/>
      <c r="IW499" s="24"/>
      <c r="IX499" s="24"/>
      <c r="IY499" s="24"/>
      <c r="IZ499" s="24"/>
      <c r="JA499" s="24"/>
      <c r="JB499" s="24"/>
      <c r="JC499" s="24"/>
      <c r="JD499" s="24"/>
      <c r="JE499" s="24"/>
      <c r="JF499" s="24"/>
      <c r="JG499" s="24"/>
      <c r="JH499" s="24"/>
      <c r="JI499" s="24"/>
      <c r="JJ499" s="24"/>
      <c r="JK499" s="24"/>
      <c r="JL499" s="24"/>
      <c r="JM499" s="24"/>
      <c r="JN499" s="24"/>
      <c r="JO499" s="24"/>
      <c r="JP499" s="24"/>
      <c r="JQ499" s="24"/>
      <c r="JR499" s="24"/>
      <c r="JS499" s="24"/>
      <c r="JT499" s="24"/>
      <c r="JU499" s="24"/>
      <c r="JV499" s="24"/>
      <c r="JW499" s="24"/>
      <c r="JX499" s="24"/>
      <c r="JY499" s="24"/>
      <c r="JZ499" s="24"/>
      <c r="KA499" s="24"/>
      <c r="KB499" s="24"/>
      <c r="KC499" s="24"/>
      <c r="KD499" s="24"/>
      <c r="KE499" s="24"/>
      <c r="KF499" s="24"/>
      <c r="KG499" s="24"/>
      <c r="KH499" s="24"/>
      <c r="KI499" s="24"/>
      <c r="KJ499" s="24"/>
      <c r="KK499" s="24"/>
      <c r="KL499" s="24"/>
      <c r="KM499" s="24"/>
      <c r="KN499" s="24"/>
      <c r="KO499" s="24"/>
      <c r="KP499" s="24"/>
      <c r="KQ499" s="24"/>
      <c r="KR499" s="24"/>
      <c r="KS499" s="24"/>
      <c r="KT499" s="24"/>
      <c r="KU499" s="24"/>
      <c r="KV499" s="24"/>
      <c r="KW499" s="24"/>
      <c r="KX499" s="24"/>
      <c r="KY499" s="24"/>
      <c r="KZ499" s="24"/>
      <c r="LA499" s="24"/>
      <c r="LB499" s="24"/>
      <c r="LC499" s="24"/>
      <c r="LD499" s="24"/>
      <c r="LE499" s="24"/>
      <c r="LF499" s="24"/>
      <c r="LG499" s="24"/>
      <c r="LH499" s="24"/>
      <c r="LI499" s="24"/>
      <c r="LJ499" s="24"/>
      <c r="LK499" s="24"/>
      <c r="LL499" s="24"/>
      <c r="LM499" s="24"/>
      <c r="LN499" s="24"/>
      <c r="LO499" s="24"/>
      <c r="LP499" s="24"/>
      <c r="LQ499" s="24"/>
      <c r="LR499" s="24"/>
      <c r="LS499" s="24"/>
      <c r="LT499" s="24"/>
      <c r="LU499" s="24"/>
      <c r="LV499" s="24"/>
      <c r="LW499" s="24"/>
      <c r="LX499" s="24"/>
      <c r="LY499" s="24"/>
      <c r="LZ499" s="24"/>
      <c r="MA499" s="24"/>
      <c r="MB499" s="24"/>
      <c r="MC499" s="24"/>
      <c r="MD499" s="24"/>
      <c r="ME499" s="24"/>
      <c r="MF499" s="24"/>
      <c r="MG499" s="24"/>
      <c r="MH499" s="24"/>
      <c r="MI499" s="24"/>
      <c r="MJ499" s="24"/>
      <c r="MK499" s="24"/>
      <c r="ML499" s="24"/>
      <c r="MM499" s="24"/>
      <c r="MN499" s="24"/>
      <c r="MO499" s="24"/>
      <c r="MP499" s="24"/>
      <c r="MQ499" s="24"/>
      <c r="MR499" s="24"/>
      <c r="MS499" s="24"/>
      <c r="MT499" s="24"/>
      <c r="MU499" s="24"/>
      <c r="MV499" s="24"/>
      <c r="MW499" s="24"/>
      <c r="MX499" s="24"/>
      <c r="MY499" s="24"/>
      <c r="MZ499" s="24"/>
      <c r="NA499" s="24"/>
      <c r="NB499" s="24"/>
      <c r="NC499" s="24"/>
      <c r="ND499" s="24"/>
      <c r="NE499" s="24"/>
      <c r="NF499" s="24"/>
      <c r="NG499" s="24"/>
      <c r="NH499" s="24"/>
      <c r="NI499" s="24"/>
      <c r="NJ499" s="24"/>
      <c r="NK499" s="24"/>
      <c r="NL499" s="24"/>
      <c r="NM499" s="24"/>
      <c r="NN499" s="24"/>
      <c r="NO499" s="24"/>
      <c r="NP499" s="24"/>
      <c r="NQ499" s="24"/>
      <c r="NR499" s="24"/>
      <c r="NS499" s="24"/>
      <c r="NT499" s="24"/>
      <c r="NU499" s="24"/>
      <c r="NV499" s="24"/>
      <c r="NW499" s="24"/>
      <c r="NX499" s="24"/>
      <c r="NY499" s="24"/>
      <c r="NZ499" s="24"/>
      <c r="OA499" s="24"/>
      <c r="OB499" s="24"/>
      <c r="OC499" s="24"/>
      <c r="OD499" s="24"/>
      <c r="OE499" s="24"/>
      <c r="OF499" s="24"/>
      <c r="OG499" s="24"/>
      <c r="OH499" s="24"/>
      <c r="OI499" s="24"/>
      <c r="OJ499" s="24"/>
      <c r="OK499" s="24"/>
      <c r="OL499" s="24"/>
      <c r="OM499" s="24"/>
      <c r="ON499" s="24"/>
      <c r="OO499" s="24"/>
      <c r="OP499" s="24"/>
      <c r="OQ499" s="24"/>
      <c r="OR499" s="24"/>
      <c r="OS499" s="24"/>
      <c r="OT499" s="24"/>
      <c r="OU499" s="24"/>
      <c r="OV499" s="24"/>
      <c r="OW499" s="24"/>
      <c r="OX499" s="24"/>
      <c r="OY499" s="24"/>
      <c r="OZ499" s="24"/>
      <c r="PA499" s="24"/>
      <c r="PB499" s="24"/>
      <c r="PC499" s="24"/>
      <c r="PD499" s="24"/>
      <c r="PE499" s="24"/>
      <c r="PF499" s="24"/>
      <c r="PG499" s="24"/>
      <c r="PH499" s="24"/>
      <c r="PI499" s="24"/>
      <c r="PJ499" s="24"/>
      <c r="PK499" s="24"/>
      <c r="PL499" s="24"/>
      <c r="PM499" s="24"/>
      <c r="PN499" s="24"/>
      <c r="PO499" s="24"/>
      <c r="PP499" s="24"/>
      <c r="PQ499" s="24"/>
      <c r="PR499" s="24"/>
      <c r="PS499" s="24"/>
      <c r="PT499" s="24"/>
      <c r="PU499" s="24"/>
      <c r="PV499" s="24"/>
      <c r="PW499" s="24"/>
      <c r="PX499" s="24"/>
      <c r="PY499" s="24"/>
      <c r="PZ499" s="24"/>
      <c r="QA499" s="24"/>
      <c r="QB499" s="24"/>
      <c r="QC499" s="24"/>
      <c r="QD499" s="24"/>
      <c r="QE499" s="24"/>
      <c r="QF499" s="24"/>
      <c r="QG499" s="24"/>
      <c r="QH499" s="24"/>
      <c r="QI499" s="24"/>
      <c r="QJ499" s="24"/>
      <c r="QK499" s="24"/>
      <c r="QL499" s="24"/>
      <c r="QM499" s="24"/>
      <c r="QN499" s="24"/>
      <c r="QO499" s="24"/>
      <c r="QP499" s="24"/>
      <c r="QQ499" s="24"/>
      <c r="QR499" s="24"/>
      <c r="QS499" s="24"/>
      <c r="QT499" s="24"/>
      <c r="QU499" s="24"/>
      <c r="QV499" s="24"/>
      <c r="QW499" s="24"/>
      <c r="QX499" s="24"/>
      <c r="QY499" s="24"/>
      <c r="QZ499" s="24"/>
      <c r="RA499" s="24"/>
      <c r="RB499" s="24"/>
      <c r="RC499" s="24"/>
      <c r="RD499" s="24"/>
      <c r="RE499" s="24"/>
      <c r="RF499" s="24"/>
      <c r="RG499" s="24"/>
      <c r="RH499" s="24"/>
      <c r="RI499" s="24"/>
      <c r="RJ499" s="24"/>
      <c r="RK499" s="24"/>
      <c r="RL499" s="24"/>
      <c r="RM499" s="24"/>
      <c r="RN499" s="24"/>
      <c r="RO499" s="24"/>
      <c r="RP499" s="24"/>
      <c r="RQ499" s="24"/>
      <c r="RR499" s="24"/>
      <c r="RS499" s="24"/>
      <c r="RT499" s="24"/>
      <c r="RU499" s="24"/>
      <c r="RV499" s="24"/>
      <c r="RW499" s="24"/>
      <c r="RX499" s="24"/>
      <c r="RY499" s="24"/>
      <c r="RZ499" s="24"/>
      <c r="SA499" s="24"/>
      <c r="SB499" s="24"/>
      <c r="SC499" s="24"/>
      <c r="SD499" s="24"/>
      <c r="SE499" s="24"/>
      <c r="SF499" s="24"/>
      <c r="SG499" s="24"/>
      <c r="SH499" s="24"/>
      <c r="SI499" s="24"/>
      <c r="SJ499" s="24"/>
      <c r="SK499" s="24"/>
      <c r="SL499" s="24"/>
      <c r="SM499" s="24"/>
      <c r="SN499" s="24"/>
      <c r="SO499" s="24"/>
      <c r="SP499" s="24"/>
      <c r="SQ499" s="24"/>
      <c r="SR499" s="24"/>
      <c r="SS499" s="24"/>
      <c r="ST499" s="24"/>
      <c r="SU499" s="24"/>
      <c r="SV499" s="24"/>
      <c r="SW499" s="24"/>
      <c r="SX499" s="24"/>
      <c r="SY499" s="24"/>
      <c r="SZ499" s="24"/>
      <c r="TA499" s="24"/>
      <c r="TB499" s="24"/>
      <c r="TC499" s="24"/>
      <c r="TD499" s="24"/>
      <c r="TE499" s="24"/>
      <c r="TF499" s="24"/>
      <c r="TG499" s="24"/>
      <c r="TH499" s="24"/>
      <c r="TI499" s="24"/>
      <c r="TJ499" s="24"/>
      <c r="TK499" s="24"/>
      <c r="TL499" s="24"/>
      <c r="TM499" s="24"/>
      <c r="TN499" s="24"/>
      <c r="TO499" s="24"/>
      <c r="TP499" s="24"/>
      <c r="TQ499" s="24"/>
      <c r="TR499" s="24"/>
      <c r="TS499" s="24"/>
      <c r="TT499" s="24"/>
      <c r="TU499" s="24"/>
      <c r="TV499" s="24"/>
      <c r="TW499" s="24"/>
      <c r="TX499" s="24"/>
      <c r="TY499" s="24"/>
      <c r="TZ499" s="24"/>
      <c r="UA499" s="24"/>
      <c r="UB499" s="24"/>
      <c r="UC499" s="24"/>
      <c r="UD499" s="24"/>
      <c r="UE499" s="24"/>
      <c r="UF499" s="24"/>
      <c r="UG499" s="24"/>
      <c r="UH499" s="24"/>
      <c r="UI499" s="24"/>
      <c r="UJ499" s="24"/>
      <c r="UK499" s="24"/>
      <c r="UL499" s="24"/>
      <c r="UM499" s="24"/>
      <c r="UN499" s="24"/>
      <c r="UO499" s="24"/>
      <c r="UP499" s="24"/>
      <c r="UQ499" s="24"/>
      <c r="UR499" s="24"/>
      <c r="US499" s="24"/>
      <c r="UT499" s="24"/>
      <c r="UU499" s="24"/>
      <c r="UV499" s="24"/>
      <c r="UW499" s="24"/>
      <c r="UX499" s="24"/>
      <c r="UY499" s="24"/>
      <c r="UZ499" s="24"/>
      <c r="VA499" s="24"/>
      <c r="VB499" s="24"/>
      <c r="VC499" s="24"/>
      <c r="VD499" s="24"/>
    </row>
    <row r="500" spans="1:576" s="196" customFormat="1" ht="15" customHeight="1" x14ac:dyDescent="0.2">
      <c r="A500" s="297">
        <v>19</v>
      </c>
      <c r="B500" s="189" t="s">
        <v>325</v>
      </c>
      <c r="C500" s="189" t="s">
        <v>326</v>
      </c>
      <c r="D500" s="190">
        <v>14</v>
      </c>
      <c r="E500" s="189" t="s">
        <v>244</v>
      </c>
      <c r="F500" s="189" t="s">
        <v>327</v>
      </c>
      <c r="G500" s="192">
        <v>10</v>
      </c>
      <c r="H500" s="193">
        <v>40</v>
      </c>
      <c r="I500" s="193" t="s">
        <v>107</v>
      </c>
      <c r="J500" s="191" t="s">
        <v>119</v>
      </c>
      <c r="K500" s="191" t="s">
        <v>258</v>
      </c>
      <c r="L500" s="191" t="s">
        <v>185</v>
      </c>
      <c r="M500" s="193">
        <v>1</v>
      </c>
      <c r="N500" s="194">
        <v>16156</v>
      </c>
      <c r="O500" s="194"/>
      <c r="P500" s="194"/>
      <c r="Q500" s="194">
        <f>N500+O500+P500</f>
        <v>16156</v>
      </c>
      <c r="R500" s="194"/>
      <c r="S500" s="194">
        <f>(Q500+Y500+Z500)/30*5</f>
        <v>2943</v>
      </c>
      <c r="T500" s="194">
        <f>(Q500+Y500+Z500)/30*50</f>
        <v>29430</v>
      </c>
      <c r="U500" s="194">
        <f>Q500*17.5%</f>
        <v>2827.2999999999997</v>
      </c>
      <c r="V500" s="194">
        <f>Q500*3%</f>
        <v>484.68</v>
      </c>
      <c r="W500" s="194">
        <f>Q500*5%</f>
        <v>807.80000000000007</v>
      </c>
      <c r="X500" s="194">
        <f>Q500*2%</f>
        <v>323.12</v>
      </c>
      <c r="Y500" s="194">
        <v>931</v>
      </c>
      <c r="Z500" s="194">
        <v>571</v>
      </c>
      <c r="AA500" s="195">
        <f>(Q500+Y500+Z500)/2</f>
        <v>8829</v>
      </c>
      <c r="AB500" s="195">
        <f>Q500+R500+U500+V500+W500+X500+Y500+Z500+(S500/12+T500/12+AA500/12)</f>
        <v>25534.399999999998</v>
      </c>
      <c r="AC500" s="195">
        <f>+AB500*12</f>
        <v>306412.79999999999</v>
      </c>
      <c r="AD500" s="195"/>
      <c r="AE500" s="195"/>
      <c r="AF500" s="195"/>
      <c r="AG500" s="195"/>
      <c r="AH500" s="195"/>
      <c r="AI500" s="195"/>
      <c r="AJ500" s="195"/>
      <c r="AK500" s="195"/>
      <c r="AL500" s="195"/>
      <c r="AM500" s="197"/>
      <c r="AN500" s="197"/>
      <c r="AO500" s="197"/>
      <c r="AP500" s="197"/>
      <c r="AQ500" s="197"/>
      <c r="AR500" s="197"/>
      <c r="AS500" s="197"/>
      <c r="AT500" s="197"/>
      <c r="AU500" s="197"/>
      <c r="AV500" s="197"/>
      <c r="AW500" s="197"/>
      <c r="AX500" s="197"/>
      <c r="AY500" s="197"/>
      <c r="AZ500" s="197"/>
      <c r="BA500" s="197"/>
      <c r="BB500" s="197"/>
      <c r="BC500" s="197"/>
      <c r="BD500" s="197"/>
      <c r="BE500" s="197"/>
      <c r="BF500" s="197"/>
      <c r="BG500" s="197"/>
      <c r="BH500" s="197"/>
      <c r="BI500" s="197"/>
      <c r="BJ500" s="197"/>
      <c r="BK500" s="197"/>
      <c r="BL500" s="197"/>
      <c r="BM500" s="197"/>
      <c r="BN500" s="197"/>
      <c r="BO500" s="197"/>
      <c r="BP500" s="197"/>
      <c r="BQ500" s="197"/>
      <c r="BR500" s="197"/>
      <c r="BS500" s="197"/>
      <c r="BT500" s="197"/>
      <c r="BU500" s="197"/>
      <c r="BV500" s="197"/>
      <c r="BW500" s="197"/>
      <c r="BX500" s="197"/>
      <c r="BY500" s="197"/>
      <c r="BZ500" s="197"/>
      <c r="CA500" s="197"/>
      <c r="CB500" s="197"/>
      <c r="CC500" s="197"/>
      <c r="CD500" s="197"/>
      <c r="CE500" s="197"/>
      <c r="CF500" s="197"/>
      <c r="CG500" s="197"/>
      <c r="CH500" s="197"/>
      <c r="CI500" s="197"/>
      <c r="CJ500" s="197"/>
      <c r="CK500" s="197"/>
      <c r="CL500" s="197"/>
      <c r="CM500" s="197"/>
      <c r="CN500" s="197"/>
      <c r="CO500" s="197"/>
      <c r="CP500" s="197"/>
      <c r="CQ500" s="197"/>
      <c r="CR500" s="197"/>
      <c r="CS500" s="197"/>
      <c r="CT500" s="197"/>
      <c r="CU500" s="197"/>
      <c r="CV500" s="197"/>
      <c r="CW500" s="197"/>
      <c r="CX500" s="197"/>
      <c r="CY500" s="197"/>
      <c r="CZ500" s="197"/>
      <c r="DA500" s="197"/>
      <c r="DB500" s="197"/>
      <c r="DC500" s="197"/>
      <c r="DD500" s="197"/>
      <c r="DE500" s="197"/>
      <c r="DF500" s="197"/>
      <c r="DG500" s="197"/>
      <c r="DH500" s="197"/>
      <c r="DI500" s="197"/>
      <c r="DJ500" s="197"/>
      <c r="DK500" s="197"/>
      <c r="DL500" s="197"/>
      <c r="DM500" s="197"/>
      <c r="DN500" s="197"/>
      <c r="DO500" s="197"/>
      <c r="DP500" s="197"/>
      <c r="DQ500" s="197"/>
      <c r="DR500" s="197"/>
      <c r="DS500" s="197"/>
      <c r="DT500" s="197"/>
      <c r="DU500" s="197"/>
      <c r="DV500" s="197"/>
      <c r="DW500" s="197"/>
      <c r="DX500" s="197"/>
      <c r="DY500" s="197"/>
      <c r="DZ500" s="197"/>
      <c r="EA500" s="197"/>
      <c r="EB500" s="197"/>
      <c r="EC500" s="197"/>
      <c r="ED500" s="197"/>
      <c r="EE500" s="197"/>
      <c r="EF500" s="197"/>
      <c r="EG500" s="197"/>
      <c r="EH500" s="197"/>
      <c r="EI500" s="197"/>
      <c r="EJ500" s="197"/>
      <c r="EK500" s="197"/>
      <c r="EL500" s="197"/>
      <c r="EM500" s="197"/>
      <c r="EN500" s="197"/>
      <c r="EO500" s="197"/>
      <c r="EP500" s="197"/>
      <c r="EQ500" s="197"/>
      <c r="ER500" s="197"/>
      <c r="ES500" s="197"/>
      <c r="ET500" s="197"/>
      <c r="EU500" s="197"/>
      <c r="EV500" s="197"/>
      <c r="EW500" s="197"/>
      <c r="EX500" s="197"/>
      <c r="EY500" s="197"/>
      <c r="EZ500" s="197"/>
      <c r="FA500" s="197"/>
      <c r="FB500" s="197"/>
      <c r="FC500" s="197"/>
      <c r="FD500" s="197"/>
      <c r="FE500" s="197"/>
      <c r="FF500" s="197"/>
      <c r="FG500" s="197"/>
      <c r="FH500" s="197"/>
      <c r="FI500" s="197"/>
      <c r="FJ500" s="197"/>
      <c r="FK500" s="197"/>
      <c r="FL500" s="197"/>
      <c r="FM500" s="197"/>
      <c r="FN500" s="197"/>
      <c r="FO500" s="197"/>
      <c r="FP500" s="197"/>
      <c r="FQ500" s="197"/>
      <c r="FR500" s="197"/>
      <c r="FS500" s="197"/>
      <c r="FT500" s="197"/>
      <c r="FU500" s="197"/>
      <c r="FV500" s="197"/>
      <c r="FW500" s="197"/>
      <c r="FX500" s="197"/>
      <c r="FY500" s="197"/>
      <c r="FZ500" s="197"/>
      <c r="GA500" s="197"/>
      <c r="GB500" s="197"/>
      <c r="GC500" s="197"/>
      <c r="GD500" s="197"/>
      <c r="GE500" s="197"/>
      <c r="GF500" s="197"/>
      <c r="GG500" s="197"/>
      <c r="GH500" s="197"/>
      <c r="GI500" s="197"/>
      <c r="GJ500" s="197"/>
      <c r="GK500" s="197"/>
      <c r="GL500" s="197"/>
      <c r="GM500" s="197"/>
      <c r="GN500" s="197"/>
      <c r="GO500" s="197"/>
      <c r="GP500" s="197"/>
      <c r="GQ500" s="197"/>
      <c r="GR500" s="197"/>
      <c r="GS500" s="197"/>
      <c r="GT500" s="197"/>
      <c r="GU500" s="197"/>
      <c r="GV500" s="197"/>
      <c r="GW500" s="197"/>
      <c r="GX500" s="197"/>
      <c r="GY500" s="197"/>
      <c r="GZ500" s="197"/>
      <c r="HA500" s="197"/>
      <c r="HB500" s="197"/>
      <c r="HC500" s="197"/>
      <c r="HD500" s="197"/>
      <c r="HE500" s="197"/>
      <c r="HF500" s="197"/>
      <c r="HG500" s="197"/>
      <c r="HH500" s="197"/>
      <c r="HI500" s="197"/>
      <c r="HJ500" s="197"/>
      <c r="HK500" s="197"/>
      <c r="HL500" s="197"/>
      <c r="HM500" s="197"/>
      <c r="HN500" s="197"/>
      <c r="HO500" s="197"/>
      <c r="HP500" s="197"/>
      <c r="HQ500" s="197"/>
      <c r="HR500" s="197"/>
      <c r="HS500" s="197"/>
      <c r="HT500" s="197"/>
      <c r="HU500" s="197"/>
      <c r="HV500" s="197"/>
      <c r="HW500" s="197"/>
      <c r="HX500" s="197"/>
      <c r="HY500" s="197"/>
      <c r="HZ500" s="197"/>
      <c r="IA500" s="197"/>
      <c r="IB500" s="197"/>
      <c r="IC500" s="197"/>
      <c r="ID500" s="197"/>
      <c r="IE500" s="197"/>
      <c r="IF500" s="197"/>
      <c r="IG500" s="197"/>
      <c r="IH500" s="197"/>
      <c r="II500" s="197"/>
      <c r="IJ500" s="197"/>
      <c r="IK500" s="197"/>
      <c r="IL500" s="197"/>
      <c r="IM500" s="197"/>
      <c r="IN500" s="197"/>
      <c r="IO500" s="197"/>
      <c r="IP500" s="197"/>
      <c r="IQ500" s="197"/>
      <c r="IR500" s="197"/>
      <c r="IS500" s="197"/>
      <c r="IT500" s="197"/>
      <c r="IU500" s="197"/>
      <c r="IV500" s="197"/>
      <c r="IW500" s="197"/>
      <c r="IX500" s="197"/>
      <c r="IY500" s="197"/>
      <c r="IZ500" s="197"/>
      <c r="JA500" s="197"/>
      <c r="JB500" s="197"/>
      <c r="JC500" s="197"/>
      <c r="JD500" s="197"/>
      <c r="JE500" s="197"/>
      <c r="JF500" s="197"/>
      <c r="JG500" s="197"/>
      <c r="JH500" s="197"/>
      <c r="JI500" s="197"/>
      <c r="JJ500" s="197"/>
      <c r="JK500" s="197"/>
      <c r="JL500" s="197"/>
      <c r="JM500" s="197"/>
      <c r="JN500" s="197"/>
      <c r="JO500" s="197"/>
      <c r="JP500" s="197"/>
      <c r="JQ500" s="197"/>
      <c r="JR500" s="197"/>
      <c r="JS500" s="197"/>
      <c r="JT500" s="197"/>
      <c r="JU500" s="197"/>
      <c r="JV500" s="197"/>
      <c r="JW500" s="197"/>
      <c r="JX500" s="197"/>
      <c r="JY500" s="197"/>
      <c r="JZ500" s="197"/>
      <c r="KA500" s="197"/>
      <c r="KB500" s="197"/>
      <c r="KC500" s="197"/>
      <c r="KD500" s="197"/>
      <c r="KE500" s="197"/>
      <c r="KF500" s="197"/>
      <c r="KG500" s="197"/>
      <c r="KH500" s="197"/>
      <c r="KI500" s="197"/>
      <c r="KJ500" s="197"/>
      <c r="KK500" s="197"/>
      <c r="KL500" s="197"/>
      <c r="KM500" s="197"/>
      <c r="KN500" s="197"/>
      <c r="KO500" s="197"/>
      <c r="KP500" s="197"/>
      <c r="KQ500" s="197"/>
      <c r="KR500" s="197"/>
      <c r="KS500" s="197"/>
      <c r="KT500" s="197"/>
      <c r="KU500" s="197"/>
      <c r="KV500" s="197"/>
      <c r="KW500" s="197"/>
      <c r="KX500" s="197"/>
      <c r="KY500" s="197"/>
      <c r="KZ500" s="197"/>
      <c r="LA500" s="197"/>
      <c r="LB500" s="197"/>
      <c r="LC500" s="197"/>
      <c r="LD500" s="197"/>
      <c r="LE500" s="197"/>
      <c r="LF500" s="197"/>
      <c r="LG500" s="197"/>
      <c r="LH500" s="197"/>
      <c r="LI500" s="197"/>
      <c r="LJ500" s="197"/>
      <c r="LK500" s="197"/>
      <c r="LL500" s="197"/>
      <c r="LM500" s="197"/>
      <c r="LN500" s="197"/>
      <c r="LO500" s="197"/>
      <c r="LP500" s="197"/>
      <c r="LQ500" s="197"/>
      <c r="LR500" s="197"/>
      <c r="LS500" s="197"/>
      <c r="LT500" s="197"/>
      <c r="LU500" s="197"/>
      <c r="LV500" s="197"/>
      <c r="LW500" s="197"/>
      <c r="LX500" s="197"/>
      <c r="LY500" s="197"/>
      <c r="LZ500" s="197"/>
      <c r="MA500" s="197"/>
      <c r="MB500" s="197"/>
      <c r="MC500" s="197"/>
      <c r="MD500" s="197"/>
      <c r="ME500" s="197"/>
      <c r="MF500" s="197"/>
      <c r="MG500" s="197"/>
      <c r="MH500" s="197"/>
      <c r="MI500" s="197"/>
      <c r="MJ500" s="197"/>
      <c r="MK500" s="197"/>
      <c r="ML500" s="197"/>
      <c r="MM500" s="197"/>
      <c r="MN500" s="197"/>
      <c r="MO500" s="197"/>
      <c r="MP500" s="197"/>
      <c r="MQ500" s="197"/>
      <c r="MR500" s="197"/>
      <c r="MS500" s="197"/>
      <c r="MT500" s="197"/>
      <c r="MU500" s="197"/>
      <c r="MV500" s="197"/>
      <c r="MW500" s="197"/>
      <c r="MX500" s="197"/>
      <c r="MY500" s="197"/>
      <c r="MZ500" s="197"/>
      <c r="NA500" s="197"/>
      <c r="NB500" s="197"/>
      <c r="NC500" s="197"/>
      <c r="ND500" s="197"/>
      <c r="NE500" s="197"/>
      <c r="NF500" s="197"/>
      <c r="NG500" s="197"/>
      <c r="NH500" s="197"/>
      <c r="NI500" s="197"/>
      <c r="NJ500" s="197"/>
      <c r="NK500" s="197"/>
      <c r="NL500" s="197"/>
      <c r="NM500" s="197"/>
      <c r="NN500" s="197"/>
      <c r="NO500" s="197"/>
      <c r="NP500" s="197"/>
      <c r="NQ500" s="197"/>
      <c r="NR500" s="197"/>
      <c r="NS500" s="197"/>
      <c r="NT500" s="197"/>
      <c r="NU500" s="197"/>
      <c r="NV500" s="197"/>
      <c r="NW500" s="197"/>
      <c r="NX500" s="197"/>
      <c r="NY500" s="197"/>
      <c r="NZ500" s="197"/>
      <c r="OA500" s="197"/>
      <c r="OB500" s="197"/>
      <c r="OC500" s="197"/>
      <c r="OD500" s="197"/>
      <c r="OE500" s="197"/>
      <c r="OF500" s="197"/>
      <c r="OG500" s="197"/>
      <c r="OH500" s="197"/>
      <c r="OI500" s="197"/>
      <c r="OJ500" s="197"/>
      <c r="OK500" s="197"/>
      <c r="OL500" s="197"/>
      <c r="OM500" s="197"/>
      <c r="ON500" s="197"/>
      <c r="OO500" s="197"/>
      <c r="OP500" s="197"/>
      <c r="OQ500" s="197"/>
      <c r="OR500" s="197"/>
      <c r="OS500" s="197"/>
      <c r="OT500" s="197"/>
      <c r="OU500" s="197"/>
      <c r="OV500" s="197"/>
      <c r="OW500" s="197"/>
      <c r="OX500" s="197"/>
      <c r="OY500" s="197"/>
      <c r="OZ500" s="197"/>
      <c r="PA500" s="197"/>
      <c r="PB500" s="197"/>
      <c r="PC500" s="197"/>
      <c r="PD500" s="197"/>
      <c r="PE500" s="197"/>
      <c r="PF500" s="197"/>
      <c r="PG500" s="197"/>
      <c r="PH500" s="197"/>
      <c r="PI500" s="197"/>
      <c r="PJ500" s="197"/>
      <c r="PK500" s="197"/>
      <c r="PL500" s="197"/>
      <c r="PM500" s="197"/>
      <c r="PN500" s="197"/>
      <c r="PO500" s="197"/>
      <c r="PP500" s="197"/>
      <c r="PQ500" s="197"/>
      <c r="PR500" s="197"/>
      <c r="PS500" s="197"/>
      <c r="PT500" s="197"/>
      <c r="PU500" s="197"/>
      <c r="PV500" s="197"/>
      <c r="PW500" s="197"/>
      <c r="PX500" s="197"/>
      <c r="PY500" s="197"/>
      <c r="PZ500" s="197"/>
      <c r="QA500" s="197"/>
      <c r="QB500" s="197"/>
      <c r="QC500" s="197"/>
      <c r="QD500" s="197"/>
      <c r="QE500" s="197"/>
      <c r="QF500" s="197"/>
      <c r="QG500" s="197"/>
      <c r="QH500" s="197"/>
      <c r="QI500" s="197"/>
      <c r="QJ500" s="197"/>
      <c r="QK500" s="197"/>
      <c r="QL500" s="197"/>
      <c r="QM500" s="197"/>
      <c r="QN500" s="197"/>
      <c r="QO500" s="197"/>
      <c r="QP500" s="197"/>
      <c r="QQ500" s="197"/>
      <c r="QR500" s="197"/>
      <c r="QS500" s="197"/>
      <c r="QT500" s="197"/>
      <c r="QU500" s="197"/>
      <c r="QV500" s="197"/>
      <c r="QW500" s="197"/>
      <c r="QX500" s="197"/>
      <c r="QY500" s="197"/>
      <c r="QZ500" s="197"/>
      <c r="RA500" s="197"/>
      <c r="RB500" s="197"/>
      <c r="RC500" s="197"/>
      <c r="RD500" s="197"/>
      <c r="RE500" s="197"/>
      <c r="RF500" s="197"/>
      <c r="RG500" s="197"/>
      <c r="RH500" s="197"/>
      <c r="RI500" s="197"/>
      <c r="RJ500" s="197"/>
      <c r="RK500" s="197"/>
      <c r="RL500" s="197"/>
      <c r="RM500" s="197"/>
      <c r="RN500" s="197"/>
      <c r="RO500" s="197"/>
      <c r="RP500" s="197"/>
      <c r="RQ500" s="197"/>
      <c r="RR500" s="197"/>
      <c r="RS500" s="197"/>
      <c r="RT500" s="197"/>
      <c r="RU500" s="197"/>
      <c r="RV500" s="197"/>
      <c r="RW500" s="197"/>
      <c r="RX500" s="197"/>
      <c r="RY500" s="197"/>
      <c r="RZ500" s="197"/>
      <c r="SA500" s="197"/>
      <c r="SB500" s="197"/>
      <c r="SC500" s="197"/>
      <c r="SD500" s="197"/>
      <c r="SE500" s="197"/>
      <c r="SF500" s="197"/>
      <c r="SG500" s="197"/>
      <c r="SH500" s="197"/>
      <c r="SI500" s="197"/>
      <c r="SJ500" s="197"/>
      <c r="SK500" s="197"/>
      <c r="SL500" s="197"/>
      <c r="SM500" s="197"/>
      <c r="SN500" s="197"/>
      <c r="SO500" s="197"/>
      <c r="SP500" s="197"/>
      <c r="SQ500" s="197"/>
      <c r="SR500" s="197"/>
      <c r="SS500" s="197"/>
      <c r="ST500" s="197"/>
      <c r="SU500" s="197"/>
      <c r="SV500" s="197"/>
      <c r="SW500" s="197"/>
      <c r="SX500" s="197"/>
      <c r="SY500" s="197"/>
      <c r="SZ500" s="197"/>
      <c r="TA500" s="197"/>
      <c r="TB500" s="197"/>
      <c r="TC500" s="197"/>
      <c r="TD500" s="197"/>
      <c r="TE500" s="197"/>
      <c r="TF500" s="197"/>
      <c r="TG500" s="197"/>
      <c r="TH500" s="197"/>
      <c r="TI500" s="197"/>
      <c r="TJ500" s="197"/>
      <c r="TK500" s="197"/>
      <c r="TL500" s="197"/>
      <c r="TM500" s="197"/>
      <c r="TN500" s="197"/>
      <c r="TO500" s="197"/>
      <c r="TP500" s="197"/>
      <c r="TQ500" s="197"/>
      <c r="TR500" s="197"/>
      <c r="TS500" s="197"/>
      <c r="TT500" s="197"/>
      <c r="TU500" s="197"/>
      <c r="TV500" s="197"/>
      <c r="TW500" s="197"/>
      <c r="TX500" s="197"/>
      <c r="TY500" s="197"/>
      <c r="TZ500" s="197"/>
      <c r="UA500" s="197"/>
      <c r="UB500" s="197"/>
      <c r="UC500" s="197"/>
      <c r="UD500" s="197"/>
      <c r="UE500" s="197"/>
      <c r="UF500" s="197"/>
      <c r="UG500" s="197"/>
      <c r="UH500" s="197"/>
      <c r="UI500" s="197"/>
      <c r="UJ500" s="197"/>
      <c r="UK500" s="197"/>
      <c r="UL500" s="197"/>
      <c r="UM500" s="197"/>
      <c r="UN500" s="197"/>
      <c r="UO500" s="197"/>
      <c r="UP500" s="197"/>
      <c r="UQ500" s="197"/>
      <c r="UR500" s="197"/>
      <c r="US500" s="197"/>
      <c r="UT500" s="197"/>
      <c r="UU500" s="197"/>
      <c r="UV500" s="197"/>
      <c r="UW500" s="197"/>
      <c r="UX500" s="197"/>
      <c r="UY500" s="197"/>
      <c r="UZ500" s="197"/>
      <c r="VA500" s="197"/>
      <c r="VB500" s="197"/>
      <c r="VC500" s="197"/>
      <c r="VD500" s="197"/>
    </row>
    <row r="501" spans="1:576" s="198" customFormat="1" ht="15" customHeight="1" x14ac:dyDescent="0.2">
      <c r="A501" s="18">
        <v>20</v>
      </c>
      <c r="B501" s="189" t="s">
        <v>325</v>
      </c>
      <c r="C501" s="189" t="s">
        <v>326</v>
      </c>
      <c r="D501" s="190">
        <v>14</v>
      </c>
      <c r="E501" s="189" t="s">
        <v>246</v>
      </c>
      <c r="F501" s="189" t="s">
        <v>327</v>
      </c>
      <c r="G501" s="192">
        <v>10</v>
      </c>
      <c r="H501" s="193">
        <v>40</v>
      </c>
      <c r="I501" s="193" t="s">
        <v>107</v>
      </c>
      <c r="J501" s="191" t="s">
        <v>83</v>
      </c>
      <c r="K501" s="191" t="s">
        <v>265</v>
      </c>
      <c r="L501" s="191" t="s">
        <v>187</v>
      </c>
      <c r="M501" s="193">
        <v>1</v>
      </c>
      <c r="N501" s="194">
        <f>15856+300</f>
        <v>16156</v>
      </c>
      <c r="O501" s="194"/>
      <c r="P501" s="194"/>
      <c r="Q501" s="194">
        <f t="shared" si="257"/>
        <v>16156</v>
      </c>
      <c r="R501" s="194"/>
      <c r="S501" s="194">
        <f t="shared" si="259"/>
        <v>2943</v>
      </c>
      <c r="T501" s="194">
        <f t="shared" si="260"/>
        <v>29430</v>
      </c>
      <c r="U501" s="194">
        <f t="shared" si="261"/>
        <v>2827.2999999999997</v>
      </c>
      <c r="V501" s="194">
        <f t="shared" si="262"/>
        <v>484.68</v>
      </c>
      <c r="W501" s="194">
        <f t="shared" si="263"/>
        <v>807.80000000000007</v>
      </c>
      <c r="X501" s="194">
        <f t="shared" si="264"/>
        <v>323.12</v>
      </c>
      <c r="Y501" s="194">
        <v>931</v>
      </c>
      <c r="Z501" s="194">
        <v>571</v>
      </c>
      <c r="AA501" s="195">
        <f t="shared" si="267"/>
        <v>8829</v>
      </c>
      <c r="AB501" s="195">
        <f t="shared" si="268"/>
        <v>25534.399999999998</v>
      </c>
      <c r="AC501" s="64">
        <f t="shared" si="269"/>
        <v>306412.79999999999</v>
      </c>
      <c r="AD501" s="195"/>
      <c r="AE501" s="195"/>
      <c r="AF501" s="195"/>
      <c r="AG501" s="195"/>
      <c r="AH501" s="195"/>
      <c r="AI501" s="195"/>
      <c r="AJ501" s="195"/>
      <c r="AK501" s="195"/>
      <c r="AL501" s="195"/>
      <c r="AM501" s="197"/>
      <c r="AN501" s="197"/>
      <c r="AO501" s="197"/>
      <c r="AP501" s="197"/>
      <c r="AQ501" s="197"/>
      <c r="AR501" s="197"/>
      <c r="AS501" s="197"/>
      <c r="AT501" s="197"/>
      <c r="AU501" s="197"/>
      <c r="AV501" s="197"/>
      <c r="AW501" s="197"/>
      <c r="AX501" s="197"/>
      <c r="AY501" s="197"/>
      <c r="AZ501" s="197"/>
      <c r="BA501" s="197"/>
      <c r="BB501" s="197"/>
      <c r="BC501" s="197"/>
      <c r="BD501" s="197"/>
      <c r="BE501" s="197"/>
      <c r="BF501" s="197"/>
      <c r="BG501" s="197"/>
      <c r="BH501" s="197"/>
      <c r="BI501" s="197"/>
      <c r="BJ501" s="197"/>
      <c r="BK501" s="197"/>
      <c r="BL501" s="197"/>
      <c r="BM501" s="197"/>
      <c r="BN501" s="197"/>
      <c r="BO501" s="197"/>
      <c r="BP501" s="197"/>
      <c r="BQ501" s="197"/>
      <c r="BR501" s="197"/>
      <c r="BS501" s="197"/>
      <c r="BT501" s="197"/>
      <c r="BU501" s="197"/>
      <c r="BV501" s="197"/>
      <c r="BW501" s="197"/>
      <c r="BX501" s="197"/>
      <c r="BY501" s="197"/>
      <c r="BZ501" s="197"/>
      <c r="CA501" s="197"/>
      <c r="CB501" s="197"/>
      <c r="CC501" s="197"/>
      <c r="CD501" s="197"/>
      <c r="CE501" s="197"/>
      <c r="CF501" s="197"/>
      <c r="CG501" s="197"/>
      <c r="CH501" s="197"/>
      <c r="CI501" s="197"/>
      <c r="CJ501" s="197"/>
      <c r="CK501" s="197"/>
      <c r="CL501" s="197"/>
      <c r="CM501" s="197"/>
      <c r="CN501" s="197"/>
      <c r="CO501" s="197"/>
      <c r="CP501" s="197"/>
      <c r="CQ501" s="197"/>
      <c r="CR501" s="197"/>
      <c r="CS501" s="197"/>
      <c r="CT501" s="197"/>
      <c r="CU501" s="197"/>
      <c r="CV501" s="197"/>
      <c r="CW501" s="197"/>
      <c r="CX501" s="197"/>
      <c r="CY501" s="197"/>
      <c r="CZ501" s="197"/>
      <c r="DA501" s="197"/>
      <c r="DB501" s="197"/>
      <c r="DC501" s="197"/>
      <c r="DD501" s="197"/>
      <c r="DE501" s="197"/>
      <c r="DF501" s="197"/>
      <c r="DG501" s="197"/>
      <c r="DH501" s="197"/>
      <c r="DI501" s="197"/>
      <c r="DJ501" s="197"/>
      <c r="DK501" s="197"/>
      <c r="DL501" s="197"/>
      <c r="DM501" s="197"/>
      <c r="DN501" s="197"/>
      <c r="DO501" s="197"/>
      <c r="DP501" s="197"/>
      <c r="DQ501" s="197"/>
      <c r="DR501" s="197"/>
      <c r="DS501" s="197"/>
      <c r="DT501" s="197"/>
      <c r="DU501" s="197"/>
      <c r="DV501" s="197"/>
      <c r="DW501" s="197"/>
      <c r="DX501" s="197"/>
      <c r="DY501" s="197"/>
      <c r="DZ501" s="197"/>
      <c r="EA501" s="197"/>
      <c r="EB501" s="197"/>
      <c r="EC501" s="197"/>
      <c r="ED501" s="197"/>
      <c r="EE501" s="197"/>
      <c r="EF501" s="197"/>
      <c r="EG501" s="197"/>
      <c r="EH501" s="197"/>
      <c r="EI501" s="197"/>
      <c r="EJ501" s="197"/>
      <c r="EK501" s="197"/>
      <c r="EL501" s="197"/>
      <c r="EM501" s="197"/>
      <c r="EN501" s="197"/>
      <c r="EO501" s="197"/>
      <c r="EP501" s="197"/>
      <c r="EQ501" s="197"/>
      <c r="ER501" s="197"/>
      <c r="ES501" s="197"/>
      <c r="ET501" s="197"/>
      <c r="EU501" s="197"/>
      <c r="EV501" s="197"/>
      <c r="EW501" s="197"/>
      <c r="EX501" s="197"/>
      <c r="EY501" s="197"/>
      <c r="EZ501" s="197"/>
      <c r="FA501" s="197"/>
      <c r="FB501" s="197"/>
      <c r="FC501" s="197"/>
      <c r="FD501" s="197"/>
      <c r="FE501" s="197"/>
      <c r="FF501" s="197"/>
      <c r="FG501" s="197"/>
      <c r="FH501" s="197"/>
      <c r="FI501" s="197"/>
      <c r="FJ501" s="197"/>
      <c r="FK501" s="197"/>
      <c r="FL501" s="197"/>
      <c r="FM501" s="197"/>
      <c r="FN501" s="197"/>
      <c r="FO501" s="197"/>
      <c r="FP501" s="197"/>
      <c r="FQ501" s="197"/>
      <c r="FR501" s="197"/>
      <c r="FS501" s="197"/>
      <c r="FT501" s="197"/>
      <c r="FU501" s="197"/>
      <c r="FV501" s="197"/>
      <c r="FW501" s="197"/>
      <c r="FX501" s="197"/>
      <c r="FY501" s="197"/>
      <c r="FZ501" s="197"/>
      <c r="GA501" s="197"/>
      <c r="GB501" s="197"/>
      <c r="GC501" s="197"/>
      <c r="GD501" s="197"/>
      <c r="GE501" s="197"/>
      <c r="GF501" s="197"/>
      <c r="GG501" s="197"/>
      <c r="GH501" s="197"/>
      <c r="GI501" s="197"/>
      <c r="GJ501" s="197"/>
      <c r="GK501" s="197"/>
      <c r="GL501" s="197"/>
      <c r="GM501" s="197"/>
      <c r="GN501" s="197"/>
      <c r="GO501" s="197"/>
      <c r="GP501" s="197"/>
      <c r="GQ501" s="197"/>
      <c r="GR501" s="197"/>
      <c r="GS501" s="197"/>
      <c r="GT501" s="197"/>
      <c r="GU501" s="197"/>
      <c r="GV501" s="197"/>
      <c r="GW501" s="197"/>
      <c r="GX501" s="197"/>
      <c r="GY501" s="197"/>
      <c r="GZ501" s="197"/>
      <c r="HA501" s="197"/>
      <c r="HB501" s="197"/>
      <c r="HC501" s="197"/>
      <c r="HD501" s="197"/>
      <c r="HE501" s="197"/>
      <c r="HF501" s="197"/>
      <c r="HG501" s="197"/>
      <c r="HH501" s="197"/>
      <c r="HI501" s="197"/>
      <c r="HJ501" s="197"/>
      <c r="HK501" s="197"/>
      <c r="HL501" s="197"/>
      <c r="HM501" s="197"/>
      <c r="HN501" s="197"/>
      <c r="HO501" s="197"/>
      <c r="HP501" s="197"/>
      <c r="HQ501" s="197"/>
      <c r="HR501" s="197"/>
      <c r="HS501" s="197"/>
      <c r="HT501" s="197"/>
      <c r="HU501" s="197"/>
      <c r="HV501" s="197"/>
      <c r="HW501" s="197"/>
      <c r="HX501" s="197"/>
      <c r="HY501" s="197"/>
      <c r="HZ501" s="197"/>
      <c r="IA501" s="197"/>
      <c r="IB501" s="197"/>
      <c r="IC501" s="197"/>
      <c r="ID501" s="197"/>
      <c r="IE501" s="197"/>
      <c r="IF501" s="197"/>
      <c r="IG501" s="197"/>
      <c r="IH501" s="197"/>
      <c r="II501" s="197"/>
      <c r="IJ501" s="197"/>
      <c r="IK501" s="197"/>
      <c r="IL501" s="197"/>
      <c r="IM501" s="197"/>
      <c r="IN501" s="197"/>
      <c r="IO501" s="197"/>
      <c r="IP501" s="197"/>
      <c r="IQ501" s="197"/>
      <c r="IR501" s="197"/>
      <c r="IS501" s="197"/>
      <c r="IT501" s="197"/>
      <c r="IU501" s="197"/>
      <c r="IV501" s="197"/>
      <c r="IW501" s="197"/>
      <c r="IX501" s="197"/>
      <c r="IY501" s="197"/>
      <c r="IZ501" s="197"/>
      <c r="JA501" s="197"/>
      <c r="JB501" s="197"/>
      <c r="JC501" s="197"/>
      <c r="JD501" s="197"/>
      <c r="JE501" s="197"/>
      <c r="JF501" s="197"/>
      <c r="JG501" s="197"/>
      <c r="JH501" s="197"/>
      <c r="JI501" s="197"/>
      <c r="JJ501" s="197"/>
      <c r="JK501" s="197"/>
      <c r="JL501" s="197"/>
      <c r="JM501" s="197"/>
      <c r="JN501" s="197"/>
      <c r="JO501" s="197"/>
      <c r="JP501" s="197"/>
      <c r="JQ501" s="197"/>
      <c r="JR501" s="197"/>
      <c r="JS501" s="197"/>
      <c r="JT501" s="197"/>
      <c r="JU501" s="197"/>
      <c r="JV501" s="197"/>
      <c r="JW501" s="197"/>
      <c r="JX501" s="197"/>
      <c r="JY501" s="197"/>
      <c r="JZ501" s="197"/>
      <c r="KA501" s="197"/>
      <c r="KB501" s="197"/>
      <c r="KC501" s="197"/>
      <c r="KD501" s="197"/>
      <c r="KE501" s="197"/>
      <c r="KF501" s="197"/>
      <c r="KG501" s="197"/>
      <c r="KH501" s="197"/>
      <c r="KI501" s="197"/>
      <c r="KJ501" s="197"/>
      <c r="KK501" s="197"/>
      <c r="KL501" s="197"/>
      <c r="KM501" s="197"/>
      <c r="KN501" s="197"/>
      <c r="KO501" s="197"/>
      <c r="KP501" s="197"/>
      <c r="KQ501" s="197"/>
      <c r="KR501" s="197"/>
      <c r="KS501" s="197"/>
      <c r="KT501" s="197"/>
      <c r="KU501" s="197"/>
      <c r="KV501" s="197"/>
      <c r="KW501" s="197"/>
      <c r="KX501" s="197"/>
      <c r="KY501" s="197"/>
      <c r="KZ501" s="197"/>
      <c r="LA501" s="197"/>
      <c r="LB501" s="197"/>
      <c r="LC501" s="197"/>
      <c r="LD501" s="197"/>
      <c r="LE501" s="197"/>
      <c r="LF501" s="197"/>
      <c r="LG501" s="197"/>
      <c r="LH501" s="197"/>
      <c r="LI501" s="197"/>
      <c r="LJ501" s="197"/>
      <c r="LK501" s="197"/>
      <c r="LL501" s="197"/>
      <c r="LM501" s="197"/>
      <c r="LN501" s="197"/>
      <c r="LO501" s="197"/>
      <c r="LP501" s="197"/>
      <c r="LQ501" s="197"/>
      <c r="LR501" s="197"/>
      <c r="LS501" s="197"/>
      <c r="LT501" s="197"/>
      <c r="LU501" s="197"/>
      <c r="LV501" s="197"/>
      <c r="LW501" s="197"/>
      <c r="LX501" s="197"/>
      <c r="LY501" s="197"/>
      <c r="LZ501" s="197"/>
      <c r="MA501" s="197"/>
      <c r="MB501" s="197"/>
      <c r="MC501" s="197"/>
      <c r="MD501" s="197"/>
      <c r="ME501" s="197"/>
      <c r="MF501" s="197"/>
      <c r="MG501" s="197"/>
      <c r="MH501" s="197"/>
      <c r="MI501" s="197"/>
      <c r="MJ501" s="197"/>
      <c r="MK501" s="197"/>
      <c r="ML501" s="197"/>
      <c r="MM501" s="197"/>
      <c r="MN501" s="197"/>
      <c r="MO501" s="197"/>
      <c r="MP501" s="197"/>
      <c r="MQ501" s="197"/>
      <c r="MR501" s="197"/>
      <c r="MS501" s="197"/>
      <c r="MT501" s="197"/>
      <c r="MU501" s="197"/>
      <c r="MV501" s="197"/>
      <c r="MW501" s="197"/>
      <c r="MX501" s="197"/>
      <c r="MY501" s="197"/>
      <c r="MZ501" s="197"/>
      <c r="NA501" s="197"/>
      <c r="NB501" s="197"/>
      <c r="NC501" s="197"/>
      <c r="ND501" s="197"/>
      <c r="NE501" s="197"/>
      <c r="NF501" s="197"/>
      <c r="NG501" s="197"/>
      <c r="NH501" s="197"/>
      <c r="NI501" s="197"/>
      <c r="NJ501" s="197"/>
      <c r="NK501" s="197"/>
      <c r="NL501" s="197"/>
      <c r="NM501" s="197"/>
      <c r="NN501" s="197"/>
      <c r="NO501" s="197"/>
      <c r="NP501" s="197"/>
      <c r="NQ501" s="197"/>
      <c r="NR501" s="197"/>
      <c r="NS501" s="197"/>
      <c r="NT501" s="197"/>
      <c r="NU501" s="197"/>
      <c r="NV501" s="197"/>
      <c r="NW501" s="197"/>
      <c r="NX501" s="197"/>
      <c r="NY501" s="197"/>
      <c r="NZ501" s="197"/>
      <c r="OA501" s="197"/>
      <c r="OB501" s="197"/>
      <c r="OC501" s="197"/>
      <c r="OD501" s="197"/>
      <c r="OE501" s="197"/>
      <c r="OF501" s="197"/>
      <c r="OG501" s="197"/>
      <c r="OH501" s="197"/>
      <c r="OI501" s="197"/>
      <c r="OJ501" s="197"/>
      <c r="OK501" s="197"/>
      <c r="OL501" s="197"/>
      <c r="OM501" s="197"/>
      <c r="ON501" s="197"/>
      <c r="OO501" s="197"/>
      <c r="OP501" s="197"/>
      <c r="OQ501" s="197"/>
      <c r="OR501" s="197"/>
      <c r="OS501" s="197"/>
      <c r="OT501" s="197"/>
      <c r="OU501" s="197"/>
      <c r="OV501" s="197"/>
      <c r="OW501" s="197"/>
      <c r="OX501" s="197"/>
      <c r="OY501" s="197"/>
      <c r="OZ501" s="197"/>
      <c r="PA501" s="197"/>
      <c r="PB501" s="197"/>
      <c r="PC501" s="197"/>
      <c r="PD501" s="197"/>
      <c r="PE501" s="197"/>
      <c r="PF501" s="197"/>
      <c r="PG501" s="197"/>
      <c r="PH501" s="197"/>
      <c r="PI501" s="197"/>
      <c r="PJ501" s="197"/>
      <c r="PK501" s="197"/>
      <c r="PL501" s="197"/>
      <c r="PM501" s="197"/>
      <c r="PN501" s="197"/>
      <c r="PO501" s="197"/>
      <c r="PP501" s="197"/>
      <c r="PQ501" s="197"/>
      <c r="PR501" s="197"/>
      <c r="PS501" s="197"/>
      <c r="PT501" s="197"/>
      <c r="PU501" s="197"/>
      <c r="PV501" s="197"/>
      <c r="PW501" s="197"/>
      <c r="PX501" s="197"/>
      <c r="PY501" s="197"/>
      <c r="PZ501" s="197"/>
      <c r="QA501" s="197"/>
      <c r="QB501" s="197"/>
      <c r="QC501" s="197"/>
      <c r="QD501" s="197"/>
      <c r="QE501" s="197"/>
      <c r="QF501" s="197"/>
      <c r="QG501" s="197"/>
      <c r="QH501" s="197"/>
      <c r="QI501" s="197"/>
      <c r="QJ501" s="197"/>
      <c r="QK501" s="197"/>
      <c r="QL501" s="197"/>
      <c r="QM501" s="197"/>
      <c r="QN501" s="197"/>
      <c r="QO501" s="197"/>
      <c r="QP501" s="197"/>
      <c r="QQ501" s="197"/>
      <c r="QR501" s="197"/>
      <c r="QS501" s="197"/>
      <c r="QT501" s="197"/>
      <c r="QU501" s="197"/>
      <c r="QV501" s="197"/>
      <c r="QW501" s="197"/>
      <c r="QX501" s="197"/>
      <c r="QY501" s="197"/>
      <c r="QZ501" s="197"/>
      <c r="RA501" s="197"/>
      <c r="RB501" s="197"/>
      <c r="RC501" s="197"/>
      <c r="RD501" s="197"/>
      <c r="RE501" s="197"/>
      <c r="RF501" s="197"/>
      <c r="RG501" s="197"/>
      <c r="RH501" s="197"/>
      <c r="RI501" s="197"/>
      <c r="RJ501" s="197"/>
      <c r="RK501" s="197"/>
      <c r="RL501" s="197"/>
      <c r="RM501" s="197"/>
      <c r="RN501" s="197"/>
      <c r="RO501" s="197"/>
      <c r="RP501" s="197"/>
      <c r="RQ501" s="197"/>
      <c r="RR501" s="197"/>
      <c r="RS501" s="197"/>
      <c r="RT501" s="197"/>
      <c r="RU501" s="197"/>
      <c r="RV501" s="197"/>
      <c r="RW501" s="197"/>
      <c r="RX501" s="197"/>
      <c r="RY501" s="197"/>
      <c r="RZ501" s="197"/>
      <c r="SA501" s="197"/>
      <c r="SB501" s="197"/>
      <c r="SC501" s="197"/>
      <c r="SD501" s="197"/>
      <c r="SE501" s="197"/>
      <c r="SF501" s="197"/>
      <c r="SG501" s="197"/>
      <c r="SH501" s="197"/>
      <c r="SI501" s="197"/>
      <c r="SJ501" s="197"/>
      <c r="SK501" s="197"/>
      <c r="SL501" s="197"/>
      <c r="SM501" s="197"/>
      <c r="SN501" s="197"/>
      <c r="SO501" s="197"/>
      <c r="SP501" s="197"/>
      <c r="SQ501" s="197"/>
      <c r="SR501" s="197"/>
      <c r="SS501" s="197"/>
      <c r="ST501" s="197"/>
      <c r="SU501" s="197"/>
      <c r="SV501" s="197"/>
      <c r="SW501" s="197"/>
      <c r="SX501" s="197"/>
      <c r="SY501" s="197"/>
      <c r="SZ501" s="197"/>
      <c r="TA501" s="197"/>
      <c r="TB501" s="197"/>
      <c r="TC501" s="197"/>
      <c r="TD501" s="197"/>
      <c r="TE501" s="197"/>
      <c r="TF501" s="197"/>
      <c r="TG501" s="197"/>
      <c r="TH501" s="197"/>
      <c r="TI501" s="197"/>
      <c r="TJ501" s="197"/>
      <c r="TK501" s="197"/>
      <c r="TL501" s="197"/>
      <c r="TM501" s="197"/>
      <c r="TN501" s="197"/>
      <c r="TO501" s="197"/>
      <c r="TP501" s="197"/>
      <c r="TQ501" s="197"/>
      <c r="TR501" s="197"/>
      <c r="TS501" s="197"/>
      <c r="TT501" s="197"/>
      <c r="TU501" s="197"/>
      <c r="TV501" s="197"/>
      <c r="TW501" s="197"/>
      <c r="TX501" s="197"/>
      <c r="TY501" s="197"/>
      <c r="TZ501" s="197"/>
      <c r="UA501" s="197"/>
      <c r="UB501" s="197"/>
      <c r="UC501" s="197"/>
      <c r="UD501" s="197"/>
      <c r="UE501" s="197"/>
      <c r="UF501" s="197"/>
      <c r="UG501" s="197"/>
      <c r="UH501" s="197"/>
      <c r="UI501" s="197"/>
      <c r="UJ501" s="197"/>
      <c r="UK501" s="197"/>
      <c r="UL501" s="197"/>
      <c r="UM501" s="197"/>
      <c r="UN501" s="197"/>
      <c r="UO501" s="197"/>
      <c r="UP501" s="197"/>
      <c r="UQ501" s="197"/>
      <c r="UR501" s="197"/>
      <c r="US501" s="197"/>
      <c r="UT501" s="197"/>
      <c r="UU501" s="197"/>
      <c r="UV501" s="197"/>
      <c r="UW501" s="197"/>
      <c r="UX501" s="197"/>
      <c r="UY501" s="197"/>
      <c r="UZ501" s="197"/>
      <c r="VA501" s="197"/>
      <c r="VB501" s="197"/>
      <c r="VC501" s="197"/>
      <c r="VD501" s="197"/>
    </row>
    <row r="502" spans="1:576" s="198" customFormat="1" ht="13.5" customHeight="1" x14ac:dyDescent="0.2">
      <c r="A502" s="18">
        <v>21</v>
      </c>
      <c r="B502" s="89" t="s">
        <v>325</v>
      </c>
      <c r="C502" s="89" t="s">
        <v>326</v>
      </c>
      <c r="D502" s="20">
        <v>14</v>
      </c>
      <c r="E502" s="89" t="s">
        <v>245</v>
      </c>
      <c r="F502" s="89" t="s">
        <v>327</v>
      </c>
      <c r="G502" s="130">
        <v>12</v>
      </c>
      <c r="H502" s="22">
        <v>40</v>
      </c>
      <c r="I502" s="22" t="s">
        <v>107</v>
      </c>
      <c r="J502" s="21" t="s">
        <v>92</v>
      </c>
      <c r="K502" s="21" t="s">
        <v>272</v>
      </c>
      <c r="L502" s="21" t="s">
        <v>289</v>
      </c>
      <c r="M502" s="22">
        <v>1</v>
      </c>
      <c r="N502" s="62">
        <v>24345</v>
      </c>
      <c r="O502" s="62"/>
      <c r="P502" s="62"/>
      <c r="Q502" s="62">
        <f t="shared" si="257"/>
        <v>24345</v>
      </c>
      <c r="R502" s="62">
        <f>70.1*4</f>
        <v>280.39999999999998</v>
      </c>
      <c r="S502" s="62">
        <f t="shared" si="259"/>
        <v>4451.333333333333</v>
      </c>
      <c r="T502" s="62">
        <f t="shared" si="260"/>
        <v>44513.333333333336</v>
      </c>
      <c r="U502" s="62">
        <f t="shared" si="261"/>
        <v>4260.375</v>
      </c>
      <c r="V502" s="62">
        <f t="shared" si="262"/>
        <v>730.35</v>
      </c>
      <c r="W502" s="62">
        <f t="shared" si="263"/>
        <v>1217.25</v>
      </c>
      <c r="X502" s="62">
        <f t="shared" si="264"/>
        <v>486.90000000000003</v>
      </c>
      <c r="Y502" s="62">
        <v>1455</v>
      </c>
      <c r="Z502" s="62">
        <v>908</v>
      </c>
      <c r="AA502" s="64">
        <f t="shared" si="267"/>
        <v>13354</v>
      </c>
      <c r="AB502" s="64">
        <f t="shared" si="268"/>
        <v>38876.497222222228</v>
      </c>
      <c r="AC502" s="64">
        <f t="shared" si="269"/>
        <v>466517.96666666673</v>
      </c>
      <c r="AD502" s="195"/>
      <c r="AE502" s="195"/>
      <c r="AF502" s="195"/>
      <c r="AG502" s="195"/>
      <c r="AH502" s="195"/>
      <c r="AI502" s="195"/>
      <c r="AJ502" s="195"/>
      <c r="AK502" s="195"/>
      <c r="AL502" s="195"/>
      <c r="AM502" s="197"/>
      <c r="AN502" s="197"/>
      <c r="AO502" s="197"/>
      <c r="AP502" s="197"/>
      <c r="AQ502" s="197"/>
      <c r="AR502" s="197"/>
      <c r="AS502" s="197"/>
      <c r="AT502" s="197"/>
      <c r="AU502" s="197"/>
      <c r="AV502" s="197"/>
      <c r="AW502" s="197"/>
      <c r="AX502" s="197"/>
      <c r="AY502" s="197"/>
      <c r="AZ502" s="197"/>
      <c r="BA502" s="197"/>
      <c r="BB502" s="197"/>
      <c r="BC502" s="197"/>
      <c r="BD502" s="197"/>
      <c r="BE502" s="197"/>
      <c r="BF502" s="197"/>
      <c r="BG502" s="197"/>
      <c r="BH502" s="197"/>
      <c r="BI502" s="197"/>
      <c r="BJ502" s="197"/>
      <c r="BK502" s="197"/>
      <c r="BL502" s="197"/>
      <c r="BM502" s="197"/>
      <c r="BN502" s="197"/>
      <c r="BO502" s="197"/>
      <c r="BP502" s="197"/>
      <c r="BQ502" s="197"/>
      <c r="BR502" s="197"/>
      <c r="BS502" s="197"/>
      <c r="BT502" s="197"/>
      <c r="BU502" s="197"/>
      <c r="BV502" s="197"/>
      <c r="BW502" s="197"/>
      <c r="BX502" s="197"/>
      <c r="BY502" s="197"/>
      <c r="BZ502" s="197"/>
      <c r="CA502" s="197"/>
      <c r="CB502" s="197"/>
      <c r="CC502" s="197"/>
      <c r="CD502" s="197"/>
      <c r="CE502" s="197"/>
      <c r="CF502" s="197"/>
      <c r="CG502" s="197"/>
      <c r="CH502" s="197"/>
      <c r="CI502" s="197"/>
      <c r="CJ502" s="197"/>
      <c r="CK502" s="197"/>
      <c r="CL502" s="197"/>
      <c r="CM502" s="197"/>
      <c r="CN502" s="197"/>
      <c r="CO502" s="197"/>
      <c r="CP502" s="197"/>
      <c r="CQ502" s="197"/>
      <c r="CR502" s="197"/>
      <c r="CS502" s="197"/>
      <c r="CT502" s="197"/>
      <c r="CU502" s="197"/>
      <c r="CV502" s="197"/>
      <c r="CW502" s="197"/>
      <c r="CX502" s="197"/>
      <c r="CY502" s="197"/>
      <c r="CZ502" s="197"/>
      <c r="DA502" s="197"/>
      <c r="DB502" s="197"/>
      <c r="DC502" s="197"/>
      <c r="DD502" s="197"/>
      <c r="DE502" s="197"/>
      <c r="DF502" s="197"/>
      <c r="DG502" s="197"/>
      <c r="DH502" s="197"/>
      <c r="DI502" s="197"/>
      <c r="DJ502" s="197"/>
      <c r="DK502" s="197"/>
      <c r="DL502" s="197"/>
      <c r="DM502" s="197"/>
      <c r="DN502" s="197"/>
      <c r="DO502" s="197"/>
      <c r="DP502" s="197"/>
      <c r="DQ502" s="197"/>
      <c r="DR502" s="197"/>
      <c r="DS502" s="197"/>
      <c r="DT502" s="197"/>
      <c r="DU502" s="197"/>
      <c r="DV502" s="197"/>
      <c r="DW502" s="197"/>
      <c r="DX502" s="197"/>
      <c r="DY502" s="197"/>
      <c r="DZ502" s="197"/>
      <c r="EA502" s="197"/>
      <c r="EB502" s="197"/>
      <c r="EC502" s="197"/>
      <c r="ED502" s="197"/>
      <c r="EE502" s="197"/>
      <c r="EF502" s="197"/>
      <c r="EG502" s="197"/>
      <c r="EH502" s="197"/>
      <c r="EI502" s="197"/>
      <c r="EJ502" s="197"/>
      <c r="EK502" s="197"/>
      <c r="EL502" s="197"/>
      <c r="EM502" s="197"/>
      <c r="EN502" s="197"/>
      <c r="EO502" s="197"/>
      <c r="EP502" s="197"/>
      <c r="EQ502" s="197"/>
      <c r="ER502" s="197"/>
      <c r="ES502" s="197"/>
      <c r="ET502" s="197"/>
      <c r="EU502" s="197"/>
      <c r="EV502" s="197"/>
      <c r="EW502" s="197"/>
      <c r="EX502" s="197"/>
      <c r="EY502" s="197"/>
      <c r="EZ502" s="197"/>
      <c r="FA502" s="197"/>
      <c r="FB502" s="197"/>
      <c r="FC502" s="197"/>
      <c r="FD502" s="197"/>
      <c r="FE502" s="197"/>
      <c r="FF502" s="197"/>
      <c r="FG502" s="197"/>
      <c r="FH502" s="197"/>
      <c r="FI502" s="197"/>
      <c r="FJ502" s="197"/>
      <c r="FK502" s="197"/>
      <c r="FL502" s="197"/>
      <c r="FM502" s="197"/>
      <c r="FN502" s="197"/>
      <c r="FO502" s="197"/>
      <c r="FP502" s="197"/>
      <c r="FQ502" s="197"/>
      <c r="FR502" s="197"/>
      <c r="FS502" s="197"/>
      <c r="FT502" s="197"/>
      <c r="FU502" s="197"/>
      <c r="FV502" s="197"/>
      <c r="FW502" s="197"/>
      <c r="FX502" s="197"/>
      <c r="FY502" s="197"/>
      <c r="FZ502" s="197"/>
      <c r="GA502" s="197"/>
      <c r="GB502" s="197"/>
      <c r="GC502" s="197"/>
      <c r="GD502" s="197"/>
      <c r="GE502" s="197"/>
      <c r="GF502" s="197"/>
      <c r="GG502" s="197"/>
      <c r="GH502" s="197"/>
      <c r="GI502" s="197"/>
      <c r="GJ502" s="197"/>
      <c r="GK502" s="197"/>
      <c r="GL502" s="197"/>
      <c r="GM502" s="197"/>
      <c r="GN502" s="197"/>
      <c r="GO502" s="197"/>
      <c r="GP502" s="197"/>
      <c r="GQ502" s="197"/>
      <c r="GR502" s="197"/>
      <c r="GS502" s="197"/>
      <c r="GT502" s="197"/>
      <c r="GU502" s="197"/>
      <c r="GV502" s="197"/>
      <c r="GW502" s="197"/>
      <c r="GX502" s="197"/>
      <c r="GY502" s="197"/>
      <c r="GZ502" s="197"/>
      <c r="HA502" s="197"/>
      <c r="HB502" s="197"/>
      <c r="HC502" s="197"/>
      <c r="HD502" s="197"/>
      <c r="HE502" s="197"/>
      <c r="HF502" s="197"/>
      <c r="HG502" s="197"/>
      <c r="HH502" s="197"/>
      <c r="HI502" s="197"/>
      <c r="HJ502" s="197"/>
      <c r="HK502" s="197"/>
      <c r="HL502" s="197"/>
      <c r="HM502" s="197"/>
      <c r="HN502" s="197"/>
      <c r="HO502" s="197"/>
      <c r="HP502" s="197"/>
      <c r="HQ502" s="197"/>
      <c r="HR502" s="197"/>
      <c r="HS502" s="197"/>
      <c r="HT502" s="197"/>
      <c r="HU502" s="197"/>
      <c r="HV502" s="197"/>
      <c r="HW502" s="197"/>
      <c r="HX502" s="197"/>
      <c r="HY502" s="197"/>
      <c r="HZ502" s="197"/>
      <c r="IA502" s="197"/>
      <c r="IB502" s="197"/>
      <c r="IC502" s="197"/>
      <c r="ID502" s="197"/>
      <c r="IE502" s="197"/>
      <c r="IF502" s="197"/>
      <c r="IG502" s="197"/>
      <c r="IH502" s="197"/>
      <c r="II502" s="197"/>
      <c r="IJ502" s="197"/>
      <c r="IK502" s="197"/>
      <c r="IL502" s="197"/>
      <c r="IM502" s="197"/>
      <c r="IN502" s="197"/>
      <c r="IO502" s="197"/>
      <c r="IP502" s="197"/>
      <c r="IQ502" s="197"/>
      <c r="IR502" s="197"/>
      <c r="IS502" s="197"/>
      <c r="IT502" s="197"/>
      <c r="IU502" s="197"/>
      <c r="IV502" s="197"/>
      <c r="IW502" s="197"/>
      <c r="IX502" s="197"/>
      <c r="IY502" s="197"/>
      <c r="IZ502" s="197"/>
      <c r="JA502" s="197"/>
      <c r="JB502" s="197"/>
      <c r="JC502" s="197"/>
      <c r="JD502" s="197"/>
      <c r="JE502" s="197"/>
      <c r="JF502" s="197"/>
      <c r="JG502" s="197"/>
      <c r="JH502" s="197"/>
      <c r="JI502" s="197"/>
      <c r="JJ502" s="197"/>
      <c r="JK502" s="197"/>
      <c r="JL502" s="197"/>
      <c r="JM502" s="197"/>
      <c r="JN502" s="197"/>
      <c r="JO502" s="197"/>
      <c r="JP502" s="197"/>
      <c r="JQ502" s="197"/>
      <c r="JR502" s="197"/>
      <c r="JS502" s="197"/>
      <c r="JT502" s="197"/>
      <c r="JU502" s="197"/>
      <c r="JV502" s="197"/>
      <c r="JW502" s="197"/>
      <c r="JX502" s="197"/>
      <c r="JY502" s="197"/>
      <c r="JZ502" s="197"/>
      <c r="KA502" s="197"/>
      <c r="KB502" s="197"/>
      <c r="KC502" s="197"/>
      <c r="KD502" s="197"/>
      <c r="KE502" s="197"/>
      <c r="KF502" s="197"/>
      <c r="KG502" s="197"/>
      <c r="KH502" s="197"/>
      <c r="KI502" s="197"/>
      <c r="KJ502" s="197"/>
      <c r="KK502" s="197"/>
      <c r="KL502" s="197"/>
      <c r="KM502" s="197"/>
      <c r="KN502" s="197"/>
      <c r="KO502" s="197"/>
      <c r="KP502" s="197"/>
      <c r="KQ502" s="197"/>
      <c r="KR502" s="197"/>
      <c r="KS502" s="197"/>
      <c r="KT502" s="197"/>
      <c r="KU502" s="197"/>
      <c r="KV502" s="197"/>
      <c r="KW502" s="197"/>
      <c r="KX502" s="197"/>
      <c r="KY502" s="197"/>
      <c r="KZ502" s="197"/>
      <c r="LA502" s="197"/>
      <c r="LB502" s="197"/>
      <c r="LC502" s="197"/>
      <c r="LD502" s="197"/>
      <c r="LE502" s="197"/>
      <c r="LF502" s="197"/>
      <c r="LG502" s="197"/>
      <c r="LH502" s="197"/>
      <c r="LI502" s="197"/>
      <c r="LJ502" s="197"/>
      <c r="LK502" s="197"/>
      <c r="LL502" s="197"/>
      <c r="LM502" s="197"/>
      <c r="LN502" s="197"/>
      <c r="LO502" s="197"/>
      <c r="LP502" s="197"/>
      <c r="LQ502" s="197"/>
      <c r="LR502" s="197"/>
      <c r="LS502" s="197"/>
      <c r="LT502" s="197"/>
      <c r="LU502" s="197"/>
      <c r="LV502" s="197"/>
      <c r="LW502" s="197"/>
      <c r="LX502" s="197"/>
      <c r="LY502" s="197"/>
      <c r="LZ502" s="197"/>
      <c r="MA502" s="197"/>
      <c r="MB502" s="197"/>
      <c r="MC502" s="197"/>
      <c r="MD502" s="197"/>
      <c r="ME502" s="197"/>
      <c r="MF502" s="197"/>
      <c r="MG502" s="197"/>
      <c r="MH502" s="197"/>
      <c r="MI502" s="197"/>
      <c r="MJ502" s="197"/>
      <c r="MK502" s="197"/>
      <c r="ML502" s="197"/>
      <c r="MM502" s="197"/>
      <c r="MN502" s="197"/>
      <c r="MO502" s="197"/>
      <c r="MP502" s="197"/>
      <c r="MQ502" s="197"/>
      <c r="MR502" s="197"/>
      <c r="MS502" s="197"/>
      <c r="MT502" s="197"/>
      <c r="MU502" s="197"/>
      <c r="MV502" s="197"/>
      <c r="MW502" s="197"/>
      <c r="MX502" s="197"/>
      <c r="MY502" s="197"/>
      <c r="MZ502" s="197"/>
      <c r="NA502" s="197"/>
      <c r="NB502" s="197"/>
      <c r="NC502" s="197"/>
      <c r="ND502" s="197"/>
      <c r="NE502" s="197"/>
      <c r="NF502" s="197"/>
      <c r="NG502" s="197"/>
      <c r="NH502" s="197"/>
      <c r="NI502" s="197"/>
      <c r="NJ502" s="197"/>
      <c r="NK502" s="197"/>
      <c r="NL502" s="197"/>
      <c r="NM502" s="197"/>
      <c r="NN502" s="197"/>
      <c r="NO502" s="197"/>
      <c r="NP502" s="197"/>
      <c r="NQ502" s="197"/>
      <c r="NR502" s="197"/>
      <c r="NS502" s="197"/>
      <c r="NT502" s="197"/>
      <c r="NU502" s="197"/>
      <c r="NV502" s="197"/>
      <c r="NW502" s="197"/>
      <c r="NX502" s="197"/>
      <c r="NY502" s="197"/>
      <c r="NZ502" s="197"/>
      <c r="OA502" s="197"/>
      <c r="OB502" s="197"/>
      <c r="OC502" s="197"/>
      <c r="OD502" s="197"/>
      <c r="OE502" s="197"/>
      <c r="OF502" s="197"/>
      <c r="OG502" s="197"/>
      <c r="OH502" s="197"/>
      <c r="OI502" s="197"/>
      <c r="OJ502" s="197"/>
      <c r="OK502" s="197"/>
      <c r="OL502" s="197"/>
      <c r="OM502" s="197"/>
      <c r="ON502" s="197"/>
      <c r="OO502" s="197"/>
      <c r="OP502" s="197"/>
      <c r="OQ502" s="197"/>
      <c r="OR502" s="197"/>
      <c r="OS502" s="197"/>
      <c r="OT502" s="197"/>
      <c r="OU502" s="197"/>
      <c r="OV502" s="197"/>
      <c r="OW502" s="197"/>
      <c r="OX502" s="197"/>
      <c r="OY502" s="197"/>
      <c r="OZ502" s="197"/>
      <c r="PA502" s="197"/>
      <c r="PB502" s="197"/>
      <c r="PC502" s="197"/>
      <c r="PD502" s="197"/>
      <c r="PE502" s="197"/>
      <c r="PF502" s="197"/>
      <c r="PG502" s="197"/>
      <c r="PH502" s="197"/>
      <c r="PI502" s="197"/>
      <c r="PJ502" s="197"/>
      <c r="PK502" s="197"/>
      <c r="PL502" s="197"/>
      <c r="PM502" s="197"/>
      <c r="PN502" s="197"/>
      <c r="PO502" s="197"/>
      <c r="PP502" s="197"/>
      <c r="PQ502" s="197"/>
      <c r="PR502" s="197"/>
      <c r="PS502" s="197"/>
      <c r="PT502" s="197"/>
      <c r="PU502" s="197"/>
      <c r="PV502" s="197"/>
      <c r="PW502" s="197"/>
      <c r="PX502" s="197"/>
      <c r="PY502" s="197"/>
      <c r="PZ502" s="197"/>
      <c r="QA502" s="197"/>
      <c r="QB502" s="197"/>
      <c r="QC502" s="197"/>
      <c r="QD502" s="197"/>
      <c r="QE502" s="197"/>
      <c r="QF502" s="197"/>
      <c r="QG502" s="197"/>
      <c r="QH502" s="197"/>
      <c r="QI502" s="197"/>
      <c r="QJ502" s="197"/>
      <c r="QK502" s="197"/>
      <c r="QL502" s="197"/>
      <c r="QM502" s="197"/>
      <c r="QN502" s="197"/>
      <c r="QO502" s="197"/>
      <c r="QP502" s="197"/>
      <c r="QQ502" s="197"/>
      <c r="QR502" s="197"/>
      <c r="QS502" s="197"/>
      <c r="QT502" s="197"/>
      <c r="QU502" s="197"/>
      <c r="QV502" s="197"/>
      <c r="QW502" s="197"/>
      <c r="QX502" s="197"/>
      <c r="QY502" s="197"/>
      <c r="QZ502" s="197"/>
      <c r="RA502" s="197"/>
      <c r="RB502" s="197"/>
      <c r="RC502" s="197"/>
      <c r="RD502" s="197"/>
      <c r="RE502" s="197"/>
      <c r="RF502" s="197"/>
      <c r="RG502" s="197"/>
      <c r="RH502" s="197"/>
      <c r="RI502" s="197"/>
      <c r="RJ502" s="197"/>
      <c r="RK502" s="197"/>
      <c r="RL502" s="197"/>
      <c r="RM502" s="197"/>
      <c r="RN502" s="197"/>
      <c r="RO502" s="197"/>
      <c r="RP502" s="197"/>
      <c r="RQ502" s="197"/>
      <c r="RR502" s="197"/>
      <c r="RS502" s="197"/>
      <c r="RT502" s="197"/>
      <c r="RU502" s="197"/>
      <c r="RV502" s="197"/>
      <c r="RW502" s="197"/>
      <c r="RX502" s="197"/>
      <c r="RY502" s="197"/>
      <c r="RZ502" s="197"/>
      <c r="SA502" s="197"/>
      <c r="SB502" s="197"/>
      <c r="SC502" s="197"/>
      <c r="SD502" s="197"/>
      <c r="SE502" s="197"/>
      <c r="SF502" s="197"/>
      <c r="SG502" s="197"/>
      <c r="SH502" s="197"/>
      <c r="SI502" s="197"/>
      <c r="SJ502" s="197"/>
      <c r="SK502" s="197"/>
      <c r="SL502" s="197"/>
      <c r="SM502" s="197"/>
      <c r="SN502" s="197"/>
      <c r="SO502" s="197"/>
      <c r="SP502" s="197"/>
      <c r="SQ502" s="197"/>
      <c r="SR502" s="197"/>
      <c r="SS502" s="197"/>
      <c r="ST502" s="197"/>
      <c r="SU502" s="197"/>
      <c r="SV502" s="197"/>
      <c r="SW502" s="197"/>
      <c r="SX502" s="197"/>
      <c r="SY502" s="197"/>
      <c r="SZ502" s="197"/>
      <c r="TA502" s="197"/>
      <c r="TB502" s="197"/>
      <c r="TC502" s="197"/>
      <c r="TD502" s="197"/>
      <c r="TE502" s="197"/>
      <c r="TF502" s="197"/>
      <c r="TG502" s="197"/>
      <c r="TH502" s="197"/>
      <c r="TI502" s="197"/>
      <c r="TJ502" s="197"/>
      <c r="TK502" s="197"/>
      <c r="TL502" s="197"/>
      <c r="TM502" s="197"/>
      <c r="TN502" s="197"/>
      <c r="TO502" s="197"/>
      <c r="TP502" s="197"/>
      <c r="TQ502" s="197"/>
      <c r="TR502" s="197"/>
      <c r="TS502" s="197"/>
      <c r="TT502" s="197"/>
      <c r="TU502" s="197"/>
      <c r="TV502" s="197"/>
      <c r="TW502" s="197"/>
      <c r="TX502" s="197"/>
      <c r="TY502" s="197"/>
      <c r="TZ502" s="197"/>
      <c r="UA502" s="197"/>
      <c r="UB502" s="197"/>
      <c r="UC502" s="197"/>
      <c r="UD502" s="197"/>
      <c r="UE502" s="197"/>
      <c r="UF502" s="197"/>
      <c r="UG502" s="197"/>
      <c r="UH502" s="197"/>
      <c r="UI502" s="197"/>
      <c r="UJ502" s="197"/>
      <c r="UK502" s="197"/>
      <c r="UL502" s="197"/>
      <c r="UM502" s="197"/>
      <c r="UN502" s="197"/>
      <c r="UO502" s="197"/>
      <c r="UP502" s="197"/>
      <c r="UQ502" s="197"/>
      <c r="UR502" s="197"/>
      <c r="US502" s="197"/>
      <c r="UT502" s="197"/>
      <c r="UU502" s="197"/>
      <c r="UV502" s="197"/>
      <c r="UW502" s="197"/>
      <c r="UX502" s="197"/>
      <c r="UY502" s="197"/>
      <c r="UZ502" s="197"/>
      <c r="VA502" s="197"/>
      <c r="VB502" s="197"/>
      <c r="VC502" s="197"/>
      <c r="VD502" s="197"/>
    </row>
    <row r="503" spans="1:576" s="59" customFormat="1" ht="15" customHeight="1" x14ac:dyDescent="0.2">
      <c r="A503" s="18">
        <v>22</v>
      </c>
      <c r="B503" s="89" t="s">
        <v>325</v>
      </c>
      <c r="C503" s="89" t="s">
        <v>326</v>
      </c>
      <c r="D503" s="20">
        <v>14</v>
      </c>
      <c r="E503" s="89" t="s">
        <v>245</v>
      </c>
      <c r="F503" s="89" t="s">
        <v>327</v>
      </c>
      <c r="G503" s="130">
        <v>12</v>
      </c>
      <c r="H503" s="22">
        <v>40</v>
      </c>
      <c r="I503" s="22" t="s">
        <v>107</v>
      </c>
      <c r="J503" s="21" t="s">
        <v>92</v>
      </c>
      <c r="K503" s="21" t="s">
        <v>272</v>
      </c>
      <c r="L503" s="21" t="s">
        <v>289</v>
      </c>
      <c r="M503" s="22">
        <v>1</v>
      </c>
      <c r="N503" s="62">
        <v>24345</v>
      </c>
      <c r="O503" s="62"/>
      <c r="P503" s="62"/>
      <c r="Q503" s="62">
        <f t="shared" si="257"/>
        <v>24345</v>
      </c>
      <c r="R503" s="62">
        <f>70.1*4</f>
        <v>280.39999999999998</v>
      </c>
      <c r="S503" s="62">
        <f t="shared" si="259"/>
        <v>4451.333333333333</v>
      </c>
      <c r="T503" s="62">
        <f t="shared" si="260"/>
        <v>44513.333333333336</v>
      </c>
      <c r="U503" s="62">
        <f t="shared" si="261"/>
        <v>4260.375</v>
      </c>
      <c r="V503" s="62">
        <f t="shared" si="262"/>
        <v>730.35</v>
      </c>
      <c r="W503" s="62">
        <f t="shared" si="263"/>
        <v>1217.25</v>
      </c>
      <c r="X503" s="62">
        <f t="shared" si="264"/>
        <v>486.90000000000003</v>
      </c>
      <c r="Y503" s="62">
        <v>1455</v>
      </c>
      <c r="Z503" s="62">
        <v>908</v>
      </c>
      <c r="AA503" s="64">
        <f t="shared" si="267"/>
        <v>13354</v>
      </c>
      <c r="AB503" s="64">
        <f t="shared" si="268"/>
        <v>38876.497222222228</v>
      </c>
      <c r="AC503" s="64">
        <f t="shared" si="269"/>
        <v>466517.96666666673</v>
      </c>
      <c r="AD503" s="64"/>
      <c r="AE503" s="64"/>
      <c r="AF503" s="64"/>
      <c r="AG503" s="64"/>
      <c r="AH503" s="64"/>
      <c r="AI503" s="64"/>
      <c r="AJ503" s="64"/>
      <c r="AK503" s="64"/>
      <c r="AL503" s="64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  <c r="EO503" s="61"/>
      <c r="EP503" s="61"/>
      <c r="EQ503" s="61"/>
      <c r="ER503" s="61"/>
      <c r="ES503" s="61"/>
      <c r="ET503" s="61"/>
      <c r="EU503" s="61"/>
      <c r="EV503" s="61"/>
      <c r="EW503" s="61"/>
      <c r="EX503" s="61"/>
      <c r="EY503" s="61"/>
      <c r="EZ503" s="61"/>
      <c r="FA503" s="61"/>
      <c r="FB503" s="61"/>
      <c r="FC503" s="61"/>
      <c r="FD503" s="61"/>
      <c r="FE503" s="61"/>
      <c r="FF503" s="61"/>
      <c r="FG503" s="61"/>
      <c r="FH503" s="61"/>
      <c r="FI503" s="61"/>
      <c r="FJ503" s="61"/>
      <c r="FK503" s="61"/>
      <c r="FL503" s="61"/>
      <c r="FM503" s="61"/>
      <c r="FN503" s="61"/>
      <c r="FO503" s="61"/>
      <c r="FP503" s="61"/>
      <c r="FQ503" s="61"/>
      <c r="FR503" s="61"/>
      <c r="FS503" s="61"/>
      <c r="FT503" s="61"/>
      <c r="FU503" s="61"/>
      <c r="FV503" s="61"/>
      <c r="FW503" s="61"/>
      <c r="FX503" s="61"/>
      <c r="FY503" s="61"/>
      <c r="FZ503" s="61"/>
      <c r="GA503" s="61"/>
      <c r="GB503" s="61"/>
      <c r="GC503" s="61"/>
      <c r="GD503" s="61"/>
      <c r="GE503" s="61"/>
      <c r="GF503" s="61"/>
      <c r="GG503" s="61"/>
      <c r="GH503" s="61"/>
      <c r="GI503" s="61"/>
      <c r="GJ503" s="61"/>
      <c r="GK503" s="61"/>
      <c r="GL503" s="61"/>
      <c r="GM503" s="61"/>
      <c r="GN503" s="61"/>
      <c r="GO503" s="61"/>
      <c r="GP503" s="61"/>
      <c r="GQ503" s="61"/>
      <c r="GR503" s="61"/>
      <c r="GS503" s="61"/>
      <c r="GT503" s="61"/>
      <c r="GU503" s="61"/>
      <c r="GV503" s="61"/>
      <c r="GW503" s="61"/>
      <c r="GX503" s="61"/>
      <c r="GY503" s="61"/>
      <c r="GZ503" s="61"/>
      <c r="HA503" s="61"/>
      <c r="HB503" s="61"/>
      <c r="HC503" s="61"/>
      <c r="HD503" s="61"/>
      <c r="HE503" s="61"/>
      <c r="HF503" s="61"/>
      <c r="HG503" s="61"/>
      <c r="HH503" s="61"/>
      <c r="HI503" s="61"/>
      <c r="HJ503" s="61"/>
      <c r="HK503" s="61"/>
      <c r="HL503" s="61"/>
      <c r="HM503" s="61"/>
      <c r="HN503" s="61"/>
      <c r="HO503" s="61"/>
      <c r="HP503" s="61"/>
      <c r="HQ503" s="61"/>
      <c r="HR503" s="61"/>
      <c r="HS503" s="61"/>
      <c r="HT503" s="61"/>
      <c r="HU503" s="61"/>
      <c r="HV503" s="61"/>
      <c r="HW503" s="61"/>
      <c r="HX503" s="61"/>
      <c r="HY503" s="61"/>
      <c r="HZ503" s="61"/>
      <c r="IA503" s="61"/>
      <c r="IB503" s="61"/>
      <c r="IC503" s="61"/>
      <c r="ID503" s="61"/>
      <c r="IE503" s="61"/>
      <c r="IF503" s="61"/>
      <c r="IG503" s="61"/>
      <c r="IH503" s="61"/>
      <c r="II503" s="61"/>
      <c r="IJ503" s="61"/>
      <c r="IK503" s="61"/>
      <c r="IL503" s="61"/>
      <c r="IM503" s="61"/>
      <c r="IN503" s="61"/>
      <c r="IO503" s="61"/>
      <c r="IP503" s="61"/>
      <c r="IQ503" s="61"/>
      <c r="IR503" s="61"/>
      <c r="IS503" s="61"/>
      <c r="IT503" s="61"/>
      <c r="IU503" s="61"/>
      <c r="IV503" s="61"/>
      <c r="IW503" s="61"/>
      <c r="IX503" s="61"/>
      <c r="IY503" s="61"/>
      <c r="IZ503" s="61"/>
      <c r="JA503" s="61"/>
      <c r="JB503" s="61"/>
      <c r="JC503" s="61"/>
      <c r="JD503" s="61"/>
      <c r="JE503" s="61"/>
      <c r="JF503" s="61"/>
      <c r="JG503" s="61"/>
      <c r="JH503" s="61"/>
      <c r="JI503" s="61"/>
      <c r="JJ503" s="61"/>
      <c r="JK503" s="61"/>
      <c r="JL503" s="61"/>
      <c r="JM503" s="61"/>
      <c r="JN503" s="61"/>
      <c r="JO503" s="61"/>
      <c r="JP503" s="61"/>
      <c r="JQ503" s="61"/>
      <c r="JR503" s="61"/>
      <c r="JS503" s="61"/>
      <c r="JT503" s="61"/>
      <c r="JU503" s="61"/>
      <c r="JV503" s="61"/>
      <c r="JW503" s="61"/>
      <c r="JX503" s="61"/>
      <c r="JY503" s="61"/>
      <c r="JZ503" s="61"/>
      <c r="KA503" s="61"/>
      <c r="KB503" s="61"/>
      <c r="KC503" s="61"/>
      <c r="KD503" s="61"/>
      <c r="KE503" s="61"/>
      <c r="KF503" s="61"/>
      <c r="KG503" s="61"/>
      <c r="KH503" s="61"/>
      <c r="KI503" s="61"/>
      <c r="KJ503" s="61"/>
      <c r="KK503" s="61"/>
      <c r="KL503" s="61"/>
      <c r="KM503" s="61"/>
      <c r="KN503" s="61"/>
      <c r="KO503" s="61"/>
      <c r="KP503" s="61"/>
      <c r="KQ503" s="61"/>
      <c r="KR503" s="61"/>
      <c r="KS503" s="61"/>
      <c r="KT503" s="61"/>
      <c r="KU503" s="61"/>
      <c r="KV503" s="61"/>
      <c r="KW503" s="61"/>
      <c r="KX503" s="61"/>
      <c r="KY503" s="61"/>
      <c r="KZ503" s="61"/>
      <c r="LA503" s="61"/>
      <c r="LB503" s="61"/>
      <c r="LC503" s="61"/>
      <c r="LD503" s="61"/>
      <c r="LE503" s="61"/>
      <c r="LF503" s="61"/>
      <c r="LG503" s="61"/>
      <c r="LH503" s="61"/>
      <c r="LI503" s="61"/>
      <c r="LJ503" s="61"/>
      <c r="LK503" s="61"/>
      <c r="LL503" s="61"/>
      <c r="LM503" s="61"/>
      <c r="LN503" s="61"/>
      <c r="LO503" s="61"/>
      <c r="LP503" s="61"/>
      <c r="LQ503" s="61"/>
      <c r="LR503" s="61"/>
      <c r="LS503" s="61"/>
      <c r="LT503" s="61"/>
      <c r="LU503" s="61"/>
      <c r="LV503" s="61"/>
      <c r="LW503" s="61"/>
      <c r="LX503" s="61"/>
      <c r="LY503" s="61"/>
      <c r="LZ503" s="61"/>
      <c r="MA503" s="61"/>
      <c r="MB503" s="61"/>
      <c r="MC503" s="61"/>
      <c r="MD503" s="61"/>
      <c r="ME503" s="61"/>
      <c r="MF503" s="61"/>
      <c r="MG503" s="61"/>
      <c r="MH503" s="61"/>
      <c r="MI503" s="61"/>
      <c r="MJ503" s="61"/>
      <c r="MK503" s="61"/>
      <c r="ML503" s="61"/>
      <c r="MM503" s="61"/>
      <c r="MN503" s="61"/>
      <c r="MO503" s="61"/>
      <c r="MP503" s="61"/>
      <c r="MQ503" s="61"/>
      <c r="MR503" s="61"/>
      <c r="MS503" s="61"/>
      <c r="MT503" s="61"/>
      <c r="MU503" s="61"/>
      <c r="MV503" s="61"/>
      <c r="MW503" s="61"/>
      <c r="MX503" s="61"/>
      <c r="MY503" s="61"/>
      <c r="MZ503" s="61"/>
      <c r="NA503" s="61"/>
      <c r="NB503" s="61"/>
      <c r="NC503" s="61"/>
      <c r="ND503" s="61"/>
      <c r="NE503" s="61"/>
      <c r="NF503" s="61"/>
      <c r="NG503" s="61"/>
      <c r="NH503" s="61"/>
      <c r="NI503" s="61"/>
      <c r="NJ503" s="61"/>
      <c r="NK503" s="61"/>
      <c r="NL503" s="61"/>
      <c r="NM503" s="61"/>
      <c r="NN503" s="61"/>
      <c r="NO503" s="61"/>
      <c r="NP503" s="61"/>
      <c r="NQ503" s="61"/>
      <c r="NR503" s="61"/>
      <c r="NS503" s="61"/>
      <c r="NT503" s="61"/>
      <c r="NU503" s="61"/>
      <c r="NV503" s="61"/>
      <c r="NW503" s="61"/>
      <c r="NX503" s="61"/>
      <c r="NY503" s="61"/>
      <c r="NZ503" s="61"/>
      <c r="OA503" s="61"/>
      <c r="OB503" s="61"/>
      <c r="OC503" s="61"/>
      <c r="OD503" s="61"/>
      <c r="OE503" s="61"/>
      <c r="OF503" s="61"/>
      <c r="OG503" s="61"/>
      <c r="OH503" s="61"/>
      <c r="OI503" s="61"/>
      <c r="OJ503" s="61"/>
      <c r="OK503" s="61"/>
      <c r="OL503" s="61"/>
      <c r="OM503" s="61"/>
      <c r="ON503" s="61"/>
      <c r="OO503" s="61"/>
      <c r="OP503" s="61"/>
      <c r="OQ503" s="61"/>
      <c r="OR503" s="61"/>
      <c r="OS503" s="61"/>
      <c r="OT503" s="61"/>
      <c r="OU503" s="61"/>
      <c r="OV503" s="61"/>
      <c r="OW503" s="61"/>
      <c r="OX503" s="61"/>
      <c r="OY503" s="61"/>
      <c r="OZ503" s="61"/>
      <c r="PA503" s="61"/>
      <c r="PB503" s="61"/>
      <c r="PC503" s="61"/>
      <c r="PD503" s="61"/>
      <c r="PE503" s="61"/>
      <c r="PF503" s="61"/>
      <c r="PG503" s="61"/>
      <c r="PH503" s="61"/>
      <c r="PI503" s="61"/>
      <c r="PJ503" s="61"/>
      <c r="PK503" s="61"/>
      <c r="PL503" s="61"/>
      <c r="PM503" s="61"/>
      <c r="PN503" s="61"/>
      <c r="PO503" s="61"/>
      <c r="PP503" s="61"/>
      <c r="PQ503" s="61"/>
      <c r="PR503" s="61"/>
      <c r="PS503" s="61"/>
      <c r="PT503" s="61"/>
      <c r="PU503" s="61"/>
      <c r="PV503" s="61"/>
      <c r="PW503" s="61"/>
      <c r="PX503" s="61"/>
      <c r="PY503" s="61"/>
      <c r="PZ503" s="61"/>
      <c r="QA503" s="61"/>
      <c r="QB503" s="61"/>
      <c r="QC503" s="61"/>
      <c r="QD503" s="61"/>
      <c r="QE503" s="61"/>
      <c r="QF503" s="61"/>
      <c r="QG503" s="61"/>
      <c r="QH503" s="61"/>
      <c r="QI503" s="61"/>
      <c r="QJ503" s="61"/>
      <c r="QK503" s="61"/>
      <c r="QL503" s="61"/>
      <c r="QM503" s="61"/>
      <c r="QN503" s="61"/>
      <c r="QO503" s="61"/>
      <c r="QP503" s="61"/>
      <c r="QQ503" s="61"/>
      <c r="QR503" s="61"/>
      <c r="QS503" s="61"/>
      <c r="QT503" s="61"/>
      <c r="QU503" s="61"/>
      <c r="QV503" s="61"/>
      <c r="QW503" s="61"/>
      <c r="QX503" s="61"/>
      <c r="QY503" s="61"/>
      <c r="QZ503" s="61"/>
      <c r="RA503" s="61"/>
      <c r="RB503" s="61"/>
      <c r="RC503" s="61"/>
      <c r="RD503" s="61"/>
      <c r="RE503" s="61"/>
      <c r="RF503" s="61"/>
      <c r="RG503" s="61"/>
      <c r="RH503" s="61"/>
      <c r="RI503" s="61"/>
      <c r="RJ503" s="61"/>
      <c r="RK503" s="61"/>
      <c r="RL503" s="61"/>
      <c r="RM503" s="61"/>
      <c r="RN503" s="61"/>
      <c r="RO503" s="61"/>
      <c r="RP503" s="61"/>
      <c r="RQ503" s="61"/>
      <c r="RR503" s="61"/>
      <c r="RS503" s="61"/>
      <c r="RT503" s="61"/>
      <c r="RU503" s="61"/>
      <c r="RV503" s="61"/>
      <c r="RW503" s="61"/>
      <c r="RX503" s="61"/>
      <c r="RY503" s="61"/>
      <c r="RZ503" s="61"/>
      <c r="SA503" s="61"/>
      <c r="SB503" s="61"/>
      <c r="SC503" s="61"/>
      <c r="SD503" s="61"/>
      <c r="SE503" s="61"/>
      <c r="SF503" s="61"/>
      <c r="SG503" s="61"/>
      <c r="SH503" s="61"/>
      <c r="SI503" s="61"/>
      <c r="SJ503" s="61"/>
      <c r="SK503" s="61"/>
      <c r="SL503" s="61"/>
      <c r="SM503" s="61"/>
      <c r="SN503" s="61"/>
      <c r="SO503" s="61"/>
      <c r="SP503" s="61"/>
      <c r="SQ503" s="61"/>
      <c r="SR503" s="61"/>
      <c r="SS503" s="61"/>
      <c r="ST503" s="61"/>
      <c r="SU503" s="61"/>
      <c r="SV503" s="61"/>
      <c r="SW503" s="61"/>
      <c r="SX503" s="61"/>
      <c r="SY503" s="61"/>
      <c r="SZ503" s="61"/>
      <c r="TA503" s="61"/>
      <c r="TB503" s="61"/>
      <c r="TC503" s="61"/>
      <c r="TD503" s="61"/>
      <c r="TE503" s="61"/>
      <c r="TF503" s="61"/>
      <c r="TG503" s="61"/>
      <c r="TH503" s="61"/>
      <c r="TI503" s="61"/>
      <c r="TJ503" s="61"/>
      <c r="TK503" s="61"/>
      <c r="TL503" s="61"/>
      <c r="TM503" s="61"/>
      <c r="TN503" s="61"/>
      <c r="TO503" s="61"/>
      <c r="TP503" s="61"/>
      <c r="TQ503" s="61"/>
      <c r="TR503" s="61"/>
      <c r="TS503" s="61"/>
      <c r="TT503" s="61"/>
      <c r="TU503" s="61"/>
      <c r="TV503" s="61"/>
      <c r="TW503" s="61"/>
      <c r="TX503" s="61"/>
      <c r="TY503" s="61"/>
      <c r="TZ503" s="61"/>
      <c r="UA503" s="61"/>
      <c r="UB503" s="61"/>
      <c r="UC503" s="61"/>
      <c r="UD503" s="61"/>
      <c r="UE503" s="61"/>
      <c r="UF503" s="61"/>
      <c r="UG503" s="61"/>
      <c r="UH503" s="61"/>
      <c r="UI503" s="61"/>
      <c r="UJ503" s="61"/>
      <c r="UK503" s="61"/>
      <c r="UL503" s="61"/>
      <c r="UM503" s="61"/>
      <c r="UN503" s="61"/>
      <c r="UO503" s="61"/>
      <c r="UP503" s="61"/>
      <c r="UQ503" s="61"/>
      <c r="UR503" s="61"/>
      <c r="US503" s="61"/>
      <c r="UT503" s="61"/>
      <c r="UU503" s="61"/>
      <c r="UV503" s="61"/>
      <c r="UW503" s="61"/>
      <c r="UX503" s="61"/>
      <c r="UY503" s="61"/>
      <c r="UZ503" s="61"/>
      <c r="VA503" s="61"/>
      <c r="VB503" s="61"/>
      <c r="VC503" s="61"/>
      <c r="VD503" s="61"/>
    </row>
    <row r="504" spans="1:576" s="23" customFormat="1" ht="15" customHeight="1" x14ac:dyDescent="0.2">
      <c r="A504" s="18">
        <v>23</v>
      </c>
      <c r="B504" s="89" t="s">
        <v>325</v>
      </c>
      <c r="C504" s="89" t="s">
        <v>326</v>
      </c>
      <c r="D504" s="20">
        <v>14</v>
      </c>
      <c r="E504" s="89" t="s">
        <v>245</v>
      </c>
      <c r="F504" s="89" t="s">
        <v>327</v>
      </c>
      <c r="G504" s="130">
        <v>12</v>
      </c>
      <c r="H504" s="22">
        <v>40</v>
      </c>
      <c r="I504" s="22" t="s">
        <v>107</v>
      </c>
      <c r="J504" s="21" t="s">
        <v>38</v>
      </c>
      <c r="K504" s="21" t="s">
        <v>272</v>
      </c>
      <c r="L504" s="21" t="s">
        <v>289</v>
      </c>
      <c r="M504" s="22">
        <v>1</v>
      </c>
      <c r="N504" s="62">
        <v>24345</v>
      </c>
      <c r="O504" s="62"/>
      <c r="P504" s="62"/>
      <c r="Q504" s="62">
        <f t="shared" si="257"/>
        <v>24345</v>
      </c>
      <c r="R504" s="62">
        <f>70.1*4</f>
        <v>280.39999999999998</v>
      </c>
      <c r="S504" s="62">
        <f t="shared" si="259"/>
        <v>4451.333333333333</v>
      </c>
      <c r="T504" s="62">
        <f t="shared" si="260"/>
        <v>44513.333333333336</v>
      </c>
      <c r="U504" s="62">
        <f t="shared" si="261"/>
        <v>4260.375</v>
      </c>
      <c r="V504" s="62">
        <f t="shared" si="262"/>
        <v>730.35</v>
      </c>
      <c r="W504" s="62">
        <f t="shared" si="263"/>
        <v>1217.25</v>
      </c>
      <c r="X504" s="62">
        <f t="shared" si="264"/>
        <v>486.90000000000003</v>
      </c>
      <c r="Y504" s="62">
        <v>1455</v>
      </c>
      <c r="Z504" s="62">
        <v>908</v>
      </c>
      <c r="AA504" s="64">
        <f t="shared" si="267"/>
        <v>13354</v>
      </c>
      <c r="AB504" s="64">
        <f t="shared" si="268"/>
        <v>38876.497222222228</v>
      </c>
      <c r="AC504" s="64">
        <f t="shared" si="269"/>
        <v>466517.96666666673</v>
      </c>
      <c r="AD504" s="64"/>
      <c r="AE504" s="64"/>
      <c r="AF504" s="64"/>
      <c r="AG504" s="64"/>
      <c r="AH504" s="64"/>
      <c r="AI504" s="64"/>
      <c r="AJ504" s="64"/>
      <c r="AK504" s="64"/>
      <c r="AL504" s="6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  <c r="CD504" s="24"/>
      <c r="CE504" s="24"/>
      <c r="CF504" s="24"/>
      <c r="CG504" s="24"/>
      <c r="CH504" s="24"/>
      <c r="CI504" s="24"/>
      <c r="CJ504" s="24"/>
      <c r="CK504" s="24"/>
      <c r="CL504" s="24"/>
      <c r="CM504" s="24"/>
      <c r="CN504" s="24"/>
      <c r="CO504" s="24"/>
      <c r="CP504" s="24"/>
      <c r="CQ504" s="24"/>
      <c r="CR504" s="24"/>
      <c r="CS504" s="24"/>
      <c r="CT504" s="24"/>
      <c r="CU504" s="24"/>
      <c r="CV504" s="24"/>
      <c r="CW504" s="24"/>
      <c r="CX504" s="24"/>
      <c r="CY504" s="24"/>
      <c r="CZ504" s="24"/>
      <c r="DA504" s="24"/>
      <c r="DB504" s="24"/>
      <c r="DC504" s="24"/>
      <c r="DD504" s="24"/>
      <c r="DE504" s="24"/>
      <c r="DF504" s="24"/>
      <c r="DG504" s="24"/>
      <c r="DH504" s="24"/>
      <c r="DI504" s="24"/>
      <c r="DJ504" s="24"/>
      <c r="DK504" s="24"/>
      <c r="DL504" s="24"/>
      <c r="DM504" s="24"/>
      <c r="DN504" s="24"/>
      <c r="DO504" s="24"/>
      <c r="DP504" s="24"/>
      <c r="DQ504" s="24"/>
      <c r="DR504" s="24"/>
      <c r="DS504" s="24"/>
      <c r="DT504" s="24"/>
      <c r="DU504" s="24"/>
      <c r="DV504" s="24"/>
      <c r="DW504" s="24"/>
      <c r="DX504" s="24"/>
      <c r="DY504" s="24"/>
      <c r="DZ504" s="24"/>
      <c r="EA504" s="24"/>
      <c r="EB504" s="24"/>
      <c r="EC504" s="24"/>
      <c r="ED504" s="24"/>
      <c r="EE504" s="24"/>
      <c r="EF504" s="24"/>
      <c r="EG504" s="24"/>
      <c r="EH504" s="24"/>
      <c r="EI504" s="24"/>
      <c r="EJ504" s="24"/>
      <c r="EK504" s="24"/>
      <c r="EL504" s="24"/>
      <c r="EM504" s="24"/>
      <c r="EN504" s="24"/>
      <c r="EO504" s="24"/>
      <c r="EP504" s="24"/>
      <c r="EQ504" s="24"/>
      <c r="ER504" s="24"/>
      <c r="ES504" s="24"/>
      <c r="ET504" s="24"/>
      <c r="EU504" s="24"/>
      <c r="EV504" s="24"/>
      <c r="EW504" s="24"/>
      <c r="EX504" s="24"/>
      <c r="EY504" s="24"/>
      <c r="EZ504" s="24"/>
      <c r="FA504" s="24"/>
      <c r="FB504" s="24"/>
      <c r="FC504" s="24"/>
      <c r="FD504" s="24"/>
      <c r="FE504" s="24"/>
      <c r="FF504" s="24"/>
      <c r="FG504" s="24"/>
      <c r="FH504" s="24"/>
      <c r="FI504" s="24"/>
      <c r="FJ504" s="24"/>
      <c r="FK504" s="24"/>
      <c r="FL504" s="24"/>
      <c r="FM504" s="24"/>
      <c r="FN504" s="24"/>
      <c r="FO504" s="24"/>
      <c r="FP504" s="24"/>
      <c r="FQ504" s="24"/>
      <c r="FR504" s="24"/>
      <c r="FS504" s="24"/>
      <c r="FT504" s="24"/>
      <c r="FU504" s="24"/>
      <c r="FV504" s="24"/>
      <c r="FW504" s="24"/>
      <c r="FX504" s="24"/>
      <c r="FY504" s="24"/>
      <c r="FZ504" s="24"/>
      <c r="GA504" s="24"/>
      <c r="GB504" s="24"/>
      <c r="GC504" s="24"/>
      <c r="GD504" s="24"/>
      <c r="GE504" s="24"/>
      <c r="GF504" s="24"/>
      <c r="GG504" s="24"/>
      <c r="GH504" s="24"/>
      <c r="GI504" s="24"/>
      <c r="GJ504" s="24"/>
      <c r="GK504" s="24"/>
      <c r="GL504" s="24"/>
      <c r="GM504" s="24"/>
      <c r="GN504" s="24"/>
      <c r="GO504" s="24"/>
      <c r="GP504" s="24"/>
      <c r="GQ504" s="24"/>
      <c r="GR504" s="24"/>
      <c r="GS504" s="24"/>
      <c r="GT504" s="24"/>
      <c r="GU504" s="24"/>
      <c r="GV504" s="24"/>
      <c r="GW504" s="24"/>
      <c r="GX504" s="24"/>
      <c r="GY504" s="24"/>
      <c r="GZ504" s="24"/>
      <c r="HA504" s="24"/>
      <c r="HB504" s="24"/>
      <c r="HC504" s="24"/>
      <c r="HD504" s="24"/>
      <c r="HE504" s="24"/>
      <c r="HF504" s="24"/>
      <c r="HG504" s="24"/>
      <c r="HH504" s="24"/>
      <c r="HI504" s="24"/>
      <c r="HJ504" s="24"/>
      <c r="HK504" s="24"/>
      <c r="HL504" s="24"/>
      <c r="HM504" s="24"/>
      <c r="HN504" s="24"/>
      <c r="HO504" s="24"/>
      <c r="HP504" s="24"/>
      <c r="HQ504" s="24"/>
      <c r="HR504" s="24"/>
      <c r="HS504" s="24"/>
      <c r="HT504" s="24"/>
      <c r="HU504" s="24"/>
      <c r="HV504" s="24"/>
      <c r="HW504" s="24"/>
      <c r="HX504" s="24"/>
      <c r="HY504" s="24"/>
      <c r="HZ504" s="24"/>
      <c r="IA504" s="24"/>
      <c r="IB504" s="24"/>
      <c r="IC504" s="24"/>
      <c r="ID504" s="24"/>
      <c r="IE504" s="24"/>
      <c r="IF504" s="24"/>
      <c r="IG504" s="24"/>
      <c r="IH504" s="24"/>
      <c r="II504" s="24"/>
      <c r="IJ504" s="24"/>
      <c r="IK504" s="24"/>
      <c r="IL504" s="24"/>
      <c r="IM504" s="24"/>
      <c r="IN504" s="24"/>
      <c r="IO504" s="24"/>
      <c r="IP504" s="24"/>
      <c r="IQ504" s="24"/>
      <c r="IR504" s="24"/>
      <c r="IS504" s="24"/>
      <c r="IT504" s="24"/>
      <c r="IU504" s="24"/>
      <c r="IV504" s="24"/>
      <c r="IW504" s="24"/>
      <c r="IX504" s="24"/>
      <c r="IY504" s="24"/>
      <c r="IZ504" s="24"/>
      <c r="JA504" s="24"/>
      <c r="JB504" s="24"/>
      <c r="JC504" s="24"/>
      <c r="JD504" s="24"/>
      <c r="JE504" s="24"/>
      <c r="JF504" s="24"/>
      <c r="JG504" s="24"/>
      <c r="JH504" s="24"/>
      <c r="JI504" s="24"/>
      <c r="JJ504" s="24"/>
      <c r="JK504" s="24"/>
      <c r="JL504" s="24"/>
      <c r="JM504" s="24"/>
      <c r="JN504" s="24"/>
      <c r="JO504" s="24"/>
      <c r="JP504" s="24"/>
      <c r="JQ504" s="24"/>
      <c r="JR504" s="24"/>
      <c r="JS504" s="24"/>
      <c r="JT504" s="24"/>
      <c r="JU504" s="24"/>
      <c r="JV504" s="24"/>
      <c r="JW504" s="24"/>
      <c r="JX504" s="24"/>
      <c r="JY504" s="24"/>
      <c r="JZ504" s="24"/>
      <c r="KA504" s="24"/>
      <c r="KB504" s="24"/>
      <c r="KC504" s="24"/>
      <c r="KD504" s="24"/>
      <c r="KE504" s="24"/>
      <c r="KF504" s="24"/>
      <c r="KG504" s="24"/>
      <c r="KH504" s="24"/>
      <c r="KI504" s="24"/>
      <c r="KJ504" s="24"/>
      <c r="KK504" s="24"/>
      <c r="KL504" s="24"/>
      <c r="KM504" s="24"/>
      <c r="KN504" s="24"/>
      <c r="KO504" s="24"/>
      <c r="KP504" s="24"/>
      <c r="KQ504" s="24"/>
      <c r="KR504" s="24"/>
      <c r="KS504" s="24"/>
      <c r="KT504" s="24"/>
      <c r="KU504" s="24"/>
      <c r="KV504" s="24"/>
      <c r="KW504" s="24"/>
      <c r="KX504" s="24"/>
      <c r="KY504" s="24"/>
      <c r="KZ504" s="24"/>
      <c r="LA504" s="24"/>
      <c r="LB504" s="24"/>
      <c r="LC504" s="24"/>
      <c r="LD504" s="24"/>
      <c r="LE504" s="24"/>
      <c r="LF504" s="24"/>
      <c r="LG504" s="24"/>
      <c r="LH504" s="24"/>
      <c r="LI504" s="24"/>
      <c r="LJ504" s="24"/>
      <c r="LK504" s="24"/>
      <c r="LL504" s="24"/>
      <c r="LM504" s="24"/>
      <c r="LN504" s="24"/>
      <c r="LO504" s="24"/>
      <c r="LP504" s="24"/>
      <c r="LQ504" s="24"/>
      <c r="LR504" s="24"/>
      <c r="LS504" s="24"/>
      <c r="LT504" s="24"/>
      <c r="LU504" s="24"/>
      <c r="LV504" s="24"/>
      <c r="LW504" s="24"/>
      <c r="LX504" s="24"/>
      <c r="LY504" s="24"/>
      <c r="LZ504" s="24"/>
      <c r="MA504" s="24"/>
      <c r="MB504" s="24"/>
      <c r="MC504" s="24"/>
      <c r="MD504" s="24"/>
      <c r="ME504" s="24"/>
      <c r="MF504" s="24"/>
      <c r="MG504" s="24"/>
      <c r="MH504" s="24"/>
      <c r="MI504" s="24"/>
      <c r="MJ504" s="24"/>
      <c r="MK504" s="24"/>
      <c r="ML504" s="24"/>
      <c r="MM504" s="24"/>
      <c r="MN504" s="24"/>
      <c r="MO504" s="24"/>
      <c r="MP504" s="24"/>
      <c r="MQ504" s="24"/>
      <c r="MR504" s="24"/>
      <c r="MS504" s="24"/>
      <c r="MT504" s="24"/>
      <c r="MU504" s="24"/>
      <c r="MV504" s="24"/>
      <c r="MW504" s="24"/>
      <c r="MX504" s="24"/>
      <c r="MY504" s="24"/>
      <c r="MZ504" s="24"/>
      <c r="NA504" s="24"/>
      <c r="NB504" s="24"/>
      <c r="NC504" s="24"/>
      <c r="ND504" s="24"/>
      <c r="NE504" s="24"/>
      <c r="NF504" s="24"/>
      <c r="NG504" s="24"/>
      <c r="NH504" s="24"/>
      <c r="NI504" s="24"/>
      <c r="NJ504" s="24"/>
      <c r="NK504" s="24"/>
      <c r="NL504" s="24"/>
      <c r="NM504" s="24"/>
      <c r="NN504" s="24"/>
      <c r="NO504" s="24"/>
      <c r="NP504" s="24"/>
      <c r="NQ504" s="24"/>
      <c r="NR504" s="24"/>
      <c r="NS504" s="24"/>
      <c r="NT504" s="24"/>
      <c r="NU504" s="24"/>
      <c r="NV504" s="24"/>
      <c r="NW504" s="24"/>
      <c r="NX504" s="24"/>
      <c r="NY504" s="24"/>
      <c r="NZ504" s="24"/>
      <c r="OA504" s="24"/>
      <c r="OB504" s="24"/>
      <c r="OC504" s="24"/>
      <c r="OD504" s="24"/>
      <c r="OE504" s="24"/>
      <c r="OF504" s="24"/>
      <c r="OG504" s="24"/>
      <c r="OH504" s="24"/>
      <c r="OI504" s="24"/>
      <c r="OJ504" s="24"/>
      <c r="OK504" s="24"/>
      <c r="OL504" s="24"/>
      <c r="OM504" s="24"/>
      <c r="ON504" s="24"/>
      <c r="OO504" s="24"/>
      <c r="OP504" s="24"/>
      <c r="OQ504" s="24"/>
      <c r="OR504" s="24"/>
      <c r="OS504" s="24"/>
      <c r="OT504" s="24"/>
      <c r="OU504" s="24"/>
      <c r="OV504" s="24"/>
      <c r="OW504" s="24"/>
      <c r="OX504" s="24"/>
      <c r="OY504" s="24"/>
      <c r="OZ504" s="24"/>
      <c r="PA504" s="24"/>
      <c r="PB504" s="24"/>
      <c r="PC504" s="24"/>
      <c r="PD504" s="24"/>
      <c r="PE504" s="24"/>
      <c r="PF504" s="24"/>
      <c r="PG504" s="24"/>
      <c r="PH504" s="24"/>
      <c r="PI504" s="24"/>
      <c r="PJ504" s="24"/>
      <c r="PK504" s="24"/>
      <c r="PL504" s="24"/>
      <c r="PM504" s="24"/>
      <c r="PN504" s="24"/>
      <c r="PO504" s="24"/>
      <c r="PP504" s="24"/>
      <c r="PQ504" s="24"/>
      <c r="PR504" s="24"/>
      <c r="PS504" s="24"/>
      <c r="PT504" s="24"/>
      <c r="PU504" s="24"/>
      <c r="PV504" s="24"/>
      <c r="PW504" s="24"/>
      <c r="PX504" s="24"/>
      <c r="PY504" s="24"/>
      <c r="PZ504" s="24"/>
      <c r="QA504" s="24"/>
      <c r="QB504" s="24"/>
      <c r="QC504" s="24"/>
      <c r="QD504" s="24"/>
      <c r="QE504" s="24"/>
      <c r="QF504" s="24"/>
      <c r="QG504" s="24"/>
      <c r="QH504" s="24"/>
      <c r="QI504" s="24"/>
      <c r="QJ504" s="24"/>
      <c r="QK504" s="24"/>
      <c r="QL504" s="24"/>
      <c r="QM504" s="24"/>
      <c r="QN504" s="24"/>
      <c r="QO504" s="24"/>
      <c r="QP504" s="24"/>
      <c r="QQ504" s="24"/>
      <c r="QR504" s="24"/>
      <c r="QS504" s="24"/>
      <c r="QT504" s="24"/>
      <c r="QU504" s="24"/>
      <c r="QV504" s="24"/>
      <c r="QW504" s="24"/>
      <c r="QX504" s="24"/>
      <c r="QY504" s="24"/>
      <c r="QZ504" s="24"/>
      <c r="RA504" s="24"/>
      <c r="RB504" s="24"/>
      <c r="RC504" s="24"/>
      <c r="RD504" s="24"/>
      <c r="RE504" s="24"/>
      <c r="RF504" s="24"/>
      <c r="RG504" s="24"/>
      <c r="RH504" s="24"/>
      <c r="RI504" s="24"/>
      <c r="RJ504" s="24"/>
      <c r="RK504" s="24"/>
      <c r="RL504" s="24"/>
      <c r="RM504" s="24"/>
      <c r="RN504" s="24"/>
      <c r="RO504" s="24"/>
      <c r="RP504" s="24"/>
      <c r="RQ504" s="24"/>
      <c r="RR504" s="24"/>
      <c r="RS504" s="24"/>
      <c r="RT504" s="24"/>
      <c r="RU504" s="24"/>
      <c r="RV504" s="24"/>
      <c r="RW504" s="24"/>
      <c r="RX504" s="24"/>
      <c r="RY504" s="24"/>
      <c r="RZ504" s="24"/>
      <c r="SA504" s="24"/>
      <c r="SB504" s="24"/>
      <c r="SC504" s="24"/>
      <c r="SD504" s="24"/>
      <c r="SE504" s="24"/>
      <c r="SF504" s="24"/>
      <c r="SG504" s="24"/>
      <c r="SH504" s="24"/>
      <c r="SI504" s="24"/>
      <c r="SJ504" s="24"/>
      <c r="SK504" s="24"/>
      <c r="SL504" s="24"/>
      <c r="SM504" s="24"/>
      <c r="SN504" s="24"/>
      <c r="SO504" s="24"/>
      <c r="SP504" s="24"/>
      <c r="SQ504" s="24"/>
      <c r="SR504" s="24"/>
      <c r="SS504" s="24"/>
      <c r="ST504" s="24"/>
      <c r="SU504" s="24"/>
      <c r="SV504" s="24"/>
      <c r="SW504" s="24"/>
      <c r="SX504" s="24"/>
      <c r="SY504" s="24"/>
      <c r="SZ504" s="24"/>
      <c r="TA504" s="24"/>
      <c r="TB504" s="24"/>
      <c r="TC504" s="24"/>
      <c r="TD504" s="24"/>
      <c r="TE504" s="24"/>
      <c r="TF504" s="24"/>
      <c r="TG504" s="24"/>
      <c r="TH504" s="24"/>
      <c r="TI504" s="24"/>
      <c r="TJ504" s="24"/>
      <c r="TK504" s="24"/>
      <c r="TL504" s="24"/>
      <c r="TM504" s="24"/>
      <c r="TN504" s="24"/>
      <c r="TO504" s="24"/>
      <c r="TP504" s="24"/>
      <c r="TQ504" s="24"/>
      <c r="TR504" s="24"/>
      <c r="TS504" s="24"/>
      <c r="TT504" s="24"/>
      <c r="TU504" s="24"/>
      <c r="TV504" s="24"/>
      <c r="TW504" s="24"/>
      <c r="TX504" s="24"/>
      <c r="TY504" s="24"/>
      <c r="TZ504" s="24"/>
      <c r="UA504" s="24"/>
      <c r="UB504" s="24"/>
      <c r="UC504" s="24"/>
      <c r="UD504" s="24"/>
      <c r="UE504" s="24"/>
      <c r="UF504" s="24"/>
      <c r="UG504" s="24"/>
      <c r="UH504" s="24"/>
      <c r="UI504" s="24"/>
      <c r="UJ504" s="24"/>
      <c r="UK504" s="24"/>
      <c r="UL504" s="24"/>
      <c r="UM504" s="24"/>
      <c r="UN504" s="24"/>
      <c r="UO504" s="24"/>
      <c r="UP504" s="24"/>
      <c r="UQ504" s="24"/>
      <c r="UR504" s="24"/>
      <c r="US504" s="24"/>
      <c r="UT504" s="24"/>
      <c r="UU504" s="24"/>
      <c r="UV504" s="24"/>
      <c r="UW504" s="24"/>
      <c r="UX504" s="24"/>
      <c r="UY504" s="24"/>
      <c r="UZ504" s="24"/>
      <c r="VA504" s="24"/>
      <c r="VB504" s="24"/>
      <c r="VC504" s="24"/>
      <c r="VD504" s="24"/>
    </row>
    <row r="505" spans="1:576" s="23" customFormat="1" ht="15" customHeight="1" x14ac:dyDescent="0.2">
      <c r="A505" s="18">
        <v>24</v>
      </c>
      <c r="B505" s="19" t="s">
        <v>325</v>
      </c>
      <c r="C505" s="19" t="s">
        <v>326</v>
      </c>
      <c r="D505" s="20">
        <v>14</v>
      </c>
      <c r="E505" s="19" t="s">
        <v>245</v>
      </c>
      <c r="F505" s="19" t="s">
        <v>327</v>
      </c>
      <c r="G505" s="130">
        <v>12</v>
      </c>
      <c r="H505" s="22">
        <v>40</v>
      </c>
      <c r="I505" s="22" t="s">
        <v>107</v>
      </c>
      <c r="J505" s="21" t="s">
        <v>38</v>
      </c>
      <c r="K505" s="21" t="s">
        <v>272</v>
      </c>
      <c r="L505" s="21" t="s">
        <v>289</v>
      </c>
      <c r="M505" s="22">
        <v>1</v>
      </c>
      <c r="N505" s="62">
        <v>24345</v>
      </c>
      <c r="O505" s="62"/>
      <c r="P505" s="62"/>
      <c r="Q505" s="62">
        <f t="shared" si="257"/>
        <v>24345</v>
      </c>
      <c r="R505" s="62"/>
      <c r="S505" s="62">
        <f t="shared" si="259"/>
        <v>4489</v>
      </c>
      <c r="T505" s="62">
        <f t="shared" si="260"/>
        <v>44890</v>
      </c>
      <c r="U505" s="62">
        <f t="shared" si="261"/>
        <v>4260.375</v>
      </c>
      <c r="V505" s="62">
        <f t="shared" si="262"/>
        <v>730.35</v>
      </c>
      <c r="W505" s="62">
        <f t="shared" si="263"/>
        <v>1217.25</v>
      </c>
      <c r="X505" s="62">
        <f t="shared" si="264"/>
        <v>486.90000000000003</v>
      </c>
      <c r="Y505" s="62">
        <v>1555</v>
      </c>
      <c r="Z505" s="62">
        <v>1034</v>
      </c>
      <c r="AA505" s="64">
        <f t="shared" si="267"/>
        <v>13467</v>
      </c>
      <c r="AB505" s="64">
        <f t="shared" si="268"/>
        <v>38866.041666666664</v>
      </c>
      <c r="AC505" s="64">
        <f t="shared" si="269"/>
        <v>466392.5</v>
      </c>
      <c r="AD505" s="64"/>
      <c r="AE505" s="64"/>
      <c r="AF505" s="64"/>
      <c r="AG505" s="64"/>
      <c r="AH505" s="64"/>
      <c r="AI505" s="64"/>
      <c r="AJ505" s="64"/>
      <c r="AK505" s="64"/>
      <c r="AL505" s="6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4"/>
      <c r="BV505" s="24"/>
      <c r="BW505" s="24"/>
      <c r="BX505" s="24"/>
      <c r="BY505" s="24"/>
      <c r="BZ505" s="24"/>
      <c r="CA505" s="24"/>
      <c r="CB505" s="24"/>
      <c r="CC505" s="24"/>
      <c r="CD505" s="24"/>
      <c r="CE505" s="24"/>
      <c r="CF505" s="24"/>
      <c r="CG505" s="24"/>
      <c r="CH505" s="24"/>
      <c r="CI505" s="24"/>
      <c r="CJ505" s="24"/>
      <c r="CK505" s="24"/>
      <c r="CL505" s="24"/>
      <c r="CM505" s="24"/>
      <c r="CN505" s="24"/>
      <c r="CO505" s="24"/>
      <c r="CP505" s="24"/>
      <c r="CQ505" s="24"/>
      <c r="CR505" s="24"/>
      <c r="CS505" s="24"/>
      <c r="CT505" s="24"/>
      <c r="CU505" s="24"/>
      <c r="CV505" s="24"/>
      <c r="CW505" s="24"/>
      <c r="CX505" s="24"/>
      <c r="CY505" s="24"/>
      <c r="CZ505" s="24"/>
      <c r="DA505" s="24"/>
      <c r="DB505" s="24"/>
      <c r="DC505" s="24"/>
      <c r="DD505" s="24"/>
      <c r="DE505" s="24"/>
      <c r="DF505" s="24"/>
      <c r="DG505" s="24"/>
      <c r="DH505" s="24"/>
      <c r="DI505" s="24"/>
      <c r="DJ505" s="24"/>
      <c r="DK505" s="24"/>
      <c r="DL505" s="24"/>
      <c r="DM505" s="24"/>
      <c r="DN505" s="24"/>
      <c r="DO505" s="24"/>
      <c r="DP505" s="24"/>
      <c r="DQ505" s="24"/>
      <c r="DR505" s="24"/>
      <c r="DS505" s="24"/>
      <c r="DT505" s="24"/>
      <c r="DU505" s="24"/>
      <c r="DV505" s="24"/>
      <c r="DW505" s="24"/>
      <c r="DX505" s="24"/>
      <c r="DY505" s="24"/>
      <c r="DZ505" s="24"/>
      <c r="EA505" s="24"/>
      <c r="EB505" s="24"/>
      <c r="EC505" s="24"/>
      <c r="ED505" s="24"/>
      <c r="EE505" s="24"/>
      <c r="EF505" s="24"/>
      <c r="EG505" s="24"/>
      <c r="EH505" s="24"/>
      <c r="EI505" s="24"/>
      <c r="EJ505" s="24"/>
      <c r="EK505" s="24"/>
      <c r="EL505" s="24"/>
      <c r="EM505" s="24"/>
      <c r="EN505" s="24"/>
      <c r="EO505" s="24"/>
      <c r="EP505" s="24"/>
      <c r="EQ505" s="24"/>
      <c r="ER505" s="24"/>
      <c r="ES505" s="24"/>
      <c r="ET505" s="24"/>
      <c r="EU505" s="24"/>
      <c r="EV505" s="24"/>
      <c r="EW505" s="24"/>
      <c r="EX505" s="24"/>
      <c r="EY505" s="24"/>
      <c r="EZ505" s="24"/>
      <c r="FA505" s="24"/>
      <c r="FB505" s="24"/>
      <c r="FC505" s="24"/>
      <c r="FD505" s="24"/>
      <c r="FE505" s="24"/>
      <c r="FF505" s="24"/>
      <c r="FG505" s="24"/>
      <c r="FH505" s="24"/>
      <c r="FI505" s="24"/>
      <c r="FJ505" s="24"/>
      <c r="FK505" s="24"/>
      <c r="FL505" s="24"/>
      <c r="FM505" s="24"/>
      <c r="FN505" s="24"/>
      <c r="FO505" s="24"/>
      <c r="FP505" s="24"/>
      <c r="FQ505" s="24"/>
      <c r="FR505" s="24"/>
      <c r="FS505" s="24"/>
      <c r="FT505" s="24"/>
      <c r="FU505" s="24"/>
      <c r="FV505" s="24"/>
      <c r="FW505" s="24"/>
      <c r="FX505" s="24"/>
      <c r="FY505" s="24"/>
      <c r="FZ505" s="24"/>
      <c r="GA505" s="24"/>
      <c r="GB505" s="24"/>
      <c r="GC505" s="24"/>
      <c r="GD505" s="24"/>
      <c r="GE505" s="24"/>
      <c r="GF505" s="24"/>
      <c r="GG505" s="24"/>
      <c r="GH505" s="24"/>
      <c r="GI505" s="24"/>
      <c r="GJ505" s="24"/>
      <c r="GK505" s="24"/>
      <c r="GL505" s="24"/>
      <c r="GM505" s="24"/>
      <c r="GN505" s="24"/>
      <c r="GO505" s="24"/>
      <c r="GP505" s="24"/>
      <c r="GQ505" s="24"/>
      <c r="GR505" s="24"/>
      <c r="GS505" s="24"/>
      <c r="GT505" s="24"/>
      <c r="GU505" s="24"/>
      <c r="GV505" s="24"/>
      <c r="GW505" s="24"/>
      <c r="GX505" s="24"/>
      <c r="GY505" s="24"/>
      <c r="GZ505" s="24"/>
      <c r="HA505" s="24"/>
      <c r="HB505" s="24"/>
      <c r="HC505" s="24"/>
      <c r="HD505" s="24"/>
      <c r="HE505" s="24"/>
      <c r="HF505" s="24"/>
      <c r="HG505" s="24"/>
      <c r="HH505" s="24"/>
      <c r="HI505" s="24"/>
      <c r="HJ505" s="24"/>
      <c r="HK505" s="24"/>
      <c r="HL505" s="24"/>
      <c r="HM505" s="24"/>
      <c r="HN505" s="24"/>
      <c r="HO505" s="24"/>
      <c r="HP505" s="24"/>
      <c r="HQ505" s="24"/>
      <c r="HR505" s="24"/>
      <c r="HS505" s="24"/>
      <c r="HT505" s="24"/>
      <c r="HU505" s="24"/>
      <c r="HV505" s="24"/>
      <c r="HW505" s="24"/>
      <c r="HX505" s="24"/>
      <c r="HY505" s="24"/>
      <c r="HZ505" s="24"/>
      <c r="IA505" s="24"/>
      <c r="IB505" s="24"/>
      <c r="IC505" s="24"/>
      <c r="ID505" s="24"/>
      <c r="IE505" s="24"/>
      <c r="IF505" s="24"/>
      <c r="IG505" s="24"/>
      <c r="IH505" s="24"/>
      <c r="II505" s="24"/>
      <c r="IJ505" s="24"/>
      <c r="IK505" s="24"/>
      <c r="IL505" s="24"/>
      <c r="IM505" s="24"/>
      <c r="IN505" s="24"/>
      <c r="IO505" s="24"/>
      <c r="IP505" s="24"/>
      <c r="IQ505" s="24"/>
      <c r="IR505" s="24"/>
      <c r="IS505" s="24"/>
      <c r="IT505" s="24"/>
      <c r="IU505" s="24"/>
      <c r="IV505" s="24"/>
      <c r="IW505" s="24"/>
      <c r="IX505" s="24"/>
      <c r="IY505" s="24"/>
      <c r="IZ505" s="24"/>
      <c r="JA505" s="24"/>
      <c r="JB505" s="24"/>
      <c r="JC505" s="24"/>
      <c r="JD505" s="24"/>
      <c r="JE505" s="24"/>
      <c r="JF505" s="24"/>
      <c r="JG505" s="24"/>
      <c r="JH505" s="24"/>
      <c r="JI505" s="24"/>
      <c r="JJ505" s="24"/>
      <c r="JK505" s="24"/>
      <c r="JL505" s="24"/>
      <c r="JM505" s="24"/>
      <c r="JN505" s="24"/>
      <c r="JO505" s="24"/>
      <c r="JP505" s="24"/>
      <c r="JQ505" s="24"/>
      <c r="JR505" s="24"/>
      <c r="JS505" s="24"/>
      <c r="JT505" s="24"/>
      <c r="JU505" s="24"/>
      <c r="JV505" s="24"/>
      <c r="JW505" s="24"/>
      <c r="JX505" s="24"/>
      <c r="JY505" s="24"/>
      <c r="JZ505" s="24"/>
      <c r="KA505" s="24"/>
      <c r="KB505" s="24"/>
      <c r="KC505" s="24"/>
      <c r="KD505" s="24"/>
      <c r="KE505" s="24"/>
      <c r="KF505" s="24"/>
      <c r="KG505" s="24"/>
      <c r="KH505" s="24"/>
      <c r="KI505" s="24"/>
      <c r="KJ505" s="24"/>
      <c r="KK505" s="24"/>
      <c r="KL505" s="24"/>
      <c r="KM505" s="24"/>
      <c r="KN505" s="24"/>
      <c r="KO505" s="24"/>
      <c r="KP505" s="24"/>
      <c r="KQ505" s="24"/>
      <c r="KR505" s="24"/>
      <c r="KS505" s="24"/>
      <c r="KT505" s="24"/>
      <c r="KU505" s="24"/>
      <c r="KV505" s="24"/>
      <c r="KW505" s="24"/>
      <c r="KX505" s="24"/>
      <c r="KY505" s="24"/>
      <c r="KZ505" s="24"/>
      <c r="LA505" s="24"/>
      <c r="LB505" s="24"/>
      <c r="LC505" s="24"/>
      <c r="LD505" s="24"/>
      <c r="LE505" s="24"/>
      <c r="LF505" s="24"/>
      <c r="LG505" s="24"/>
      <c r="LH505" s="24"/>
      <c r="LI505" s="24"/>
      <c r="LJ505" s="24"/>
      <c r="LK505" s="24"/>
      <c r="LL505" s="24"/>
      <c r="LM505" s="24"/>
      <c r="LN505" s="24"/>
      <c r="LO505" s="24"/>
      <c r="LP505" s="24"/>
      <c r="LQ505" s="24"/>
      <c r="LR505" s="24"/>
      <c r="LS505" s="24"/>
      <c r="LT505" s="24"/>
      <c r="LU505" s="24"/>
      <c r="LV505" s="24"/>
      <c r="LW505" s="24"/>
      <c r="LX505" s="24"/>
      <c r="LY505" s="24"/>
      <c r="LZ505" s="24"/>
      <c r="MA505" s="24"/>
      <c r="MB505" s="24"/>
      <c r="MC505" s="24"/>
      <c r="MD505" s="24"/>
      <c r="ME505" s="24"/>
      <c r="MF505" s="24"/>
      <c r="MG505" s="24"/>
      <c r="MH505" s="24"/>
      <c r="MI505" s="24"/>
      <c r="MJ505" s="24"/>
      <c r="MK505" s="24"/>
      <c r="ML505" s="24"/>
      <c r="MM505" s="24"/>
      <c r="MN505" s="24"/>
      <c r="MO505" s="24"/>
      <c r="MP505" s="24"/>
      <c r="MQ505" s="24"/>
      <c r="MR505" s="24"/>
      <c r="MS505" s="24"/>
      <c r="MT505" s="24"/>
      <c r="MU505" s="24"/>
      <c r="MV505" s="24"/>
      <c r="MW505" s="24"/>
      <c r="MX505" s="24"/>
      <c r="MY505" s="24"/>
      <c r="MZ505" s="24"/>
      <c r="NA505" s="24"/>
      <c r="NB505" s="24"/>
      <c r="NC505" s="24"/>
      <c r="ND505" s="24"/>
      <c r="NE505" s="24"/>
      <c r="NF505" s="24"/>
      <c r="NG505" s="24"/>
      <c r="NH505" s="24"/>
      <c r="NI505" s="24"/>
      <c r="NJ505" s="24"/>
      <c r="NK505" s="24"/>
      <c r="NL505" s="24"/>
      <c r="NM505" s="24"/>
      <c r="NN505" s="24"/>
      <c r="NO505" s="24"/>
      <c r="NP505" s="24"/>
      <c r="NQ505" s="24"/>
      <c r="NR505" s="24"/>
      <c r="NS505" s="24"/>
      <c r="NT505" s="24"/>
      <c r="NU505" s="24"/>
      <c r="NV505" s="24"/>
      <c r="NW505" s="24"/>
      <c r="NX505" s="24"/>
      <c r="NY505" s="24"/>
      <c r="NZ505" s="24"/>
      <c r="OA505" s="24"/>
      <c r="OB505" s="24"/>
      <c r="OC505" s="24"/>
      <c r="OD505" s="24"/>
      <c r="OE505" s="24"/>
      <c r="OF505" s="24"/>
      <c r="OG505" s="24"/>
      <c r="OH505" s="24"/>
      <c r="OI505" s="24"/>
      <c r="OJ505" s="24"/>
      <c r="OK505" s="24"/>
      <c r="OL505" s="24"/>
      <c r="OM505" s="24"/>
      <c r="ON505" s="24"/>
      <c r="OO505" s="24"/>
      <c r="OP505" s="24"/>
      <c r="OQ505" s="24"/>
      <c r="OR505" s="24"/>
      <c r="OS505" s="24"/>
      <c r="OT505" s="24"/>
      <c r="OU505" s="24"/>
      <c r="OV505" s="24"/>
      <c r="OW505" s="24"/>
      <c r="OX505" s="24"/>
      <c r="OY505" s="24"/>
      <c r="OZ505" s="24"/>
      <c r="PA505" s="24"/>
      <c r="PB505" s="24"/>
      <c r="PC505" s="24"/>
      <c r="PD505" s="24"/>
      <c r="PE505" s="24"/>
      <c r="PF505" s="24"/>
      <c r="PG505" s="24"/>
      <c r="PH505" s="24"/>
      <c r="PI505" s="24"/>
      <c r="PJ505" s="24"/>
      <c r="PK505" s="24"/>
      <c r="PL505" s="24"/>
      <c r="PM505" s="24"/>
      <c r="PN505" s="24"/>
      <c r="PO505" s="24"/>
      <c r="PP505" s="24"/>
      <c r="PQ505" s="24"/>
      <c r="PR505" s="24"/>
      <c r="PS505" s="24"/>
      <c r="PT505" s="24"/>
      <c r="PU505" s="24"/>
      <c r="PV505" s="24"/>
      <c r="PW505" s="24"/>
      <c r="PX505" s="24"/>
      <c r="PY505" s="24"/>
      <c r="PZ505" s="24"/>
      <c r="QA505" s="24"/>
      <c r="QB505" s="24"/>
      <c r="QC505" s="24"/>
      <c r="QD505" s="24"/>
      <c r="QE505" s="24"/>
      <c r="QF505" s="24"/>
      <c r="QG505" s="24"/>
      <c r="QH505" s="24"/>
      <c r="QI505" s="24"/>
      <c r="QJ505" s="24"/>
      <c r="QK505" s="24"/>
      <c r="QL505" s="24"/>
      <c r="QM505" s="24"/>
      <c r="QN505" s="24"/>
      <c r="QO505" s="24"/>
      <c r="QP505" s="24"/>
      <c r="QQ505" s="24"/>
      <c r="QR505" s="24"/>
      <c r="QS505" s="24"/>
      <c r="QT505" s="24"/>
      <c r="QU505" s="24"/>
      <c r="QV505" s="24"/>
      <c r="QW505" s="24"/>
      <c r="QX505" s="24"/>
      <c r="QY505" s="24"/>
      <c r="QZ505" s="24"/>
      <c r="RA505" s="24"/>
      <c r="RB505" s="24"/>
      <c r="RC505" s="24"/>
      <c r="RD505" s="24"/>
      <c r="RE505" s="24"/>
      <c r="RF505" s="24"/>
      <c r="RG505" s="24"/>
      <c r="RH505" s="24"/>
      <c r="RI505" s="24"/>
      <c r="RJ505" s="24"/>
      <c r="RK505" s="24"/>
      <c r="RL505" s="24"/>
      <c r="RM505" s="24"/>
      <c r="RN505" s="24"/>
      <c r="RO505" s="24"/>
      <c r="RP505" s="24"/>
      <c r="RQ505" s="24"/>
      <c r="RR505" s="24"/>
      <c r="RS505" s="24"/>
      <c r="RT505" s="24"/>
      <c r="RU505" s="24"/>
      <c r="RV505" s="24"/>
      <c r="RW505" s="24"/>
      <c r="RX505" s="24"/>
      <c r="RY505" s="24"/>
      <c r="RZ505" s="24"/>
      <c r="SA505" s="24"/>
      <c r="SB505" s="24"/>
      <c r="SC505" s="24"/>
      <c r="SD505" s="24"/>
      <c r="SE505" s="24"/>
      <c r="SF505" s="24"/>
      <c r="SG505" s="24"/>
      <c r="SH505" s="24"/>
      <c r="SI505" s="24"/>
      <c r="SJ505" s="24"/>
      <c r="SK505" s="24"/>
      <c r="SL505" s="24"/>
      <c r="SM505" s="24"/>
      <c r="SN505" s="24"/>
      <c r="SO505" s="24"/>
      <c r="SP505" s="24"/>
      <c r="SQ505" s="24"/>
      <c r="SR505" s="24"/>
      <c r="SS505" s="24"/>
      <c r="ST505" s="24"/>
      <c r="SU505" s="24"/>
      <c r="SV505" s="24"/>
      <c r="SW505" s="24"/>
      <c r="SX505" s="24"/>
      <c r="SY505" s="24"/>
      <c r="SZ505" s="24"/>
      <c r="TA505" s="24"/>
      <c r="TB505" s="24"/>
      <c r="TC505" s="24"/>
      <c r="TD505" s="24"/>
      <c r="TE505" s="24"/>
      <c r="TF505" s="24"/>
      <c r="TG505" s="24"/>
      <c r="TH505" s="24"/>
      <c r="TI505" s="24"/>
      <c r="TJ505" s="24"/>
      <c r="TK505" s="24"/>
      <c r="TL505" s="24"/>
      <c r="TM505" s="24"/>
      <c r="TN505" s="24"/>
      <c r="TO505" s="24"/>
      <c r="TP505" s="24"/>
      <c r="TQ505" s="24"/>
      <c r="TR505" s="24"/>
      <c r="TS505" s="24"/>
      <c r="TT505" s="24"/>
      <c r="TU505" s="24"/>
      <c r="TV505" s="24"/>
      <c r="TW505" s="24"/>
      <c r="TX505" s="24"/>
      <c r="TY505" s="24"/>
      <c r="TZ505" s="24"/>
      <c r="UA505" s="24"/>
      <c r="UB505" s="24"/>
      <c r="UC505" s="24"/>
      <c r="UD505" s="24"/>
      <c r="UE505" s="24"/>
      <c r="UF505" s="24"/>
      <c r="UG505" s="24"/>
      <c r="UH505" s="24"/>
      <c r="UI505" s="24"/>
      <c r="UJ505" s="24"/>
      <c r="UK505" s="24"/>
      <c r="UL505" s="24"/>
      <c r="UM505" s="24"/>
      <c r="UN505" s="24"/>
      <c r="UO505" s="24"/>
      <c r="UP505" s="24"/>
      <c r="UQ505" s="24"/>
      <c r="UR505" s="24"/>
      <c r="US505" s="24"/>
      <c r="UT505" s="24"/>
      <c r="UU505" s="24"/>
      <c r="UV505" s="24"/>
      <c r="UW505" s="24"/>
      <c r="UX505" s="24"/>
      <c r="UY505" s="24"/>
      <c r="UZ505" s="24"/>
      <c r="VA505" s="24"/>
      <c r="VB505" s="24"/>
      <c r="VC505" s="24"/>
      <c r="VD505" s="24"/>
    </row>
    <row r="506" spans="1:576" s="23" customFormat="1" ht="15" customHeight="1" x14ac:dyDescent="0.2">
      <c r="A506" s="18">
        <v>25</v>
      </c>
      <c r="B506" s="89" t="s">
        <v>325</v>
      </c>
      <c r="C506" s="89" t="s">
        <v>326</v>
      </c>
      <c r="D506" s="20">
        <v>14</v>
      </c>
      <c r="E506" s="89" t="s">
        <v>245</v>
      </c>
      <c r="F506" s="89" t="s">
        <v>327</v>
      </c>
      <c r="G506" s="130">
        <v>12</v>
      </c>
      <c r="H506" s="22">
        <v>40</v>
      </c>
      <c r="I506" s="22" t="s">
        <v>107</v>
      </c>
      <c r="J506" s="21" t="s">
        <v>38</v>
      </c>
      <c r="K506" s="21" t="s">
        <v>272</v>
      </c>
      <c r="L506" s="21" t="s">
        <v>289</v>
      </c>
      <c r="M506" s="22">
        <v>1</v>
      </c>
      <c r="N506" s="62">
        <v>24345</v>
      </c>
      <c r="O506" s="62"/>
      <c r="P506" s="62"/>
      <c r="Q506" s="62">
        <f t="shared" si="257"/>
        <v>24345</v>
      </c>
      <c r="R506" s="62">
        <f>70.1*4</f>
        <v>280.39999999999998</v>
      </c>
      <c r="S506" s="62">
        <f t="shared" si="259"/>
        <v>4451.333333333333</v>
      </c>
      <c r="T506" s="62">
        <f t="shared" si="260"/>
        <v>44513.333333333336</v>
      </c>
      <c r="U506" s="62">
        <f t="shared" si="261"/>
        <v>4260.375</v>
      </c>
      <c r="V506" s="62">
        <f t="shared" si="262"/>
        <v>730.35</v>
      </c>
      <c r="W506" s="62">
        <f t="shared" si="263"/>
        <v>1217.25</v>
      </c>
      <c r="X506" s="62">
        <f t="shared" si="264"/>
        <v>486.90000000000003</v>
      </c>
      <c r="Y506" s="62">
        <v>1455</v>
      </c>
      <c r="Z506" s="62">
        <v>908</v>
      </c>
      <c r="AA506" s="64">
        <f t="shared" si="267"/>
        <v>13354</v>
      </c>
      <c r="AB506" s="64">
        <f t="shared" si="268"/>
        <v>38876.497222222228</v>
      </c>
      <c r="AC506" s="64">
        <f t="shared" si="269"/>
        <v>466517.96666666673</v>
      </c>
      <c r="AD506" s="64"/>
      <c r="AE506" s="64"/>
      <c r="AF506" s="64"/>
      <c r="AG506" s="64"/>
      <c r="AH506" s="64"/>
      <c r="AI506" s="64"/>
      <c r="AJ506" s="64"/>
      <c r="AK506" s="64"/>
      <c r="AL506" s="6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  <c r="BR506" s="24"/>
      <c r="BS506" s="24"/>
      <c r="BT506" s="24"/>
      <c r="BU506" s="24"/>
      <c r="BV506" s="24"/>
      <c r="BW506" s="24"/>
      <c r="BX506" s="24"/>
      <c r="BY506" s="24"/>
      <c r="BZ506" s="24"/>
      <c r="CA506" s="24"/>
      <c r="CB506" s="24"/>
      <c r="CC506" s="24"/>
      <c r="CD506" s="24"/>
      <c r="CE506" s="24"/>
      <c r="CF506" s="24"/>
      <c r="CG506" s="24"/>
      <c r="CH506" s="24"/>
      <c r="CI506" s="24"/>
      <c r="CJ506" s="24"/>
      <c r="CK506" s="24"/>
      <c r="CL506" s="24"/>
      <c r="CM506" s="24"/>
      <c r="CN506" s="24"/>
      <c r="CO506" s="24"/>
      <c r="CP506" s="24"/>
      <c r="CQ506" s="24"/>
      <c r="CR506" s="24"/>
      <c r="CS506" s="24"/>
      <c r="CT506" s="24"/>
      <c r="CU506" s="24"/>
      <c r="CV506" s="24"/>
      <c r="CW506" s="24"/>
      <c r="CX506" s="24"/>
      <c r="CY506" s="24"/>
      <c r="CZ506" s="24"/>
      <c r="DA506" s="24"/>
      <c r="DB506" s="24"/>
      <c r="DC506" s="24"/>
      <c r="DD506" s="24"/>
      <c r="DE506" s="24"/>
      <c r="DF506" s="24"/>
      <c r="DG506" s="24"/>
      <c r="DH506" s="24"/>
      <c r="DI506" s="24"/>
      <c r="DJ506" s="24"/>
      <c r="DK506" s="24"/>
      <c r="DL506" s="24"/>
      <c r="DM506" s="24"/>
      <c r="DN506" s="24"/>
      <c r="DO506" s="24"/>
      <c r="DP506" s="24"/>
      <c r="DQ506" s="24"/>
      <c r="DR506" s="24"/>
      <c r="DS506" s="24"/>
      <c r="DT506" s="24"/>
      <c r="DU506" s="24"/>
      <c r="DV506" s="24"/>
      <c r="DW506" s="24"/>
      <c r="DX506" s="24"/>
      <c r="DY506" s="24"/>
      <c r="DZ506" s="24"/>
      <c r="EA506" s="24"/>
      <c r="EB506" s="24"/>
      <c r="EC506" s="24"/>
      <c r="ED506" s="24"/>
      <c r="EE506" s="24"/>
      <c r="EF506" s="24"/>
      <c r="EG506" s="24"/>
      <c r="EH506" s="24"/>
      <c r="EI506" s="24"/>
      <c r="EJ506" s="24"/>
      <c r="EK506" s="24"/>
      <c r="EL506" s="24"/>
      <c r="EM506" s="24"/>
      <c r="EN506" s="24"/>
      <c r="EO506" s="24"/>
      <c r="EP506" s="24"/>
      <c r="EQ506" s="24"/>
      <c r="ER506" s="24"/>
      <c r="ES506" s="24"/>
      <c r="ET506" s="24"/>
      <c r="EU506" s="24"/>
      <c r="EV506" s="24"/>
      <c r="EW506" s="24"/>
      <c r="EX506" s="24"/>
      <c r="EY506" s="24"/>
      <c r="EZ506" s="24"/>
      <c r="FA506" s="24"/>
      <c r="FB506" s="24"/>
      <c r="FC506" s="24"/>
      <c r="FD506" s="24"/>
      <c r="FE506" s="24"/>
      <c r="FF506" s="24"/>
      <c r="FG506" s="24"/>
      <c r="FH506" s="24"/>
      <c r="FI506" s="24"/>
      <c r="FJ506" s="24"/>
      <c r="FK506" s="24"/>
      <c r="FL506" s="24"/>
      <c r="FM506" s="24"/>
      <c r="FN506" s="24"/>
      <c r="FO506" s="24"/>
      <c r="FP506" s="24"/>
      <c r="FQ506" s="24"/>
      <c r="FR506" s="24"/>
      <c r="FS506" s="24"/>
      <c r="FT506" s="24"/>
      <c r="FU506" s="24"/>
      <c r="FV506" s="24"/>
      <c r="FW506" s="24"/>
      <c r="FX506" s="24"/>
      <c r="FY506" s="24"/>
      <c r="FZ506" s="24"/>
      <c r="GA506" s="24"/>
      <c r="GB506" s="24"/>
      <c r="GC506" s="24"/>
      <c r="GD506" s="24"/>
      <c r="GE506" s="24"/>
      <c r="GF506" s="24"/>
      <c r="GG506" s="24"/>
      <c r="GH506" s="24"/>
      <c r="GI506" s="24"/>
      <c r="GJ506" s="24"/>
      <c r="GK506" s="24"/>
      <c r="GL506" s="24"/>
      <c r="GM506" s="24"/>
      <c r="GN506" s="24"/>
      <c r="GO506" s="24"/>
      <c r="GP506" s="24"/>
      <c r="GQ506" s="24"/>
      <c r="GR506" s="24"/>
      <c r="GS506" s="24"/>
      <c r="GT506" s="24"/>
      <c r="GU506" s="24"/>
      <c r="GV506" s="24"/>
      <c r="GW506" s="24"/>
      <c r="GX506" s="24"/>
      <c r="GY506" s="24"/>
      <c r="GZ506" s="24"/>
      <c r="HA506" s="24"/>
      <c r="HB506" s="24"/>
      <c r="HC506" s="24"/>
      <c r="HD506" s="24"/>
      <c r="HE506" s="24"/>
      <c r="HF506" s="24"/>
      <c r="HG506" s="24"/>
      <c r="HH506" s="24"/>
      <c r="HI506" s="24"/>
      <c r="HJ506" s="24"/>
      <c r="HK506" s="24"/>
      <c r="HL506" s="24"/>
      <c r="HM506" s="24"/>
      <c r="HN506" s="24"/>
      <c r="HO506" s="24"/>
      <c r="HP506" s="24"/>
      <c r="HQ506" s="24"/>
      <c r="HR506" s="24"/>
      <c r="HS506" s="24"/>
      <c r="HT506" s="24"/>
      <c r="HU506" s="24"/>
      <c r="HV506" s="24"/>
      <c r="HW506" s="24"/>
      <c r="HX506" s="24"/>
      <c r="HY506" s="24"/>
      <c r="HZ506" s="24"/>
      <c r="IA506" s="24"/>
      <c r="IB506" s="24"/>
      <c r="IC506" s="24"/>
      <c r="ID506" s="24"/>
      <c r="IE506" s="24"/>
      <c r="IF506" s="24"/>
      <c r="IG506" s="24"/>
      <c r="IH506" s="24"/>
      <c r="II506" s="24"/>
      <c r="IJ506" s="24"/>
      <c r="IK506" s="24"/>
      <c r="IL506" s="24"/>
      <c r="IM506" s="24"/>
      <c r="IN506" s="24"/>
      <c r="IO506" s="24"/>
      <c r="IP506" s="24"/>
      <c r="IQ506" s="24"/>
      <c r="IR506" s="24"/>
      <c r="IS506" s="24"/>
      <c r="IT506" s="24"/>
      <c r="IU506" s="24"/>
      <c r="IV506" s="24"/>
      <c r="IW506" s="24"/>
      <c r="IX506" s="24"/>
      <c r="IY506" s="24"/>
      <c r="IZ506" s="24"/>
      <c r="JA506" s="24"/>
      <c r="JB506" s="24"/>
      <c r="JC506" s="24"/>
      <c r="JD506" s="24"/>
      <c r="JE506" s="24"/>
      <c r="JF506" s="24"/>
      <c r="JG506" s="24"/>
      <c r="JH506" s="24"/>
      <c r="JI506" s="24"/>
      <c r="JJ506" s="24"/>
      <c r="JK506" s="24"/>
      <c r="JL506" s="24"/>
      <c r="JM506" s="24"/>
      <c r="JN506" s="24"/>
      <c r="JO506" s="24"/>
      <c r="JP506" s="24"/>
      <c r="JQ506" s="24"/>
      <c r="JR506" s="24"/>
      <c r="JS506" s="24"/>
      <c r="JT506" s="24"/>
      <c r="JU506" s="24"/>
      <c r="JV506" s="24"/>
      <c r="JW506" s="24"/>
      <c r="JX506" s="24"/>
      <c r="JY506" s="24"/>
      <c r="JZ506" s="24"/>
      <c r="KA506" s="24"/>
      <c r="KB506" s="24"/>
      <c r="KC506" s="24"/>
      <c r="KD506" s="24"/>
      <c r="KE506" s="24"/>
      <c r="KF506" s="24"/>
      <c r="KG506" s="24"/>
      <c r="KH506" s="24"/>
      <c r="KI506" s="24"/>
      <c r="KJ506" s="24"/>
      <c r="KK506" s="24"/>
      <c r="KL506" s="24"/>
      <c r="KM506" s="24"/>
      <c r="KN506" s="24"/>
      <c r="KO506" s="24"/>
      <c r="KP506" s="24"/>
      <c r="KQ506" s="24"/>
      <c r="KR506" s="24"/>
      <c r="KS506" s="24"/>
      <c r="KT506" s="24"/>
      <c r="KU506" s="24"/>
      <c r="KV506" s="24"/>
      <c r="KW506" s="24"/>
      <c r="KX506" s="24"/>
      <c r="KY506" s="24"/>
      <c r="KZ506" s="24"/>
      <c r="LA506" s="24"/>
      <c r="LB506" s="24"/>
      <c r="LC506" s="24"/>
      <c r="LD506" s="24"/>
      <c r="LE506" s="24"/>
      <c r="LF506" s="24"/>
      <c r="LG506" s="24"/>
      <c r="LH506" s="24"/>
      <c r="LI506" s="24"/>
      <c r="LJ506" s="24"/>
      <c r="LK506" s="24"/>
      <c r="LL506" s="24"/>
      <c r="LM506" s="24"/>
      <c r="LN506" s="24"/>
      <c r="LO506" s="24"/>
      <c r="LP506" s="24"/>
      <c r="LQ506" s="24"/>
      <c r="LR506" s="24"/>
      <c r="LS506" s="24"/>
      <c r="LT506" s="24"/>
      <c r="LU506" s="24"/>
      <c r="LV506" s="24"/>
      <c r="LW506" s="24"/>
      <c r="LX506" s="24"/>
      <c r="LY506" s="24"/>
      <c r="LZ506" s="24"/>
      <c r="MA506" s="24"/>
      <c r="MB506" s="24"/>
      <c r="MC506" s="24"/>
      <c r="MD506" s="24"/>
      <c r="ME506" s="24"/>
      <c r="MF506" s="24"/>
      <c r="MG506" s="24"/>
      <c r="MH506" s="24"/>
      <c r="MI506" s="24"/>
      <c r="MJ506" s="24"/>
      <c r="MK506" s="24"/>
      <c r="ML506" s="24"/>
      <c r="MM506" s="24"/>
      <c r="MN506" s="24"/>
      <c r="MO506" s="24"/>
      <c r="MP506" s="24"/>
      <c r="MQ506" s="24"/>
      <c r="MR506" s="24"/>
      <c r="MS506" s="24"/>
      <c r="MT506" s="24"/>
      <c r="MU506" s="24"/>
      <c r="MV506" s="24"/>
      <c r="MW506" s="24"/>
      <c r="MX506" s="24"/>
      <c r="MY506" s="24"/>
      <c r="MZ506" s="24"/>
      <c r="NA506" s="24"/>
      <c r="NB506" s="24"/>
      <c r="NC506" s="24"/>
      <c r="ND506" s="24"/>
      <c r="NE506" s="24"/>
      <c r="NF506" s="24"/>
      <c r="NG506" s="24"/>
      <c r="NH506" s="24"/>
      <c r="NI506" s="24"/>
      <c r="NJ506" s="24"/>
      <c r="NK506" s="24"/>
      <c r="NL506" s="24"/>
      <c r="NM506" s="24"/>
      <c r="NN506" s="24"/>
      <c r="NO506" s="24"/>
      <c r="NP506" s="24"/>
      <c r="NQ506" s="24"/>
      <c r="NR506" s="24"/>
      <c r="NS506" s="24"/>
      <c r="NT506" s="24"/>
      <c r="NU506" s="24"/>
      <c r="NV506" s="24"/>
      <c r="NW506" s="24"/>
      <c r="NX506" s="24"/>
      <c r="NY506" s="24"/>
      <c r="NZ506" s="24"/>
      <c r="OA506" s="24"/>
      <c r="OB506" s="24"/>
      <c r="OC506" s="24"/>
      <c r="OD506" s="24"/>
      <c r="OE506" s="24"/>
      <c r="OF506" s="24"/>
      <c r="OG506" s="24"/>
      <c r="OH506" s="24"/>
      <c r="OI506" s="24"/>
      <c r="OJ506" s="24"/>
      <c r="OK506" s="24"/>
      <c r="OL506" s="24"/>
      <c r="OM506" s="24"/>
      <c r="ON506" s="24"/>
      <c r="OO506" s="24"/>
      <c r="OP506" s="24"/>
      <c r="OQ506" s="24"/>
      <c r="OR506" s="24"/>
      <c r="OS506" s="24"/>
      <c r="OT506" s="24"/>
      <c r="OU506" s="24"/>
      <c r="OV506" s="24"/>
      <c r="OW506" s="24"/>
      <c r="OX506" s="24"/>
      <c r="OY506" s="24"/>
      <c r="OZ506" s="24"/>
      <c r="PA506" s="24"/>
      <c r="PB506" s="24"/>
      <c r="PC506" s="24"/>
      <c r="PD506" s="24"/>
      <c r="PE506" s="24"/>
      <c r="PF506" s="24"/>
      <c r="PG506" s="24"/>
      <c r="PH506" s="24"/>
      <c r="PI506" s="24"/>
      <c r="PJ506" s="24"/>
      <c r="PK506" s="24"/>
      <c r="PL506" s="24"/>
      <c r="PM506" s="24"/>
      <c r="PN506" s="24"/>
      <c r="PO506" s="24"/>
      <c r="PP506" s="24"/>
      <c r="PQ506" s="24"/>
      <c r="PR506" s="24"/>
      <c r="PS506" s="24"/>
      <c r="PT506" s="24"/>
      <c r="PU506" s="24"/>
      <c r="PV506" s="24"/>
      <c r="PW506" s="24"/>
      <c r="PX506" s="24"/>
      <c r="PY506" s="24"/>
      <c r="PZ506" s="24"/>
      <c r="QA506" s="24"/>
      <c r="QB506" s="24"/>
      <c r="QC506" s="24"/>
      <c r="QD506" s="24"/>
      <c r="QE506" s="24"/>
      <c r="QF506" s="24"/>
      <c r="QG506" s="24"/>
      <c r="QH506" s="24"/>
      <c r="QI506" s="24"/>
      <c r="QJ506" s="24"/>
      <c r="QK506" s="24"/>
      <c r="QL506" s="24"/>
      <c r="QM506" s="24"/>
      <c r="QN506" s="24"/>
      <c r="QO506" s="24"/>
      <c r="QP506" s="24"/>
      <c r="QQ506" s="24"/>
      <c r="QR506" s="24"/>
      <c r="QS506" s="24"/>
      <c r="QT506" s="24"/>
      <c r="QU506" s="24"/>
      <c r="QV506" s="24"/>
      <c r="QW506" s="24"/>
      <c r="QX506" s="24"/>
      <c r="QY506" s="24"/>
      <c r="QZ506" s="24"/>
      <c r="RA506" s="24"/>
      <c r="RB506" s="24"/>
      <c r="RC506" s="24"/>
      <c r="RD506" s="24"/>
      <c r="RE506" s="24"/>
      <c r="RF506" s="24"/>
      <c r="RG506" s="24"/>
      <c r="RH506" s="24"/>
      <c r="RI506" s="24"/>
      <c r="RJ506" s="24"/>
      <c r="RK506" s="24"/>
      <c r="RL506" s="24"/>
      <c r="RM506" s="24"/>
      <c r="RN506" s="24"/>
      <c r="RO506" s="24"/>
      <c r="RP506" s="24"/>
      <c r="RQ506" s="24"/>
      <c r="RR506" s="24"/>
      <c r="RS506" s="24"/>
      <c r="RT506" s="24"/>
      <c r="RU506" s="24"/>
      <c r="RV506" s="24"/>
      <c r="RW506" s="24"/>
      <c r="RX506" s="24"/>
      <c r="RY506" s="24"/>
      <c r="RZ506" s="24"/>
      <c r="SA506" s="24"/>
      <c r="SB506" s="24"/>
      <c r="SC506" s="24"/>
      <c r="SD506" s="24"/>
      <c r="SE506" s="24"/>
      <c r="SF506" s="24"/>
      <c r="SG506" s="24"/>
      <c r="SH506" s="24"/>
      <c r="SI506" s="24"/>
      <c r="SJ506" s="24"/>
      <c r="SK506" s="24"/>
      <c r="SL506" s="24"/>
      <c r="SM506" s="24"/>
      <c r="SN506" s="24"/>
      <c r="SO506" s="24"/>
      <c r="SP506" s="24"/>
      <c r="SQ506" s="24"/>
      <c r="SR506" s="24"/>
      <c r="SS506" s="24"/>
      <c r="ST506" s="24"/>
      <c r="SU506" s="24"/>
      <c r="SV506" s="24"/>
      <c r="SW506" s="24"/>
      <c r="SX506" s="24"/>
      <c r="SY506" s="24"/>
      <c r="SZ506" s="24"/>
      <c r="TA506" s="24"/>
      <c r="TB506" s="24"/>
      <c r="TC506" s="24"/>
      <c r="TD506" s="24"/>
      <c r="TE506" s="24"/>
      <c r="TF506" s="24"/>
      <c r="TG506" s="24"/>
      <c r="TH506" s="24"/>
      <c r="TI506" s="24"/>
      <c r="TJ506" s="24"/>
      <c r="TK506" s="24"/>
      <c r="TL506" s="24"/>
      <c r="TM506" s="24"/>
      <c r="TN506" s="24"/>
      <c r="TO506" s="24"/>
      <c r="TP506" s="24"/>
      <c r="TQ506" s="24"/>
      <c r="TR506" s="24"/>
      <c r="TS506" s="24"/>
      <c r="TT506" s="24"/>
      <c r="TU506" s="24"/>
      <c r="TV506" s="24"/>
      <c r="TW506" s="24"/>
      <c r="TX506" s="24"/>
      <c r="TY506" s="24"/>
      <c r="TZ506" s="24"/>
      <c r="UA506" s="24"/>
      <c r="UB506" s="24"/>
      <c r="UC506" s="24"/>
      <c r="UD506" s="24"/>
      <c r="UE506" s="24"/>
      <c r="UF506" s="24"/>
      <c r="UG506" s="24"/>
      <c r="UH506" s="24"/>
      <c r="UI506" s="24"/>
      <c r="UJ506" s="24"/>
      <c r="UK506" s="24"/>
      <c r="UL506" s="24"/>
      <c r="UM506" s="24"/>
      <c r="UN506" s="24"/>
      <c r="UO506" s="24"/>
      <c r="UP506" s="24"/>
      <c r="UQ506" s="24"/>
      <c r="UR506" s="24"/>
      <c r="US506" s="24"/>
      <c r="UT506" s="24"/>
      <c r="UU506" s="24"/>
      <c r="UV506" s="24"/>
      <c r="UW506" s="24"/>
      <c r="UX506" s="24"/>
      <c r="UY506" s="24"/>
      <c r="UZ506" s="24"/>
      <c r="VA506" s="24"/>
      <c r="VB506" s="24"/>
      <c r="VC506" s="24"/>
      <c r="VD506" s="24"/>
    </row>
    <row r="507" spans="1:576" s="23" customFormat="1" ht="15" customHeight="1" x14ac:dyDescent="0.2">
      <c r="A507" s="18">
        <v>26</v>
      </c>
      <c r="B507" s="19" t="s">
        <v>325</v>
      </c>
      <c r="C507" s="19" t="s">
        <v>326</v>
      </c>
      <c r="D507" s="20">
        <v>14</v>
      </c>
      <c r="E507" s="19" t="s">
        <v>245</v>
      </c>
      <c r="F507" s="19" t="s">
        <v>327</v>
      </c>
      <c r="G507" s="130">
        <v>12</v>
      </c>
      <c r="H507" s="22">
        <v>40</v>
      </c>
      <c r="I507" s="22" t="s">
        <v>107</v>
      </c>
      <c r="J507" s="21" t="s">
        <v>213</v>
      </c>
      <c r="K507" s="21" t="s">
        <v>272</v>
      </c>
      <c r="L507" s="21" t="s">
        <v>289</v>
      </c>
      <c r="M507" s="22">
        <v>1</v>
      </c>
      <c r="N507" s="62">
        <v>24345</v>
      </c>
      <c r="O507" s="62"/>
      <c r="P507" s="62"/>
      <c r="Q507" s="62">
        <f t="shared" si="257"/>
        <v>24345</v>
      </c>
      <c r="R507" s="62"/>
      <c r="S507" s="62">
        <f t="shared" si="259"/>
        <v>4451.333333333333</v>
      </c>
      <c r="T507" s="62">
        <f t="shared" si="260"/>
        <v>44513.333333333336</v>
      </c>
      <c r="U507" s="62">
        <f t="shared" si="261"/>
        <v>4260.375</v>
      </c>
      <c r="V507" s="62">
        <f t="shared" si="262"/>
        <v>730.35</v>
      </c>
      <c r="W507" s="62">
        <f t="shared" si="263"/>
        <v>1217.25</v>
      </c>
      <c r="X507" s="62">
        <f t="shared" si="264"/>
        <v>486.90000000000003</v>
      </c>
      <c r="Y507" s="62">
        <v>1455</v>
      </c>
      <c r="Z507" s="62">
        <v>908</v>
      </c>
      <c r="AA507" s="64">
        <f t="shared" si="267"/>
        <v>13354</v>
      </c>
      <c r="AB507" s="64">
        <f t="shared" si="268"/>
        <v>38596.097222222219</v>
      </c>
      <c r="AC507" s="64">
        <f t="shared" si="269"/>
        <v>463153.16666666663</v>
      </c>
      <c r="AD507" s="64"/>
      <c r="AE507" s="64"/>
      <c r="AF507" s="64"/>
      <c r="AG507" s="64"/>
      <c r="AH507" s="64"/>
      <c r="AI507" s="64"/>
      <c r="AJ507" s="64"/>
      <c r="AK507" s="64"/>
      <c r="AL507" s="6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4"/>
      <c r="BV507" s="24"/>
      <c r="BW507" s="24"/>
      <c r="BX507" s="24"/>
      <c r="BY507" s="24"/>
      <c r="BZ507" s="24"/>
      <c r="CA507" s="24"/>
      <c r="CB507" s="24"/>
      <c r="CC507" s="24"/>
      <c r="CD507" s="24"/>
      <c r="CE507" s="24"/>
      <c r="CF507" s="24"/>
      <c r="CG507" s="24"/>
      <c r="CH507" s="24"/>
      <c r="CI507" s="24"/>
      <c r="CJ507" s="24"/>
      <c r="CK507" s="24"/>
      <c r="CL507" s="24"/>
      <c r="CM507" s="24"/>
      <c r="CN507" s="24"/>
      <c r="CO507" s="24"/>
      <c r="CP507" s="24"/>
      <c r="CQ507" s="24"/>
      <c r="CR507" s="24"/>
      <c r="CS507" s="24"/>
      <c r="CT507" s="24"/>
      <c r="CU507" s="24"/>
      <c r="CV507" s="24"/>
      <c r="CW507" s="24"/>
      <c r="CX507" s="24"/>
      <c r="CY507" s="24"/>
      <c r="CZ507" s="24"/>
      <c r="DA507" s="24"/>
      <c r="DB507" s="24"/>
      <c r="DC507" s="24"/>
      <c r="DD507" s="24"/>
      <c r="DE507" s="24"/>
      <c r="DF507" s="24"/>
      <c r="DG507" s="24"/>
      <c r="DH507" s="24"/>
      <c r="DI507" s="24"/>
      <c r="DJ507" s="24"/>
      <c r="DK507" s="24"/>
      <c r="DL507" s="24"/>
      <c r="DM507" s="24"/>
      <c r="DN507" s="24"/>
      <c r="DO507" s="24"/>
      <c r="DP507" s="24"/>
      <c r="DQ507" s="24"/>
      <c r="DR507" s="24"/>
      <c r="DS507" s="24"/>
      <c r="DT507" s="24"/>
      <c r="DU507" s="24"/>
      <c r="DV507" s="24"/>
      <c r="DW507" s="24"/>
      <c r="DX507" s="24"/>
      <c r="DY507" s="24"/>
      <c r="DZ507" s="24"/>
      <c r="EA507" s="24"/>
      <c r="EB507" s="24"/>
      <c r="EC507" s="24"/>
      <c r="ED507" s="24"/>
      <c r="EE507" s="24"/>
      <c r="EF507" s="24"/>
      <c r="EG507" s="24"/>
      <c r="EH507" s="24"/>
      <c r="EI507" s="24"/>
      <c r="EJ507" s="24"/>
      <c r="EK507" s="24"/>
      <c r="EL507" s="24"/>
      <c r="EM507" s="24"/>
      <c r="EN507" s="24"/>
      <c r="EO507" s="24"/>
      <c r="EP507" s="24"/>
      <c r="EQ507" s="24"/>
      <c r="ER507" s="24"/>
      <c r="ES507" s="24"/>
      <c r="ET507" s="24"/>
      <c r="EU507" s="24"/>
      <c r="EV507" s="24"/>
      <c r="EW507" s="24"/>
      <c r="EX507" s="24"/>
      <c r="EY507" s="24"/>
      <c r="EZ507" s="24"/>
      <c r="FA507" s="24"/>
      <c r="FB507" s="24"/>
      <c r="FC507" s="24"/>
      <c r="FD507" s="24"/>
      <c r="FE507" s="24"/>
      <c r="FF507" s="24"/>
      <c r="FG507" s="24"/>
      <c r="FH507" s="24"/>
      <c r="FI507" s="24"/>
      <c r="FJ507" s="24"/>
      <c r="FK507" s="24"/>
      <c r="FL507" s="24"/>
      <c r="FM507" s="24"/>
      <c r="FN507" s="24"/>
      <c r="FO507" s="24"/>
      <c r="FP507" s="24"/>
      <c r="FQ507" s="24"/>
      <c r="FR507" s="24"/>
      <c r="FS507" s="24"/>
      <c r="FT507" s="24"/>
      <c r="FU507" s="24"/>
      <c r="FV507" s="24"/>
      <c r="FW507" s="24"/>
      <c r="FX507" s="24"/>
      <c r="FY507" s="24"/>
      <c r="FZ507" s="24"/>
      <c r="GA507" s="24"/>
      <c r="GB507" s="24"/>
      <c r="GC507" s="24"/>
      <c r="GD507" s="24"/>
      <c r="GE507" s="24"/>
      <c r="GF507" s="24"/>
      <c r="GG507" s="24"/>
      <c r="GH507" s="24"/>
      <c r="GI507" s="24"/>
      <c r="GJ507" s="24"/>
      <c r="GK507" s="24"/>
      <c r="GL507" s="24"/>
      <c r="GM507" s="24"/>
      <c r="GN507" s="24"/>
      <c r="GO507" s="24"/>
      <c r="GP507" s="24"/>
      <c r="GQ507" s="24"/>
      <c r="GR507" s="24"/>
      <c r="GS507" s="24"/>
      <c r="GT507" s="24"/>
      <c r="GU507" s="24"/>
      <c r="GV507" s="24"/>
      <c r="GW507" s="24"/>
      <c r="GX507" s="24"/>
      <c r="GY507" s="24"/>
      <c r="GZ507" s="24"/>
      <c r="HA507" s="24"/>
      <c r="HB507" s="24"/>
      <c r="HC507" s="24"/>
      <c r="HD507" s="24"/>
      <c r="HE507" s="24"/>
      <c r="HF507" s="24"/>
      <c r="HG507" s="24"/>
      <c r="HH507" s="24"/>
      <c r="HI507" s="24"/>
      <c r="HJ507" s="24"/>
      <c r="HK507" s="24"/>
      <c r="HL507" s="24"/>
      <c r="HM507" s="24"/>
      <c r="HN507" s="24"/>
      <c r="HO507" s="24"/>
      <c r="HP507" s="24"/>
      <c r="HQ507" s="24"/>
      <c r="HR507" s="24"/>
      <c r="HS507" s="24"/>
      <c r="HT507" s="24"/>
      <c r="HU507" s="24"/>
      <c r="HV507" s="24"/>
      <c r="HW507" s="24"/>
      <c r="HX507" s="24"/>
      <c r="HY507" s="24"/>
      <c r="HZ507" s="24"/>
      <c r="IA507" s="24"/>
      <c r="IB507" s="24"/>
      <c r="IC507" s="24"/>
      <c r="ID507" s="24"/>
      <c r="IE507" s="24"/>
      <c r="IF507" s="24"/>
      <c r="IG507" s="24"/>
      <c r="IH507" s="24"/>
      <c r="II507" s="24"/>
      <c r="IJ507" s="24"/>
      <c r="IK507" s="24"/>
      <c r="IL507" s="24"/>
      <c r="IM507" s="24"/>
      <c r="IN507" s="24"/>
      <c r="IO507" s="24"/>
      <c r="IP507" s="24"/>
      <c r="IQ507" s="24"/>
      <c r="IR507" s="24"/>
      <c r="IS507" s="24"/>
      <c r="IT507" s="24"/>
      <c r="IU507" s="24"/>
      <c r="IV507" s="24"/>
      <c r="IW507" s="24"/>
      <c r="IX507" s="24"/>
      <c r="IY507" s="24"/>
      <c r="IZ507" s="24"/>
      <c r="JA507" s="24"/>
      <c r="JB507" s="24"/>
      <c r="JC507" s="24"/>
      <c r="JD507" s="24"/>
      <c r="JE507" s="24"/>
      <c r="JF507" s="24"/>
      <c r="JG507" s="24"/>
      <c r="JH507" s="24"/>
      <c r="JI507" s="24"/>
      <c r="JJ507" s="24"/>
      <c r="JK507" s="24"/>
      <c r="JL507" s="24"/>
      <c r="JM507" s="24"/>
      <c r="JN507" s="24"/>
      <c r="JO507" s="24"/>
      <c r="JP507" s="24"/>
      <c r="JQ507" s="24"/>
      <c r="JR507" s="24"/>
      <c r="JS507" s="24"/>
      <c r="JT507" s="24"/>
      <c r="JU507" s="24"/>
      <c r="JV507" s="24"/>
      <c r="JW507" s="24"/>
      <c r="JX507" s="24"/>
      <c r="JY507" s="24"/>
      <c r="JZ507" s="24"/>
      <c r="KA507" s="24"/>
      <c r="KB507" s="24"/>
      <c r="KC507" s="24"/>
      <c r="KD507" s="24"/>
      <c r="KE507" s="24"/>
      <c r="KF507" s="24"/>
      <c r="KG507" s="24"/>
      <c r="KH507" s="24"/>
      <c r="KI507" s="24"/>
      <c r="KJ507" s="24"/>
      <c r="KK507" s="24"/>
      <c r="KL507" s="24"/>
      <c r="KM507" s="24"/>
      <c r="KN507" s="24"/>
      <c r="KO507" s="24"/>
      <c r="KP507" s="24"/>
      <c r="KQ507" s="24"/>
      <c r="KR507" s="24"/>
      <c r="KS507" s="24"/>
      <c r="KT507" s="24"/>
      <c r="KU507" s="24"/>
      <c r="KV507" s="24"/>
      <c r="KW507" s="24"/>
      <c r="KX507" s="24"/>
      <c r="KY507" s="24"/>
      <c r="KZ507" s="24"/>
      <c r="LA507" s="24"/>
      <c r="LB507" s="24"/>
      <c r="LC507" s="24"/>
      <c r="LD507" s="24"/>
      <c r="LE507" s="24"/>
      <c r="LF507" s="24"/>
      <c r="LG507" s="24"/>
      <c r="LH507" s="24"/>
      <c r="LI507" s="24"/>
      <c r="LJ507" s="24"/>
      <c r="LK507" s="24"/>
      <c r="LL507" s="24"/>
      <c r="LM507" s="24"/>
      <c r="LN507" s="24"/>
      <c r="LO507" s="24"/>
      <c r="LP507" s="24"/>
      <c r="LQ507" s="24"/>
      <c r="LR507" s="24"/>
      <c r="LS507" s="24"/>
      <c r="LT507" s="24"/>
      <c r="LU507" s="24"/>
      <c r="LV507" s="24"/>
      <c r="LW507" s="24"/>
      <c r="LX507" s="24"/>
      <c r="LY507" s="24"/>
      <c r="LZ507" s="24"/>
      <c r="MA507" s="24"/>
      <c r="MB507" s="24"/>
      <c r="MC507" s="24"/>
      <c r="MD507" s="24"/>
      <c r="ME507" s="24"/>
      <c r="MF507" s="24"/>
      <c r="MG507" s="24"/>
      <c r="MH507" s="24"/>
      <c r="MI507" s="24"/>
      <c r="MJ507" s="24"/>
      <c r="MK507" s="24"/>
      <c r="ML507" s="24"/>
      <c r="MM507" s="24"/>
      <c r="MN507" s="24"/>
      <c r="MO507" s="24"/>
      <c r="MP507" s="24"/>
      <c r="MQ507" s="24"/>
      <c r="MR507" s="24"/>
      <c r="MS507" s="24"/>
      <c r="MT507" s="24"/>
      <c r="MU507" s="24"/>
      <c r="MV507" s="24"/>
      <c r="MW507" s="24"/>
      <c r="MX507" s="24"/>
      <c r="MY507" s="24"/>
      <c r="MZ507" s="24"/>
      <c r="NA507" s="24"/>
      <c r="NB507" s="24"/>
      <c r="NC507" s="24"/>
      <c r="ND507" s="24"/>
      <c r="NE507" s="24"/>
      <c r="NF507" s="24"/>
      <c r="NG507" s="24"/>
      <c r="NH507" s="24"/>
      <c r="NI507" s="24"/>
      <c r="NJ507" s="24"/>
      <c r="NK507" s="24"/>
      <c r="NL507" s="24"/>
      <c r="NM507" s="24"/>
      <c r="NN507" s="24"/>
      <c r="NO507" s="24"/>
      <c r="NP507" s="24"/>
      <c r="NQ507" s="24"/>
      <c r="NR507" s="24"/>
      <c r="NS507" s="24"/>
      <c r="NT507" s="24"/>
      <c r="NU507" s="24"/>
      <c r="NV507" s="24"/>
      <c r="NW507" s="24"/>
      <c r="NX507" s="24"/>
      <c r="NY507" s="24"/>
      <c r="NZ507" s="24"/>
      <c r="OA507" s="24"/>
      <c r="OB507" s="24"/>
      <c r="OC507" s="24"/>
      <c r="OD507" s="24"/>
      <c r="OE507" s="24"/>
      <c r="OF507" s="24"/>
      <c r="OG507" s="24"/>
      <c r="OH507" s="24"/>
      <c r="OI507" s="24"/>
      <c r="OJ507" s="24"/>
      <c r="OK507" s="24"/>
      <c r="OL507" s="24"/>
      <c r="OM507" s="24"/>
      <c r="ON507" s="24"/>
      <c r="OO507" s="24"/>
      <c r="OP507" s="24"/>
      <c r="OQ507" s="24"/>
      <c r="OR507" s="24"/>
      <c r="OS507" s="24"/>
      <c r="OT507" s="24"/>
      <c r="OU507" s="24"/>
      <c r="OV507" s="24"/>
      <c r="OW507" s="24"/>
      <c r="OX507" s="24"/>
      <c r="OY507" s="24"/>
      <c r="OZ507" s="24"/>
      <c r="PA507" s="24"/>
      <c r="PB507" s="24"/>
      <c r="PC507" s="24"/>
      <c r="PD507" s="24"/>
      <c r="PE507" s="24"/>
      <c r="PF507" s="24"/>
      <c r="PG507" s="24"/>
      <c r="PH507" s="24"/>
      <c r="PI507" s="24"/>
      <c r="PJ507" s="24"/>
      <c r="PK507" s="24"/>
      <c r="PL507" s="24"/>
      <c r="PM507" s="24"/>
      <c r="PN507" s="24"/>
      <c r="PO507" s="24"/>
      <c r="PP507" s="24"/>
      <c r="PQ507" s="24"/>
      <c r="PR507" s="24"/>
      <c r="PS507" s="24"/>
      <c r="PT507" s="24"/>
      <c r="PU507" s="24"/>
      <c r="PV507" s="24"/>
      <c r="PW507" s="24"/>
      <c r="PX507" s="24"/>
      <c r="PY507" s="24"/>
      <c r="PZ507" s="24"/>
      <c r="QA507" s="24"/>
      <c r="QB507" s="24"/>
      <c r="QC507" s="24"/>
      <c r="QD507" s="24"/>
      <c r="QE507" s="24"/>
      <c r="QF507" s="24"/>
      <c r="QG507" s="24"/>
      <c r="QH507" s="24"/>
      <c r="QI507" s="24"/>
      <c r="QJ507" s="24"/>
      <c r="QK507" s="24"/>
      <c r="QL507" s="24"/>
      <c r="QM507" s="24"/>
      <c r="QN507" s="24"/>
      <c r="QO507" s="24"/>
      <c r="QP507" s="24"/>
      <c r="QQ507" s="24"/>
      <c r="QR507" s="24"/>
      <c r="QS507" s="24"/>
      <c r="QT507" s="24"/>
      <c r="QU507" s="24"/>
      <c r="QV507" s="24"/>
      <c r="QW507" s="24"/>
      <c r="QX507" s="24"/>
      <c r="QY507" s="24"/>
      <c r="QZ507" s="24"/>
      <c r="RA507" s="24"/>
      <c r="RB507" s="24"/>
      <c r="RC507" s="24"/>
      <c r="RD507" s="24"/>
      <c r="RE507" s="24"/>
      <c r="RF507" s="24"/>
      <c r="RG507" s="24"/>
      <c r="RH507" s="24"/>
      <c r="RI507" s="24"/>
      <c r="RJ507" s="24"/>
      <c r="RK507" s="24"/>
      <c r="RL507" s="24"/>
      <c r="RM507" s="24"/>
      <c r="RN507" s="24"/>
      <c r="RO507" s="24"/>
      <c r="RP507" s="24"/>
      <c r="RQ507" s="24"/>
      <c r="RR507" s="24"/>
      <c r="RS507" s="24"/>
      <c r="RT507" s="24"/>
      <c r="RU507" s="24"/>
      <c r="RV507" s="24"/>
      <c r="RW507" s="24"/>
      <c r="RX507" s="24"/>
      <c r="RY507" s="24"/>
      <c r="RZ507" s="24"/>
      <c r="SA507" s="24"/>
      <c r="SB507" s="24"/>
      <c r="SC507" s="24"/>
      <c r="SD507" s="24"/>
      <c r="SE507" s="24"/>
      <c r="SF507" s="24"/>
      <c r="SG507" s="24"/>
      <c r="SH507" s="24"/>
      <c r="SI507" s="24"/>
      <c r="SJ507" s="24"/>
      <c r="SK507" s="24"/>
      <c r="SL507" s="24"/>
      <c r="SM507" s="24"/>
      <c r="SN507" s="24"/>
      <c r="SO507" s="24"/>
      <c r="SP507" s="24"/>
      <c r="SQ507" s="24"/>
      <c r="SR507" s="24"/>
      <c r="SS507" s="24"/>
      <c r="ST507" s="24"/>
      <c r="SU507" s="24"/>
      <c r="SV507" s="24"/>
      <c r="SW507" s="24"/>
      <c r="SX507" s="24"/>
      <c r="SY507" s="24"/>
      <c r="SZ507" s="24"/>
      <c r="TA507" s="24"/>
      <c r="TB507" s="24"/>
      <c r="TC507" s="24"/>
      <c r="TD507" s="24"/>
      <c r="TE507" s="24"/>
      <c r="TF507" s="24"/>
      <c r="TG507" s="24"/>
      <c r="TH507" s="24"/>
      <c r="TI507" s="24"/>
      <c r="TJ507" s="24"/>
      <c r="TK507" s="24"/>
      <c r="TL507" s="24"/>
      <c r="TM507" s="24"/>
      <c r="TN507" s="24"/>
      <c r="TO507" s="24"/>
      <c r="TP507" s="24"/>
      <c r="TQ507" s="24"/>
      <c r="TR507" s="24"/>
      <c r="TS507" s="24"/>
      <c r="TT507" s="24"/>
      <c r="TU507" s="24"/>
      <c r="TV507" s="24"/>
      <c r="TW507" s="24"/>
      <c r="TX507" s="24"/>
      <c r="TY507" s="24"/>
      <c r="TZ507" s="24"/>
      <c r="UA507" s="24"/>
      <c r="UB507" s="24"/>
      <c r="UC507" s="24"/>
      <c r="UD507" s="24"/>
      <c r="UE507" s="24"/>
      <c r="UF507" s="24"/>
      <c r="UG507" s="24"/>
      <c r="UH507" s="24"/>
      <c r="UI507" s="24"/>
      <c r="UJ507" s="24"/>
      <c r="UK507" s="24"/>
      <c r="UL507" s="24"/>
      <c r="UM507" s="24"/>
      <c r="UN507" s="24"/>
      <c r="UO507" s="24"/>
      <c r="UP507" s="24"/>
      <c r="UQ507" s="24"/>
      <c r="UR507" s="24"/>
      <c r="US507" s="24"/>
      <c r="UT507" s="24"/>
      <c r="UU507" s="24"/>
      <c r="UV507" s="24"/>
      <c r="UW507" s="24"/>
      <c r="UX507" s="24"/>
      <c r="UY507" s="24"/>
      <c r="UZ507" s="24"/>
      <c r="VA507" s="24"/>
      <c r="VB507" s="24"/>
      <c r="VC507" s="24"/>
      <c r="VD507" s="24"/>
    </row>
    <row r="508" spans="1:576" s="23" customFormat="1" ht="15" customHeight="1" x14ac:dyDescent="0.2">
      <c r="A508" s="18">
        <v>27</v>
      </c>
      <c r="B508" s="89" t="s">
        <v>325</v>
      </c>
      <c r="C508" s="89" t="s">
        <v>326</v>
      </c>
      <c r="D508" s="20">
        <v>14</v>
      </c>
      <c r="E508" s="89" t="s">
        <v>245</v>
      </c>
      <c r="F508" s="89" t="s">
        <v>327</v>
      </c>
      <c r="G508" s="130">
        <v>13</v>
      </c>
      <c r="H508" s="22">
        <v>40</v>
      </c>
      <c r="I508" s="22" t="s">
        <v>107</v>
      </c>
      <c r="J508" s="21" t="s">
        <v>113</v>
      </c>
      <c r="K508" s="21" t="s">
        <v>272</v>
      </c>
      <c r="L508" s="21" t="s">
        <v>289</v>
      </c>
      <c r="M508" s="22">
        <v>1</v>
      </c>
      <c r="N508" s="62">
        <v>30226</v>
      </c>
      <c r="O508" s="62"/>
      <c r="P508" s="62"/>
      <c r="Q508" s="62">
        <f t="shared" si="257"/>
        <v>30226</v>
      </c>
      <c r="R508" s="62"/>
      <c r="S508" s="62">
        <f t="shared" si="259"/>
        <v>5482.5</v>
      </c>
      <c r="T508" s="62">
        <f t="shared" si="260"/>
        <v>54825</v>
      </c>
      <c r="U508" s="62">
        <f t="shared" si="261"/>
        <v>5289.5499999999993</v>
      </c>
      <c r="V508" s="62">
        <f t="shared" si="262"/>
        <v>906.78</v>
      </c>
      <c r="W508" s="62">
        <f t="shared" si="263"/>
        <v>1511.3000000000002</v>
      </c>
      <c r="X508" s="62">
        <f t="shared" si="264"/>
        <v>604.52</v>
      </c>
      <c r="Y508" s="62">
        <v>1595</v>
      </c>
      <c r="Z508" s="62">
        <v>1074</v>
      </c>
      <c r="AA508" s="64">
        <f t="shared" si="267"/>
        <v>16447.5</v>
      </c>
      <c r="AB508" s="64">
        <f t="shared" si="268"/>
        <v>47603.4</v>
      </c>
      <c r="AC508" s="64">
        <f t="shared" si="269"/>
        <v>571240.80000000005</v>
      </c>
      <c r="AD508" s="64"/>
      <c r="AE508" s="64"/>
      <c r="AF508" s="64"/>
      <c r="AG508" s="64"/>
      <c r="AH508" s="64"/>
      <c r="AI508" s="64"/>
      <c r="AJ508" s="64"/>
      <c r="AK508" s="64"/>
      <c r="AL508" s="6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  <c r="CH508" s="24"/>
      <c r="CI508" s="24"/>
      <c r="CJ508" s="24"/>
      <c r="CK508" s="24"/>
      <c r="CL508" s="24"/>
      <c r="CM508" s="24"/>
      <c r="CN508" s="24"/>
      <c r="CO508" s="24"/>
      <c r="CP508" s="24"/>
      <c r="CQ508" s="24"/>
      <c r="CR508" s="24"/>
      <c r="CS508" s="24"/>
      <c r="CT508" s="24"/>
      <c r="CU508" s="24"/>
      <c r="CV508" s="24"/>
      <c r="CW508" s="24"/>
      <c r="CX508" s="24"/>
      <c r="CY508" s="24"/>
      <c r="CZ508" s="24"/>
      <c r="DA508" s="24"/>
      <c r="DB508" s="24"/>
      <c r="DC508" s="24"/>
      <c r="DD508" s="24"/>
      <c r="DE508" s="24"/>
      <c r="DF508" s="24"/>
      <c r="DG508" s="24"/>
      <c r="DH508" s="24"/>
      <c r="DI508" s="24"/>
      <c r="DJ508" s="24"/>
      <c r="DK508" s="24"/>
      <c r="DL508" s="24"/>
      <c r="DM508" s="24"/>
      <c r="DN508" s="24"/>
      <c r="DO508" s="24"/>
      <c r="DP508" s="24"/>
      <c r="DQ508" s="24"/>
      <c r="DR508" s="24"/>
      <c r="DS508" s="24"/>
      <c r="DT508" s="24"/>
      <c r="DU508" s="24"/>
      <c r="DV508" s="24"/>
      <c r="DW508" s="24"/>
      <c r="DX508" s="24"/>
      <c r="DY508" s="24"/>
      <c r="DZ508" s="24"/>
      <c r="EA508" s="24"/>
      <c r="EB508" s="24"/>
      <c r="EC508" s="24"/>
      <c r="ED508" s="24"/>
      <c r="EE508" s="24"/>
      <c r="EF508" s="24"/>
      <c r="EG508" s="24"/>
      <c r="EH508" s="24"/>
      <c r="EI508" s="24"/>
      <c r="EJ508" s="24"/>
      <c r="EK508" s="24"/>
      <c r="EL508" s="24"/>
      <c r="EM508" s="24"/>
      <c r="EN508" s="24"/>
      <c r="EO508" s="24"/>
      <c r="EP508" s="24"/>
      <c r="EQ508" s="24"/>
      <c r="ER508" s="24"/>
      <c r="ES508" s="24"/>
      <c r="ET508" s="24"/>
      <c r="EU508" s="24"/>
      <c r="EV508" s="24"/>
      <c r="EW508" s="24"/>
      <c r="EX508" s="24"/>
      <c r="EY508" s="24"/>
      <c r="EZ508" s="24"/>
      <c r="FA508" s="24"/>
      <c r="FB508" s="24"/>
      <c r="FC508" s="24"/>
      <c r="FD508" s="24"/>
      <c r="FE508" s="24"/>
      <c r="FF508" s="24"/>
      <c r="FG508" s="24"/>
      <c r="FH508" s="24"/>
      <c r="FI508" s="24"/>
      <c r="FJ508" s="24"/>
      <c r="FK508" s="24"/>
      <c r="FL508" s="24"/>
      <c r="FM508" s="24"/>
      <c r="FN508" s="24"/>
      <c r="FO508" s="24"/>
      <c r="FP508" s="24"/>
      <c r="FQ508" s="24"/>
      <c r="FR508" s="24"/>
      <c r="FS508" s="24"/>
      <c r="FT508" s="24"/>
      <c r="FU508" s="24"/>
      <c r="FV508" s="24"/>
      <c r="FW508" s="24"/>
      <c r="FX508" s="24"/>
      <c r="FY508" s="24"/>
      <c r="FZ508" s="24"/>
      <c r="GA508" s="24"/>
      <c r="GB508" s="24"/>
      <c r="GC508" s="24"/>
      <c r="GD508" s="24"/>
      <c r="GE508" s="24"/>
      <c r="GF508" s="24"/>
      <c r="GG508" s="24"/>
      <c r="GH508" s="24"/>
      <c r="GI508" s="24"/>
      <c r="GJ508" s="24"/>
      <c r="GK508" s="24"/>
      <c r="GL508" s="24"/>
      <c r="GM508" s="24"/>
      <c r="GN508" s="24"/>
      <c r="GO508" s="24"/>
      <c r="GP508" s="24"/>
      <c r="GQ508" s="24"/>
      <c r="GR508" s="24"/>
      <c r="GS508" s="24"/>
      <c r="GT508" s="24"/>
      <c r="GU508" s="24"/>
      <c r="GV508" s="24"/>
      <c r="GW508" s="24"/>
      <c r="GX508" s="24"/>
      <c r="GY508" s="24"/>
      <c r="GZ508" s="24"/>
      <c r="HA508" s="24"/>
      <c r="HB508" s="24"/>
      <c r="HC508" s="24"/>
      <c r="HD508" s="24"/>
      <c r="HE508" s="24"/>
      <c r="HF508" s="24"/>
      <c r="HG508" s="24"/>
      <c r="HH508" s="24"/>
      <c r="HI508" s="24"/>
      <c r="HJ508" s="24"/>
      <c r="HK508" s="24"/>
      <c r="HL508" s="24"/>
      <c r="HM508" s="24"/>
      <c r="HN508" s="24"/>
      <c r="HO508" s="24"/>
      <c r="HP508" s="24"/>
      <c r="HQ508" s="24"/>
      <c r="HR508" s="24"/>
      <c r="HS508" s="24"/>
      <c r="HT508" s="24"/>
      <c r="HU508" s="24"/>
      <c r="HV508" s="24"/>
      <c r="HW508" s="24"/>
      <c r="HX508" s="24"/>
      <c r="HY508" s="24"/>
      <c r="HZ508" s="24"/>
      <c r="IA508" s="24"/>
      <c r="IB508" s="24"/>
      <c r="IC508" s="24"/>
      <c r="ID508" s="24"/>
      <c r="IE508" s="24"/>
      <c r="IF508" s="24"/>
      <c r="IG508" s="24"/>
      <c r="IH508" s="24"/>
      <c r="II508" s="24"/>
      <c r="IJ508" s="24"/>
      <c r="IK508" s="24"/>
      <c r="IL508" s="24"/>
      <c r="IM508" s="24"/>
      <c r="IN508" s="24"/>
      <c r="IO508" s="24"/>
      <c r="IP508" s="24"/>
      <c r="IQ508" s="24"/>
      <c r="IR508" s="24"/>
      <c r="IS508" s="24"/>
      <c r="IT508" s="24"/>
      <c r="IU508" s="24"/>
      <c r="IV508" s="24"/>
      <c r="IW508" s="24"/>
      <c r="IX508" s="24"/>
      <c r="IY508" s="24"/>
      <c r="IZ508" s="24"/>
      <c r="JA508" s="24"/>
      <c r="JB508" s="24"/>
      <c r="JC508" s="24"/>
      <c r="JD508" s="24"/>
      <c r="JE508" s="24"/>
      <c r="JF508" s="24"/>
      <c r="JG508" s="24"/>
      <c r="JH508" s="24"/>
      <c r="JI508" s="24"/>
      <c r="JJ508" s="24"/>
      <c r="JK508" s="24"/>
      <c r="JL508" s="24"/>
      <c r="JM508" s="24"/>
      <c r="JN508" s="24"/>
      <c r="JO508" s="24"/>
      <c r="JP508" s="24"/>
      <c r="JQ508" s="24"/>
      <c r="JR508" s="24"/>
      <c r="JS508" s="24"/>
      <c r="JT508" s="24"/>
      <c r="JU508" s="24"/>
      <c r="JV508" s="24"/>
      <c r="JW508" s="24"/>
      <c r="JX508" s="24"/>
      <c r="JY508" s="24"/>
      <c r="JZ508" s="24"/>
      <c r="KA508" s="24"/>
      <c r="KB508" s="24"/>
      <c r="KC508" s="24"/>
      <c r="KD508" s="24"/>
      <c r="KE508" s="24"/>
      <c r="KF508" s="24"/>
      <c r="KG508" s="24"/>
      <c r="KH508" s="24"/>
      <c r="KI508" s="24"/>
      <c r="KJ508" s="24"/>
      <c r="KK508" s="24"/>
      <c r="KL508" s="24"/>
      <c r="KM508" s="24"/>
      <c r="KN508" s="24"/>
      <c r="KO508" s="24"/>
      <c r="KP508" s="24"/>
      <c r="KQ508" s="24"/>
      <c r="KR508" s="24"/>
      <c r="KS508" s="24"/>
      <c r="KT508" s="24"/>
      <c r="KU508" s="24"/>
      <c r="KV508" s="24"/>
      <c r="KW508" s="24"/>
      <c r="KX508" s="24"/>
      <c r="KY508" s="24"/>
      <c r="KZ508" s="24"/>
      <c r="LA508" s="24"/>
      <c r="LB508" s="24"/>
      <c r="LC508" s="24"/>
      <c r="LD508" s="24"/>
      <c r="LE508" s="24"/>
      <c r="LF508" s="24"/>
      <c r="LG508" s="24"/>
      <c r="LH508" s="24"/>
      <c r="LI508" s="24"/>
      <c r="LJ508" s="24"/>
      <c r="LK508" s="24"/>
      <c r="LL508" s="24"/>
      <c r="LM508" s="24"/>
      <c r="LN508" s="24"/>
      <c r="LO508" s="24"/>
      <c r="LP508" s="24"/>
      <c r="LQ508" s="24"/>
      <c r="LR508" s="24"/>
      <c r="LS508" s="24"/>
      <c r="LT508" s="24"/>
      <c r="LU508" s="24"/>
      <c r="LV508" s="24"/>
      <c r="LW508" s="24"/>
      <c r="LX508" s="24"/>
      <c r="LY508" s="24"/>
      <c r="LZ508" s="24"/>
      <c r="MA508" s="24"/>
      <c r="MB508" s="24"/>
      <c r="MC508" s="24"/>
      <c r="MD508" s="24"/>
      <c r="ME508" s="24"/>
      <c r="MF508" s="24"/>
      <c r="MG508" s="24"/>
      <c r="MH508" s="24"/>
      <c r="MI508" s="24"/>
      <c r="MJ508" s="24"/>
      <c r="MK508" s="24"/>
      <c r="ML508" s="24"/>
      <c r="MM508" s="24"/>
      <c r="MN508" s="24"/>
      <c r="MO508" s="24"/>
      <c r="MP508" s="24"/>
      <c r="MQ508" s="24"/>
      <c r="MR508" s="24"/>
      <c r="MS508" s="24"/>
      <c r="MT508" s="24"/>
      <c r="MU508" s="24"/>
      <c r="MV508" s="24"/>
      <c r="MW508" s="24"/>
      <c r="MX508" s="24"/>
      <c r="MY508" s="24"/>
      <c r="MZ508" s="24"/>
      <c r="NA508" s="24"/>
      <c r="NB508" s="24"/>
      <c r="NC508" s="24"/>
      <c r="ND508" s="24"/>
      <c r="NE508" s="24"/>
      <c r="NF508" s="24"/>
      <c r="NG508" s="24"/>
      <c r="NH508" s="24"/>
      <c r="NI508" s="24"/>
      <c r="NJ508" s="24"/>
      <c r="NK508" s="24"/>
      <c r="NL508" s="24"/>
      <c r="NM508" s="24"/>
      <c r="NN508" s="24"/>
      <c r="NO508" s="24"/>
      <c r="NP508" s="24"/>
      <c r="NQ508" s="24"/>
      <c r="NR508" s="24"/>
      <c r="NS508" s="24"/>
      <c r="NT508" s="24"/>
      <c r="NU508" s="24"/>
      <c r="NV508" s="24"/>
      <c r="NW508" s="24"/>
      <c r="NX508" s="24"/>
      <c r="NY508" s="24"/>
      <c r="NZ508" s="24"/>
      <c r="OA508" s="24"/>
      <c r="OB508" s="24"/>
      <c r="OC508" s="24"/>
      <c r="OD508" s="24"/>
      <c r="OE508" s="24"/>
      <c r="OF508" s="24"/>
      <c r="OG508" s="24"/>
      <c r="OH508" s="24"/>
      <c r="OI508" s="24"/>
      <c r="OJ508" s="24"/>
      <c r="OK508" s="24"/>
      <c r="OL508" s="24"/>
      <c r="OM508" s="24"/>
      <c r="ON508" s="24"/>
      <c r="OO508" s="24"/>
      <c r="OP508" s="24"/>
      <c r="OQ508" s="24"/>
      <c r="OR508" s="24"/>
      <c r="OS508" s="24"/>
      <c r="OT508" s="24"/>
      <c r="OU508" s="24"/>
      <c r="OV508" s="24"/>
      <c r="OW508" s="24"/>
      <c r="OX508" s="24"/>
      <c r="OY508" s="24"/>
      <c r="OZ508" s="24"/>
      <c r="PA508" s="24"/>
      <c r="PB508" s="24"/>
      <c r="PC508" s="24"/>
      <c r="PD508" s="24"/>
      <c r="PE508" s="24"/>
      <c r="PF508" s="24"/>
      <c r="PG508" s="24"/>
      <c r="PH508" s="24"/>
      <c r="PI508" s="24"/>
      <c r="PJ508" s="24"/>
      <c r="PK508" s="24"/>
      <c r="PL508" s="24"/>
      <c r="PM508" s="24"/>
      <c r="PN508" s="24"/>
      <c r="PO508" s="24"/>
      <c r="PP508" s="24"/>
      <c r="PQ508" s="24"/>
      <c r="PR508" s="24"/>
      <c r="PS508" s="24"/>
      <c r="PT508" s="24"/>
      <c r="PU508" s="24"/>
      <c r="PV508" s="24"/>
      <c r="PW508" s="24"/>
      <c r="PX508" s="24"/>
      <c r="PY508" s="24"/>
      <c r="PZ508" s="24"/>
      <c r="QA508" s="24"/>
      <c r="QB508" s="24"/>
      <c r="QC508" s="24"/>
      <c r="QD508" s="24"/>
      <c r="QE508" s="24"/>
      <c r="QF508" s="24"/>
      <c r="QG508" s="24"/>
      <c r="QH508" s="24"/>
      <c r="QI508" s="24"/>
      <c r="QJ508" s="24"/>
      <c r="QK508" s="24"/>
      <c r="QL508" s="24"/>
      <c r="QM508" s="24"/>
      <c r="QN508" s="24"/>
      <c r="QO508" s="24"/>
      <c r="QP508" s="24"/>
      <c r="QQ508" s="24"/>
      <c r="QR508" s="24"/>
      <c r="QS508" s="24"/>
      <c r="QT508" s="24"/>
      <c r="QU508" s="24"/>
      <c r="QV508" s="24"/>
      <c r="QW508" s="24"/>
      <c r="QX508" s="24"/>
      <c r="QY508" s="24"/>
      <c r="QZ508" s="24"/>
      <c r="RA508" s="24"/>
      <c r="RB508" s="24"/>
      <c r="RC508" s="24"/>
      <c r="RD508" s="24"/>
      <c r="RE508" s="24"/>
      <c r="RF508" s="24"/>
      <c r="RG508" s="24"/>
      <c r="RH508" s="24"/>
      <c r="RI508" s="24"/>
      <c r="RJ508" s="24"/>
      <c r="RK508" s="24"/>
      <c r="RL508" s="24"/>
      <c r="RM508" s="24"/>
      <c r="RN508" s="24"/>
      <c r="RO508" s="24"/>
      <c r="RP508" s="24"/>
      <c r="RQ508" s="24"/>
      <c r="RR508" s="24"/>
      <c r="RS508" s="24"/>
      <c r="RT508" s="24"/>
      <c r="RU508" s="24"/>
      <c r="RV508" s="24"/>
      <c r="RW508" s="24"/>
      <c r="RX508" s="24"/>
      <c r="RY508" s="24"/>
      <c r="RZ508" s="24"/>
      <c r="SA508" s="24"/>
      <c r="SB508" s="24"/>
      <c r="SC508" s="24"/>
      <c r="SD508" s="24"/>
      <c r="SE508" s="24"/>
      <c r="SF508" s="24"/>
      <c r="SG508" s="24"/>
      <c r="SH508" s="24"/>
      <c r="SI508" s="24"/>
      <c r="SJ508" s="24"/>
      <c r="SK508" s="24"/>
      <c r="SL508" s="24"/>
      <c r="SM508" s="24"/>
      <c r="SN508" s="24"/>
      <c r="SO508" s="24"/>
      <c r="SP508" s="24"/>
      <c r="SQ508" s="24"/>
      <c r="SR508" s="24"/>
      <c r="SS508" s="24"/>
      <c r="ST508" s="24"/>
      <c r="SU508" s="24"/>
      <c r="SV508" s="24"/>
      <c r="SW508" s="24"/>
      <c r="SX508" s="24"/>
      <c r="SY508" s="24"/>
      <c r="SZ508" s="24"/>
      <c r="TA508" s="24"/>
      <c r="TB508" s="24"/>
      <c r="TC508" s="24"/>
      <c r="TD508" s="24"/>
      <c r="TE508" s="24"/>
      <c r="TF508" s="24"/>
      <c r="TG508" s="24"/>
      <c r="TH508" s="24"/>
      <c r="TI508" s="24"/>
      <c r="TJ508" s="24"/>
      <c r="TK508" s="24"/>
      <c r="TL508" s="24"/>
      <c r="TM508" s="24"/>
      <c r="TN508" s="24"/>
      <c r="TO508" s="24"/>
      <c r="TP508" s="24"/>
      <c r="TQ508" s="24"/>
      <c r="TR508" s="24"/>
      <c r="TS508" s="24"/>
      <c r="TT508" s="24"/>
      <c r="TU508" s="24"/>
      <c r="TV508" s="24"/>
      <c r="TW508" s="24"/>
      <c r="TX508" s="24"/>
      <c r="TY508" s="24"/>
      <c r="TZ508" s="24"/>
      <c r="UA508" s="24"/>
      <c r="UB508" s="24"/>
      <c r="UC508" s="24"/>
      <c r="UD508" s="24"/>
      <c r="UE508" s="24"/>
      <c r="UF508" s="24"/>
      <c r="UG508" s="24"/>
      <c r="UH508" s="24"/>
      <c r="UI508" s="24"/>
      <c r="UJ508" s="24"/>
      <c r="UK508" s="24"/>
      <c r="UL508" s="24"/>
      <c r="UM508" s="24"/>
      <c r="UN508" s="24"/>
      <c r="UO508" s="24"/>
      <c r="UP508" s="24"/>
      <c r="UQ508" s="24"/>
      <c r="UR508" s="24"/>
      <c r="US508" s="24"/>
      <c r="UT508" s="24"/>
      <c r="UU508" s="24"/>
      <c r="UV508" s="24"/>
      <c r="UW508" s="24"/>
      <c r="UX508" s="24"/>
      <c r="UY508" s="24"/>
      <c r="UZ508" s="24"/>
      <c r="VA508" s="24"/>
      <c r="VB508" s="24"/>
      <c r="VC508" s="24"/>
      <c r="VD508" s="24"/>
    </row>
    <row r="509" spans="1:576" s="23" customFormat="1" ht="15" customHeight="1" x14ac:dyDescent="0.2">
      <c r="A509" s="18">
        <v>28</v>
      </c>
      <c r="B509" s="89" t="s">
        <v>325</v>
      </c>
      <c r="C509" s="89" t="s">
        <v>326</v>
      </c>
      <c r="D509" s="20">
        <v>14</v>
      </c>
      <c r="E509" s="89" t="s">
        <v>245</v>
      </c>
      <c r="F509" s="89" t="s">
        <v>327</v>
      </c>
      <c r="G509" s="130" t="s">
        <v>112</v>
      </c>
      <c r="H509" s="22">
        <v>40</v>
      </c>
      <c r="I509" s="22" t="s">
        <v>107</v>
      </c>
      <c r="J509" s="21" t="s">
        <v>203</v>
      </c>
      <c r="K509" s="21" t="s">
        <v>272</v>
      </c>
      <c r="L509" s="21" t="s">
        <v>289</v>
      </c>
      <c r="M509" s="22">
        <v>1</v>
      </c>
      <c r="N509" s="62">
        <v>32580</v>
      </c>
      <c r="O509" s="62"/>
      <c r="P509" s="62"/>
      <c r="Q509" s="62">
        <f t="shared" si="257"/>
        <v>32580</v>
      </c>
      <c r="R509" s="62">
        <f>70.1*4</f>
        <v>280.39999999999998</v>
      </c>
      <c r="S509" s="62">
        <f t="shared" si="259"/>
        <v>5874.8333333333339</v>
      </c>
      <c r="T509" s="62">
        <f t="shared" si="260"/>
        <v>58748.333333333336</v>
      </c>
      <c r="U509" s="62">
        <f t="shared" si="261"/>
        <v>5701.5</v>
      </c>
      <c r="V509" s="62">
        <f t="shared" si="262"/>
        <v>977.4</v>
      </c>
      <c r="W509" s="62">
        <f t="shared" si="263"/>
        <v>1629</v>
      </c>
      <c r="X509" s="62">
        <f t="shared" si="264"/>
        <v>651.6</v>
      </c>
      <c r="Y509" s="62">
        <v>1595</v>
      </c>
      <c r="Z509" s="62">
        <v>1074</v>
      </c>
      <c r="AA509" s="64">
        <f t="shared" si="267"/>
        <v>17624.5</v>
      </c>
      <c r="AB509" s="64">
        <f t="shared" si="268"/>
        <v>51342.87222222222</v>
      </c>
      <c r="AC509" s="64">
        <f t="shared" si="269"/>
        <v>616114.46666666667</v>
      </c>
      <c r="AD509" s="64"/>
      <c r="AE509" s="64"/>
      <c r="AF509" s="64"/>
      <c r="AG509" s="64"/>
      <c r="AH509" s="64"/>
      <c r="AI509" s="64"/>
      <c r="AJ509" s="64"/>
      <c r="AK509" s="64"/>
      <c r="AL509" s="6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  <c r="BV509" s="24"/>
      <c r="BW509" s="24"/>
      <c r="BX509" s="24"/>
      <c r="BY509" s="24"/>
      <c r="BZ509" s="24"/>
      <c r="CA509" s="24"/>
      <c r="CB509" s="24"/>
      <c r="CC509" s="24"/>
      <c r="CD509" s="24"/>
      <c r="CE509" s="24"/>
      <c r="CF509" s="24"/>
      <c r="CG509" s="24"/>
      <c r="CH509" s="24"/>
      <c r="CI509" s="24"/>
      <c r="CJ509" s="24"/>
      <c r="CK509" s="24"/>
      <c r="CL509" s="24"/>
      <c r="CM509" s="24"/>
      <c r="CN509" s="24"/>
      <c r="CO509" s="24"/>
      <c r="CP509" s="24"/>
      <c r="CQ509" s="24"/>
      <c r="CR509" s="24"/>
      <c r="CS509" s="24"/>
      <c r="CT509" s="24"/>
      <c r="CU509" s="24"/>
      <c r="CV509" s="24"/>
      <c r="CW509" s="24"/>
      <c r="CX509" s="24"/>
      <c r="CY509" s="24"/>
      <c r="CZ509" s="24"/>
      <c r="DA509" s="24"/>
      <c r="DB509" s="24"/>
      <c r="DC509" s="24"/>
      <c r="DD509" s="24"/>
      <c r="DE509" s="24"/>
      <c r="DF509" s="24"/>
      <c r="DG509" s="24"/>
      <c r="DH509" s="24"/>
      <c r="DI509" s="24"/>
      <c r="DJ509" s="24"/>
      <c r="DK509" s="24"/>
      <c r="DL509" s="24"/>
      <c r="DM509" s="24"/>
      <c r="DN509" s="24"/>
      <c r="DO509" s="24"/>
      <c r="DP509" s="24"/>
      <c r="DQ509" s="24"/>
      <c r="DR509" s="24"/>
      <c r="DS509" s="24"/>
      <c r="DT509" s="24"/>
      <c r="DU509" s="24"/>
      <c r="DV509" s="24"/>
      <c r="DW509" s="24"/>
      <c r="DX509" s="24"/>
      <c r="DY509" s="24"/>
      <c r="DZ509" s="24"/>
      <c r="EA509" s="24"/>
      <c r="EB509" s="24"/>
      <c r="EC509" s="24"/>
      <c r="ED509" s="24"/>
      <c r="EE509" s="24"/>
      <c r="EF509" s="24"/>
      <c r="EG509" s="24"/>
      <c r="EH509" s="24"/>
      <c r="EI509" s="24"/>
      <c r="EJ509" s="24"/>
      <c r="EK509" s="24"/>
      <c r="EL509" s="24"/>
      <c r="EM509" s="24"/>
      <c r="EN509" s="24"/>
      <c r="EO509" s="24"/>
      <c r="EP509" s="24"/>
      <c r="EQ509" s="24"/>
      <c r="ER509" s="24"/>
      <c r="ES509" s="24"/>
      <c r="ET509" s="24"/>
      <c r="EU509" s="24"/>
      <c r="EV509" s="24"/>
      <c r="EW509" s="24"/>
      <c r="EX509" s="24"/>
      <c r="EY509" s="24"/>
      <c r="EZ509" s="24"/>
      <c r="FA509" s="24"/>
      <c r="FB509" s="24"/>
      <c r="FC509" s="24"/>
      <c r="FD509" s="24"/>
      <c r="FE509" s="24"/>
      <c r="FF509" s="24"/>
      <c r="FG509" s="24"/>
      <c r="FH509" s="24"/>
      <c r="FI509" s="24"/>
      <c r="FJ509" s="24"/>
      <c r="FK509" s="24"/>
      <c r="FL509" s="24"/>
      <c r="FM509" s="24"/>
      <c r="FN509" s="24"/>
      <c r="FO509" s="24"/>
      <c r="FP509" s="24"/>
      <c r="FQ509" s="24"/>
      <c r="FR509" s="24"/>
      <c r="FS509" s="24"/>
      <c r="FT509" s="24"/>
      <c r="FU509" s="24"/>
      <c r="FV509" s="24"/>
      <c r="FW509" s="24"/>
      <c r="FX509" s="24"/>
      <c r="FY509" s="24"/>
      <c r="FZ509" s="24"/>
      <c r="GA509" s="24"/>
      <c r="GB509" s="24"/>
      <c r="GC509" s="24"/>
      <c r="GD509" s="24"/>
      <c r="GE509" s="24"/>
      <c r="GF509" s="24"/>
      <c r="GG509" s="24"/>
      <c r="GH509" s="24"/>
      <c r="GI509" s="24"/>
      <c r="GJ509" s="24"/>
      <c r="GK509" s="24"/>
      <c r="GL509" s="24"/>
      <c r="GM509" s="24"/>
      <c r="GN509" s="24"/>
      <c r="GO509" s="24"/>
      <c r="GP509" s="24"/>
      <c r="GQ509" s="24"/>
      <c r="GR509" s="24"/>
      <c r="GS509" s="24"/>
      <c r="GT509" s="24"/>
      <c r="GU509" s="24"/>
      <c r="GV509" s="24"/>
      <c r="GW509" s="24"/>
      <c r="GX509" s="24"/>
      <c r="GY509" s="24"/>
      <c r="GZ509" s="24"/>
      <c r="HA509" s="24"/>
      <c r="HB509" s="24"/>
      <c r="HC509" s="24"/>
      <c r="HD509" s="24"/>
      <c r="HE509" s="24"/>
      <c r="HF509" s="24"/>
      <c r="HG509" s="24"/>
      <c r="HH509" s="24"/>
      <c r="HI509" s="24"/>
      <c r="HJ509" s="24"/>
      <c r="HK509" s="24"/>
      <c r="HL509" s="24"/>
      <c r="HM509" s="24"/>
      <c r="HN509" s="24"/>
      <c r="HO509" s="24"/>
      <c r="HP509" s="24"/>
      <c r="HQ509" s="24"/>
      <c r="HR509" s="24"/>
      <c r="HS509" s="24"/>
      <c r="HT509" s="24"/>
      <c r="HU509" s="24"/>
      <c r="HV509" s="24"/>
      <c r="HW509" s="24"/>
      <c r="HX509" s="24"/>
      <c r="HY509" s="24"/>
      <c r="HZ509" s="24"/>
      <c r="IA509" s="24"/>
      <c r="IB509" s="24"/>
      <c r="IC509" s="24"/>
      <c r="ID509" s="24"/>
      <c r="IE509" s="24"/>
      <c r="IF509" s="24"/>
      <c r="IG509" s="24"/>
      <c r="IH509" s="24"/>
      <c r="II509" s="24"/>
      <c r="IJ509" s="24"/>
      <c r="IK509" s="24"/>
      <c r="IL509" s="24"/>
      <c r="IM509" s="24"/>
      <c r="IN509" s="24"/>
      <c r="IO509" s="24"/>
      <c r="IP509" s="24"/>
      <c r="IQ509" s="24"/>
      <c r="IR509" s="24"/>
      <c r="IS509" s="24"/>
      <c r="IT509" s="24"/>
      <c r="IU509" s="24"/>
      <c r="IV509" s="24"/>
      <c r="IW509" s="24"/>
      <c r="IX509" s="24"/>
      <c r="IY509" s="24"/>
      <c r="IZ509" s="24"/>
      <c r="JA509" s="24"/>
      <c r="JB509" s="24"/>
      <c r="JC509" s="24"/>
      <c r="JD509" s="24"/>
      <c r="JE509" s="24"/>
      <c r="JF509" s="24"/>
      <c r="JG509" s="24"/>
      <c r="JH509" s="24"/>
      <c r="JI509" s="24"/>
      <c r="JJ509" s="24"/>
      <c r="JK509" s="24"/>
      <c r="JL509" s="24"/>
      <c r="JM509" s="24"/>
      <c r="JN509" s="24"/>
      <c r="JO509" s="24"/>
      <c r="JP509" s="24"/>
      <c r="JQ509" s="24"/>
      <c r="JR509" s="24"/>
      <c r="JS509" s="24"/>
      <c r="JT509" s="24"/>
      <c r="JU509" s="24"/>
      <c r="JV509" s="24"/>
      <c r="JW509" s="24"/>
      <c r="JX509" s="24"/>
      <c r="JY509" s="24"/>
      <c r="JZ509" s="24"/>
      <c r="KA509" s="24"/>
      <c r="KB509" s="24"/>
      <c r="KC509" s="24"/>
      <c r="KD509" s="24"/>
      <c r="KE509" s="24"/>
      <c r="KF509" s="24"/>
      <c r="KG509" s="24"/>
      <c r="KH509" s="24"/>
      <c r="KI509" s="24"/>
      <c r="KJ509" s="24"/>
      <c r="KK509" s="24"/>
      <c r="KL509" s="24"/>
      <c r="KM509" s="24"/>
      <c r="KN509" s="24"/>
      <c r="KO509" s="24"/>
      <c r="KP509" s="24"/>
      <c r="KQ509" s="24"/>
      <c r="KR509" s="24"/>
      <c r="KS509" s="24"/>
      <c r="KT509" s="24"/>
      <c r="KU509" s="24"/>
      <c r="KV509" s="24"/>
      <c r="KW509" s="24"/>
      <c r="KX509" s="24"/>
      <c r="KY509" s="24"/>
      <c r="KZ509" s="24"/>
      <c r="LA509" s="24"/>
      <c r="LB509" s="24"/>
      <c r="LC509" s="24"/>
      <c r="LD509" s="24"/>
      <c r="LE509" s="24"/>
      <c r="LF509" s="24"/>
      <c r="LG509" s="24"/>
      <c r="LH509" s="24"/>
      <c r="LI509" s="24"/>
      <c r="LJ509" s="24"/>
      <c r="LK509" s="24"/>
      <c r="LL509" s="24"/>
      <c r="LM509" s="24"/>
      <c r="LN509" s="24"/>
      <c r="LO509" s="24"/>
      <c r="LP509" s="24"/>
      <c r="LQ509" s="24"/>
      <c r="LR509" s="24"/>
      <c r="LS509" s="24"/>
      <c r="LT509" s="24"/>
      <c r="LU509" s="24"/>
      <c r="LV509" s="24"/>
      <c r="LW509" s="24"/>
      <c r="LX509" s="24"/>
      <c r="LY509" s="24"/>
      <c r="LZ509" s="24"/>
      <c r="MA509" s="24"/>
      <c r="MB509" s="24"/>
      <c r="MC509" s="24"/>
      <c r="MD509" s="24"/>
      <c r="ME509" s="24"/>
      <c r="MF509" s="24"/>
      <c r="MG509" s="24"/>
      <c r="MH509" s="24"/>
      <c r="MI509" s="24"/>
      <c r="MJ509" s="24"/>
      <c r="MK509" s="24"/>
      <c r="ML509" s="24"/>
      <c r="MM509" s="24"/>
      <c r="MN509" s="24"/>
      <c r="MO509" s="24"/>
      <c r="MP509" s="24"/>
      <c r="MQ509" s="24"/>
      <c r="MR509" s="24"/>
      <c r="MS509" s="24"/>
      <c r="MT509" s="24"/>
      <c r="MU509" s="24"/>
      <c r="MV509" s="24"/>
      <c r="MW509" s="24"/>
      <c r="MX509" s="24"/>
      <c r="MY509" s="24"/>
      <c r="MZ509" s="24"/>
      <c r="NA509" s="24"/>
      <c r="NB509" s="24"/>
      <c r="NC509" s="24"/>
      <c r="ND509" s="24"/>
      <c r="NE509" s="24"/>
      <c r="NF509" s="24"/>
      <c r="NG509" s="24"/>
      <c r="NH509" s="24"/>
      <c r="NI509" s="24"/>
      <c r="NJ509" s="24"/>
      <c r="NK509" s="24"/>
      <c r="NL509" s="24"/>
      <c r="NM509" s="24"/>
      <c r="NN509" s="24"/>
      <c r="NO509" s="24"/>
      <c r="NP509" s="24"/>
      <c r="NQ509" s="24"/>
      <c r="NR509" s="24"/>
      <c r="NS509" s="24"/>
      <c r="NT509" s="24"/>
      <c r="NU509" s="24"/>
      <c r="NV509" s="24"/>
      <c r="NW509" s="24"/>
      <c r="NX509" s="24"/>
      <c r="NY509" s="24"/>
      <c r="NZ509" s="24"/>
      <c r="OA509" s="24"/>
      <c r="OB509" s="24"/>
      <c r="OC509" s="24"/>
      <c r="OD509" s="24"/>
      <c r="OE509" s="24"/>
      <c r="OF509" s="24"/>
      <c r="OG509" s="24"/>
      <c r="OH509" s="24"/>
      <c r="OI509" s="24"/>
      <c r="OJ509" s="24"/>
      <c r="OK509" s="24"/>
      <c r="OL509" s="24"/>
      <c r="OM509" s="24"/>
      <c r="ON509" s="24"/>
      <c r="OO509" s="24"/>
      <c r="OP509" s="24"/>
      <c r="OQ509" s="24"/>
      <c r="OR509" s="24"/>
      <c r="OS509" s="24"/>
      <c r="OT509" s="24"/>
      <c r="OU509" s="24"/>
      <c r="OV509" s="24"/>
      <c r="OW509" s="24"/>
      <c r="OX509" s="24"/>
      <c r="OY509" s="24"/>
      <c r="OZ509" s="24"/>
      <c r="PA509" s="24"/>
      <c r="PB509" s="24"/>
      <c r="PC509" s="24"/>
      <c r="PD509" s="24"/>
      <c r="PE509" s="24"/>
      <c r="PF509" s="24"/>
      <c r="PG509" s="24"/>
      <c r="PH509" s="24"/>
      <c r="PI509" s="24"/>
      <c r="PJ509" s="24"/>
      <c r="PK509" s="24"/>
      <c r="PL509" s="24"/>
      <c r="PM509" s="24"/>
      <c r="PN509" s="24"/>
      <c r="PO509" s="24"/>
      <c r="PP509" s="24"/>
      <c r="PQ509" s="24"/>
      <c r="PR509" s="24"/>
      <c r="PS509" s="24"/>
      <c r="PT509" s="24"/>
      <c r="PU509" s="24"/>
      <c r="PV509" s="24"/>
      <c r="PW509" s="24"/>
      <c r="PX509" s="24"/>
      <c r="PY509" s="24"/>
      <c r="PZ509" s="24"/>
      <c r="QA509" s="24"/>
      <c r="QB509" s="24"/>
      <c r="QC509" s="24"/>
      <c r="QD509" s="24"/>
      <c r="QE509" s="24"/>
      <c r="QF509" s="24"/>
      <c r="QG509" s="24"/>
      <c r="QH509" s="24"/>
      <c r="QI509" s="24"/>
      <c r="QJ509" s="24"/>
      <c r="QK509" s="24"/>
      <c r="QL509" s="24"/>
      <c r="QM509" s="24"/>
      <c r="QN509" s="24"/>
      <c r="QO509" s="24"/>
      <c r="QP509" s="24"/>
      <c r="QQ509" s="24"/>
      <c r="QR509" s="24"/>
      <c r="QS509" s="24"/>
      <c r="QT509" s="24"/>
      <c r="QU509" s="24"/>
      <c r="QV509" s="24"/>
      <c r="QW509" s="24"/>
      <c r="QX509" s="24"/>
      <c r="QY509" s="24"/>
      <c r="QZ509" s="24"/>
      <c r="RA509" s="24"/>
      <c r="RB509" s="24"/>
      <c r="RC509" s="24"/>
      <c r="RD509" s="24"/>
      <c r="RE509" s="24"/>
      <c r="RF509" s="24"/>
      <c r="RG509" s="24"/>
      <c r="RH509" s="24"/>
      <c r="RI509" s="24"/>
      <c r="RJ509" s="24"/>
      <c r="RK509" s="24"/>
      <c r="RL509" s="24"/>
      <c r="RM509" s="24"/>
      <c r="RN509" s="24"/>
      <c r="RO509" s="24"/>
      <c r="RP509" s="24"/>
      <c r="RQ509" s="24"/>
      <c r="RR509" s="24"/>
      <c r="RS509" s="24"/>
      <c r="RT509" s="24"/>
      <c r="RU509" s="24"/>
      <c r="RV509" s="24"/>
      <c r="RW509" s="24"/>
      <c r="RX509" s="24"/>
      <c r="RY509" s="24"/>
      <c r="RZ509" s="24"/>
      <c r="SA509" s="24"/>
      <c r="SB509" s="24"/>
      <c r="SC509" s="24"/>
      <c r="SD509" s="24"/>
      <c r="SE509" s="24"/>
      <c r="SF509" s="24"/>
      <c r="SG509" s="24"/>
      <c r="SH509" s="24"/>
      <c r="SI509" s="24"/>
      <c r="SJ509" s="24"/>
      <c r="SK509" s="24"/>
      <c r="SL509" s="24"/>
      <c r="SM509" s="24"/>
      <c r="SN509" s="24"/>
      <c r="SO509" s="24"/>
      <c r="SP509" s="24"/>
      <c r="SQ509" s="24"/>
      <c r="SR509" s="24"/>
      <c r="SS509" s="24"/>
      <c r="ST509" s="24"/>
      <c r="SU509" s="24"/>
      <c r="SV509" s="24"/>
      <c r="SW509" s="24"/>
      <c r="SX509" s="24"/>
      <c r="SY509" s="24"/>
      <c r="SZ509" s="24"/>
      <c r="TA509" s="24"/>
      <c r="TB509" s="24"/>
      <c r="TC509" s="24"/>
      <c r="TD509" s="24"/>
      <c r="TE509" s="24"/>
      <c r="TF509" s="24"/>
      <c r="TG509" s="24"/>
      <c r="TH509" s="24"/>
      <c r="TI509" s="24"/>
      <c r="TJ509" s="24"/>
      <c r="TK509" s="24"/>
      <c r="TL509" s="24"/>
      <c r="TM509" s="24"/>
      <c r="TN509" s="24"/>
      <c r="TO509" s="24"/>
      <c r="TP509" s="24"/>
      <c r="TQ509" s="24"/>
      <c r="TR509" s="24"/>
      <c r="TS509" s="24"/>
      <c r="TT509" s="24"/>
      <c r="TU509" s="24"/>
      <c r="TV509" s="24"/>
      <c r="TW509" s="24"/>
      <c r="TX509" s="24"/>
      <c r="TY509" s="24"/>
      <c r="TZ509" s="24"/>
      <c r="UA509" s="24"/>
      <c r="UB509" s="24"/>
      <c r="UC509" s="24"/>
      <c r="UD509" s="24"/>
      <c r="UE509" s="24"/>
      <c r="UF509" s="24"/>
      <c r="UG509" s="24"/>
      <c r="UH509" s="24"/>
      <c r="UI509" s="24"/>
      <c r="UJ509" s="24"/>
      <c r="UK509" s="24"/>
      <c r="UL509" s="24"/>
      <c r="UM509" s="24"/>
      <c r="UN509" s="24"/>
      <c r="UO509" s="24"/>
      <c r="UP509" s="24"/>
      <c r="UQ509" s="24"/>
      <c r="UR509" s="24"/>
      <c r="US509" s="24"/>
      <c r="UT509" s="24"/>
      <c r="UU509" s="24"/>
      <c r="UV509" s="24"/>
      <c r="UW509" s="24"/>
      <c r="UX509" s="24"/>
      <c r="UY509" s="24"/>
      <c r="UZ509" s="24"/>
      <c r="VA509" s="24"/>
      <c r="VB509" s="24"/>
      <c r="VC509" s="24"/>
      <c r="VD509" s="24"/>
    </row>
    <row r="510" spans="1:576" s="23" customFormat="1" ht="15" customHeight="1" x14ac:dyDescent="0.2">
      <c r="A510" s="18">
        <v>29</v>
      </c>
      <c r="B510" s="89" t="s">
        <v>325</v>
      </c>
      <c r="C510" s="89" t="s">
        <v>326</v>
      </c>
      <c r="D510" s="20">
        <v>14</v>
      </c>
      <c r="E510" s="89" t="s">
        <v>245</v>
      </c>
      <c r="F510" s="89" t="s">
        <v>327</v>
      </c>
      <c r="G510" s="130" t="s">
        <v>112</v>
      </c>
      <c r="H510" s="22">
        <v>40</v>
      </c>
      <c r="I510" s="22" t="s">
        <v>107</v>
      </c>
      <c r="J510" s="21" t="s">
        <v>25</v>
      </c>
      <c r="K510" s="21" t="s">
        <v>272</v>
      </c>
      <c r="L510" s="21" t="s">
        <v>289</v>
      </c>
      <c r="M510" s="22">
        <v>1</v>
      </c>
      <c r="N510" s="62">
        <v>32580</v>
      </c>
      <c r="O510" s="62"/>
      <c r="P510" s="62"/>
      <c r="Q510" s="62">
        <f t="shared" si="257"/>
        <v>32580</v>
      </c>
      <c r="R510" s="62">
        <f>70.1*4</f>
        <v>280.39999999999998</v>
      </c>
      <c r="S510" s="62">
        <f t="shared" si="259"/>
        <v>5874.8333333333339</v>
      </c>
      <c r="T510" s="62">
        <f t="shared" si="260"/>
        <v>58748.333333333336</v>
      </c>
      <c r="U510" s="62">
        <f t="shared" si="261"/>
        <v>5701.5</v>
      </c>
      <c r="V510" s="62">
        <f t="shared" si="262"/>
        <v>977.4</v>
      </c>
      <c r="W510" s="62">
        <f t="shared" si="263"/>
        <v>1629</v>
      </c>
      <c r="X510" s="62">
        <f t="shared" si="264"/>
        <v>651.6</v>
      </c>
      <c r="Y510" s="62">
        <v>1595</v>
      </c>
      <c r="Z510" s="62">
        <v>1074</v>
      </c>
      <c r="AA510" s="64">
        <f t="shared" si="267"/>
        <v>17624.5</v>
      </c>
      <c r="AB510" s="64">
        <f t="shared" si="268"/>
        <v>51342.87222222222</v>
      </c>
      <c r="AC510" s="64">
        <f t="shared" si="269"/>
        <v>616114.46666666667</v>
      </c>
      <c r="AD510" s="64"/>
      <c r="AE510" s="64"/>
      <c r="AF510" s="64"/>
      <c r="AG510" s="64"/>
      <c r="AH510" s="64"/>
      <c r="AI510" s="64"/>
      <c r="AJ510" s="64"/>
      <c r="AK510" s="64"/>
      <c r="AL510" s="6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  <c r="CD510" s="24"/>
      <c r="CE510" s="24"/>
      <c r="CF510" s="24"/>
      <c r="CG510" s="24"/>
      <c r="CH510" s="24"/>
      <c r="CI510" s="24"/>
      <c r="CJ510" s="24"/>
      <c r="CK510" s="24"/>
      <c r="CL510" s="24"/>
      <c r="CM510" s="24"/>
      <c r="CN510" s="24"/>
      <c r="CO510" s="24"/>
      <c r="CP510" s="24"/>
      <c r="CQ510" s="24"/>
      <c r="CR510" s="24"/>
      <c r="CS510" s="24"/>
      <c r="CT510" s="24"/>
      <c r="CU510" s="24"/>
      <c r="CV510" s="24"/>
      <c r="CW510" s="24"/>
      <c r="CX510" s="24"/>
      <c r="CY510" s="24"/>
      <c r="CZ510" s="24"/>
      <c r="DA510" s="24"/>
      <c r="DB510" s="24"/>
      <c r="DC510" s="24"/>
      <c r="DD510" s="24"/>
      <c r="DE510" s="24"/>
      <c r="DF510" s="24"/>
      <c r="DG510" s="24"/>
      <c r="DH510" s="24"/>
      <c r="DI510" s="24"/>
      <c r="DJ510" s="24"/>
      <c r="DK510" s="24"/>
      <c r="DL510" s="24"/>
      <c r="DM510" s="24"/>
      <c r="DN510" s="24"/>
      <c r="DO510" s="24"/>
      <c r="DP510" s="24"/>
      <c r="DQ510" s="24"/>
      <c r="DR510" s="24"/>
      <c r="DS510" s="24"/>
      <c r="DT510" s="24"/>
      <c r="DU510" s="24"/>
      <c r="DV510" s="24"/>
      <c r="DW510" s="24"/>
      <c r="DX510" s="24"/>
      <c r="DY510" s="24"/>
      <c r="DZ510" s="24"/>
      <c r="EA510" s="24"/>
      <c r="EB510" s="24"/>
      <c r="EC510" s="24"/>
      <c r="ED510" s="24"/>
      <c r="EE510" s="24"/>
      <c r="EF510" s="24"/>
      <c r="EG510" s="24"/>
      <c r="EH510" s="24"/>
      <c r="EI510" s="24"/>
      <c r="EJ510" s="24"/>
      <c r="EK510" s="24"/>
      <c r="EL510" s="24"/>
      <c r="EM510" s="24"/>
      <c r="EN510" s="24"/>
      <c r="EO510" s="24"/>
      <c r="EP510" s="24"/>
      <c r="EQ510" s="24"/>
      <c r="ER510" s="24"/>
      <c r="ES510" s="24"/>
      <c r="ET510" s="24"/>
      <c r="EU510" s="24"/>
      <c r="EV510" s="24"/>
      <c r="EW510" s="24"/>
      <c r="EX510" s="24"/>
      <c r="EY510" s="24"/>
      <c r="EZ510" s="24"/>
      <c r="FA510" s="24"/>
      <c r="FB510" s="24"/>
      <c r="FC510" s="24"/>
      <c r="FD510" s="24"/>
      <c r="FE510" s="24"/>
      <c r="FF510" s="24"/>
      <c r="FG510" s="24"/>
      <c r="FH510" s="24"/>
      <c r="FI510" s="24"/>
      <c r="FJ510" s="24"/>
      <c r="FK510" s="24"/>
      <c r="FL510" s="24"/>
      <c r="FM510" s="24"/>
      <c r="FN510" s="24"/>
      <c r="FO510" s="24"/>
      <c r="FP510" s="24"/>
      <c r="FQ510" s="24"/>
      <c r="FR510" s="24"/>
      <c r="FS510" s="24"/>
      <c r="FT510" s="24"/>
      <c r="FU510" s="24"/>
      <c r="FV510" s="24"/>
      <c r="FW510" s="24"/>
      <c r="FX510" s="24"/>
      <c r="FY510" s="24"/>
      <c r="FZ510" s="24"/>
      <c r="GA510" s="24"/>
      <c r="GB510" s="24"/>
      <c r="GC510" s="24"/>
      <c r="GD510" s="24"/>
      <c r="GE510" s="24"/>
      <c r="GF510" s="24"/>
      <c r="GG510" s="24"/>
      <c r="GH510" s="24"/>
      <c r="GI510" s="24"/>
      <c r="GJ510" s="24"/>
      <c r="GK510" s="24"/>
      <c r="GL510" s="24"/>
      <c r="GM510" s="24"/>
      <c r="GN510" s="24"/>
      <c r="GO510" s="24"/>
      <c r="GP510" s="24"/>
      <c r="GQ510" s="24"/>
      <c r="GR510" s="24"/>
      <c r="GS510" s="24"/>
      <c r="GT510" s="24"/>
      <c r="GU510" s="24"/>
      <c r="GV510" s="24"/>
      <c r="GW510" s="24"/>
      <c r="GX510" s="24"/>
      <c r="GY510" s="24"/>
      <c r="GZ510" s="24"/>
      <c r="HA510" s="24"/>
      <c r="HB510" s="24"/>
      <c r="HC510" s="24"/>
      <c r="HD510" s="24"/>
      <c r="HE510" s="24"/>
      <c r="HF510" s="24"/>
      <c r="HG510" s="24"/>
      <c r="HH510" s="24"/>
      <c r="HI510" s="24"/>
      <c r="HJ510" s="24"/>
      <c r="HK510" s="24"/>
      <c r="HL510" s="24"/>
      <c r="HM510" s="24"/>
      <c r="HN510" s="24"/>
      <c r="HO510" s="24"/>
      <c r="HP510" s="24"/>
      <c r="HQ510" s="24"/>
      <c r="HR510" s="24"/>
      <c r="HS510" s="24"/>
      <c r="HT510" s="24"/>
      <c r="HU510" s="24"/>
      <c r="HV510" s="24"/>
      <c r="HW510" s="24"/>
      <c r="HX510" s="24"/>
      <c r="HY510" s="24"/>
      <c r="HZ510" s="24"/>
      <c r="IA510" s="24"/>
      <c r="IB510" s="24"/>
      <c r="IC510" s="24"/>
      <c r="ID510" s="24"/>
      <c r="IE510" s="24"/>
      <c r="IF510" s="24"/>
      <c r="IG510" s="24"/>
      <c r="IH510" s="24"/>
      <c r="II510" s="24"/>
      <c r="IJ510" s="24"/>
      <c r="IK510" s="24"/>
      <c r="IL510" s="24"/>
      <c r="IM510" s="24"/>
      <c r="IN510" s="24"/>
      <c r="IO510" s="24"/>
      <c r="IP510" s="24"/>
      <c r="IQ510" s="24"/>
      <c r="IR510" s="24"/>
      <c r="IS510" s="24"/>
      <c r="IT510" s="24"/>
      <c r="IU510" s="24"/>
      <c r="IV510" s="24"/>
      <c r="IW510" s="24"/>
      <c r="IX510" s="24"/>
      <c r="IY510" s="24"/>
      <c r="IZ510" s="24"/>
      <c r="JA510" s="24"/>
      <c r="JB510" s="24"/>
      <c r="JC510" s="24"/>
      <c r="JD510" s="24"/>
      <c r="JE510" s="24"/>
      <c r="JF510" s="24"/>
      <c r="JG510" s="24"/>
      <c r="JH510" s="24"/>
      <c r="JI510" s="24"/>
      <c r="JJ510" s="24"/>
      <c r="JK510" s="24"/>
      <c r="JL510" s="24"/>
      <c r="JM510" s="24"/>
      <c r="JN510" s="24"/>
      <c r="JO510" s="24"/>
      <c r="JP510" s="24"/>
      <c r="JQ510" s="24"/>
      <c r="JR510" s="24"/>
      <c r="JS510" s="24"/>
      <c r="JT510" s="24"/>
      <c r="JU510" s="24"/>
      <c r="JV510" s="24"/>
      <c r="JW510" s="24"/>
      <c r="JX510" s="24"/>
      <c r="JY510" s="24"/>
      <c r="JZ510" s="24"/>
      <c r="KA510" s="24"/>
      <c r="KB510" s="24"/>
      <c r="KC510" s="24"/>
      <c r="KD510" s="24"/>
      <c r="KE510" s="24"/>
      <c r="KF510" s="24"/>
      <c r="KG510" s="24"/>
      <c r="KH510" s="24"/>
      <c r="KI510" s="24"/>
      <c r="KJ510" s="24"/>
      <c r="KK510" s="24"/>
      <c r="KL510" s="24"/>
      <c r="KM510" s="24"/>
      <c r="KN510" s="24"/>
      <c r="KO510" s="24"/>
      <c r="KP510" s="24"/>
      <c r="KQ510" s="24"/>
      <c r="KR510" s="24"/>
      <c r="KS510" s="24"/>
      <c r="KT510" s="24"/>
      <c r="KU510" s="24"/>
      <c r="KV510" s="24"/>
      <c r="KW510" s="24"/>
      <c r="KX510" s="24"/>
      <c r="KY510" s="24"/>
      <c r="KZ510" s="24"/>
      <c r="LA510" s="24"/>
      <c r="LB510" s="24"/>
      <c r="LC510" s="24"/>
      <c r="LD510" s="24"/>
      <c r="LE510" s="24"/>
      <c r="LF510" s="24"/>
      <c r="LG510" s="24"/>
      <c r="LH510" s="24"/>
      <c r="LI510" s="24"/>
      <c r="LJ510" s="24"/>
      <c r="LK510" s="24"/>
      <c r="LL510" s="24"/>
      <c r="LM510" s="24"/>
      <c r="LN510" s="24"/>
      <c r="LO510" s="24"/>
      <c r="LP510" s="24"/>
      <c r="LQ510" s="24"/>
      <c r="LR510" s="24"/>
      <c r="LS510" s="24"/>
      <c r="LT510" s="24"/>
      <c r="LU510" s="24"/>
      <c r="LV510" s="24"/>
      <c r="LW510" s="24"/>
      <c r="LX510" s="24"/>
      <c r="LY510" s="24"/>
      <c r="LZ510" s="24"/>
      <c r="MA510" s="24"/>
      <c r="MB510" s="24"/>
      <c r="MC510" s="24"/>
      <c r="MD510" s="24"/>
      <c r="ME510" s="24"/>
      <c r="MF510" s="24"/>
      <c r="MG510" s="24"/>
      <c r="MH510" s="24"/>
      <c r="MI510" s="24"/>
      <c r="MJ510" s="24"/>
      <c r="MK510" s="24"/>
      <c r="ML510" s="24"/>
      <c r="MM510" s="24"/>
      <c r="MN510" s="24"/>
      <c r="MO510" s="24"/>
      <c r="MP510" s="24"/>
      <c r="MQ510" s="24"/>
      <c r="MR510" s="24"/>
      <c r="MS510" s="24"/>
      <c r="MT510" s="24"/>
      <c r="MU510" s="24"/>
      <c r="MV510" s="24"/>
      <c r="MW510" s="24"/>
      <c r="MX510" s="24"/>
      <c r="MY510" s="24"/>
      <c r="MZ510" s="24"/>
      <c r="NA510" s="24"/>
      <c r="NB510" s="24"/>
      <c r="NC510" s="24"/>
      <c r="ND510" s="24"/>
      <c r="NE510" s="24"/>
      <c r="NF510" s="24"/>
      <c r="NG510" s="24"/>
      <c r="NH510" s="24"/>
      <c r="NI510" s="24"/>
      <c r="NJ510" s="24"/>
      <c r="NK510" s="24"/>
      <c r="NL510" s="24"/>
      <c r="NM510" s="24"/>
      <c r="NN510" s="24"/>
      <c r="NO510" s="24"/>
      <c r="NP510" s="24"/>
      <c r="NQ510" s="24"/>
      <c r="NR510" s="24"/>
      <c r="NS510" s="24"/>
      <c r="NT510" s="24"/>
      <c r="NU510" s="24"/>
      <c r="NV510" s="24"/>
      <c r="NW510" s="24"/>
      <c r="NX510" s="24"/>
      <c r="NY510" s="24"/>
      <c r="NZ510" s="24"/>
      <c r="OA510" s="24"/>
      <c r="OB510" s="24"/>
      <c r="OC510" s="24"/>
      <c r="OD510" s="24"/>
      <c r="OE510" s="24"/>
      <c r="OF510" s="24"/>
      <c r="OG510" s="24"/>
      <c r="OH510" s="24"/>
      <c r="OI510" s="24"/>
      <c r="OJ510" s="24"/>
      <c r="OK510" s="24"/>
      <c r="OL510" s="24"/>
      <c r="OM510" s="24"/>
      <c r="ON510" s="24"/>
      <c r="OO510" s="24"/>
      <c r="OP510" s="24"/>
      <c r="OQ510" s="24"/>
      <c r="OR510" s="24"/>
      <c r="OS510" s="24"/>
      <c r="OT510" s="24"/>
      <c r="OU510" s="24"/>
      <c r="OV510" s="24"/>
      <c r="OW510" s="24"/>
      <c r="OX510" s="24"/>
      <c r="OY510" s="24"/>
      <c r="OZ510" s="24"/>
      <c r="PA510" s="24"/>
      <c r="PB510" s="24"/>
      <c r="PC510" s="24"/>
      <c r="PD510" s="24"/>
      <c r="PE510" s="24"/>
      <c r="PF510" s="24"/>
      <c r="PG510" s="24"/>
      <c r="PH510" s="24"/>
      <c r="PI510" s="24"/>
      <c r="PJ510" s="24"/>
      <c r="PK510" s="24"/>
      <c r="PL510" s="24"/>
      <c r="PM510" s="24"/>
      <c r="PN510" s="24"/>
      <c r="PO510" s="24"/>
      <c r="PP510" s="24"/>
      <c r="PQ510" s="24"/>
      <c r="PR510" s="24"/>
      <c r="PS510" s="24"/>
      <c r="PT510" s="24"/>
      <c r="PU510" s="24"/>
      <c r="PV510" s="24"/>
      <c r="PW510" s="24"/>
      <c r="PX510" s="24"/>
      <c r="PY510" s="24"/>
      <c r="PZ510" s="24"/>
      <c r="QA510" s="24"/>
      <c r="QB510" s="24"/>
      <c r="QC510" s="24"/>
      <c r="QD510" s="24"/>
      <c r="QE510" s="24"/>
      <c r="QF510" s="24"/>
      <c r="QG510" s="24"/>
      <c r="QH510" s="24"/>
      <c r="QI510" s="24"/>
      <c r="QJ510" s="24"/>
      <c r="QK510" s="24"/>
      <c r="QL510" s="24"/>
      <c r="QM510" s="24"/>
      <c r="QN510" s="24"/>
      <c r="QO510" s="24"/>
      <c r="QP510" s="24"/>
      <c r="QQ510" s="24"/>
      <c r="QR510" s="24"/>
      <c r="QS510" s="24"/>
      <c r="QT510" s="24"/>
      <c r="QU510" s="24"/>
      <c r="QV510" s="24"/>
      <c r="QW510" s="24"/>
      <c r="QX510" s="24"/>
      <c r="QY510" s="24"/>
      <c r="QZ510" s="24"/>
      <c r="RA510" s="24"/>
      <c r="RB510" s="24"/>
      <c r="RC510" s="24"/>
      <c r="RD510" s="24"/>
      <c r="RE510" s="24"/>
      <c r="RF510" s="24"/>
      <c r="RG510" s="24"/>
      <c r="RH510" s="24"/>
      <c r="RI510" s="24"/>
      <c r="RJ510" s="24"/>
      <c r="RK510" s="24"/>
      <c r="RL510" s="24"/>
      <c r="RM510" s="24"/>
      <c r="RN510" s="24"/>
      <c r="RO510" s="24"/>
      <c r="RP510" s="24"/>
      <c r="RQ510" s="24"/>
      <c r="RR510" s="24"/>
      <c r="RS510" s="24"/>
      <c r="RT510" s="24"/>
      <c r="RU510" s="24"/>
      <c r="RV510" s="24"/>
      <c r="RW510" s="24"/>
      <c r="RX510" s="24"/>
      <c r="RY510" s="24"/>
      <c r="RZ510" s="24"/>
      <c r="SA510" s="24"/>
      <c r="SB510" s="24"/>
      <c r="SC510" s="24"/>
      <c r="SD510" s="24"/>
      <c r="SE510" s="24"/>
      <c r="SF510" s="24"/>
      <c r="SG510" s="24"/>
      <c r="SH510" s="24"/>
      <c r="SI510" s="24"/>
      <c r="SJ510" s="24"/>
      <c r="SK510" s="24"/>
      <c r="SL510" s="24"/>
      <c r="SM510" s="24"/>
      <c r="SN510" s="24"/>
      <c r="SO510" s="24"/>
      <c r="SP510" s="24"/>
      <c r="SQ510" s="24"/>
      <c r="SR510" s="24"/>
      <c r="SS510" s="24"/>
      <c r="ST510" s="24"/>
      <c r="SU510" s="24"/>
      <c r="SV510" s="24"/>
      <c r="SW510" s="24"/>
      <c r="SX510" s="24"/>
      <c r="SY510" s="24"/>
      <c r="SZ510" s="24"/>
      <c r="TA510" s="24"/>
      <c r="TB510" s="24"/>
      <c r="TC510" s="24"/>
      <c r="TD510" s="24"/>
      <c r="TE510" s="24"/>
      <c r="TF510" s="24"/>
      <c r="TG510" s="24"/>
      <c r="TH510" s="24"/>
      <c r="TI510" s="24"/>
      <c r="TJ510" s="24"/>
      <c r="TK510" s="24"/>
      <c r="TL510" s="24"/>
      <c r="TM510" s="24"/>
      <c r="TN510" s="24"/>
      <c r="TO510" s="24"/>
      <c r="TP510" s="24"/>
      <c r="TQ510" s="24"/>
      <c r="TR510" s="24"/>
      <c r="TS510" s="24"/>
      <c r="TT510" s="24"/>
      <c r="TU510" s="24"/>
      <c r="TV510" s="24"/>
      <c r="TW510" s="24"/>
      <c r="TX510" s="24"/>
      <c r="TY510" s="24"/>
      <c r="TZ510" s="24"/>
      <c r="UA510" s="24"/>
      <c r="UB510" s="24"/>
      <c r="UC510" s="24"/>
      <c r="UD510" s="24"/>
      <c r="UE510" s="24"/>
      <c r="UF510" s="24"/>
      <c r="UG510" s="24"/>
      <c r="UH510" s="24"/>
      <c r="UI510" s="24"/>
      <c r="UJ510" s="24"/>
      <c r="UK510" s="24"/>
      <c r="UL510" s="24"/>
      <c r="UM510" s="24"/>
      <c r="UN510" s="24"/>
      <c r="UO510" s="24"/>
      <c r="UP510" s="24"/>
      <c r="UQ510" s="24"/>
      <c r="UR510" s="24"/>
      <c r="US510" s="24"/>
      <c r="UT510" s="24"/>
      <c r="UU510" s="24"/>
      <c r="UV510" s="24"/>
      <c r="UW510" s="24"/>
      <c r="UX510" s="24"/>
      <c r="UY510" s="24"/>
      <c r="UZ510" s="24"/>
      <c r="VA510" s="24"/>
      <c r="VB510" s="24"/>
      <c r="VC510" s="24"/>
      <c r="VD510" s="24"/>
    </row>
    <row r="511" spans="1:576" s="23" customFormat="1" ht="15" customHeight="1" x14ac:dyDescent="0.2">
      <c r="A511" s="18">
        <v>30</v>
      </c>
      <c r="B511" s="89" t="s">
        <v>325</v>
      </c>
      <c r="C511" s="89" t="s">
        <v>326</v>
      </c>
      <c r="D511" s="20">
        <v>14</v>
      </c>
      <c r="E511" s="89" t="s">
        <v>245</v>
      </c>
      <c r="F511" s="89" t="s">
        <v>327</v>
      </c>
      <c r="G511" s="130" t="s">
        <v>112</v>
      </c>
      <c r="H511" s="22">
        <v>40</v>
      </c>
      <c r="I511" s="22" t="s">
        <v>107</v>
      </c>
      <c r="J511" s="21" t="s">
        <v>25</v>
      </c>
      <c r="K511" s="21" t="s">
        <v>272</v>
      </c>
      <c r="L511" s="21" t="s">
        <v>289</v>
      </c>
      <c r="M511" s="22">
        <v>1</v>
      </c>
      <c r="N511" s="62">
        <v>32580</v>
      </c>
      <c r="O511" s="62"/>
      <c r="P511" s="62"/>
      <c r="Q511" s="62">
        <f t="shared" si="257"/>
        <v>32580</v>
      </c>
      <c r="R511" s="62">
        <f>70.1*5</f>
        <v>350.5</v>
      </c>
      <c r="S511" s="62">
        <f t="shared" si="259"/>
        <v>5874.8333333333339</v>
      </c>
      <c r="T511" s="62">
        <f t="shared" si="260"/>
        <v>58748.333333333336</v>
      </c>
      <c r="U511" s="62">
        <f t="shared" si="261"/>
        <v>5701.5</v>
      </c>
      <c r="V511" s="62">
        <f t="shared" si="262"/>
        <v>977.4</v>
      </c>
      <c r="W511" s="62">
        <f t="shared" si="263"/>
        <v>1629</v>
      </c>
      <c r="X511" s="62">
        <f t="shared" si="264"/>
        <v>651.6</v>
      </c>
      <c r="Y511" s="62">
        <v>1595</v>
      </c>
      <c r="Z511" s="62">
        <v>1074</v>
      </c>
      <c r="AA511" s="64">
        <f t="shared" si="267"/>
        <v>17624.5</v>
      </c>
      <c r="AB511" s="64">
        <f t="shared" si="268"/>
        <v>51412.972222222219</v>
      </c>
      <c r="AC511" s="64">
        <f t="shared" si="269"/>
        <v>616955.66666666663</v>
      </c>
      <c r="AD511" s="64"/>
      <c r="AE511" s="64"/>
      <c r="AF511" s="64"/>
      <c r="AG511" s="64"/>
      <c r="AH511" s="64"/>
      <c r="AI511" s="64"/>
      <c r="AJ511" s="64"/>
      <c r="AK511" s="64"/>
      <c r="AL511" s="6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  <c r="BV511" s="24"/>
      <c r="BW511" s="24"/>
      <c r="BX511" s="24"/>
      <c r="BY511" s="24"/>
      <c r="BZ511" s="24"/>
      <c r="CA511" s="24"/>
      <c r="CB511" s="24"/>
      <c r="CC511" s="24"/>
      <c r="CD511" s="24"/>
      <c r="CE511" s="24"/>
      <c r="CF511" s="24"/>
      <c r="CG511" s="24"/>
      <c r="CH511" s="24"/>
      <c r="CI511" s="24"/>
      <c r="CJ511" s="24"/>
      <c r="CK511" s="24"/>
      <c r="CL511" s="24"/>
      <c r="CM511" s="24"/>
      <c r="CN511" s="24"/>
      <c r="CO511" s="24"/>
      <c r="CP511" s="24"/>
      <c r="CQ511" s="24"/>
      <c r="CR511" s="24"/>
      <c r="CS511" s="24"/>
      <c r="CT511" s="24"/>
      <c r="CU511" s="24"/>
      <c r="CV511" s="24"/>
      <c r="CW511" s="24"/>
      <c r="CX511" s="24"/>
      <c r="CY511" s="24"/>
      <c r="CZ511" s="24"/>
      <c r="DA511" s="24"/>
      <c r="DB511" s="24"/>
      <c r="DC511" s="24"/>
      <c r="DD511" s="24"/>
      <c r="DE511" s="24"/>
      <c r="DF511" s="24"/>
      <c r="DG511" s="24"/>
      <c r="DH511" s="24"/>
      <c r="DI511" s="24"/>
      <c r="DJ511" s="24"/>
      <c r="DK511" s="24"/>
      <c r="DL511" s="24"/>
      <c r="DM511" s="24"/>
      <c r="DN511" s="24"/>
      <c r="DO511" s="24"/>
      <c r="DP511" s="24"/>
      <c r="DQ511" s="24"/>
      <c r="DR511" s="24"/>
      <c r="DS511" s="24"/>
      <c r="DT511" s="24"/>
      <c r="DU511" s="24"/>
      <c r="DV511" s="24"/>
      <c r="DW511" s="24"/>
      <c r="DX511" s="24"/>
      <c r="DY511" s="24"/>
      <c r="DZ511" s="24"/>
      <c r="EA511" s="24"/>
      <c r="EB511" s="24"/>
      <c r="EC511" s="24"/>
      <c r="ED511" s="24"/>
      <c r="EE511" s="24"/>
      <c r="EF511" s="24"/>
      <c r="EG511" s="24"/>
      <c r="EH511" s="24"/>
      <c r="EI511" s="24"/>
      <c r="EJ511" s="24"/>
      <c r="EK511" s="24"/>
      <c r="EL511" s="24"/>
      <c r="EM511" s="24"/>
      <c r="EN511" s="24"/>
      <c r="EO511" s="24"/>
      <c r="EP511" s="24"/>
      <c r="EQ511" s="24"/>
      <c r="ER511" s="24"/>
      <c r="ES511" s="24"/>
      <c r="ET511" s="24"/>
      <c r="EU511" s="24"/>
      <c r="EV511" s="24"/>
      <c r="EW511" s="24"/>
      <c r="EX511" s="24"/>
      <c r="EY511" s="24"/>
      <c r="EZ511" s="24"/>
      <c r="FA511" s="24"/>
      <c r="FB511" s="24"/>
      <c r="FC511" s="24"/>
      <c r="FD511" s="24"/>
      <c r="FE511" s="24"/>
      <c r="FF511" s="24"/>
      <c r="FG511" s="24"/>
      <c r="FH511" s="24"/>
      <c r="FI511" s="24"/>
      <c r="FJ511" s="24"/>
      <c r="FK511" s="24"/>
      <c r="FL511" s="24"/>
      <c r="FM511" s="24"/>
      <c r="FN511" s="24"/>
      <c r="FO511" s="24"/>
      <c r="FP511" s="24"/>
      <c r="FQ511" s="24"/>
      <c r="FR511" s="24"/>
      <c r="FS511" s="24"/>
      <c r="FT511" s="24"/>
      <c r="FU511" s="24"/>
      <c r="FV511" s="24"/>
      <c r="FW511" s="24"/>
      <c r="FX511" s="24"/>
      <c r="FY511" s="24"/>
      <c r="FZ511" s="24"/>
      <c r="GA511" s="24"/>
      <c r="GB511" s="24"/>
      <c r="GC511" s="24"/>
      <c r="GD511" s="24"/>
      <c r="GE511" s="24"/>
      <c r="GF511" s="24"/>
      <c r="GG511" s="24"/>
      <c r="GH511" s="24"/>
      <c r="GI511" s="24"/>
      <c r="GJ511" s="24"/>
      <c r="GK511" s="24"/>
      <c r="GL511" s="24"/>
      <c r="GM511" s="24"/>
      <c r="GN511" s="24"/>
      <c r="GO511" s="24"/>
      <c r="GP511" s="24"/>
      <c r="GQ511" s="24"/>
      <c r="GR511" s="24"/>
      <c r="GS511" s="24"/>
      <c r="GT511" s="24"/>
      <c r="GU511" s="24"/>
      <c r="GV511" s="24"/>
      <c r="GW511" s="24"/>
      <c r="GX511" s="24"/>
      <c r="GY511" s="24"/>
      <c r="GZ511" s="24"/>
      <c r="HA511" s="24"/>
      <c r="HB511" s="24"/>
      <c r="HC511" s="24"/>
      <c r="HD511" s="24"/>
      <c r="HE511" s="24"/>
      <c r="HF511" s="24"/>
      <c r="HG511" s="24"/>
      <c r="HH511" s="24"/>
      <c r="HI511" s="24"/>
      <c r="HJ511" s="24"/>
      <c r="HK511" s="24"/>
      <c r="HL511" s="24"/>
      <c r="HM511" s="24"/>
      <c r="HN511" s="24"/>
      <c r="HO511" s="24"/>
      <c r="HP511" s="24"/>
      <c r="HQ511" s="24"/>
      <c r="HR511" s="24"/>
      <c r="HS511" s="24"/>
      <c r="HT511" s="24"/>
      <c r="HU511" s="24"/>
      <c r="HV511" s="24"/>
      <c r="HW511" s="24"/>
      <c r="HX511" s="24"/>
      <c r="HY511" s="24"/>
      <c r="HZ511" s="24"/>
      <c r="IA511" s="24"/>
      <c r="IB511" s="24"/>
      <c r="IC511" s="24"/>
      <c r="ID511" s="24"/>
      <c r="IE511" s="24"/>
      <c r="IF511" s="24"/>
      <c r="IG511" s="24"/>
      <c r="IH511" s="24"/>
      <c r="II511" s="24"/>
      <c r="IJ511" s="24"/>
      <c r="IK511" s="24"/>
      <c r="IL511" s="24"/>
      <c r="IM511" s="24"/>
      <c r="IN511" s="24"/>
      <c r="IO511" s="24"/>
      <c r="IP511" s="24"/>
      <c r="IQ511" s="24"/>
      <c r="IR511" s="24"/>
      <c r="IS511" s="24"/>
      <c r="IT511" s="24"/>
      <c r="IU511" s="24"/>
      <c r="IV511" s="24"/>
      <c r="IW511" s="24"/>
      <c r="IX511" s="24"/>
      <c r="IY511" s="24"/>
      <c r="IZ511" s="24"/>
      <c r="JA511" s="24"/>
      <c r="JB511" s="24"/>
      <c r="JC511" s="24"/>
      <c r="JD511" s="24"/>
      <c r="JE511" s="24"/>
      <c r="JF511" s="24"/>
      <c r="JG511" s="24"/>
      <c r="JH511" s="24"/>
      <c r="JI511" s="24"/>
      <c r="JJ511" s="24"/>
      <c r="JK511" s="24"/>
      <c r="JL511" s="24"/>
      <c r="JM511" s="24"/>
      <c r="JN511" s="24"/>
      <c r="JO511" s="24"/>
      <c r="JP511" s="24"/>
      <c r="JQ511" s="24"/>
      <c r="JR511" s="24"/>
      <c r="JS511" s="24"/>
      <c r="JT511" s="24"/>
      <c r="JU511" s="24"/>
      <c r="JV511" s="24"/>
      <c r="JW511" s="24"/>
      <c r="JX511" s="24"/>
      <c r="JY511" s="24"/>
      <c r="JZ511" s="24"/>
      <c r="KA511" s="24"/>
      <c r="KB511" s="24"/>
      <c r="KC511" s="24"/>
      <c r="KD511" s="24"/>
      <c r="KE511" s="24"/>
      <c r="KF511" s="24"/>
      <c r="KG511" s="24"/>
      <c r="KH511" s="24"/>
      <c r="KI511" s="24"/>
      <c r="KJ511" s="24"/>
      <c r="KK511" s="24"/>
      <c r="KL511" s="24"/>
      <c r="KM511" s="24"/>
      <c r="KN511" s="24"/>
      <c r="KO511" s="24"/>
      <c r="KP511" s="24"/>
      <c r="KQ511" s="24"/>
      <c r="KR511" s="24"/>
      <c r="KS511" s="24"/>
      <c r="KT511" s="24"/>
      <c r="KU511" s="24"/>
      <c r="KV511" s="24"/>
      <c r="KW511" s="24"/>
      <c r="KX511" s="24"/>
      <c r="KY511" s="24"/>
      <c r="KZ511" s="24"/>
      <c r="LA511" s="24"/>
      <c r="LB511" s="24"/>
      <c r="LC511" s="24"/>
      <c r="LD511" s="24"/>
      <c r="LE511" s="24"/>
      <c r="LF511" s="24"/>
      <c r="LG511" s="24"/>
      <c r="LH511" s="24"/>
      <c r="LI511" s="24"/>
      <c r="LJ511" s="24"/>
      <c r="LK511" s="24"/>
      <c r="LL511" s="24"/>
      <c r="LM511" s="24"/>
      <c r="LN511" s="24"/>
      <c r="LO511" s="24"/>
      <c r="LP511" s="24"/>
      <c r="LQ511" s="24"/>
      <c r="LR511" s="24"/>
      <c r="LS511" s="24"/>
      <c r="LT511" s="24"/>
      <c r="LU511" s="24"/>
      <c r="LV511" s="24"/>
      <c r="LW511" s="24"/>
      <c r="LX511" s="24"/>
      <c r="LY511" s="24"/>
      <c r="LZ511" s="24"/>
      <c r="MA511" s="24"/>
      <c r="MB511" s="24"/>
      <c r="MC511" s="24"/>
      <c r="MD511" s="24"/>
      <c r="ME511" s="24"/>
      <c r="MF511" s="24"/>
      <c r="MG511" s="24"/>
      <c r="MH511" s="24"/>
      <c r="MI511" s="24"/>
      <c r="MJ511" s="24"/>
      <c r="MK511" s="24"/>
      <c r="ML511" s="24"/>
      <c r="MM511" s="24"/>
      <c r="MN511" s="24"/>
      <c r="MO511" s="24"/>
      <c r="MP511" s="24"/>
      <c r="MQ511" s="24"/>
      <c r="MR511" s="24"/>
      <c r="MS511" s="24"/>
      <c r="MT511" s="24"/>
      <c r="MU511" s="24"/>
      <c r="MV511" s="24"/>
      <c r="MW511" s="24"/>
      <c r="MX511" s="24"/>
      <c r="MY511" s="24"/>
      <c r="MZ511" s="24"/>
      <c r="NA511" s="24"/>
      <c r="NB511" s="24"/>
      <c r="NC511" s="24"/>
      <c r="ND511" s="24"/>
      <c r="NE511" s="24"/>
      <c r="NF511" s="24"/>
      <c r="NG511" s="24"/>
      <c r="NH511" s="24"/>
      <c r="NI511" s="24"/>
      <c r="NJ511" s="24"/>
      <c r="NK511" s="24"/>
      <c r="NL511" s="24"/>
      <c r="NM511" s="24"/>
      <c r="NN511" s="24"/>
      <c r="NO511" s="24"/>
      <c r="NP511" s="24"/>
      <c r="NQ511" s="24"/>
      <c r="NR511" s="24"/>
      <c r="NS511" s="24"/>
      <c r="NT511" s="24"/>
      <c r="NU511" s="24"/>
      <c r="NV511" s="24"/>
      <c r="NW511" s="24"/>
      <c r="NX511" s="24"/>
      <c r="NY511" s="24"/>
      <c r="NZ511" s="24"/>
      <c r="OA511" s="24"/>
      <c r="OB511" s="24"/>
      <c r="OC511" s="24"/>
      <c r="OD511" s="24"/>
      <c r="OE511" s="24"/>
      <c r="OF511" s="24"/>
      <c r="OG511" s="24"/>
      <c r="OH511" s="24"/>
      <c r="OI511" s="24"/>
      <c r="OJ511" s="24"/>
      <c r="OK511" s="24"/>
      <c r="OL511" s="24"/>
      <c r="OM511" s="24"/>
      <c r="ON511" s="24"/>
      <c r="OO511" s="24"/>
      <c r="OP511" s="24"/>
      <c r="OQ511" s="24"/>
      <c r="OR511" s="24"/>
      <c r="OS511" s="24"/>
      <c r="OT511" s="24"/>
      <c r="OU511" s="24"/>
      <c r="OV511" s="24"/>
      <c r="OW511" s="24"/>
      <c r="OX511" s="24"/>
      <c r="OY511" s="24"/>
      <c r="OZ511" s="24"/>
      <c r="PA511" s="24"/>
      <c r="PB511" s="24"/>
      <c r="PC511" s="24"/>
      <c r="PD511" s="24"/>
      <c r="PE511" s="24"/>
      <c r="PF511" s="24"/>
      <c r="PG511" s="24"/>
      <c r="PH511" s="24"/>
      <c r="PI511" s="24"/>
      <c r="PJ511" s="24"/>
      <c r="PK511" s="24"/>
      <c r="PL511" s="24"/>
      <c r="PM511" s="24"/>
      <c r="PN511" s="24"/>
      <c r="PO511" s="24"/>
      <c r="PP511" s="24"/>
      <c r="PQ511" s="24"/>
      <c r="PR511" s="24"/>
      <c r="PS511" s="24"/>
      <c r="PT511" s="24"/>
      <c r="PU511" s="24"/>
      <c r="PV511" s="24"/>
      <c r="PW511" s="24"/>
      <c r="PX511" s="24"/>
      <c r="PY511" s="24"/>
      <c r="PZ511" s="24"/>
      <c r="QA511" s="24"/>
      <c r="QB511" s="24"/>
      <c r="QC511" s="24"/>
      <c r="QD511" s="24"/>
      <c r="QE511" s="24"/>
      <c r="QF511" s="24"/>
      <c r="QG511" s="24"/>
      <c r="QH511" s="24"/>
      <c r="QI511" s="24"/>
      <c r="QJ511" s="24"/>
      <c r="QK511" s="24"/>
      <c r="QL511" s="24"/>
      <c r="QM511" s="24"/>
      <c r="QN511" s="24"/>
      <c r="QO511" s="24"/>
      <c r="QP511" s="24"/>
      <c r="QQ511" s="24"/>
      <c r="QR511" s="24"/>
      <c r="QS511" s="24"/>
      <c r="QT511" s="24"/>
      <c r="QU511" s="24"/>
      <c r="QV511" s="24"/>
      <c r="QW511" s="24"/>
      <c r="QX511" s="24"/>
      <c r="QY511" s="24"/>
      <c r="QZ511" s="24"/>
      <c r="RA511" s="24"/>
      <c r="RB511" s="24"/>
      <c r="RC511" s="24"/>
      <c r="RD511" s="24"/>
      <c r="RE511" s="24"/>
      <c r="RF511" s="24"/>
      <c r="RG511" s="24"/>
      <c r="RH511" s="24"/>
      <c r="RI511" s="24"/>
      <c r="RJ511" s="24"/>
      <c r="RK511" s="24"/>
      <c r="RL511" s="24"/>
      <c r="RM511" s="24"/>
      <c r="RN511" s="24"/>
      <c r="RO511" s="24"/>
      <c r="RP511" s="24"/>
      <c r="RQ511" s="24"/>
      <c r="RR511" s="24"/>
      <c r="RS511" s="24"/>
      <c r="RT511" s="24"/>
      <c r="RU511" s="24"/>
      <c r="RV511" s="24"/>
      <c r="RW511" s="24"/>
      <c r="RX511" s="24"/>
      <c r="RY511" s="24"/>
      <c r="RZ511" s="24"/>
      <c r="SA511" s="24"/>
      <c r="SB511" s="24"/>
      <c r="SC511" s="24"/>
      <c r="SD511" s="24"/>
      <c r="SE511" s="24"/>
      <c r="SF511" s="24"/>
      <c r="SG511" s="24"/>
      <c r="SH511" s="24"/>
      <c r="SI511" s="24"/>
      <c r="SJ511" s="24"/>
      <c r="SK511" s="24"/>
      <c r="SL511" s="24"/>
      <c r="SM511" s="24"/>
      <c r="SN511" s="24"/>
      <c r="SO511" s="24"/>
      <c r="SP511" s="24"/>
      <c r="SQ511" s="24"/>
      <c r="SR511" s="24"/>
      <c r="SS511" s="24"/>
      <c r="ST511" s="24"/>
      <c r="SU511" s="24"/>
      <c r="SV511" s="24"/>
      <c r="SW511" s="24"/>
      <c r="SX511" s="24"/>
      <c r="SY511" s="24"/>
      <c r="SZ511" s="24"/>
      <c r="TA511" s="24"/>
      <c r="TB511" s="24"/>
      <c r="TC511" s="24"/>
      <c r="TD511" s="24"/>
      <c r="TE511" s="24"/>
      <c r="TF511" s="24"/>
      <c r="TG511" s="24"/>
      <c r="TH511" s="24"/>
      <c r="TI511" s="24"/>
      <c r="TJ511" s="24"/>
      <c r="TK511" s="24"/>
      <c r="TL511" s="24"/>
      <c r="TM511" s="24"/>
      <c r="TN511" s="24"/>
      <c r="TO511" s="24"/>
      <c r="TP511" s="24"/>
      <c r="TQ511" s="24"/>
      <c r="TR511" s="24"/>
      <c r="TS511" s="24"/>
      <c r="TT511" s="24"/>
      <c r="TU511" s="24"/>
      <c r="TV511" s="24"/>
      <c r="TW511" s="24"/>
      <c r="TX511" s="24"/>
      <c r="TY511" s="24"/>
      <c r="TZ511" s="24"/>
      <c r="UA511" s="24"/>
      <c r="UB511" s="24"/>
      <c r="UC511" s="24"/>
      <c r="UD511" s="24"/>
      <c r="UE511" s="24"/>
      <c r="UF511" s="24"/>
      <c r="UG511" s="24"/>
      <c r="UH511" s="24"/>
      <c r="UI511" s="24"/>
      <c r="UJ511" s="24"/>
      <c r="UK511" s="24"/>
      <c r="UL511" s="24"/>
      <c r="UM511" s="24"/>
      <c r="UN511" s="24"/>
      <c r="UO511" s="24"/>
      <c r="UP511" s="24"/>
      <c r="UQ511" s="24"/>
      <c r="UR511" s="24"/>
      <c r="US511" s="24"/>
      <c r="UT511" s="24"/>
      <c r="UU511" s="24"/>
      <c r="UV511" s="24"/>
      <c r="UW511" s="24"/>
      <c r="UX511" s="24"/>
      <c r="UY511" s="24"/>
      <c r="UZ511" s="24"/>
      <c r="VA511" s="24"/>
      <c r="VB511" s="24"/>
      <c r="VC511" s="24"/>
      <c r="VD511" s="24"/>
    </row>
    <row r="512" spans="1:576" s="23" customFormat="1" ht="15" customHeight="1" x14ac:dyDescent="0.2">
      <c r="A512" s="18">
        <v>31</v>
      </c>
      <c r="B512" s="89" t="s">
        <v>325</v>
      </c>
      <c r="C512" s="89" t="s">
        <v>326</v>
      </c>
      <c r="D512" s="20">
        <v>14</v>
      </c>
      <c r="E512" s="89" t="s">
        <v>245</v>
      </c>
      <c r="F512" s="89" t="s">
        <v>327</v>
      </c>
      <c r="G512" s="130" t="s">
        <v>112</v>
      </c>
      <c r="H512" s="22">
        <v>40</v>
      </c>
      <c r="I512" s="22" t="s">
        <v>107</v>
      </c>
      <c r="J512" s="21" t="s">
        <v>202</v>
      </c>
      <c r="K512" s="21" t="s">
        <v>272</v>
      </c>
      <c r="L512" s="21" t="s">
        <v>289</v>
      </c>
      <c r="M512" s="22">
        <v>1</v>
      </c>
      <c r="N512" s="62">
        <v>32580</v>
      </c>
      <c r="O512" s="62"/>
      <c r="P512" s="62"/>
      <c r="Q512" s="62">
        <f t="shared" si="257"/>
        <v>32580</v>
      </c>
      <c r="R512" s="62">
        <f>70.1*5</f>
        <v>350.5</v>
      </c>
      <c r="S512" s="62">
        <f t="shared" si="259"/>
        <v>5874.8333333333339</v>
      </c>
      <c r="T512" s="62">
        <f t="shared" si="260"/>
        <v>58748.333333333336</v>
      </c>
      <c r="U512" s="62">
        <f t="shared" si="261"/>
        <v>5701.5</v>
      </c>
      <c r="V512" s="62">
        <f t="shared" si="262"/>
        <v>977.4</v>
      </c>
      <c r="W512" s="62">
        <f t="shared" si="263"/>
        <v>1629</v>
      </c>
      <c r="X512" s="62">
        <f t="shared" si="264"/>
        <v>651.6</v>
      </c>
      <c r="Y512" s="62">
        <v>1595</v>
      </c>
      <c r="Z512" s="62">
        <v>1074</v>
      </c>
      <c r="AA512" s="64">
        <f t="shared" si="267"/>
        <v>17624.5</v>
      </c>
      <c r="AB512" s="64">
        <f t="shared" si="268"/>
        <v>51412.972222222219</v>
      </c>
      <c r="AC512" s="64">
        <f t="shared" si="269"/>
        <v>616955.66666666663</v>
      </c>
      <c r="AD512" s="64"/>
      <c r="AE512" s="64"/>
      <c r="AF512" s="64"/>
      <c r="AG512" s="64"/>
      <c r="AH512" s="64"/>
      <c r="AI512" s="64"/>
      <c r="AJ512" s="64"/>
      <c r="AK512" s="64"/>
      <c r="AL512" s="6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4"/>
      <c r="CY512" s="24"/>
      <c r="CZ512" s="24"/>
      <c r="DA512" s="24"/>
      <c r="DB512" s="24"/>
      <c r="DC512" s="24"/>
      <c r="DD512" s="24"/>
      <c r="DE512" s="24"/>
      <c r="DF512" s="24"/>
      <c r="DG512" s="24"/>
      <c r="DH512" s="24"/>
      <c r="DI512" s="24"/>
      <c r="DJ512" s="24"/>
      <c r="DK512" s="24"/>
      <c r="DL512" s="24"/>
      <c r="DM512" s="24"/>
      <c r="DN512" s="24"/>
      <c r="DO512" s="24"/>
      <c r="DP512" s="24"/>
      <c r="DQ512" s="24"/>
      <c r="DR512" s="24"/>
      <c r="DS512" s="24"/>
      <c r="DT512" s="24"/>
      <c r="DU512" s="24"/>
      <c r="DV512" s="24"/>
      <c r="DW512" s="24"/>
      <c r="DX512" s="24"/>
      <c r="DY512" s="24"/>
      <c r="DZ512" s="24"/>
      <c r="EA512" s="24"/>
      <c r="EB512" s="24"/>
      <c r="EC512" s="24"/>
      <c r="ED512" s="24"/>
      <c r="EE512" s="24"/>
      <c r="EF512" s="24"/>
      <c r="EG512" s="24"/>
      <c r="EH512" s="24"/>
      <c r="EI512" s="24"/>
      <c r="EJ512" s="24"/>
      <c r="EK512" s="24"/>
      <c r="EL512" s="24"/>
      <c r="EM512" s="24"/>
      <c r="EN512" s="24"/>
      <c r="EO512" s="24"/>
      <c r="EP512" s="24"/>
      <c r="EQ512" s="24"/>
      <c r="ER512" s="24"/>
      <c r="ES512" s="24"/>
      <c r="ET512" s="24"/>
      <c r="EU512" s="24"/>
      <c r="EV512" s="24"/>
      <c r="EW512" s="24"/>
      <c r="EX512" s="24"/>
      <c r="EY512" s="24"/>
      <c r="EZ512" s="24"/>
      <c r="FA512" s="24"/>
      <c r="FB512" s="24"/>
      <c r="FC512" s="24"/>
      <c r="FD512" s="24"/>
      <c r="FE512" s="24"/>
      <c r="FF512" s="24"/>
      <c r="FG512" s="24"/>
      <c r="FH512" s="24"/>
      <c r="FI512" s="24"/>
      <c r="FJ512" s="24"/>
      <c r="FK512" s="24"/>
      <c r="FL512" s="24"/>
      <c r="FM512" s="24"/>
      <c r="FN512" s="24"/>
      <c r="FO512" s="24"/>
      <c r="FP512" s="24"/>
      <c r="FQ512" s="24"/>
      <c r="FR512" s="24"/>
      <c r="FS512" s="24"/>
      <c r="FT512" s="24"/>
      <c r="FU512" s="24"/>
      <c r="FV512" s="24"/>
      <c r="FW512" s="24"/>
      <c r="FX512" s="24"/>
      <c r="FY512" s="24"/>
      <c r="FZ512" s="24"/>
      <c r="GA512" s="24"/>
      <c r="GB512" s="24"/>
      <c r="GC512" s="24"/>
      <c r="GD512" s="24"/>
      <c r="GE512" s="24"/>
      <c r="GF512" s="24"/>
      <c r="GG512" s="24"/>
      <c r="GH512" s="24"/>
      <c r="GI512" s="24"/>
      <c r="GJ512" s="24"/>
      <c r="GK512" s="24"/>
      <c r="GL512" s="24"/>
      <c r="GM512" s="24"/>
      <c r="GN512" s="24"/>
      <c r="GO512" s="24"/>
      <c r="GP512" s="24"/>
      <c r="GQ512" s="24"/>
      <c r="GR512" s="24"/>
      <c r="GS512" s="24"/>
      <c r="GT512" s="24"/>
      <c r="GU512" s="24"/>
      <c r="GV512" s="24"/>
      <c r="GW512" s="24"/>
      <c r="GX512" s="24"/>
      <c r="GY512" s="24"/>
      <c r="GZ512" s="24"/>
      <c r="HA512" s="24"/>
      <c r="HB512" s="24"/>
      <c r="HC512" s="24"/>
      <c r="HD512" s="24"/>
      <c r="HE512" s="24"/>
      <c r="HF512" s="24"/>
      <c r="HG512" s="24"/>
      <c r="HH512" s="24"/>
      <c r="HI512" s="24"/>
      <c r="HJ512" s="24"/>
      <c r="HK512" s="24"/>
      <c r="HL512" s="24"/>
      <c r="HM512" s="24"/>
      <c r="HN512" s="24"/>
      <c r="HO512" s="24"/>
      <c r="HP512" s="24"/>
      <c r="HQ512" s="24"/>
      <c r="HR512" s="24"/>
      <c r="HS512" s="24"/>
      <c r="HT512" s="24"/>
      <c r="HU512" s="24"/>
      <c r="HV512" s="24"/>
      <c r="HW512" s="24"/>
      <c r="HX512" s="24"/>
      <c r="HY512" s="24"/>
      <c r="HZ512" s="24"/>
      <c r="IA512" s="24"/>
      <c r="IB512" s="24"/>
      <c r="IC512" s="24"/>
      <c r="ID512" s="24"/>
      <c r="IE512" s="24"/>
      <c r="IF512" s="24"/>
      <c r="IG512" s="24"/>
      <c r="IH512" s="24"/>
      <c r="II512" s="24"/>
      <c r="IJ512" s="24"/>
      <c r="IK512" s="24"/>
      <c r="IL512" s="24"/>
      <c r="IM512" s="24"/>
      <c r="IN512" s="24"/>
      <c r="IO512" s="24"/>
      <c r="IP512" s="24"/>
      <c r="IQ512" s="24"/>
      <c r="IR512" s="24"/>
      <c r="IS512" s="24"/>
      <c r="IT512" s="24"/>
      <c r="IU512" s="24"/>
      <c r="IV512" s="24"/>
      <c r="IW512" s="24"/>
      <c r="IX512" s="24"/>
      <c r="IY512" s="24"/>
      <c r="IZ512" s="24"/>
      <c r="JA512" s="24"/>
      <c r="JB512" s="24"/>
      <c r="JC512" s="24"/>
      <c r="JD512" s="24"/>
      <c r="JE512" s="24"/>
      <c r="JF512" s="24"/>
      <c r="JG512" s="24"/>
      <c r="JH512" s="24"/>
      <c r="JI512" s="24"/>
      <c r="JJ512" s="24"/>
      <c r="JK512" s="24"/>
      <c r="JL512" s="24"/>
      <c r="JM512" s="24"/>
      <c r="JN512" s="24"/>
      <c r="JO512" s="24"/>
      <c r="JP512" s="24"/>
      <c r="JQ512" s="24"/>
      <c r="JR512" s="24"/>
      <c r="JS512" s="24"/>
      <c r="JT512" s="24"/>
      <c r="JU512" s="24"/>
      <c r="JV512" s="24"/>
      <c r="JW512" s="24"/>
      <c r="JX512" s="24"/>
      <c r="JY512" s="24"/>
      <c r="JZ512" s="24"/>
      <c r="KA512" s="24"/>
      <c r="KB512" s="24"/>
      <c r="KC512" s="24"/>
      <c r="KD512" s="24"/>
      <c r="KE512" s="24"/>
      <c r="KF512" s="24"/>
      <c r="KG512" s="24"/>
      <c r="KH512" s="24"/>
      <c r="KI512" s="24"/>
      <c r="KJ512" s="24"/>
      <c r="KK512" s="24"/>
      <c r="KL512" s="24"/>
      <c r="KM512" s="24"/>
      <c r="KN512" s="24"/>
      <c r="KO512" s="24"/>
      <c r="KP512" s="24"/>
      <c r="KQ512" s="24"/>
      <c r="KR512" s="24"/>
      <c r="KS512" s="24"/>
      <c r="KT512" s="24"/>
      <c r="KU512" s="24"/>
      <c r="KV512" s="24"/>
      <c r="KW512" s="24"/>
      <c r="KX512" s="24"/>
      <c r="KY512" s="24"/>
      <c r="KZ512" s="24"/>
      <c r="LA512" s="24"/>
      <c r="LB512" s="24"/>
      <c r="LC512" s="24"/>
      <c r="LD512" s="24"/>
      <c r="LE512" s="24"/>
      <c r="LF512" s="24"/>
      <c r="LG512" s="24"/>
      <c r="LH512" s="24"/>
      <c r="LI512" s="24"/>
      <c r="LJ512" s="24"/>
      <c r="LK512" s="24"/>
      <c r="LL512" s="24"/>
      <c r="LM512" s="24"/>
      <c r="LN512" s="24"/>
      <c r="LO512" s="24"/>
      <c r="LP512" s="24"/>
      <c r="LQ512" s="24"/>
      <c r="LR512" s="24"/>
      <c r="LS512" s="24"/>
      <c r="LT512" s="24"/>
      <c r="LU512" s="24"/>
      <c r="LV512" s="24"/>
      <c r="LW512" s="24"/>
      <c r="LX512" s="24"/>
      <c r="LY512" s="24"/>
      <c r="LZ512" s="24"/>
      <c r="MA512" s="24"/>
      <c r="MB512" s="24"/>
      <c r="MC512" s="24"/>
      <c r="MD512" s="24"/>
      <c r="ME512" s="24"/>
      <c r="MF512" s="24"/>
      <c r="MG512" s="24"/>
      <c r="MH512" s="24"/>
      <c r="MI512" s="24"/>
      <c r="MJ512" s="24"/>
      <c r="MK512" s="24"/>
      <c r="ML512" s="24"/>
      <c r="MM512" s="24"/>
      <c r="MN512" s="24"/>
      <c r="MO512" s="24"/>
      <c r="MP512" s="24"/>
      <c r="MQ512" s="24"/>
      <c r="MR512" s="24"/>
      <c r="MS512" s="24"/>
      <c r="MT512" s="24"/>
      <c r="MU512" s="24"/>
      <c r="MV512" s="24"/>
      <c r="MW512" s="24"/>
      <c r="MX512" s="24"/>
      <c r="MY512" s="24"/>
      <c r="MZ512" s="24"/>
      <c r="NA512" s="24"/>
      <c r="NB512" s="24"/>
      <c r="NC512" s="24"/>
      <c r="ND512" s="24"/>
      <c r="NE512" s="24"/>
      <c r="NF512" s="24"/>
      <c r="NG512" s="24"/>
      <c r="NH512" s="24"/>
      <c r="NI512" s="24"/>
      <c r="NJ512" s="24"/>
      <c r="NK512" s="24"/>
      <c r="NL512" s="24"/>
      <c r="NM512" s="24"/>
      <c r="NN512" s="24"/>
      <c r="NO512" s="24"/>
      <c r="NP512" s="24"/>
      <c r="NQ512" s="24"/>
      <c r="NR512" s="24"/>
      <c r="NS512" s="24"/>
      <c r="NT512" s="24"/>
      <c r="NU512" s="24"/>
      <c r="NV512" s="24"/>
      <c r="NW512" s="24"/>
      <c r="NX512" s="24"/>
      <c r="NY512" s="24"/>
      <c r="NZ512" s="24"/>
      <c r="OA512" s="24"/>
      <c r="OB512" s="24"/>
      <c r="OC512" s="24"/>
      <c r="OD512" s="24"/>
      <c r="OE512" s="24"/>
      <c r="OF512" s="24"/>
      <c r="OG512" s="24"/>
      <c r="OH512" s="24"/>
      <c r="OI512" s="24"/>
      <c r="OJ512" s="24"/>
      <c r="OK512" s="24"/>
      <c r="OL512" s="24"/>
      <c r="OM512" s="24"/>
      <c r="ON512" s="24"/>
      <c r="OO512" s="24"/>
      <c r="OP512" s="24"/>
      <c r="OQ512" s="24"/>
      <c r="OR512" s="24"/>
      <c r="OS512" s="24"/>
      <c r="OT512" s="24"/>
      <c r="OU512" s="24"/>
      <c r="OV512" s="24"/>
      <c r="OW512" s="24"/>
      <c r="OX512" s="24"/>
      <c r="OY512" s="24"/>
      <c r="OZ512" s="24"/>
      <c r="PA512" s="24"/>
      <c r="PB512" s="24"/>
      <c r="PC512" s="24"/>
      <c r="PD512" s="24"/>
      <c r="PE512" s="24"/>
      <c r="PF512" s="24"/>
      <c r="PG512" s="24"/>
      <c r="PH512" s="24"/>
      <c r="PI512" s="24"/>
      <c r="PJ512" s="24"/>
      <c r="PK512" s="24"/>
      <c r="PL512" s="24"/>
      <c r="PM512" s="24"/>
      <c r="PN512" s="24"/>
      <c r="PO512" s="24"/>
      <c r="PP512" s="24"/>
      <c r="PQ512" s="24"/>
      <c r="PR512" s="24"/>
      <c r="PS512" s="24"/>
      <c r="PT512" s="24"/>
      <c r="PU512" s="24"/>
      <c r="PV512" s="24"/>
      <c r="PW512" s="24"/>
      <c r="PX512" s="24"/>
      <c r="PY512" s="24"/>
      <c r="PZ512" s="24"/>
      <c r="QA512" s="24"/>
      <c r="QB512" s="24"/>
      <c r="QC512" s="24"/>
      <c r="QD512" s="24"/>
      <c r="QE512" s="24"/>
      <c r="QF512" s="24"/>
      <c r="QG512" s="24"/>
      <c r="QH512" s="24"/>
      <c r="QI512" s="24"/>
      <c r="QJ512" s="24"/>
      <c r="QK512" s="24"/>
      <c r="QL512" s="24"/>
      <c r="QM512" s="24"/>
      <c r="QN512" s="24"/>
      <c r="QO512" s="24"/>
      <c r="QP512" s="24"/>
      <c r="QQ512" s="24"/>
      <c r="QR512" s="24"/>
      <c r="QS512" s="24"/>
      <c r="QT512" s="24"/>
      <c r="QU512" s="24"/>
      <c r="QV512" s="24"/>
      <c r="QW512" s="24"/>
      <c r="QX512" s="24"/>
      <c r="QY512" s="24"/>
      <c r="QZ512" s="24"/>
      <c r="RA512" s="24"/>
      <c r="RB512" s="24"/>
      <c r="RC512" s="24"/>
      <c r="RD512" s="24"/>
      <c r="RE512" s="24"/>
      <c r="RF512" s="24"/>
      <c r="RG512" s="24"/>
      <c r="RH512" s="24"/>
      <c r="RI512" s="24"/>
      <c r="RJ512" s="24"/>
      <c r="RK512" s="24"/>
      <c r="RL512" s="24"/>
      <c r="RM512" s="24"/>
      <c r="RN512" s="24"/>
      <c r="RO512" s="24"/>
      <c r="RP512" s="24"/>
      <c r="RQ512" s="24"/>
      <c r="RR512" s="24"/>
      <c r="RS512" s="24"/>
      <c r="RT512" s="24"/>
      <c r="RU512" s="24"/>
      <c r="RV512" s="24"/>
      <c r="RW512" s="24"/>
      <c r="RX512" s="24"/>
      <c r="RY512" s="24"/>
      <c r="RZ512" s="24"/>
      <c r="SA512" s="24"/>
      <c r="SB512" s="24"/>
      <c r="SC512" s="24"/>
      <c r="SD512" s="24"/>
      <c r="SE512" s="24"/>
      <c r="SF512" s="24"/>
      <c r="SG512" s="24"/>
      <c r="SH512" s="24"/>
      <c r="SI512" s="24"/>
      <c r="SJ512" s="24"/>
      <c r="SK512" s="24"/>
      <c r="SL512" s="24"/>
      <c r="SM512" s="24"/>
      <c r="SN512" s="24"/>
      <c r="SO512" s="24"/>
      <c r="SP512" s="24"/>
      <c r="SQ512" s="24"/>
      <c r="SR512" s="24"/>
      <c r="SS512" s="24"/>
      <c r="ST512" s="24"/>
      <c r="SU512" s="24"/>
      <c r="SV512" s="24"/>
      <c r="SW512" s="24"/>
      <c r="SX512" s="24"/>
      <c r="SY512" s="24"/>
      <c r="SZ512" s="24"/>
      <c r="TA512" s="24"/>
      <c r="TB512" s="24"/>
      <c r="TC512" s="24"/>
      <c r="TD512" s="24"/>
      <c r="TE512" s="24"/>
      <c r="TF512" s="24"/>
      <c r="TG512" s="24"/>
      <c r="TH512" s="24"/>
      <c r="TI512" s="24"/>
      <c r="TJ512" s="24"/>
      <c r="TK512" s="24"/>
      <c r="TL512" s="24"/>
      <c r="TM512" s="24"/>
      <c r="TN512" s="24"/>
      <c r="TO512" s="24"/>
      <c r="TP512" s="24"/>
      <c r="TQ512" s="24"/>
      <c r="TR512" s="24"/>
      <c r="TS512" s="24"/>
      <c r="TT512" s="24"/>
      <c r="TU512" s="24"/>
      <c r="TV512" s="24"/>
      <c r="TW512" s="24"/>
      <c r="TX512" s="24"/>
      <c r="TY512" s="24"/>
      <c r="TZ512" s="24"/>
      <c r="UA512" s="24"/>
      <c r="UB512" s="24"/>
      <c r="UC512" s="24"/>
      <c r="UD512" s="24"/>
      <c r="UE512" s="24"/>
      <c r="UF512" s="24"/>
      <c r="UG512" s="24"/>
      <c r="UH512" s="24"/>
      <c r="UI512" s="24"/>
      <c r="UJ512" s="24"/>
      <c r="UK512" s="24"/>
      <c r="UL512" s="24"/>
      <c r="UM512" s="24"/>
      <c r="UN512" s="24"/>
      <c r="UO512" s="24"/>
      <c r="UP512" s="24"/>
      <c r="UQ512" s="24"/>
      <c r="UR512" s="24"/>
      <c r="US512" s="24"/>
      <c r="UT512" s="24"/>
      <c r="UU512" s="24"/>
      <c r="UV512" s="24"/>
      <c r="UW512" s="24"/>
      <c r="UX512" s="24"/>
      <c r="UY512" s="24"/>
      <c r="UZ512" s="24"/>
      <c r="VA512" s="24"/>
      <c r="VB512" s="24"/>
      <c r="VC512" s="24"/>
      <c r="VD512" s="24"/>
    </row>
    <row r="513" spans="1:576" s="196" customFormat="1" ht="15" customHeight="1" x14ac:dyDescent="0.2">
      <c r="A513" s="297">
        <v>32</v>
      </c>
      <c r="B513" s="189" t="s">
        <v>325</v>
      </c>
      <c r="C513" s="189" t="s">
        <v>326</v>
      </c>
      <c r="D513" s="190">
        <v>14</v>
      </c>
      <c r="E513" s="189" t="s">
        <v>244</v>
      </c>
      <c r="F513" s="189" t="s">
        <v>327</v>
      </c>
      <c r="G513" s="192">
        <v>13</v>
      </c>
      <c r="H513" s="193">
        <v>40</v>
      </c>
      <c r="I513" s="193" t="s">
        <v>107</v>
      </c>
      <c r="J513" s="191" t="s">
        <v>231</v>
      </c>
      <c r="K513" s="191" t="s">
        <v>258</v>
      </c>
      <c r="L513" s="191" t="s">
        <v>185</v>
      </c>
      <c r="M513" s="193">
        <v>1</v>
      </c>
      <c r="N513" s="194">
        <v>30226</v>
      </c>
      <c r="O513" s="194"/>
      <c r="P513" s="194"/>
      <c r="Q513" s="194">
        <f>N513+O513+P513</f>
        <v>30226</v>
      </c>
      <c r="R513" s="194"/>
      <c r="S513" s="194">
        <f>(Q513+Y513+Z513)/30*5</f>
        <v>5482.5</v>
      </c>
      <c r="T513" s="194">
        <f>(Q513+Y513+Z513)/30*50</f>
        <v>54825</v>
      </c>
      <c r="U513" s="194">
        <f>Q513*17.5%</f>
        <v>5289.5499999999993</v>
      </c>
      <c r="V513" s="194">
        <f>Q513*3%</f>
        <v>906.78</v>
      </c>
      <c r="W513" s="194">
        <f>Q513*5%</f>
        <v>1511.3000000000002</v>
      </c>
      <c r="X513" s="194">
        <f>Q513*2%</f>
        <v>604.52</v>
      </c>
      <c r="Y513" s="194">
        <v>1595</v>
      </c>
      <c r="Z513" s="194">
        <v>1074</v>
      </c>
      <c r="AA513" s="195">
        <f>(Q513+Y513+Z513)/2</f>
        <v>16447.5</v>
      </c>
      <c r="AB513" s="195">
        <f>Q513+R513+U513+V513+W513+X513+Y513+Z513+(S513/12+T513/12+AA513/12)</f>
        <v>47603.4</v>
      </c>
      <c r="AC513" s="195">
        <f t="shared" si="269"/>
        <v>571240.80000000005</v>
      </c>
      <c r="AD513" s="195"/>
      <c r="AE513" s="195"/>
      <c r="AF513" s="195"/>
      <c r="AG513" s="195"/>
      <c r="AH513" s="195"/>
      <c r="AI513" s="195"/>
      <c r="AJ513" s="195"/>
      <c r="AK513" s="195"/>
      <c r="AL513" s="195"/>
      <c r="AM513" s="197"/>
      <c r="AN513" s="197"/>
      <c r="AO513" s="197"/>
      <c r="AP513" s="197"/>
      <c r="AQ513" s="197"/>
      <c r="AR513" s="197"/>
      <c r="AS513" s="197"/>
      <c r="AT513" s="197"/>
      <c r="AU513" s="197"/>
      <c r="AV513" s="197"/>
      <c r="AW513" s="197"/>
      <c r="AX513" s="197"/>
      <c r="AY513" s="197"/>
      <c r="AZ513" s="197"/>
      <c r="BA513" s="197"/>
      <c r="BB513" s="197"/>
      <c r="BC513" s="197"/>
      <c r="BD513" s="197"/>
      <c r="BE513" s="197"/>
      <c r="BF513" s="197"/>
      <c r="BG513" s="197"/>
      <c r="BH513" s="197"/>
      <c r="BI513" s="197"/>
      <c r="BJ513" s="197"/>
      <c r="BK513" s="197"/>
      <c r="BL513" s="197"/>
      <c r="BM513" s="197"/>
      <c r="BN513" s="197"/>
      <c r="BO513" s="197"/>
      <c r="BP513" s="197"/>
      <c r="BQ513" s="197"/>
      <c r="BR513" s="197"/>
      <c r="BS513" s="197"/>
      <c r="BT513" s="197"/>
      <c r="BU513" s="197"/>
      <c r="BV513" s="197"/>
      <c r="BW513" s="197"/>
      <c r="BX513" s="197"/>
      <c r="BY513" s="197"/>
      <c r="BZ513" s="197"/>
      <c r="CA513" s="197"/>
      <c r="CB513" s="197"/>
      <c r="CC513" s="197"/>
      <c r="CD513" s="197"/>
      <c r="CE513" s="197"/>
      <c r="CF513" s="197"/>
      <c r="CG513" s="197"/>
      <c r="CH513" s="197"/>
      <c r="CI513" s="197"/>
      <c r="CJ513" s="197"/>
      <c r="CK513" s="197"/>
      <c r="CL513" s="197"/>
      <c r="CM513" s="197"/>
      <c r="CN513" s="197"/>
      <c r="CO513" s="197"/>
      <c r="CP513" s="197"/>
      <c r="CQ513" s="197"/>
      <c r="CR513" s="197"/>
      <c r="CS513" s="197"/>
      <c r="CT513" s="197"/>
      <c r="CU513" s="197"/>
      <c r="CV513" s="197"/>
      <c r="CW513" s="197"/>
      <c r="CX513" s="197"/>
      <c r="CY513" s="197"/>
      <c r="CZ513" s="197"/>
      <c r="DA513" s="197"/>
      <c r="DB513" s="197"/>
      <c r="DC513" s="197"/>
      <c r="DD513" s="197"/>
      <c r="DE513" s="197"/>
      <c r="DF513" s="197"/>
      <c r="DG513" s="197"/>
      <c r="DH513" s="197"/>
      <c r="DI513" s="197"/>
      <c r="DJ513" s="197"/>
      <c r="DK513" s="197"/>
      <c r="DL513" s="197"/>
      <c r="DM513" s="197"/>
      <c r="DN513" s="197"/>
      <c r="DO513" s="197"/>
      <c r="DP513" s="197"/>
      <c r="DQ513" s="197"/>
      <c r="DR513" s="197"/>
      <c r="DS513" s="197"/>
      <c r="DT513" s="197"/>
      <c r="DU513" s="197"/>
      <c r="DV513" s="197"/>
      <c r="DW513" s="197"/>
      <c r="DX513" s="197"/>
      <c r="DY513" s="197"/>
      <c r="DZ513" s="197"/>
      <c r="EA513" s="197"/>
      <c r="EB513" s="197"/>
      <c r="EC513" s="197"/>
      <c r="ED513" s="197"/>
      <c r="EE513" s="197"/>
      <c r="EF513" s="197"/>
      <c r="EG513" s="197"/>
      <c r="EH513" s="197"/>
      <c r="EI513" s="197"/>
      <c r="EJ513" s="197"/>
      <c r="EK513" s="197"/>
      <c r="EL513" s="197"/>
      <c r="EM513" s="197"/>
      <c r="EN513" s="197"/>
      <c r="EO513" s="197"/>
      <c r="EP513" s="197"/>
      <c r="EQ513" s="197"/>
      <c r="ER513" s="197"/>
      <c r="ES513" s="197"/>
      <c r="ET513" s="197"/>
      <c r="EU513" s="197"/>
      <c r="EV513" s="197"/>
      <c r="EW513" s="197"/>
      <c r="EX513" s="197"/>
      <c r="EY513" s="197"/>
      <c r="EZ513" s="197"/>
      <c r="FA513" s="197"/>
      <c r="FB513" s="197"/>
      <c r="FC513" s="197"/>
      <c r="FD513" s="197"/>
      <c r="FE513" s="197"/>
      <c r="FF513" s="197"/>
      <c r="FG513" s="197"/>
      <c r="FH513" s="197"/>
      <c r="FI513" s="197"/>
      <c r="FJ513" s="197"/>
      <c r="FK513" s="197"/>
      <c r="FL513" s="197"/>
      <c r="FM513" s="197"/>
      <c r="FN513" s="197"/>
      <c r="FO513" s="197"/>
      <c r="FP513" s="197"/>
      <c r="FQ513" s="197"/>
      <c r="FR513" s="197"/>
      <c r="FS513" s="197"/>
      <c r="FT513" s="197"/>
      <c r="FU513" s="197"/>
      <c r="FV513" s="197"/>
      <c r="FW513" s="197"/>
      <c r="FX513" s="197"/>
      <c r="FY513" s="197"/>
      <c r="FZ513" s="197"/>
      <c r="GA513" s="197"/>
      <c r="GB513" s="197"/>
      <c r="GC513" s="197"/>
      <c r="GD513" s="197"/>
      <c r="GE513" s="197"/>
      <c r="GF513" s="197"/>
      <c r="GG513" s="197"/>
      <c r="GH513" s="197"/>
      <c r="GI513" s="197"/>
      <c r="GJ513" s="197"/>
      <c r="GK513" s="197"/>
      <c r="GL513" s="197"/>
      <c r="GM513" s="197"/>
      <c r="GN513" s="197"/>
      <c r="GO513" s="197"/>
      <c r="GP513" s="197"/>
      <c r="GQ513" s="197"/>
      <c r="GR513" s="197"/>
      <c r="GS513" s="197"/>
      <c r="GT513" s="197"/>
      <c r="GU513" s="197"/>
      <c r="GV513" s="197"/>
      <c r="GW513" s="197"/>
      <c r="GX513" s="197"/>
      <c r="GY513" s="197"/>
      <c r="GZ513" s="197"/>
      <c r="HA513" s="197"/>
      <c r="HB513" s="197"/>
      <c r="HC513" s="197"/>
      <c r="HD513" s="197"/>
      <c r="HE513" s="197"/>
      <c r="HF513" s="197"/>
      <c r="HG513" s="197"/>
      <c r="HH513" s="197"/>
      <c r="HI513" s="197"/>
      <c r="HJ513" s="197"/>
      <c r="HK513" s="197"/>
      <c r="HL513" s="197"/>
      <c r="HM513" s="197"/>
      <c r="HN513" s="197"/>
      <c r="HO513" s="197"/>
      <c r="HP513" s="197"/>
      <c r="HQ513" s="197"/>
      <c r="HR513" s="197"/>
      <c r="HS513" s="197"/>
      <c r="HT513" s="197"/>
      <c r="HU513" s="197"/>
      <c r="HV513" s="197"/>
      <c r="HW513" s="197"/>
      <c r="HX513" s="197"/>
      <c r="HY513" s="197"/>
      <c r="HZ513" s="197"/>
      <c r="IA513" s="197"/>
      <c r="IB513" s="197"/>
      <c r="IC513" s="197"/>
      <c r="ID513" s="197"/>
      <c r="IE513" s="197"/>
      <c r="IF513" s="197"/>
      <c r="IG513" s="197"/>
      <c r="IH513" s="197"/>
      <c r="II513" s="197"/>
      <c r="IJ513" s="197"/>
      <c r="IK513" s="197"/>
      <c r="IL513" s="197"/>
      <c r="IM513" s="197"/>
      <c r="IN513" s="197"/>
      <c r="IO513" s="197"/>
      <c r="IP513" s="197"/>
      <c r="IQ513" s="197"/>
      <c r="IR513" s="197"/>
      <c r="IS513" s="197"/>
      <c r="IT513" s="197"/>
      <c r="IU513" s="197"/>
      <c r="IV513" s="197"/>
      <c r="IW513" s="197"/>
      <c r="IX513" s="197"/>
      <c r="IY513" s="197"/>
      <c r="IZ513" s="197"/>
      <c r="JA513" s="197"/>
      <c r="JB513" s="197"/>
      <c r="JC513" s="197"/>
      <c r="JD513" s="197"/>
      <c r="JE513" s="197"/>
      <c r="JF513" s="197"/>
      <c r="JG513" s="197"/>
      <c r="JH513" s="197"/>
      <c r="JI513" s="197"/>
      <c r="JJ513" s="197"/>
      <c r="JK513" s="197"/>
      <c r="JL513" s="197"/>
      <c r="JM513" s="197"/>
      <c r="JN513" s="197"/>
      <c r="JO513" s="197"/>
      <c r="JP513" s="197"/>
      <c r="JQ513" s="197"/>
      <c r="JR513" s="197"/>
      <c r="JS513" s="197"/>
      <c r="JT513" s="197"/>
      <c r="JU513" s="197"/>
      <c r="JV513" s="197"/>
      <c r="JW513" s="197"/>
      <c r="JX513" s="197"/>
      <c r="JY513" s="197"/>
      <c r="JZ513" s="197"/>
      <c r="KA513" s="197"/>
      <c r="KB513" s="197"/>
      <c r="KC513" s="197"/>
      <c r="KD513" s="197"/>
      <c r="KE513" s="197"/>
      <c r="KF513" s="197"/>
      <c r="KG513" s="197"/>
      <c r="KH513" s="197"/>
      <c r="KI513" s="197"/>
      <c r="KJ513" s="197"/>
      <c r="KK513" s="197"/>
      <c r="KL513" s="197"/>
      <c r="KM513" s="197"/>
      <c r="KN513" s="197"/>
      <c r="KO513" s="197"/>
      <c r="KP513" s="197"/>
      <c r="KQ513" s="197"/>
      <c r="KR513" s="197"/>
      <c r="KS513" s="197"/>
      <c r="KT513" s="197"/>
      <c r="KU513" s="197"/>
      <c r="KV513" s="197"/>
      <c r="KW513" s="197"/>
      <c r="KX513" s="197"/>
      <c r="KY513" s="197"/>
      <c r="KZ513" s="197"/>
      <c r="LA513" s="197"/>
      <c r="LB513" s="197"/>
      <c r="LC513" s="197"/>
      <c r="LD513" s="197"/>
      <c r="LE513" s="197"/>
      <c r="LF513" s="197"/>
      <c r="LG513" s="197"/>
      <c r="LH513" s="197"/>
      <c r="LI513" s="197"/>
      <c r="LJ513" s="197"/>
      <c r="LK513" s="197"/>
      <c r="LL513" s="197"/>
      <c r="LM513" s="197"/>
      <c r="LN513" s="197"/>
      <c r="LO513" s="197"/>
      <c r="LP513" s="197"/>
      <c r="LQ513" s="197"/>
      <c r="LR513" s="197"/>
      <c r="LS513" s="197"/>
      <c r="LT513" s="197"/>
      <c r="LU513" s="197"/>
      <c r="LV513" s="197"/>
      <c r="LW513" s="197"/>
      <c r="LX513" s="197"/>
      <c r="LY513" s="197"/>
      <c r="LZ513" s="197"/>
      <c r="MA513" s="197"/>
      <c r="MB513" s="197"/>
      <c r="MC513" s="197"/>
      <c r="MD513" s="197"/>
      <c r="ME513" s="197"/>
      <c r="MF513" s="197"/>
      <c r="MG513" s="197"/>
      <c r="MH513" s="197"/>
      <c r="MI513" s="197"/>
      <c r="MJ513" s="197"/>
      <c r="MK513" s="197"/>
      <c r="ML513" s="197"/>
      <c r="MM513" s="197"/>
      <c r="MN513" s="197"/>
      <c r="MO513" s="197"/>
      <c r="MP513" s="197"/>
      <c r="MQ513" s="197"/>
      <c r="MR513" s="197"/>
      <c r="MS513" s="197"/>
      <c r="MT513" s="197"/>
      <c r="MU513" s="197"/>
      <c r="MV513" s="197"/>
      <c r="MW513" s="197"/>
      <c r="MX513" s="197"/>
      <c r="MY513" s="197"/>
      <c r="MZ513" s="197"/>
      <c r="NA513" s="197"/>
      <c r="NB513" s="197"/>
      <c r="NC513" s="197"/>
      <c r="ND513" s="197"/>
      <c r="NE513" s="197"/>
      <c r="NF513" s="197"/>
      <c r="NG513" s="197"/>
      <c r="NH513" s="197"/>
      <c r="NI513" s="197"/>
      <c r="NJ513" s="197"/>
      <c r="NK513" s="197"/>
      <c r="NL513" s="197"/>
      <c r="NM513" s="197"/>
      <c r="NN513" s="197"/>
      <c r="NO513" s="197"/>
      <c r="NP513" s="197"/>
      <c r="NQ513" s="197"/>
      <c r="NR513" s="197"/>
      <c r="NS513" s="197"/>
      <c r="NT513" s="197"/>
      <c r="NU513" s="197"/>
      <c r="NV513" s="197"/>
      <c r="NW513" s="197"/>
      <c r="NX513" s="197"/>
      <c r="NY513" s="197"/>
      <c r="NZ513" s="197"/>
      <c r="OA513" s="197"/>
      <c r="OB513" s="197"/>
      <c r="OC513" s="197"/>
      <c r="OD513" s="197"/>
      <c r="OE513" s="197"/>
      <c r="OF513" s="197"/>
      <c r="OG513" s="197"/>
      <c r="OH513" s="197"/>
      <c r="OI513" s="197"/>
      <c r="OJ513" s="197"/>
      <c r="OK513" s="197"/>
      <c r="OL513" s="197"/>
      <c r="OM513" s="197"/>
      <c r="ON513" s="197"/>
      <c r="OO513" s="197"/>
      <c r="OP513" s="197"/>
      <c r="OQ513" s="197"/>
      <c r="OR513" s="197"/>
      <c r="OS513" s="197"/>
      <c r="OT513" s="197"/>
      <c r="OU513" s="197"/>
      <c r="OV513" s="197"/>
      <c r="OW513" s="197"/>
      <c r="OX513" s="197"/>
      <c r="OY513" s="197"/>
      <c r="OZ513" s="197"/>
      <c r="PA513" s="197"/>
      <c r="PB513" s="197"/>
      <c r="PC513" s="197"/>
      <c r="PD513" s="197"/>
      <c r="PE513" s="197"/>
      <c r="PF513" s="197"/>
      <c r="PG513" s="197"/>
      <c r="PH513" s="197"/>
      <c r="PI513" s="197"/>
      <c r="PJ513" s="197"/>
      <c r="PK513" s="197"/>
      <c r="PL513" s="197"/>
      <c r="PM513" s="197"/>
      <c r="PN513" s="197"/>
      <c r="PO513" s="197"/>
      <c r="PP513" s="197"/>
      <c r="PQ513" s="197"/>
      <c r="PR513" s="197"/>
      <c r="PS513" s="197"/>
      <c r="PT513" s="197"/>
      <c r="PU513" s="197"/>
      <c r="PV513" s="197"/>
      <c r="PW513" s="197"/>
      <c r="PX513" s="197"/>
      <c r="PY513" s="197"/>
      <c r="PZ513" s="197"/>
      <c r="QA513" s="197"/>
      <c r="QB513" s="197"/>
      <c r="QC513" s="197"/>
      <c r="QD513" s="197"/>
      <c r="QE513" s="197"/>
      <c r="QF513" s="197"/>
      <c r="QG513" s="197"/>
      <c r="QH513" s="197"/>
      <c r="QI513" s="197"/>
      <c r="QJ513" s="197"/>
      <c r="QK513" s="197"/>
      <c r="QL513" s="197"/>
      <c r="QM513" s="197"/>
      <c r="QN513" s="197"/>
      <c r="QO513" s="197"/>
      <c r="QP513" s="197"/>
      <c r="QQ513" s="197"/>
      <c r="QR513" s="197"/>
      <c r="QS513" s="197"/>
      <c r="QT513" s="197"/>
      <c r="QU513" s="197"/>
      <c r="QV513" s="197"/>
      <c r="QW513" s="197"/>
      <c r="QX513" s="197"/>
      <c r="QY513" s="197"/>
      <c r="QZ513" s="197"/>
      <c r="RA513" s="197"/>
      <c r="RB513" s="197"/>
      <c r="RC513" s="197"/>
      <c r="RD513" s="197"/>
      <c r="RE513" s="197"/>
      <c r="RF513" s="197"/>
      <c r="RG513" s="197"/>
      <c r="RH513" s="197"/>
      <c r="RI513" s="197"/>
      <c r="RJ513" s="197"/>
      <c r="RK513" s="197"/>
      <c r="RL513" s="197"/>
      <c r="RM513" s="197"/>
      <c r="RN513" s="197"/>
      <c r="RO513" s="197"/>
      <c r="RP513" s="197"/>
      <c r="RQ513" s="197"/>
      <c r="RR513" s="197"/>
      <c r="RS513" s="197"/>
      <c r="RT513" s="197"/>
      <c r="RU513" s="197"/>
      <c r="RV513" s="197"/>
      <c r="RW513" s="197"/>
      <c r="RX513" s="197"/>
      <c r="RY513" s="197"/>
      <c r="RZ513" s="197"/>
      <c r="SA513" s="197"/>
      <c r="SB513" s="197"/>
      <c r="SC513" s="197"/>
      <c r="SD513" s="197"/>
      <c r="SE513" s="197"/>
      <c r="SF513" s="197"/>
      <c r="SG513" s="197"/>
      <c r="SH513" s="197"/>
      <c r="SI513" s="197"/>
      <c r="SJ513" s="197"/>
      <c r="SK513" s="197"/>
      <c r="SL513" s="197"/>
      <c r="SM513" s="197"/>
      <c r="SN513" s="197"/>
      <c r="SO513" s="197"/>
      <c r="SP513" s="197"/>
      <c r="SQ513" s="197"/>
      <c r="SR513" s="197"/>
      <c r="SS513" s="197"/>
      <c r="ST513" s="197"/>
      <c r="SU513" s="197"/>
      <c r="SV513" s="197"/>
      <c r="SW513" s="197"/>
      <c r="SX513" s="197"/>
      <c r="SY513" s="197"/>
      <c r="SZ513" s="197"/>
      <c r="TA513" s="197"/>
      <c r="TB513" s="197"/>
      <c r="TC513" s="197"/>
      <c r="TD513" s="197"/>
      <c r="TE513" s="197"/>
      <c r="TF513" s="197"/>
      <c r="TG513" s="197"/>
      <c r="TH513" s="197"/>
      <c r="TI513" s="197"/>
      <c r="TJ513" s="197"/>
      <c r="TK513" s="197"/>
      <c r="TL513" s="197"/>
      <c r="TM513" s="197"/>
      <c r="TN513" s="197"/>
      <c r="TO513" s="197"/>
      <c r="TP513" s="197"/>
      <c r="TQ513" s="197"/>
      <c r="TR513" s="197"/>
      <c r="TS513" s="197"/>
      <c r="TT513" s="197"/>
      <c r="TU513" s="197"/>
      <c r="TV513" s="197"/>
      <c r="TW513" s="197"/>
      <c r="TX513" s="197"/>
      <c r="TY513" s="197"/>
      <c r="TZ513" s="197"/>
      <c r="UA513" s="197"/>
      <c r="UB513" s="197"/>
      <c r="UC513" s="197"/>
      <c r="UD513" s="197"/>
      <c r="UE513" s="197"/>
      <c r="UF513" s="197"/>
      <c r="UG513" s="197"/>
      <c r="UH513" s="197"/>
      <c r="UI513" s="197"/>
      <c r="UJ513" s="197"/>
      <c r="UK513" s="197"/>
      <c r="UL513" s="197"/>
      <c r="UM513" s="197"/>
      <c r="UN513" s="197"/>
      <c r="UO513" s="197"/>
      <c r="UP513" s="197"/>
      <c r="UQ513" s="197"/>
      <c r="UR513" s="197"/>
      <c r="US513" s="197"/>
      <c r="UT513" s="197"/>
      <c r="UU513" s="197"/>
      <c r="UV513" s="197"/>
      <c r="UW513" s="197"/>
      <c r="UX513" s="197"/>
      <c r="UY513" s="197"/>
      <c r="UZ513" s="197"/>
      <c r="VA513" s="197"/>
      <c r="VB513" s="197"/>
      <c r="VC513" s="197"/>
      <c r="VD513" s="197"/>
    </row>
    <row r="514" spans="1:576" s="196" customFormat="1" ht="15" customHeight="1" x14ac:dyDescent="0.2">
      <c r="A514" s="297">
        <v>33</v>
      </c>
      <c r="B514" s="189" t="s">
        <v>325</v>
      </c>
      <c r="C514" s="189" t="s">
        <v>326</v>
      </c>
      <c r="D514" s="190">
        <v>14</v>
      </c>
      <c r="E514" s="189" t="s">
        <v>247</v>
      </c>
      <c r="F514" s="189" t="s">
        <v>327</v>
      </c>
      <c r="G514" s="192">
        <v>14</v>
      </c>
      <c r="H514" s="193">
        <v>40</v>
      </c>
      <c r="I514" s="193" t="s">
        <v>107</v>
      </c>
      <c r="J514" s="191" t="s">
        <v>199</v>
      </c>
      <c r="K514" s="191" t="s">
        <v>273</v>
      </c>
      <c r="L514" s="191" t="s">
        <v>287</v>
      </c>
      <c r="M514" s="193">
        <v>1</v>
      </c>
      <c r="N514" s="194">
        <v>38087</v>
      </c>
      <c r="O514" s="194"/>
      <c r="P514" s="194"/>
      <c r="Q514" s="194">
        <f>N514+O514+P514</f>
        <v>38087</v>
      </c>
      <c r="R514" s="194"/>
      <c r="S514" s="194">
        <f>(Q514+Y514+Z514)/30*5</f>
        <v>6874.333333333333</v>
      </c>
      <c r="T514" s="194">
        <f>(Q514+Y514+Z514)/30*50</f>
        <v>68743.333333333328</v>
      </c>
      <c r="U514" s="194">
        <f>Q514*17.5%</f>
        <v>6665.2249999999995</v>
      </c>
      <c r="V514" s="194">
        <f>Q514*3%</f>
        <v>1142.6099999999999</v>
      </c>
      <c r="W514" s="194">
        <f>Q514*5%</f>
        <v>1904.3500000000001</v>
      </c>
      <c r="X514" s="194">
        <f>Q514*2%</f>
        <v>761.74</v>
      </c>
      <c r="Y514" s="194">
        <v>1837</v>
      </c>
      <c r="Z514" s="194">
        <v>1322</v>
      </c>
      <c r="AA514" s="195"/>
      <c r="AB514" s="195">
        <f>Q514+R514+U514+V514+W514+X514+Y514+Z514+(S514/12+T514/12+AA514/12)</f>
        <v>58021.397222222215</v>
      </c>
      <c r="AC514" s="195">
        <f t="shared" si="269"/>
        <v>696256.7666666666</v>
      </c>
      <c r="AD514" s="195"/>
      <c r="AE514" s="195"/>
      <c r="AF514" s="195"/>
      <c r="AG514" s="195"/>
      <c r="AH514" s="195"/>
      <c r="AI514" s="195"/>
      <c r="AJ514" s="195"/>
      <c r="AK514" s="195"/>
      <c r="AL514" s="195"/>
      <c r="AM514" s="197"/>
      <c r="AN514" s="197"/>
      <c r="AO514" s="197"/>
      <c r="AP514" s="197"/>
      <c r="AQ514" s="197"/>
      <c r="AR514" s="197"/>
      <c r="AS514" s="197"/>
      <c r="AT514" s="197"/>
      <c r="AU514" s="197"/>
      <c r="AV514" s="197"/>
      <c r="AW514" s="197"/>
      <c r="AX514" s="197"/>
      <c r="AY514" s="197"/>
      <c r="AZ514" s="197"/>
      <c r="BA514" s="197"/>
      <c r="BB514" s="197"/>
      <c r="BC514" s="197"/>
      <c r="BD514" s="197"/>
      <c r="BE514" s="197"/>
      <c r="BF514" s="197"/>
      <c r="BG514" s="197"/>
      <c r="BH514" s="197"/>
      <c r="BI514" s="197"/>
      <c r="BJ514" s="197"/>
      <c r="BK514" s="197"/>
      <c r="BL514" s="197"/>
      <c r="BM514" s="197"/>
      <c r="BN514" s="197"/>
      <c r="BO514" s="197"/>
      <c r="BP514" s="197"/>
      <c r="BQ514" s="197"/>
      <c r="BR514" s="197"/>
      <c r="BS514" s="197"/>
      <c r="BT514" s="197"/>
      <c r="BU514" s="197"/>
      <c r="BV514" s="197"/>
      <c r="BW514" s="197"/>
      <c r="BX514" s="197"/>
      <c r="BY514" s="197"/>
      <c r="BZ514" s="197"/>
      <c r="CA514" s="197"/>
      <c r="CB514" s="197"/>
      <c r="CC514" s="197"/>
      <c r="CD514" s="197"/>
      <c r="CE514" s="197"/>
      <c r="CF514" s="197"/>
      <c r="CG514" s="197"/>
      <c r="CH514" s="197"/>
      <c r="CI514" s="197"/>
      <c r="CJ514" s="197"/>
      <c r="CK514" s="197"/>
      <c r="CL514" s="197"/>
      <c r="CM514" s="197"/>
      <c r="CN514" s="197"/>
      <c r="CO514" s="197"/>
      <c r="CP514" s="197"/>
      <c r="CQ514" s="197"/>
      <c r="CR514" s="197"/>
      <c r="CS514" s="197"/>
      <c r="CT514" s="197"/>
      <c r="CU514" s="197"/>
      <c r="CV514" s="197"/>
      <c r="CW514" s="197"/>
      <c r="CX514" s="197"/>
      <c r="CY514" s="197"/>
      <c r="CZ514" s="197"/>
      <c r="DA514" s="197"/>
      <c r="DB514" s="197"/>
      <c r="DC514" s="197"/>
      <c r="DD514" s="197"/>
      <c r="DE514" s="197"/>
      <c r="DF514" s="197"/>
      <c r="DG514" s="197"/>
      <c r="DH514" s="197"/>
      <c r="DI514" s="197"/>
      <c r="DJ514" s="197"/>
      <c r="DK514" s="197"/>
      <c r="DL514" s="197"/>
      <c r="DM514" s="197"/>
      <c r="DN514" s="197"/>
      <c r="DO514" s="197"/>
      <c r="DP514" s="197"/>
      <c r="DQ514" s="197"/>
      <c r="DR514" s="197"/>
      <c r="DS514" s="197"/>
      <c r="DT514" s="197"/>
      <c r="DU514" s="197"/>
      <c r="DV514" s="197"/>
      <c r="DW514" s="197"/>
      <c r="DX514" s="197"/>
      <c r="DY514" s="197"/>
      <c r="DZ514" s="197"/>
      <c r="EA514" s="197"/>
      <c r="EB514" s="197"/>
      <c r="EC514" s="197"/>
      <c r="ED514" s="197"/>
      <c r="EE514" s="197"/>
      <c r="EF514" s="197"/>
      <c r="EG514" s="197"/>
      <c r="EH514" s="197"/>
      <c r="EI514" s="197"/>
      <c r="EJ514" s="197"/>
      <c r="EK514" s="197"/>
      <c r="EL514" s="197"/>
      <c r="EM514" s="197"/>
      <c r="EN514" s="197"/>
      <c r="EO514" s="197"/>
      <c r="EP514" s="197"/>
      <c r="EQ514" s="197"/>
      <c r="ER514" s="197"/>
      <c r="ES514" s="197"/>
      <c r="ET514" s="197"/>
      <c r="EU514" s="197"/>
      <c r="EV514" s="197"/>
      <c r="EW514" s="197"/>
      <c r="EX514" s="197"/>
      <c r="EY514" s="197"/>
      <c r="EZ514" s="197"/>
      <c r="FA514" s="197"/>
      <c r="FB514" s="197"/>
      <c r="FC514" s="197"/>
      <c r="FD514" s="197"/>
      <c r="FE514" s="197"/>
      <c r="FF514" s="197"/>
      <c r="FG514" s="197"/>
      <c r="FH514" s="197"/>
      <c r="FI514" s="197"/>
      <c r="FJ514" s="197"/>
      <c r="FK514" s="197"/>
      <c r="FL514" s="197"/>
      <c r="FM514" s="197"/>
      <c r="FN514" s="197"/>
      <c r="FO514" s="197"/>
      <c r="FP514" s="197"/>
      <c r="FQ514" s="197"/>
      <c r="FR514" s="197"/>
      <c r="FS514" s="197"/>
      <c r="FT514" s="197"/>
      <c r="FU514" s="197"/>
      <c r="FV514" s="197"/>
      <c r="FW514" s="197"/>
      <c r="FX514" s="197"/>
      <c r="FY514" s="197"/>
      <c r="FZ514" s="197"/>
      <c r="GA514" s="197"/>
      <c r="GB514" s="197"/>
      <c r="GC514" s="197"/>
      <c r="GD514" s="197"/>
      <c r="GE514" s="197"/>
      <c r="GF514" s="197"/>
      <c r="GG514" s="197"/>
      <c r="GH514" s="197"/>
      <c r="GI514" s="197"/>
      <c r="GJ514" s="197"/>
      <c r="GK514" s="197"/>
      <c r="GL514" s="197"/>
      <c r="GM514" s="197"/>
      <c r="GN514" s="197"/>
      <c r="GO514" s="197"/>
      <c r="GP514" s="197"/>
      <c r="GQ514" s="197"/>
      <c r="GR514" s="197"/>
      <c r="GS514" s="197"/>
      <c r="GT514" s="197"/>
      <c r="GU514" s="197"/>
      <c r="GV514" s="197"/>
      <c r="GW514" s="197"/>
      <c r="GX514" s="197"/>
      <c r="GY514" s="197"/>
      <c r="GZ514" s="197"/>
      <c r="HA514" s="197"/>
      <c r="HB514" s="197"/>
      <c r="HC514" s="197"/>
      <c r="HD514" s="197"/>
      <c r="HE514" s="197"/>
      <c r="HF514" s="197"/>
      <c r="HG514" s="197"/>
      <c r="HH514" s="197"/>
      <c r="HI514" s="197"/>
      <c r="HJ514" s="197"/>
      <c r="HK514" s="197"/>
      <c r="HL514" s="197"/>
      <c r="HM514" s="197"/>
      <c r="HN514" s="197"/>
      <c r="HO514" s="197"/>
      <c r="HP514" s="197"/>
      <c r="HQ514" s="197"/>
      <c r="HR514" s="197"/>
      <c r="HS514" s="197"/>
      <c r="HT514" s="197"/>
      <c r="HU514" s="197"/>
      <c r="HV514" s="197"/>
      <c r="HW514" s="197"/>
      <c r="HX514" s="197"/>
      <c r="HY514" s="197"/>
      <c r="HZ514" s="197"/>
      <c r="IA514" s="197"/>
      <c r="IB514" s="197"/>
      <c r="IC514" s="197"/>
      <c r="ID514" s="197"/>
      <c r="IE514" s="197"/>
      <c r="IF514" s="197"/>
      <c r="IG514" s="197"/>
      <c r="IH514" s="197"/>
      <c r="II514" s="197"/>
      <c r="IJ514" s="197"/>
      <c r="IK514" s="197"/>
      <c r="IL514" s="197"/>
      <c r="IM514" s="197"/>
      <c r="IN514" s="197"/>
      <c r="IO514" s="197"/>
      <c r="IP514" s="197"/>
      <c r="IQ514" s="197"/>
      <c r="IR514" s="197"/>
      <c r="IS514" s="197"/>
      <c r="IT514" s="197"/>
      <c r="IU514" s="197"/>
      <c r="IV514" s="197"/>
      <c r="IW514" s="197"/>
      <c r="IX514" s="197"/>
      <c r="IY514" s="197"/>
      <c r="IZ514" s="197"/>
      <c r="JA514" s="197"/>
      <c r="JB514" s="197"/>
      <c r="JC514" s="197"/>
      <c r="JD514" s="197"/>
      <c r="JE514" s="197"/>
      <c r="JF514" s="197"/>
      <c r="JG514" s="197"/>
      <c r="JH514" s="197"/>
      <c r="JI514" s="197"/>
      <c r="JJ514" s="197"/>
      <c r="JK514" s="197"/>
      <c r="JL514" s="197"/>
      <c r="JM514" s="197"/>
      <c r="JN514" s="197"/>
      <c r="JO514" s="197"/>
      <c r="JP514" s="197"/>
      <c r="JQ514" s="197"/>
      <c r="JR514" s="197"/>
      <c r="JS514" s="197"/>
      <c r="JT514" s="197"/>
      <c r="JU514" s="197"/>
      <c r="JV514" s="197"/>
      <c r="JW514" s="197"/>
      <c r="JX514" s="197"/>
      <c r="JY514" s="197"/>
      <c r="JZ514" s="197"/>
      <c r="KA514" s="197"/>
      <c r="KB514" s="197"/>
      <c r="KC514" s="197"/>
      <c r="KD514" s="197"/>
      <c r="KE514" s="197"/>
      <c r="KF514" s="197"/>
      <c r="KG514" s="197"/>
      <c r="KH514" s="197"/>
      <c r="KI514" s="197"/>
      <c r="KJ514" s="197"/>
      <c r="KK514" s="197"/>
      <c r="KL514" s="197"/>
      <c r="KM514" s="197"/>
      <c r="KN514" s="197"/>
      <c r="KO514" s="197"/>
      <c r="KP514" s="197"/>
      <c r="KQ514" s="197"/>
      <c r="KR514" s="197"/>
      <c r="KS514" s="197"/>
      <c r="KT514" s="197"/>
      <c r="KU514" s="197"/>
      <c r="KV514" s="197"/>
      <c r="KW514" s="197"/>
      <c r="KX514" s="197"/>
      <c r="KY514" s="197"/>
      <c r="KZ514" s="197"/>
      <c r="LA514" s="197"/>
      <c r="LB514" s="197"/>
      <c r="LC514" s="197"/>
      <c r="LD514" s="197"/>
      <c r="LE514" s="197"/>
      <c r="LF514" s="197"/>
      <c r="LG514" s="197"/>
      <c r="LH514" s="197"/>
      <c r="LI514" s="197"/>
      <c r="LJ514" s="197"/>
      <c r="LK514" s="197"/>
      <c r="LL514" s="197"/>
      <c r="LM514" s="197"/>
      <c r="LN514" s="197"/>
      <c r="LO514" s="197"/>
      <c r="LP514" s="197"/>
      <c r="LQ514" s="197"/>
      <c r="LR514" s="197"/>
      <c r="LS514" s="197"/>
      <c r="LT514" s="197"/>
      <c r="LU514" s="197"/>
      <c r="LV514" s="197"/>
      <c r="LW514" s="197"/>
      <c r="LX514" s="197"/>
      <c r="LY514" s="197"/>
      <c r="LZ514" s="197"/>
      <c r="MA514" s="197"/>
      <c r="MB514" s="197"/>
      <c r="MC514" s="197"/>
      <c r="MD514" s="197"/>
      <c r="ME514" s="197"/>
      <c r="MF514" s="197"/>
      <c r="MG514" s="197"/>
      <c r="MH514" s="197"/>
      <c r="MI514" s="197"/>
      <c r="MJ514" s="197"/>
      <c r="MK514" s="197"/>
      <c r="ML514" s="197"/>
      <c r="MM514" s="197"/>
      <c r="MN514" s="197"/>
      <c r="MO514" s="197"/>
      <c r="MP514" s="197"/>
      <c r="MQ514" s="197"/>
      <c r="MR514" s="197"/>
      <c r="MS514" s="197"/>
      <c r="MT514" s="197"/>
      <c r="MU514" s="197"/>
      <c r="MV514" s="197"/>
      <c r="MW514" s="197"/>
      <c r="MX514" s="197"/>
      <c r="MY514" s="197"/>
      <c r="MZ514" s="197"/>
      <c r="NA514" s="197"/>
      <c r="NB514" s="197"/>
      <c r="NC514" s="197"/>
      <c r="ND514" s="197"/>
      <c r="NE514" s="197"/>
      <c r="NF514" s="197"/>
      <c r="NG514" s="197"/>
      <c r="NH514" s="197"/>
      <c r="NI514" s="197"/>
      <c r="NJ514" s="197"/>
      <c r="NK514" s="197"/>
      <c r="NL514" s="197"/>
      <c r="NM514" s="197"/>
      <c r="NN514" s="197"/>
      <c r="NO514" s="197"/>
      <c r="NP514" s="197"/>
      <c r="NQ514" s="197"/>
      <c r="NR514" s="197"/>
      <c r="NS514" s="197"/>
      <c r="NT514" s="197"/>
      <c r="NU514" s="197"/>
      <c r="NV514" s="197"/>
      <c r="NW514" s="197"/>
      <c r="NX514" s="197"/>
      <c r="NY514" s="197"/>
      <c r="NZ514" s="197"/>
      <c r="OA514" s="197"/>
      <c r="OB514" s="197"/>
      <c r="OC514" s="197"/>
      <c r="OD514" s="197"/>
      <c r="OE514" s="197"/>
      <c r="OF514" s="197"/>
      <c r="OG514" s="197"/>
      <c r="OH514" s="197"/>
      <c r="OI514" s="197"/>
      <c r="OJ514" s="197"/>
      <c r="OK514" s="197"/>
      <c r="OL514" s="197"/>
      <c r="OM514" s="197"/>
      <c r="ON514" s="197"/>
      <c r="OO514" s="197"/>
      <c r="OP514" s="197"/>
      <c r="OQ514" s="197"/>
      <c r="OR514" s="197"/>
      <c r="OS514" s="197"/>
      <c r="OT514" s="197"/>
      <c r="OU514" s="197"/>
      <c r="OV514" s="197"/>
      <c r="OW514" s="197"/>
      <c r="OX514" s="197"/>
      <c r="OY514" s="197"/>
      <c r="OZ514" s="197"/>
      <c r="PA514" s="197"/>
      <c r="PB514" s="197"/>
      <c r="PC514" s="197"/>
      <c r="PD514" s="197"/>
      <c r="PE514" s="197"/>
      <c r="PF514" s="197"/>
      <c r="PG514" s="197"/>
      <c r="PH514" s="197"/>
      <c r="PI514" s="197"/>
      <c r="PJ514" s="197"/>
      <c r="PK514" s="197"/>
      <c r="PL514" s="197"/>
      <c r="PM514" s="197"/>
      <c r="PN514" s="197"/>
      <c r="PO514" s="197"/>
      <c r="PP514" s="197"/>
      <c r="PQ514" s="197"/>
      <c r="PR514" s="197"/>
      <c r="PS514" s="197"/>
      <c r="PT514" s="197"/>
      <c r="PU514" s="197"/>
      <c r="PV514" s="197"/>
      <c r="PW514" s="197"/>
      <c r="PX514" s="197"/>
      <c r="PY514" s="197"/>
      <c r="PZ514" s="197"/>
      <c r="QA514" s="197"/>
      <c r="QB514" s="197"/>
      <c r="QC514" s="197"/>
      <c r="QD514" s="197"/>
      <c r="QE514" s="197"/>
      <c r="QF514" s="197"/>
      <c r="QG514" s="197"/>
      <c r="QH514" s="197"/>
      <c r="QI514" s="197"/>
      <c r="QJ514" s="197"/>
      <c r="QK514" s="197"/>
      <c r="QL514" s="197"/>
      <c r="QM514" s="197"/>
      <c r="QN514" s="197"/>
      <c r="QO514" s="197"/>
      <c r="QP514" s="197"/>
      <c r="QQ514" s="197"/>
      <c r="QR514" s="197"/>
      <c r="QS514" s="197"/>
      <c r="QT514" s="197"/>
      <c r="QU514" s="197"/>
      <c r="QV514" s="197"/>
      <c r="QW514" s="197"/>
      <c r="QX514" s="197"/>
      <c r="QY514" s="197"/>
      <c r="QZ514" s="197"/>
      <c r="RA514" s="197"/>
      <c r="RB514" s="197"/>
      <c r="RC514" s="197"/>
      <c r="RD514" s="197"/>
      <c r="RE514" s="197"/>
      <c r="RF514" s="197"/>
      <c r="RG514" s="197"/>
      <c r="RH514" s="197"/>
      <c r="RI514" s="197"/>
      <c r="RJ514" s="197"/>
      <c r="RK514" s="197"/>
      <c r="RL514" s="197"/>
      <c r="RM514" s="197"/>
      <c r="RN514" s="197"/>
      <c r="RO514" s="197"/>
      <c r="RP514" s="197"/>
      <c r="RQ514" s="197"/>
      <c r="RR514" s="197"/>
      <c r="RS514" s="197"/>
      <c r="RT514" s="197"/>
      <c r="RU514" s="197"/>
      <c r="RV514" s="197"/>
      <c r="RW514" s="197"/>
      <c r="RX514" s="197"/>
      <c r="RY514" s="197"/>
      <c r="RZ514" s="197"/>
      <c r="SA514" s="197"/>
      <c r="SB514" s="197"/>
      <c r="SC514" s="197"/>
      <c r="SD514" s="197"/>
      <c r="SE514" s="197"/>
      <c r="SF514" s="197"/>
      <c r="SG514" s="197"/>
      <c r="SH514" s="197"/>
      <c r="SI514" s="197"/>
      <c r="SJ514" s="197"/>
      <c r="SK514" s="197"/>
      <c r="SL514" s="197"/>
      <c r="SM514" s="197"/>
      <c r="SN514" s="197"/>
      <c r="SO514" s="197"/>
      <c r="SP514" s="197"/>
      <c r="SQ514" s="197"/>
      <c r="SR514" s="197"/>
      <c r="SS514" s="197"/>
      <c r="ST514" s="197"/>
      <c r="SU514" s="197"/>
      <c r="SV514" s="197"/>
      <c r="SW514" s="197"/>
      <c r="SX514" s="197"/>
      <c r="SY514" s="197"/>
      <c r="SZ514" s="197"/>
      <c r="TA514" s="197"/>
      <c r="TB514" s="197"/>
      <c r="TC514" s="197"/>
      <c r="TD514" s="197"/>
      <c r="TE514" s="197"/>
      <c r="TF514" s="197"/>
      <c r="TG514" s="197"/>
      <c r="TH514" s="197"/>
      <c r="TI514" s="197"/>
      <c r="TJ514" s="197"/>
      <c r="TK514" s="197"/>
      <c r="TL514" s="197"/>
      <c r="TM514" s="197"/>
      <c r="TN514" s="197"/>
      <c r="TO514" s="197"/>
      <c r="TP514" s="197"/>
      <c r="TQ514" s="197"/>
      <c r="TR514" s="197"/>
      <c r="TS514" s="197"/>
      <c r="TT514" s="197"/>
      <c r="TU514" s="197"/>
      <c r="TV514" s="197"/>
      <c r="TW514" s="197"/>
      <c r="TX514" s="197"/>
      <c r="TY514" s="197"/>
      <c r="TZ514" s="197"/>
      <c r="UA514" s="197"/>
      <c r="UB514" s="197"/>
      <c r="UC514" s="197"/>
      <c r="UD514" s="197"/>
      <c r="UE514" s="197"/>
      <c r="UF514" s="197"/>
      <c r="UG514" s="197"/>
      <c r="UH514" s="197"/>
      <c r="UI514" s="197"/>
      <c r="UJ514" s="197"/>
      <c r="UK514" s="197"/>
      <c r="UL514" s="197"/>
      <c r="UM514" s="197"/>
      <c r="UN514" s="197"/>
      <c r="UO514" s="197"/>
      <c r="UP514" s="197"/>
      <c r="UQ514" s="197"/>
      <c r="UR514" s="197"/>
      <c r="US514" s="197"/>
      <c r="UT514" s="197"/>
      <c r="UU514" s="197"/>
      <c r="UV514" s="197"/>
      <c r="UW514" s="197"/>
      <c r="UX514" s="197"/>
      <c r="UY514" s="197"/>
      <c r="UZ514" s="197"/>
      <c r="VA514" s="197"/>
      <c r="VB514" s="197"/>
      <c r="VC514" s="197"/>
      <c r="VD514" s="197"/>
    </row>
    <row r="515" spans="1:576" s="196" customFormat="1" ht="15" customHeight="1" x14ac:dyDescent="0.2">
      <c r="A515" s="297">
        <v>34</v>
      </c>
      <c r="B515" s="189" t="s">
        <v>325</v>
      </c>
      <c r="C515" s="189" t="s">
        <v>326</v>
      </c>
      <c r="D515" s="190">
        <v>14</v>
      </c>
      <c r="E515" s="189" t="s">
        <v>246</v>
      </c>
      <c r="F515" s="189" t="s">
        <v>327</v>
      </c>
      <c r="G515" s="192">
        <v>15</v>
      </c>
      <c r="H515" s="193">
        <v>40</v>
      </c>
      <c r="I515" s="193" t="s">
        <v>107</v>
      </c>
      <c r="J515" s="191" t="s">
        <v>166</v>
      </c>
      <c r="K515" s="191" t="s">
        <v>267</v>
      </c>
      <c r="L515" s="191" t="s">
        <v>187</v>
      </c>
      <c r="M515" s="193">
        <v>1</v>
      </c>
      <c r="N515" s="194">
        <v>48963</v>
      </c>
      <c r="O515" s="194"/>
      <c r="P515" s="194"/>
      <c r="Q515" s="194">
        <f t="shared" si="257"/>
        <v>48963</v>
      </c>
      <c r="R515" s="194"/>
      <c r="S515" s="194">
        <f t="shared" si="259"/>
        <v>8728.1666666666679</v>
      </c>
      <c r="T515" s="194">
        <f t="shared" si="260"/>
        <v>87281.666666666672</v>
      </c>
      <c r="U515" s="194">
        <f t="shared" si="261"/>
        <v>8568.5249999999996</v>
      </c>
      <c r="V515" s="194">
        <f t="shared" si="262"/>
        <v>1468.8899999999999</v>
      </c>
      <c r="W515" s="194">
        <f t="shared" si="263"/>
        <v>2448.15</v>
      </c>
      <c r="X515" s="194">
        <f t="shared" si="264"/>
        <v>979.26</v>
      </c>
      <c r="Y515" s="194">
        <v>1989</v>
      </c>
      <c r="Z515" s="194">
        <v>1417</v>
      </c>
      <c r="AA515" s="195"/>
      <c r="AB515" s="195">
        <f t="shared" si="268"/>
        <v>73834.64444444445</v>
      </c>
      <c r="AC515" s="195">
        <f t="shared" si="269"/>
        <v>886015.7333333334</v>
      </c>
      <c r="AD515" s="195"/>
      <c r="AE515" s="195"/>
      <c r="AF515" s="195"/>
      <c r="AG515" s="195"/>
      <c r="AH515" s="195"/>
      <c r="AI515" s="195"/>
      <c r="AJ515" s="195"/>
      <c r="AK515" s="195"/>
      <c r="AL515" s="195"/>
      <c r="AM515" s="197"/>
      <c r="AN515" s="197"/>
      <c r="AO515" s="197"/>
      <c r="AP515" s="197"/>
      <c r="AQ515" s="197"/>
      <c r="AR515" s="197"/>
      <c r="AS515" s="197"/>
      <c r="AT515" s="197"/>
      <c r="AU515" s="197"/>
      <c r="AV515" s="197"/>
      <c r="AW515" s="197"/>
      <c r="AX515" s="197"/>
      <c r="AY515" s="197"/>
      <c r="AZ515" s="197"/>
      <c r="BA515" s="197"/>
      <c r="BB515" s="197"/>
      <c r="BC515" s="197"/>
      <c r="BD515" s="197"/>
      <c r="BE515" s="197"/>
      <c r="BF515" s="197"/>
      <c r="BG515" s="197"/>
      <c r="BH515" s="197"/>
      <c r="BI515" s="197"/>
      <c r="BJ515" s="197"/>
      <c r="BK515" s="197"/>
      <c r="BL515" s="197"/>
      <c r="BM515" s="197"/>
      <c r="BN515" s="197"/>
      <c r="BO515" s="197"/>
      <c r="BP515" s="197"/>
      <c r="BQ515" s="197"/>
      <c r="BR515" s="197"/>
      <c r="BS515" s="197"/>
      <c r="BT515" s="197"/>
      <c r="BU515" s="197"/>
      <c r="BV515" s="197"/>
      <c r="BW515" s="197"/>
      <c r="BX515" s="197"/>
      <c r="BY515" s="197"/>
      <c r="BZ515" s="197"/>
      <c r="CA515" s="197"/>
      <c r="CB515" s="197"/>
      <c r="CC515" s="197"/>
      <c r="CD515" s="197"/>
      <c r="CE515" s="197"/>
      <c r="CF515" s="197"/>
      <c r="CG515" s="197"/>
      <c r="CH515" s="197"/>
      <c r="CI515" s="197"/>
      <c r="CJ515" s="197"/>
      <c r="CK515" s="197"/>
      <c r="CL515" s="197"/>
      <c r="CM515" s="197"/>
      <c r="CN515" s="197"/>
      <c r="CO515" s="197"/>
      <c r="CP515" s="197"/>
      <c r="CQ515" s="197"/>
      <c r="CR515" s="197"/>
      <c r="CS515" s="197"/>
      <c r="CT515" s="197"/>
      <c r="CU515" s="197"/>
      <c r="CV515" s="197"/>
      <c r="CW515" s="197"/>
      <c r="CX515" s="197"/>
      <c r="CY515" s="197"/>
      <c r="CZ515" s="197"/>
      <c r="DA515" s="197"/>
      <c r="DB515" s="197"/>
      <c r="DC515" s="197"/>
      <c r="DD515" s="197"/>
      <c r="DE515" s="197"/>
      <c r="DF515" s="197"/>
      <c r="DG515" s="197"/>
      <c r="DH515" s="197"/>
      <c r="DI515" s="197"/>
      <c r="DJ515" s="197"/>
      <c r="DK515" s="197"/>
      <c r="DL515" s="197"/>
      <c r="DM515" s="197"/>
      <c r="DN515" s="197"/>
      <c r="DO515" s="197"/>
      <c r="DP515" s="197"/>
      <c r="DQ515" s="197"/>
      <c r="DR515" s="197"/>
      <c r="DS515" s="197"/>
      <c r="DT515" s="197"/>
      <c r="DU515" s="197"/>
      <c r="DV515" s="197"/>
      <c r="DW515" s="197"/>
      <c r="DX515" s="197"/>
      <c r="DY515" s="197"/>
      <c r="DZ515" s="197"/>
      <c r="EA515" s="197"/>
      <c r="EB515" s="197"/>
      <c r="EC515" s="197"/>
      <c r="ED515" s="197"/>
      <c r="EE515" s="197"/>
      <c r="EF515" s="197"/>
      <c r="EG515" s="197"/>
      <c r="EH515" s="197"/>
      <c r="EI515" s="197"/>
      <c r="EJ515" s="197"/>
      <c r="EK515" s="197"/>
      <c r="EL515" s="197"/>
      <c r="EM515" s="197"/>
      <c r="EN515" s="197"/>
      <c r="EO515" s="197"/>
      <c r="EP515" s="197"/>
      <c r="EQ515" s="197"/>
      <c r="ER515" s="197"/>
      <c r="ES515" s="197"/>
      <c r="ET515" s="197"/>
      <c r="EU515" s="197"/>
      <c r="EV515" s="197"/>
      <c r="EW515" s="197"/>
      <c r="EX515" s="197"/>
      <c r="EY515" s="197"/>
      <c r="EZ515" s="197"/>
      <c r="FA515" s="197"/>
      <c r="FB515" s="197"/>
      <c r="FC515" s="197"/>
      <c r="FD515" s="197"/>
      <c r="FE515" s="197"/>
      <c r="FF515" s="197"/>
      <c r="FG515" s="197"/>
      <c r="FH515" s="197"/>
      <c r="FI515" s="197"/>
      <c r="FJ515" s="197"/>
      <c r="FK515" s="197"/>
      <c r="FL515" s="197"/>
      <c r="FM515" s="197"/>
      <c r="FN515" s="197"/>
      <c r="FO515" s="197"/>
      <c r="FP515" s="197"/>
      <c r="FQ515" s="197"/>
      <c r="FR515" s="197"/>
      <c r="FS515" s="197"/>
      <c r="FT515" s="197"/>
      <c r="FU515" s="197"/>
      <c r="FV515" s="197"/>
      <c r="FW515" s="197"/>
      <c r="FX515" s="197"/>
      <c r="FY515" s="197"/>
      <c r="FZ515" s="197"/>
      <c r="GA515" s="197"/>
      <c r="GB515" s="197"/>
      <c r="GC515" s="197"/>
      <c r="GD515" s="197"/>
      <c r="GE515" s="197"/>
      <c r="GF515" s="197"/>
      <c r="GG515" s="197"/>
      <c r="GH515" s="197"/>
      <c r="GI515" s="197"/>
      <c r="GJ515" s="197"/>
      <c r="GK515" s="197"/>
      <c r="GL515" s="197"/>
      <c r="GM515" s="197"/>
      <c r="GN515" s="197"/>
      <c r="GO515" s="197"/>
      <c r="GP515" s="197"/>
      <c r="GQ515" s="197"/>
      <c r="GR515" s="197"/>
      <c r="GS515" s="197"/>
      <c r="GT515" s="197"/>
      <c r="GU515" s="197"/>
      <c r="GV515" s="197"/>
      <c r="GW515" s="197"/>
      <c r="GX515" s="197"/>
      <c r="GY515" s="197"/>
      <c r="GZ515" s="197"/>
      <c r="HA515" s="197"/>
      <c r="HB515" s="197"/>
      <c r="HC515" s="197"/>
      <c r="HD515" s="197"/>
      <c r="HE515" s="197"/>
      <c r="HF515" s="197"/>
      <c r="HG515" s="197"/>
      <c r="HH515" s="197"/>
      <c r="HI515" s="197"/>
      <c r="HJ515" s="197"/>
      <c r="HK515" s="197"/>
      <c r="HL515" s="197"/>
      <c r="HM515" s="197"/>
      <c r="HN515" s="197"/>
      <c r="HO515" s="197"/>
      <c r="HP515" s="197"/>
      <c r="HQ515" s="197"/>
      <c r="HR515" s="197"/>
      <c r="HS515" s="197"/>
      <c r="HT515" s="197"/>
      <c r="HU515" s="197"/>
      <c r="HV515" s="197"/>
      <c r="HW515" s="197"/>
      <c r="HX515" s="197"/>
      <c r="HY515" s="197"/>
      <c r="HZ515" s="197"/>
      <c r="IA515" s="197"/>
      <c r="IB515" s="197"/>
      <c r="IC515" s="197"/>
      <c r="ID515" s="197"/>
      <c r="IE515" s="197"/>
      <c r="IF515" s="197"/>
      <c r="IG515" s="197"/>
      <c r="IH515" s="197"/>
      <c r="II515" s="197"/>
      <c r="IJ515" s="197"/>
      <c r="IK515" s="197"/>
      <c r="IL515" s="197"/>
      <c r="IM515" s="197"/>
      <c r="IN515" s="197"/>
      <c r="IO515" s="197"/>
      <c r="IP515" s="197"/>
      <c r="IQ515" s="197"/>
      <c r="IR515" s="197"/>
      <c r="IS515" s="197"/>
      <c r="IT515" s="197"/>
      <c r="IU515" s="197"/>
      <c r="IV515" s="197"/>
      <c r="IW515" s="197"/>
      <c r="IX515" s="197"/>
      <c r="IY515" s="197"/>
      <c r="IZ515" s="197"/>
      <c r="JA515" s="197"/>
      <c r="JB515" s="197"/>
      <c r="JC515" s="197"/>
      <c r="JD515" s="197"/>
      <c r="JE515" s="197"/>
      <c r="JF515" s="197"/>
      <c r="JG515" s="197"/>
      <c r="JH515" s="197"/>
      <c r="JI515" s="197"/>
      <c r="JJ515" s="197"/>
      <c r="JK515" s="197"/>
      <c r="JL515" s="197"/>
      <c r="JM515" s="197"/>
      <c r="JN515" s="197"/>
      <c r="JO515" s="197"/>
      <c r="JP515" s="197"/>
      <c r="JQ515" s="197"/>
      <c r="JR515" s="197"/>
      <c r="JS515" s="197"/>
      <c r="JT515" s="197"/>
      <c r="JU515" s="197"/>
      <c r="JV515" s="197"/>
      <c r="JW515" s="197"/>
      <c r="JX515" s="197"/>
      <c r="JY515" s="197"/>
      <c r="JZ515" s="197"/>
      <c r="KA515" s="197"/>
      <c r="KB515" s="197"/>
      <c r="KC515" s="197"/>
      <c r="KD515" s="197"/>
      <c r="KE515" s="197"/>
      <c r="KF515" s="197"/>
      <c r="KG515" s="197"/>
      <c r="KH515" s="197"/>
      <c r="KI515" s="197"/>
      <c r="KJ515" s="197"/>
      <c r="KK515" s="197"/>
      <c r="KL515" s="197"/>
      <c r="KM515" s="197"/>
      <c r="KN515" s="197"/>
      <c r="KO515" s="197"/>
      <c r="KP515" s="197"/>
      <c r="KQ515" s="197"/>
      <c r="KR515" s="197"/>
      <c r="KS515" s="197"/>
      <c r="KT515" s="197"/>
      <c r="KU515" s="197"/>
      <c r="KV515" s="197"/>
      <c r="KW515" s="197"/>
      <c r="KX515" s="197"/>
      <c r="KY515" s="197"/>
      <c r="KZ515" s="197"/>
      <c r="LA515" s="197"/>
      <c r="LB515" s="197"/>
      <c r="LC515" s="197"/>
      <c r="LD515" s="197"/>
      <c r="LE515" s="197"/>
      <c r="LF515" s="197"/>
      <c r="LG515" s="197"/>
      <c r="LH515" s="197"/>
      <c r="LI515" s="197"/>
      <c r="LJ515" s="197"/>
      <c r="LK515" s="197"/>
      <c r="LL515" s="197"/>
      <c r="LM515" s="197"/>
      <c r="LN515" s="197"/>
      <c r="LO515" s="197"/>
      <c r="LP515" s="197"/>
      <c r="LQ515" s="197"/>
      <c r="LR515" s="197"/>
      <c r="LS515" s="197"/>
      <c r="LT515" s="197"/>
      <c r="LU515" s="197"/>
      <c r="LV515" s="197"/>
      <c r="LW515" s="197"/>
      <c r="LX515" s="197"/>
      <c r="LY515" s="197"/>
      <c r="LZ515" s="197"/>
      <c r="MA515" s="197"/>
      <c r="MB515" s="197"/>
      <c r="MC515" s="197"/>
      <c r="MD515" s="197"/>
      <c r="ME515" s="197"/>
      <c r="MF515" s="197"/>
      <c r="MG515" s="197"/>
      <c r="MH515" s="197"/>
      <c r="MI515" s="197"/>
      <c r="MJ515" s="197"/>
      <c r="MK515" s="197"/>
      <c r="ML515" s="197"/>
      <c r="MM515" s="197"/>
      <c r="MN515" s="197"/>
      <c r="MO515" s="197"/>
      <c r="MP515" s="197"/>
      <c r="MQ515" s="197"/>
      <c r="MR515" s="197"/>
      <c r="MS515" s="197"/>
      <c r="MT515" s="197"/>
      <c r="MU515" s="197"/>
      <c r="MV515" s="197"/>
      <c r="MW515" s="197"/>
      <c r="MX515" s="197"/>
      <c r="MY515" s="197"/>
      <c r="MZ515" s="197"/>
      <c r="NA515" s="197"/>
      <c r="NB515" s="197"/>
      <c r="NC515" s="197"/>
      <c r="ND515" s="197"/>
      <c r="NE515" s="197"/>
      <c r="NF515" s="197"/>
      <c r="NG515" s="197"/>
      <c r="NH515" s="197"/>
      <c r="NI515" s="197"/>
      <c r="NJ515" s="197"/>
      <c r="NK515" s="197"/>
      <c r="NL515" s="197"/>
      <c r="NM515" s="197"/>
      <c r="NN515" s="197"/>
      <c r="NO515" s="197"/>
      <c r="NP515" s="197"/>
      <c r="NQ515" s="197"/>
      <c r="NR515" s="197"/>
      <c r="NS515" s="197"/>
      <c r="NT515" s="197"/>
      <c r="NU515" s="197"/>
      <c r="NV515" s="197"/>
      <c r="NW515" s="197"/>
      <c r="NX515" s="197"/>
      <c r="NY515" s="197"/>
      <c r="NZ515" s="197"/>
      <c r="OA515" s="197"/>
      <c r="OB515" s="197"/>
      <c r="OC515" s="197"/>
      <c r="OD515" s="197"/>
      <c r="OE515" s="197"/>
      <c r="OF515" s="197"/>
      <c r="OG515" s="197"/>
      <c r="OH515" s="197"/>
      <c r="OI515" s="197"/>
      <c r="OJ515" s="197"/>
      <c r="OK515" s="197"/>
      <c r="OL515" s="197"/>
      <c r="OM515" s="197"/>
      <c r="ON515" s="197"/>
      <c r="OO515" s="197"/>
      <c r="OP515" s="197"/>
      <c r="OQ515" s="197"/>
      <c r="OR515" s="197"/>
      <c r="OS515" s="197"/>
      <c r="OT515" s="197"/>
      <c r="OU515" s="197"/>
      <c r="OV515" s="197"/>
      <c r="OW515" s="197"/>
      <c r="OX515" s="197"/>
      <c r="OY515" s="197"/>
      <c r="OZ515" s="197"/>
      <c r="PA515" s="197"/>
      <c r="PB515" s="197"/>
      <c r="PC515" s="197"/>
      <c r="PD515" s="197"/>
      <c r="PE515" s="197"/>
      <c r="PF515" s="197"/>
      <c r="PG515" s="197"/>
      <c r="PH515" s="197"/>
      <c r="PI515" s="197"/>
      <c r="PJ515" s="197"/>
      <c r="PK515" s="197"/>
      <c r="PL515" s="197"/>
      <c r="PM515" s="197"/>
      <c r="PN515" s="197"/>
      <c r="PO515" s="197"/>
      <c r="PP515" s="197"/>
      <c r="PQ515" s="197"/>
      <c r="PR515" s="197"/>
      <c r="PS515" s="197"/>
      <c r="PT515" s="197"/>
      <c r="PU515" s="197"/>
      <c r="PV515" s="197"/>
      <c r="PW515" s="197"/>
      <c r="PX515" s="197"/>
      <c r="PY515" s="197"/>
      <c r="PZ515" s="197"/>
      <c r="QA515" s="197"/>
      <c r="QB515" s="197"/>
      <c r="QC515" s="197"/>
      <c r="QD515" s="197"/>
      <c r="QE515" s="197"/>
      <c r="QF515" s="197"/>
      <c r="QG515" s="197"/>
      <c r="QH515" s="197"/>
      <c r="QI515" s="197"/>
      <c r="QJ515" s="197"/>
      <c r="QK515" s="197"/>
      <c r="QL515" s="197"/>
      <c r="QM515" s="197"/>
      <c r="QN515" s="197"/>
      <c r="QO515" s="197"/>
      <c r="QP515" s="197"/>
      <c r="QQ515" s="197"/>
      <c r="QR515" s="197"/>
      <c r="QS515" s="197"/>
      <c r="QT515" s="197"/>
      <c r="QU515" s="197"/>
      <c r="QV515" s="197"/>
      <c r="QW515" s="197"/>
      <c r="QX515" s="197"/>
      <c r="QY515" s="197"/>
      <c r="QZ515" s="197"/>
      <c r="RA515" s="197"/>
      <c r="RB515" s="197"/>
      <c r="RC515" s="197"/>
      <c r="RD515" s="197"/>
      <c r="RE515" s="197"/>
      <c r="RF515" s="197"/>
      <c r="RG515" s="197"/>
      <c r="RH515" s="197"/>
      <c r="RI515" s="197"/>
      <c r="RJ515" s="197"/>
      <c r="RK515" s="197"/>
      <c r="RL515" s="197"/>
      <c r="RM515" s="197"/>
      <c r="RN515" s="197"/>
      <c r="RO515" s="197"/>
      <c r="RP515" s="197"/>
      <c r="RQ515" s="197"/>
      <c r="RR515" s="197"/>
      <c r="RS515" s="197"/>
      <c r="RT515" s="197"/>
      <c r="RU515" s="197"/>
      <c r="RV515" s="197"/>
      <c r="RW515" s="197"/>
      <c r="RX515" s="197"/>
      <c r="RY515" s="197"/>
      <c r="RZ515" s="197"/>
      <c r="SA515" s="197"/>
      <c r="SB515" s="197"/>
      <c r="SC515" s="197"/>
      <c r="SD515" s="197"/>
      <c r="SE515" s="197"/>
      <c r="SF515" s="197"/>
      <c r="SG515" s="197"/>
      <c r="SH515" s="197"/>
      <c r="SI515" s="197"/>
      <c r="SJ515" s="197"/>
      <c r="SK515" s="197"/>
      <c r="SL515" s="197"/>
      <c r="SM515" s="197"/>
      <c r="SN515" s="197"/>
      <c r="SO515" s="197"/>
      <c r="SP515" s="197"/>
      <c r="SQ515" s="197"/>
      <c r="SR515" s="197"/>
      <c r="SS515" s="197"/>
      <c r="ST515" s="197"/>
      <c r="SU515" s="197"/>
      <c r="SV515" s="197"/>
      <c r="SW515" s="197"/>
      <c r="SX515" s="197"/>
      <c r="SY515" s="197"/>
      <c r="SZ515" s="197"/>
      <c r="TA515" s="197"/>
      <c r="TB515" s="197"/>
      <c r="TC515" s="197"/>
      <c r="TD515" s="197"/>
      <c r="TE515" s="197"/>
      <c r="TF515" s="197"/>
      <c r="TG515" s="197"/>
      <c r="TH515" s="197"/>
      <c r="TI515" s="197"/>
      <c r="TJ515" s="197"/>
      <c r="TK515" s="197"/>
      <c r="TL515" s="197"/>
      <c r="TM515" s="197"/>
      <c r="TN515" s="197"/>
      <c r="TO515" s="197"/>
      <c r="TP515" s="197"/>
      <c r="TQ515" s="197"/>
      <c r="TR515" s="197"/>
      <c r="TS515" s="197"/>
      <c r="TT515" s="197"/>
      <c r="TU515" s="197"/>
      <c r="TV515" s="197"/>
      <c r="TW515" s="197"/>
      <c r="TX515" s="197"/>
      <c r="TY515" s="197"/>
      <c r="TZ515" s="197"/>
      <c r="UA515" s="197"/>
      <c r="UB515" s="197"/>
      <c r="UC515" s="197"/>
      <c r="UD515" s="197"/>
      <c r="UE515" s="197"/>
      <c r="UF515" s="197"/>
      <c r="UG515" s="197"/>
      <c r="UH515" s="197"/>
      <c r="UI515" s="197"/>
      <c r="UJ515" s="197"/>
      <c r="UK515" s="197"/>
      <c r="UL515" s="197"/>
      <c r="UM515" s="197"/>
      <c r="UN515" s="197"/>
      <c r="UO515" s="197"/>
      <c r="UP515" s="197"/>
      <c r="UQ515" s="197"/>
      <c r="UR515" s="197"/>
      <c r="US515" s="197"/>
      <c r="UT515" s="197"/>
      <c r="UU515" s="197"/>
      <c r="UV515" s="197"/>
      <c r="UW515" s="197"/>
      <c r="UX515" s="197"/>
      <c r="UY515" s="197"/>
      <c r="UZ515" s="197"/>
      <c r="VA515" s="197"/>
      <c r="VB515" s="197"/>
      <c r="VC515" s="197"/>
      <c r="VD515" s="197"/>
    </row>
    <row r="516" spans="1:576" s="23" customFormat="1" ht="15" customHeight="1" x14ac:dyDescent="0.2">
      <c r="A516" s="18">
        <v>35</v>
      </c>
      <c r="B516" s="89" t="s">
        <v>325</v>
      </c>
      <c r="C516" s="89" t="s">
        <v>326</v>
      </c>
      <c r="D516" s="20">
        <v>14</v>
      </c>
      <c r="E516" s="89" t="s">
        <v>245</v>
      </c>
      <c r="F516" s="89" t="s">
        <v>327</v>
      </c>
      <c r="G516" s="130">
        <v>15</v>
      </c>
      <c r="H516" s="22">
        <v>40</v>
      </c>
      <c r="I516" s="22" t="s">
        <v>107</v>
      </c>
      <c r="J516" s="21" t="s">
        <v>205</v>
      </c>
      <c r="K516" s="21" t="s">
        <v>272</v>
      </c>
      <c r="L516" s="21" t="s">
        <v>289</v>
      </c>
      <c r="M516" s="22">
        <v>1</v>
      </c>
      <c r="N516" s="62">
        <v>48963</v>
      </c>
      <c r="O516" s="62"/>
      <c r="P516" s="62"/>
      <c r="Q516" s="62">
        <f t="shared" si="257"/>
        <v>48963</v>
      </c>
      <c r="R516" s="62"/>
      <c r="S516" s="62">
        <f t="shared" si="259"/>
        <v>8728.1666666666679</v>
      </c>
      <c r="T516" s="62">
        <f t="shared" si="260"/>
        <v>87281.666666666672</v>
      </c>
      <c r="U516" s="62">
        <f t="shared" si="261"/>
        <v>8568.5249999999996</v>
      </c>
      <c r="V516" s="62">
        <f t="shared" si="262"/>
        <v>1468.8899999999999</v>
      </c>
      <c r="W516" s="62">
        <f t="shared" si="263"/>
        <v>2448.15</v>
      </c>
      <c r="X516" s="62">
        <f t="shared" si="264"/>
        <v>979.26</v>
      </c>
      <c r="Y516" s="62">
        <v>1989</v>
      </c>
      <c r="Z516" s="62">
        <v>1417</v>
      </c>
      <c r="AA516" s="64"/>
      <c r="AB516" s="64">
        <f t="shared" si="268"/>
        <v>73834.64444444445</v>
      </c>
      <c r="AC516" s="64">
        <f t="shared" si="269"/>
        <v>886015.7333333334</v>
      </c>
      <c r="AD516" s="64"/>
      <c r="AE516" s="64"/>
      <c r="AF516" s="64"/>
      <c r="AG516" s="64"/>
      <c r="AH516" s="64"/>
      <c r="AI516" s="64"/>
      <c r="AJ516" s="64"/>
      <c r="AK516" s="64"/>
      <c r="AL516" s="6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J516" s="24"/>
      <c r="CK516" s="24"/>
      <c r="CL516" s="24"/>
      <c r="CM516" s="24"/>
      <c r="CN516" s="24"/>
      <c r="CO516" s="24"/>
      <c r="CP516" s="24"/>
      <c r="CQ516" s="24"/>
      <c r="CR516" s="24"/>
      <c r="CS516" s="24"/>
      <c r="CT516" s="24"/>
      <c r="CU516" s="24"/>
      <c r="CV516" s="24"/>
      <c r="CW516" s="24"/>
      <c r="CX516" s="24"/>
      <c r="CY516" s="24"/>
      <c r="CZ516" s="24"/>
      <c r="DA516" s="24"/>
      <c r="DB516" s="24"/>
      <c r="DC516" s="24"/>
      <c r="DD516" s="24"/>
      <c r="DE516" s="24"/>
      <c r="DF516" s="24"/>
      <c r="DG516" s="24"/>
      <c r="DH516" s="24"/>
      <c r="DI516" s="24"/>
      <c r="DJ516" s="24"/>
      <c r="DK516" s="24"/>
      <c r="DL516" s="24"/>
      <c r="DM516" s="24"/>
      <c r="DN516" s="24"/>
      <c r="DO516" s="24"/>
      <c r="DP516" s="24"/>
      <c r="DQ516" s="24"/>
      <c r="DR516" s="24"/>
      <c r="DS516" s="24"/>
      <c r="DT516" s="24"/>
      <c r="DU516" s="24"/>
      <c r="DV516" s="24"/>
      <c r="DW516" s="24"/>
      <c r="DX516" s="24"/>
      <c r="DY516" s="24"/>
      <c r="DZ516" s="24"/>
      <c r="EA516" s="24"/>
      <c r="EB516" s="24"/>
      <c r="EC516" s="24"/>
      <c r="ED516" s="24"/>
      <c r="EE516" s="24"/>
      <c r="EF516" s="24"/>
      <c r="EG516" s="24"/>
      <c r="EH516" s="24"/>
      <c r="EI516" s="24"/>
      <c r="EJ516" s="24"/>
      <c r="EK516" s="24"/>
      <c r="EL516" s="24"/>
      <c r="EM516" s="24"/>
      <c r="EN516" s="24"/>
      <c r="EO516" s="24"/>
      <c r="EP516" s="24"/>
      <c r="EQ516" s="24"/>
      <c r="ER516" s="24"/>
      <c r="ES516" s="24"/>
      <c r="ET516" s="24"/>
      <c r="EU516" s="24"/>
      <c r="EV516" s="24"/>
      <c r="EW516" s="24"/>
      <c r="EX516" s="24"/>
      <c r="EY516" s="24"/>
      <c r="EZ516" s="24"/>
      <c r="FA516" s="24"/>
      <c r="FB516" s="24"/>
      <c r="FC516" s="24"/>
      <c r="FD516" s="24"/>
      <c r="FE516" s="24"/>
      <c r="FF516" s="24"/>
      <c r="FG516" s="24"/>
      <c r="FH516" s="24"/>
      <c r="FI516" s="24"/>
      <c r="FJ516" s="24"/>
      <c r="FK516" s="24"/>
      <c r="FL516" s="24"/>
      <c r="FM516" s="24"/>
      <c r="FN516" s="24"/>
      <c r="FO516" s="24"/>
      <c r="FP516" s="24"/>
      <c r="FQ516" s="24"/>
      <c r="FR516" s="24"/>
      <c r="FS516" s="24"/>
      <c r="FT516" s="24"/>
      <c r="FU516" s="24"/>
      <c r="FV516" s="24"/>
      <c r="FW516" s="24"/>
      <c r="FX516" s="24"/>
      <c r="FY516" s="24"/>
      <c r="FZ516" s="24"/>
      <c r="GA516" s="24"/>
      <c r="GB516" s="24"/>
      <c r="GC516" s="24"/>
      <c r="GD516" s="24"/>
      <c r="GE516" s="24"/>
      <c r="GF516" s="24"/>
      <c r="GG516" s="24"/>
      <c r="GH516" s="24"/>
      <c r="GI516" s="24"/>
      <c r="GJ516" s="24"/>
      <c r="GK516" s="24"/>
      <c r="GL516" s="24"/>
      <c r="GM516" s="24"/>
      <c r="GN516" s="24"/>
      <c r="GO516" s="24"/>
      <c r="GP516" s="24"/>
      <c r="GQ516" s="24"/>
      <c r="GR516" s="24"/>
      <c r="GS516" s="24"/>
      <c r="GT516" s="24"/>
      <c r="GU516" s="24"/>
      <c r="GV516" s="24"/>
      <c r="GW516" s="24"/>
      <c r="GX516" s="24"/>
      <c r="GY516" s="24"/>
      <c r="GZ516" s="24"/>
      <c r="HA516" s="24"/>
      <c r="HB516" s="24"/>
      <c r="HC516" s="24"/>
      <c r="HD516" s="24"/>
      <c r="HE516" s="24"/>
      <c r="HF516" s="24"/>
      <c r="HG516" s="24"/>
      <c r="HH516" s="24"/>
      <c r="HI516" s="24"/>
      <c r="HJ516" s="24"/>
      <c r="HK516" s="24"/>
      <c r="HL516" s="24"/>
      <c r="HM516" s="24"/>
      <c r="HN516" s="24"/>
      <c r="HO516" s="24"/>
      <c r="HP516" s="24"/>
      <c r="HQ516" s="24"/>
      <c r="HR516" s="24"/>
      <c r="HS516" s="24"/>
      <c r="HT516" s="24"/>
      <c r="HU516" s="24"/>
      <c r="HV516" s="24"/>
      <c r="HW516" s="24"/>
      <c r="HX516" s="24"/>
      <c r="HY516" s="24"/>
      <c r="HZ516" s="24"/>
      <c r="IA516" s="24"/>
      <c r="IB516" s="24"/>
      <c r="IC516" s="24"/>
      <c r="ID516" s="24"/>
      <c r="IE516" s="24"/>
      <c r="IF516" s="24"/>
      <c r="IG516" s="24"/>
      <c r="IH516" s="24"/>
      <c r="II516" s="24"/>
      <c r="IJ516" s="24"/>
      <c r="IK516" s="24"/>
      <c r="IL516" s="24"/>
      <c r="IM516" s="24"/>
      <c r="IN516" s="24"/>
      <c r="IO516" s="24"/>
      <c r="IP516" s="24"/>
      <c r="IQ516" s="24"/>
      <c r="IR516" s="24"/>
      <c r="IS516" s="24"/>
      <c r="IT516" s="24"/>
      <c r="IU516" s="24"/>
      <c r="IV516" s="24"/>
      <c r="IW516" s="24"/>
      <c r="IX516" s="24"/>
      <c r="IY516" s="24"/>
      <c r="IZ516" s="24"/>
      <c r="JA516" s="24"/>
      <c r="JB516" s="24"/>
      <c r="JC516" s="24"/>
      <c r="JD516" s="24"/>
      <c r="JE516" s="24"/>
      <c r="JF516" s="24"/>
      <c r="JG516" s="24"/>
      <c r="JH516" s="24"/>
      <c r="JI516" s="24"/>
      <c r="JJ516" s="24"/>
      <c r="JK516" s="24"/>
      <c r="JL516" s="24"/>
      <c r="JM516" s="24"/>
      <c r="JN516" s="24"/>
      <c r="JO516" s="24"/>
      <c r="JP516" s="24"/>
      <c r="JQ516" s="24"/>
      <c r="JR516" s="24"/>
      <c r="JS516" s="24"/>
      <c r="JT516" s="24"/>
      <c r="JU516" s="24"/>
      <c r="JV516" s="24"/>
      <c r="JW516" s="24"/>
      <c r="JX516" s="24"/>
      <c r="JY516" s="24"/>
      <c r="JZ516" s="24"/>
      <c r="KA516" s="24"/>
      <c r="KB516" s="24"/>
      <c r="KC516" s="24"/>
      <c r="KD516" s="24"/>
      <c r="KE516" s="24"/>
      <c r="KF516" s="24"/>
      <c r="KG516" s="24"/>
      <c r="KH516" s="24"/>
      <c r="KI516" s="24"/>
      <c r="KJ516" s="24"/>
      <c r="KK516" s="24"/>
      <c r="KL516" s="24"/>
      <c r="KM516" s="24"/>
      <c r="KN516" s="24"/>
      <c r="KO516" s="24"/>
      <c r="KP516" s="24"/>
      <c r="KQ516" s="24"/>
      <c r="KR516" s="24"/>
      <c r="KS516" s="24"/>
      <c r="KT516" s="24"/>
      <c r="KU516" s="24"/>
      <c r="KV516" s="24"/>
      <c r="KW516" s="24"/>
      <c r="KX516" s="24"/>
      <c r="KY516" s="24"/>
      <c r="KZ516" s="24"/>
      <c r="LA516" s="24"/>
      <c r="LB516" s="24"/>
      <c r="LC516" s="24"/>
      <c r="LD516" s="24"/>
      <c r="LE516" s="24"/>
      <c r="LF516" s="24"/>
      <c r="LG516" s="24"/>
      <c r="LH516" s="24"/>
      <c r="LI516" s="24"/>
      <c r="LJ516" s="24"/>
      <c r="LK516" s="24"/>
      <c r="LL516" s="24"/>
      <c r="LM516" s="24"/>
      <c r="LN516" s="24"/>
      <c r="LO516" s="24"/>
      <c r="LP516" s="24"/>
      <c r="LQ516" s="24"/>
      <c r="LR516" s="24"/>
      <c r="LS516" s="24"/>
      <c r="LT516" s="24"/>
      <c r="LU516" s="24"/>
      <c r="LV516" s="24"/>
      <c r="LW516" s="24"/>
      <c r="LX516" s="24"/>
      <c r="LY516" s="24"/>
      <c r="LZ516" s="24"/>
      <c r="MA516" s="24"/>
      <c r="MB516" s="24"/>
      <c r="MC516" s="24"/>
      <c r="MD516" s="24"/>
      <c r="ME516" s="24"/>
      <c r="MF516" s="24"/>
      <c r="MG516" s="24"/>
      <c r="MH516" s="24"/>
      <c r="MI516" s="24"/>
      <c r="MJ516" s="24"/>
      <c r="MK516" s="24"/>
      <c r="ML516" s="24"/>
      <c r="MM516" s="24"/>
      <c r="MN516" s="24"/>
      <c r="MO516" s="24"/>
      <c r="MP516" s="24"/>
      <c r="MQ516" s="24"/>
      <c r="MR516" s="24"/>
      <c r="MS516" s="24"/>
      <c r="MT516" s="24"/>
      <c r="MU516" s="24"/>
      <c r="MV516" s="24"/>
      <c r="MW516" s="24"/>
      <c r="MX516" s="24"/>
      <c r="MY516" s="24"/>
      <c r="MZ516" s="24"/>
      <c r="NA516" s="24"/>
      <c r="NB516" s="24"/>
      <c r="NC516" s="24"/>
      <c r="ND516" s="24"/>
      <c r="NE516" s="24"/>
      <c r="NF516" s="24"/>
      <c r="NG516" s="24"/>
      <c r="NH516" s="24"/>
      <c r="NI516" s="24"/>
      <c r="NJ516" s="24"/>
      <c r="NK516" s="24"/>
      <c r="NL516" s="24"/>
      <c r="NM516" s="24"/>
      <c r="NN516" s="24"/>
      <c r="NO516" s="24"/>
      <c r="NP516" s="24"/>
      <c r="NQ516" s="24"/>
      <c r="NR516" s="24"/>
      <c r="NS516" s="24"/>
      <c r="NT516" s="24"/>
      <c r="NU516" s="24"/>
      <c r="NV516" s="24"/>
      <c r="NW516" s="24"/>
      <c r="NX516" s="24"/>
      <c r="NY516" s="24"/>
      <c r="NZ516" s="24"/>
      <c r="OA516" s="24"/>
      <c r="OB516" s="24"/>
      <c r="OC516" s="24"/>
      <c r="OD516" s="24"/>
      <c r="OE516" s="24"/>
      <c r="OF516" s="24"/>
      <c r="OG516" s="24"/>
      <c r="OH516" s="24"/>
      <c r="OI516" s="24"/>
      <c r="OJ516" s="24"/>
      <c r="OK516" s="24"/>
      <c r="OL516" s="24"/>
      <c r="OM516" s="24"/>
      <c r="ON516" s="24"/>
      <c r="OO516" s="24"/>
      <c r="OP516" s="24"/>
      <c r="OQ516" s="24"/>
      <c r="OR516" s="24"/>
      <c r="OS516" s="24"/>
      <c r="OT516" s="24"/>
      <c r="OU516" s="24"/>
      <c r="OV516" s="24"/>
      <c r="OW516" s="24"/>
      <c r="OX516" s="24"/>
      <c r="OY516" s="24"/>
      <c r="OZ516" s="24"/>
      <c r="PA516" s="24"/>
      <c r="PB516" s="24"/>
      <c r="PC516" s="24"/>
      <c r="PD516" s="24"/>
      <c r="PE516" s="24"/>
      <c r="PF516" s="24"/>
      <c r="PG516" s="24"/>
      <c r="PH516" s="24"/>
      <c r="PI516" s="24"/>
      <c r="PJ516" s="24"/>
      <c r="PK516" s="24"/>
      <c r="PL516" s="24"/>
      <c r="PM516" s="24"/>
      <c r="PN516" s="24"/>
      <c r="PO516" s="24"/>
      <c r="PP516" s="24"/>
      <c r="PQ516" s="24"/>
      <c r="PR516" s="24"/>
      <c r="PS516" s="24"/>
      <c r="PT516" s="24"/>
      <c r="PU516" s="24"/>
      <c r="PV516" s="24"/>
      <c r="PW516" s="24"/>
      <c r="PX516" s="24"/>
      <c r="PY516" s="24"/>
      <c r="PZ516" s="24"/>
      <c r="QA516" s="24"/>
      <c r="QB516" s="24"/>
      <c r="QC516" s="24"/>
      <c r="QD516" s="24"/>
      <c r="QE516" s="24"/>
      <c r="QF516" s="24"/>
      <c r="QG516" s="24"/>
      <c r="QH516" s="24"/>
      <c r="QI516" s="24"/>
      <c r="QJ516" s="24"/>
      <c r="QK516" s="24"/>
      <c r="QL516" s="24"/>
      <c r="QM516" s="24"/>
      <c r="QN516" s="24"/>
      <c r="QO516" s="24"/>
      <c r="QP516" s="24"/>
      <c r="QQ516" s="24"/>
      <c r="QR516" s="24"/>
      <c r="QS516" s="24"/>
      <c r="QT516" s="24"/>
      <c r="QU516" s="24"/>
      <c r="QV516" s="24"/>
      <c r="QW516" s="24"/>
      <c r="QX516" s="24"/>
      <c r="QY516" s="24"/>
      <c r="QZ516" s="24"/>
      <c r="RA516" s="24"/>
      <c r="RB516" s="24"/>
      <c r="RC516" s="24"/>
      <c r="RD516" s="24"/>
      <c r="RE516" s="24"/>
      <c r="RF516" s="24"/>
      <c r="RG516" s="24"/>
      <c r="RH516" s="24"/>
      <c r="RI516" s="24"/>
      <c r="RJ516" s="24"/>
      <c r="RK516" s="24"/>
      <c r="RL516" s="24"/>
      <c r="RM516" s="24"/>
      <c r="RN516" s="24"/>
      <c r="RO516" s="24"/>
      <c r="RP516" s="24"/>
      <c r="RQ516" s="24"/>
      <c r="RR516" s="24"/>
      <c r="RS516" s="24"/>
      <c r="RT516" s="24"/>
      <c r="RU516" s="24"/>
      <c r="RV516" s="24"/>
      <c r="RW516" s="24"/>
      <c r="RX516" s="24"/>
      <c r="RY516" s="24"/>
      <c r="RZ516" s="24"/>
      <c r="SA516" s="24"/>
      <c r="SB516" s="24"/>
      <c r="SC516" s="24"/>
      <c r="SD516" s="24"/>
      <c r="SE516" s="24"/>
      <c r="SF516" s="24"/>
      <c r="SG516" s="24"/>
      <c r="SH516" s="24"/>
      <c r="SI516" s="24"/>
      <c r="SJ516" s="24"/>
      <c r="SK516" s="24"/>
      <c r="SL516" s="24"/>
      <c r="SM516" s="24"/>
      <c r="SN516" s="24"/>
      <c r="SO516" s="24"/>
      <c r="SP516" s="24"/>
      <c r="SQ516" s="24"/>
      <c r="SR516" s="24"/>
      <c r="SS516" s="24"/>
      <c r="ST516" s="24"/>
      <c r="SU516" s="24"/>
      <c r="SV516" s="24"/>
      <c r="SW516" s="24"/>
      <c r="SX516" s="24"/>
      <c r="SY516" s="24"/>
      <c r="SZ516" s="24"/>
      <c r="TA516" s="24"/>
      <c r="TB516" s="24"/>
      <c r="TC516" s="24"/>
      <c r="TD516" s="24"/>
      <c r="TE516" s="24"/>
      <c r="TF516" s="24"/>
      <c r="TG516" s="24"/>
      <c r="TH516" s="24"/>
      <c r="TI516" s="24"/>
      <c r="TJ516" s="24"/>
      <c r="TK516" s="24"/>
      <c r="TL516" s="24"/>
      <c r="TM516" s="24"/>
      <c r="TN516" s="24"/>
      <c r="TO516" s="24"/>
      <c r="TP516" s="24"/>
      <c r="TQ516" s="24"/>
      <c r="TR516" s="24"/>
      <c r="TS516" s="24"/>
      <c r="TT516" s="24"/>
      <c r="TU516" s="24"/>
      <c r="TV516" s="24"/>
      <c r="TW516" s="24"/>
      <c r="TX516" s="24"/>
      <c r="TY516" s="24"/>
      <c r="TZ516" s="24"/>
      <c r="UA516" s="24"/>
      <c r="UB516" s="24"/>
      <c r="UC516" s="24"/>
      <c r="UD516" s="24"/>
      <c r="UE516" s="24"/>
      <c r="UF516" s="24"/>
      <c r="UG516" s="24"/>
      <c r="UH516" s="24"/>
      <c r="UI516" s="24"/>
      <c r="UJ516" s="24"/>
      <c r="UK516" s="24"/>
      <c r="UL516" s="24"/>
      <c r="UM516" s="24"/>
      <c r="UN516" s="24"/>
      <c r="UO516" s="24"/>
      <c r="UP516" s="24"/>
      <c r="UQ516" s="24"/>
      <c r="UR516" s="24"/>
      <c r="US516" s="24"/>
      <c r="UT516" s="24"/>
      <c r="UU516" s="24"/>
      <c r="UV516" s="24"/>
      <c r="UW516" s="24"/>
      <c r="UX516" s="24"/>
      <c r="UY516" s="24"/>
      <c r="UZ516" s="24"/>
      <c r="VA516" s="24"/>
      <c r="VB516" s="24"/>
      <c r="VC516" s="24"/>
      <c r="VD516" s="24"/>
    </row>
    <row r="517" spans="1:576" s="23" customFormat="1" ht="15" customHeight="1" x14ac:dyDescent="0.2">
      <c r="A517" s="18">
        <v>36</v>
      </c>
      <c r="B517" s="89" t="s">
        <v>325</v>
      </c>
      <c r="C517" s="89" t="s">
        <v>326</v>
      </c>
      <c r="D517" s="20">
        <v>14</v>
      </c>
      <c r="E517" s="89" t="s">
        <v>245</v>
      </c>
      <c r="F517" s="89" t="s">
        <v>327</v>
      </c>
      <c r="G517" s="130">
        <v>15</v>
      </c>
      <c r="H517" s="22">
        <v>40</v>
      </c>
      <c r="I517" s="22" t="s">
        <v>107</v>
      </c>
      <c r="J517" s="21" t="s">
        <v>206</v>
      </c>
      <c r="K517" s="21" t="s">
        <v>272</v>
      </c>
      <c r="L517" s="21" t="s">
        <v>289</v>
      </c>
      <c r="M517" s="22">
        <v>1</v>
      </c>
      <c r="N517" s="62">
        <v>48963</v>
      </c>
      <c r="O517" s="62"/>
      <c r="P517" s="62"/>
      <c r="Q517" s="62">
        <f t="shared" si="257"/>
        <v>48963</v>
      </c>
      <c r="R517" s="62">
        <f>70.1*7</f>
        <v>490.69999999999993</v>
      </c>
      <c r="S517" s="62">
        <f t="shared" si="259"/>
        <v>8728.1666666666679</v>
      </c>
      <c r="T517" s="62">
        <f t="shared" si="260"/>
        <v>87281.666666666672</v>
      </c>
      <c r="U517" s="62">
        <f t="shared" si="261"/>
        <v>8568.5249999999996</v>
      </c>
      <c r="V517" s="62">
        <f t="shared" si="262"/>
        <v>1468.8899999999999</v>
      </c>
      <c r="W517" s="62">
        <f t="shared" si="263"/>
        <v>2448.15</v>
      </c>
      <c r="X517" s="62">
        <f t="shared" si="264"/>
        <v>979.26</v>
      </c>
      <c r="Y517" s="62">
        <v>1989</v>
      </c>
      <c r="Z517" s="62">
        <v>1417</v>
      </c>
      <c r="AA517" s="64"/>
      <c r="AB517" s="64">
        <f t="shared" si="268"/>
        <v>74325.344444444432</v>
      </c>
      <c r="AC517" s="64">
        <f t="shared" si="269"/>
        <v>891904.13333333319</v>
      </c>
      <c r="AD517" s="64"/>
      <c r="AE517" s="64"/>
      <c r="AF517" s="64"/>
      <c r="AG517" s="64"/>
      <c r="AH517" s="64"/>
      <c r="AI517" s="64"/>
      <c r="AJ517" s="64"/>
      <c r="AK517" s="64"/>
      <c r="AL517" s="6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J517" s="24"/>
      <c r="CK517" s="24"/>
      <c r="CL517" s="24"/>
      <c r="CM517" s="24"/>
      <c r="CN517" s="24"/>
      <c r="CO517" s="24"/>
      <c r="CP517" s="24"/>
      <c r="CQ517" s="24"/>
      <c r="CR517" s="24"/>
      <c r="CS517" s="24"/>
      <c r="CT517" s="24"/>
      <c r="CU517" s="24"/>
      <c r="CV517" s="24"/>
      <c r="CW517" s="24"/>
      <c r="CX517" s="24"/>
      <c r="CY517" s="24"/>
      <c r="CZ517" s="24"/>
      <c r="DA517" s="24"/>
      <c r="DB517" s="24"/>
      <c r="DC517" s="24"/>
      <c r="DD517" s="24"/>
      <c r="DE517" s="24"/>
      <c r="DF517" s="24"/>
      <c r="DG517" s="24"/>
      <c r="DH517" s="24"/>
      <c r="DI517" s="24"/>
      <c r="DJ517" s="24"/>
      <c r="DK517" s="24"/>
      <c r="DL517" s="24"/>
      <c r="DM517" s="24"/>
      <c r="DN517" s="24"/>
      <c r="DO517" s="24"/>
      <c r="DP517" s="24"/>
      <c r="DQ517" s="24"/>
      <c r="DR517" s="24"/>
      <c r="DS517" s="24"/>
      <c r="DT517" s="24"/>
      <c r="DU517" s="24"/>
      <c r="DV517" s="24"/>
      <c r="DW517" s="24"/>
      <c r="DX517" s="24"/>
      <c r="DY517" s="24"/>
      <c r="DZ517" s="24"/>
      <c r="EA517" s="24"/>
      <c r="EB517" s="24"/>
      <c r="EC517" s="24"/>
      <c r="ED517" s="24"/>
      <c r="EE517" s="24"/>
      <c r="EF517" s="24"/>
      <c r="EG517" s="24"/>
      <c r="EH517" s="24"/>
      <c r="EI517" s="24"/>
      <c r="EJ517" s="24"/>
      <c r="EK517" s="24"/>
      <c r="EL517" s="24"/>
      <c r="EM517" s="24"/>
      <c r="EN517" s="24"/>
      <c r="EO517" s="24"/>
      <c r="EP517" s="24"/>
      <c r="EQ517" s="24"/>
      <c r="ER517" s="24"/>
      <c r="ES517" s="24"/>
      <c r="ET517" s="24"/>
      <c r="EU517" s="24"/>
      <c r="EV517" s="24"/>
      <c r="EW517" s="24"/>
      <c r="EX517" s="24"/>
      <c r="EY517" s="24"/>
      <c r="EZ517" s="24"/>
      <c r="FA517" s="24"/>
      <c r="FB517" s="24"/>
      <c r="FC517" s="24"/>
      <c r="FD517" s="24"/>
      <c r="FE517" s="24"/>
      <c r="FF517" s="24"/>
      <c r="FG517" s="24"/>
      <c r="FH517" s="24"/>
      <c r="FI517" s="24"/>
      <c r="FJ517" s="24"/>
      <c r="FK517" s="24"/>
      <c r="FL517" s="24"/>
      <c r="FM517" s="24"/>
      <c r="FN517" s="24"/>
      <c r="FO517" s="24"/>
      <c r="FP517" s="24"/>
      <c r="FQ517" s="24"/>
      <c r="FR517" s="24"/>
      <c r="FS517" s="24"/>
      <c r="FT517" s="24"/>
      <c r="FU517" s="24"/>
      <c r="FV517" s="24"/>
      <c r="FW517" s="24"/>
      <c r="FX517" s="24"/>
      <c r="FY517" s="24"/>
      <c r="FZ517" s="24"/>
      <c r="GA517" s="24"/>
      <c r="GB517" s="24"/>
      <c r="GC517" s="24"/>
      <c r="GD517" s="24"/>
      <c r="GE517" s="24"/>
      <c r="GF517" s="24"/>
      <c r="GG517" s="24"/>
      <c r="GH517" s="24"/>
      <c r="GI517" s="24"/>
      <c r="GJ517" s="24"/>
      <c r="GK517" s="24"/>
      <c r="GL517" s="24"/>
      <c r="GM517" s="24"/>
      <c r="GN517" s="24"/>
      <c r="GO517" s="24"/>
      <c r="GP517" s="24"/>
      <c r="GQ517" s="24"/>
      <c r="GR517" s="24"/>
      <c r="GS517" s="24"/>
      <c r="GT517" s="24"/>
      <c r="GU517" s="24"/>
      <c r="GV517" s="24"/>
      <c r="GW517" s="24"/>
      <c r="GX517" s="24"/>
      <c r="GY517" s="24"/>
      <c r="GZ517" s="24"/>
      <c r="HA517" s="24"/>
      <c r="HB517" s="24"/>
      <c r="HC517" s="24"/>
      <c r="HD517" s="24"/>
      <c r="HE517" s="24"/>
      <c r="HF517" s="24"/>
      <c r="HG517" s="24"/>
      <c r="HH517" s="24"/>
      <c r="HI517" s="24"/>
      <c r="HJ517" s="24"/>
      <c r="HK517" s="24"/>
      <c r="HL517" s="24"/>
      <c r="HM517" s="24"/>
      <c r="HN517" s="24"/>
      <c r="HO517" s="24"/>
      <c r="HP517" s="24"/>
      <c r="HQ517" s="24"/>
      <c r="HR517" s="24"/>
      <c r="HS517" s="24"/>
      <c r="HT517" s="24"/>
      <c r="HU517" s="24"/>
      <c r="HV517" s="24"/>
      <c r="HW517" s="24"/>
      <c r="HX517" s="24"/>
      <c r="HY517" s="24"/>
      <c r="HZ517" s="24"/>
      <c r="IA517" s="24"/>
      <c r="IB517" s="24"/>
      <c r="IC517" s="24"/>
      <c r="ID517" s="24"/>
      <c r="IE517" s="24"/>
      <c r="IF517" s="24"/>
      <c r="IG517" s="24"/>
      <c r="IH517" s="24"/>
      <c r="II517" s="24"/>
      <c r="IJ517" s="24"/>
      <c r="IK517" s="24"/>
      <c r="IL517" s="24"/>
      <c r="IM517" s="24"/>
      <c r="IN517" s="24"/>
      <c r="IO517" s="24"/>
      <c r="IP517" s="24"/>
      <c r="IQ517" s="24"/>
      <c r="IR517" s="24"/>
      <c r="IS517" s="24"/>
      <c r="IT517" s="24"/>
      <c r="IU517" s="24"/>
      <c r="IV517" s="24"/>
      <c r="IW517" s="24"/>
      <c r="IX517" s="24"/>
      <c r="IY517" s="24"/>
      <c r="IZ517" s="24"/>
      <c r="JA517" s="24"/>
      <c r="JB517" s="24"/>
      <c r="JC517" s="24"/>
      <c r="JD517" s="24"/>
      <c r="JE517" s="24"/>
      <c r="JF517" s="24"/>
      <c r="JG517" s="24"/>
      <c r="JH517" s="24"/>
      <c r="JI517" s="24"/>
      <c r="JJ517" s="24"/>
      <c r="JK517" s="24"/>
      <c r="JL517" s="24"/>
      <c r="JM517" s="24"/>
      <c r="JN517" s="24"/>
      <c r="JO517" s="24"/>
      <c r="JP517" s="24"/>
      <c r="JQ517" s="24"/>
      <c r="JR517" s="24"/>
      <c r="JS517" s="24"/>
      <c r="JT517" s="24"/>
      <c r="JU517" s="24"/>
      <c r="JV517" s="24"/>
      <c r="JW517" s="24"/>
      <c r="JX517" s="24"/>
      <c r="JY517" s="24"/>
      <c r="JZ517" s="24"/>
      <c r="KA517" s="24"/>
      <c r="KB517" s="24"/>
      <c r="KC517" s="24"/>
      <c r="KD517" s="24"/>
      <c r="KE517" s="24"/>
      <c r="KF517" s="24"/>
      <c r="KG517" s="24"/>
      <c r="KH517" s="24"/>
      <c r="KI517" s="24"/>
      <c r="KJ517" s="24"/>
      <c r="KK517" s="24"/>
      <c r="KL517" s="24"/>
      <c r="KM517" s="24"/>
      <c r="KN517" s="24"/>
      <c r="KO517" s="24"/>
      <c r="KP517" s="24"/>
      <c r="KQ517" s="24"/>
      <c r="KR517" s="24"/>
      <c r="KS517" s="24"/>
      <c r="KT517" s="24"/>
      <c r="KU517" s="24"/>
      <c r="KV517" s="24"/>
      <c r="KW517" s="24"/>
      <c r="KX517" s="24"/>
      <c r="KY517" s="24"/>
      <c r="KZ517" s="24"/>
      <c r="LA517" s="24"/>
      <c r="LB517" s="24"/>
      <c r="LC517" s="24"/>
      <c r="LD517" s="24"/>
      <c r="LE517" s="24"/>
      <c r="LF517" s="24"/>
      <c r="LG517" s="24"/>
      <c r="LH517" s="24"/>
      <c r="LI517" s="24"/>
      <c r="LJ517" s="24"/>
      <c r="LK517" s="24"/>
      <c r="LL517" s="24"/>
      <c r="LM517" s="24"/>
      <c r="LN517" s="24"/>
      <c r="LO517" s="24"/>
      <c r="LP517" s="24"/>
      <c r="LQ517" s="24"/>
      <c r="LR517" s="24"/>
      <c r="LS517" s="24"/>
      <c r="LT517" s="24"/>
      <c r="LU517" s="24"/>
      <c r="LV517" s="24"/>
      <c r="LW517" s="24"/>
      <c r="LX517" s="24"/>
      <c r="LY517" s="24"/>
      <c r="LZ517" s="24"/>
      <c r="MA517" s="24"/>
      <c r="MB517" s="24"/>
      <c r="MC517" s="24"/>
      <c r="MD517" s="24"/>
      <c r="ME517" s="24"/>
      <c r="MF517" s="24"/>
      <c r="MG517" s="24"/>
      <c r="MH517" s="24"/>
      <c r="MI517" s="24"/>
      <c r="MJ517" s="24"/>
      <c r="MK517" s="24"/>
      <c r="ML517" s="24"/>
      <c r="MM517" s="24"/>
      <c r="MN517" s="24"/>
      <c r="MO517" s="24"/>
      <c r="MP517" s="24"/>
      <c r="MQ517" s="24"/>
      <c r="MR517" s="24"/>
      <c r="MS517" s="24"/>
      <c r="MT517" s="24"/>
      <c r="MU517" s="24"/>
      <c r="MV517" s="24"/>
      <c r="MW517" s="24"/>
      <c r="MX517" s="24"/>
      <c r="MY517" s="24"/>
      <c r="MZ517" s="24"/>
      <c r="NA517" s="24"/>
      <c r="NB517" s="24"/>
      <c r="NC517" s="24"/>
      <c r="ND517" s="24"/>
      <c r="NE517" s="24"/>
      <c r="NF517" s="24"/>
      <c r="NG517" s="24"/>
      <c r="NH517" s="24"/>
      <c r="NI517" s="24"/>
      <c r="NJ517" s="24"/>
      <c r="NK517" s="24"/>
      <c r="NL517" s="24"/>
      <c r="NM517" s="24"/>
      <c r="NN517" s="24"/>
      <c r="NO517" s="24"/>
      <c r="NP517" s="24"/>
      <c r="NQ517" s="24"/>
      <c r="NR517" s="24"/>
      <c r="NS517" s="24"/>
      <c r="NT517" s="24"/>
      <c r="NU517" s="24"/>
      <c r="NV517" s="24"/>
      <c r="NW517" s="24"/>
      <c r="NX517" s="24"/>
      <c r="NY517" s="24"/>
      <c r="NZ517" s="24"/>
      <c r="OA517" s="24"/>
      <c r="OB517" s="24"/>
      <c r="OC517" s="24"/>
      <c r="OD517" s="24"/>
      <c r="OE517" s="24"/>
      <c r="OF517" s="24"/>
      <c r="OG517" s="24"/>
      <c r="OH517" s="24"/>
      <c r="OI517" s="24"/>
      <c r="OJ517" s="24"/>
      <c r="OK517" s="24"/>
      <c r="OL517" s="24"/>
      <c r="OM517" s="24"/>
      <c r="ON517" s="24"/>
      <c r="OO517" s="24"/>
      <c r="OP517" s="24"/>
      <c r="OQ517" s="24"/>
      <c r="OR517" s="24"/>
      <c r="OS517" s="24"/>
      <c r="OT517" s="24"/>
      <c r="OU517" s="24"/>
      <c r="OV517" s="24"/>
      <c r="OW517" s="24"/>
      <c r="OX517" s="24"/>
      <c r="OY517" s="24"/>
      <c r="OZ517" s="24"/>
      <c r="PA517" s="24"/>
      <c r="PB517" s="24"/>
      <c r="PC517" s="24"/>
      <c r="PD517" s="24"/>
      <c r="PE517" s="24"/>
      <c r="PF517" s="24"/>
      <c r="PG517" s="24"/>
      <c r="PH517" s="24"/>
      <c r="PI517" s="24"/>
      <c r="PJ517" s="24"/>
      <c r="PK517" s="24"/>
      <c r="PL517" s="24"/>
      <c r="PM517" s="24"/>
      <c r="PN517" s="24"/>
      <c r="PO517" s="24"/>
      <c r="PP517" s="24"/>
      <c r="PQ517" s="24"/>
      <c r="PR517" s="24"/>
      <c r="PS517" s="24"/>
      <c r="PT517" s="24"/>
      <c r="PU517" s="24"/>
      <c r="PV517" s="24"/>
      <c r="PW517" s="24"/>
      <c r="PX517" s="24"/>
      <c r="PY517" s="24"/>
      <c r="PZ517" s="24"/>
      <c r="QA517" s="24"/>
      <c r="QB517" s="24"/>
      <c r="QC517" s="24"/>
      <c r="QD517" s="24"/>
      <c r="QE517" s="24"/>
      <c r="QF517" s="24"/>
      <c r="QG517" s="24"/>
      <c r="QH517" s="24"/>
      <c r="QI517" s="24"/>
      <c r="QJ517" s="24"/>
      <c r="QK517" s="24"/>
      <c r="QL517" s="24"/>
      <c r="QM517" s="24"/>
      <c r="QN517" s="24"/>
      <c r="QO517" s="24"/>
      <c r="QP517" s="24"/>
      <c r="QQ517" s="24"/>
      <c r="QR517" s="24"/>
      <c r="QS517" s="24"/>
      <c r="QT517" s="24"/>
      <c r="QU517" s="24"/>
      <c r="QV517" s="24"/>
      <c r="QW517" s="24"/>
      <c r="QX517" s="24"/>
      <c r="QY517" s="24"/>
      <c r="QZ517" s="24"/>
      <c r="RA517" s="24"/>
      <c r="RB517" s="24"/>
      <c r="RC517" s="24"/>
      <c r="RD517" s="24"/>
      <c r="RE517" s="24"/>
      <c r="RF517" s="24"/>
      <c r="RG517" s="24"/>
      <c r="RH517" s="24"/>
      <c r="RI517" s="24"/>
      <c r="RJ517" s="24"/>
      <c r="RK517" s="24"/>
      <c r="RL517" s="24"/>
      <c r="RM517" s="24"/>
      <c r="RN517" s="24"/>
      <c r="RO517" s="24"/>
      <c r="RP517" s="24"/>
      <c r="RQ517" s="24"/>
      <c r="RR517" s="24"/>
      <c r="RS517" s="24"/>
      <c r="RT517" s="24"/>
      <c r="RU517" s="24"/>
      <c r="RV517" s="24"/>
      <c r="RW517" s="24"/>
      <c r="RX517" s="24"/>
      <c r="RY517" s="24"/>
      <c r="RZ517" s="24"/>
      <c r="SA517" s="24"/>
      <c r="SB517" s="24"/>
      <c r="SC517" s="24"/>
      <c r="SD517" s="24"/>
      <c r="SE517" s="24"/>
      <c r="SF517" s="24"/>
      <c r="SG517" s="24"/>
      <c r="SH517" s="24"/>
      <c r="SI517" s="24"/>
      <c r="SJ517" s="24"/>
      <c r="SK517" s="24"/>
      <c r="SL517" s="24"/>
      <c r="SM517" s="24"/>
      <c r="SN517" s="24"/>
      <c r="SO517" s="24"/>
      <c r="SP517" s="24"/>
      <c r="SQ517" s="24"/>
      <c r="SR517" s="24"/>
      <c r="SS517" s="24"/>
      <c r="ST517" s="24"/>
      <c r="SU517" s="24"/>
      <c r="SV517" s="24"/>
      <c r="SW517" s="24"/>
      <c r="SX517" s="24"/>
      <c r="SY517" s="24"/>
      <c r="SZ517" s="24"/>
      <c r="TA517" s="24"/>
      <c r="TB517" s="24"/>
      <c r="TC517" s="24"/>
      <c r="TD517" s="24"/>
      <c r="TE517" s="24"/>
      <c r="TF517" s="24"/>
      <c r="TG517" s="24"/>
      <c r="TH517" s="24"/>
      <c r="TI517" s="24"/>
      <c r="TJ517" s="24"/>
      <c r="TK517" s="24"/>
      <c r="TL517" s="24"/>
      <c r="TM517" s="24"/>
      <c r="TN517" s="24"/>
      <c r="TO517" s="24"/>
      <c r="TP517" s="24"/>
      <c r="TQ517" s="24"/>
      <c r="TR517" s="24"/>
      <c r="TS517" s="24"/>
      <c r="TT517" s="24"/>
      <c r="TU517" s="24"/>
      <c r="TV517" s="24"/>
      <c r="TW517" s="24"/>
      <c r="TX517" s="24"/>
      <c r="TY517" s="24"/>
      <c r="TZ517" s="24"/>
      <c r="UA517" s="24"/>
      <c r="UB517" s="24"/>
      <c r="UC517" s="24"/>
      <c r="UD517" s="24"/>
      <c r="UE517" s="24"/>
      <c r="UF517" s="24"/>
      <c r="UG517" s="24"/>
      <c r="UH517" s="24"/>
      <c r="UI517" s="24"/>
      <c r="UJ517" s="24"/>
      <c r="UK517" s="24"/>
      <c r="UL517" s="24"/>
      <c r="UM517" s="24"/>
      <c r="UN517" s="24"/>
      <c r="UO517" s="24"/>
      <c r="UP517" s="24"/>
      <c r="UQ517" s="24"/>
      <c r="UR517" s="24"/>
      <c r="US517" s="24"/>
      <c r="UT517" s="24"/>
      <c r="UU517" s="24"/>
      <c r="UV517" s="24"/>
      <c r="UW517" s="24"/>
      <c r="UX517" s="24"/>
      <c r="UY517" s="24"/>
      <c r="UZ517" s="24"/>
      <c r="VA517" s="24"/>
      <c r="VB517" s="24"/>
      <c r="VC517" s="24"/>
      <c r="VD517" s="24"/>
    </row>
    <row r="518" spans="1:576" s="196" customFormat="1" ht="15" customHeight="1" x14ac:dyDescent="0.2">
      <c r="A518" s="297">
        <v>37</v>
      </c>
      <c r="B518" s="189" t="s">
        <v>325</v>
      </c>
      <c r="C518" s="189" t="s">
        <v>326</v>
      </c>
      <c r="D518" s="190">
        <v>14</v>
      </c>
      <c r="E518" s="189" t="s">
        <v>245</v>
      </c>
      <c r="F518" s="189" t="s">
        <v>327</v>
      </c>
      <c r="G518" s="192">
        <v>15</v>
      </c>
      <c r="H518" s="193">
        <v>40</v>
      </c>
      <c r="I518" s="193" t="s">
        <v>107</v>
      </c>
      <c r="J518" s="191" t="s">
        <v>173</v>
      </c>
      <c r="K518" s="191" t="s">
        <v>276</v>
      </c>
      <c r="L518" s="191" t="s">
        <v>194</v>
      </c>
      <c r="M518" s="193">
        <v>1</v>
      </c>
      <c r="N518" s="194">
        <v>48963</v>
      </c>
      <c r="O518" s="194"/>
      <c r="P518" s="194"/>
      <c r="Q518" s="194">
        <f>N518+O518+P518</f>
        <v>48963</v>
      </c>
      <c r="R518" s="194"/>
      <c r="S518" s="194">
        <f>(Q518+Y518+Z518)/30*5</f>
        <v>8728.1666666666679</v>
      </c>
      <c r="T518" s="194">
        <f>(Q518+Y518+Z518)/30*50</f>
        <v>87281.666666666672</v>
      </c>
      <c r="U518" s="194">
        <f>Q518*17.5%</f>
        <v>8568.5249999999996</v>
      </c>
      <c r="V518" s="194">
        <f>Q518*3%</f>
        <v>1468.8899999999999</v>
      </c>
      <c r="W518" s="194">
        <f>Q518*5%</f>
        <v>2448.15</v>
      </c>
      <c r="X518" s="194">
        <f>Q518*2%</f>
        <v>979.26</v>
      </c>
      <c r="Y518" s="194">
        <v>1989</v>
      </c>
      <c r="Z518" s="194">
        <v>1417</v>
      </c>
      <c r="AA518" s="195"/>
      <c r="AB518" s="195">
        <f>Q518+R518+U518+V518+W518+X518+Y518+Z518+(S518/12+T518/12+AA518/12)</f>
        <v>73834.64444444445</v>
      </c>
      <c r="AC518" s="195">
        <f t="shared" si="269"/>
        <v>886015.7333333334</v>
      </c>
      <c r="AD518" s="195"/>
      <c r="AE518" s="195"/>
      <c r="AF518" s="195"/>
      <c r="AG518" s="195"/>
      <c r="AH518" s="195"/>
      <c r="AI518" s="195"/>
      <c r="AJ518" s="195"/>
      <c r="AK518" s="195"/>
      <c r="AL518" s="195"/>
      <c r="AM518" s="197"/>
      <c r="AN518" s="197"/>
      <c r="AO518" s="197"/>
      <c r="AP518" s="197"/>
      <c r="AQ518" s="197"/>
      <c r="AR518" s="197"/>
      <c r="AS518" s="197"/>
      <c r="AT518" s="197"/>
      <c r="AU518" s="197"/>
      <c r="AV518" s="197"/>
      <c r="AW518" s="197"/>
      <c r="AX518" s="197"/>
      <c r="AY518" s="197"/>
      <c r="AZ518" s="197"/>
      <c r="BA518" s="197"/>
      <c r="BB518" s="197"/>
      <c r="BC518" s="197"/>
      <c r="BD518" s="197"/>
      <c r="BE518" s="197"/>
      <c r="BF518" s="197"/>
      <c r="BG518" s="197"/>
      <c r="BH518" s="197"/>
      <c r="BI518" s="197"/>
      <c r="BJ518" s="197"/>
      <c r="BK518" s="197"/>
      <c r="BL518" s="197"/>
      <c r="BM518" s="197"/>
      <c r="BN518" s="197"/>
      <c r="BO518" s="197"/>
      <c r="BP518" s="197"/>
      <c r="BQ518" s="197"/>
      <c r="BR518" s="197"/>
      <c r="BS518" s="197"/>
      <c r="BT518" s="197"/>
      <c r="BU518" s="197"/>
      <c r="BV518" s="197"/>
      <c r="BW518" s="197"/>
      <c r="BX518" s="197"/>
      <c r="BY518" s="197"/>
      <c r="BZ518" s="197"/>
      <c r="CA518" s="197"/>
      <c r="CB518" s="197"/>
      <c r="CC518" s="197"/>
      <c r="CD518" s="197"/>
      <c r="CE518" s="197"/>
      <c r="CF518" s="197"/>
      <c r="CG518" s="197"/>
      <c r="CH518" s="197"/>
      <c r="CI518" s="197"/>
      <c r="CJ518" s="197"/>
      <c r="CK518" s="197"/>
      <c r="CL518" s="197"/>
      <c r="CM518" s="197"/>
      <c r="CN518" s="197"/>
      <c r="CO518" s="197"/>
      <c r="CP518" s="197"/>
      <c r="CQ518" s="197"/>
      <c r="CR518" s="197"/>
      <c r="CS518" s="197"/>
      <c r="CT518" s="197"/>
      <c r="CU518" s="197"/>
      <c r="CV518" s="197"/>
      <c r="CW518" s="197"/>
      <c r="CX518" s="197"/>
      <c r="CY518" s="197"/>
      <c r="CZ518" s="197"/>
      <c r="DA518" s="197"/>
      <c r="DB518" s="197"/>
      <c r="DC518" s="197"/>
      <c r="DD518" s="197"/>
      <c r="DE518" s="197"/>
      <c r="DF518" s="197"/>
      <c r="DG518" s="197"/>
      <c r="DH518" s="197"/>
      <c r="DI518" s="197"/>
      <c r="DJ518" s="197"/>
      <c r="DK518" s="197"/>
      <c r="DL518" s="197"/>
      <c r="DM518" s="197"/>
      <c r="DN518" s="197"/>
      <c r="DO518" s="197"/>
      <c r="DP518" s="197"/>
      <c r="DQ518" s="197"/>
      <c r="DR518" s="197"/>
      <c r="DS518" s="197"/>
      <c r="DT518" s="197"/>
      <c r="DU518" s="197"/>
      <c r="DV518" s="197"/>
      <c r="DW518" s="197"/>
      <c r="DX518" s="197"/>
      <c r="DY518" s="197"/>
      <c r="DZ518" s="197"/>
      <c r="EA518" s="197"/>
      <c r="EB518" s="197"/>
      <c r="EC518" s="197"/>
      <c r="ED518" s="197"/>
      <c r="EE518" s="197"/>
      <c r="EF518" s="197"/>
      <c r="EG518" s="197"/>
      <c r="EH518" s="197"/>
      <c r="EI518" s="197"/>
      <c r="EJ518" s="197"/>
      <c r="EK518" s="197"/>
      <c r="EL518" s="197"/>
      <c r="EM518" s="197"/>
      <c r="EN518" s="197"/>
      <c r="EO518" s="197"/>
      <c r="EP518" s="197"/>
      <c r="EQ518" s="197"/>
      <c r="ER518" s="197"/>
      <c r="ES518" s="197"/>
      <c r="ET518" s="197"/>
      <c r="EU518" s="197"/>
      <c r="EV518" s="197"/>
      <c r="EW518" s="197"/>
      <c r="EX518" s="197"/>
      <c r="EY518" s="197"/>
      <c r="EZ518" s="197"/>
      <c r="FA518" s="197"/>
      <c r="FB518" s="197"/>
      <c r="FC518" s="197"/>
      <c r="FD518" s="197"/>
      <c r="FE518" s="197"/>
      <c r="FF518" s="197"/>
      <c r="FG518" s="197"/>
      <c r="FH518" s="197"/>
      <c r="FI518" s="197"/>
      <c r="FJ518" s="197"/>
      <c r="FK518" s="197"/>
      <c r="FL518" s="197"/>
      <c r="FM518" s="197"/>
      <c r="FN518" s="197"/>
      <c r="FO518" s="197"/>
      <c r="FP518" s="197"/>
      <c r="FQ518" s="197"/>
      <c r="FR518" s="197"/>
      <c r="FS518" s="197"/>
      <c r="FT518" s="197"/>
      <c r="FU518" s="197"/>
      <c r="FV518" s="197"/>
      <c r="FW518" s="197"/>
      <c r="FX518" s="197"/>
      <c r="FY518" s="197"/>
      <c r="FZ518" s="197"/>
      <c r="GA518" s="197"/>
      <c r="GB518" s="197"/>
      <c r="GC518" s="197"/>
      <c r="GD518" s="197"/>
      <c r="GE518" s="197"/>
      <c r="GF518" s="197"/>
      <c r="GG518" s="197"/>
      <c r="GH518" s="197"/>
      <c r="GI518" s="197"/>
      <c r="GJ518" s="197"/>
      <c r="GK518" s="197"/>
      <c r="GL518" s="197"/>
      <c r="GM518" s="197"/>
      <c r="GN518" s="197"/>
      <c r="GO518" s="197"/>
      <c r="GP518" s="197"/>
      <c r="GQ518" s="197"/>
      <c r="GR518" s="197"/>
      <c r="GS518" s="197"/>
      <c r="GT518" s="197"/>
      <c r="GU518" s="197"/>
      <c r="GV518" s="197"/>
      <c r="GW518" s="197"/>
      <c r="GX518" s="197"/>
      <c r="GY518" s="197"/>
      <c r="GZ518" s="197"/>
      <c r="HA518" s="197"/>
      <c r="HB518" s="197"/>
      <c r="HC518" s="197"/>
      <c r="HD518" s="197"/>
      <c r="HE518" s="197"/>
      <c r="HF518" s="197"/>
      <c r="HG518" s="197"/>
      <c r="HH518" s="197"/>
      <c r="HI518" s="197"/>
      <c r="HJ518" s="197"/>
      <c r="HK518" s="197"/>
      <c r="HL518" s="197"/>
      <c r="HM518" s="197"/>
      <c r="HN518" s="197"/>
      <c r="HO518" s="197"/>
      <c r="HP518" s="197"/>
      <c r="HQ518" s="197"/>
      <c r="HR518" s="197"/>
      <c r="HS518" s="197"/>
      <c r="HT518" s="197"/>
      <c r="HU518" s="197"/>
      <c r="HV518" s="197"/>
      <c r="HW518" s="197"/>
      <c r="HX518" s="197"/>
      <c r="HY518" s="197"/>
      <c r="HZ518" s="197"/>
      <c r="IA518" s="197"/>
      <c r="IB518" s="197"/>
      <c r="IC518" s="197"/>
      <c r="ID518" s="197"/>
      <c r="IE518" s="197"/>
      <c r="IF518" s="197"/>
      <c r="IG518" s="197"/>
      <c r="IH518" s="197"/>
      <c r="II518" s="197"/>
      <c r="IJ518" s="197"/>
      <c r="IK518" s="197"/>
      <c r="IL518" s="197"/>
      <c r="IM518" s="197"/>
      <c r="IN518" s="197"/>
      <c r="IO518" s="197"/>
      <c r="IP518" s="197"/>
      <c r="IQ518" s="197"/>
      <c r="IR518" s="197"/>
      <c r="IS518" s="197"/>
      <c r="IT518" s="197"/>
      <c r="IU518" s="197"/>
      <c r="IV518" s="197"/>
      <c r="IW518" s="197"/>
      <c r="IX518" s="197"/>
      <c r="IY518" s="197"/>
      <c r="IZ518" s="197"/>
      <c r="JA518" s="197"/>
      <c r="JB518" s="197"/>
      <c r="JC518" s="197"/>
      <c r="JD518" s="197"/>
      <c r="JE518" s="197"/>
      <c r="JF518" s="197"/>
      <c r="JG518" s="197"/>
      <c r="JH518" s="197"/>
      <c r="JI518" s="197"/>
      <c r="JJ518" s="197"/>
      <c r="JK518" s="197"/>
      <c r="JL518" s="197"/>
      <c r="JM518" s="197"/>
      <c r="JN518" s="197"/>
      <c r="JO518" s="197"/>
      <c r="JP518" s="197"/>
      <c r="JQ518" s="197"/>
      <c r="JR518" s="197"/>
      <c r="JS518" s="197"/>
      <c r="JT518" s="197"/>
      <c r="JU518" s="197"/>
      <c r="JV518" s="197"/>
      <c r="JW518" s="197"/>
      <c r="JX518" s="197"/>
      <c r="JY518" s="197"/>
      <c r="JZ518" s="197"/>
      <c r="KA518" s="197"/>
      <c r="KB518" s="197"/>
      <c r="KC518" s="197"/>
      <c r="KD518" s="197"/>
      <c r="KE518" s="197"/>
      <c r="KF518" s="197"/>
      <c r="KG518" s="197"/>
      <c r="KH518" s="197"/>
      <c r="KI518" s="197"/>
      <c r="KJ518" s="197"/>
      <c r="KK518" s="197"/>
      <c r="KL518" s="197"/>
      <c r="KM518" s="197"/>
      <c r="KN518" s="197"/>
      <c r="KO518" s="197"/>
      <c r="KP518" s="197"/>
      <c r="KQ518" s="197"/>
      <c r="KR518" s="197"/>
      <c r="KS518" s="197"/>
      <c r="KT518" s="197"/>
      <c r="KU518" s="197"/>
      <c r="KV518" s="197"/>
      <c r="KW518" s="197"/>
      <c r="KX518" s="197"/>
      <c r="KY518" s="197"/>
      <c r="KZ518" s="197"/>
      <c r="LA518" s="197"/>
      <c r="LB518" s="197"/>
      <c r="LC518" s="197"/>
      <c r="LD518" s="197"/>
      <c r="LE518" s="197"/>
      <c r="LF518" s="197"/>
      <c r="LG518" s="197"/>
      <c r="LH518" s="197"/>
      <c r="LI518" s="197"/>
      <c r="LJ518" s="197"/>
      <c r="LK518" s="197"/>
      <c r="LL518" s="197"/>
      <c r="LM518" s="197"/>
      <c r="LN518" s="197"/>
      <c r="LO518" s="197"/>
      <c r="LP518" s="197"/>
      <c r="LQ518" s="197"/>
      <c r="LR518" s="197"/>
      <c r="LS518" s="197"/>
      <c r="LT518" s="197"/>
      <c r="LU518" s="197"/>
      <c r="LV518" s="197"/>
      <c r="LW518" s="197"/>
      <c r="LX518" s="197"/>
      <c r="LY518" s="197"/>
      <c r="LZ518" s="197"/>
      <c r="MA518" s="197"/>
      <c r="MB518" s="197"/>
      <c r="MC518" s="197"/>
      <c r="MD518" s="197"/>
      <c r="ME518" s="197"/>
      <c r="MF518" s="197"/>
      <c r="MG518" s="197"/>
      <c r="MH518" s="197"/>
      <c r="MI518" s="197"/>
      <c r="MJ518" s="197"/>
      <c r="MK518" s="197"/>
      <c r="ML518" s="197"/>
      <c r="MM518" s="197"/>
      <c r="MN518" s="197"/>
      <c r="MO518" s="197"/>
      <c r="MP518" s="197"/>
      <c r="MQ518" s="197"/>
      <c r="MR518" s="197"/>
      <c r="MS518" s="197"/>
      <c r="MT518" s="197"/>
      <c r="MU518" s="197"/>
      <c r="MV518" s="197"/>
      <c r="MW518" s="197"/>
      <c r="MX518" s="197"/>
      <c r="MY518" s="197"/>
      <c r="MZ518" s="197"/>
      <c r="NA518" s="197"/>
      <c r="NB518" s="197"/>
      <c r="NC518" s="197"/>
      <c r="ND518" s="197"/>
      <c r="NE518" s="197"/>
      <c r="NF518" s="197"/>
      <c r="NG518" s="197"/>
      <c r="NH518" s="197"/>
      <c r="NI518" s="197"/>
      <c r="NJ518" s="197"/>
      <c r="NK518" s="197"/>
      <c r="NL518" s="197"/>
      <c r="NM518" s="197"/>
      <c r="NN518" s="197"/>
      <c r="NO518" s="197"/>
      <c r="NP518" s="197"/>
      <c r="NQ518" s="197"/>
      <c r="NR518" s="197"/>
      <c r="NS518" s="197"/>
      <c r="NT518" s="197"/>
      <c r="NU518" s="197"/>
      <c r="NV518" s="197"/>
      <c r="NW518" s="197"/>
      <c r="NX518" s="197"/>
      <c r="NY518" s="197"/>
      <c r="NZ518" s="197"/>
      <c r="OA518" s="197"/>
      <c r="OB518" s="197"/>
      <c r="OC518" s="197"/>
      <c r="OD518" s="197"/>
      <c r="OE518" s="197"/>
      <c r="OF518" s="197"/>
      <c r="OG518" s="197"/>
      <c r="OH518" s="197"/>
      <c r="OI518" s="197"/>
      <c r="OJ518" s="197"/>
      <c r="OK518" s="197"/>
      <c r="OL518" s="197"/>
      <c r="OM518" s="197"/>
      <c r="ON518" s="197"/>
      <c r="OO518" s="197"/>
      <c r="OP518" s="197"/>
      <c r="OQ518" s="197"/>
      <c r="OR518" s="197"/>
      <c r="OS518" s="197"/>
      <c r="OT518" s="197"/>
      <c r="OU518" s="197"/>
      <c r="OV518" s="197"/>
      <c r="OW518" s="197"/>
      <c r="OX518" s="197"/>
      <c r="OY518" s="197"/>
      <c r="OZ518" s="197"/>
      <c r="PA518" s="197"/>
      <c r="PB518" s="197"/>
      <c r="PC518" s="197"/>
      <c r="PD518" s="197"/>
      <c r="PE518" s="197"/>
      <c r="PF518" s="197"/>
      <c r="PG518" s="197"/>
      <c r="PH518" s="197"/>
      <c r="PI518" s="197"/>
      <c r="PJ518" s="197"/>
      <c r="PK518" s="197"/>
      <c r="PL518" s="197"/>
      <c r="PM518" s="197"/>
      <c r="PN518" s="197"/>
      <c r="PO518" s="197"/>
      <c r="PP518" s="197"/>
      <c r="PQ518" s="197"/>
      <c r="PR518" s="197"/>
      <c r="PS518" s="197"/>
      <c r="PT518" s="197"/>
      <c r="PU518" s="197"/>
      <c r="PV518" s="197"/>
      <c r="PW518" s="197"/>
      <c r="PX518" s="197"/>
      <c r="PY518" s="197"/>
      <c r="PZ518" s="197"/>
      <c r="QA518" s="197"/>
      <c r="QB518" s="197"/>
      <c r="QC518" s="197"/>
      <c r="QD518" s="197"/>
      <c r="QE518" s="197"/>
      <c r="QF518" s="197"/>
      <c r="QG518" s="197"/>
      <c r="QH518" s="197"/>
      <c r="QI518" s="197"/>
      <c r="QJ518" s="197"/>
      <c r="QK518" s="197"/>
      <c r="QL518" s="197"/>
      <c r="QM518" s="197"/>
      <c r="QN518" s="197"/>
      <c r="QO518" s="197"/>
      <c r="QP518" s="197"/>
      <c r="QQ518" s="197"/>
      <c r="QR518" s="197"/>
      <c r="QS518" s="197"/>
      <c r="QT518" s="197"/>
      <c r="QU518" s="197"/>
      <c r="QV518" s="197"/>
      <c r="QW518" s="197"/>
      <c r="QX518" s="197"/>
      <c r="QY518" s="197"/>
      <c r="QZ518" s="197"/>
      <c r="RA518" s="197"/>
      <c r="RB518" s="197"/>
      <c r="RC518" s="197"/>
      <c r="RD518" s="197"/>
      <c r="RE518" s="197"/>
      <c r="RF518" s="197"/>
      <c r="RG518" s="197"/>
      <c r="RH518" s="197"/>
      <c r="RI518" s="197"/>
      <c r="RJ518" s="197"/>
      <c r="RK518" s="197"/>
      <c r="RL518" s="197"/>
      <c r="RM518" s="197"/>
      <c r="RN518" s="197"/>
      <c r="RO518" s="197"/>
      <c r="RP518" s="197"/>
      <c r="RQ518" s="197"/>
      <c r="RR518" s="197"/>
      <c r="RS518" s="197"/>
      <c r="RT518" s="197"/>
      <c r="RU518" s="197"/>
      <c r="RV518" s="197"/>
      <c r="RW518" s="197"/>
      <c r="RX518" s="197"/>
      <c r="RY518" s="197"/>
      <c r="RZ518" s="197"/>
      <c r="SA518" s="197"/>
      <c r="SB518" s="197"/>
      <c r="SC518" s="197"/>
      <c r="SD518" s="197"/>
      <c r="SE518" s="197"/>
      <c r="SF518" s="197"/>
      <c r="SG518" s="197"/>
      <c r="SH518" s="197"/>
      <c r="SI518" s="197"/>
      <c r="SJ518" s="197"/>
      <c r="SK518" s="197"/>
      <c r="SL518" s="197"/>
      <c r="SM518" s="197"/>
      <c r="SN518" s="197"/>
      <c r="SO518" s="197"/>
      <c r="SP518" s="197"/>
      <c r="SQ518" s="197"/>
      <c r="SR518" s="197"/>
      <c r="SS518" s="197"/>
      <c r="ST518" s="197"/>
      <c r="SU518" s="197"/>
      <c r="SV518" s="197"/>
      <c r="SW518" s="197"/>
      <c r="SX518" s="197"/>
      <c r="SY518" s="197"/>
      <c r="SZ518" s="197"/>
      <c r="TA518" s="197"/>
      <c r="TB518" s="197"/>
      <c r="TC518" s="197"/>
      <c r="TD518" s="197"/>
      <c r="TE518" s="197"/>
      <c r="TF518" s="197"/>
      <c r="TG518" s="197"/>
      <c r="TH518" s="197"/>
      <c r="TI518" s="197"/>
      <c r="TJ518" s="197"/>
      <c r="TK518" s="197"/>
      <c r="TL518" s="197"/>
      <c r="TM518" s="197"/>
      <c r="TN518" s="197"/>
      <c r="TO518" s="197"/>
      <c r="TP518" s="197"/>
      <c r="TQ518" s="197"/>
      <c r="TR518" s="197"/>
      <c r="TS518" s="197"/>
      <c r="TT518" s="197"/>
      <c r="TU518" s="197"/>
      <c r="TV518" s="197"/>
      <c r="TW518" s="197"/>
      <c r="TX518" s="197"/>
      <c r="TY518" s="197"/>
      <c r="TZ518" s="197"/>
      <c r="UA518" s="197"/>
      <c r="UB518" s="197"/>
      <c r="UC518" s="197"/>
      <c r="UD518" s="197"/>
      <c r="UE518" s="197"/>
      <c r="UF518" s="197"/>
      <c r="UG518" s="197"/>
      <c r="UH518" s="197"/>
      <c r="UI518" s="197"/>
      <c r="UJ518" s="197"/>
      <c r="UK518" s="197"/>
      <c r="UL518" s="197"/>
      <c r="UM518" s="197"/>
      <c r="UN518" s="197"/>
      <c r="UO518" s="197"/>
      <c r="UP518" s="197"/>
      <c r="UQ518" s="197"/>
      <c r="UR518" s="197"/>
      <c r="US518" s="197"/>
      <c r="UT518" s="197"/>
      <c r="UU518" s="197"/>
      <c r="UV518" s="197"/>
      <c r="UW518" s="197"/>
      <c r="UX518" s="197"/>
      <c r="UY518" s="197"/>
      <c r="UZ518" s="197"/>
      <c r="VA518" s="197"/>
      <c r="VB518" s="197"/>
      <c r="VC518" s="197"/>
      <c r="VD518" s="197"/>
    </row>
    <row r="519" spans="1:576" s="23" customFormat="1" ht="15" customHeight="1" x14ac:dyDescent="0.2">
      <c r="A519" s="18">
        <v>38</v>
      </c>
      <c r="B519" s="89" t="s">
        <v>325</v>
      </c>
      <c r="C519" s="89" t="s">
        <v>326</v>
      </c>
      <c r="D519" s="20">
        <v>14</v>
      </c>
      <c r="E519" s="89" t="s">
        <v>245</v>
      </c>
      <c r="F519" s="89" t="s">
        <v>327</v>
      </c>
      <c r="G519" s="130">
        <v>19</v>
      </c>
      <c r="H519" s="22">
        <v>40</v>
      </c>
      <c r="I519" s="22" t="s">
        <v>107</v>
      </c>
      <c r="J519" s="21" t="s">
        <v>207</v>
      </c>
      <c r="K519" s="156" t="s">
        <v>359</v>
      </c>
      <c r="L519" s="21" t="s">
        <v>117</v>
      </c>
      <c r="M519" s="22">
        <v>1</v>
      </c>
      <c r="N519" s="62">
        <v>82995</v>
      </c>
      <c r="O519" s="62"/>
      <c r="P519" s="62"/>
      <c r="Q519" s="62">
        <f t="shared" si="257"/>
        <v>82995</v>
      </c>
      <c r="R519" s="62"/>
      <c r="S519" s="62">
        <f t="shared" si="259"/>
        <v>14694.5</v>
      </c>
      <c r="T519" s="62">
        <f t="shared" si="260"/>
        <v>146945</v>
      </c>
      <c r="U519" s="62">
        <f t="shared" si="261"/>
        <v>14524.124999999998</v>
      </c>
      <c r="V519" s="62">
        <f t="shared" si="262"/>
        <v>2489.85</v>
      </c>
      <c r="W519" s="62">
        <f t="shared" si="263"/>
        <v>4149.75</v>
      </c>
      <c r="X519" s="62">
        <f t="shared" si="264"/>
        <v>1659.9</v>
      </c>
      <c r="Y519" s="62">
        <v>3037</v>
      </c>
      <c r="Z519" s="62">
        <v>2135</v>
      </c>
      <c r="AA519" s="64"/>
      <c r="AB519" s="64">
        <f t="shared" si="268"/>
        <v>124460.58333333333</v>
      </c>
      <c r="AC519" s="64">
        <f t="shared" si="269"/>
        <v>1493527</v>
      </c>
      <c r="AD519" s="64"/>
      <c r="AE519" s="64"/>
      <c r="AF519" s="64"/>
      <c r="AG519" s="64"/>
      <c r="AH519" s="64"/>
      <c r="AI519" s="64"/>
      <c r="AJ519" s="64"/>
      <c r="AK519" s="64"/>
      <c r="AL519" s="6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  <c r="BV519" s="24"/>
      <c r="BW519" s="24"/>
      <c r="BX519" s="24"/>
      <c r="BY519" s="24"/>
      <c r="BZ519" s="24"/>
      <c r="CA519" s="24"/>
      <c r="CB519" s="24"/>
      <c r="CC519" s="24"/>
      <c r="CD519" s="24"/>
      <c r="CE519" s="24"/>
      <c r="CF519" s="24"/>
      <c r="CG519" s="24"/>
      <c r="CH519" s="24"/>
      <c r="CI519" s="24"/>
      <c r="CJ519" s="24"/>
      <c r="CK519" s="24"/>
      <c r="CL519" s="24"/>
      <c r="CM519" s="24"/>
      <c r="CN519" s="24"/>
      <c r="CO519" s="24"/>
      <c r="CP519" s="24"/>
      <c r="CQ519" s="24"/>
      <c r="CR519" s="24"/>
      <c r="CS519" s="24"/>
      <c r="CT519" s="24"/>
      <c r="CU519" s="24"/>
      <c r="CV519" s="24"/>
      <c r="CW519" s="24"/>
      <c r="CX519" s="24"/>
      <c r="CY519" s="24"/>
      <c r="CZ519" s="24"/>
      <c r="DA519" s="24"/>
      <c r="DB519" s="24"/>
      <c r="DC519" s="24"/>
      <c r="DD519" s="24"/>
      <c r="DE519" s="24"/>
      <c r="DF519" s="24"/>
      <c r="DG519" s="24"/>
      <c r="DH519" s="24"/>
      <c r="DI519" s="24"/>
      <c r="DJ519" s="24"/>
      <c r="DK519" s="24"/>
      <c r="DL519" s="24"/>
      <c r="DM519" s="24"/>
      <c r="DN519" s="24"/>
      <c r="DO519" s="24"/>
      <c r="DP519" s="24"/>
      <c r="DQ519" s="24"/>
      <c r="DR519" s="24"/>
      <c r="DS519" s="24"/>
      <c r="DT519" s="24"/>
      <c r="DU519" s="24"/>
      <c r="DV519" s="24"/>
      <c r="DW519" s="24"/>
      <c r="DX519" s="24"/>
      <c r="DY519" s="24"/>
      <c r="DZ519" s="24"/>
      <c r="EA519" s="24"/>
      <c r="EB519" s="24"/>
      <c r="EC519" s="24"/>
      <c r="ED519" s="24"/>
      <c r="EE519" s="24"/>
      <c r="EF519" s="24"/>
      <c r="EG519" s="24"/>
      <c r="EH519" s="24"/>
      <c r="EI519" s="24"/>
      <c r="EJ519" s="24"/>
      <c r="EK519" s="24"/>
      <c r="EL519" s="24"/>
      <c r="EM519" s="24"/>
      <c r="EN519" s="24"/>
      <c r="EO519" s="24"/>
      <c r="EP519" s="24"/>
      <c r="EQ519" s="24"/>
      <c r="ER519" s="24"/>
      <c r="ES519" s="24"/>
      <c r="ET519" s="24"/>
      <c r="EU519" s="24"/>
      <c r="EV519" s="24"/>
      <c r="EW519" s="24"/>
      <c r="EX519" s="24"/>
      <c r="EY519" s="24"/>
      <c r="EZ519" s="24"/>
      <c r="FA519" s="24"/>
      <c r="FB519" s="24"/>
      <c r="FC519" s="24"/>
      <c r="FD519" s="24"/>
      <c r="FE519" s="24"/>
      <c r="FF519" s="24"/>
      <c r="FG519" s="24"/>
      <c r="FH519" s="24"/>
      <c r="FI519" s="24"/>
      <c r="FJ519" s="24"/>
      <c r="FK519" s="24"/>
      <c r="FL519" s="24"/>
      <c r="FM519" s="24"/>
      <c r="FN519" s="24"/>
      <c r="FO519" s="24"/>
      <c r="FP519" s="24"/>
      <c r="FQ519" s="24"/>
      <c r="FR519" s="24"/>
      <c r="FS519" s="24"/>
      <c r="FT519" s="24"/>
      <c r="FU519" s="24"/>
      <c r="FV519" s="24"/>
      <c r="FW519" s="24"/>
      <c r="FX519" s="24"/>
      <c r="FY519" s="24"/>
      <c r="FZ519" s="24"/>
      <c r="GA519" s="24"/>
      <c r="GB519" s="24"/>
      <c r="GC519" s="24"/>
      <c r="GD519" s="24"/>
      <c r="GE519" s="24"/>
      <c r="GF519" s="24"/>
      <c r="GG519" s="24"/>
      <c r="GH519" s="24"/>
      <c r="GI519" s="24"/>
      <c r="GJ519" s="24"/>
      <c r="GK519" s="24"/>
      <c r="GL519" s="24"/>
      <c r="GM519" s="24"/>
      <c r="GN519" s="24"/>
      <c r="GO519" s="24"/>
      <c r="GP519" s="24"/>
      <c r="GQ519" s="24"/>
      <c r="GR519" s="24"/>
      <c r="GS519" s="24"/>
      <c r="GT519" s="24"/>
      <c r="GU519" s="24"/>
      <c r="GV519" s="24"/>
      <c r="GW519" s="24"/>
      <c r="GX519" s="24"/>
      <c r="GY519" s="24"/>
      <c r="GZ519" s="24"/>
      <c r="HA519" s="24"/>
      <c r="HB519" s="24"/>
      <c r="HC519" s="24"/>
      <c r="HD519" s="24"/>
      <c r="HE519" s="24"/>
      <c r="HF519" s="24"/>
      <c r="HG519" s="24"/>
      <c r="HH519" s="24"/>
      <c r="HI519" s="24"/>
      <c r="HJ519" s="24"/>
      <c r="HK519" s="24"/>
      <c r="HL519" s="24"/>
      <c r="HM519" s="24"/>
      <c r="HN519" s="24"/>
      <c r="HO519" s="24"/>
      <c r="HP519" s="24"/>
      <c r="HQ519" s="24"/>
      <c r="HR519" s="24"/>
      <c r="HS519" s="24"/>
      <c r="HT519" s="24"/>
      <c r="HU519" s="24"/>
      <c r="HV519" s="24"/>
      <c r="HW519" s="24"/>
      <c r="HX519" s="24"/>
      <c r="HY519" s="24"/>
      <c r="HZ519" s="24"/>
      <c r="IA519" s="24"/>
      <c r="IB519" s="24"/>
      <c r="IC519" s="24"/>
      <c r="ID519" s="24"/>
      <c r="IE519" s="24"/>
      <c r="IF519" s="24"/>
      <c r="IG519" s="24"/>
      <c r="IH519" s="24"/>
      <c r="II519" s="24"/>
      <c r="IJ519" s="24"/>
      <c r="IK519" s="24"/>
      <c r="IL519" s="24"/>
      <c r="IM519" s="24"/>
      <c r="IN519" s="24"/>
      <c r="IO519" s="24"/>
      <c r="IP519" s="24"/>
      <c r="IQ519" s="24"/>
      <c r="IR519" s="24"/>
      <c r="IS519" s="24"/>
      <c r="IT519" s="24"/>
      <c r="IU519" s="24"/>
      <c r="IV519" s="24"/>
      <c r="IW519" s="24"/>
      <c r="IX519" s="24"/>
      <c r="IY519" s="24"/>
      <c r="IZ519" s="24"/>
      <c r="JA519" s="24"/>
      <c r="JB519" s="24"/>
      <c r="JC519" s="24"/>
      <c r="JD519" s="24"/>
      <c r="JE519" s="24"/>
      <c r="JF519" s="24"/>
      <c r="JG519" s="24"/>
      <c r="JH519" s="24"/>
      <c r="JI519" s="24"/>
      <c r="JJ519" s="24"/>
      <c r="JK519" s="24"/>
      <c r="JL519" s="24"/>
      <c r="JM519" s="24"/>
      <c r="JN519" s="24"/>
      <c r="JO519" s="24"/>
      <c r="JP519" s="24"/>
      <c r="JQ519" s="24"/>
      <c r="JR519" s="24"/>
      <c r="JS519" s="24"/>
      <c r="JT519" s="24"/>
      <c r="JU519" s="24"/>
      <c r="JV519" s="24"/>
      <c r="JW519" s="24"/>
      <c r="JX519" s="24"/>
      <c r="JY519" s="24"/>
      <c r="JZ519" s="24"/>
      <c r="KA519" s="24"/>
      <c r="KB519" s="24"/>
      <c r="KC519" s="24"/>
      <c r="KD519" s="24"/>
      <c r="KE519" s="24"/>
      <c r="KF519" s="24"/>
      <c r="KG519" s="24"/>
      <c r="KH519" s="24"/>
      <c r="KI519" s="24"/>
      <c r="KJ519" s="24"/>
      <c r="KK519" s="24"/>
      <c r="KL519" s="24"/>
      <c r="KM519" s="24"/>
      <c r="KN519" s="24"/>
      <c r="KO519" s="24"/>
      <c r="KP519" s="24"/>
      <c r="KQ519" s="24"/>
      <c r="KR519" s="24"/>
      <c r="KS519" s="24"/>
      <c r="KT519" s="24"/>
      <c r="KU519" s="24"/>
      <c r="KV519" s="24"/>
      <c r="KW519" s="24"/>
      <c r="KX519" s="24"/>
      <c r="KY519" s="24"/>
      <c r="KZ519" s="24"/>
      <c r="LA519" s="24"/>
      <c r="LB519" s="24"/>
      <c r="LC519" s="24"/>
      <c r="LD519" s="24"/>
      <c r="LE519" s="24"/>
      <c r="LF519" s="24"/>
      <c r="LG519" s="24"/>
      <c r="LH519" s="24"/>
      <c r="LI519" s="24"/>
      <c r="LJ519" s="24"/>
      <c r="LK519" s="24"/>
      <c r="LL519" s="24"/>
      <c r="LM519" s="24"/>
      <c r="LN519" s="24"/>
      <c r="LO519" s="24"/>
      <c r="LP519" s="24"/>
      <c r="LQ519" s="24"/>
      <c r="LR519" s="24"/>
      <c r="LS519" s="24"/>
      <c r="LT519" s="24"/>
      <c r="LU519" s="24"/>
      <c r="LV519" s="24"/>
      <c r="LW519" s="24"/>
      <c r="LX519" s="24"/>
      <c r="LY519" s="24"/>
      <c r="LZ519" s="24"/>
      <c r="MA519" s="24"/>
      <c r="MB519" s="24"/>
      <c r="MC519" s="24"/>
      <c r="MD519" s="24"/>
      <c r="ME519" s="24"/>
      <c r="MF519" s="24"/>
      <c r="MG519" s="24"/>
      <c r="MH519" s="24"/>
      <c r="MI519" s="24"/>
      <c r="MJ519" s="24"/>
      <c r="MK519" s="24"/>
      <c r="ML519" s="24"/>
      <c r="MM519" s="24"/>
      <c r="MN519" s="24"/>
      <c r="MO519" s="24"/>
      <c r="MP519" s="24"/>
      <c r="MQ519" s="24"/>
      <c r="MR519" s="24"/>
      <c r="MS519" s="24"/>
      <c r="MT519" s="24"/>
      <c r="MU519" s="24"/>
      <c r="MV519" s="24"/>
      <c r="MW519" s="24"/>
      <c r="MX519" s="24"/>
      <c r="MY519" s="24"/>
      <c r="MZ519" s="24"/>
      <c r="NA519" s="24"/>
      <c r="NB519" s="24"/>
      <c r="NC519" s="24"/>
      <c r="ND519" s="24"/>
      <c r="NE519" s="24"/>
      <c r="NF519" s="24"/>
      <c r="NG519" s="24"/>
      <c r="NH519" s="24"/>
      <c r="NI519" s="24"/>
      <c r="NJ519" s="24"/>
      <c r="NK519" s="24"/>
      <c r="NL519" s="24"/>
      <c r="NM519" s="24"/>
      <c r="NN519" s="24"/>
      <c r="NO519" s="24"/>
      <c r="NP519" s="24"/>
      <c r="NQ519" s="24"/>
      <c r="NR519" s="24"/>
      <c r="NS519" s="24"/>
      <c r="NT519" s="24"/>
      <c r="NU519" s="24"/>
      <c r="NV519" s="24"/>
      <c r="NW519" s="24"/>
      <c r="NX519" s="24"/>
      <c r="NY519" s="24"/>
      <c r="NZ519" s="24"/>
      <c r="OA519" s="24"/>
      <c r="OB519" s="24"/>
      <c r="OC519" s="24"/>
      <c r="OD519" s="24"/>
      <c r="OE519" s="24"/>
      <c r="OF519" s="24"/>
      <c r="OG519" s="24"/>
      <c r="OH519" s="24"/>
      <c r="OI519" s="24"/>
      <c r="OJ519" s="24"/>
      <c r="OK519" s="24"/>
      <c r="OL519" s="24"/>
      <c r="OM519" s="24"/>
      <c r="ON519" s="24"/>
      <c r="OO519" s="24"/>
      <c r="OP519" s="24"/>
      <c r="OQ519" s="24"/>
      <c r="OR519" s="24"/>
      <c r="OS519" s="24"/>
      <c r="OT519" s="24"/>
      <c r="OU519" s="24"/>
      <c r="OV519" s="24"/>
      <c r="OW519" s="24"/>
      <c r="OX519" s="24"/>
      <c r="OY519" s="24"/>
      <c r="OZ519" s="24"/>
      <c r="PA519" s="24"/>
      <c r="PB519" s="24"/>
      <c r="PC519" s="24"/>
      <c r="PD519" s="24"/>
      <c r="PE519" s="24"/>
      <c r="PF519" s="24"/>
      <c r="PG519" s="24"/>
      <c r="PH519" s="24"/>
      <c r="PI519" s="24"/>
      <c r="PJ519" s="24"/>
      <c r="PK519" s="24"/>
      <c r="PL519" s="24"/>
      <c r="PM519" s="24"/>
      <c r="PN519" s="24"/>
      <c r="PO519" s="24"/>
      <c r="PP519" s="24"/>
      <c r="PQ519" s="24"/>
      <c r="PR519" s="24"/>
      <c r="PS519" s="24"/>
      <c r="PT519" s="24"/>
      <c r="PU519" s="24"/>
      <c r="PV519" s="24"/>
      <c r="PW519" s="24"/>
      <c r="PX519" s="24"/>
      <c r="PY519" s="24"/>
      <c r="PZ519" s="24"/>
      <c r="QA519" s="24"/>
      <c r="QB519" s="24"/>
      <c r="QC519" s="24"/>
      <c r="QD519" s="24"/>
      <c r="QE519" s="24"/>
      <c r="QF519" s="24"/>
      <c r="QG519" s="24"/>
      <c r="QH519" s="24"/>
      <c r="QI519" s="24"/>
      <c r="QJ519" s="24"/>
      <c r="QK519" s="24"/>
      <c r="QL519" s="24"/>
      <c r="QM519" s="24"/>
      <c r="QN519" s="24"/>
      <c r="QO519" s="24"/>
      <c r="QP519" s="24"/>
      <c r="QQ519" s="24"/>
      <c r="QR519" s="24"/>
      <c r="QS519" s="24"/>
      <c r="QT519" s="24"/>
      <c r="QU519" s="24"/>
      <c r="QV519" s="24"/>
      <c r="QW519" s="24"/>
      <c r="QX519" s="24"/>
      <c r="QY519" s="24"/>
      <c r="QZ519" s="24"/>
      <c r="RA519" s="24"/>
      <c r="RB519" s="24"/>
      <c r="RC519" s="24"/>
      <c r="RD519" s="24"/>
      <c r="RE519" s="24"/>
      <c r="RF519" s="24"/>
      <c r="RG519" s="24"/>
      <c r="RH519" s="24"/>
      <c r="RI519" s="24"/>
      <c r="RJ519" s="24"/>
      <c r="RK519" s="24"/>
      <c r="RL519" s="24"/>
      <c r="RM519" s="24"/>
      <c r="RN519" s="24"/>
      <c r="RO519" s="24"/>
      <c r="RP519" s="24"/>
      <c r="RQ519" s="24"/>
      <c r="RR519" s="24"/>
      <c r="RS519" s="24"/>
      <c r="RT519" s="24"/>
      <c r="RU519" s="24"/>
      <c r="RV519" s="24"/>
      <c r="RW519" s="24"/>
      <c r="RX519" s="24"/>
      <c r="RY519" s="24"/>
      <c r="RZ519" s="24"/>
      <c r="SA519" s="24"/>
      <c r="SB519" s="24"/>
      <c r="SC519" s="24"/>
      <c r="SD519" s="24"/>
      <c r="SE519" s="24"/>
      <c r="SF519" s="24"/>
      <c r="SG519" s="24"/>
      <c r="SH519" s="24"/>
      <c r="SI519" s="24"/>
      <c r="SJ519" s="24"/>
      <c r="SK519" s="24"/>
      <c r="SL519" s="24"/>
      <c r="SM519" s="24"/>
      <c r="SN519" s="24"/>
      <c r="SO519" s="24"/>
      <c r="SP519" s="24"/>
      <c r="SQ519" s="24"/>
      <c r="SR519" s="24"/>
      <c r="SS519" s="24"/>
      <c r="ST519" s="24"/>
      <c r="SU519" s="24"/>
      <c r="SV519" s="24"/>
      <c r="SW519" s="24"/>
      <c r="SX519" s="24"/>
      <c r="SY519" s="24"/>
      <c r="SZ519" s="24"/>
      <c r="TA519" s="24"/>
      <c r="TB519" s="24"/>
      <c r="TC519" s="24"/>
      <c r="TD519" s="24"/>
      <c r="TE519" s="24"/>
      <c r="TF519" s="24"/>
      <c r="TG519" s="24"/>
      <c r="TH519" s="24"/>
      <c r="TI519" s="24"/>
      <c r="TJ519" s="24"/>
      <c r="TK519" s="24"/>
      <c r="TL519" s="24"/>
      <c r="TM519" s="24"/>
      <c r="TN519" s="24"/>
      <c r="TO519" s="24"/>
      <c r="TP519" s="24"/>
      <c r="TQ519" s="24"/>
      <c r="TR519" s="24"/>
      <c r="TS519" s="24"/>
      <c r="TT519" s="24"/>
      <c r="TU519" s="24"/>
      <c r="TV519" s="24"/>
      <c r="TW519" s="24"/>
      <c r="TX519" s="24"/>
      <c r="TY519" s="24"/>
      <c r="TZ519" s="24"/>
      <c r="UA519" s="24"/>
      <c r="UB519" s="24"/>
      <c r="UC519" s="24"/>
      <c r="UD519" s="24"/>
      <c r="UE519" s="24"/>
      <c r="UF519" s="24"/>
      <c r="UG519" s="24"/>
      <c r="UH519" s="24"/>
      <c r="UI519" s="24"/>
      <c r="UJ519" s="24"/>
      <c r="UK519" s="24"/>
      <c r="UL519" s="24"/>
      <c r="UM519" s="24"/>
      <c r="UN519" s="24"/>
      <c r="UO519" s="24"/>
      <c r="UP519" s="24"/>
      <c r="UQ519" s="24"/>
      <c r="UR519" s="24"/>
      <c r="US519" s="24"/>
      <c r="UT519" s="24"/>
      <c r="UU519" s="24"/>
      <c r="UV519" s="24"/>
      <c r="UW519" s="24"/>
      <c r="UX519" s="24"/>
      <c r="UY519" s="24"/>
      <c r="UZ519" s="24"/>
      <c r="VA519" s="24"/>
      <c r="VB519" s="24"/>
      <c r="VC519" s="24"/>
      <c r="VD519" s="24"/>
    </row>
    <row r="520" spans="1:576" s="23" customFormat="1" ht="15" customHeight="1" x14ac:dyDescent="0.2">
      <c r="A520" s="18">
        <v>39</v>
      </c>
      <c r="B520" s="95" t="s">
        <v>325</v>
      </c>
      <c r="C520" s="95" t="s">
        <v>326</v>
      </c>
      <c r="D520" s="96">
        <v>14</v>
      </c>
      <c r="E520" s="89" t="s">
        <v>245</v>
      </c>
      <c r="F520" s="95" t="s">
        <v>327</v>
      </c>
      <c r="G520" s="132">
        <v>19</v>
      </c>
      <c r="H520" s="53">
        <v>40</v>
      </c>
      <c r="I520" s="53" t="s">
        <v>107</v>
      </c>
      <c r="J520" s="52" t="s">
        <v>290</v>
      </c>
      <c r="K520" s="52" t="s">
        <v>289</v>
      </c>
      <c r="L520" s="52" t="s">
        <v>117</v>
      </c>
      <c r="M520" s="53">
        <v>1</v>
      </c>
      <c r="N520" s="62">
        <v>82995</v>
      </c>
      <c r="O520" s="63"/>
      <c r="P520" s="63"/>
      <c r="Q520" s="62">
        <f t="shared" si="257"/>
        <v>82995</v>
      </c>
      <c r="R520" s="63"/>
      <c r="S520" s="63">
        <f t="shared" si="259"/>
        <v>14694.5</v>
      </c>
      <c r="T520" s="63">
        <f t="shared" si="260"/>
        <v>146945</v>
      </c>
      <c r="U520" s="63">
        <f t="shared" si="261"/>
        <v>14524.124999999998</v>
      </c>
      <c r="V520" s="63">
        <f t="shared" si="262"/>
        <v>2489.85</v>
      </c>
      <c r="W520" s="63">
        <f t="shared" si="263"/>
        <v>4149.75</v>
      </c>
      <c r="X520" s="63">
        <f t="shared" si="264"/>
        <v>1659.9</v>
      </c>
      <c r="Y520" s="63">
        <v>3037</v>
      </c>
      <c r="Z520" s="63">
        <v>2135</v>
      </c>
      <c r="AA520" s="65"/>
      <c r="AB520" s="64">
        <f t="shared" si="268"/>
        <v>124460.58333333333</v>
      </c>
      <c r="AC520" s="64">
        <f t="shared" si="269"/>
        <v>1493527</v>
      </c>
      <c r="AD520" s="65"/>
      <c r="AE520" s="65"/>
      <c r="AF520" s="65"/>
      <c r="AG520" s="65"/>
      <c r="AH520" s="65"/>
      <c r="AI520" s="65"/>
      <c r="AJ520" s="65"/>
      <c r="AK520" s="65"/>
      <c r="AL520" s="65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  <c r="CD520" s="24"/>
      <c r="CE520" s="24"/>
      <c r="CF520" s="24"/>
      <c r="CG520" s="24"/>
      <c r="CH520" s="24"/>
      <c r="CI520" s="24"/>
      <c r="CJ520" s="24"/>
      <c r="CK520" s="24"/>
      <c r="CL520" s="24"/>
      <c r="CM520" s="24"/>
      <c r="CN520" s="24"/>
      <c r="CO520" s="24"/>
      <c r="CP520" s="24"/>
      <c r="CQ520" s="24"/>
      <c r="CR520" s="24"/>
      <c r="CS520" s="24"/>
      <c r="CT520" s="24"/>
      <c r="CU520" s="24"/>
      <c r="CV520" s="24"/>
      <c r="CW520" s="24"/>
      <c r="CX520" s="24"/>
      <c r="CY520" s="24"/>
      <c r="CZ520" s="24"/>
      <c r="DA520" s="24"/>
      <c r="DB520" s="24"/>
      <c r="DC520" s="24"/>
      <c r="DD520" s="24"/>
      <c r="DE520" s="24"/>
      <c r="DF520" s="24"/>
      <c r="DG520" s="24"/>
      <c r="DH520" s="24"/>
      <c r="DI520" s="24"/>
      <c r="DJ520" s="24"/>
      <c r="DK520" s="24"/>
      <c r="DL520" s="24"/>
      <c r="DM520" s="24"/>
      <c r="DN520" s="24"/>
      <c r="DO520" s="24"/>
      <c r="DP520" s="24"/>
      <c r="DQ520" s="24"/>
      <c r="DR520" s="24"/>
      <c r="DS520" s="24"/>
      <c r="DT520" s="24"/>
      <c r="DU520" s="24"/>
      <c r="DV520" s="24"/>
      <c r="DW520" s="24"/>
      <c r="DX520" s="24"/>
      <c r="DY520" s="24"/>
      <c r="DZ520" s="24"/>
      <c r="EA520" s="24"/>
      <c r="EB520" s="24"/>
      <c r="EC520" s="24"/>
      <c r="ED520" s="24"/>
      <c r="EE520" s="24"/>
      <c r="EF520" s="24"/>
      <c r="EG520" s="24"/>
      <c r="EH520" s="24"/>
      <c r="EI520" s="24"/>
      <c r="EJ520" s="24"/>
      <c r="EK520" s="24"/>
      <c r="EL520" s="24"/>
      <c r="EM520" s="24"/>
      <c r="EN520" s="24"/>
      <c r="EO520" s="24"/>
      <c r="EP520" s="24"/>
      <c r="EQ520" s="24"/>
      <c r="ER520" s="24"/>
      <c r="ES520" s="24"/>
      <c r="ET520" s="24"/>
      <c r="EU520" s="24"/>
      <c r="EV520" s="24"/>
      <c r="EW520" s="24"/>
      <c r="EX520" s="24"/>
      <c r="EY520" s="24"/>
      <c r="EZ520" s="24"/>
      <c r="FA520" s="24"/>
      <c r="FB520" s="24"/>
      <c r="FC520" s="24"/>
      <c r="FD520" s="24"/>
      <c r="FE520" s="24"/>
      <c r="FF520" s="24"/>
      <c r="FG520" s="24"/>
      <c r="FH520" s="24"/>
      <c r="FI520" s="24"/>
      <c r="FJ520" s="24"/>
      <c r="FK520" s="24"/>
      <c r="FL520" s="24"/>
      <c r="FM520" s="24"/>
      <c r="FN520" s="24"/>
      <c r="FO520" s="24"/>
      <c r="FP520" s="24"/>
      <c r="FQ520" s="24"/>
      <c r="FR520" s="24"/>
      <c r="FS520" s="24"/>
      <c r="FT520" s="24"/>
      <c r="FU520" s="24"/>
      <c r="FV520" s="24"/>
      <c r="FW520" s="24"/>
      <c r="FX520" s="24"/>
      <c r="FY520" s="24"/>
      <c r="FZ520" s="24"/>
      <c r="GA520" s="24"/>
      <c r="GB520" s="24"/>
      <c r="GC520" s="24"/>
      <c r="GD520" s="24"/>
      <c r="GE520" s="24"/>
      <c r="GF520" s="24"/>
      <c r="GG520" s="24"/>
      <c r="GH520" s="24"/>
      <c r="GI520" s="24"/>
      <c r="GJ520" s="24"/>
      <c r="GK520" s="24"/>
      <c r="GL520" s="24"/>
      <c r="GM520" s="24"/>
      <c r="GN520" s="24"/>
      <c r="GO520" s="24"/>
      <c r="GP520" s="24"/>
      <c r="GQ520" s="24"/>
      <c r="GR520" s="24"/>
      <c r="GS520" s="24"/>
      <c r="GT520" s="24"/>
      <c r="GU520" s="24"/>
      <c r="GV520" s="24"/>
      <c r="GW520" s="24"/>
      <c r="GX520" s="24"/>
      <c r="GY520" s="24"/>
      <c r="GZ520" s="24"/>
      <c r="HA520" s="24"/>
      <c r="HB520" s="24"/>
      <c r="HC520" s="24"/>
      <c r="HD520" s="24"/>
      <c r="HE520" s="24"/>
      <c r="HF520" s="24"/>
      <c r="HG520" s="24"/>
      <c r="HH520" s="24"/>
      <c r="HI520" s="24"/>
      <c r="HJ520" s="24"/>
      <c r="HK520" s="24"/>
      <c r="HL520" s="24"/>
      <c r="HM520" s="24"/>
      <c r="HN520" s="24"/>
      <c r="HO520" s="24"/>
      <c r="HP520" s="24"/>
      <c r="HQ520" s="24"/>
      <c r="HR520" s="24"/>
      <c r="HS520" s="24"/>
      <c r="HT520" s="24"/>
      <c r="HU520" s="24"/>
      <c r="HV520" s="24"/>
      <c r="HW520" s="24"/>
      <c r="HX520" s="24"/>
      <c r="HY520" s="24"/>
      <c r="HZ520" s="24"/>
      <c r="IA520" s="24"/>
      <c r="IB520" s="24"/>
      <c r="IC520" s="24"/>
      <c r="ID520" s="24"/>
      <c r="IE520" s="24"/>
      <c r="IF520" s="24"/>
      <c r="IG520" s="24"/>
      <c r="IH520" s="24"/>
      <c r="II520" s="24"/>
      <c r="IJ520" s="24"/>
      <c r="IK520" s="24"/>
      <c r="IL520" s="24"/>
      <c r="IM520" s="24"/>
      <c r="IN520" s="24"/>
      <c r="IO520" s="24"/>
      <c r="IP520" s="24"/>
      <c r="IQ520" s="24"/>
      <c r="IR520" s="24"/>
      <c r="IS520" s="24"/>
      <c r="IT520" s="24"/>
      <c r="IU520" s="24"/>
      <c r="IV520" s="24"/>
      <c r="IW520" s="24"/>
      <c r="IX520" s="24"/>
      <c r="IY520" s="24"/>
      <c r="IZ520" s="24"/>
      <c r="JA520" s="24"/>
      <c r="JB520" s="24"/>
      <c r="JC520" s="24"/>
      <c r="JD520" s="24"/>
      <c r="JE520" s="24"/>
      <c r="JF520" s="24"/>
      <c r="JG520" s="24"/>
      <c r="JH520" s="24"/>
      <c r="JI520" s="24"/>
      <c r="JJ520" s="24"/>
      <c r="JK520" s="24"/>
      <c r="JL520" s="24"/>
      <c r="JM520" s="24"/>
      <c r="JN520" s="24"/>
      <c r="JO520" s="24"/>
      <c r="JP520" s="24"/>
      <c r="JQ520" s="24"/>
      <c r="JR520" s="24"/>
      <c r="JS520" s="24"/>
      <c r="JT520" s="24"/>
      <c r="JU520" s="24"/>
      <c r="JV520" s="24"/>
      <c r="JW520" s="24"/>
      <c r="JX520" s="24"/>
      <c r="JY520" s="24"/>
      <c r="JZ520" s="24"/>
      <c r="KA520" s="24"/>
      <c r="KB520" s="24"/>
      <c r="KC520" s="24"/>
      <c r="KD520" s="24"/>
      <c r="KE520" s="24"/>
      <c r="KF520" s="24"/>
      <c r="KG520" s="24"/>
      <c r="KH520" s="24"/>
      <c r="KI520" s="24"/>
      <c r="KJ520" s="24"/>
      <c r="KK520" s="24"/>
      <c r="KL520" s="24"/>
      <c r="KM520" s="24"/>
      <c r="KN520" s="24"/>
      <c r="KO520" s="24"/>
      <c r="KP520" s="24"/>
      <c r="KQ520" s="24"/>
      <c r="KR520" s="24"/>
      <c r="KS520" s="24"/>
      <c r="KT520" s="24"/>
      <c r="KU520" s="24"/>
      <c r="KV520" s="24"/>
      <c r="KW520" s="24"/>
      <c r="KX520" s="24"/>
      <c r="KY520" s="24"/>
      <c r="KZ520" s="24"/>
      <c r="LA520" s="24"/>
      <c r="LB520" s="24"/>
      <c r="LC520" s="24"/>
      <c r="LD520" s="24"/>
      <c r="LE520" s="24"/>
      <c r="LF520" s="24"/>
      <c r="LG520" s="24"/>
      <c r="LH520" s="24"/>
      <c r="LI520" s="24"/>
      <c r="LJ520" s="24"/>
      <c r="LK520" s="24"/>
      <c r="LL520" s="24"/>
      <c r="LM520" s="24"/>
      <c r="LN520" s="24"/>
      <c r="LO520" s="24"/>
      <c r="LP520" s="24"/>
      <c r="LQ520" s="24"/>
      <c r="LR520" s="24"/>
      <c r="LS520" s="24"/>
      <c r="LT520" s="24"/>
      <c r="LU520" s="24"/>
      <c r="LV520" s="24"/>
      <c r="LW520" s="24"/>
      <c r="LX520" s="24"/>
      <c r="LY520" s="24"/>
      <c r="LZ520" s="24"/>
      <c r="MA520" s="24"/>
      <c r="MB520" s="24"/>
      <c r="MC520" s="24"/>
      <c r="MD520" s="24"/>
      <c r="ME520" s="24"/>
      <c r="MF520" s="24"/>
      <c r="MG520" s="24"/>
      <c r="MH520" s="24"/>
      <c r="MI520" s="24"/>
      <c r="MJ520" s="24"/>
      <c r="MK520" s="24"/>
      <c r="ML520" s="24"/>
      <c r="MM520" s="24"/>
      <c r="MN520" s="24"/>
      <c r="MO520" s="24"/>
      <c r="MP520" s="24"/>
      <c r="MQ520" s="24"/>
      <c r="MR520" s="24"/>
      <c r="MS520" s="24"/>
      <c r="MT520" s="24"/>
      <c r="MU520" s="24"/>
      <c r="MV520" s="24"/>
      <c r="MW520" s="24"/>
      <c r="MX520" s="24"/>
      <c r="MY520" s="24"/>
      <c r="MZ520" s="24"/>
      <c r="NA520" s="24"/>
      <c r="NB520" s="24"/>
      <c r="NC520" s="24"/>
      <c r="ND520" s="24"/>
      <c r="NE520" s="24"/>
      <c r="NF520" s="24"/>
      <c r="NG520" s="24"/>
      <c r="NH520" s="24"/>
      <c r="NI520" s="24"/>
      <c r="NJ520" s="24"/>
      <c r="NK520" s="24"/>
      <c r="NL520" s="24"/>
      <c r="NM520" s="24"/>
      <c r="NN520" s="24"/>
      <c r="NO520" s="24"/>
      <c r="NP520" s="24"/>
      <c r="NQ520" s="24"/>
      <c r="NR520" s="24"/>
      <c r="NS520" s="24"/>
      <c r="NT520" s="24"/>
      <c r="NU520" s="24"/>
      <c r="NV520" s="24"/>
      <c r="NW520" s="24"/>
      <c r="NX520" s="24"/>
      <c r="NY520" s="24"/>
      <c r="NZ520" s="24"/>
      <c r="OA520" s="24"/>
      <c r="OB520" s="24"/>
      <c r="OC520" s="24"/>
      <c r="OD520" s="24"/>
      <c r="OE520" s="24"/>
      <c r="OF520" s="24"/>
      <c r="OG520" s="24"/>
      <c r="OH520" s="24"/>
      <c r="OI520" s="24"/>
      <c r="OJ520" s="24"/>
      <c r="OK520" s="24"/>
      <c r="OL520" s="24"/>
      <c r="OM520" s="24"/>
      <c r="ON520" s="24"/>
      <c r="OO520" s="24"/>
      <c r="OP520" s="24"/>
      <c r="OQ520" s="24"/>
      <c r="OR520" s="24"/>
      <c r="OS520" s="24"/>
      <c r="OT520" s="24"/>
      <c r="OU520" s="24"/>
      <c r="OV520" s="24"/>
      <c r="OW520" s="24"/>
      <c r="OX520" s="24"/>
      <c r="OY520" s="24"/>
      <c r="OZ520" s="24"/>
      <c r="PA520" s="24"/>
      <c r="PB520" s="24"/>
      <c r="PC520" s="24"/>
      <c r="PD520" s="24"/>
      <c r="PE520" s="24"/>
      <c r="PF520" s="24"/>
      <c r="PG520" s="24"/>
      <c r="PH520" s="24"/>
      <c r="PI520" s="24"/>
      <c r="PJ520" s="24"/>
      <c r="PK520" s="24"/>
      <c r="PL520" s="24"/>
      <c r="PM520" s="24"/>
      <c r="PN520" s="24"/>
      <c r="PO520" s="24"/>
      <c r="PP520" s="24"/>
      <c r="PQ520" s="24"/>
      <c r="PR520" s="24"/>
      <c r="PS520" s="24"/>
      <c r="PT520" s="24"/>
      <c r="PU520" s="24"/>
      <c r="PV520" s="24"/>
      <c r="PW520" s="24"/>
      <c r="PX520" s="24"/>
      <c r="PY520" s="24"/>
      <c r="PZ520" s="24"/>
      <c r="QA520" s="24"/>
      <c r="QB520" s="24"/>
      <c r="QC520" s="24"/>
      <c r="QD520" s="24"/>
      <c r="QE520" s="24"/>
      <c r="QF520" s="24"/>
      <c r="QG520" s="24"/>
      <c r="QH520" s="24"/>
      <c r="QI520" s="24"/>
      <c r="QJ520" s="24"/>
      <c r="QK520" s="24"/>
      <c r="QL520" s="24"/>
      <c r="QM520" s="24"/>
      <c r="QN520" s="24"/>
      <c r="QO520" s="24"/>
      <c r="QP520" s="24"/>
      <c r="QQ520" s="24"/>
      <c r="QR520" s="24"/>
      <c r="QS520" s="24"/>
      <c r="QT520" s="24"/>
      <c r="QU520" s="24"/>
      <c r="QV520" s="24"/>
      <c r="QW520" s="24"/>
      <c r="QX520" s="24"/>
      <c r="QY520" s="24"/>
      <c r="QZ520" s="24"/>
      <c r="RA520" s="24"/>
      <c r="RB520" s="24"/>
      <c r="RC520" s="24"/>
      <c r="RD520" s="24"/>
      <c r="RE520" s="24"/>
      <c r="RF520" s="24"/>
      <c r="RG520" s="24"/>
      <c r="RH520" s="24"/>
      <c r="RI520" s="24"/>
      <c r="RJ520" s="24"/>
      <c r="RK520" s="24"/>
      <c r="RL520" s="24"/>
      <c r="RM520" s="24"/>
      <c r="RN520" s="24"/>
      <c r="RO520" s="24"/>
      <c r="RP520" s="24"/>
      <c r="RQ520" s="24"/>
      <c r="RR520" s="24"/>
      <c r="RS520" s="24"/>
      <c r="RT520" s="24"/>
      <c r="RU520" s="24"/>
      <c r="RV520" s="24"/>
      <c r="RW520" s="24"/>
      <c r="RX520" s="24"/>
      <c r="RY520" s="24"/>
      <c r="RZ520" s="24"/>
      <c r="SA520" s="24"/>
      <c r="SB520" s="24"/>
      <c r="SC520" s="24"/>
      <c r="SD520" s="24"/>
      <c r="SE520" s="24"/>
      <c r="SF520" s="24"/>
      <c r="SG520" s="24"/>
      <c r="SH520" s="24"/>
      <c r="SI520" s="24"/>
      <c r="SJ520" s="24"/>
      <c r="SK520" s="24"/>
      <c r="SL520" s="24"/>
      <c r="SM520" s="24"/>
      <c r="SN520" s="24"/>
      <c r="SO520" s="24"/>
      <c r="SP520" s="24"/>
      <c r="SQ520" s="24"/>
      <c r="SR520" s="24"/>
      <c r="SS520" s="24"/>
      <c r="ST520" s="24"/>
      <c r="SU520" s="24"/>
      <c r="SV520" s="24"/>
      <c r="SW520" s="24"/>
      <c r="SX520" s="24"/>
      <c r="SY520" s="24"/>
      <c r="SZ520" s="24"/>
      <c r="TA520" s="24"/>
      <c r="TB520" s="24"/>
      <c r="TC520" s="24"/>
      <c r="TD520" s="24"/>
      <c r="TE520" s="24"/>
      <c r="TF520" s="24"/>
      <c r="TG520" s="24"/>
      <c r="TH520" s="24"/>
      <c r="TI520" s="24"/>
      <c r="TJ520" s="24"/>
      <c r="TK520" s="24"/>
      <c r="TL520" s="24"/>
      <c r="TM520" s="24"/>
      <c r="TN520" s="24"/>
      <c r="TO520" s="24"/>
      <c r="TP520" s="24"/>
      <c r="TQ520" s="24"/>
      <c r="TR520" s="24"/>
      <c r="TS520" s="24"/>
      <c r="TT520" s="24"/>
      <c r="TU520" s="24"/>
      <c r="TV520" s="24"/>
      <c r="TW520" s="24"/>
      <c r="TX520" s="24"/>
      <c r="TY520" s="24"/>
      <c r="TZ520" s="24"/>
      <c r="UA520" s="24"/>
      <c r="UB520" s="24"/>
      <c r="UC520" s="24"/>
      <c r="UD520" s="24"/>
      <c r="UE520" s="24"/>
      <c r="UF520" s="24"/>
      <c r="UG520" s="24"/>
      <c r="UH520" s="24"/>
      <c r="UI520" s="24"/>
      <c r="UJ520" s="24"/>
      <c r="UK520" s="24"/>
      <c r="UL520" s="24"/>
      <c r="UM520" s="24"/>
      <c r="UN520" s="24"/>
      <c r="UO520" s="24"/>
      <c r="UP520" s="24"/>
      <c r="UQ520" s="24"/>
      <c r="UR520" s="24"/>
      <c r="US520" s="24"/>
      <c r="UT520" s="24"/>
      <c r="UU520" s="24"/>
      <c r="UV520" s="24"/>
      <c r="UW520" s="24"/>
      <c r="UX520" s="24"/>
      <c r="UY520" s="24"/>
      <c r="UZ520" s="24"/>
      <c r="VA520" s="24"/>
      <c r="VB520" s="24"/>
      <c r="VC520" s="24"/>
      <c r="VD520" s="24"/>
    </row>
    <row r="521" spans="1:576" s="23" customFormat="1" ht="15" customHeight="1" x14ac:dyDescent="0.2">
      <c r="A521" s="159"/>
      <c r="B521" s="160"/>
      <c r="C521" s="89"/>
      <c r="D521" s="20"/>
      <c r="E521" s="160"/>
      <c r="F521" s="89"/>
      <c r="G521" s="162"/>
      <c r="H521" s="90"/>
      <c r="I521" s="90"/>
      <c r="J521" s="21"/>
      <c r="K521" s="21"/>
      <c r="L521" s="91" t="s">
        <v>118</v>
      </c>
      <c r="M521" s="90"/>
      <c r="N521" s="71">
        <f t="shared" ref="N521:AA521" si="270">SUM(N482:N520)</f>
        <v>985477</v>
      </c>
      <c r="O521" s="71">
        <f t="shared" si="270"/>
        <v>14606.2</v>
      </c>
      <c r="P521" s="71">
        <f t="shared" si="270"/>
        <v>8407.1999999999989</v>
      </c>
      <c r="Q521" s="71">
        <f t="shared" si="270"/>
        <v>1008490.3999999999</v>
      </c>
      <c r="R521" s="71">
        <f t="shared" si="270"/>
        <v>7360.4999999999982</v>
      </c>
      <c r="S521" s="71">
        <f t="shared" si="270"/>
        <v>183036.23333333328</v>
      </c>
      <c r="T521" s="71">
        <f t="shared" si="270"/>
        <v>1830362.333333334</v>
      </c>
      <c r="U521" s="71">
        <f t="shared" si="270"/>
        <v>176485.81999999998</v>
      </c>
      <c r="V521" s="71">
        <f t="shared" si="270"/>
        <v>30254.711999999996</v>
      </c>
      <c r="W521" s="71">
        <f t="shared" si="270"/>
        <v>50424.520000000004</v>
      </c>
      <c r="X521" s="71">
        <f t="shared" si="270"/>
        <v>20169.808000000001</v>
      </c>
      <c r="Y521" s="71">
        <f t="shared" si="270"/>
        <v>53727</v>
      </c>
      <c r="Z521" s="71">
        <f t="shared" si="270"/>
        <v>36000</v>
      </c>
      <c r="AA521" s="71">
        <f t="shared" si="270"/>
        <v>335580.69999999995</v>
      </c>
      <c r="AB521" s="214">
        <f t="shared" si="268"/>
        <v>1578661.0322222223</v>
      </c>
      <c r="AC521" s="71">
        <f>SUM(AC482:AC520)</f>
        <v>18943932.38666667</v>
      </c>
      <c r="AD521" s="71"/>
      <c r="AE521" s="71"/>
      <c r="AF521" s="71"/>
      <c r="AG521" s="71">
        <v>50000</v>
      </c>
      <c r="AH521" s="71"/>
      <c r="AI521" s="71">
        <v>0</v>
      </c>
      <c r="AJ521" s="71"/>
      <c r="AK521" s="71"/>
      <c r="AL521" s="71">
        <v>95200</v>
      </c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  <c r="BN521" s="24"/>
      <c r="BO521" s="24"/>
      <c r="BP521" s="24"/>
      <c r="BQ521" s="24"/>
      <c r="BR521" s="24"/>
      <c r="BS521" s="24"/>
      <c r="BT521" s="24"/>
      <c r="BU521" s="24"/>
      <c r="BV521" s="24"/>
      <c r="BW521" s="24"/>
      <c r="BX521" s="24"/>
      <c r="BY521" s="24"/>
      <c r="BZ521" s="24"/>
      <c r="CA521" s="24"/>
      <c r="CB521" s="24"/>
      <c r="CC521" s="24"/>
      <c r="CD521" s="24"/>
      <c r="CE521" s="24"/>
      <c r="CF521" s="24"/>
      <c r="CG521" s="24"/>
      <c r="CH521" s="24"/>
      <c r="CI521" s="24"/>
      <c r="CJ521" s="24"/>
      <c r="CK521" s="24"/>
      <c r="CL521" s="24"/>
      <c r="CM521" s="24"/>
      <c r="CN521" s="24"/>
      <c r="CO521" s="24"/>
      <c r="CP521" s="24"/>
      <c r="CQ521" s="24"/>
      <c r="CR521" s="24"/>
      <c r="CS521" s="24"/>
      <c r="CT521" s="24"/>
      <c r="CU521" s="24"/>
      <c r="CV521" s="24"/>
      <c r="CW521" s="24"/>
      <c r="CX521" s="24"/>
      <c r="CY521" s="24"/>
      <c r="CZ521" s="24"/>
      <c r="DA521" s="24"/>
      <c r="DB521" s="24"/>
      <c r="DC521" s="24"/>
      <c r="DD521" s="24"/>
      <c r="DE521" s="24"/>
      <c r="DF521" s="24"/>
      <c r="DG521" s="24"/>
      <c r="DH521" s="24"/>
      <c r="DI521" s="24"/>
      <c r="DJ521" s="24"/>
      <c r="DK521" s="24"/>
      <c r="DL521" s="24"/>
      <c r="DM521" s="24"/>
      <c r="DN521" s="24"/>
      <c r="DO521" s="24"/>
      <c r="DP521" s="24"/>
      <c r="DQ521" s="24"/>
      <c r="DR521" s="24"/>
      <c r="DS521" s="24"/>
      <c r="DT521" s="24"/>
      <c r="DU521" s="24"/>
      <c r="DV521" s="24"/>
      <c r="DW521" s="24"/>
      <c r="DX521" s="24"/>
      <c r="DY521" s="24"/>
      <c r="DZ521" s="24"/>
      <c r="EA521" s="24"/>
      <c r="EB521" s="24"/>
      <c r="EC521" s="24"/>
      <c r="ED521" s="24"/>
      <c r="EE521" s="24"/>
      <c r="EF521" s="24"/>
      <c r="EG521" s="24"/>
      <c r="EH521" s="24"/>
      <c r="EI521" s="24"/>
      <c r="EJ521" s="24"/>
      <c r="EK521" s="24"/>
      <c r="EL521" s="24"/>
      <c r="EM521" s="24"/>
      <c r="EN521" s="24"/>
      <c r="EO521" s="24"/>
      <c r="EP521" s="24"/>
      <c r="EQ521" s="24"/>
      <c r="ER521" s="24"/>
      <c r="ES521" s="24"/>
      <c r="ET521" s="24"/>
      <c r="EU521" s="24"/>
      <c r="EV521" s="24"/>
      <c r="EW521" s="24"/>
      <c r="EX521" s="24"/>
      <c r="EY521" s="24"/>
      <c r="EZ521" s="24"/>
      <c r="FA521" s="24"/>
      <c r="FB521" s="24"/>
      <c r="FC521" s="24"/>
      <c r="FD521" s="24"/>
      <c r="FE521" s="24"/>
      <c r="FF521" s="24"/>
      <c r="FG521" s="24"/>
      <c r="FH521" s="24"/>
      <c r="FI521" s="24"/>
      <c r="FJ521" s="24"/>
      <c r="FK521" s="24"/>
      <c r="FL521" s="24"/>
      <c r="FM521" s="24"/>
      <c r="FN521" s="24"/>
      <c r="FO521" s="24"/>
      <c r="FP521" s="24"/>
      <c r="FQ521" s="24"/>
      <c r="FR521" s="24"/>
      <c r="FS521" s="24"/>
      <c r="FT521" s="24"/>
      <c r="FU521" s="24"/>
      <c r="FV521" s="24"/>
      <c r="FW521" s="24"/>
      <c r="FX521" s="24"/>
      <c r="FY521" s="24"/>
      <c r="FZ521" s="24"/>
      <c r="GA521" s="24"/>
      <c r="GB521" s="24"/>
      <c r="GC521" s="24"/>
      <c r="GD521" s="24"/>
      <c r="GE521" s="24"/>
      <c r="GF521" s="24"/>
      <c r="GG521" s="24"/>
      <c r="GH521" s="24"/>
      <c r="GI521" s="24"/>
      <c r="GJ521" s="24"/>
      <c r="GK521" s="24"/>
      <c r="GL521" s="24"/>
      <c r="GM521" s="24"/>
      <c r="GN521" s="24"/>
      <c r="GO521" s="24"/>
      <c r="GP521" s="24"/>
      <c r="GQ521" s="24"/>
      <c r="GR521" s="24"/>
      <c r="GS521" s="24"/>
      <c r="GT521" s="24"/>
      <c r="GU521" s="24"/>
      <c r="GV521" s="24"/>
      <c r="GW521" s="24"/>
      <c r="GX521" s="24"/>
      <c r="GY521" s="24"/>
      <c r="GZ521" s="24"/>
      <c r="HA521" s="24"/>
      <c r="HB521" s="24"/>
      <c r="HC521" s="24"/>
      <c r="HD521" s="24"/>
      <c r="HE521" s="24"/>
      <c r="HF521" s="24"/>
      <c r="HG521" s="24"/>
      <c r="HH521" s="24"/>
      <c r="HI521" s="24"/>
      <c r="HJ521" s="24"/>
      <c r="HK521" s="24"/>
      <c r="HL521" s="24"/>
      <c r="HM521" s="24"/>
      <c r="HN521" s="24"/>
      <c r="HO521" s="24"/>
      <c r="HP521" s="24"/>
      <c r="HQ521" s="24"/>
      <c r="HR521" s="24"/>
      <c r="HS521" s="24"/>
      <c r="HT521" s="24"/>
      <c r="HU521" s="24"/>
      <c r="HV521" s="24"/>
      <c r="HW521" s="24"/>
      <c r="HX521" s="24"/>
      <c r="HY521" s="24"/>
      <c r="HZ521" s="24"/>
      <c r="IA521" s="24"/>
      <c r="IB521" s="24"/>
      <c r="IC521" s="24"/>
      <c r="ID521" s="24"/>
      <c r="IE521" s="24"/>
      <c r="IF521" s="24"/>
      <c r="IG521" s="24"/>
      <c r="IH521" s="24"/>
      <c r="II521" s="24"/>
      <c r="IJ521" s="24"/>
      <c r="IK521" s="24"/>
      <c r="IL521" s="24"/>
      <c r="IM521" s="24"/>
      <c r="IN521" s="24"/>
      <c r="IO521" s="24"/>
      <c r="IP521" s="24"/>
      <c r="IQ521" s="24"/>
      <c r="IR521" s="24"/>
      <c r="IS521" s="24"/>
      <c r="IT521" s="24"/>
      <c r="IU521" s="24"/>
      <c r="IV521" s="24"/>
      <c r="IW521" s="24"/>
      <c r="IX521" s="24"/>
      <c r="IY521" s="24"/>
      <c r="IZ521" s="24"/>
      <c r="JA521" s="24"/>
      <c r="JB521" s="24"/>
      <c r="JC521" s="24"/>
      <c r="JD521" s="24"/>
      <c r="JE521" s="24"/>
      <c r="JF521" s="24"/>
      <c r="JG521" s="24"/>
      <c r="JH521" s="24"/>
      <c r="JI521" s="24"/>
      <c r="JJ521" s="24"/>
      <c r="JK521" s="24"/>
      <c r="JL521" s="24"/>
      <c r="JM521" s="24"/>
      <c r="JN521" s="24"/>
      <c r="JO521" s="24"/>
      <c r="JP521" s="24"/>
      <c r="JQ521" s="24"/>
      <c r="JR521" s="24"/>
      <c r="JS521" s="24"/>
      <c r="JT521" s="24"/>
      <c r="JU521" s="24"/>
      <c r="JV521" s="24"/>
      <c r="JW521" s="24"/>
      <c r="JX521" s="24"/>
      <c r="JY521" s="24"/>
      <c r="JZ521" s="24"/>
      <c r="KA521" s="24"/>
      <c r="KB521" s="24"/>
      <c r="KC521" s="24"/>
      <c r="KD521" s="24"/>
      <c r="KE521" s="24"/>
      <c r="KF521" s="24"/>
      <c r="KG521" s="24"/>
      <c r="KH521" s="24"/>
      <c r="KI521" s="24"/>
      <c r="KJ521" s="24"/>
      <c r="KK521" s="24"/>
      <c r="KL521" s="24"/>
      <c r="KM521" s="24"/>
      <c r="KN521" s="24"/>
      <c r="KO521" s="24"/>
      <c r="KP521" s="24"/>
      <c r="KQ521" s="24"/>
      <c r="KR521" s="24"/>
      <c r="KS521" s="24"/>
      <c r="KT521" s="24"/>
      <c r="KU521" s="24"/>
      <c r="KV521" s="24"/>
      <c r="KW521" s="24"/>
      <c r="KX521" s="24"/>
      <c r="KY521" s="24"/>
      <c r="KZ521" s="24"/>
      <c r="LA521" s="24"/>
      <c r="LB521" s="24"/>
      <c r="LC521" s="24"/>
      <c r="LD521" s="24"/>
      <c r="LE521" s="24"/>
      <c r="LF521" s="24"/>
      <c r="LG521" s="24"/>
      <c r="LH521" s="24"/>
      <c r="LI521" s="24"/>
      <c r="LJ521" s="24"/>
      <c r="LK521" s="24"/>
      <c r="LL521" s="24"/>
      <c r="LM521" s="24"/>
      <c r="LN521" s="24"/>
      <c r="LO521" s="24"/>
      <c r="LP521" s="24"/>
      <c r="LQ521" s="24"/>
      <c r="LR521" s="24"/>
      <c r="LS521" s="24"/>
      <c r="LT521" s="24"/>
      <c r="LU521" s="24"/>
      <c r="LV521" s="24"/>
      <c r="LW521" s="24"/>
      <c r="LX521" s="24"/>
      <c r="LY521" s="24"/>
      <c r="LZ521" s="24"/>
      <c r="MA521" s="24"/>
      <c r="MB521" s="24"/>
      <c r="MC521" s="24"/>
      <c r="MD521" s="24"/>
      <c r="ME521" s="24"/>
      <c r="MF521" s="24"/>
      <c r="MG521" s="24"/>
      <c r="MH521" s="24"/>
      <c r="MI521" s="24"/>
      <c r="MJ521" s="24"/>
      <c r="MK521" s="24"/>
      <c r="ML521" s="24"/>
      <c r="MM521" s="24"/>
      <c r="MN521" s="24"/>
      <c r="MO521" s="24"/>
      <c r="MP521" s="24"/>
      <c r="MQ521" s="24"/>
      <c r="MR521" s="24"/>
      <c r="MS521" s="24"/>
      <c r="MT521" s="24"/>
      <c r="MU521" s="24"/>
      <c r="MV521" s="24"/>
      <c r="MW521" s="24"/>
      <c r="MX521" s="24"/>
      <c r="MY521" s="24"/>
      <c r="MZ521" s="24"/>
      <c r="NA521" s="24"/>
      <c r="NB521" s="24"/>
      <c r="NC521" s="24"/>
      <c r="ND521" s="24"/>
      <c r="NE521" s="24"/>
      <c r="NF521" s="24"/>
      <c r="NG521" s="24"/>
      <c r="NH521" s="24"/>
      <c r="NI521" s="24"/>
      <c r="NJ521" s="24"/>
      <c r="NK521" s="24"/>
      <c r="NL521" s="24"/>
      <c r="NM521" s="24"/>
      <c r="NN521" s="24"/>
      <c r="NO521" s="24"/>
      <c r="NP521" s="24"/>
      <c r="NQ521" s="24"/>
      <c r="NR521" s="24"/>
      <c r="NS521" s="24"/>
      <c r="NT521" s="24"/>
      <c r="NU521" s="24"/>
      <c r="NV521" s="24"/>
      <c r="NW521" s="24"/>
      <c r="NX521" s="24"/>
      <c r="NY521" s="24"/>
      <c r="NZ521" s="24"/>
      <c r="OA521" s="24"/>
      <c r="OB521" s="24"/>
      <c r="OC521" s="24"/>
      <c r="OD521" s="24"/>
      <c r="OE521" s="24"/>
      <c r="OF521" s="24"/>
      <c r="OG521" s="24"/>
      <c r="OH521" s="24"/>
      <c r="OI521" s="24"/>
      <c r="OJ521" s="24"/>
      <c r="OK521" s="24"/>
      <c r="OL521" s="24"/>
      <c r="OM521" s="24"/>
      <c r="ON521" s="24"/>
      <c r="OO521" s="24"/>
      <c r="OP521" s="24"/>
      <c r="OQ521" s="24"/>
      <c r="OR521" s="24"/>
      <c r="OS521" s="24"/>
      <c r="OT521" s="24"/>
      <c r="OU521" s="24"/>
      <c r="OV521" s="24"/>
      <c r="OW521" s="24"/>
      <c r="OX521" s="24"/>
      <c r="OY521" s="24"/>
      <c r="OZ521" s="24"/>
      <c r="PA521" s="24"/>
      <c r="PB521" s="24"/>
      <c r="PC521" s="24"/>
      <c r="PD521" s="24"/>
      <c r="PE521" s="24"/>
      <c r="PF521" s="24"/>
      <c r="PG521" s="24"/>
      <c r="PH521" s="24"/>
      <c r="PI521" s="24"/>
      <c r="PJ521" s="24"/>
      <c r="PK521" s="24"/>
      <c r="PL521" s="24"/>
      <c r="PM521" s="24"/>
      <c r="PN521" s="24"/>
      <c r="PO521" s="24"/>
      <c r="PP521" s="24"/>
      <c r="PQ521" s="24"/>
      <c r="PR521" s="24"/>
      <c r="PS521" s="24"/>
      <c r="PT521" s="24"/>
      <c r="PU521" s="24"/>
      <c r="PV521" s="24"/>
      <c r="PW521" s="24"/>
      <c r="PX521" s="24"/>
      <c r="PY521" s="24"/>
      <c r="PZ521" s="24"/>
      <c r="QA521" s="24"/>
      <c r="QB521" s="24"/>
      <c r="QC521" s="24"/>
      <c r="QD521" s="24"/>
      <c r="QE521" s="24"/>
      <c r="QF521" s="24"/>
      <c r="QG521" s="24"/>
      <c r="QH521" s="24"/>
      <c r="QI521" s="24"/>
      <c r="QJ521" s="24"/>
      <c r="QK521" s="24"/>
      <c r="QL521" s="24"/>
      <c r="QM521" s="24"/>
      <c r="QN521" s="24"/>
      <c r="QO521" s="24"/>
      <c r="QP521" s="24"/>
      <c r="QQ521" s="24"/>
      <c r="QR521" s="24"/>
      <c r="QS521" s="24"/>
      <c r="QT521" s="24"/>
      <c r="QU521" s="24"/>
      <c r="QV521" s="24"/>
      <c r="QW521" s="24"/>
      <c r="QX521" s="24"/>
      <c r="QY521" s="24"/>
      <c r="QZ521" s="24"/>
      <c r="RA521" s="24"/>
      <c r="RB521" s="24"/>
      <c r="RC521" s="24"/>
      <c r="RD521" s="24"/>
      <c r="RE521" s="24"/>
      <c r="RF521" s="24"/>
      <c r="RG521" s="24"/>
      <c r="RH521" s="24"/>
      <c r="RI521" s="24"/>
      <c r="RJ521" s="24"/>
      <c r="RK521" s="24"/>
      <c r="RL521" s="24"/>
      <c r="RM521" s="24"/>
      <c r="RN521" s="24"/>
      <c r="RO521" s="24"/>
      <c r="RP521" s="24"/>
      <c r="RQ521" s="24"/>
      <c r="RR521" s="24"/>
      <c r="RS521" s="24"/>
      <c r="RT521" s="24"/>
      <c r="RU521" s="24"/>
      <c r="RV521" s="24"/>
      <c r="RW521" s="24"/>
      <c r="RX521" s="24"/>
      <c r="RY521" s="24"/>
      <c r="RZ521" s="24"/>
      <c r="SA521" s="24"/>
      <c r="SB521" s="24"/>
      <c r="SC521" s="24"/>
      <c r="SD521" s="24"/>
      <c r="SE521" s="24"/>
      <c r="SF521" s="24"/>
      <c r="SG521" s="24"/>
      <c r="SH521" s="24"/>
      <c r="SI521" s="24"/>
      <c r="SJ521" s="24"/>
      <c r="SK521" s="24"/>
      <c r="SL521" s="24"/>
      <c r="SM521" s="24"/>
      <c r="SN521" s="24"/>
      <c r="SO521" s="24"/>
      <c r="SP521" s="24"/>
      <c r="SQ521" s="24"/>
      <c r="SR521" s="24"/>
      <c r="SS521" s="24"/>
      <c r="ST521" s="24"/>
      <c r="SU521" s="24"/>
      <c r="SV521" s="24"/>
      <c r="SW521" s="24"/>
      <c r="SX521" s="24"/>
      <c r="SY521" s="24"/>
      <c r="SZ521" s="24"/>
      <c r="TA521" s="24"/>
      <c r="TB521" s="24"/>
      <c r="TC521" s="24"/>
      <c r="TD521" s="24"/>
      <c r="TE521" s="24"/>
      <c r="TF521" s="24"/>
      <c r="TG521" s="24"/>
      <c r="TH521" s="24"/>
      <c r="TI521" s="24"/>
      <c r="TJ521" s="24"/>
      <c r="TK521" s="24"/>
      <c r="TL521" s="24"/>
      <c r="TM521" s="24"/>
      <c r="TN521" s="24"/>
      <c r="TO521" s="24"/>
      <c r="TP521" s="24"/>
      <c r="TQ521" s="24"/>
      <c r="TR521" s="24"/>
      <c r="TS521" s="24"/>
      <c r="TT521" s="24"/>
      <c r="TU521" s="24"/>
      <c r="TV521" s="24"/>
      <c r="TW521" s="24"/>
      <c r="TX521" s="24"/>
      <c r="TY521" s="24"/>
      <c r="TZ521" s="24"/>
      <c r="UA521" s="24"/>
      <c r="UB521" s="24"/>
      <c r="UC521" s="24"/>
      <c r="UD521" s="24"/>
      <c r="UE521" s="24"/>
      <c r="UF521" s="24"/>
      <c r="UG521" s="24"/>
      <c r="UH521" s="24"/>
      <c r="UI521" s="24"/>
      <c r="UJ521" s="24"/>
      <c r="UK521" s="24"/>
      <c r="UL521" s="24"/>
      <c r="UM521" s="24"/>
      <c r="UN521" s="24"/>
      <c r="UO521" s="24"/>
      <c r="UP521" s="24"/>
      <c r="UQ521" s="24"/>
      <c r="UR521" s="24"/>
      <c r="US521" s="24"/>
      <c r="UT521" s="24"/>
      <c r="UU521" s="24"/>
      <c r="UV521" s="24"/>
      <c r="UW521" s="24"/>
      <c r="UX521" s="24"/>
      <c r="UY521" s="24"/>
      <c r="UZ521" s="24"/>
      <c r="VA521" s="24"/>
      <c r="VB521" s="24"/>
      <c r="VC521" s="24"/>
      <c r="VD521" s="24"/>
    </row>
    <row r="522" spans="1:576" s="163" customFormat="1" ht="17.25" customHeight="1" x14ac:dyDescent="0.25">
      <c r="A522" s="36"/>
      <c r="B522" s="32"/>
      <c r="C522" s="93"/>
      <c r="D522" s="98"/>
      <c r="E522" s="32"/>
      <c r="F522" s="93"/>
      <c r="G522" s="135"/>
      <c r="H522" s="33"/>
      <c r="I522" s="33"/>
      <c r="J522" s="34"/>
      <c r="K522" s="34"/>
      <c r="L522" s="30"/>
      <c r="M522" s="33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C522" s="66"/>
      <c r="AD522" s="66"/>
      <c r="AE522" s="68"/>
      <c r="AF522" s="68"/>
      <c r="AG522" s="68"/>
      <c r="AH522" s="68"/>
      <c r="AI522" s="68"/>
      <c r="AJ522" s="68"/>
      <c r="AK522" s="68"/>
      <c r="AL522" s="261"/>
      <c r="AM522" s="253"/>
      <c r="AN522" s="253"/>
      <c r="AO522" s="253"/>
      <c r="AP522" s="253"/>
      <c r="AQ522" s="253"/>
      <c r="AR522" s="253"/>
      <c r="AS522" s="253"/>
      <c r="AT522" s="253"/>
      <c r="AU522" s="253"/>
      <c r="AV522" s="253"/>
      <c r="AW522" s="253"/>
      <c r="AX522" s="253"/>
      <c r="AY522" s="253"/>
      <c r="AZ522" s="253"/>
      <c r="BA522" s="253"/>
      <c r="BB522" s="253"/>
      <c r="BC522" s="253"/>
      <c r="BD522" s="253"/>
      <c r="BE522" s="253"/>
      <c r="BF522" s="253"/>
      <c r="BG522" s="253"/>
      <c r="BH522" s="253"/>
      <c r="BI522" s="253"/>
      <c r="BJ522" s="253"/>
      <c r="BK522" s="253"/>
      <c r="BL522" s="253"/>
      <c r="BM522" s="253"/>
      <c r="BN522" s="253"/>
      <c r="BO522" s="253"/>
      <c r="BP522" s="253"/>
      <c r="BQ522" s="253"/>
      <c r="BR522" s="253"/>
      <c r="BS522" s="253"/>
      <c r="BT522" s="253"/>
      <c r="BU522" s="253"/>
      <c r="BV522" s="253"/>
      <c r="BW522" s="253"/>
      <c r="BX522" s="253"/>
      <c r="BY522" s="253"/>
      <c r="BZ522" s="253"/>
      <c r="CA522" s="253"/>
      <c r="CB522" s="253"/>
      <c r="CC522" s="253"/>
      <c r="CD522" s="253"/>
      <c r="CE522" s="253"/>
      <c r="CF522" s="253"/>
      <c r="CG522" s="253"/>
      <c r="CH522" s="253"/>
      <c r="CI522" s="253"/>
      <c r="CJ522" s="253"/>
      <c r="CK522" s="253"/>
      <c r="CL522" s="253"/>
      <c r="CM522" s="253"/>
      <c r="CN522" s="253"/>
      <c r="CO522" s="253"/>
      <c r="CP522" s="253"/>
      <c r="CQ522" s="253"/>
      <c r="CR522" s="253"/>
      <c r="CS522" s="253"/>
      <c r="CT522" s="253"/>
      <c r="CU522" s="253"/>
      <c r="CV522" s="253"/>
      <c r="CW522" s="253"/>
      <c r="CX522" s="253"/>
      <c r="CY522" s="253"/>
      <c r="CZ522" s="253"/>
      <c r="DA522" s="253"/>
      <c r="DB522" s="253"/>
      <c r="DC522" s="253"/>
      <c r="DD522" s="253"/>
      <c r="DE522" s="253"/>
      <c r="DF522" s="253"/>
      <c r="DG522" s="253"/>
      <c r="DH522" s="253"/>
      <c r="DI522" s="253"/>
      <c r="DJ522" s="253"/>
      <c r="DK522" s="253"/>
      <c r="DL522" s="253"/>
      <c r="DM522" s="253"/>
      <c r="DN522" s="253"/>
      <c r="DO522" s="253"/>
      <c r="DP522" s="253"/>
      <c r="DQ522" s="253"/>
      <c r="DR522" s="253"/>
      <c r="DS522" s="253"/>
      <c r="DT522" s="253"/>
      <c r="DU522" s="253"/>
      <c r="DV522" s="253"/>
      <c r="DW522" s="253"/>
      <c r="DX522" s="253"/>
      <c r="DY522" s="253"/>
      <c r="DZ522" s="253"/>
      <c r="EA522" s="253"/>
      <c r="EB522" s="253"/>
      <c r="EC522" s="253"/>
      <c r="ED522" s="253"/>
      <c r="EE522" s="253"/>
      <c r="EF522" s="253"/>
      <c r="EG522" s="253"/>
      <c r="EH522" s="253"/>
      <c r="EI522" s="253"/>
      <c r="EJ522" s="253"/>
      <c r="EK522" s="253"/>
      <c r="EL522" s="253"/>
      <c r="EM522" s="253"/>
      <c r="EN522" s="253"/>
      <c r="EO522" s="253"/>
      <c r="EP522" s="253"/>
      <c r="EQ522" s="253"/>
      <c r="ER522" s="253"/>
      <c r="ES522" s="253"/>
      <c r="ET522" s="253"/>
      <c r="EU522" s="253"/>
      <c r="EV522" s="253"/>
      <c r="EW522" s="253"/>
      <c r="EX522" s="253"/>
      <c r="EY522" s="253"/>
      <c r="EZ522" s="253"/>
      <c r="FA522" s="253"/>
      <c r="FB522" s="253"/>
      <c r="FC522" s="253"/>
      <c r="FD522" s="253"/>
      <c r="FE522" s="253"/>
      <c r="FF522" s="253"/>
      <c r="FG522" s="253"/>
      <c r="FH522" s="253"/>
      <c r="FI522" s="253"/>
      <c r="FJ522" s="253"/>
      <c r="FK522" s="253"/>
      <c r="FL522" s="253"/>
      <c r="FM522" s="253"/>
      <c r="FN522" s="253"/>
      <c r="FO522" s="253"/>
      <c r="FP522" s="253"/>
      <c r="FQ522" s="253"/>
      <c r="FR522" s="253"/>
      <c r="FS522" s="253"/>
      <c r="FT522" s="253"/>
      <c r="FU522" s="253"/>
      <c r="FV522" s="253"/>
      <c r="FW522" s="253"/>
      <c r="FX522" s="253"/>
      <c r="FY522" s="253"/>
      <c r="FZ522" s="253"/>
      <c r="GA522" s="253"/>
      <c r="GB522" s="253"/>
      <c r="GC522" s="253"/>
      <c r="GD522" s="253"/>
      <c r="GE522" s="253"/>
      <c r="GF522" s="253"/>
      <c r="GG522" s="253"/>
      <c r="GH522" s="253"/>
      <c r="GI522" s="253"/>
      <c r="GJ522" s="253"/>
      <c r="GK522" s="253"/>
      <c r="GL522" s="253"/>
      <c r="GM522" s="253"/>
      <c r="GN522" s="253"/>
      <c r="GO522" s="253"/>
      <c r="GP522" s="253"/>
      <c r="GQ522" s="253"/>
      <c r="GR522" s="253"/>
      <c r="GS522" s="253"/>
      <c r="GT522" s="253"/>
      <c r="GU522" s="253"/>
      <c r="GV522" s="253"/>
      <c r="GW522" s="253"/>
      <c r="GX522" s="253"/>
      <c r="GY522" s="253"/>
      <c r="GZ522" s="253"/>
      <c r="HA522" s="253"/>
      <c r="HB522" s="253"/>
      <c r="HC522" s="253"/>
      <c r="HD522" s="253"/>
      <c r="HE522" s="253"/>
      <c r="HF522" s="253"/>
      <c r="HG522" s="253"/>
      <c r="HH522" s="253"/>
      <c r="HI522" s="253"/>
      <c r="HJ522" s="253"/>
      <c r="HK522" s="253"/>
      <c r="HL522" s="253"/>
      <c r="HM522" s="253"/>
      <c r="HN522" s="253"/>
      <c r="HO522" s="253"/>
      <c r="HP522" s="253"/>
      <c r="HQ522" s="253"/>
      <c r="HR522" s="253"/>
      <c r="HS522" s="253"/>
      <c r="HT522" s="253"/>
      <c r="HU522" s="253"/>
      <c r="HV522" s="253"/>
      <c r="HW522" s="253"/>
      <c r="HX522" s="253"/>
      <c r="HY522" s="253"/>
      <c r="HZ522" s="253"/>
      <c r="IA522" s="253"/>
      <c r="IB522" s="253"/>
      <c r="IC522" s="253"/>
      <c r="ID522" s="253"/>
      <c r="IE522" s="253"/>
      <c r="IF522" s="253"/>
      <c r="IG522" s="253"/>
      <c r="IH522" s="253"/>
      <c r="II522" s="253"/>
      <c r="IJ522" s="253"/>
      <c r="IK522" s="253"/>
      <c r="IL522" s="253"/>
      <c r="IM522" s="253"/>
      <c r="IN522" s="253"/>
      <c r="IO522" s="253"/>
      <c r="IP522" s="253"/>
      <c r="IQ522" s="253"/>
      <c r="IR522" s="253"/>
      <c r="IS522" s="253"/>
      <c r="IT522" s="253"/>
      <c r="IU522" s="253"/>
      <c r="IV522" s="253"/>
      <c r="IW522" s="253"/>
      <c r="IX522" s="253"/>
      <c r="IY522" s="253"/>
      <c r="IZ522" s="253"/>
      <c r="JA522" s="253"/>
      <c r="JB522" s="253"/>
      <c r="JC522" s="253"/>
      <c r="JD522" s="253"/>
      <c r="JE522" s="253"/>
      <c r="JF522" s="253"/>
      <c r="JG522" s="253"/>
      <c r="JH522" s="253"/>
      <c r="JI522" s="253"/>
      <c r="JJ522" s="253"/>
      <c r="JK522" s="253"/>
      <c r="JL522" s="253"/>
      <c r="JM522" s="253"/>
      <c r="JN522" s="253"/>
      <c r="JO522" s="253"/>
      <c r="JP522" s="253"/>
      <c r="JQ522" s="253"/>
      <c r="JR522" s="253"/>
      <c r="JS522" s="253"/>
      <c r="JT522" s="253"/>
      <c r="JU522" s="253"/>
      <c r="JV522" s="253"/>
      <c r="JW522" s="253"/>
      <c r="JX522" s="253"/>
      <c r="JY522" s="253"/>
      <c r="JZ522" s="253"/>
      <c r="KA522" s="253"/>
      <c r="KB522" s="253"/>
      <c r="KC522" s="253"/>
      <c r="KD522" s="253"/>
      <c r="KE522" s="253"/>
      <c r="KF522" s="253"/>
      <c r="KG522" s="253"/>
      <c r="KH522" s="253"/>
      <c r="KI522" s="253"/>
      <c r="KJ522" s="253"/>
      <c r="KK522" s="253"/>
      <c r="KL522" s="253"/>
      <c r="KM522" s="253"/>
      <c r="KN522" s="253"/>
      <c r="KO522" s="253"/>
      <c r="KP522" s="253"/>
      <c r="KQ522" s="253"/>
      <c r="KR522" s="253"/>
      <c r="KS522" s="253"/>
      <c r="KT522" s="253"/>
      <c r="KU522" s="253"/>
      <c r="KV522" s="253"/>
      <c r="KW522" s="253"/>
      <c r="KX522" s="253"/>
      <c r="KY522" s="253"/>
      <c r="KZ522" s="253"/>
      <c r="LA522" s="253"/>
      <c r="LB522" s="253"/>
      <c r="LC522" s="253"/>
      <c r="LD522" s="253"/>
      <c r="LE522" s="253"/>
      <c r="LF522" s="253"/>
      <c r="LG522" s="253"/>
      <c r="LH522" s="253"/>
      <c r="LI522" s="253"/>
      <c r="LJ522" s="253"/>
      <c r="LK522" s="253"/>
      <c r="LL522" s="253"/>
      <c r="LM522" s="253"/>
      <c r="LN522" s="253"/>
      <c r="LO522" s="253"/>
      <c r="LP522" s="253"/>
      <c r="LQ522" s="253"/>
      <c r="LR522" s="253"/>
      <c r="LS522" s="253"/>
      <c r="LT522" s="253"/>
      <c r="LU522" s="253"/>
      <c r="LV522" s="253"/>
      <c r="LW522" s="253"/>
      <c r="LX522" s="253"/>
      <c r="LY522" s="253"/>
      <c r="LZ522" s="253"/>
      <c r="MA522" s="253"/>
      <c r="MB522" s="253"/>
      <c r="MC522" s="253"/>
      <c r="MD522" s="253"/>
      <c r="ME522" s="253"/>
      <c r="MF522" s="253"/>
      <c r="MG522" s="253"/>
      <c r="MH522" s="253"/>
      <c r="MI522" s="253"/>
      <c r="MJ522" s="253"/>
      <c r="MK522" s="253"/>
      <c r="ML522" s="253"/>
      <c r="MM522" s="253"/>
      <c r="MN522" s="253"/>
      <c r="MO522" s="253"/>
      <c r="MP522" s="253"/>
      <c r="MQ522" s="253"/>
      <c r="MR522" s="253"/>
      <c r="MS522" s="253"/>
      <c r="MT522" s="253"/>
      <c r="MU522" s="253"/>
      <c r="MV522" s="253"/>
      <c r="MW522" s="253"/>
      <c r="MX522" s="253"/>
      <c r="MY522" s="253"/>
      <c r="MZ522" s="253"/>
      <c r="NA522" s="253"/>
      <c r="NB522" s="253"/>
      <c r="NC522" s="253"/>
      <c r="ND522" s="253"/>
      <c r="NE522" s="253"/>
      <c r="NF522" s="253"/>
      <c r="NG522" s="253"/>
      <c r="NH522" s="253"/>
      <c r="NI522" s="253"/>
      <c r="NJ522" s="253"/>
      <c r="NK522" s="253"/>
      <c r="NL522" s="253"/>
      <c r="NM522" s="253"/>
      <c r="NN522" s="253"/>
      <c r="NO522" s="253"/>
      <c r="NP522" s="253"/>
      <c r="NQ522" s="253"/>
      <c r="NR522" s="253"/>
      <c r="NS522" s="253"/>
      <c r="NT522" s="253"/>
      <c r="NU522" s="253"/>
      <c r="NV522" s="253"/>
      <c r="NW522" s="253"/>
      <c r="NX522" s="253"/>
      <c r="NY522" s="253"/>
      <c r="NZ522" s="253"/>
      <c r="OA522" s="253"/>
      <c r="OB522" s="253"/>
      <c r="OC522" s="253"/>
      <c r="OD522" s="253"/>
      <c r="OE522" s="253"/>
      <c r="OF522" s="253"/>
      <c r="OG522" s="253"/>
      <c r="OH522" s="253"/>
      <c r="OI522" s="253"/>
      <c r="OJ522" s="253"/>
      <c r="OK522" s="253"/>
      <c r="OL522" s="253"/>
      <c r="OM522" s="253"/>
      <c r="ON522" s="253"/>
      <c r="OO522" s="253"/>
      <c r="OP522" s="253"/>
      <c r="OQ522" s="253"/>
      <c r="OR522" s="253"/>
      <c r="OS522" s="253"/>
      <c r="OT522" s="253"/>
      <c r="OU522" s="253"/>
      <c r="OV522" s="253"/>
      <c r="OW522" s="253"/>
      <c r="OX522" s="240"/>
      <c r="OY522" s="240"/>
      <c r="OZ522" s="240"/>
      <c r="PA522" s="240"/>
      <c r="PB522" s="240"/>
      <c r="PC522" s="240"/>
      <c r="PD522" s="240"/>
      <c r="PE522" s="240"/>
      <c r="PF522" s="240"/>
      <c r="PG522" s="240"/>
      <c r="PH522" s="240"/>
      <c r="PI522" s="240"/>
      <c r="PJ522" s="240"/>
      <c r="PK522" s="240"/>
      <c r="PL522" s="240"/>
      <c r="PM522" s="240"/>
      <c r="PN522" s="240"/>
      <c r="PO522" s="240"/>
      <c r="PP522" s="240"/>
      <c r="PQ522" s="240"/>
      <c r="PR522" s="240"/>
      <c r="PS522" s="240"/>
      <c r="PT522" s="240"/>
      <c r="PU522" s="240"/>
      <c r="PV522" s="240"/>
      <c r="PW522" s="240"/>
      <c r="PX522" s="240"/>
      <c r="PY522" s="240"/>
      <c r="PZ522" s="240"/>
      <c r="QA522" s="240"/>
      <c r="QB522" s="240"/>
      <c r="QC522" s="240"/>
      <c r="QD522" s="240"/>
      <c r="QE522" s="240"/>
      <c r="QF522" s="240"/>
      <c r="QG522" s="240"/>
      <c r="QH522" s="240"/>
      <c r="QI522" s="240"/>
      <c r="QJ522" s="240"/>
      <c r="QK522" s="240"/>
      <c r="QL522" s="240"/>
      <c r="QM522" s="240"/>
      <c r="QN522" s="240"/>
      <c r="QO522" s="240"/>
      <c r="QP522" s="240"/>
      <c r="QQ522" s="240"/>
      <c r="QR522" s="240"/>
      <c r="QS522" s="240"/>
      <c r="QT522" s="240"/>
      <c r="QU522" s="240"/>
      <c r="QV522" s="240"/>
      <c r="QW522" s="240"/>
      <c r="QX522" s="240"/>
      <c r="QY522" s="240"/>
      <c r="QZ522" s="240"/>
      <c r="RA522" s="240"/>
      <c r="RB522" s="240"/>
      <c r="RC522" s="240"/>
      <c r="RD522" s="240"/>
      <c r="RE522" s="240"/>
      <c r="RF522" s="240"/>
      <c r="RG522" s="240"/>
      <c r="RH522" s="240"/>
      <c r="RI522" s="240"/>
      <c r="RJ522" s="240"/>
      <c r="RK522" s="240"/>
      <c r="RL522" s="240"/>
      <c r="RM522" s="240"/>
      <c r="RN522" s="240"/>
      <c r="RO522" s="240"/>
      <c r="RP522" s="240"/>
      <c r="RQ522" s="240"/>
      <c r="RR522" s="240"/>
      <c r="RS522" s="240"/>
      <c r="RT522" s="240"/>
      <c r="RU522" s="240"/>
      <c r="RV522" s="240"/>
      <c r="RW522" s="240"/>
      <c r="RX522" s="240"/>
      <c r="RY522" s="240"/>
      <c r="RZ522" s="240"/>
      <c r="SA522" s="240"/>
      <c r="SB522" s="240"/>
      <c r="SC522" s="240"/>
      <c r="SD522" s="240"/>
      <c r="SE522" s="240"/>
      <c r="SF522" s="240"/>
      <c r="SG522" s="240"/>
      <c r="SH522" s="240"/>
      <c r="SI522" s="240"/>
      <c r="SJ522" s="240"/>
      <c r="SK522" s="240"/>
      <c r="SL522" s="240"/>
      <c r="SM522" s="240"/>
      <c r="SN522" s="240"/>
      <c r="SO522" s="240"/>
      <c r="SP522" s="240"/>
      <c r="SQ522" s="240"/>
      <c r="SR522" s="240"/>
      <c r="SS522" s="240"/>
      <c r="ST522" s="240"/>
      <c r="SU522" s="240"/>
      <c r="SV522" s="240"/>
      <c r="SW522" s="240"/>
      <c r="SX522" s="240"/>
      <c r="SY522" s="240"/>
      <c r="SZ522" s="240"/>
      <c r="TA522" s="240"/>
      <c r="TB522" s="240"/>
      <c r="TC522" s="240"/>
      <c r="TD522" s="240"/>
      <c r="TE522" s="240"/>
      <c r="TF522" s="240"/>
      <c r="TG522" s="240"/>
      <c r="TH522" s="240"/>
      <c r="TI522" s="240"/>
      <c r="TJ522" s="240"/>
      <c r="TK522" s="240"/>
      <c r="TL522" s="240"/>
      <c r="TM522" s="240"/>
      <c r="TN522" s="240"/>
      <c r="TO522" s="240"/>
      <c r="TP522" s="240"/>
      <c r="TQ522" s="240"/>
      <c r="TR522" s="240"/>
      <c r="TS522" s="240"/>
      <c r="TT522" s="240"/>
      <c r="TU522" s="240"/>
      <c r="TV522" s="240"/>
      <c r="TW522" s="240"/>
      <c r="TX522" s="240"/>
      <c r="TY522" s="240"/>
      <c r="TZ522" s="240"/>
      <c r="UA522" s="240"/>
      <c r="UB522" s="240"/>
      <c r="UC522" s="240"/>
      <c r="UD522" s="240"/>
      <c r="UE522" s="240"/>
      <c r="UF522" s="240"/>
      <c r="UG522" s="240"/>
      <c r="UH522" s="240"/>
      <c r="UI522" s="240"/>
      <c r="UJ522" s="240"/>
      <c r="UK522" s="240"/>
      <c r="UL522" s="240"/>
      <c r="UM522" s="240"/>
      <c r="UN522" s="240"/>
      <c r="UO522" s="240"/>
      <c r="UP522" s="240"/>
      <c r="UQ522" s="240"/>
      <c r="UR522" s="240"/>
      <c r="US522" s="240"/>
      <c r="UT522" s="240"/>
      <c r="UU522" s="240"/>
      <c r="UV522" s="240"/>
      <c r="UW522" s="240"/>
      <c r="UX522" s="240"/>
      <c r="UY522" s="240"/>
      <c r="UZ522" s="240"/>
      <c r="VA522" s="240"/>
      <c r="VB522" s="240"/>
      <c r="VC522" s="240"/>
      <c r="VD522" s="240"/>
    </row>
    <row r="523" spans="1:576" ht="20.100000000000001" customHeight="1" x14ac:dyDescent="0.25">
      <c r="A523" s="303" t="s">
        <v>363</v>
      </c>
      <c r="B523" s="303"/>
      <c r="C523" s="303"/>
      <c r="D523" s="303"/>
      <c r="E523" s="303"/>
      <c r="F523" s="303"/>
      <c r="G523" s="135"/>
      <c r="H523" s="33"/>
      <c r="I523" s="33"/>
      <c r="J523" s="34"/>
      <c r="K523" s="34"/>
      <c r="L523" s="29"/>
      <c r="M523" s="33"/>
      <c r="N523" s="67"/>
      <c r="O523" s="67"/>
      <c r="P523" s="67"/>
      <c r="Q523" s="68"/>
      <c r="R523" s="67"/>
      <c r="S523" s="67"/>
      <c r="T523" s="67"/>
      <c r="U523" s="67"/>
      <c r="V523" s="67"/>
      <c r="W523" s="67"/>
      <c r="X523" s="67"/>
      <c r="Y523" s="67"/>
      <c r="Z523" s="67"/>
      <c r="AA523" s="67"/>
      <c r="AB523" s="68"/>
      <c r="AC523" s="67"/>
      <c r="AD523" s="67"/>
      <c r="AE523" s="68"/>
      <c r="AF523" s="68"/>
      <c r="AG523" s="68"/>
      <c r="AH523" s="68"/>
      <c r="AI523" s="68"/>
      <c r="AJ523" s="68"/>
      <c r="AK523" s="68"/>
      <c r="AL523" s="261"/>
    </row>
    <row r="524" spans="1:576" s="56" customFormat="1" ht="15" customHeight="1" x14ac:dyDescent="0.2">
      <c r="A524" s="18">
        <v>1</v>
      </c>
      <c r="B524" s="89" t="s">
        <v>325</v>
      </c>
      <c r="C524" s="89" t="s">
        <v>326</v>
      </c>
      <c r="D524" s="20">
        <v>14</v>
      </c>
      <c r="E524" s="89" t="s">
        <v>246</v>
      </c>
      <c r="F524" s="89" t="s">
        <v>327</v>
      </c>
      <c r="G524" s="130" t="s">
        <v>120</v>
      </c>
      <c r="H524" s="22">
        <v>40</v>
      </c>
      <c r="I524" s="22" t="s">
        <v>121</v>
      </c>
      <c r="J524" s="21" t="s">
        <v>10</v>
      </c>
      <c r="K524" s="156" t="s">
        <v>366</v>
      </c>
      <c r="L524" s="156" t="s">
        <v>117</v>
      </c>
      <c r="M524" s="22">
        <v>1</v>
      </c>
      <c r="N524" s="62">
        <v>12605</v>
      </c>
      <c r="O524" s="62"/>
      <c r="P524" s="62"/>
      <c r="Q524" s="62">
        <f>N524+O524+P524</f>
        <v>12605</v>
      </c>
      <c r="R524" s="62"/>
      <c r="S524" s="62">
        <f>(Q524+Y524+Z524)/30*5</f>
        <v>2386.166666666667</v>
      </c>
      <c r="T524" s="62">
        <f>(Q524+Y524+Z524)/30*50</f>
        <v>23861.666666666668</v>
      </c>
      <c r="U524" s="62">
        <f t="shared" ref="U524:U529" si="271">Q524*17.5%</f>
        <v>2205.875</v>
      </c>
      <c r="V524" s="62">
        <f t="shared" ref="V524:V529" si="272">Q524*3%</f>
        <v>378.15</v>
      </c>
      <c r="W524" s="62">
        <f t="shared" ref="W524:W529" si="273">Q524*5%</f>
        <v>630.25</v>
      </c>
      <c r="X524" s="62">
        <f t="shared" ref="X524:X529" si="274">Q524*2%</f>
        <v>252.1</v>
      </c>
      <c r="Y524" s="62">
        <f>1021+25</f>
        <v>1046</v>
      </c>
      <c r="Z524" s="62">
        <v>666</v>
      </c>
      <c r="AA524" s="64">
        <f>(Q524+Y524+Z524)/2</f>
        <v>7158.5</v>
      </c>
      <c r="AB524" s="64">
        <f>Q524+R524+U524+V524+W524+X524+Y524+Z524+(S524/12+T524/12+AA524/12)</f>
        <v>20567.236111111109</v>
      </c>
      <c r="AC524" s="64">
        <f>+AB524*12</f>
        <v>246806.83333333331</v>
      </c>
      <c r="AD524" s="64"/>
      <c r="AE524" s="64"/>
      <c r="AF524" s="64"/>
      <c r="AG524" s="64"/>
      <c r="AH524" s="64"/>
      <c r="AI524" s="64"/>
      <c r="AJ524" s="64"/>
      <c r="AK524" s="64"/>
      <c r="AL524" s="6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  <c r="CD524" s="24"/>
      <c r="CE524" s="24"/>
      <c r="CF524" s="24"/>
      <c r="CG524" s="24"/>
      <c r="CH524" s="24"/>
      <c r="CI524" s="24"/>
      <c r="CJ524" s="24"/>
      <c r="CK524" s="24"/>
      <c r="CL524" s="24"/>
      <c r="CM524" s="24"/>
      <c r="CN524" s="24"/>
      <c r="CO524" s="24"/>
      <c r="CP524" s="24"/>
      <c r="CQ524" s="24"/>
      <c r="CR524" s="24"/>
      <c r="CS524" s="24"/>
      <c r="CT524" s="24"/>
      <c r="CU524" s="24"/>
      <c r="CV524" s="24"/>
      <c r="CW524" s="24"/>
      <c r="CX524" s="24"/>
      <c r="CY524" s="24"/>
      <c r="CZ524" s="24"/>
      <c r="DA524" s="24"/>
      <c r="DB524" s="24"/>
      <c r="DC524" s="24"/>
      <c r="DD524" s="24"/>
      <c r="DE524" s="24"/>
      <c r="DF524" s="24"/>
      <c r="DG524" s="24"/>
      <c r="DH524" s="24"/>
      <c r="DI524" s="24"/>
      <c r="DJ524" s="24"/>
      <c r="DK524" s="24"/>
      <c r="DL524" s="24"/>
      <c r="DM524" s="24"/>
      <c r="DN524" s="24"/>
      <c r="DO524" s="24"/>
      <c r="DP524" s="24"/>
      <c r="DQ524" s="24"/>
      <c r="DR524" s="24"/>
      <c r="DS524" s="24"/>
      <c r="DT524" s="24"/>
      <c r="DU524" s="24"/>
      <c r="DV524" s="24"/>
      <c r="DW524" s="24"/>
      <c r="DX524" s="24"/>
      <c r="DY524" s="24"/>
      <c r="DZ524" s="24"/>
      <c r="EA524" s="24"/>
      <c r="EB524" s="24"/>
      <c r="EC524" s="24"/>
      <c r="ED524" s="24"/>
      <c r="EE524" s="24"/>
      <c r="EF524" s="24"/>
      <c r="EG524" s="24"/>
      <c r="EH524" s="24"/>
      <c r="EI524" s="24"/>
      <c r="EJ524" s="24"/>
      <c r="EK524" s="24"/>
      <c r="EL524" s="24"/>
      <c r="EM524" s="24"/>
      <c r="EN524" s="24"/>
      <c r="EO524" s="24"/>
      <c r="EP524" s="24"/>
      <c r="EQ524" s="24"/>
      <c r="ER524" s="24"/>
      <c r="ES524" s="24"/>
      <c r="ET524" s="24"/>
      <c r="EU524" s="24"/>
      <c r="EV524" s="24"/>
      <c r="EW524" s="24"/>
      <c r="EX524" s="24"/>
      <c r="EY524" s="24"/>
      <c r="EZ524" s="24"/>
      <c r="FA524" s="24"/>
      <c r="FB524" s="24"/>
      <c r="FC524" s="24"/>
      <c r="FD524" s="24"/>
      <c r="FE524" s="24"/>
      <c r="FF524" s="24"/>
      <c r="FG524" s="24"/>
      <c r="FH524" s="24"/>
      <c r="FI524" s="24"/>
      <c r="FJ524" s="24"/>
      <c r="FK524" s="24"/>
      <c r="FL524" s="24"/>
      <c r="FM524" s="24"/>
      <c r="FN524" s="24"/>
      <c r="FO524" s="24"/>
      <c r="FP524" s="24"/>
      <c r="FQ524" s="24"/>
      <c r="FR524" s="24"/>
      <c r="FS524" s="24"/>
      <c r="FT524" s="24"/>
      <c r="FU524" s="24"/>
      <c r="FV524" s="24"/>
      <c r="FW524" s="24"/>
      <c r="FX524" s="24"/>
      <c r="FY524" s="24"/>
      <c r="FZ524" s="24"/>
      <c r="GA524" s="24"/>
      <c r="GB524" s="24"/>
      <c r="GC524" s="24"/>
      <c r="GD524" s="24"/>
      <c r="GE524" s="24"/>
      <c r="GF524" s="24"/>
      <c r="GG524" s="24"/>
      <c r="GH524" s="24"/>
      <c r="GI524" s="24"/>
      <c r="GJ524" s="24"/>
      <c r="GK524" s="24"/>
      <c r="GL524" s="24"/>
      <c r="GM524" s="24"/>
      <c r="GN524" s="24"/>
      <c r="GO524" s="24"/>
      <c r="GP524" s="24"/>
      <c r="GQ524" s="24"/>
      <c r="GR524" s="24"/>
      <c r="GS524" s="24"/>
      <c r="GT524" s="24"/>
      <c r="GU524" s="24"/>
      <c r="GV524" s="24"/>
      <c r="GW524" s="24"/>
      <c r="GX524" s="24"/>
      <c r="GY524" s="24"/>
      <c r="GZ524" s="24"/>
      <c r="HA524" s="24"/>
      <c r="HB524" s="24"/>
      <c r="HC524" s="24"/>
      <c r="HD524" s="24"/>
      <c r="HE524" s="24"/>
      <c r="HF524" s="24"/>
      <c r="HG524" s="24"/>
      <c r="HH524" s="24"/>
      <c r="HI524" s="24"/>
      <c r="HJ524" s="24"/>
      <c r="HK524" s="24"/>
      <c r="HL524" s="24"/>
      <c r="HM524" s="24"/>
      <c r="HN524" s="24"/>
      <c r="HO524" s="24"/>
      <c r="HP524" s="24"/>
      <c r="HQ524" s="24"/>
      <c r="HR524" s="24"/>
      <c r="HS524" s="24"/>
      <c r="HT524" s="24"/>
      <c r="HU524" s="24"/>
      <c r="HV524" s="24"/>
      <c r="HW524" s="24"/>
      <c r="HX524" s="24"/>
      <c r="HY524" s="24"/>
      <c r="HZ524" s="24"/>
      <c r="IA524" s="24"/>
      <c r="IB524" s="24"/>
      <c r="IC524" s="24"/>
      <c r="ID524" s="24"/>
      <c r="IE524" s="24"/>
      <c r="IF524" s="24"/>
      <c r="IG524" s="24"/>
      <c r="IH524" s="24"/>
      <c r="II524" s="24"/>
      <c r="IJ524" s="24"/>
      <c r="IK524" s="24"/>
      <c r="IL524" s="24"/>
      <c r="IM524" s="24"/>
      <c r="IN524" s="24"/>
      <c r="IO524" s="24"/>
      <c r="IP524" s="24"/>
      <c r="IQ524" s="24"/>
      <c r="IR524" s="24"/>
      <c r="IS524" s="24"/>
      <c r="IT524" s="24"/>
      <c r="IU524" s="24"/>
      <c r="IV524" s="24"/>
      <c r="IW524" s="24"/>
      <c r="IX524" s="24"/>
      <c r="IY524" s="24"/>
      <c r="IZ524" s="24"/>
      <c r="JA524" s="24"/>
      <c r="JB524" s="24"/>
      <c r="JC524" s="24"/>
      <c r="JD524" s="24"/>
      <c r="JE524" s="24"/>
      <c r="JF524" s="24"/>
      <c r="JG524" s="24"/>
      <c r="JH524" s="24"/>
      <c r="JI524" s="24"/>
      <c r="JJ524" s="24"/>
      <c r="JK524" s="24"/>
      <c r="JL524" s="24"/>
      <c r="JM524" s="24"/>
      <c r="JN524" s="24"/>
      <c r="JO524" s="24"/>
      <c r="JP524" s="24"/>
      <c r="JQ524" s="24"/>
      <c r="JR524" s="24"/>
      <c r="JS524" s="24"/>
      <c r="JT524" s="24"/>
      <c r="JU524" s="24"/>
      <c r="JV524" s="24"/>
      <c r="JW524" s="24"/>
      <c r="JX524" s="24"/>
      <c r="JY524" s="24"/>
      <c r="JZ524" s="24"/>
      <c r="KA524" s="24"/>
      <c r="KB524" s="24"/>
      <c r="KC524" s="24"/>
      <c r="KD524" s="24"/>
      <c r="KE524" s="24"/>
      <c r="KF524" s="24"/>
      <c r="KG524" s="24"/>
      <c r="KH524" s="24"/>
      <c r="KI524" s="24"/>
      <c r="KJ524" s="24"/>
      <c r="KK524" s="24"/>
      <c r="KL524" s="24"/>
      <c r="KM524" s="24"/>
      <c r="KN524" s="24"/>
      <c r="KO524" s="24"/>
      <c r="KP524" s="24"/>
      <c r="KQ524" s="24"/>
      <c r="KR524" s="24"/>
      <c r="KS524" s="24"/>
      <c r="KT524" s="24"/>
      <c r="KU524" s="24"/>
      <c r="KV524" s="24"/>
      <c r="KW524" s="24"/>
      <c r="KX524" s="24"/>
      <c r="KY524" s="24"/>
      <c r="KZ524" s="24"/>
      <c r="LA524" s="24"/>
      <c r="LB524" s="24"/>
      <c r="LC524" s="24"/>
      <c r="LD524" s="24"/>
      <c r="LE524" s="24"/>
      <c r="LF524" s="24"/>
      <c r="LG524" s="24"/>
      <c r="LH524" s="24"/>
      <c r="LI524" s="24"/>
      <c r="LJ524" s="24"/>
      <c r="LK524" s="24"/>
      <c r="LL524" s="24"/>
      <c r="LM524" s="24"/>
      <c r="LN524" s="24"/>
      <c r="LO524" s="24"/>
      <c r="LP524" s="24"/>
      <c r="LQ524" s="24"/>
      <c r="LR524" s="24"/>
      <c r="LS524" s="24"/>
      <c r="LT524" s="24"/>
      <c r="LU524" s="24"/>
      <c r="LV524" s="24"/>
      <c r="LW524" s="24"/>
      <c r="LX524" s="24"/>
      <c r="LY524" s="24"/>
      <c r="LZ524" s="24"/>
      <c r="MA524" s="24"/>
      <c r="MB524" s="24"/>
      <c r="MC524" s="24"/>
      <c r="MD524" s="24"/>
      <c r="ME524" s="24"/>
      <c r="MF524" s="24"/>
      <c r="MG524" s="24"/>
      <c r="MH524" s="24"/>
      <c r="MI524" s="24"/>
      <c r="MJ524" s="24"/>
      <c r="MK524" s="24"/>
      <c r="ML524" s="24"/>
      <c r="MM524" s="24"/>
      <c r="MN524" s="24"/>
      <c r="MO524" s="24"/>
      <c r="MP524" s="24"/>
      <c r="MQ524" s="24"/>
      <c r="MR524" s="24"/>
      <c r="MS524" s="24"/>
      <c r="MT524" s="24"/>
      <c r="MU524" s="24"/>
      <c r="MV524" s="24"/>
      <c r="MW524" s="24"/>
      <c r="MX524" s="24"/>
      <c r="MY524" s="24"/>
      <c r="MZ524" s="24"/>
      <c r="NA524" s="24"/>
      <c r="NB524" s="24"/>
      <c r="NC524" s="24"/>
      <c r="ND524" s="24"/>
      <c r="NE524" s="24"/>
      <c r="NF524" s="24"/>
      <c r="NG524" s="24"/>
      <c r="NH524" s="24"/>
      <c r="NI524" s="24"/>
      <c r="NJ524" s="24"/>
      <c r="NK524" s="24"/>
      <c r="NL524" s="24"/>
      <c r="NM524" s="24"/>
      <c r="NN524" s="24"/>
      <c r="NO524" s="24"/>
      <c r="NP524" s="24"/>
      <c r="NQ524" s="24"/>
      <c r="NR524" s="24"/>
      <c r="NS524" s="24"/>
      <c r="NT524" s="24"/>
      <c r="NU524" s="24"/>
      <c r="NV524" s="24"/>
      <c r="NW524" s="24"/>
      <c r="NX524" s="24"/>
      <c r="NY524" s="24"/>
      <c r="NZ524" s="24"/>
      <c r="OA524" s="24"/>
      <c r="OB524" s="24"/>
      <c r="OC524" s="24"/>
      <c r="OD524" s="24"/>
      <c r="OE524" s="24"/>
      <c r="OF524" s="24"/>
      <c r="OG524" s="24"/>
      <c r="OH524" s="24"/>
      <c r="OI524" s="24"/>
      <c r="OJ524" s="24"/>
      <c r="OK524" s="24"/>
      <c r="OL524" s="24"/>
      <c r="OM524" s="24"/>
      <c r="ON524" s="24"/>
      <c r="OO524" s="24"/>
      <c r="OP524" s="24"/>
      <c r="OQ524" s="24"/>
      <c r="OR524" s="24"/>
      <c r="OS524" s="24"/>
      <c r="OT524" s="24"/>
      <c r="OU524" s="24"/>
      <c r="OV524" s="24"/>
      <c r="OW524" s="24"/>
      <c r="OX524" s="24"/>
      <c r="OY524" s="24"/>
      <c r="OZ524" s="24"/>
      <c r="PA524" s="24"/>
      <c r="PB524" s="24"/>
      <c r="PC524" s="24"/>
      <c r="PD524" s="24"/>
      <c r="PE524" s="24"/>
      <c r="PF524" s="24"/>
      <c r="PG524" s="24"/>
      <c r="PH524" s="24"/>
      <c r="PI524" s="24"/>
      <c r="PJ524" s="24"/>
      <c r="PK524" s="24"/>
      <c r="PL524" s="24"/>
      <c r="PM524" s="24"/>
      <c r="PN524" s="24"/>
      <c r="PO524" s="24"/>
      <c r="PP524" s="24"/>
      <c r="PQ524" s="24"/>
      <c r="PR524" s="24"/>
      <c r="PS524" s="24"/>
      <c r="PT524" s="24"/>
      <c r="PU524" s="24"/>
      <c r="PV524" s="24"/>
      <c r="PW524" s="24"/>
      <c r="PX524" s="24"/>
      <c r="PY524" s="24"/>
      <c r="PZ524" s="24"/>
      <c r="QA524" s="24"/>
      <c r="QB524" s="24"/>
      <c r="QC524" s="24"/>
      <c r="QD524" s="24"/>
      <c r="QE524" s="24"/>
      <c r="QF524" s="24"/>
      <c r="QG524" s="24"/>
      <c r="QH524" s="24"/>
      <c r="QI524" s="24"/>
      <c r="QJ524" s="24"/>
      <c r="QK524" s="24"/>
      <c r="QL524" s="24"/>
      <c r="QM524" s="24"/>
      <c r="QN524" s="24"/>
      <c r="QO524" s="24"/>
      <c r="QP524" s="24"/>
      <c r="QQ524" s="24"/>
      <c r="QR524" s="24"/>
      <c r="QS524" s="24"/>
      <c r="QT524" s="24"/>
      <c r="QU524" s="24"/>
      <c r="QV524" s="24"/>
      <c r="QW524" s="24"/>
      <c r="QX524" s="24"/>
      <c r="QY524" s="24"/>
      <c r="QZ524" s="24"/>
      <c r="RA524" s="24"/>
      <c r="RB524" s="24"/>
      <c r="RC524" s="24"/>
      <c r="RD524" s="24"/>
      <c r="RE524" s="24"/>
      <c r="RF524" s="24"/>
      <c r="RG524" s="24"/>
      <c r="RH524" s="24"/>
      <c r="RI524" s="24"/>
      <c r="RJ524" s="24"/>
      <c r="RK524" s="24"/>
      <c r="RL524" s="24"/>
      <c r="RM524" s="24"/>
      <c r="RN524" s="24"/>
      <c r="RO524" s="24"/>
      <c r="RP524" s="24"/>
      <c r="RQ524" s="24"/>
      <c r="RR524" s="24"/>
      <c r="RS524" s="24"/>
      <c r="RT524" s="24"/>
      <c r="RU524" s="24"/>
      <c r="RV524" s="24"/>
      <c r="RW524" s="24"/>
      <c r="RX524" s="24"/>
      <c r="RY524" s="24"/>
      <c r="RZ524" s="24"/>
      <c r="SA524" s="24"/>
      <c r="SB524" s="24"/>
      <c r="SC524" s="24"/>
      <c r="SD524" s="24"/>
      <c r="SE524" s="24"/>
      <c r="SF524" s="24"/>
      <c r="SG524" s="24"/>
      <c r="SH524" s="24"/>
      <c r="SI524" s="24"/>
      <c r="SJ524" s="24"/>
      <c r="SK524" s="24"/>
      <c r="SL524" s="24"/>
      <c r="SM524" s="24"/>
      <c r="SN524" s="24"/>
      <c r="SO524" s="24"/>
      <c r="SP524" s="24"/>
      <c r="SQ524" s="24"/>
      <c r="SR524" s="24"/>
      <c r="SS524" s="24"/>
      <c r="ST524" s="24"/>
      <c r="SU524" s="24"/>
      <c r="SV524" s="24"/>
      <c r="SW524" s="24"/>
      <c r="SX524" s="24"/>
      <c r="SY524" s="24"/>
      <c r="SZ524" s="24"/>
      <c r="TA524" s="24"/>
      <c r="TB524" s="24"/>
      <c r="TC524" s="24"/>
      <c r="TD524" s="24"/>
      <c r="TE524" s="24"/>
      <c r="TF524" s="24"/>
      <c r="TG524" s="24"/>
      <c r="TH524" s="24"/>
      <c r="TI524" s="24"/>
      <c r="TJ524" s="24"/>
      <c r="TK524" s="24"/>
      <c r="TL524" s="24"/>
      <c r="TM524" s="24"/>
      <c r="TN524" s="24"/>
      <c r="TO524" s="24"/>
      <c r="TP524" s="24"/>
      <c r="TQ524" s="24"/>
      <c r="TR524" s="24"/>
      <c r="TS524" s="24"/>
      <c r="TT524" s="24"/>
      <c r="TU524" s="24"/>
      <c r="TV524" s="24"/>
      <c r="TW524" s="24"/>
      <c r="TX524" s="24"/>
      <c r="TY524" s="24"/>
      <c r="TZ524" s="24"/>
      <c r="UA524" s="24"/>
      <c r="UB524" s="24"/>
      <c r="UC524" s="24"/>
      <c r="UD524" s="24"/>
      <c r="UE524" s="24"/>
      <c r="UF524" s="24"/>
      <c r="UG524" s="24"/>
      <c r="UH524" s="24"/>
      <c r="UI524" s="24"/>
      <c r="UJ524" s="24"/>
      <c r="UK524" s="24"/>
      <c r="UL524" s="24"/>
      <c r="UM524" s="24"/>
      <c r="UN524" s="24"/>
      <c r="UO524" s="24"/>
      <c r="UP524" s="24"/>
      <c r="UQ524" s="24"/>
      <c r="UR524" s="24"/>
      <c r="US524" s="24"/>
      <c r="UT524" s="24"/>
      <c r="UU524" s="24"/>
      <c r="UV524" s="24"/>
      <c r="UW524" s="24"/>
      <c r="UX524" s="24"/>
      <c r="UY524" s="24"/>
      <c r="UZ524" s="24"/>
      <c r="VA524" s="24"/>
      <c r="VB524" s="24"/>
      <c r="VC524" s="24"/>
      <c r="VD524" s="24"/>
    </row>
    <row r="525" spans="1:576" s="23" customFormat="1" ht="15" customHeight="1" x14ac:dyDescent="0.2">
      <c r="A525" s="99">
        <v>2</v>
      </c>
      <c r="B525" s="92" t="s">
        <v>325</v>
      </c>
      <c r="C525" s="92" t="s">
        <v>326</v>
      </c>
      <c r="D525" s="97">
        <v>14</v>
      </c>
      <c r="E525" s="92" t="s">
        <v>246</v>
      </c>
      <c r="F525" s="92" t="s">
        <v>327</v>
      </c>
      <c r="G525" s="140" t="s">
        <v>354</v>
      </c>
      <c r="H525" s="100">
        <v>40</v>
      </c>
      <c r="I525" s="100" t="s">
        <v>107</v>
      </c>
      <c r="J525" s="54" t="s">
        <v>11</v>
      </c>
      <c r="K525" s="156" t="s">
        <v>366</v>
      </c>
      <c r="L525" s="220" t="s">
        <v>117</v>
      </c>
      <c r="M525" s="100">
        <v>1</v>
      </c>
      <c r="N525" s="101">
        <v>14024</v>
      </c>
      <c r="O525" s="101"/>
      <c r="P525" s="101"/>
      <c r="Q525" s="62">
        <f>N525+O525+P525</f>
        <v>14024</v>
      </c>
      <c r="R525" s="101"/>
      <c r="S525" s="101">
        <f>(Q525+Y525+Z525)/30*5</f>
        <v>2582</v>
      </c>
      <c r="T525" s="101">
        <f>(Q525+Y525+Z525)/30*50</f>
        <v>25820</v>
      </c>
      <c r="U525" s="101">
        <f t="shared" si="271"/>
        <v>2454.1999999999998</v>
      </c>
      <c r="V525" s="101">
        <f t="shared" si="272"/>
        <v>420.71999999999997</v>
      </c>
      <c r="W525" s="101">
        <f t="shared" si="273"/>
        <v>701.2</v>
      </c>
      <c r="X525" s="101">
        <f t="shared" si="274"/>
        <v>280.48</v>
      </c>
      <c r="Y525" s="62">
        <v>869</v>
      </c>
      <c r="Z525" s="62">
        <v>599</v>
      </c>
      <c r="AA525" s="102">
        <f>(Q525+Y525+Z525)/2</f>
        <v>7746</v>
      </c>
      <c r="AB525" s="64">
        <f>Q525+R525+U525+V525+W525+X525+Y525+Z525+(S525/12+T525/12+AA525/12)</f>
        <v>22360.933333333334</v>
      </c>
      <c r="AC525" s="102">
        <f>+AB525*12</f>
        <v>268331.2</v>
      </c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  <c r="CD525" s="24"/>
      <c r="CE525" s="24"/>
      <c r="CF525" s="24"/>
      <c r="CG525" s="24"/>
      <c r="CH525" s="24"/>
      <c r="CI525" s="24"/>
      <c r="CJ525" s="24"/>
      <c r="CK525" s="24"/>
      <c r="CL525" s="24"/>
      <c r="CM525" s="24"/>
      <c r="CN525" s="24"/>
      <c r="CO525" s="24"/>
      <c r="CP525" s="24"/>
      <c r="CQ525" s="24"/>
      <c r="CR525" s="24"/>
      <c r="CS525" s="24"/>
      <c r="CT525" s="24"/>
      <c r="CU525" s="24"/>
      <c r="CV525" s="24"/>
      <c r="CW525" s="24"/>
      <c r="CX525" s="24"/>
      <c r="CY525" s="24"/>
      <c r="CZ525" s="24"/>
      <c r="DA525" s="24"/>
      <c r="DB525" s="24"/>
      <c r="DC525" s="24"/>
      <c r="DD525" s="24"/>
      <c r="DE525" s="24"/>
      <c r="DF525" s="24"/>
      <c r="DG525" s="24"/>
      <c r="DH525" s="24"/>
      <c r="DI525" s="24"/>
      <c r="DJ525" s="24"/>
      <c r="DK525" s="24"/>
      <c r="DL525" s="24"/>
      <c r="DM525" s="24"/>
      <c r="DN525" s="24"/>
      <c r="DO525" s="24"/>
      <c r="DP525" s="24"/>
      <c r="DQ525" s="24"/>
      <c r="DR525" s="24"/>
      <c r="DS525" s="24"/>
      <c r="DT525" s="24"/>
      <c r="DU525" s="24"/>
      <c r="DV525" s="24"/>
      <c r="DW525" s="24"/>
      <c r="DX525" s="24"/>
      <c r="DY525" s="24"/>
      <c r="DZ525" s="24"/>
      <c r="EA525" s="24"/>
      <c r="EB525" s="24"/>
      <c r="EC525" s="24"/>
      <c r="ED525" s="24"/>
      <c r="EE525" s="24"/>
      <c r="EF525" s="24"/>
      <c r="EG525" s="24"/>
      <c r="EH525" s="24"/>
      <c r="EI525" s="24"/>
      <c r="EJ525" s="24"/>
      <c r="EK525" s="24"/>
      <c r="EL525" s="24"/>
      <c r="EM525" s="24"/>
      <c r="EN525" s="24"/>
      <c r="EO525" s="24"/>
      <c r="EP525" s="24"/>
      <c r="EQ525" s="24"/>
      <c r="ER525" s="24"/>
      <c r="ES525" s="24"/>
      <c r="ET525" s="24"/>
      <c r="EU525" s="24"/>
      <c r="EV525" s="24"/>
      <c r="EW525" s="24"/>
      <c r="EX525" s="24"/>
      <c r="EY525" s="24"/>
      <c r="EZ525" s="24"/>
      <c r="FA525" s="24"/>
      <c r="FB525" s="24"/>
      <c r="FC525" s="24"/>
      <c r="FD525" s="24"/>
      <c r="FE525" s="24"/>
      <c r="FF525" s="24"/>
      <c r="FG525" s="24"/>
      <c r="FH525" s="24"/>
      <c r="FI525" s="24"/>
      <c r="FJ525" s="24"/>
      <c r="FK525" s="24"/>
      <c r="FL525" s="24"/>
      <c r="FM525" s="24"/>
      <c r="FN525" s="24"/>
      <c r="FO525" s="24"/>
      <c r="FP525" s="24"/>
      <c r="FQ525" s="24"/>
      <c r="FR525" s="24"/>
      <c r="FS525" s="24"/>
      <c r="FT525" s="24"/>
      <c r="FU525" s="24"/>
      <c r="FV525" s="24"/>
      <c r="FW525" s="24"/>
      <c r="FX525" s="24"/>
      <c r="FY525" s="24"/>
      <c r="FZ525" s="24"/>
      <c r="GA525" s="24"/>
      <c r="GB525" s="24"/>
      <c r="GC525" s="24"/>
      <c r="GD525" s="24"/>
      <c r="GE525" s="24"/>
      <c r="GF525" s="24"/>
      <c r="GG525" s="24"/>
      <c r="GH525" s="24"/>
      <c r="GI525" s="24"/>
      <c r="GJ525" s="24"/>
      <c r="GK525" s="24"/>
      <c r="GL525" s="24"/>
      <c r="GM525" s="24"/>
      <c r="GN525" s="24"/>
      <c r="GO525" s="24"/>
      <c r="GP525" s="24"/>
      <c r="GQ525" s="24"/>
      <c r="GR525" s="24"/>
      <c r="GS525" s="24"/>
      <c r="GT525" s="24"/>
      <c r="GU525" s="24"/>
      <c r="GV525" s="24"/>
      <c r="GW525" s="24"/>
      <c r="GX525" s="24"/>
      <c r="GY525" s="24"/>
      <c r="GZ525" s="24"/>
      <c r="HA525" s="24"/>
      <c r="HB525" s="24"/>
      <c r="HC525" s="24"/>
      <c r="HD525" s="24"/>
      <c r="HE525" s="24"/>
      <c r="HF525" s="24"/>
      <c r="HG525" s="24"/>
      <c r="HH525" s="24"/>
      <c r="HI525" s="24"/>
      <c r="HJ525" s="24"/>
      <c r="HK525" s="24"/>
      <c r="HL525" s="24"/>
      <c r="HM525" s="24"/>
      <c r="HN525" s="24"/>
      <c r="HO525" s="24"/>
      <c r="HP525" s="24"/>
      <c r="HQ525" s="24"/>
      <c r="HR525" s="24"/>
      <c r="HS525" s="24"/>
      <c r="HT525" s="24"/>
      <c r="HU525" s="24"/>
      <c r="HV525" s="24"/>
      <c r="HW525" s="24"/>
      <c r="HX525" s="24"/>
      <c r="HY525" s="24"/>
      <c r="HZ525" s="24"/>
      <c r="IA525" s="24"/>
      <c r="IB525" s="24"/>
      <c r="IC525" s="24"/>
      <c r="ID525" s="24"/>
      <c r="IE525" s="24"/>
      <c r="IF525" s="24"/>
      <c r="IG525" s="24"/>
      <c r="IH525" s="24"/>
      <c r="II525" s="24"/>
      <c r="IJ525" s="24"/>
      <c r="IK525" s="24"/>
      <c r="IL525" s="24"/>
      <c r="IM525" s="24"/>
      <c r="IN525" s="24"/>
      <c r="IO525" s="24"/>
      <c r="IP525" s="24"/>
      <c r="IQ525" s="24"/>
      <c r="IR525" s="24"/>
      <c r="IS525" s="24"/>
      <c r="IT525" s="24"/>
      <c r="IU525" s="24"/>
      <c r="IV525" s="24"/>
      <c r="IW525" s="24"/>
      <c r="IX525" s="24"/>
      <c r="IY525" s="24"/>
      <c r="IZ525" s="24"/>
      <c r="JA525" s="24"/>
      <c r="JB525" s="24"/>
      <c r="JC525" s="24"/>
      <c r="JD525" s="24"/>
      <c r="JE525" s="24"/>
      <c r="JF525" s="24"/>
      <c r="JG525" s="24"/>
      <c r="JH525" s="24"/>
      <c r="JI525" s="24"/>
      <c r="JJ525" s="24"/>
      <c r="JK525" s="24"/>
      <c r="JL525" s="24"/>
      <c r="JM525" s="24"/>
      <c r="JN525" s="24"/>
      <c r="JO525" s="24"/>
      <c r="JP525" s="24"/>
      <c r="JQ525" s="24"/>
      <c r="JR525" s="24"/>
      <c r="JS525" s="24"/>
      <c r="JT525" s="24"/>
      <c r="JU525" s="24"/>
      <c r="JV525" s="24"/>
      <c r="JW525" s="24"/>
      <c r="JX525" s="24"/>
      <c r="JY525" s="24"/>
      <c r="JZ525" s="24"/>
      <c r="KA525" s="24"/>
      <c r="KB525" s="24"/>
      <c r="KC525" s="24"/>
      <c r="KD525" s="24"/>
      <c r="KE525" s="24"/>
      <c r="KF525" s="24"/>
      <c r="KG525" s="24"/>
      <c r="KH525" s="24"/>
      <c r="KI525" s="24"/>
      <c r="KJ525" s="24"/>
      <c r="KK525" s="24"/>
      <c r="KL525" s="24"/>
      <c r="KM525" s="24"/>
      <c r="KN525" s="24"/>
      <c r="KO525" s="24"/>
      <c r="KP525" s="24"/>
      <c r="KQ525" s="24"/>
      <c r="KR525" s="24"/>
      <c r="KS525" s="24"/>
      <c r="KT525" s="24"/>
      <c r="KU525" s="24"/>
      <c r="KV525" s="24"/>
      <c r="KW525" s="24"/>
      <c r="KX525" s="24"/>
      <c r="KY525" s="24"/>
      <c r="KZ525" s="24"/>
      <c r="LA525" s="24"/>
      <c r="LB525" s="24"/>
      <c r="LC525" s="24"/>
      <c r="LD525" s="24"/>
      <c r="LE525" s="24"/>
      <c r="LF525" s="24"/>
      <c r="LG525" s="24"/>
      <c r="LH525" s="24"/>
      <c r="LI525" s="24"/>
      <c r="LJ525" s="24"/>
      <c r="LK525" s="24"/>
      <c r="LL525" s="24"/>
      <c r="LM525" s="24"/>
      <c r="LN525" s="24"/>
      <c r="LO525" s="24"/>
      <c r="LP525" s="24"/>
      <c r="LQ525" s="24"/>
      <c r="LR525" s="24"/>
      <c r="LS525" s="24"/>
      <c r="LT525" s="24"/>
      <c r="LU525" s="24"/>
      <c r="LV525" s="24"/>
      <c r="LW525" s="24"/>
      <c r="LX525" s="24"/>
      <c r="LY525" s="24"/>
      <c r="LZ525" s="24"/>
      <c r="MA525" s="24"/>
      <c r="MB525" s="24"/>
      <c r="MC525" s="24"/>
      <c r="MD525" s="24"/>
      <c r="ME525" s="24"/>
      <c r="MF525" s="24"/>
      <c r="MG525" s="24"/>
      <c r="MH525" s="24"/>
      <c r="MI525" s="24"/>
      <c r="MJ525" s="24"/>
      <c r="MK525" s="24"/>
      <c r="ML525" s="24"/>
      <c r="MM525" s="24"/>
      <c r="MN525" s="24"/>
      <c r="MO525" s="24"/>
      <c r="MP525" s="24"/>
      <c r="MQ525" s="24"/>
      <c r="MR525" s="24"/>
      <c r="MS525" s="24"/>
      <c r="MT525" s="24"/>
      <c r="MU525" s="24"/>
      <c r="MV525" s="24"/>
      <c r="MW525" s="24"/>
      <c r="MX525" s="24"/>
      <c r="MY525" s="24"/>
      <c r="MZ525" s="24"/>
      <c r="NA525" s="24"/>
      <c r="NB525" s="24"/>
      <c r="NC525" s="24"/>
      <c r="ND525" s="24"/>
      <c r="NE525" s="24"/>
      <c r="NF525" s="24"/>
      <c r="NG525" s="24"/>
      <c r="NH525" s="24"/>
      <c r="NI525" s="24"/>
      <c r="NJ525" s="24"/>
      <c r="NK525" s="24"/>
      <c r="NL525" s="24"/>
      <c r="NM525" s="24"/>
      <c r="NN525" s="24"/>
      <c r="NO525" s="24"/>
      <c r="NP525" s="24"/>
      <c r="NQ525" s="24"/>
      <c r="NR525" s="24"/>
      <c r="NS525" s="24"/>
      <c r="NT525" s="24"/>
      <c r="NU525" s="24"/>
      <c r="NV525" s="24"/>
      <c r="NW525" s="24"/>
      <c r="NX525" s="24"/>
      <c r="NY525" s="24"/>
      <c r="NZ525" s="24"/>
      <c r="OA525" s="24"/>
      <c r="OB525" s="24"/>
      <c r="OC525" s="24"/>
      <c r="OD525" s="24"/>
      <c r="OE525" s="24"/>
      <c r="OF525" s="24"/>
      <c r="OG525" s="24"/>
      <c r="OH525" s="24"/>
      <c r="OI525" s="24"/>
      <c r="OJ525" s="24"/>
      <c r="OK525" s="24"/>
      <c r="OL525" s="24"/>
      <c r="OM525" s="24"/>
      <c r="ON525" s="24"/>
      <c r="OO525" s="24"/>
      <c r="OP525" s="24"/>
      <c r="OQ525" s="24"/>
      <c r="OR525" s="24"/>
      <c r="OS525" s="24"/>
      <c r="OT525" s="24"/>
      <c r="OU525" s="24"/>
      <c r="OV525" s="24"/>
      <c r="OW525" s="24"/>
      <c r="OX525" s="24"/>
      <c r="OY525" s="24"/>
      <c r="OZ525" s="24"/>
      <c r="PA525" s="24"/>
      <c r="PB525" s="24"/>
      <c r="PC525" s="24"/>
      <c r="PD525" s="24"/>
      <c r="PE525" s="24"/>
      <c r="PF525" s="24"/>
      <c r="PG525" s="24"/>
      <c r="PH525" s="24"/>
      <c r="PI525" s="24"/>
      <c r="PJ525" s="24"/>
      <c r="PK525" s="24"/>
      <c r="PL525" s="24"/>
      <c r="PM525" s="24"/>
      <c r="PN525" s="24"/>
      <c r="PO525" s="24"/>
      <c r="PP525" s="24"/>
      <c r="PQ525" s="24"/>
      <c r="PR525" s="24"/>
      <c r="PS525" s="24"/>
      <c r="PT525" s="24"/>
      <c r="PU525" s="24"/>
      <c r="PV525" s="24"/>
      <c r="PW525" s="24"/>
      <c r="PX525" s="24"/>
      <c r="PY525" s="24"/>
      <c r="PZ525" s="24"/>
      <c r="QA525" s="24"/>
      <c r="QB525" s="24"/>
      <c r="QC525" s="24"/>
      <c r="QD525" s="24"/>
      <c r="QE525" s="24"/>
      <c r="QF525" s="24"/>
      <c r="QG525" s="24"/>
      <c r="QH525" s="24"/>
      <c r="QI525" s="24"/>
      <c r="QJ525" s="24"/>
      <c r="QK525" s="24"/>
      <c r="QL525" s="24"/>
      <c r="QM525" s="24"/>
      <c r="QN525" s="24"/>
      <c r="QO525" s="24"/>
      <c r="QP525" s="24"/>
      <c r="QQ525" s="24"/>
      <c r="QR525" s="24"/>
      <c r="QS525" s="24"/>
      <c r="QT525" s="24"/>
      <c r="QU525" s="24"/>
      <c r="QV525" s="24"/>
      <c r="QW525" s="24"/>
      <c r="QX525" s="24"/>
      <c r="QY525" s="24"/>
      <c r="QZ525" s="24"/>
      <c r="RA525" s="24"/>
      <c r="RB525" s="24"/>
      <c r="RC525" s="24"/>
      <c r="RD525" s="24"/>
      <c r="RE525" s="24"/>
      <c r="RF525" s="24"/>
      <c r="RG525" s="24"/>
      <c r="RH525" s="24"/>
      <c r="RI525" s="24"/>
      <c r="RJ525" s="24"/>
      <c r="RK525" s="24"/>
      <c r="RL525" s="24"/>
      <c r="RM525" s="24"/>
      <c r="RN525" s="24"/>
      <c r="RO525" s="24"/>
      <c r="RP525" s="24"/>
      <c r="RQ525" s="24"/>
      <c r="RR525" s="24"/>
      <c r="RS525" s="24"/>
      <c r="RT525" s="24"/>
      <c r="RU525" s="24"/>
      <c r="RV525" s="24"/>
      <c r="RW525" s="24"/>
      <c r="RX525" s="24"/>
      <c r="RY525" s="24"/>
      <c r="RZ525" s="24"/>
      <c r="SA525" s="24"/>
      <c r="SB525" s="24"/>
      <c r="SC525" s="24"/>
      <c r="SD525" s="24"/>
      <c r="SE525" s="24"/>
      <c r="SF525" s="24"/>
      <c r="SG525" s="24"/>
      <c r="SH525" s="24"/>
      <c r="SI525" s="24"/>
      <c r="SJ525" s="24"/>
      <c r="SK525" s="24"/>
      <c r="SL525" s="24"/>
      <c r="SM525" s="24"/>
      <c r="SN525" s="24"/>
      <c r="SO525" s="24"/>
      <c r="SP525" s="24"/>
      <c r="SQ525" s="24"/>
      <c r="SR525" s="24"/>
      <c r="SS525" s="24"/>
      <c r="ST525" s="24"/>
      <c r="SU525" s="24"/>
      <c r="SV525" s="24"/>
      <c r="SW525" s="24"/>
      <c r="SX525" s="24"/>
      <c r="SY525" s="24"/>
      <c r="SZ525" s="24"/>
      <c r="TA525" s="24"/>
      <c r="TB525" s="24"/>
      <c r="TC525" s="24"/>
      <c r="TD525" s="24"/>
      <c r="TE525" s="24"/>
      <c r="TF525" s="24"/>
      <c r="TG525" s="24"/>
      <c r="TH525" s="24"/>
      <c r="TI525" s="24"/>
      <c r="TJ525" s="24"/>
      <c r="TK525" s="24"/>
      <c r="TL525" s="24"/>
      <c r="TM525" s="24"/>
      <c r="TN525" s="24"/>
      <c r="TO525" s="24"/>
      <c r="TP525" s="24"/>
      <c r="TQ525" s="24"/>
      <c r="TR525" s="24"/>
      <c r="TS525" s="24"/>
      <c r="TT525" s="24"/>
      <c r="TU525" s="24"/>
      <c r="TV525" s="24"/>
      <c r="TW525" s="24"/>
      <c r="TX525" s="24"/>
      <c r="TY525" s="24"/>
      <c r="TZ525" s="24"/>
      <c r="UA525" s="24"/>
      <c r="UB525" s="24"/>
      <c r="UC525" s="24"/>
      <c r="UD525" s="24"/>
      <c r="UE525" s="24"/>
      <c r="UF525" s="24"/>
      <c r="UG525" s="24"/>
      <c r="UH525" s="24"/>
      <c r="UI525" s="24"/>
      <c r="UJ525" s="24"/>
      <c r="UK525" s="24"/>
      <c r="UL525" s="24"/>
      <c r="UM525" s="24"/>
      <c r="UN525" s="24"/>
      <c r="UO525" s="24"/>
      <c r="UP525" s="24"/>
      <c r="UQ525" s="24"/>
      <c r="UR525" s="24"/>
      <c r="US525" s="24"/>
      <c r="UT525" s="24"/>
      <c r="UU525" s="24"/>
      <c r="UV525" s="24"/>
      <c r="UW525" s="24"/>
      <c r="UX525" s="24"/>
      <c r="UY525" s="24"/>
      <c r="UZ525" s="24"/>
      <c r="VA525" s="24"/>
      <c r="VB525" s="24"/>
      <c r="VC525" s="24"/>
      <c r="VD525" s="24"/>
    </row>
    <row r="526" spans="1:576" s="59" customFormat="1" ht="15" customHeight="1" x14ac:dyDescent="0.2">
      <c r="A526" s="18">
        <v>3</v>
      </c>
      <c r="B526" s="58" t="s">
        <v>325</v>
      </c>
      <c r="C526" s="58" t="s">
        <v>326</v>
      </c>
      <c r="D526" s="125">
        <v>14</v>
      </c>
      <c r="E526" s="158" t="s">
        <v>246</v>
      </c>
      <c r="F526" s="58" t="s">
        <v>327</v>
      </c>
      <c r="G526" s="130">
        <v>10</v>
      </c>
      <c r="H526" s="22">
        <v>40</v>
      </c>
      <c r="I526" s="22" t="s">
        <v>107</v>
      </c>
      <c r="J526" s="21" t="s">
        <v>12</v>
      </c>
      <c r="K526" s="156" t="s">
        <v>366</v>
      </c>
      <c r="L526" s="156" t="s">
        <v>117</v>
      </c>
      <c r="M526" s="22">
        <v>1</v>
      </c>
      <c r="N526" s="62">
        <f>15856+300</f>
        <v>16156</v>
      </c>
      <c r="O526" s="62"/>
      <c r="P526" s="62"/>
      <c r="Q526" s="62">
        <f>N526+O526+P526</f>
        <v>16156</v>
      </c>
      <c r="R526" s="62"/>
      <c r="S526" s="62">
        <f>(Q526+Y526+Z526)/30*5</f>
        <v>2943</v>
      </c>
      <c r="T526" s="62">
        <f>(Q526+Y526+Z526)/30*50</f>
        <v>29430</v>
      </c>
      <c r="U526" s="62">
        <f t="shared" si="271"/>
        <v>2827.2999999999997</v>
      </c>
      <c r="V526" s="62">
        <f t="shared" si="272"/>
        <v>484.68</v>
      </c>
      <c r="W526" s="62">
        <f t="shared" si="273"/>
        <v>807.80000000000007</v>
      </c>
      <c r="X526" s="62">
        <f t="shared" si="274"/>
        <v>323.12</v>
      </c>
      <c r="Y526" s="62">
        <v>931</v>
      </c>
      <c r="Z526" s="62">
        <v>571</v>
      </c>
      <c r="AA526" s="64">
        <f>(Q526+Y526+Z526)/2</f>
        <v>8829</v>
      </c>
      <c r="AB526" s="64">
        <f>Q526+R526+U526+V526+W526+X526+Y526+Z526+(S526/12+T526/12+AA526/12)</f>
        <v>25534.399999999998</v>
      </c>
      <c r="AC526" s="64">
        <f>+AB526*12</f>
        <v>306412.79999999999</v>
      </c>
      <c r="AD526" s="70"/>
      <c r="AE526" s="70"/>
      <c r="AF526" s="70"/>
      <c r="AG526" s="70"/>
      <c r="AH526" s="70"/>
      <c r="AI526" s="70"/>
      <c r="AJ526" s="70"/>
      <c r="AK526" s="70"/>
      <c r="AL526" s="70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  <c r="EO526" s="61"/>
      <c r="EP526" s="61"/>
      <c r="EQ526" s="61"/>
      <c r="ER526" s="61"/>
      <c r="ES526" s="61"/>
      <c r="ET526" s="61"/>
      <c r="EU526" s="61"/>
      <c r="EV526" s="61"/>
      <c r="EW526" s="61"/>
      <c r="EX526" s="61"/>
      <c r="EY526" s="61"/>
      <c r="EZ526" s="61"/>
      <c r="FA526" s="61"/>
      <c r="FB526" s="61"/>
      <c r="FC526" s="61"/>
      <c r="FD526" s="61"/>
      <c r="FE526" s="61"/>
      <c r="FF526" s="61"/>
      <c r="FG526" s="61"/>
      <c r="FH526" s="61"/>
      <c r="FI526" s="61"/>
      <c r="FJ526" s="61"/>
      <c r="FK526" s="61"/>
      <c r="FL526" s="61"/>
      <c r="FM526" s="61"/>
      <c r="FN526" s="61"/>
      <c r="FO526" s="61"/>
      <c r="FP526" s="61"/>
      <c r="FQ526" s="61"/>
      <c r="FR526" s="61"/>
      <c r="FS526" s="61"/>
      <c r="FT526" s="61"/>
      <c r="FU526" s="61"/>
      <c r="FV526" s="61"/>
      <c r="FW526" s="61"/>
      <c r="FX526" s="61"/>
      <c r="FY526" s="61"/>
      <c r="FZ526" s="61"/>
      <c r="GA526" s="61"/>
      <c r="GB526" s="61"/>
      <c r="GC526" s="61"/>
      <c r="GD526" s="61"/>
      <c r="GE526" s="61"/>
      <c r="GF526" s="61"/>
      <c r="GG526" s="61"/>
      <c r="GH526" s="61"/>
      <c r="GI526" s="61"/>
      <c r="GJ526" s="61"/>
      <c r="GK526" s="61"/>
      <c r="GL526" s="61"/>
      <c r="GM526" s="61"/>
      <c r="GN526" s="61"/>
      <c r="GO526" s="61"/>
      <c r="GP526" s="61"/>
      <c r="GQ526" s="61"/>
      <c r="GR526" s="61"/>
      <c r="GS526" s="61"/>
      <c r="GT526" s="61"/>
      <c r="GU526" s="61"/>
      <c r="GV526" s="61"/>
      <c r="GW526" s="61"/>
      <c r="GX526" s="61"/>
      <c r="GY526" s="61"/>
      <c r="GZ526" s="61"/>
      <c r="HA526" s="61"/>
      <c r="HB526" s="61"/>
      <c r="HC526" s="61"/>
      <c r="HD526" s="61"/>
      <c r="HE526" s="61"/>
      <c r="HF526" s="61"/>
      <c r="HG526" s="61"/>
      <c r="HH526" s="61"/>
      <c r="HI526" s="61"/>
      <c r="HJ526" s="61"/>
      <c r="HK526" s="61"/>
      <c r="HL526" s="61"/>
      <c r="HM526" s="61"/>
      <c r="HN526" s="61"/>
      <c r="HO526" s="61"/>
      <c r="HP526" s="61"/>
      <c r="HQ526" s="61"/>
      <c r="HR526" s="61"/>
      <c r="HS526" s="61"/>
      <c r="HT526" s="61"/>
      <c r="HU526" s="61"/>
      <c r="HV526" s="61"/>
      <c r="HW526" s="61"/>
      <c r="HX526" s="61"/>
      <c r="HY526" s="61"/>
      <c r="HZ526" s="61"/>
      <c r="IA526" s="61"/>
      <c r="IB526" s="61"/>
      <c r="IC526" s="61"/>
      <c r="ID526" s="61"/>
      <c r="IE526" s="61"/>
      <c r="IF526" s="61"/>
      <c r="IG526" s="61"/>
      <c r="IH526" s="61"/>
      <c r="II526" s="61"/>
      <c r="IJ526" s="61"/>
      <c r="IK526" s="61"/>
      <c r="IL526" s="61"/>
      <c r="IM526" s="61"/>
      <c r="IN526" s="61"/>
      <c r="IO526" s="61"/>
      <c r="IP526" s="61"/>
      <c r="IQ526" s="61"/>
      <c r="IR526" s="61"/>
      <c r="IS526" s="61"/>
      <c r="IT526" s="61"/>
      <c r="IU526" s="61"/>
      <c r="IV526" s="61"/>
      <c r="IW526" s="61"/>
      <c r="IX526" s="61"/>
      <c r="IY526" s="61"/>
      <c r="IZ526" s="61"/>
      <c r="JA526" s="61"/>
      <c r="JB526" s="61"/>
      <c r="JC526" s="61"/>
      <c r="JD526" s="61"/>
      <c r="JE526" s="61"/>
      <c r="JF526" s="61"/>
      <c r="JG526" s="61"/>
      <c r="JH526" s="61"/>
      <c r="JI526" s="61"/>
      <c r="JJ526" s="61"/>
      <c r="JK526" s="61"/>
      <c r="JL526" s="61"/>
      <c r="JM526" s="61"/>
      <c r="JN526" s="61"/>
      <c r="JO526" s="61"/>
      <c r="JP526" s="61"/>
      <c r="JQ526" s="61"/>
      <c r="JR526" s="61"/>
      <c r="JS526" s="61"/>
      <c r="JT526" s="61"/>
      <c r="JU526" s="61"/>
      <c r="JV526" s="61"/>
      <c r="JW526" s="61"/>
      <c r="JX526" s="61"/>
      <c r="JY526" s="61"/>
      <c r="JZ526" s="61"/>
      <c r="KA526" s="61"/>
      <c r="KB526" s="61"/>
      <c r="KC526" s="61"/>
      <c r="KD526" s="61"/>
      <c r="KE526" s="61"/>
      <c r="KF526" s="61"/>
      <c r="KG526" s="61"/>
      <c r="KH526" s="61"/>
      <c r="KI526" s="61"/>
      <c r="KJ526" s="61"/>
      <c r="KK526" s="61"/>
      <c r="KL526" s="61"/>
      <c r="KM526" s="61"/>
      <c r="KN526" s="61"/>
      <c r="KO526" s="61"/>
      <c r="KP526" s="61"/>
      <c r="KQ526" s="61"/>
      <c r="KR526" s="61"/>
      <c r="KS526" s="61"/>
      <c r="KT526" s="61"/>
      <c r="KU526" s="61"/>
      <c r="KV526" s="61"/>
      <c r="KW526" s="61"/>
      <c r="KX526" s="61"/>
      <c r="KY526" s="61"/>
      <c r="KZ526" s="61"/>
      <c r="LA526" s="61"/>
      <c r="LB526" s="61"/>
      <c r="LC526" s="61"/>
      <c r="LD526" s="61"/>
      <c r="LE526" s="61"/>
      <c r="LF526" s="61"/>
      <c r="LG526" s="61"/>
      <c r="LH526" s="61"/>
      <c r="LI526" s="61"/>
      <c r="LJ526" s="61"/>
      <c r="LK526" s="61"/>
      <c r="LL526" s="61"/>
      <c r="LM526" s="61"/>
      <c r="LN526" s="61"/>
      <c r="LO526" s="61"/>
      <c r="LP526" s="61"/>
      <c r="LQ526" s="61"/>
      <c r="LR526" s="61"/>
      <c r="LS526" s="61"/>
      <c r="LT526" s="61"/>
      <c r="LU526" s="61"/>
      <c r="LV526" s="61"/>
      <c r="LW526" s="61"/>
      <c r="LX526" s="61"/>
      <c r="LY526" s="61"/>
      <c r="LZ526" s="61"/>
      <c r="MA526" s="61"/>
      <c r="MB526" s="61"/>
      <c r="MC526" s="61"/>
      <c r="MD526" s="61"/>
      <c r="ME526" s="61"/>
      <c r="MF526" s="61"/>
      <c r="MG526" s="61"/>
      <c r="MH526" s="61"/>
      <c r="MI526" s="61"/>
      <c r="MJ526" s="61"/>
      <c r="MK526" s="61"/>
      <c r="ML526" s="61"/>
      <c r="MM526" s="61"/>
      <c r="MN526" s="61"/>
      <c r="MO526" s="61"/>
      <c r="MP526" s="61"/>
      <c r="MQ526" s="61"/>
      <c r="MR526" s="61"/>
      <c r="MS526" s="61"/>
      <c r="MT526" s="61"/>
      <c r="MU526" s="61"/>
      <c r="MV526" s="61"/>
      <c r="MW526" s="61"/>
      <c r="MX526" s="61"/>
      <c r="MY526" s="61"/>
      <c r="MZ526" s="61"/>
      <c r="NA526" s="61"/>
      <c r="NB526" s="61"/>
      <c r="NC526" s="61"/>
      <c r="ND526" s="61"/>
      <c r="NE526" s="61"/>
      <c r="NF526" s="61"/>
      <c r="NG526" s="61"/>
      <c r="NH526" s="61"/>
      <c r="NI526" s="61"/>
      <c r="NJ526" s="61"/>
      <c r="NK526" s="61"/>
      <c r="NL526" s="61"/>
      <c r="NM526" s="61"/>
      <c r="NN526" s="61"/>
      <c r="NO526" s="61"/>
      <c r="NP526" s="61"/>
      <c r="NQ526" s="61"/>
      <c r="NR526" s="61"/>
      <c r="NS526" s="61"/>
      <c r="NT526" s="61"/>
      <c r="NU526" s="61"/>
      <c r="NV526" s="61"/>
      <c r="NW526" s="61"/>
      <c r="NX526" s="61"/>
      <c r="NY526" s="61"/>
      <c r="NZ526" s="61"/>
      <c r="OA526" s="61"/>
      <c r="OB526" s="61"/>
      <c r="OC526" s="61"/>
      <c r="OD526" s="61"/>
      <c r="OE526" s="61"/>
      <c r="OF526" s="61"/>
      <c r="OG526" s="61"/>
      <c r="OH526" s="61"/>
      <c r="OI526" s="61"/>
      <c r="OJ526" s="61"/>
      <c r="OK526" s="61"/>
      <c r="OL526" s="61"/>
      <c r="OM526" s="61"/>
      <c r="ON526" s="61"/>
      <c r="OO526" s="61"/>
      <c r="OP526" s="61"/>
      <c r="OQ526" s="61"/>
      <c r="OR526" s="61"/>
      <c r="OS526" s="61"/>
      <c r="OT526" s="61"/>
      <c r="OU526" s="61"/>
      <c r="OV526" s="61"/>
      <c r="OW526" s="61"/>
      <c r="OX526" s="61"/>
      <c r="OY526" s="61"/>
      <c r="OZ526" s="61"/>
      <c r="PA526" s="61"/>
      <c r="PB526" s="61"/>
      <c r="PC526" s="61"/>
      <c r="PD526" s="61"/>
      <c r="PE526" s="61"/>
      <c r="PF526" s="61"/>
      <c r="PG526" s="61"/>
      <c r="PH526" s="61"/>
      <c r="PI526" s="61"/>
      <c r="PJ526" s="61"/>
      <c r="PK526" s="61"/>
      <c r="PL526" s="61"/>
      <c r="PM526" s="61"/>
      <c r="PN526" s="61"/>
      <c r="PO526" s="61"/>
      <c r="PP526" s="61"/>
      <c r="PQ526" s="61"/>
      <c r="PR526" s="61"/>
      <c r="PS526" s="61"/>
      <c r="PT526" s="61"/>
      <c r="PU526" s="61"/>
      <c r="PV526" s="61"/>
      <c r="PW526" s="61"/>
      <c r="PX526" s="61"/>
      <c r="PY526" s="61"/>
      <c r="PZ526" s="61"/>
      <c r="QA526" s="61"/>
      <c r="QB526" s="61"/>
      <c r="QC526" s="61"/>
      <c r="QD526" s="61"/>
      <c r="QE526" s="61"/>
      <c r="QF526" s="61"/>
      <c r="QG526" s="61"/>
      <c r="QH526" s="61"/>
      <c r="QI526" s="61"/>
      <c r="QJ526" s="61"/>
      <c r="QK526" s="61"/>
      <c r="QL526" s="61"/>
      <c r="QM526" s="61"/>
      <c r="QN526" s="61"/>
      <c r="QO526" s="61"/>
      <c r="QP526" s="61"/>
      <c r="QQ526" s="61"/>
      <c r="QR526" s="61"/>
      <c r="QS526" s="61"/>
      <c r="QT526" s="61"/>
      <c r="QU526" s="61"/>
      <c r="QV526" s="61"/>
      <c r="QW526" s="61"/>
      <c r="QX526" s="61"/>
      <c r="QY526" s="61"/>
      <c r="QZ526" s="61"/>
      <c r="RA526" s="61"/>
      <c r="RB526" s="61"/>
      <c r="RC526" s="61"/>
      <c r="RD526" s="61"/>
      <c r="RE526" s="61"/>
      <c r="RF526" s="61"/>
      <c r="RG526" s="61"/>
      <c r="RH526" s="61"/>
      <c r="RI526" s="61"/>
      <c r="RJ526" s="61"/>
      <c r="RK526" s="61"/>
      <c r="RL526" s="61"/>
      <c r="RM526" s="61"/>
      <c r="RN526" s="61"/>
      <c r="RO526" s="61"/>
      <c r="RP526" s="61"/>
      <c r="RQ526" s="61"/>
      <c r="RR526" s="61"/>
      <c r="RS526" s="61"/>
      <c r="RT526" s="61"/>
      <c r="RU526" s="61"/>
      <c r="RV526" s="61"/>
      <c r="RW526" s="61"/>
      <c r="RX526" s="61"/>
      <c r="RY526" s="61"/>
      <c r="RZ526" s="61"/>
      <c r="SA526" s="61"/>
      <c r="SB526" s="61"/>
      <c r="SC526" s="61"/>
      <c r="SD526" s="61"/>
      <c r="SE526" s="61"/>
      <c r="SF526" s="61"/>
      <c r="SG526" s="61"/>
      <c r="SH526" s="61"/>
      <c r="SI526" s="61"/>
      <c r="SJ526" s="61"/>
      <c r="SK526" s="61"/>
      <c r="SL526" s="61"/>
      <c r="SM526" s="61"/>
      <c r="SN526" s="61"/>
      <c r="SO526" s="61"/>
      <c r="SP526" s="61"/>
      <c r="SQ526" s="61"/>
      <c r="SR526" s="61"/>
      <c r="SS526" s="61"/>
      <c r="ST526" s="61"/>
      <c r="SU526" s="61"/>
      <c r="SV526" s="61"/>
      <c r="SW526" s="61"/>
      <c r="SX526" s="61"/>
      <c r="SY526" s="61"/>
      <c r="SZ526" s="61"/>
      <c r="TA526" s="61"/>
      <c r="TB526" s="61"/>
      <c r="TC526" s="61"/>
      <c r="TD526" s="61"/>
      <c r="TE526" s="61"/>
      <c r="TF526" s="61"/>
      <c r="TG526" s="61"/>
      <c r="TH526" s="61"/>
      <c r="TI526" s="61"/>
      <c r="TJ526" s="61"/>
      <c r="TK526" s="61"/>
      <c r="TL526" s="61"/>
      <c r="TM526" s="61"/>
      <c r="TN526" s="61"/>
      <c r="TO526" s="61"/>
      <c r="TP526" s="61"/>
      <c r="TQ526" s="61"/>
      <c r="TR526" s="61"/>
      <c r="TS526" s="61"/>
      <c r="TT526" s="61"/>
      <c r="TU526" s="61"/>
      <c r="TV526" s="61"/>
      <c r="TW526" s="61"/>
      <c r="TX526" s="61"/>
      <c r="TY526" s="61"/>
      <c r="TZ526" s="61"/>
      <c r="UA526" s="61"/>
      <c r="UB526" s="61"/>
      <c r="UC526" s="61"/>
      <c r="UD526" s="61"/>
      <c r="UE526" s="61"/>
      <c r="UF526" s="61"/>
      <c r="UG526" s="61"/>
      <c r="UH526" s="61"/>
      <c r="UI526" s="61"/>
      <c r="UJ526" s="61"/>
      <c r="UK526" s="61"/>
      <c r="UL526" s="61"/>
      <c r="UM526" s="61"/>
      <c r="UN526" s="61"/>
      <c r="UO526" s="61"/>
      <c r="UP526" s="61"/>
      <c r="UQ526" s="61"/>
      <c r="UR526" s="61"/>
      <c r="US526" s="61"/>
      <c r="UT526" s="61"/>
      <c r="UU526" s="61"/>
      <c r="UV526" s="61"/>
      <c r="UW526" s="61"/>
      <c r="UX526" s="61"/>
      <c r="UY526" s="61"/>
      <c r="UZ526" s="61"/>
      <c r="VA526" s="61"/>
      <c r="VB526" s="61"/>
      <c r="VC526" s="61"/>
      <c r="VD526" s="61"/>
    </row>
    <row r="527" spans="1:576" s="23" customFormat="1" ht="15" customHeight="1" x14ac:dyDescent="0.2">
      <c r="A527" s="213">
        <v>4</v>
      </c>
      <c r="B527" s="95" t="s">
        <v>325</v>
      </c>
      <c r="C527" s="95" t="s">
        <v>326</v>
      </c>
      <c r="D527" s="96">
        <v>14</v>
      </c>
      <c r="E527" s="95" t="s">
        <v>246</v>
      </c>
      <c r="F527" s="95" t="s">
        <v>327</v>
      </c>
      <c r="G527" s="132">
        <v>13</v>
      </c>
      <c r="H527" s="53">
        <v>40</v>
      </c>
      <c r="I527" s="53" t="s">
        <v>107</v>
      </c>
      <c r="J527" s="212" t="s">
        <v>360</v>
      </c>
      <c r="K527" s="156" t="s">
        <v>366</v>
      </c>
      <c r="L527" s="52" t="s">
        <v>117</v>
      </c>
      <c r="M527" s="53">
        <v>1</v>
      </c>
      <c r="N527" s="62">
        <v>30226</v>
      </c>
      <c r="O527" s="63"/>
      <c r="P527" s="63"/>
      <c r="Q527" s="63">
        <f>N527+O527+P527</f>
        <v>30226</v>
      </c>
      <c r="R527" s="63"/>
      <c r="S527" s="63">
        <f>(Q527+Y527+Z527)/30*5</f>
        <v>5564.1666666666661</v>
      </c>
      <c r="T527" s="63">
        <f>(Q527+Y527+Z527)/30*50</f>
        <v>55641.666666666664</v>
      </c>
      <c r="U527" s="63">
        <f t="shared" si="271"/>
        <v>5289.5499999999993</v>
      </c>
      <c r="V527" s="63">
        <f t="shared" si="272"/>
        <v>906.78</v>
      </c>
      <c r="W527" s="63">
        <f t="shared" si="273"/>
        <v>1511.3000000000002</v>
      </c>
      <c r="X527" s="63">
        <f t="shared" si="274"/>
        <v>604.52</v>
      </c>
      <c r="Y527" s="63">
        <v>1837</v>
      </c>
      <c r="Z527" s="63">
        <v>1322</v>
      </c>
      <c r="AA527" s="65">
        <f>(Q527+Y527+Z527)/2</f>
        <v>16692.5</v>
      </c>
      <c r="AB527" s="65">
        <f>Q527+R527+U527+V527+W527+X527+Y527+Z527+(S527/12+T527/12+AA527/12)</f>
        <v>48188.677777777782</v>
      </c>
      <c r="AC527" s="65">
        <f>+AB527*12</f>
        <v>578264.13333333342</v>
      </c>
      <c r="AD527" s="65"/>
      <c r="AE527" s="65"/>
      <c r="AF527" s="65"/>
      <c r="AG527" s="65"/>
      <c r="AH527" s="65"/>
      <c r="AI527" s="65"/>
      <c r="AJ527" s="65"/>
      <c r="AK527" s="65"/>
      <c r="AL527" s="65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  <c r="BV527" s="24"/>
      <c r="BW527" s="24"/>
      <c r="BX527" s="24"/>
      <c r="BY527" s="24"/>
      <c r="BZ527" s="24"/>
      <c r="CA527" s="24"/>
      <c r="CB527" s="24"/>
      <c r="CC527" s="24"/>
      <c r="CD527" s="24"/>
      <c r="CE527" s="24"/>
      <c r="CF527" s="24"/>
      <c r="CG527" s="24"/>
      <c r="CH527" s="24"/>
      <c r="CI527" s="24"/>
      <c r="CJ527" s="24"/>
      <c r="CK527" s="24"/>
      <c r="CL527" s="24"/>
      <c r="CM527" s="24"/>
      <c r="CN527" s="24"/>
      <c r="CO527" s="24"/>
      <c r="CP527" s="24"/>
      <c r="CQ527" s="24"/>
      <c r="CR527" s="24"/>
      <c r="CS527" s="24"/>
      <c r="CT527" s="24"/>
      <c r="CU527" s="24"/>
      <c r="CV527" s="24"/>
      <c r="CW527" s="24"/>
      <c r="CX527" s="24"/>
      <c r="CY527" s="24"/>
      <c r="CZ527" s="24"/>
      <c r="DA527" s="24"/>
      <c r="DB527" s="24"/>
      <c r="DC527" s="24"/>
      <c r="DD527" s="24"/>
      <c r="DE527" s="24"/>
      <c r="DF527" s="24"/>
      <c r="DG527" s="24"/>
      <c r="DH527" s="24"/>
      <c r="DI527" s="24"/>
      <c r="DJ527" s="24"/>
      <c r="DK527" s="24"/>
      <c r="DL527" s="24"/>
      <c r="DM527" s="24"/>
      <c r="DN527" s="24"/>
      <c r="DO527" s="24"/>
      <c r="DP527" s="24"/>
      <c r="DQ527" s="24"/>
      <c r="DR527" s="24"/>
      <c r="DS527" s="24"/>
      <c r="DT527" s="24"/>
      <c r="DU527" s="24"/>
      <c r="DV527" s="24"/>
      <c r="DW527" s="24"/>
      <c r="DX527" s="24"/>
      <c r="DY527" s="24"/>
      <c r="DZ527" s="24"/>
      <c r="EA527" s="24"/>
      <c r="EB527" s="24"/>
      <c r="EC527" s="24"/>
      <c r="ED527" s="24"/>
      <c r="EE527" s="24"/>
      <c r="EF527" s="24"/>
      <c r="EG527" s="24"/>
      <c r="EH527" s="24"/>
      <c r="EI527" s="24"/>
      <c r="EJ527" s="24"/>
      <c r="EK527" s="24"/>
      <c r="EL527" s="24"/>
      <c r="EM527" s="24"/>
      <c r="EN527" s="24"/>
      <c r="EO527" s="24"/>
      <c r="EP527" s="24"/>
      <c r="EQ527" s="24"/>
      <c r="ER527" s="24"/>
      <c r="ES527" s="24"/>
      <c r="ET527" s="24"/>
      <c r="EU527" s="24"/>
      <c r="EV527" s="24"/>
      <c r="EW527" s="24"/>
      <c r="EX527" s="24"/>
      <c r="EY527" s="24"/>
      <c r="EZ527" s="24"/>
      <c r="FA527" s="24"/>
      <c r="FB527" s="24"/>
      <c r="FC527" s="24"/>
      <c r="FD527" s="24"/>
      <c r="FE527" s="24"/>
      <c r="FF527" s="24"/>
      <c r="FG527" s="24"/>
      <c r="FH527" s="24"/>
      <c r="FI527" s="24"/>
      <c r="FJ527" s="24"/>
      <c r="FK527" s="24"/>
      <c r="FL527" s="24"/>
      <c r="FM527" s="24"/>
      <c r="FN527" s="24"/>
      <c r="FO527" s="24"/>
      <c r="FP527" s="24"/>
      <c r="FQ527" s="24"/>
      <c r="FR527" s="24"/>
      <c r="FS527" s="24"/>
      <c r="FT527" s="24"/>
      <c r="FU527" s="24"/>
      <c r="FV527" s="24"/>
      <c r="FW527" s="24"/>
      <c r="FX527" s="24"/>
      <c r="FY527" s="24"/>
      <c r="FZ527" s="24"/>
      <c r="GA527" s="24"/>
      <c r="GB527" s="24"/>
      <c r="GC527" s="24"/>
      <c r="GD527" s="24"/>
      <c r="GE527" s="24"/>
      <c r="GF527" s="24"/>
      <c r="GG527" s="24"/>
      <c r="GH527" s="24"/>
      <c r="GI527" s="24"/>
      <c r="GJ527" s="24"/>
      <c r="GK527" s="24"/>
      <c r="GL527" s="24"/>
      <c r="GM527" s="24"/>
      <c r="GN527" s="24"/>
      <c r="GO527" s="24"/>
      <c r="GP527" s="24"/>
      <c r="GQ527" s="24"/>
      <c r="GR527" s="24"/>
      <c r="GS527" s="24"/>
      <c r="GT527" s="24"/>
      <c r="GU527" s="24"/>
      <c r="GV527" s="24"/>
      <c r="GW527" s="24"/>
      <c r="GX527" s="24"/>
      <c r="GY527" s="24"/>
      <c r="GZ527" s="24"/>
      <c r="HA527" s="24"/>
      <c r="HB527" s="24"/>
      <c r="HC527" s="24"/>
      <c r="HD527" s="24"/>
      <c r="HE527" s="24"/>
      <c r="HF527" s="24"/>
      <c r="HG527" s="24"/>
      <c r="HH527" s="24"/>
      <c r="HI527" s="24"/>
      <c r="HJ527" s="24"/>
      <c r="HK527" s="24"/>
      <c r="HL527" s="24"/>
      <c r="HM527" s="24"/>
      <c r="HN527" s="24"/>
      <c r="HO527" s="24"/>
      <c r="HP527" s="24"/>
      <c r="HQ527" s="24"/>
      <c r="HR527" s="24"/>
      <c r="HS527" s="24"/>
      <c r="HT527" s="24"/>
      <c r="HU527" s="24"/>
      <c r="HV527" s="24"/>
      <c r="HW527" s="24"/>
      <c r="HX527" s="24"/>
      <c r="HY527" s="24"/>
      <c r="HZ527" s="24"/>
      <c r="IA527" s="24"/>
      <c r="IB527" s="24"/>
      <c r="IC527" s="24"/>
      <c r="ID527" s="24"/>
      <c r="IE527" s="24"/>
      <c r="IF527" s="24"/>
      <c r="IG527" s="24"/>
      <c r="IH527" s="24"/>
      <c r="II527" s="24"/>
      <c r="IJ527" s="24"/>
      <c r="IK527" s="24"/>
      <c r="IL527" s="24"/>
      <c r="IM527" s="24"/>
      <c r="IN527" s="24"/>
      <c r="IO527" s="24"/>
      <c r="IP527" s="24"/>
      <c r="IQ527" s="24"/>
      <c r="IR527" s="24"/>
      <c r="IS527" s="24"/>
      <c r="IT527" s="24"/>
      <c r="IU527" s="24"/>
      <c r="IV527" s="24"/>
      <c r="IW527" s="24"/>
      <c r="IX527" s="24"/>
      <c r="IY527" s="24"/>
      <c r="IZ527" s="24"/>
      <c r="JA527" s="24"/>
      <c r="JB527" s="24"/>
      <c r="JC527" s="24"/>
      <c r="JD527" s="24"/>
      <c r="JE527" s="24"/>
      <c r="JF527" s="24"/>
      <c r="JG527" s="24"/>
      <c r="JH527" s="24"/>
      <c r="JI527" s="24"/>
      <c r="JJ527" s="24"/>
      <c r="JK527" s="24"/>
      <c r="JL527" s="24"/>
      <c r="JM527" s="24"/>
      <c r="JN527" s="24"/>
      <c r="JO527" s="24"/>
      <c r="JP527" s="24"/>
      <c r="JQ527" s="24"/>
      <c r="JR527" s="24"/>
      <c r="JS527" s="24"/>
      <c r="JT527" s="24"/>
      <c r="JU527" s="24"/>
      <c r="JV527" s="24"/>
      <c r="JW527" s="24"/>
      <c r="JX527" s="24"/>
      <c r="JY527" s="24"/>
      <c r="JZ527" s="24"/>
      <c r="KA527" s="24"/>
      <c r="KB527" s="24"/>
      <c r="KC527" s="24"/>
      <c r="KD527" s="24"/>
      <c r="KE527" s="24"/>
      <c r="KF527" s="24"/>
      <c r="KG527" s="24"/>
      <c r="KH527" s="24"/>
      <c r="KI527" s="24"/>
      <c r="KJ527" s="24"/>
      <c r="KK527" s="24"/>
      <c r="KL527" s="24"/>
      <c r="KM527" s="24"/>
      <c r="KN527" s="24"/>
      <c r="KO527" s="24"/>
      <c r="KP527" s="24"/>
      <c r="KQ527" s="24"/>
      <c r="KR527" s="24"/>
      <c r="KS527" s="24"/>
      <c r="KT527" s="24"/>
      <c r="KU527" s="24"/>
      <c r="KV527" s="24"/>
      <c r="KW527" s="24"/>
      <c r="KX527" s="24"/>
      <c r="KY527" s="24"/>
      <c r="KZ527" s="24"/>
      <c r="LA527" s="24"/>
      <c r="LB527" s="24"/>
      <c r="LC527" s="24"/>
      <c r="LD527" s="24"/>
      <c r="LE527" s="24"/>
      <c r="LF527" s="24"/>
      <c r="LG527" s="24"/>
      <c r="LH527" s="24"/>
      <c r="LI527" s="24"/>
      <c r="LJ527" s="24"/>
      <c r="LK527" s="24"/>
      <c r="LL527" s="24"/>
      <c r="LM527" s="24"/>
      <c r="LN527" s="24"/>
      <c r="LO527" s="24"/>
      <c r="LP527" s="24"/>
      <c r="LQ527" s="24"/>
      <c r="LR527" s="24"/>
      <c r="LS527" s="24"/>
      <c r="LT527" s="24"/>
      <c r="LU527" s="24"/>
      <c r="LV527" s="24"/>
      <c r="LW527" s="24"/>
      <c r="LX527" s="24"/>
      <c r="LY527" s="24"/>
      <c r="LZ527" s="24"/>
      <c r="MA527" s="24"/>
      <c r="MB527" s="24"/>
      <c r="MC527" s="24"/>
      <c r="MD527" s="24"/>
      <c r="ME527" s="24"/>
      <c r="MF527" s="24"/>
      <c r="MG527" s="24"/>
      <c r="MH527" s="24"/>
      <c r="MI527" s="24"/>
      <c r="MJ527" s="24"/>
      <c r="MK527" s="24"/>
      <c r="ML527" s="24"/>
      <c r="MM527" s="24"/>
      <c r="MN527" s="24"/>
      <c r="MO527" s="24"/>
      <c r="MP527" s="24"/>
      <c r="MQ527" s="24"/>
      <c r="MR527" s="24"/>
      <c r="MS527" s="24"/>
      <c r="MT527" s="24"/>
      <c r="MU527" s="24"/>
      <c r="MV527" s="24"/>
      <c r="MW527" s="24"/>
      <c r="MX527" s="24"/>
      <c r="MY527" s="24"/>
      <c r="MZ527" s="24"/>
      <c r="NA527" s="24"/>
      <c r="NB527" s="24"/>
      <c r="NC527" s="24"/>
      <c r="ND527" s="24"/>
      <c r="NE527" s="24"/>
      <c r="NF527" s="24"/>
      <c r="NG527" s="24"/>
      <c r="NH527" s="24"/>
      <c r="NI527" s="24"/>
      <c r="NJ527" s="24"/>
      <c r="NK527" s="24"/>
      <c r="NL527" s="24"/>
      <c r="NM527" s="24"/>
      <c r="NN527" s="24"/>
      <c r="NO527" s="24"/>
      <c r="NP527" s="24"/>
      <c r="NQ527" s="24"/>
      <c r="NR527" s="24"/>
      <c r="NS527" s="24"/>
      <c r="NT527" s="24"/>
      <c r="NU527" s="24"/>
      <c r="NV527" s="24"/>
      <c r="NW527" s="24"/>
      <c r="NX527" s="24"/>
      <c r="NY527" s="24"/>
      <c r="NZ527" s="24"/>
      <c r="OA527" s="24"/>
      <c r="OB527" s="24"/>
      <c r="OC527" s="24"/>
      <c r="OD527" s="24"/>
      <c r="OE527" s="24"/>
      <c r="OF527" s="24"/>
      <c r="OG527" s="24"/>
      <c r="OH527" s="24"/>
      <c r="OI527" s="24"/>
      <c r="OJ527" s="24"/>
      <c r="OK527" s="24"/>
      <c r="OL527" s="24"/>
      <c r="OM527" s="24"/>
      <c r="ON527" s="24"/>
      <c r="OO527" s="24"/>
      <c r="OP527" s="24"/>
      <c r="OQ527" s="24"/>
      <c r="OR527" s="24"/>
      <c r="OS527" s="24"/>
      <c r="OT527" s="24"/>
      <c r="OU527" s="24"/>
      <c r="OV527" s="24"/>
      <c r="OW527" s="24"/>
      <c r="OX527" s="24"/>
      <c r="OY527" s="24"/>
      <c r="OZ527" s="24"/>
      <c r="PA527" s="24"/>
      <c r="PB527" s="24"/>
      <c r="PC527" s="24"/>
      <c r="PD527" s="24"/>
      <c r="PE527" s="24"/>
      <c r="PF527" s="24"/>
      <c r="PG527" s="24"/>
      <c r="PH527" s="24"/>
      <c r="PI527" s="24"/>
      <c r="PJ527" s="24"/>
      <c r="PK527" s="24"/>
      <c r="PL527" s="24"/>
      <c r="PM527" s="24"/>
      <c r="PN527" s="24"/>
      <c r="PO527" s="24"/>
      <c r="PP527" s="24"/>
      <c r="PQ527" s="24"/>
      <c r="PR527" s="24"/>
      <c r="PS527" s="24"/>
      <c r="PT527" s="24"/>
      <c r="PU527" s="24"/>
      <c r="PV527" s="24"/>
      <c r="PW527" s="24"/>
      <c r="PX527" s="24"/>
      <c r="PY527" s="24"/>
      <c r="PZ527" s="24"/>
      <c r="QA527" s="24"/>
      <c r="QB527" s="24"/>
      <c r="QC527" s="24"/>
      <c r="QD527" s="24"/>
      <c r="QE527" s="24"/>
      <c r="QF527" s="24"/>
      <c r="QG527" s="24"/>
      <c r="QH527" s="24"/>
      <c r="QI527" s="24"/>
      <c r="QJ527" s="24"/>
      <c r="QK527" s="24"/>
      <c r="QL527" s="24"/>
      <c r="QM527" s="24"/>
      <c r="QN527" s="24"/>
      <c r="QO527" s="24"/>
      <c r="QP527" s="24"/>
      <c r="QQ527" s="24"/>
      <c r="QR527" s="24"/>
      <c r="QS527" s="24"/>
      <c r="QT527" s="24"/>
      <c r="QU527" s="24"/>
      <c r="QV527" s="24"/>
      <c r="QW527" s="24"/>
      <c r="QX527" s="24"/>
      <c r="QY527" s="24"/>
      <c r="QZ527" s="24"/>
      <c r="RA527" s="24"/>
      <c r="RB527" s="24"/>
      <c r="RC527" s="24"/>
      <c r="RD527" s="24"/>
      <c r="RE527" s="24"/>
      <c r="RF527" s="24"/>
      <c r="RG527" s="24"/>
      <c r="RH527" s="24"/>
      <c r="RI527" s="24"/>
      <c r="RJ527" s="24"/>
      <c r="RK527" s="24"/>
      <c r="RL527" s="24"/>
      <c r="RM527" s="24"/>
      <c r="RN527" s="24"/>
      <c r="RO527" s="24"/>
      <c r="RP527" s="24"/>
      <c r="RQ527" s="24"/>
      <c r="RR527" s="24"/>
      <c r="RS527" s="24"/>
      <c r="RT527" s="24"/>
      <c r="RU527" s="24"/>
      <c r="RV527" s="24"/>
      <c r="RW527" s="24"/>
      <c r="RX527" s="24"/>
      <c r="RY527" s="24"/>
      <c r="RZ527" s="24"/>
      <c r="SA527" s="24"/>
      <c r="SB527" s="24"/>
      <c r="SC527" s="24"/>
      <c r="SD527" s="24"/>
      <c r="SE527" s="24"/>
      <c r="SF527" s="24"/>
      <c r="SG527" s="24"/>
      <c r="SH527" s="24"/>
      <c r="SI527" s="24"/>
      <c r="SJ527" s="24"/>
      <c r="SK527" s="24"/>
      <c r="SL527" s="24"/>
      <c r="SM527" s="24"/>
      <c r="SN527" s="24"/>
      <c r="SO527" s="24"/>
      <c r="SP527" s="24"/>
      <c r="SQ527" s="24"/>
      <c r="SR527" s="24"/>
      <c r="SS527" s="24"/>
      <c r="ST527" s="24"/>
      <c r="SU527" s="24"/>
      <c r="SV527" s="24"/>
      <c r="SW527" s="24"/>
      <c r="SX527" s="24"/>
      <c r="SY527" s="24"/>
      <c r="SZ527" s="24"/>
      <c r="TA527" s="24"/>
      <c r="TB527" s="24"/>
      <c r="TC527" s="24"/>
      <c r="TD527" s="24"/>
      <c r="TE527" s="24"/>
      <c r="TF527" s="24"/>
      <c r="TG527" s="24"/>
      <c r="TH527" s="24"/>
      <c r="TI527" s="24"/>
      <c r="TJ527" s="24"/>
      <c r="TK527" s="24"/>
      <c r="TL527" s="24"/>
      <c r="TM527" s="24"/>
      <c r="TN527" s="24"/>
      <c r="TO527" s="24"/>
      <c r="TP527" s="24"/>
      <c r="TQ527" s="24"/>
      <c r="TR527" s="24"/>
      <c r="TS527" s="24"/>
      <c r="TT527" s="24"/>
      <c r="TU527" s="24"/>
      <c r="TV527" s="24"/>
      <c r="TW527" s="24"/>
      <c r="TX527" s="24"/>
      <c r="TY527" s="24"/>
      <c r="TZ527" s="24"/>
      <c r="UA527" s="24"/>
      <c r="UB527" s="24"/>
      <c r="UC527" s="24"/>
      <c r="UD527" s="24"/>
      <c r="UE527" s="24"/>
      <c r="UF527" s="24"/>
      <c r="UG527" s="24"/>
      <c r="UH527" s="24"/>
      <c r="UI527" s="24"/>
      <c r="UJ527" s="24"/>
      <c r="UK527" s="24"/>
      <c r="UL527" s="24"/>
      <c r="UM527" s="24"/>
      <c r="UN527" s="24"/>
      <c r="UO527" s="24"/>
      <c r="UP527" s="24"/>
      <c r="UQ527" s="24"/>
      <c r="UR527" s="24"/>
      <c r="US527" s="24"/>
      <c r="UT527" s="24"/>
      <c r="UU527" s="24"/>
      <c r="UV527" s="24"/>
      <c r="UW527" s="24"/>
      <c r="UX527" s="24"/>
      <c r="UY527" s="24"/>
      <c r="UZ527" s="24"/>
      <c r="VA527" s="24"/>
      <c r="VB527" s="24"/>
      <c r="VC527" s="24"/>
      <c r="VD527" s="24"/>
    </row>
    <row r="528" spans="1:576" s="163" customFormat="1" ht="15" customHeight="1" x14ac:dyDescent="0.2">
      <c r="A528" s="159"/>
      <c r="B528" s="160"/>
      <c r="C528" s="160"/>
      <c r="D528" s="242"/>
      <c r="E528" s="160"/>
      <c r="F528" s="160"/>
      <c r="G528" s="162"/>
      <c r="H528" s="90"/>
      <c r="I528" s="90"/>
      <c r="J528" s="161"/>
      <c r="K528" s="161"/>
      <c r="L528" s="161"/>
      <c r="M528" s="90"/>
      <c r="N528" s="71">
        <f>SUM(N524:N527)</f>
        <v>73011</v>
      </c>
      <c r="O528" s="71">
        <f>SUM(O524:O527)</f>
        <v>0</v>
      </c>
      <c r="P528" s="71">
        <f>SUM(P524:P527)</f>
        <v>0</v>
      </c>
      <c r="Q528" s="71">
        <f>SUM(Q524:Q527)</f>
        <v>73011</v>
      </c>
      <c r="R528" s="71"/>
      <c r="S528" s="71">
        <f>SUM(S524:S527)</f>
        <v>13475.333333333332</v>
      </c>
      <c r="T528" s="71">
        <f>SUM(T524:T527)</f>
        <v>134753.33333333334</v>
      </c>
      <c r="U528" s="71">
        <f t="shared" si="271"/>
        <v>12776.924999999999</v>
      </c>
      <c r="V528" s="71">
        <f t="shared" si="272"/>
        <v>2190.33</v>
      </c>
      <c r="W528" s="71">
        <f t="shared" si="273"/>
        <v>3650.55</v>
      </c>
      <c r="X528" s="71">
        <f t="shared" si="274"/>
        <v>1460.22</v>
      </c>
      <c r="Y528" s="71">
        <f>SUM(Y524:Y527)</f>
        <v>4683</v>
      </c>
      <c r="Z528" s="71">
        <f>SUM(Z524:Z527)</f>
        <v>3158</v>
      </c>
      <c r="AA528" s="214">
        <f>SUM(AA524:AA527)</f>
        <v>40426</v>
      </c>
      <c r="AB528" s="214">
        <f>Q528+R528+U528+V528+W528+X528+Y528+Z528+(S528/12+T528/12+AA528/12)</f>
        <v>116651.24722222223</v>
      </c>
      <c r="AC528" s="214">
        <f>SUM(AC524:AC527)</f>
        <v>1399814.9666666668</v>
      </c>
      <c r="AD528" s="214"/>
      <c r="AE528" s="214"/>
      <c r="AF528" s="71"/>
      <c r="AG528" s="214"/>
      <c r="AH528" s="214"/>
      <c r="AI528" s="214"/>
      <c r="AJ528" s="214"/>
      <c r="AK528" s="214"/>
      <c r="AL528" s="214"/>
      <c r="AM528" s="240"/>
      <c r="AN528" s="240"/>
      <c r="AO528" s="240"/>
      <c r="AP528" s="240"/>
      <c r="AQ528" s="240"/>
      <c r="AR528" s="240"/>
      <c r="AS528" s="240"/>
      <c r="AT528" s="240"/>
      <c r="AU528" s="240"/>
      <c r="AV528" s="240"/>
      <c r="AW528" s="240"/>
      <c r="AX528" s="240"/>
      <c r="AY528" s="240"/>
      <c r="AZ528" s="240"/>
      <c r="BA528" s="240"/>
      <c r="BB528" s="240"/>
      <c r="BC528" s="240"/>
      <c r="BD528" s="240"/>
      <c r="BE528" s="240"/>
      <c r="BF528" s="240"/>
      <c r="BG528" s="240"/>
      <c r="BH528" s="240"/>
      <c r="BI528" s="240"/>
      <c r="BJ528" s="240"/>
      <c r="BK528" s="240"/>
      <c r="BL528" s="240"/>
      <c r="BM528" s="240"/>
      <c r="BN528" s="240"/>
      <c r="BO528" s="240"/>
      <c r="BP528" s="240"/>
      <c r="BQ528" s="240"/>
      <c r="BR528" s="240"/>
      <c r="BS528" s="240"/>
      <c r="BT528" s="240"/>
      <c r="BU528" s="240"/>
      <c r="BV528" s="240"/>
      <c r="BW528" s="240"/>
      <c r="BX528" s="240"/>
      <c r="BY528" s="240"/>
      <c r="BZ528" s="240"/>
      <c r="CA528" s="240"/>
      <c r="CB528" s="240"/>
      <c r="CC528" s="240"/>
      <c r="CD528" s="240"/>
      <c r="CE528" s="240"/>
      <c r="CF528" s="240"/>
      <c r="CG528" s="240"/>
      <c r="CH528" s="240"/>
      <c r="CI528" s="240"/>
      <c r="CJ528" s="240"/>
      <c r="CK528" s="240"/>
      <c r="CL528" s="240"/>
      <c r="CM528" s="240"/>
      <c r="CN528" s="240"/>
      <c r="CO528" s="240"/>
      <c r="CP528" s="240"/>
      <c r="CQ528" s="240"/>
      <c r="CR528" s="240"/>
      <c r="CS528" s="240"/>
      <c r="CT528" s="240"/>
      <c r="CU528" s="240"/>
      <c r="CV528" s="240"/>
      <c r="CW528" s="240"/>
      <c r="CX528" s="240"/>
      <c r="CY528" s="240"/>
      <c r="CZ528" s="240"/>
      <c r="DA528" s="240"/>
      <c r="DB528" s="240"/>
      <c r="DC528" s="240"/>
      <c r="DD528" s="240"/>
      <c r="DE528" s="240"/>
      <c r="DF528" s="240"/>
      <c r="DG528" s="240"/>
      <c r="DH528" s="240"/>
      <c r="DI528" s="240"/>
      <c r="DJ528" s="240"/>
      <c r="DK528" s="240"/>
      <c r="DL528" s="240"/>
      <c r="DM528" s="240"/>
      <c r="DN528" s="240"/>
      <c r="DO528" s="240"/>
      <c r="DP528" s="240"/>
      <c r="DQ528" s="240"/>
      <c r="DR528" s="240"/>
      <c r="DS528" s="240"/>
      <c r="DT528" s="240"/>
      <c r="DU528" s="240"/>
      <c r="DV528" s="240"/>
      <c r="DW528" s="240"/>
      <c r="DX528" s="240"/>
      <c r="DY528" s="240"/>
      <c r="DZ528" s="240"/>
      <c r="EA528" s="240"/>
      <c r="EB528" s="240"/>
      <c r="EC528" s="240"/>
      <c r="ED528" s="240"/>
      <c r="EE528" s="240"/>
      <c r="EF528" s="240"/>
      <c r="EG528" s="240"/>
      <c r="EH528" s="240"/>
      <c r="EI528" s="240"/>
      <c r="EJ528" s="240"/>
      <c r="EK528" s="240"/>
      <c r="EL528" s="240"/>
      <c r="EM528" s="240"/>
      <c r="EN528" s="240"/>
      <c r="EO528" s="240"/>
      <c r="EP528" s="240"/>
      <c r="EQ528" s="240"/>
      <c r="ER528" s="240"/>
      <c r="ES528" s="240"/>
      <c r="ET528" s="240"/>
      <c r="EU528" s="240"/>
      <c r="EV528" s="240"/>
      <c r="EW528" s="240"/>
      <c r="EX528" s="240"/>
      <c r="EY528" s="240"/>
      <c r="EZ528" s="240"/>
      <c r="FA528" s="240"/>
      <c r="FB528" s="240"/>
      <c r="FC528" s="240"/>
      <c r="FD528" s="240"/>
      <c r="FE528" s="240"/>
      <c r="FF528" s="240"/>
      <c r="FG528" s="240"/>
      <c r="FH528" s="240"/>
      <c r="FI528" s="240"/>
      <c r="FJ528" s="240"/>
      <c r="FK528" s="240"/>
      <c r="FL528" s="240"/>
      <c r="FM528" s="240"/>
      <c r="FN528" s="240"/>
      <c r="FO528" s="240"/>
      <c r="FP528" s="240"/>
      <c r="FQ528" s="240"/>
      <c r="FR528" s="240"/>
      <c r="FS528" s="240"/>
      <c r="FT528" s="240"/>
      <c r="FU528" s="240"/>
      <c r="FV528" s="240"/>
      <c r="FW528" s="240"/>
      <c r="FX528" s="240"/>
      <c r="FY528" s="240"/>
      <c r="FZ528" s="240"/>
      <c r="GA528" s="240"/>
      <c r="GB528" s="240"/>
      <c r="GC528" s="240"/>
      <c r="GD528" s="240"/>
      <c r="GE528" s="240"/>
      <c r="GF528" s="240"/>
      <c r="GG528" s="240"/>
      <c r="GH528" s="240"/>
      <c r="GI528" s="240"/>
      <c r="GJ528" s="240"/>
      <c r="GK528" s="240"/>
      <c r="GL528" s="240"/>
      <c r="GM528" s="240"/>
      <c r="GN528" s="240"/>
      <c r="GO528" s="240"/>
      <c r="GP528" s="240"/>
      <c r="GQ528" s="240"/>
      <c r="GR528" s="240"/>
      <c r="GS528" s="240"/>
      <c r="GT528" s="240"/>
      <c r="GU528" s="240"/>
      <c r="GV528" s="240"/>
      <c r="GW528" s="240"/>
      <c r="GX528" s="240"/>
      <c r="GY528" s="240"/>
      <c r="GZ528" s="240"/>
      <c r="HA528" s="240"/>
      <c r="HB528" s="240"/>
      <c r="HC528" s="240"/>
      <c r="HD528" s="240"/>
      <c r="HE528" s="240"/>
      <c r="HF528" s="240"/>
      <c r="HG528" s="240"/>
      <c r="HH528" s="240"/>
      <c r="HI528" s="240"/>
      <c r="HJ528" s="240"/>
      <c r="HK528" s="240"/>
      <c r="HL528" s="240"/>
      <c r="HM528" s="240"/>
      <c r="HN528" s="240"/>
      <c r="HO528" s="240"/>
      <c r="HP528" s="240"/>
      <c r="HQ528" s="240"/>
      <c r="HR528" s="240"/>
      <c r="HS528" s="240"/>
      <c r="HT528" s="240"/>
      <c r="HU528" s="240"/>
      <c r="HV528" s="240"/>
      <c r="HW528" s="240"/>
      <c r="HX528" s="240"/>
      <c r="HY528" s="240"/>
      <c r="HZ528" s="240"/>
      <c r="IA528" s="240"/>
      <c r="IB528" s="240"/>
      <c r="IC528" s="240"/>
      <c r="ID528" s="240"/>
      <c r="IE528" s="240"/>
      <c r="IF528" s="240"/>
      <c r="IG528" s="240"/>
      <c r="IH528" s="240"/>
      <c r="II528" s="240"/>
      <c r="IJ528" s="240"/>
      <c r="IK528" s="240"/>
      <c r="IL528" s="240"/>
      <c r="IM528" s="240"/>
      <c r="IN528" s="240"/>
      <c r="IO528" s="240"/>
      <c r="IP528" s="240"/>
      <c r="IQ528" s="240"/>
      <c r="IR528" s="240"/>
      <c r="IS528" s="240"/>
      <c r="IT528" s="240"/>
      <c r="IU528" s="240"/>
      <c r="IV528" s="240"/>
      <c r="IW528" s="240"/>
      <c r="IX528" s="240"/>
      <c r="IY528" s="240"/>
      <c r="IZ528" s="240"/>
      <c r="JA528" s="240"/>
      <c r="JB528" s="240"/>
      <c r="JC528" s="240"/>
      <c r="JD528" s="240"/>
      <c r="JE528" s="240"/>
      <c r="JF528" s="240"/>
      <c r="JG528" s="240"/>
      <c r="JH528" s="240"/>
      <c r="JI528" s="240"/>
      <c r="JJ528" s="240"/>
      <c r="JK528" s="240"/>
      <c r="JL528" s="240"/>
      <c r="JM528" s="240"/>
      <c r="JN528" s="240"/>
      <c r="JO528" s="240"/>
      <c r="JP528" s="240"/>
      <c r="JQ528" s="240"/>
      <c r="JR528" s="240"/>
      <c r="JS528" s="240"/>
      <c r="JT528" s="240"/>
      <c r="JU528" s="240"/>
      <c r="JV528" s="240"/>
      <c r="JW528" s="240"/>
      <c r="JX528" s="240"/>
      <c r="JY528" s="240"/>
      <c r="JZ528" s="240"/>
      <c r="KA528" s="240"/>
      <c r="KB528" s="240"/>
      <c r="KC528" s="240"/>
      <c r="KD528" s="240"/>
      <c r="KE528" s="240"/>
      <c r="KF528" s="240"/>
      <c r="KG528" s="240"/>
      <c r="KH528" s="240"/>
      <c r="KI528" s="240"/>
      <c r="KJ528" s="240"/>
      <c r="KK528" s="240"/>
      <c r="KL528" s="240"/>
      <c r="KM528" s="240"/>
      <c r="KN528" s="240"/>
      <c r="KO528" s="240"/>
      <c r="KP528" s="240"/>
      <c r="KQ528" s="240"/>
      <c r="KR528" s="240"/>
      <c r="KS528" s="240"/>
      <c r="KT528" s="240"/>
      <c r="KU528" s="240"/>
      <c r="KV528" s="240"/>
      <c r="KW528" s="240"/>
      <c r="KX528" s="240"/>
      <c r="KY528" s="240"/>
      <c r="KZ528" s="240"/>
      <c r="LA528" s="240"/>
      <c r="LB528" s="240"/>
      <c r="LC528" s="240"/>
      <c r="LD528" s="240"/>
      <c r="LE528" s="240"/>
      <c r="LF528" s="240"/>
      <c r="LG528" s="240"/>
      <c r="LH528" s="240"/>
      <c r="LI528" s="240"/>
      <c r="LJ528" s="240"/>
      <c r="LK528" s="240"/>
      <c r="LL528" s="240"/>
      <c r="LM528" s="240"/>
      <c r="LN528" s="240"/>
      <c r="LO528" s="240"/>
      <c r="LP528" s="240"/>
      <c r="LQ528" s="240"/>
      <c r="LR528" s="240"/>
      <c r="LS528" s="240"/>
      <c r="LT528" s="240"/>
      <c r="LU528" s="240"/>
      <c r="LV528" s="240"/>
      <c r="LW528" s="240"/>
      <c r="LX528" s="240"/>
      <c r="LY528" s="240"/>
      <c r="LZ528" s="240"/>
      <c r="MA528" s="240"/>
      <c r="MB528" s="240"/>
      <c r="MC528" s="240"/>
      <c r="MD528" s="240"/>
      <c r="ME528" s="240"/>
      <c r="MF528" s="240"/>
      <c r="MG528" s="240"/>
      <c r="MH528" s="240"/>
      <c r="MI528" s="240"/>
      <c r="MJ528" s="240"/>
      <c r="MK528" s="240"/>
      <c r="ML528" s="240"/>
      <c r="MM528" s="240"/>
      <c r="MN528" s="240"/>
      <c r="MO528" s="240"/>
      <c r="MP528" s="240"/>
      <c r="MQ528" s="240"/>
      <c r="MR528" s="240"/>
      <c r="MS528" s="240"/>
      <c r="MT528" s="240"/>
      <c r="MU528" s="240"/>
      <c r="MV528" s="240"/>
      <c r="MW528" s="240"/>
      <c r="MX528" s="240"/>
      <c r="MY528" s="240"/>
      <c r="MZ528" s="240"/>
      <c r="NA528" s="240"/>
      <c r="NB528" s="240"/>
      <c r="NC528" s="240"/>
      <c r="ND528" s="240"/>
      <c r="NE528" s="240"/>
      <c r="NF528" s="240"/>
      <c r="NG528" s="240"/>
      <c r="NH528" s="240"/>
      <c r="NI528" s="240"/>
      <c r="NJ528" s="240"/>
      <c r="NK528" s="240"/>
      <c r="NL528" s="240"/>
      <c r="NM528" s="240"/>
      <c r="NN528" s="240"/>
      <c r="NO528" s="240"/>
      <c r="NP528" s="240"/>
      <c r="NQ528" s="240"/>
      <c r="NR528" s="240"/>
      <c r="NS528" s="240"/>
      <c r="NT528" s="240"/>
      <c r="NU528" s="240"/>
      <c r="NV528" s="240"/>
      <c r="NW528" s="240"/>
      <c r="NX528" s="240"/>
      <c r="NY528" s="240"/>
      <c r="NZ528" s="240"/>
      <c r="OA528" s="240"/>
      <c r="OB528" s="240"/>
      <c r="OC528" s="240"/>
      <c r="OD528" s="240"/>
      <c r="OE528" s="240"/>
      <c r="OF528" s="240"/>
      <c r="OG528" s="240"/>
      <c r="OH528" s="240"/>
      <c r="OI528" s="240"/>
      <c r="OJ528" s="240"/>
      <c r="OK528" s="240"/>
      <c r="OL528" s="240"/>
      <c r="OM528" s="240"/>
      <c r="ON528" s="240"/>
      <c r="OO528" s="240"/>
      <c r="OP528" s="240"/>
      <c r="OQ528" s="240"/>
      <c r="OR528" s="240"/>
      <c r="OS528" s="240"/>
      <c r="OT528" s="240"/>
      <c r="OU528" s="240"/>
      <c r="OV528" s="240"/>
      <c r="OW528" s="240"/>
      <c r="OX528" s="240"/>
      <c r="OY528" s="240"/>
      <c r="OZ528" s="240"/>
      <c r="PA528" s="240"/>
      <c r="PB528" s="240"/>
      <c r="PC528" s="240"/>
      <c r="PD528" s="240"/>
      <c r="PE528" s="240"/>
      <c r="PF528" s="240"/>
      <c r="PG528" s="240"/>
      <c r="PH528" s="240"/>
      <c r="PI528" s="240"/>
      <c r="PJ528" s="240"/>
      <c r="PK528" s="240"/>
      <c r="PL528" s="240"/>
      <c r="PM528" s="240"/>
      <c r="PN528" s="240"/>
      <c r="PO528" s="240"/>
      <c r="PP528" s="240"/>
      <c r="PQ528" s="240"/>
      <c r="PR528" s="240"/>
      <c r="PS528" s="240"/>
      <c r="PT528" s="240"/>
      <c r="PU528" s="240"/>
      <c r="PV528" s="240"/>
      <c r="PW528" s="240"/>
      <c r="PX528" s="240"/>
      <c r="PY528" s="240"/>
      <c r="PZ528" s="240"/>
      <c r="QA528" s="240"/>
      <c r="QB528" s="240"/>
      <c r="QC528" s="240"/>
      <c r="QD528" s="240"/>
      <c r="QE528" s="240"/>
      <c r="QF528" s="240"/>
      <c r="QG528" s="240"/>
      <c r="QH528" s="240"/>
      <c r="QI528" s="240"/>
      <c r="QJ528" s="240"/>
      <c r="QK528" s="240"/>
      <c r="QL528" s="240"/>
      <c r="QM528" s="240"/>
      <c r="QN528" s="240"/>
      <c r="QO528" s="240"/>
      <c r="QP528" s="240"/>
      <c r="QQ528" s="240"/>
      <c r="QR528" s="240"/>
      <c r="QS528" s="240"/>
      <c r="QT528" s="240"/>
      <c r="QU528" s="240"/>
      <c r="QV528" s="240"/>
      <c r="QW528" s="240"/>
      <c r="QX528" s="240"/>
      <c r="QY528" s="240"/>
      <c r="QZ528" s="240"/>
      <c r="RA528" s="240"/>
      <c r="RB528" s="240"/>
      <c r="RC528" s="240"/>
      <c r="RD528" s="240"/>
      <c r="RE528" s="240"/>
      <c r="RF528" s="240"/>
      <c r="RG528" s="240"/>
      <c r="RH528" s="240"/>
      <c r="RI528" s="240"/>
      <c r="RJ528" s="240"/>
      <c r="RK528" s="240"/>
      <c r="RL528" s="240"/>
      <c r="RM528" s="240"/>
      <c r="RN528" s="240"/>
      <c r="RO528" s="240"/>
      <c r="RP528" s="240"/>
      <c r="RQ528" s="240"/>
      <c r="RR528" s="240"/>
      <c r="RS528" s="240"/>
      <c r="RT528" s="240"/>
      <c r="RU528" s="240"/>
      <c r="RV528" s="240"/>
      <c r="RW528" s="240"/>
      <c r="RX528" s="240"/>
      <c r="RY528" s="240"/>
      <c r="RZ528" s="240"/>
      <c r="SA528" s="240"/>
      <c r="SB528" s="240"/>
      <c r="SC528" s="240"/>
      <c r="SD528" s="240"/>
      <c r="SE528" s="240"/>
      <c r="SF528" s="240"/>
      <c r="SG528" s="240"/>
      <c r="SH528" s="240"/>
      <c r="SI528" s="240"/>
      <c r="SJ528" s="240"/>
      <c r="SK528" s="240"/>
      <c r="SL528" s="240"/>
      <c r="SM528" s="240"/>
      <c r="SN528" s="240"/>
      <c r="SO528" s="240"/>
      <c r="SP528" s="240"/>
      <c r="SQ528" s="240"/>
      <c r="SR528" s="240"/>
      <c r="SS528" s="240"/>
      <c r="ST528" s="240"/>
      <c r="SU528" s="240"/>
      <c r="SV528" s="240"/>
      <c r="SW528" s="240"/>
      <c r="SX528" s="240"/>
      <c r="SY528" s="240"/>
      <c r="SZ528" s="240"/>
      <c r="TA528" s="240"/>
      <c r="TB528" s="240"/>
      <c r="TC528" s="240"/>
      <c r="TD528" s="240"/>
      <c r="TE528" s="240"/>
      <c r="TF528" s="240"/>
      <c r="TG528" s="240"/>
      <c r="TH528" s="240"/>
      <c r="TI528" s="240"/>
      <c r="TJ528" s="240"/>
      <c r="TK528" s="240"/>
      <c r="TL528" s="240"/>
      <c r="TM528" s="240"/>
      <c r="TN528" s="240"/>
      <c r="TO528" s="240"/>
      <c r="TP528" s="240"/>
      <c r="TQ528" s="240"/>
      <c r="TR528" s="240"/>
      <c r="TS528" s="240"/>
      <c r="TT528" s="240"/>
      <c r="TU528" s="240"/>
      <c r="TV528" s="240"/>
      <c r="TW528" s="240"/>
      <c r="TX528" s="240"/>
      <c r="TY528" s="240"/>
      <c r="TZ528" s="240"/>
      <c r="UA528" s="240"/>
      <c r="UB528" s="240"/>
      <c r="UC528" s="240"/>
      <c r="UD528" s="240"/>
      <c r="UE528" s="240"/>
      <c r="UF528" s="240"/>
      <c r="UG528" s="240"/>
      <c r="UH528" s="240"/>
      <c r="UI528" s="240"/>
      <c r="UJ528" s="240"/>
      <c r="UK528" s="240"/>
      <c r="UL528" s="240"/>
      <c r="UM528" s="240"/>
      <c r="UN528" s="240"/>
      <c r="UO528" s="240"/>
      <c r="UP528" s="240"/>
      <c r="UQ528" s="240"/>
      <c r="UR528" s="240"/>
      <c r="US528" s="240"/>
      <c r="UT528" s="240"/>
      <c r="UU528" s="240"/>
      <c r="UV528" s="240"/>
      <c r="UW528" s="240"/>
      <c r="UX528" s="240"/>
      <c r="UY528" s="240"/>
      <c r="UZ528" s="240"/>
      <c r="VA528" s="240"/>
      <c r="VB528" s="240"/>
      <c r="VC528" s="240"/>
      <c r="VD528" s="240"/>
    </row>
    <row r="529" spans="1:576" s="163" customFormat="1" ht="15" customHeight="1" x14ac:dyDescent="0.2">
      <c r="A529" s="159"/>
      <c r="B529" s="160"/>
      <c r="C529" s="160"/>
      <c r="D529" s="242"/>
      <c r="E529" s="160"/>
      <c r="F529" s="160"/>
      <c r="G529" s="162"/>
      <c r="H529" s="90"/>
      <c r="I529" s="90"/>
      <c r="J529" s="161"/>
      <c r="K529" s="161"/>
      <c r="L529" s="161"/>
      <c r="M529" s="90"/>
      <c r="N529" s="71"/>
      <c r="O529" s="71"/>
      <c r="P529" s="71"/>
      <c r="Q529" s="71"/>
      <c r="R529" s="71"/>
      <c r="S529" s="71"/>
      <c r="T529" s="71"/>
      <c r="U529" s="71">
        <f t="shared" si="271"/>
        <v>0</v>
      </c>
      <c r="V529" s="71">
        <f t="shared" si="272"/>
        <v>0</v>
      </c>
      <c r="W529" s="71">
        <f t="shared" si="273"/>
        <v>0</v>
      </c>
      <c r="X529" s="71">
        <f t="shared" si="274"/>
        <v>0</v>
      </c>
      <c r="Y529" s="71"/>
      <c r="Z529" s="71"/>
      <c r="AA529" s="214"/>
      <c r="AB529" s="214"/>
      <c r="AC529" s="214"/>
      <c r="AD529" s="214"/>
      <c r="AE529" s="214"/>
      <c r="AF529" s="214"/>
      <c r="AG529" s="214"/>
      <c r="AH529" s="214"/>
      <c r="AI529" s="214"/>
      <c r="AJ529" s="214"/>
      <c r="AK529" s="214"/>
      <c r="AL529" s="214"/>
      <c r="AM529" s="240"/>
      <c r="AN529" s="240"/>
      <c r="AO529" s="240"/>
      <c r="AP529" s="240"/>
      <c r="AQ529" s="240"/>
      <c r="AR529" s="240"/>
      <c r="AS529" s="240"/>
      <c r="AT529" s="240"/>
      <c r="AU529" s="240"/>
      <c r="AV529" s="240"/>
      <c r="AW529" s="240"/>
      <c r="AX529" s="240"/>
      <c r="AY529" s="240"/>
      <c r="AZ529" s="240"/>
      <c r="BA529" s="240"/>
      <c r="BB529" s="240"/>
      <c r="BC529" s="240"/>
      <c r="BD529" s="240"/>
      <c r="BE529" s="240"/>
      <c r="BF529" s="240"/>
      <c r="BG529" s="240"/>
      <c r="BH529" s="240"/>
      <c r="BI529" s="240"/>
      <c r="BJ529" s="240"/>
      <c r="BK529" s="240"/>
      <c r="BL529" s="240"/>
      <c r="BM529" s="240"/>
      <c r="BN529" s="240"/>
      <c r="BO529" s="240"/>
      <c r="BP529" s="240"/>
      <c r="BQ529" s="240"/>
      <c r="BR529" s="240"/>
      <c r="BS529" s="240"/>
      <c r="BT529" s="240"/>
      <c r="BU529" s="240"/>
      <c r="BV529" s="240"/>
      <c r="BW529" s="240"/>
      <c r="BX529" s="240"/>
      <c r="BY529" s="240"/>
      <c r="BZ529" s="240"/>
      <c r="CA529" s="240"/>
      <c r="CB529" s="240"/>
      <c r="CC529" s="240"/>
      <c r="CD529" s="240"/>
      <c r="CE529" s="240"/>
      <c r="CF529" s="240"/>
      <c r="CG529" s="240"/>
      <c r="CH529" s="240"/>
      <c r="CI529" s="240"/>
      <c r="CJ529" s="240"/>
      <c r="CK529" s="240"/>
      <c r="CL529" s="240"/>
      <c r="CM529" s="240"/>
      <c r="CN529" s="240"/>
      <c r="CO529" s="240"/>
      <c r="CP529" s="240"/>
      <c r="CQ529" s="240"/>
      <c r="CR529" s="240"/>
      <c r="CS529" s="240"/>
      <c r="CT529" s="240"/>
      <c r="CU529" s="240"/>
      <c r="CV529" s="240"/>
      <c r="CW529" s="240"/>
      <c r="CX529" s="240"/>
      <c r="CY529" s="240"/>
      <c r="CZ529" s="240"/>
      <c r="DA529" s="240"/>
      <c r="DB529" s="240"/>
      <c r="DC529" s="240"/>
      <c r="DD529" s="240"/>
      <c r="DE529" s="240"/>
      <c r="DF529" s="240"/>
      <c r="DG529" s="240"/>
      <c r="DH529" s="240"/>
      <c r="DI529" s="240"/>
      <c r="DJ529" s="240"/>
      <c r="DK529" s="240"/>
      <c r="DL529" s="240"/>
      <c r="DM529" s="240"/>
      <c r="DN529" s="240"/>
      <c r="DO529" s="240"/>
      <c r="DP529" s="240"/>
      <c r="DQ529" s="240"/>
      <c r="DR529" s="240"/>
      <c r="DS529" s="240"/>
      <c r="DT529" s="240"/>
      <c r="DU529" s="240"/>
      <c r="DV529" s="240"/>
      <c r="DW529" s="240"/>
      <c r="DX529" s="240"/>
      <c r="DY529" s="240"/>
      <c r="DZ529" s="240"/>
      <c r="EA529" s="240"/>
      <c r="EB529" s="240"/>
      <c r="EC529" s="240"/>
      <c r="ED529" s="240"/>
      <c r="EE529" s="240"/>
      <c r="EF529" s="240"/>
      <c r="EG529" s="240"/>
      <c r="EH529" s="240"/>
      <c r="EI529" s="240"/>
      <c r="EJ529" s="240"/>
      <c r="EK529" s="240"/>
      <c r="EL529" s="240"/>
      <c r="EM529" s="240"/>
      <c r="EN529" s="240"/>
      <c r="EO529" s="240"/>
      <c r="EP529" s="240"/>
      <c r="EQ529" s="240"/>
      <c r="ER529" s="240"/>
      <c r="ES529" s="240"/>
      <c r="ET529" s="240"/>
      <c r="EU529" s="240"/>
      <c r="EV529" s="240"/>
      <c r="EW529" s="240"/>
      <c r="EX529" s="240"/>
      <c r="EY529" s="240"/>
      <c r="EZ529" s="240"/>
      <c r="FA529" s="240"/>
      <c r="FB529" s="240"/>
      <c r="FC529" s="240"/>
      <c r="FD529" s="240"/>
      <c r="FE529" s="240"/>
      <c r="FF529" s="240"/>
      <c r="FG529" s="240"/>
      <c r="FH529" s="240"/>
      <c r="FI529" s="240"/>
      <c r="FJ529" s="240"/>
      <c r="FK529" s="240"/>
      <c r="FL529" s="240"/>
      <c r="FM529" s="240"/>
      <c r="FN529" s="240"/>
      <c r="FO529" s="240"/>
      <c r="FP529" s="240"/>
      <c r="FQ529" s="240"/>
      <c r="FR529" s="240"/>
      <c r="FS529" s="240"/>
      <c r="FT529" s="240"/>
      <c r="FU529" s="240"/>
      <c r="FV529" s="240"/>
      <c r="FW529" s="240"/>
      <c r="FX529" s="240"/>
      <c r="FY529" s="240"/>
      <c r="FZ529" s="240"/>
      <c r="GA529" s="240"/>
      <c r="GB529" s="240"/>
      <c r="GC529" s="240"/>
      <c r="GD529" s="240"/>
      <c r="GE529" s="240"/>
      <c r="GF529" s="240"/>
      <c r="GG529" s="240"/>
      <c r="GH529" s="240"/>
      <c r="GI529" s="240"/>
      <c r="GJ529" s="240"/>
      <c r="GK529" s="240"/>
      <c r="GL529" s="240"/>
      <c r="GM529" s="240"/>
      <c r="GN529" s="240"/>
      <c r="GO529" s="240"/>
      <c r="GP529" s="240"/>
      <c r="GQ529" s="240"/>
      <c r="GR529" s="240"/>
      <c r="GS529" s="240"/>
      <c r="GT529" s="240"/>
      <c r="GU529" s="240"/>
      <c r="GV529" s="240"/>
      <c r="GW529" s="240"/>
      <c r="GX529" s="240"/>
      <c r="GY529" s="240"/>
      <c r="GZ529" s="240"/>
      <c r="HA529" s="240"/>
      <c r="HB529" s="240"/>
      <c r="HC529" s="240"/>
      <c r="HD529" s="240"/>
      <c r="HE529" s="240"/>
      <c r="HF529" s="240"/>
      <c r="HG529" s="240"/>
      <c r="HH529" s="240"/>
      <c r="HI529" s="240"/>
      <c r="HJ529" s="240"/>
      <c r="HK529" s="240"/>
      <c r="HL529" s="240"/>
      <c r="HM529" s="240"/>
      <c r="HN529" s="240"/>
      <c r="HO529" s="240"/>
      <c r="HP529" s="240"/>
      <c r="HQ529" s="240"/>
      <c r="HR529" s="240"/>
      <c r="HS529" s="240"/>
      <c r="HT529" s="240"/>
      <c r="HU529" s="240"/>
      <c r="HV529" s="240"/>
      <c r="HW529" s="240"/>
      <c r="HX529" s="240"/>
      <c r="HY529" s="240"/>
      <c r="HZ529" s="240"/>
      <c r="IA529" s="240"/>
      <c r="IB529" s="240"/>
      <c r="IC529" s="240"/>
      <c r="ID529" s="240"/>
      <c r="IE529" s="240"/>
      <c r="IF529" s="240"/>
      <c r="IG529" s="240"/>
      <c r="IH529" s="240"/>
      <c r="II529" s="240"/>
      <c r="IJ529" s="240"/>
      <c r="IK529" s="240"/>
      <c r="IL529" s="240"/>
      <c r="IM529" s="240"/>
      <c r="IN529" s="240"/>
      <c r="IO529" s="240"/>
      <c r="IP529" s="240"/>
      <c r="IQ529" s="240"/>
      <c r="IR529" s="240"/>
      <c r="IS529" s="240"/>
      <c r="IT529" s="240"/>
      <c r="IU529" s="240"/>
      <c r="IV529" s="240"/>
      <c r="IW529" s="240"/>
      <c r="IX529" s="240"/>
      <c r="IY529" s="240"/>
      <c r="IZ529" s="240"/>
      <c r="JA529" s="240"/>
      <c r="JB529" s="240"/>
      <c r="JC529" s="240"/>
      <c r="JD529" s="240"/>
      <c r="JE529" s="240"/>
      <c r="JF529" s="240"/>
      <c r="JG529" s="240"/>
      <c r="JH529" s="240"/>
      <c r="JI529" s="240"/>
      <c r="JJ529" s="240"/>
      <c r="JK529" s="240"/>
      <c r="JL529" s="240"/>
      <c r="JM529" s="240"/>
      <c r="JN529" s="240"/>
      <c r="JO529" s="240"/>
      <c r="JP529" s="240"/>
      <c r="JQ529" s="240"/>
      <c r="JR529" s="240"/>
      <c r="JS529" s="240"/>
      <c r="JT529" s="240"/>
      <c r="JU529" s="240"/>
      <c r="JV529" s="240"/>
      <c r="JW529" s="240"/>
      <c r="JX529" s="240"/>
      <c r="JY529" s="240"/>
      <c r="JZ529" s="240"/>
      <c r="KA529" s="240"/>
      <c r="KB529" s="240"/>
      <c r="KC529" s="240"/>
      <c r="KD529" s="240"/>
      <c r="KE529" s="240"/>
      <c r="KF529" s="240"/>
      <c r="KG529" s="240"/>
      <c r="KH529" s="240"/>
      <c r="KI529" s="240"/>
      <c r="KJ529" s="240"/>
      <c r="KK529" s="240"/>
      <c r="KL529" s="240"/>
      <c r="KM529" s="240"/>
      <c r="KN529" s="240"/>
      <c r="KO529" s="240"/>
      <c r="KP529" s="240"/>
      <c r="KQ529" s="240"/>
      <c r="KR529" s="240"/>
      <c r="KS529" s="240"/>
      <c r="KT529" s="240"/>
      <c r="KU529" s="240"/>
      <c r="KV529" s="240"/>
      <c r="KW529" s="240"/>
      <c r="KX529" s="240"/>
      <c r="KY529" s="240"/>
      <c r="KZ529" s="240"/>
      <c r="LA529" s="240"/>
      <c r="LB529" s="240"/>
      <c r="LC529" s="240"/>
      <c r="LD529" s="240"/>
      <c r="LE529" s="240"/>
      <c r="LF529" s="240"/>
      <c r="LG529" s="240"/>
      <c r="LH529" s="240"/>
      <c r="LI529" s="240"/>
      <c r="LJ529" s="240"/>
      <c r="LK529" s="240"/>
      <c r="LL529" s="240"/>
      <c r="LM529" s="240"/>
      <c r="LN529" s="240"/>
      <c r="LO529" s="240"/>
      <c r="LP529" s="240"/>
      <c r="LQ529" s="240"/>
      <c r="LR529" s="240"/>
      <c r="LS529" s="240"/>
      <c r="LT529" s="240"/>
      <c r="LU529" s="240"/>
      <c r="LV529" s="240"/>
      <c r="LW529" s="240"/>
      <c r="LX529" s="240"/>
      <c r="LY529" s="240"/>
      <c r="LZ529" s="240"/>
      <c r="MA529" s="240"/>
      <c r="MB529" s="240"/>
      <c r="MC529" s="240"/>
      <c r="MD529" s="240"/>
      <c r="ME529" s="240"/>
      <c r="MF529" s="240"/>
      <c r="MG529" s="240"/>
      <c r="MH529" s="240"/>
      <c r="MI529" s="240"/>
      <c r="MJ529" s="240"/>
      <c r="MK529" s="240"/>
      <c r="ML529" s="240"/>
      <c r="MM529" s="240"/>
      <c r="MN529" s="240"/>
      <c r="MO529" s="240"/>
      <c r="MP529" s="240"/>
      <c r="MQ529" s="240"/>
      <c r="MR529" s="240"/>
      <c r="MS529" s="240"/>
      <c r="MT529" s="240"/>
      <c r="MU529" s="240"/>
      <c r="MV529" s="240"/>
      <c r="MW529" s="240"/>
      <c r="MX529" s="240"/>
      <c r="MY529" s="240"/>
      <c r="MZ529" s="240"/>
      <c r="NA529" s="240"/>
      <c r="NB529" s="240"/>
      <c r="NC529" s="240"/>
      <c r="ND529" s="240"/>
      <c r="NE529" s="240"/>
      <c r="NF529" s="240"/>
      <c r="NG529" s="240"/>
      <c r="NH529" s="240"/>
      <c r="NI529" s="240"/>
      <c r="NJ529" s="240"/>
      <c r="NK529" s="240"/>
      <c r="NL529" s="240"/>
      <c r="NM529" s="240"/>
      <c r="NN529" s="240"/>
      <c r="NO529" s="240"/>
      <c r="NP529" s="240"/>
      <c r="NQ529" s="240"/>
      <c r="NR529" s="240"/>
      <c r="NS529" s="240"/>
      <c r="NT529" s="240"/>
      <c r="NU529" s="240"/>
      <c r="NV529" s="240"/>
      <c r="NW529" s="240"/>
      <c r="NX529" s="240"/>
      <c r="NY529" s="240"/>
      <c r="NZ529" s="240"/>
      <c r="OA529" s="240"/>
      <c r="OB529" s="240"/>
      <c r="OC529" s="240"/>
      <c r="OD529" s="240"/>
      <c r="OE529" s="240"/>
      <c r="OF529" s="240"/>
      <c r="OG529" s="240"/>
      <c r="OH529" s="240"/>
      <c r="OI529" s="240"/>
      <c r="OJ529" s="240"/>
      <c r="OK529" s="240"/>
      <c r="OL529" s="240"/>
      <c r="OM529" s="240"/>
      <c r="ON529" s="240"/>
      <c r="OO529" s="240"/>
      <c r="OP529" s="240"/>
      <c r="OQ529" s="240"/>
      <c r="OR529" s="240"/>
      <c r="OS529" s="240"/>
      <c r="OT529" s="240"/>
      <c r="OU529" s="240"/>
      <c r="OV529" s="240"/>
      <c r="OW529" s="240"/>
      <c r="OX529" s="240"/>
      <c r="OY529" s="240"/>
      <c r="OZ529" s="240"/>
      <c r="PA529" s="240"/>
      <c r="PB529" s="240"/>
      <c r="PC529" s="240"/>
      <c r="PD529" s="240"/>
      <c r="PE529" s="240"/>
      <c r="PF529" s="240"/>
      <c r="PG529" s="240"/>
      <c r="PH529" s="240"/>
      <c r="PI529" s="240"/>
      <c r="PJ529" s="240"/>
      <c r="PK529" s="240"/>
      <c r="PL529" s="240"/>
      <c r="PM529" s="240"/>
      <c r="PN529" s="240"/>
      <c r="PO529" s="240"/>
      <c r="PP529" s="240"/>
      <c r="PQ529" s="240"/>
      <c r="PR529" s="240"/>
      <c r="PS529" s="240"/>
      <c r="PT529" s="240"/>
      <c r="PU529" s="240"/>
      <c r="PV529" s="240"/>
      <c r="PW529" s="240"/>
      <c r="PX529" s="240"/>
      <c r="PY529" s="240"/>
      <c r="PZ529" s="240"/>
      <c r="QA529" s="240"/>
      <c r="QB529" s="240"/>
      <c r="QC529" s="240"/>
      <c r="QD529" s="240"/>
      <c r="QE529" s="240"/>
      <c r="QF529" s="240"/>
      <c r="QG529" s="240"/>
      <c r="QH529" s="240"/>
      <c r="QI529" s="240"/>
      <c r="QJ529" s="240"/>
      <c r="QK529" s="240"/>
      <c r="QL529" s="240"/>
      <c r="QM529" s="240"/>
      <c r="QN529" s="240"/>
      <c r="QO529" s="240"/>
      <c r="QP529" s="240"/>
      <c r="QQ529" s="240"/>
      <c r="QR529" s="240"/>
      <c r="QS529" s="240"/>
      <c r="QT529" s="240"/>
      <c r="QU529" s="240"/>
      <c r="QV529" s="240"/>
      <c r="QW529" s="240"/>
      <c r="QX529" s="240"/>
      <c r="QY529" s="240"/>
      <c r="QZ529" s="240"/>
      <c r="RA529" s="240"/>
      <c r="RB529" s="240"/>
      <c r="RC529" s="240"/>
      <c r="RD529" s="240"/>
      <c r="RE529" s="240"/>
      <c r="RF529" s="240"/>
      <c r="RG529" s="240"/>
      <c r="RH529" s="240"/>
      <c r="RI529" s="240"/>
      <c r="RJ529" s="240"/>
      <c r="RK529" s="240"/>
      <c r="RL529" s="240"/>
      <c r="RM529" s="240"/>
      <c r="RN529" s="240"/>
      <c r="RO529" s="240"/>
      <c r="RP529" s="240"/>
      <c r="RQ529" s="240"/>
      <c r="RR529" s="240"/>
      <c r="RS529" s="240"/>
      <c r="RT529" s="240"/>
      <c r="RU529" s="240"/>
      <c r="RV529" s="240"/>
      <c r="RW529" s="240"/>
      <c r="RX529" s="240"/>
      <c r="RY529" s="240"/>
      <c r="RZ529" s="240"/>
      <c r="SA529" s="240"/>
      <c r="SB529" s="240"/>
      <c r="SC529" s="240"/>
      <c r="SD529" s="240"/>
      <c r="SE529" s="240"/>
      <c r="SF529" s="240"/>
      <c r="SG529" s="240"/>
      <c r="SH529" s="240"/>
      <c r="SI529" s="240"/>
      <c r="SJ529" s="240"/>
      <c r="SK529" s="240"/>
      <c r="SL529" s="240"/>
      <c r="SM529" s="240"/>
      <c r="SN529" s="240"/>
      <c r="SO529" s="240"/>
      <c r="SP529" s="240"/>
      <c r="SQ529" s="240"/>
      <c r="SR529" s="240"/>
      <c r="SS529" s="240"/>
      <c r="ST529" s="240"/>
      <c r="SU529" s="240"/>
      <c r="SV529" s="240"/>
      <c r="SW529" s="240"/>
      <c r="SX529" s="240"/>
      <c r="SY529" s="240"/>
      <c r="SZ529" s="240"/>
      <c r="TA529" s="240"/>
      <c r="TB529" s="240"/>
      <c r="TC529" s="240"/>
      <c r="TD529" s="240"/>
      <c r="TE529" s="240"/>
      <c r="TF529" s="240"/>
      <c r="TG529" s="240"/>
      <c r="TH529" s="240"/>
      <c r="TI529" s="240"/>
      <c r="TJ529" s="240"/>
      <c r="TK529" s="240"/>
      <c r="TL529" s="240"/>
      <c r="TM529" s="240"/>
      <c r="TN529" s="240"/>
      <c r="TO529" s="240"/>
      <c r="TP529" s="240"/>
      <c r="TQ529" s="240"/>
      <c r="TR529" s="240"/>
      <c r="TS529" s="240"/>
      <c r="TT529" s="240"/>
      <c r="TU529" s="240"/>
      <c r="TV529" s="240"/>
      <c r="TW529" s="240"/>
      <c r="TX529" s="240"/>
      <c r="TY529" s="240"/>
      <c r="TZ529" s="240"/>
      <c r="UA529" s="240"/>
      <c r="UB529" s="240"/>
      <c r="UC529" s="240"/>
      <c r="UD529" s="240"/>
      <c r="UE529" s="240"/>
      <c r="UF529" s="240"/>
      <c r="UG529" s="240"/>
      <c r="UH529" s="240"/>
      <c r="UI529" s="240"/>
      <c r="UJ529" s="240"/>
      <c r="UK529" s="240"/>
      <c r="UL529" s="240"/>
      <c r="UM529" s="240"/>
      <c r="UN529" s="240"/>
      <c r="UO529" s="240"/>
      <c r="UP529" s="240"/>
      <c r="UQ529" s="240"/>
      <c r="UR529" s="240"/>
      <c r="US529" s="240"/>
      <c r="UT529" s="240"/>
      <c r="UU529" s="240"/>
      <c r="UV529" s="240"/>
      <c r="UW529" s="240"/>
      <c r="UX529" s="240"/>
      <c r="UY529" s="240"/>
      <c r="UZ529" s="240"/>
      <c r="VA529" s="240"/>
      <c r="VB529" s="240"/>
      <c r="VC529" s="240"/>
      <c r="VD529" s="240"/>
    </row>
    <row r="530" spans="1:576" s="24" customFormat="1" ht="17.25" customHeight="1" x14ac:dyDescent="0.2">
      <c r="A530" s="243">
        <f>A520+A478+A311+A207+A99+A62+A34+A15+A527+A46+A53</f>
        <v>494</v>
      </c>
      <c r="B530" s="244"/>
      <c r="C530" s="244"/>
      <c r="D530" s="244"/>
      <c r="E530" s="244"/>
      <c r="F530" s="244"/>
      <c r="G530" s="246"/>
      <c r="H530" s="245"/>
      <c r="I530" s="245"/>
      <c r="J530" s="54"/>
      <c r="K530" s="54"/>
      <c r="L530" s="247" t="s">
        <v>242</v>
      </c>
      <c r="M530" s="245"/>
      <c r="N530" s="248">
        <f>+N16+N35+N101+N208+N312+N479+N521+N528</f>
        <v>8228965.7000000002</v>
      </c>
      <c r="O530" s="248">
        <f>+O16+O35+O101+O208+O312+O479+O521+O528</f>
        <v>371823.20000000042</v>
      </c>
      <c r="P530" s="248">
        <f>+P16+P35+P101+P208+P312+P479+P521+P528</f>
        <v>107891.85000000008</v>
      </c>
      <c r="Q530" s="249">
        <f>+Q16+Q35+Q101+Q208+Q312+Q479+Q521+Q528</f>
        <v>8708680.7499999963</v>
      </c>
      <c r="R530" s="248">
        <f>+R16+R35+R101+R208+R312+R479+R521+R528</f>
        <v>106673.57999999999</v>
      </c>
      <c r="S530" s="248">
        <f>S16+S35+S101+S208+S312+S479+S521+S528</f>
        <v>1600159.4583333328</v>
      </c>
      <c r="T530" s="248">
        <f>T16+T35+T101+T208+T312+T479+T521+T528</f>
        <v>16001594.583333327</v>
      </c>
      <c r="U530" s="248">
        <f t="shared" ref="U530:AC530" si="275">+U16+U35+U101+U208+U312+U479+U521+U528</f>
        <v>1523638.53125</v>
      </c>
      <c r="V530" s="248">
        <f t="shared" si="275"/>
        <v>261254.42250000002</v>
      </c>
      <c r="W530" s="248">
        <f t="shared" si="275"/>
        <v>435424.03750000015</v>
      </c>
      <c r="X530" s="248">
        <f t="shared" si="275"/>
        <v>174169.61500000002</v>
      </c>
      <c r="Y530" s="248">
        <f t="shared" si="275"/>
        <v>540405</v>
      </c>
      <c r="Z530" s="248">
        <f t="shared" si="275"/>
        <v>352071</v>
      </c>
      <c r="AA530" s="248">
        <f t="shared" si="275"/>
        <v>3816035.3749999972</v>
      </c>
      <c r="AB530" s="249">
        <f t="shared" si="275"/>
        <v>13887132.720972218</v>
      </c>
      <c r="AC530" s="249">
        <f t="shared" si="275"/>
        <v>166645592.65166673</v>
      </c>
      <c r="AD530" s="248">
        <v>3000000</v>
      </c>
      <c r="AE530" s="249">
        <f>+AE16+AE35+AE101+AE208+AE312+AE479+AE521</f>
        <v>0</v>
      </c>
      <c r="AF530" s="249">
        <v>3600000</v>
      </c>
      <c r="AG530" s="248">
        <v>244114.4</v>
      </c>
      <c r="AH530" s="248">
        <f>+AH16+AH35+AH101+AH208+AH312+AH479+AH521</f>
        <v>302046.49</v>
      </c>
      <c r="AI530" s="248">
        <v>400000</v>
      </c>
      <c r="AJ530" s="249">
        <f>+AJ16+AJ35+AJ101+AJ208+AJ312+AJ479+AJ521</f>
        <v>0</v>
      </c>
      <c r="AK530" s="249">
        <f>+AK16+AK35+AK101+AK208+AK312+AK479+AK521</f>
        <v>0</v>
      </c>
      <c r="AL530" s="251">
        <f>+AL16+AL35+AL101+AL208+AL312+AL479+AL521</f>
        <v>1692246.46</v>
      </c>
    </row>
    <row r="531" spans="1:576" s="163" customFormat="1" ht="17.25" customHeight="1" x14ac:dyDescent="0.25">
      <c r="A531" s="32"/>
      <c r="B531" s="32"/>
      <c r="C531" s="32"/>
      <c r="D531" s="32"/>
      <c r="E531" s="32"/>
      <c r="F531" s="32"/>
      <c r="G531" s="174"/>
      <c r="H531" s="155"/>
      <c r="I531" s="155"/>
      <c r="J531" s="175"/>
      <c r="K531" s="175"/>
      <c r="L531" s="38"/>
      <c r="M531" s="155"/>
      <c r="N531" s="143"/>
      <c r="O531" s="143"/>
      <c r="P531" s="143"/>
      <c r="Q531" s="176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4"/>
      <c r="AB531" s="144"/>
      <c r="AC531" s="144"/>
      <c r="AD531" s="177"/>
      <c r="AE531" s="144"/>
      <c r="AF531" s="144"/>
      <c r="AG531" s="144"/>
      <c r="AH531" s="144"/>
      <c r="AI531" s="144"/>
      <c r="AJ531" s="178"/>
      <c r="AK531" s="250" t="s">
        <v>95</v>
      </c>
      <c r="AL531" s="252">
        <f>SUM(AC530:AL530)</f>
        <v>175884000.00166675</v>
      </c>
      <c r="AM531" s="294">
        <v>177672763.66</v>
      </c>
      <c r="AN531" s="294">
        <f>AM531-174863585.05</f>
        <v>2809178.6099999845</v>
      </c>
      <c r="AO531" s="294">
        <f>AM531-171876781.66</f>
        <v>5795982</v>
      </c>
      <c r="AP531" s="256"/>
      <c r="AQ531" s="256"/>
      <c r="AR531" s="256"/>
      <c r="AS531" s="256"/>
      <c r="AT531" s="256"/>
      <c r="AU531" s="256"/>
      <c r="AV531" s="256"/>
      <c r="AW531" s="256"/>
      <c r="AX531" s="256"/>
      <c r="AY531" s="256"/>
      <c r="AZ531" s="256"/>
      <c r="BA531" s="256"/>
      <c r="BB531" s="256"/>
      <c r="BC531" s="256"/>
      <c r="BD531" s="256"/>
      <c r="BE531" s="256"/>
      <c r="BF531" s="256"/>
      <c r="BG531" s="256"/>
      <c r="BH531" s="256"/>
      <c r="BI531" s="256"/>
      <c r="BJ531" s="256"/>
      <c r="BK531" s="256"/>
      <c r="BL531" s="256"/>
      <c r="BM531" s="256"/>
      <c r="BN531" s="256"/>
      <c r="BO531" s="256"/>
      <c r="BP531" s="256"/>
      <c r="BQ531" s="256"/>
      <c r="BR531" s="256"/>
      <c r="BS531" s="256"/>
      <c r="BT531" s="256"/>
      <c r="BU531" s="256"/>
      <c r="BV531" s="256"/>
      <c r="BW531" s="256"/>
      <c r="BX531" s="256"/>
      <c r="BY531" s="256"/>
      <c r="BZ531" s="256"/>
      <c r="CA531" s="256"/>
      <c r="CB531" s="256"/>
      <c r="CC531" s="256"/>
      <c r="CD531" s="256"/>
      <c r="CE531" s="256"/>
      <c r="CF531" s="256"/>
      <c r="CG531" s="256"/>
      <c r="CH531" s="256"/>
      <c r="CI531" s="256"/>
      <c r="CJ531" s="256"/>
      <c r="CK531" s="256"/>
      <c r="CL531" s="256"/>
      <c r="CM531" s="256"/>
      <c r="CN531" s="256"/>
      <c r="CO531" s="256"/>
      <c r="CP531" s="256"/>
      <c r="CQ531" s="256"/>
      <c r="CR531" s="256"/>
      <c r="CS531" s="256"/>
      <c r="CT531" s="256"/>
      <c r="CU531" s="256"/>
      <c r="CV531" s="256"/>
      <c r="CW531" s="256"/>
      <c r="CX531" s="256"/>
      <c r="CY531" s="256"/>
      <c r="CZ531" s="256"/>
      <c r="DA531" s="256"/>
      <c r="DB531" s="256"/>
      <c r="DC531" s="256"/>
      <c r="DD531" s="256"/>
      <c r="DE531" s="256"/>
      <c r="DF531" s="256"/>
      <c r="DG531" s="256"/>
      <c r="DH531" s="256"/>
      <c r="DI531" s="256"/>
      <c r="DJ531" s="256"/>
      <c r="DK531" s="256"/>
      <c r="DL531" s="256"/>
      <c r="DM531" s="256"/>
      <c r="DN531" s="256"/>
      <c r="DO531" s="256"/>
      <c r="DP531" s="256"/>
      <c r="DQ531" s="256"/>
      <c r="DR531" s="256"/>
      <c r="DS531" s="256"/>
      <c r="DT531" s="256"/>
      <c r="DU531" s="256"/>
      <c r="DV531" s="256"/>
      <c r="DW531" s="256"/>
      <c r="DX531" s="256"/>
      <c r="DY531" s="256"/>
      <c r="DZ531" s="256"/>
      <c r="EA531" s="256"/>
      <c r="EB531" s="256"/>
      <c r="EC531" s="256"/>
      <c r="ED531" s="256"/>
      <c r="EE531" s="256"/>
      <c r="EF531" s="256"/>
      <c r="EG531" s="256"/>
      <c r="EH531" s="256"/>
      <c r="EI531" s="256"/>
      <c r="EJ531" s="256"/>
      <c r="EK531" s="256"/>
      <c r="EL531" s="256"/>
      <c r="EM531" s="256"/>
      <c r="EN531" s="256"/>
      <c r="EO531" s="256"/>
      <c r="EP531" s="256"/>
      <c r="EQ531" s="256"/>
      <c r="ER531" s="256"/>
      <c r="ES531" s="256"/>
      <c r="ET531" s="256"/>
      <c r="EU531" s="256"/>
      <c r="EV531" s="256"/>
      <c r="EW531" s="256"/>
      <c r="EX531" s="256"/>
      <c r="EY531" s="256"/>
      <c r="EZ531" s="256"/>
      <c r="FA531" s="256"/>
      <c r="FB531" s="256"/>
      <c r="FC531" s="256"/>
      <c r="FD531" s="256"/>
      <c r="FE531" s="256"/>
      <c r="FF531" s="256"/>
      <c r="FG531" s="256"/>
      <c r="FH531" s="256"/>
      <c r="FI531" s="256"/>
      <c r="FJ531" s="256"/>
      <c r="FK531" s="256"/>
      <c r="FL531" s="256"/>
      <c r="FM531" s="256"/>
      <c r="FN531" s="256"/>
      <c r="FO531" s="256"/>
      <c r="FP531" s="256"/>
      <c r="FQ531" s="256"/>
      <c r="FR531" s="256"/>
      <c r="FS531" s="256"/>
      <c r="FT531" s="256"/>
      <c r="FU531" s="256"/>
      <c r="FV531" s="256"/>
      <c r="FW531" s="256"/>
      <c r="FX531" s="256"/>
      <c r="FY531" s="256"/>
      <c r="FZ531" s="256"/>
      <c r="GA531" s="256"/>
      <c r="GB531" s="256"/>
      <c r="GC531" s="256"/>
      <c r="GD531" s="256"/>
      <c r="GE531" s="256"/>
      <c r="GF531" s="256"/>
      <c r="GG531" s="256"/>
      <c r="GH531" s="256"/>
      <c r="GI531" s="256"/>
      <c r="GJ531" s="256"/>
      <c r="GK531" s="256"/>
      <c r="GL531" s="256"/>
      <c r="GM531" s="256"/>
      <c r="GN531" s="256"/>
      <c r="GO531" s="256"/>
      <c r="GP531" s="256"/>
      <c r="GQ531" s="256"/>
      <c r="GR531" s="256"/>
      <c r="GS531" s="256"/>
      <c r="GT531" s="256"/>
      <c r="GU531" s="256"/>
      <c r="GV531" s="256"/>
      <c r="GW531" s="256"/>
      <c r="GX531" s="256"/>
      <c r="GY531" s="256"/>
      <c r="GZ531" s="256"/>
      <c r="HA531" s="256"/>
      <c r="HB531" s="256"/>
      <c r="HC531" s="256"/>
      <c r="HD531" s="256"/>
      <c r="HE531" s="256"/>
      <c r="HF531" s="256"/>
      <c r="HG531" s="256"/>
      <c r="HH531" s="256"/>
      <c r="HI531" s="256"/>
      <c r="HJ531" s="256"/>
      <c r="HK531" s="256"/>
      <c r="HL531" s="256"/>
      <c r="HM531" s="256"/>
      <c r="HN531" s="256"/>
      <c r="HO531" s="256"/>
      <c r="HP531" s="256"/>
      <c r="HQ531" s="256"/>
      <c r="HR531" s="256"/>
      <c r="HS531" s="256"/>
      <c r="HT531" s="256"/>
      <c r="HU531" s="256"/>
      <c r="HV531" s="256"/>
      <c r="HW531" s="256"/>
      <c r="HX531" s="256"/>
      <c r="HY531" s="256"/>
      <c r="HZ531" s="256"/>
      <c r="IA531" s="256"/>
      <c r="IB531" s="256"/>
      <c r="IC531" s="256"/>
      <c r="ID531" s="256"/>
      <c r="IE531" s="256"/>
      <c r="IF531" s="256"/>
      <c r="IG531" s="256"/>
      <c r="IH531" s="256"/>
      <c r="II531" s="256"/>
      <c r="IJ531" s="256"/>
      <c r="IK531" s="256"/>
      <c r="IL531" s="256"/>
      <c r="IM531" s="256"/>
      <c r="IN531" s="256"/>
      <c r="IO531" s="256"/>
      <c r="IP531" s="256"/>
      <c r="IQ531" s="256"/>
      <c r="IR531" s="256"/>
      <c r="IS531" s="256"/>
      <c r="IT531" s="256"/>
      <c r="IU531" s="256"/>
      <c r="IV531" s="256"/>
      <c r="IW531" s="256"/>
      <c r="IX531" s="256"/>
      <c r="IY531" s="256"/>
      <c r="IZ531" s="256"/>
      <c r="JA531" s="256"/>
      <c r="JB531" s="256"/>
      <c r="JC531" s="256"/>
      <c r="JD531" s="256"/>
      <c r="JE531" s="256"/>
      <c r="JF531" s="256"/>
      <c r="JG531" s="256"/>
      <c r="JH531" s="256"/>
      <c r="JI531" s="256"/>
      <c r="JJ531" s="256"/>
      <c r="JK531" s="256"/>
      <c r="JL531" s="256"/>
      <c r="JM531" s="256"/>
      <c r="JN531" s="256"/>
      <c r="JO531" s="256"/>
      <c r="JP531" s="256"/>
      <c r="JQ531" s="256"/>
      <c r="JR531" s="256"/>
      <c r="JS531" s="256"/>
      <c r="JT531" s="256"/>
      <c r="JU531" s="256"/>
      <c r="JV531" s="256"/>
      <c r="JW531" s="256"/>
      <c r="JX531" s="256"/>
      <c r="JY531" s="256"/>
      <c r="JZ531" s="256"/>
      <c r="KA531" s="256"/>
      <c r="KB531" s="256"/>
      <c r="KC531" s="256"/>
      <c r="KD531" s="256"/>
      <c r="KE531" s="256"/>
      <c r="KF531" s="256"/>
      <c r="KG531" s="256"/>
      <c r="KH531" s="256"/>
      <c r="KI531" s="256"/>
      <c r="KJ531" s="256"/>
      <c r="KK531" s="256"/>
      <c r="KL531" s="256"/>
      <c r="KM531" s="256"/>
      <c r="KN531" s="256"/>
      <c r="KO531" s="256"/>
      <c r="KP531" s="256"/>
      <c r="KQ531" s="256"/>
      <c r="KR531" s="256"/>
      <c r="KS531" s="256"/>
      <c r="KT531" s="256"/>
      <c r="KU531" s="256"/>
      <c r="KV531" s="256"/>
      <c r="KW531" s="256"/>
      <c r="KX531" s="256"/>
      <c r="KY531" s="256"/>
      <c r="KZ531" s="256"/>
      <c r="LA531" s="256"/>
      <c r="LB531" s="256"/>
      <c r="LC531" s="256"/>
      <c r="LD531" s="256"/>
      <c r="LE531" s="256"/>
      <c r="LF531" s="256"/>
      <c r="LG531" s="256"/>
      <c r="LH531" s="256"/>
      <c r="LI531" s="256"/>
      <c r="LJ531" s="256"/>
      <c r="LK531" s="256"/>
      <c r="LL531" s="256"/>
      <c r="LM531" s="256"/>
      <c r="LN531" s="256"/>
      <c r="LO531" s="256"/>
      <c r="LP531" s="256"/>
      <c r="LQ531" s="256"/>
      <c r="LR531" s="256"/>
      <c r="LS531" s="256"/>
      <c r="LT531" s="256"/>
      <c r="LU531" s="256"/>
      <c r="LV531" s="256"/>
      <c r="LW531" s="256"/>
      <c r="LX531" s="256"/>
      <c r="LY531" s="256"/>
      <c r="LZ531" s="256"/>
      <c r="MA531" s="256"/>
      <c r="MB531" s="256"/>
      <c r="MC531" s="256"/>
      <c r="MD531" s="256"/>
      <c r="ME531" s="256"/>
      <c r="MF531" s="256"/>
      <c r="MG531" s="256"/>
      <c r="MH531" s="256"/>
      <c r="MI531" s="256"/>
      <c r="MJ531" s="256"/>
      <c r="MK531" s="256"/>
      <c r="ML531" s="256"/>
      <c r="MM531" s="256"/>
      <c r="MN531" s="256"/>
      <c r="MO531" s="256"/>
      <c r="MP531" s="256"/>
      <c r="MQ531" s="256"/>
      <c r="MR531" s="256"/>
      <c r="MS531" s="256"/>
      <c r="MT531" s="256"/>
      <c r="MU531" s="256"/>
      <c r="MV531" s="256"/>
      <c r="MW531" s="256"/>
      <c r="MX531" s="256"/>
      <c r="MY531" s="256"/>
      <c r="MZ531" s="256"/>
      <c r="NA531" s="256"/>
      <c r="NB531" s="256"/>
      <c r="NC531" s="256"/>
      <c r="ND531" s="256"/>
      <c r="NE531" s="256"/>
      <c r="NF531" s="256"/>
      <c r="NG531" s="256"/>
      <c r="NH531" s="256"/>
      <c r="NI531" s="256"/>
      <c r="NJ531" s="256"/>
      <c r="NK531" s="256"/>
      <c r="NL531" s="256"/>
      <c r="NM531" s="256"/>
      <c r="NN531" s="256"/>
      <c r="NO531" s="256"/>
      <c r="NP531" s="256"/>
      <c r="NQ531" s="256"/>
      <c r="NR531" s="256"/>
      <c r="NS531" s="256"/>
      <c r="NT531" s="256"/>
      <c r="NU531" s="256"/>
      <c r="NV531" s="256"/>
      <c r="NW531" s="256"/>
      <c r="NX531" s="256"/>
      <c r="NY531" s="256"/>
      <c r="NZ531" s="256"/>
      <c r="OA531" s="256"/>
      <c r="OB531" s="256"/>
      <c r="OC531" s="256"/>
      <c r="OD531" s="256"/>
      <c r="OE531" s="256"/>
      <c r="OF531" s="256"/>
      <c r="OG531" s="256"/>
      <c r="OH531" s="256"/>
      <c r="OI531" s="256"/>
      <c r="OJ531" s="256"/>
      <c r="OK531" s="256"/>
      <c r="OL531" s="256"/>
      <c r="OM531" s="256"/>
      <c r="ON531" s="256"/>
      <c r="OO531" s="256"/>
      <c r="OP531" s="256"/>
      <c r="OQ531" s="256"/>
      <c r="OR531" s="256"/>
      <c r="OS531" s="256"/>
      <c r="OT531" s="256"/>
      <c r="OU531" s="256"/>
      <c r="OV531" s="256"/>
      <c r="OW531" s="256"/>
      <c r="OX531" s="240"/>
      <c r="OY531" s="240"/>
      <c r="OZ531" s="240"/>
      <c r="PA531" s="240"/>
      <c r="PB531" s="240"/>
      <c r="PC531" s="240"/>
      <c r="PD531" s="240"/>
      <c r="PE531" s="240"/>
      <c r="PF531" s="240"/>
      <c r="PG531" s="240"/>
      <c r="PH531" s="240"/>
      <c r="PI531" s="240"/>
      <c r="PJ531" s="240"/>
      <c r="PK531" s="240"/>
      <c r="PL531" s="240"/>
      <c r="PM531" s="240"/>
      <c r="PN531" s="240"/>
      <c r="PO531" s="240"/>
      <c r="PP531" s="240"/>
      <c r="PQ531" s="240"/>
      <c r="PR531" s="240"/>
      <c r="PS531" s="240"/>
      <c r="PT531" s="240"/>
      <c r="PU531" s="240"/>
      <c r="PV531" s="240"/>
      <c r="PW531" s="240"/>
      <c r="PX531" s="240"/>
      <c r="PY531" s="240"/>
      <c r="PZ531" s="240"/>
      <c r="QA531" s="240"/>
      <c r="QB531" s="240"/>
      <c r="QC531" s="240"/>
      <c r="QD531" s="240"/>
      <c r="QE531" s="240"/>
      <c r="QF531" s="240"/>
      <c r="QG531" s="240"/>
      <c r="QH531" s="240"/>
      <c r="QI531" s="240"/>
      <c r="QJ531" s="240"/>
      <c r="QK531" s="240"/>
      <c r="QL531" s="240"/>
      <c r="QM531" s="240"/>
      <c r="QN531" s="240"/>
      <c r="QO531" s="240"/>
      <c r="QP531" s="240"/>
      <c r="QQ531" s="240"/>
      <c r="QR531" s="240"/>
      <c r="QS531" s="240"/>
      <c r="QT531" s="240"/>
      <c r="QU531" s="240"/>
      <c r="QV531" s="240"/>
      <c r="QW531" s="240"/>
      <c r="QX531" s="240"/>
      <c r="QY531" s="240"/>
      <c r="QZ531" s="240"/>
      <c r="RA531" s="240"/>
      <c r="RB531" s="240"/>
      <c r="RC531" s="240"/>
      <c r="RD531" s="240"/>
      <c r="RE531" s="240"/>
      <c r="RF531" s="240"/>
      <c r="RG531" s="240"/>
      <c r="RH531" s="240"/>
      <c r="RI531" s="240"/>
      <c r="RJ531" s="240"/>
      <c r="RK531" s="240"/>
      <c r="RL531" s="240"/>
      <c r="RM531" s="240"/>
      <c r="RN531" s="240"/>
      <c r="RO531" s="240"/>
      <c r="RP531" s="240"/>
      <c r="RQ531" s="240"/>
      <c r="RR531" s="240"/>
      <c r="RS531" s="240"/>
      <c r="RT531" s="240"/>
      <c r="RU531" s="240"/>
      <c r="RV531" s="240"/>
      <c r="RW531" s="240"/>
      <c r="RX531" s="240"/>
      <c r="RY531" s="240"/>
      <c r="RZ531" s="240"/>
      <c r="SA531" s="240"/>
      <c r="SB531" s="240"/>
      <c r="SC531" s="240"/>
      <c r="SD531" s="240"/>
      <c r="SE531" s="240"/>
      <c r="SF531" s="240"/>
      <c r="SG531" s="240"/>
      <c r="SH531" s="240"/>
      <c r="SI531" s="240"/>
      <c r="SJ531" s="240"/>
      <c r="SK531" s="240"/>
      <c r="SL531" s="240"/>
      <c r="SM531" s="240"/>
      <c r="SN531" s="240"/>
      <c r="SO531" s="240"/>
      <c r="SP531" s="240"/>
      <c r="SQ531" s="240"/>
      <c r="SR531" s="240"/>
      <c r="SS531" s="240"/>
      <c r="ST531" s="240"/>
      <c r="SU531" s="240"/>
      <c r="SV531" s="240"/>
      <c r="SW531" s="240"/>
      <c r="SX531" s="240"/>
      <c r="SY531" s="240"/>
      <c r="SZ531" s="240"/>
      <c r="TA531" s="240"/>
      <c r="TB531" s="240"/>
      <c r="TC531" s="240"/>
      <c r="TD531" s="240"/>
      <c r="TE531" s="240"/>
      <c r="TF531" s="240"/>
      <c r="TG531" s="240"/>
      <c r="TH531" s="240"/>
      <c r="TI531" s="240"/>
      <c r="TJ531" s="240"/>
      <c r="TK531" s="240"/>
      <c r="TL531" s="240"/>
      <c r="TM531" s="240"/>
      <c r="TN531" s="240"/>
      <c r="TO531" s="240"/>
      <c r="TP531" s="240"/>
      <c r="TQ531" s="240"/>
      <c r="TR531" s="240"/>
      <c r="TS531" s="240"/>
      <c r="TT531" s="240"/>
      <c r="TU531" s="240"/>
      <c r="TV531" s="240"/>
      <c r="TW531" s="240"/>
      <c r="TX531" s="240"/>
      <c r="TY531" s="240"/>
      <c r="TZ531" s="240"/>
      <c r="UA531" s="240"/>
      <c r="UB531" s="240"/>
      <c r="UC531" s="240"/>
      <c r="UD531" s="240"/>
      <c r="UE531" s="240"/>
      <c r="UF531" s="240"/>
      <c r="UG531" s="240"/>
      <c r="UH531" s="240"/>
      <c r="UI531" s="240"/>
      <c r="UJ531" s="240"/>
      <c r="UK531" s="240"/>
      <c r="UL531" s="240"/>
      <c r="UM531" s="240"/>
      <c r="UN531" s="240"/>
      <c r="UO531" s="240"/>
      <c r="UP531" s="240"/>
      <c r="UQ531" s="240"/>
      <c r="UR531" s="240"/>
      <c r="US531" s="240"/>
      <c r="UT531" s="240"/>
      <c r="UU531" s="240"/>
      <c r="UV531" s="240"/>
      <c r="UW531" s="240"/>
      <c r="UX531" s="240"/>
      <c r="UY531" s="240"/>
      <c r="UZ531" s="240"/>
      <c r="VA531" s="240"/>
      <c r="VB531" s="240"/>
      <c r="VC531" s="240"/>
      <c r="VD531" s="240"/>
    </row>
    <row r="532" spans="1:576" ht="20.25" customHeight="1" x14ac:dyDescent="0.25">
      <c r="A532" s="37"/>
      <c r="B532" s="37"/>
      <c r="C532" s="37"/>
      <c r="D532" s="37"/>
      <c r="E532" s="37"/>
      <c r="F532" s="37"/>
      <c r="G532" s="139"/>
      <c r="H532" s="37"/>
      <c r="I532" s="37"/>
      <c r="J532" s="39"/>
      <c r="K532" s="39"/>
      <c r="L532" s="37"/>
      <c r="M532" s="37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84"/>
      <c r="AB532" s="84"/>
      <c r="AC532" s="26"/>
      <c r="AD532" s="26"/>
      <c r="AE532" s="26"/>
      <c r="AF532" s="84"/>
      <c r="AG532" s="26"/>
      <c r="AH532" s="26"/>
      <c r="AI532" s="26"/>
      <c r="AJ532" s="26"/>
      <c r="AM532" s="298"/>
    </row>
    <row r="533" spans="1:576" ht="15" x14ac:dyDescent="0.25">
      <c r="A533" s="37"/>
      <c r="B533" s="37"/>
      <c r="C533" s="37"/>
      <c r="D533" s="37"/>
      <c r="E533" s="37"/>
      <c r="F533" s="37"/>
      <c r="G533" s="139"/>
      <c r="H533" s="37"/>
      <c r="I533" s="37"/>
      <c r="J533" s="39"/>
      <c r="K533" s="39"/>
      <c r="L533" s="37"/>
      <c r="M533" s="37"/>
      <c r="N533" s="37"/>
      <c r="O533" s="37"/>
      <c r="P533" s="37"/>
      <c r="Q533" s="121"/>
      <c r="R533" s="37"/>
      <c r="S533" s="121"/>
      <c r="T533" s="37"/>
      <c r="U533" s="37"/>
      <c r="V533" s="37"/>
      <c r="W533" s="37"/>
      <c r="X533" s="37"/>
      <c r="Y533" s="37"/>
      <c r="Z533" s="37"/>
      <c r="AA533" s="26"/>
      <c r="AB533" s="26">
        <v>14336830.48</v>
      </c>
      <c r="AC533" s="26">
        <v>172041965.80000001</v>
      </c>
      <c r="AD533" s="26"/>
      <c r="AE533" s="26"/>
      <c r="AF533" s="122"/>
      <c r="AG533" s="26"/>
      <c r="AH533" s="26"/>
      <c r="AI533" s="26"/>
      <c r="AJ533" s="26"/>
    </row>
    <row r="534" spans="1:576" ht="15" x14ac:dyDescent="0.25">
      <c r="A534" s="37"/>
      <c r="B534" s="37"/>
      <c r="C534" s="37"/>
      <c r="D534" s="37"/>
      <c r="E534" s="37"/>
      <c r="F534" s="37"/>
      <c r="G534" s="139"/>
      <c r="H534" s="37"/>
      <c r="I534" s="37"/>
      <c r="J534" s="39"/>
      <c r="K534" s="39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26"/>
      <c r="AB534" s="84"/>
      <c r="AC534" s="84"/>
      <c r="AD534" s="26"/>
      <c r="AE534" s="26"/>
      <c r="AF534" s="26"/>
      <c r="AG534" s="26"/>
      <c r="AH534" s="26"/>
      <c r="AI534" s="26"/>
      <c r="AJ534" s="26"/>
      <c r="AL534" s="268"/>
    </row>
    <row r="535" spans="1:576" ht="15" x14ac:dyDescent="0.25">
      <c r="A535" s="37"/>
      <c r="B535" s="37"/>
      <c r="C535" s="37"/>
      <c r="D535" s="37"/>
      <c r="E535" s="37"/>
      <c r="F535" s="37"/>
      <c r="G535" s="139"/>
      <c r="H535" s="37"/>
      <c r="I535" s="37"/>
      <c r="J535" s="39"/>
      <c r="K535" s="39"/>
      <c r="L535" s="37"/>
      <c r="M535" s="37"/>
      <c r="N535" s="37"/>
      <c r="O535" s="37"/>
      <c r="P535" s="37"/>
      <c r="Q535" s="37"/>
      <c r="R535" s="37"/>
      <c r="S535" s="37"/>
      <c r="T535" s="37"/>
      <c r="U535" s="121"/>
      <c r="V535" s="37"/>
      <c r="W535" s="37"/>
      <c r="X535" s="37"/>
      <c r="Y535" s="37"/>
      <c r="Z535" s="37"/>
      <c r="AA535" s="26"/>
      <c r="AB535" s="26"/>
      <c r="AC535" s="295">
        <f>AC533-169232787.19</f>
        <v>2809178.6100000143</v>
      </c>
      <c r="AD535" s="26"/>
      <c r="AE535" s="26"/>
      <c r="AF535" s="26"/>
      <c r="AG535" s="26"/>
      <c r="AH535" s="26"/>
      <c r="AI535" s="26"/>
      <c r="AJ535" s="26"/>
    </row>
    <row r="536" spans="1:576" ht="15" x14ac:dyDescent="0.25">
      <c r="A536" s="37"/>
      <c r="B536" s="37"/>
      <c r="C536" s="37"/>
      <c r="D536" s="37"/>
      <c r="E536" s="37"/>
      <c r="F536" s="37"/>
      <c r="G536" s="139"/>
      <c r="H536" s="37"/>
      <c r="I536" s="37"/>
      <c r="J536" s="39"/>
      <c r="K536" s="39"/>
      <c r="L536" s="37"/>
      <c r="M536" s="37"/>
      <c r="N536" s="37"/>
      <c r="O536" s="37"/>
      <c r="P536" s="37"/>
      <c r="Q536" s="180"/>
      <c r="R536" s="86">
        <f>Q536*12</f>
        <v>0</v>
      </c>
      <c r="S536" s="37"/>
      <c r="T536" s="37"/>
      <c r="U536" s="37"/>
      <c r="V536" s="86"/>
      <c r="W536" s="37"/>
      <c r="X536" s="37"/>
      <c r="Y536" s="86"/>
      <c r="Z536" s="37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</row>
    <row r="537" spans="1:576" ht="15" x14ac:dyDescent="0.25">
      <c r="A537" s="37"/>
      <c r="B537" s="37"/>
      <c r="C537" s="37"/>
      <c r="D537" s="37"/>
      <c r="E537" s="37"/>
      <c r="F537" s="37"/>
      <c r="G537" s="139"/>
      <c r="H537" s="37"/>
      <c r="I537" s="37"/>
      <c r="J537" s="39"/>
      <c r="K537" s="39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86"/>
      <c r="Z537" s="86"/>
      <c r="AA537" s="87"/>
      <c r="AB537" s="87"/>
      <c r="AC537" s="26"/>
      <c r="AD537" s="26"/>
      <c r="AE537" s="26"/>
      <c r="AF537" s="26"/>
      <c r="AG537" s="26"/>
      <c r="AH537" s="26"/>
      <c r="AI537" s="26"/>
      <c r="AJ537" s="26"/>
      <c r="AK537" s="26"/>
      <c r="AL537" s="179"/>
    </row>
    <row r="538" spans="1:576" ht="15" x14ac:dyDescent="0.25">
      <c r="A538" s="37"/>
      <c r="B538" s="37"/>
      <c r="C538" s="37"/>
      <c r="D538" s="37"/>
      <c r="E538" s="37"/>
      <c r="F538" s="37"/>
      <c r="G538" s="139"/>
      <c r="H538" s="37"/>
      <c r="I538" s="37"/>
      <c r="J538" s="39"/>
      <c r="K538" s="39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86"/>
      <c r="Z538" s="86"/>
      <c r="AA538" s="87"/>
      <c r="AB538" s="87"/>
      <c r="AC538" s="26"/>
      <c r="AD538" s="26"/>
      <c r="AE538" s="26"/>
      <c r="AF538" s="26"/>
      <c r="AG538" s="26"/>
      <c r="AH538" s="26"/>
      <c r="AI538" s="26"/>
      <c r="AJ538" s="26"/>
      <c r="AK538" s="26"/>
      <c r="AL538" s="179"/>
    </row>
    <row r="539" spans="1:576" ht="15" x14ac:dyDescent="0.25">
      <c r="A539" s="37"/>
      <c r="B539" s="37"/>
      <c r="C539" s="37"/>
      <c r="D539" s="37"/>
      <c r="E539" s="37"/>
      <c r="F539" s="37"/>
      <c r="G539" s="139"/>
      <c r="H539" s="37"/>
      <c r="I539" s="37"/>
      <c r="J539" s="39"/>
      <c r="K539" s="39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</row>
    <row r="540" spans="1:576" ht="15" x14ac:dyDescent="0.25">
      <c r="A540" s="37"/>
      <c r="B540" s="37"/>
      <c r="C540" s="37"/>
      <c r="D540" s="37"/>
      <c r="E540" s="37"/>
      <c r="F540" s="37"/>
      <c r="G540" s="139"/>
      <c r="H540" s="37"/>
      <c r="I540" s="37"/>
      <c r="J540" s="39"/>
      <c r="K540" s="39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</row>
    <row r="541" spans="1:576" ht="15" x14ac:dyDescent="0.25">
      <c r="A541" s="37"/>
      <c r="B541" s="37"/>
      <c r="C541" s="37"/>
      <c r="D541" s="37"/>
      <c r="E541" s="37"/>
      <c r="F541" s="37"/>
      <c r="G541" s="139"/>
      <c r="H541" s="37"/>
      <c r="I541" s="37"/>
      <c r="J541" s="39"/>
      <c r="K541" s="39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</row>
    <row r="542" spans="1:576" ht="15" x14ac:dyDescent="0.25">
      <c r="A542" s="37"/>
      <c r="B542" s="37"/>
      <c r="C542" s="37"/>
      <c r="D542" s="37"/>
      <c r="E542" s="37"/>
      <c r="F542" s="37"/>
      <c r="G542" s="139"/>
      <c r="H542" s="37"/>
      <c r="I542" s="37"/>
      <c r="J542" s="39"/>
      <c r="K542" s="39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</row>
    <row r="543" spans="1:576" ht="15" x14ac:dyDescent="0.25">
      <c r="A543" s="37"/>
      <c r="B543" s="37"/>
      <c r="C543" s="37"/>
      <c r="D543" s="37"/>
      <c r="E543" s="37"/>
      <c r="F543" s="37"/>
      <c r="G543" s="139"/>
      <c r="H543" s="37"/>
      <c r="I543" s="37"/>
      <c r="J543" s="39"/>
      <c r="K543" s="39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</row>
    <row r="544" spans="1:576" ht="15" x14ac:dyDescent="0.25">
      <c r="A544" s="37"/>
      <c r="B544" s="37"/>
      <c r="C544" s="37"/>
      <c r="D544" s="37"/>
      <c r="E544" s="37"/>
      <c r="F544" s="37"/>
      <c r="G544" s="139"/>
      <c r="H544" s="37"/>
      <c r="I544" s="37"/>
      <c r="J544" s="39"/>
      <c r="K544" s="39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</row>
    <row r="545" spans="1:38" ht="15" x14ac:dyDescent="0.25">
      <c r="A545" s="37"/>
      <c r="B545" s="37"/>
      <c r="C545" s="37"/>
      <c r="D545" s="37"/>
      <c r="E545" s="37"/>
      <c r="F545" s="37"/>
      <c r="G545" s="139"/>
      <c r="H545" s="37"/>
      <c r="I545" s="37"/>
      <c r="J545" s="39"/>
      <c r="K545" s="39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</row>
    <row r="546" spans="1:38" ht="15" x14ac:dyDescent="0.25">
      <c r="A546" s="37"/>
      <c r="B546" s="37"/>
      <c r="C546" s="37"/>
      <c r="D546" s="37"/>
      <c r="E546" s="37"/>
      <c r="F546" s="37"/>
      <c r="G546" s="139"/>
      <c r="H546" s="37"/>
      <c r="I546" s="37"/>
      <c r="J546" s="39"/>
      <c r="K546" s="39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</row>
    <row r="547" spans="1:38" ht="15" x14ac:dyDescent="0.25">
      <c r="A547" s="37"/>
      <c r="B547" s="37"/>
      <c r="C547" s="37"/>
      <c r="D547" s="37"/>
      <c r="E547" s="37"/>
      <c r="F547" s="37"/>
      <c r="G547" s="139"/>
      <c r="H547" s="37"/>
      <c r="I547" s="37"/>
      <c r="J547" s="39"/>
      <c r="K547" s="39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</row>
    <row r="548" spans="1:38" ht="15" x14ac:dyDescent="0.25">
      <c r="A548" s="37"/>
      <c r="B548" s="37"/>
      <c r="C548" s="37"/>
      <c r="D548" s="37"/>
      <c r="E548" s="37"/>
      <c r="F548" s="37"/>
      <c r="G548" s="139"/>
      <c r="H548" s="37"/>
      <c r="I548" s="37"/>
      <c r="J548" s="39"/>
      <c r="K548" s="39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</row>
    <row r="549" spans="1:38" ht="15" x14ac:dyDescent="0.25">
      <c r="A549" s="37"/>
      <c r="B549" s="37"/>
      <c r="C549" s="37"/>
      <c r="D549" s="37"/>
      <c r="E549" s="37"/>
      <c r="F549" s="37"/>
      <c r="G549" s="139"/>
      <c r="H549" s="37"/>
      <c r="I549" s="37"/>
      <c r="J549" s="39"/>
      <c r="K549" s="39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</row>
    <row r="550" spans="1:38" ht="15" x14ac:dyDescent="0.25">
      <c r="A550" s="37"/>
      <c r="B550" s="37"/>
      <c r="C550" s="37"/>
      <c r="D550" s="37"/>
      <c r="E550" s="37"/>
      <c r="F550" s="37"/>
      <c r="G550" s="139"/>
      <c r="H550" s="37"/>
      <c r="I550" s="37"/>
      <c r="J550" s="39"/>
      <c r="K550" s="39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</row>
    <row r="551" spans="1:38" ht="15" x14ac:dyDescent="0.25">
      <c r="A551" s="37"/>
      <c r="B551" s="37"/>
      <c r="C551" s="37"/>
      <c r="D551" s="37"/>
      <c r="E551" s="37"/>
      <c r="F551" s="37"/>
      <c r="G551" s="139"/>
      <c r="H551" s="37"/>
      <c r="I551" s="37"/>
      <c r="J551" s="39"/>
      <c r="K551" s="39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</row>
    <row r="552" spans="1:38" ht="15" x14ac:dyDescent="0.25">
      <c r="A552" s="37"/>
      <c r="B552" s="37"/>
      <c r="C552" s="37"/>
      <c r="D552" s="37"/>
      <c r="E552" s="37"/>
      <c r="F552" s="37"/>
      <c r="G552" s="139"/>
      <c r="H552" s="37"/>
      <c r="I552" s="37"/>
      <c r="J552" s="39"/>
      <c r="K552" s="39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</row>
    <row r="553" spans="1:38" ht="15" x14ac:dyDescent="0.25">
      <c r="A553" s="37"/>
      <c r="B553" s="37"/>
      <c r="C553" s="37"/>
      <c r="D553" s="37"/>
      <c r="E553" s="37"/>
      <c r="F553" s="37"/>
      <c r="G553" s="139"/>
      <c r="H553" s="37"/>
      <c r="I553" s="37"/>
      <c r="J553" s="39"/>
      <c r="K553" s="39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</row>
    <row r="554" spans="1:38" ht="15" x14ac:dyDescent="0.25">
      <c r="A554" s="37"/>
      <c r="B554" s="37"/>
      <c r="C554" s="37"/>
      <c r="D554" s="37"/>
      <c r="E554" s="37"/>
      <c r="F554" s="37"/>
      <c r="G554" s="139"/>
      <c r="H554" s="37"/>
      <c r="I554" s="37"/>
      <c r="J554" s="39"/>
      <c r="K554" s="39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</row>
    <row r="555" spans="1:38" ht="15" x14ac:dyDescent="0.25">
      <c r="A555" s="37"/>
      <c r="B555" s="37"/>
      <c r="C555" s="37"/>
      <c r="D555" s="37"/>
      <c r="E555" s="37"/>
      <c r="F555" s="37"/>
      <c r="G555" s="139"/>
      <c r="H555" s="37"/>
      <c r="I555" s="37"/>
      <c r="J555" s="39"/>
      <c r="K555" s="39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</row>
    <row r="556" spans="1:38" ht="15" x14ac:dyDescent="0.25">
      <c r="A556" s="37"/>
      <c r="B556" s="37"/>
      <c r="C556" s="37"/>
      <c r="D556" s="37"/>
      <c r="E556" s="37"/>
      <c r="F556" s="37"/>
      <c r="G556" s="139"/>
      <c r="H556" s="37"/>
      <c r="I556" s="37"/>
      <c r="J556" s="39"/>
      <c r="K556" s="39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</row>
    <row r="557" spans="1:38" ht="15" x14ac:dyDescent="0.25">
      <c r="A557" s="37"/>
      <c r="B557" s="37"/>
      <c r="C557" s="37"/>
      <c r="D557" s="37"/>
      <c r="E557" s="37"/>
      <c r="F557" s="37"/>
      <c r="G557" s="139"/>
      <c r="H557" s="37"/>
      <c r="I557" s="37"/>
      <c r="J557" s="39"/>
      <c r="K557" s="39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</row>
    <row r="558" spans="1:38" ht="15" x14ac:dyDescent="0.25">
      <c r="A558" s="37"/>
      <c r="B558" s="37"/>
      <c r="C558" s="37"/>
      <c r="D558" s="37"/>
      <c r="E558" s="37"/>
      <c r="F558" s="37"/>
      <c r="G558" s="139"/>
      <c r="H558" s="37"/>
      <c r="I558" s="37"/>
      <c r="J558" s="39"/>
      <c r="K558" s="39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</row>
    <row r="559" spans="1:38" ht="15" x14ac:dyDescent="0.25">
      <c r="A559" s="37"/>
      <c r="B559" s="37"/>
      <c r="C559" s="37"/>
      <c r="D559" s="37"/>
      <c r="E559" s="37"/>
      <c r="F559" s="37"/>
      <c r="G559" s="139"/>
      <c r="H559" s="37"/>
      <c r="I559" s="37"/>
      <c r="J559" s="39"/>
      <c r="K559" s="39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</row>
    <row r="560" spans="1:38" ht="15" x14ac:dyDescent="0.25">
      <c r="A560" s="37"/>
      <c r="B560" s="37"/>
      <c r="C560" s="37"/>
      <c r="D560" s="37"/>
      <c r="E560" s="37"/>
      <c r="F560" s="37"/>
      <c r="G560" s="139"/>
      <c r="H560" s="37"/>
      <c r="I560" s="37"/>
      <c r="J560" s="39"/>
      <c r="K560" s="39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</row>
    <row r="561" spans="1:38" ht="15" x14ac:dyDescent="0.25">
      <c r="A561" s="37"/>
      <c r="B561" s="37"/>
      <c r="C561" s="37"/>
      <c r="D561" s="37"/>
      <c r="E561" s="37"/>
      <c r="F561" s="37"/>
      <c r="G561" s="139"/>
      <c r="H561" s="37"/>
      <c r="I561" s="37"/>
      <c r="J561" s="39"/>
      <c r="K561" s="39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</row>
    <row r="562" spans="1:38" ht="15" x14ac:dyDescent="0.25">
      <c r="A562" s="37"/>
      <c r="B562" s="37"/>
      <c r="C562" s="37"/>
      <c r="D562" s="37"/>
      <c r="E562" s="37"/>
      <c r="F562" s="37"/>
      <c r="G562" s="139"/>
      <c r="H562" s="37"/>
      <c r="I562" s="37"/>
      <c r="J562" s="39"/>
      <c r="K562" s="39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</row>
    <row r="563" spans="1:38" ht="15" x14ac:dyDescent="0.25">
      <c r="A563" s="37"/>
      <c r="B563" s="37"/>
      <c r="C563" s="37"/>
      <c r="D563" s="37"/>
      <c r="E563" s="37"/>
      <c r="F563" s="37"/>
      <c r="G563" s="139"/>
      <c r="H563" s="37"/>
      <c r="I563" s="37"/>
      <c r="J563" s="39"/>
      <c r="K563" s="39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</row>
    <row r="564" spans="1:38" ht="15" x14ac:dyDescent="0.25">
      <c r="A564" s="37"/>
      <c r="B564" s="37"/>
      <c r="C564" s="37"/>
      <c r="D564" s="37"/>
      <c r="E564" s="37"/>
      <c r="F564" s="37"/>
      <c r="G564" s="139"/>
      <c r="H564" s="37"/>
      <c r="I564" s="37"/>
      <c r="J564" s="39"/>
      <c r="K564" s="39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</row>
    <row r="565" spans="1:38" ht="15" x14ac:dyDescent="0.25">
      <c r="A565" s="37"/>
      <c r="B565" s="37"/>
      <c r="C565" s="37"/>
      <c r="D565" s="37"/>
      <c r="E565" s="37"/>
      <c r="F565" s="37"/>
      <c r="G565" s="139"/>
      <c r="H565" s="37"/>
      <c r="I565" s="37"/>
      <c r="J565" s="39"/>
      <c r="K565" s="39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</row>
    <row r="566" spans="1:38" ht="15" x14ac:dyDescent="0.25">
      <c r="A566" s="37"/>
      <c r="B566" s="37"/>
      <c r="C566" s="37"/>
      <c r="D566" s="37"/>
      <c r="E566" s="37"/>
      <c r="F566" s="37"/>
      <c r="G566" s="139"/>
      <c r="H566" s="37"/>
      <c r="I566" s="37"/>
      <c r="J566" s="39"/>
      <c r="K566" s="39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</row>
    <row r="567" spans="1:38" ht="15" x14ac:dyDescent="0.25">
      <c r="A567" s="37"/>
      <c r="B567" s="37"/>
      <c r="C567" s="37"/>
      <c r="D567" s="37"/>
      <c r="E567" s="37"/>
      <c r="F567" s="37"/>
      <c r="G567" s="139"/>
      <c r="H567" s="37"/>
      <c r="I567" s="37"/>
      <c r="J567" s="39"/>
      <c r="K567" s="39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</row>
    <row r="568" spans="1:38" ht="15" x14ac:dyDescent="0.25">
      <c r="A568" s="37"/>
      <c r="B568" s="37"/>
      <c r="C568" s="37"/>
      <c r="D568" s="37"/>
      <c r="E568" s="37"/>
      <c r="F568" s="37"/>
      <c r="G568" s="139"/>
      <c r="H568" s="37"/>
      <c r="I568" s="37"/>
      <c r="J568" s="39"/>
      <c r="K568" s="39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</row>
    <row r="569" spans="1:38" ht="15" x14ac:dyDescent="0.25">
      <c r="A569" s="37"/>
      <c r="B569" s="37"/>
      <c r="C569" s="37"/>
      <c r="D569" s="37"/>
      <c r="E569" s="37"/>
      <c r="F569" s="37"/>
      <c r="G569" s="139"/>
      <c r="H569" s="37"/>
      <c r="I569" s="37"/>
      <c r="J569" s="39"/>
      <c r="K569" s="39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</row>
    <row r="570" spans="1:38" ht="15" x14ac:dyDescent="0.25">
      <c r="A570" s="37"/>
      <c r="B570" s="37"/>
      <c r="C570" s="37"/>
      <c r="D570" s="37"/>
      <c r="E570" s="37"/>
      <c r="F570" s="37"/>
      <c r="G570" s="139"/>
      <c r="H570" s="37"/>
      <c r="I570" s="37"/>
      <c r="J570" s="39"/>
      <c r="K570" s="39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</row>
    <row r="571" spans="1:38" ht="15" x14ac:dyDescent="0.25">
      <c r="A571" s="37"/>
      <c r="B571" s="37"/>
      <c r="C571" s="37"/>
      <c r="D571" s="37"/>
      <c r="E571" s="37"/>
      <c r="F571" s="37"/>
      <c r="G571" s="139"/>
      <c r="H571" s="37"/>
      <c r="I571" s="37"/>
      <c r="J571" s="39"/>
      <c r="K571" s="39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</row>
    <row r="572" spans="1:38" ht="15" x14ac:dyDescent="0.25">
      <c r="A572" s="37"/>
      <c r="B572" s="37"/>
      <c r="C572" s="37"/>
      <c r="D572" s="37"/>
      <c r="E572" s="37"/>
      <c r="F572" s="37"/>
      <c r="G572" s="139"/>
      <c r="H572" s="37"/>
      <c r="I572" s="37"/>
      <c r="J572" s="39"/>
      <c r="K572" s="39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</row>
    <row r="573" spans="1:38" ht="15" x14ac:dyDescent="0.25">
      <c r="A573" s="37"/>
      <c r="B573" s="37"/>
      <c r="C573" s="37"/>
      <c r="D573" s="37"/>
      <c r="E573" s="37"/>
      <c r="F573" s="37"/>
      <c r="G573" s="139"/>
      <c r="H573" s="37"/>
      <c r="I573" s="37"/>
      <c r="J573" s="39"/>
      <c r="K573" s="39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</row>
    <row r="574" spans="1:38" ht="15" x14ac:dyDescent="0.25">
      <c r="A574" s="37"/>
      <c r="B574" s="37"/>
      <c r="C574" s="37"/>
      <c r="D574" s="37"/>
      <c r="E574" s="37"/>
      <c r="F574" s="37"/>
      <c r="G574" s="139"/>
      <c r="H574" s="37"/>
      <c r="I574" s="37"/>
      <c r="J574" s="39"/>
      <c r="K574" s="39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</row>
    <row r="575" spans="1:38" ht="15" x14ac:dyDescent="0.25">
      <c r="A575" s="37"/>
      <c r="B575" s="37"/>
      <c r="C575" s="37"/>
      <c r="D575" s="37"/>
      <c r="E575" s="37"/>
      <c r="F575" s="37"/>
      <c r="G575" s="139"/>
      <c r="H575" s="37"/>
      <c r="I575" s="37"/>
      <c r="J575" s="39"/>
      <c r="K575" s="39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</row>
    <row r="576" spans="1:38" ht="15" x14ac:dyDescent="0.25">
      <c r="A576" s="37"/>
      <c r="B576" s="37"/>
      <c r="C576" s="37"/>
      <c r="D576" s="37"/>
      <c r="E576" s="37"/>
      <c r="F576" s="37"/>
      <c r="G576" s="139"/>
      <c r="H576" s="37"/>
      <c r="I576" s="37"/>
      <c r="J576" s="39"/>
      <c r="K576" s="39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</row>
    <row r="577" spans="1:38" ht="15" x14ac:dyDescent="0.25">
      <c r="A577" s="37"/>
      <c r="B577" s="37"/>
      <c r="C577" s="37"/>
      <c r="D577" s="37"/>
      <c r="E577" s="37"/>
      <c r="F577" s="37"/>
      <c r="G577" s="139"/>
      <c r="H577" s="37"/>
      <c r="I577" s="37"/>
      <c r="J577" s="39"/>
      <c r="K577" s="39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</row>
    <row r="578" spans="1:38" ht="15" x14ac:dyDescent="0.25">
      <c r="A578" s="37"/>
      <c r="B578" s="37"/>
      <c r="C578" s="37"/>
      <c r="D578" s="37"/>
      <c r="E578" s="37"/>
      <c r="F578" s="37"/>
      <c r="G578" s="139"/>
      <c r="H578" s="37"/>
      <c r="I578" s="37"/>
      <c r="J578" s="39"/>
      <c r="K578" s="39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</row>
    <row r="579" spans="1:38" ht="15" x14ac:dyDescent="0.25">
      <c r="A579" s="37"/>
      <c r="B579" s="37"/>
      <c r="C579" s="37"/>
      <c r="D579" s="37"/>
      <c r="E579" s="37"/>
      <c r="F579" s="37"/>
      <c r="G579" s="139"/>
      <c r="H579" s="37"/>
      <c r="I579" s="37"/>
      <c r="J579" s="39"/>
      <c r="K579" s="39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</row>
    <row r="580" spans="1:38" ht="15" x14ac:dyDescent="0.25">
      <c r="A580" s="37"/>
      <c r="B580" s="37"/>
      <c r="C580" s="37"/>
      <c r="D580" s="37"/>
      <c r="E580" s="37"/>
      <c r="F580" s="37"/>
      <c r="G580" s="139"/>
      <c r="H580" s="37"/>
      <c r="I580" s="37"/>
      <c r="J580" s="39"/>
      <c r="K580" s="39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</row>
    <row r="581" spans="1:38" ht="15" x14ac:dyDescent="0.25">
      <c r="A581" s="37"/>
      <c r="B581" s="37"/>
      <c r="C581" s="37"/>
      <c r="D581" s="37"/>
      <c r="E581" s="37"/>
      <c r="F581" s="37"/>
      <c r="G581" s="139"/>
      <c r="H581" s="37"/>
      <c r="I581" s="37"/>
      <c r="J581" s="39"/>
      <c r="K581" s="39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</row>
    <row r="582" spans="1:38" ht="15" x14ac:dyDescent="0.25">
      <c r="A582" s="37"/>
      <c r="B582" s="37"/>
      <c r="C582" s="37"/>
      <c r="D582" s="37"/>
      <c r="E582" s="37"/>
      <c r="F582" s="37"/>
      <c r="G582" s="139"/>
      <c r="H582" s="37"/>
      <c r="I582" s="37"/>
      <c r="J582" s="39"/>
      <c r="K582" s="39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</row>
    <row r="583" spans="1:38" ht="15" x14ac:dyDescent="0.25">
      <c r="A583" s="37"/>
      <c r="B583" s="37"/>
      <c r="C583" s="37"/>
      <c r="D583" s="37"/>
      <c r="E583" s="37"/>
      <c r="F583" s="37"/>
      <c r="G583" s="139"/>
      <c r="H583" s="37"/>
      <c r="I583" s="37"/>
      <c r="J583" s="39"/>
      <c r="K583" s="39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</row>
    <row r="584" spans="1:38" ht="15" x14ac:dyDescent="0.25">
      <c r="A584" s="37"/>
      <c r="B584" s="37"/>
      <c r="C584" s="37"/>
      <c r="D584" s="37"/>
      <c r="E584" s="37"/>
      <c r="F584" s="37"/>
      <c r="G584" s="139"/>
      <c r="H584" s="37"/>
      <c r="I584" s="37"/>
      <c r="J584" s="39"/>
      <c r="K584" s="39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</row>
    <row r="585" spans="1:38" ht="15" x14ac:dyDescent="0.25">
      <c r="A585" s="37"/>
      <c r="B585" s="37"/>
      <c r="C585" s="37"/>
      <c r="D585" s="37"/>
      <c r="E585" s="37"/>
      <c r="F585" s="37"/>
      <c r="G585" s="139"/>
      <c r="H585" s="37"/>
      <c r="I585" s="37"/>
      <c r="J585" s="39"/>
      <c r="K585" s="39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</row>
    <row r="586" spans="1:38" ht="15" x14ac:dyDescent="0.25">
      <c r="A586" s="37"/>
      <c r="B586" s="37"/>
      <c r="C586" s="37"/>
      <c r="D586" s="37"/>
      <c r="E586" s="37"/>
      <c r="F586" s="37"/>
      <c r="G586" s="139"/>
      <c r="H586" s="37"/>
      <c r="I586" s="37"/>
      <c r="J586" s="39"/>
      <c r="K586" s="39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</row>
    <row r="587" spans="1:38" ht="15" x14ac:dyDescent="0.25">
      <c r="A587" s="37"/>
      <c r="B587" s="37"/>
      <c r="C587" s="37"/>
      <c r="D587" s="37"/>
      <c r="E587" s="37"/>
      <c r="F587" s="37"/>
      <c r="G587" s="139"/>
      <c r="H587" s="37"/>
      <c r="I587" s="37"/>
      <c r="J587" s="39"/>
      <c r="K587" s="39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</row>
    <row r="588" spans="1:38" ht="15" x14ac:dyDescent="0.25">
      <c r="A588" s="37"/>
      <c r="B588" s="37"/>
      <c r="C588" s="37"/>
      <c r="D588" s="37"/>
      <c r="E588" s="37"/>
      <c r="F588" s="37"/>
      <c r="G588" s="139"/>
      <c r="H588" s="37"/>
      <c r="I588" s="37"/>
      <c r="J588" s="39"/>
      <c r="K588" s="39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</row>
    <row r="589" spans="1:38" ht="15" x14ac:dyDescent="0.25">
      <c r="A589" s="37"/>
      <c r="B589" s="37"/>
      <c r="C589" s="37"/>
      <c r="D589" s="37"/>
      <c r="E589" s="37"/>
      <c r="F589" s="37"/>
      <c r="G589" s="139"/>
      <c r="H589" s="37"/>
      <c r="I589" s="37"/>
      <c r="J589" s="39"/>
      <c r="K589" s="39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</row>
    <row r="590" spans="1:38" ht="15" x14ac:dyDescent="0.25">
      <c r="A590" s="37"/>
      <c r="B590" s="37"/>
      <c r="C590" s="37"/>
      <c r="D590" s="37"/>
      <c r="E590" s="37"/>
      <c r="F590" s="37"/>
      <c r="G590" s="139"/>
      <c r="H590" s="37"/>
      <c r="I590" s="37"/>
      <c r="J590" s="39"/>
      <c r="K590" s="39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</row>
    <row r="591" spans="1:38" ht="15" x14ac:dyDescent="0.25">
      <c r="A591" s="37"/>
      <c r="B591" s="37"/>
      <c r="C591" s="37"/>
      <c r="D591" s="37"/>
      <c r="E591" s="37"/>
      <c r="F591" s="37"/>
      <c r="G591" s="139"/>
      <c r="H591" s="37"/>
      <c r="I591" s="37"/>
      <c r="J591" s="39"/>
      <c r="K591" s="39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</row>
    <row r="592" spans="1:38" ht="15" x14ac:dyDescent="0.25">
      <c r="A592" s="37"/>
      <c r="B592" s="37"/>
      <c r="C592" s="37"/>
      <c r="D592" s="37"/>
      <c r="E592" s="37"/>
      <c r="F592" s="37"/>
      <c r="G592" s="139"/>
      <c r="H592" s="37"/>
      <c r="I592" s="37"/>
      <c r="J592" s="39"/>
      <c r="K592" s="39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</row>
    <row r="593" spans="1:38" ht="15" x14ac:dyDescent="0.25">
      <c r="A593" s="37"/>
      <c r="B593" s="37"/>
      <c r="C593" s="37"/>
      <c r="D593" s="37"/>
      <c r="E593" s="37"/>
      <c r="F593" s="37"/>
      <c r="G593" s="139"/>
      <c r="H593" s="37"/>
      <c r="I593" s="37"/>
      <c r="J593" s="39"/>
      <c r="K593" s="39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</row>
    <row r="594" spans="1:38" ht="15" x14ac:dyDescent="0.25">
      <c r="A594" s="37"/>
      <c r="B594" s="37"/>
      <c r="C594" s="37"/>
      <c r="D594" s="37"/>
      <c r="E594" s="37"/>
      <c r="F594" s="37"/>
      <c r="G594" s="139"/>
      <c r="H594" s="37"/>
      <c r="I594" s="37"/>
      <c r="J594" s="39"/>
      <c r="K594" s="39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</row>
    <row r="595" spans="1:38" ht="15" x14ac:dyDescent="0.25">
      <c r="A595" s="37"/>
      <c r="B595" s="37"/>
      <c r="C595" s="37"/>
      <c r="D595" s="37"/>
      <c r="E595" s="37"/>
      <c r="F595" s="37"/>
      <c r="G595" s="139"/>
      <c r="H595" s="37"/>
      <c r="I595" s="37"/>
      <c r="J595" s="39"/>
      <c r="K595" s="39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</row>
    <row r="596" spans="1:38" ht="15" x14ac:dyDescent="0.25">
      <c r="A596" s="37"/>
      <c r="B596" s="37"/>
      <c r="C596" s="37"/>
      <c r="D596" s="37"/>
      <c r="E596" s="37"/>
      <c r="F596" s="37"/>
      <c r="G596" s="139"/>
      <c r="H596" s="37"/>
      <c r="I596" s="37"/>
      <c r="J596" s="39"/>
      <c r="K596" s="39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</row>
    <row r="597" spans="1:38" ht="15" x14ac:dyDescent="0.25">
      <c r="A597" s="37"/>
      <c r="B597" s="37"/>
      <c r="C597" s="37"/>
      <c r="D597" s="37"/>
      <c r="E597" s="37"/>
      <c r="F597" s="37"/>
      <c r="G597" s="139"/>
      <c r="H597" s="37"/>
      <c r="I597" s="37"/>
      <c r="J597" s="39"/>
      <c r="K597" s="39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</row>
    <row r="598" spans="1:38" ht="15" x14ac:dyDescent="0.25">
      <c r="A598" s="37"/>
      <c r="B598" s="37"/>
      <c r="C598" s="37"/>
      <c r="D598" s="37"/>
      <c r="E598" s="37"/>
      <c r="F598" s="37"/>
      <c r="G598" s="139"/>
      <c r="H598" s="37"/>
      <c r="I598" s="37"/>
      <c r="J598" s="39"/>
      <c r="K598" s="39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</row>
    <row r="599" spans="1:38" ht="15" x14ac:dyDescent="0.25">
      <c r="A599" s="37"/>
      <c r="B599" s="37"/>
      <c r="C599" s="37"/>
      <c r="D599" s="37"/>
      <c r="E599" s="37"/>
      <c r="F599" s="37"/>
      <c r="G599" s="139"/>
      <c r="H599" s="37"/>
      <c r="I599" s="37"/>
      <c r="J599" s="39"/>
      <c r="K599" s="39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</row>
    <row r="600" spans="1:38" ht="15" x14ac:dyDescent="0.25">
      <c r="A600" s="37"/>
      <c r="B600" s="37"/>
      <c r="C600" s="37"/>
      <c r="D600" s="37"/>
      <c r="E600" s="37"/>
      <c r="F600" s="37"/>
      <c r="G600" s="139"/>
      <c r="H600" s="37"/>
      <c r="I600" s="37"/>
      <c r="J600" s="39"/>
      <c r="K600" s="39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</row>
    <row r="601" spans="1:38" ht="15" x14ac:dyDescent="0.25">
      <c r="A601" s="37"/>
      <c r="B601" s="37"/>
      <c r="C601" s="37"/>
      <c r="D601" s="37"/>
      <c r="E601" s="37"/>
      <c r="F601" s="37"/>
      <c r="G601" s="139"/>
      <c r="H601" s="37"/>
      <c r="I601" s="37"/>
      <c r="J601" s="39"/>
      <c r="K601" s="39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</row>
    <row r="602" spans="1:38" ht="15" x14ac:dyDescent="0.25">
      <c r="A602" s="37"/>
      <c r="B602" s="37"/>
      <c r="C602" s="37"/>
      <c r="D602" s="37"/>
      <c r="E602" s="37"/>
      <c r="F602" s="37"/>
      <c r="G602" s="139"/>
      <c r="H602" s="37"/>
      <c r="I602" s="37"/>
      <c r="J602" s="39"/>
      <c r="K602" s="39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</row>
    <row r="603" spans="1:38" ht="15" x14ac:dyDescent="0.25">
      <c r="A603" s="37"/>
      <c r="B603" s="37"/>
      <c r="C603" s="37"/>
      <c r="D603" s="37"/>
      <c r="E603" s="37"/>
      <c r="F603" s="37"/>
      <c r="G603" s="139"/>
      <c r="H603" s="37"/>
      <c r="I603" s="37"/>
      <c r="J603" s="39"/>
      <c r="K603" s="39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</row>
    <row r="604" spans="1:38" ht="15" x14ac:dyDescent="0.25">
      <c r="A604" s="37"/>
      <c r="B604" s="37"/>
      <c r="C604" s="37"/>
      <c r="D604" s="37"/>
      <c r="E604" s="37"/>
      <c r="F604" s="37"/>
      <c r="G604" s="139"/>
      <c r="H604" s="37"/>
      <c r="I604" s="37"/>
      <c r="J604" s="39"/>
      <c r="K604" s="39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</row>
    <row r="605" spans="1:38" ht="15" x14ac:dyDescent="0.25">
      <c r="A605" s="37"/>
      <c r="B605" s="37"/>
      <c r="C605" s="37"/>
      <c r="D605" s="37"/>
      <c r="E605" s="37"/>
      <c r="F605" s="37"/>
      <c r="G605" s="139"/>
      <c r="H605" s="37"/>
      <c r="I605" s="37"/>
      <c r="J605" s="39"/>
      <c r="K605" s="39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</row>
    <row r="606" spans="1:38" ht="15" x14ac:dyDescent="0.25">
      <c r="A606" s="37"/>
      <c r="B606" s="37"/>
      <c r="C606" s="37"/>
      <c r="D606" s="37"/>
      <c r="E606" s="37"/>
      <c r="F606" s="37"/>
      <c r="G606" s="139"/>
      <c r="H606" s="37"/>
      <c r="I606" s="37"/>
      <c r="J606" s="39"/>
      <c r="K606" s="39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</row>
    <row r="607" spans="1:38" ht="15" x14ac:dyDescent="0.25">
      <c r="A607" s="37"/>
      <c r="B607" s="37"/>
      <c r="C607" s="37"/>
      <c r="D607" s="37"/>
      <c r="E607" s="37"/>
      <c r="F607" s="37"/>
      <c r="G607" s="139"/>
      <c r="H607" s="37"/>
      <c r="I607" s="37"/>
      <c r="J607" s="39"/>
      <c r="K607" s="39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</row>
    <row r="608" spans="1:38" ht="15" x14ac:dyDescent="0.25">
      <c r="A608" s="37"/>
      <c r="B608" s="37"/>
      <c r="C608" s="37"/>
      <c r="D608" s="37"/>
      <c r="E608" s="37"/>
      <c r="F608" s="37"/>
      <c r="G608" s="139"/>
      <c r="H608" s="37"/>
      <c r="I608" s="37"/>
      <c r="J608" s="39"/>
      <c r="K608" s="39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</row>
    <row r="609" spans="1:38" ht="15" x14ac:dyDescent="0.25">
      <c r="A609" s="37"/>
      <c r="B609" s="37"/>
      <c r="C609" s="37"/>
      <c r="D609" s="37"/>
      <c r="E609" s="37"/>
      <c r="F609" s="37"/>
      <c r="G609" s="139"/>
      <c r="H609" s="37"/>
      <c r="I609" s="37"/>
      <c r="J609" s="39"/>
      <c r="K609" s="39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</row>
    <row r="610" spans="1:38" ht="15" x14ac:dyDescent="0.25">
      <c r="A610" s="37"/>
      <c r="B610" s="37"/>
      <c r="C610" s="37"/>
      <c r="D610" s="37"/>
      <c r="E610" s="37"/>
      <c r="F610" s="37"/>
      <c r="G610" s="139"/>
      <c r="H610" s="37"/>
      <c r="I610" s="37"/>
      <c r="J610" s="39"/>
      <c r="K610" s="39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</row>
    <row r="611" spans="1:38" ht="15" x14ac:dyDescent="0.25">
      <c r="A611" s="37"/>
      <c r="B611" s="37"/>
      <c r="C611" s="37"/>
      <c r="D611" s="37"/>
      <c r="E611" s="37"/>
      <c r="F611" s="37"/>
      <c r="G611" s="139"/>
      <c r="H611" s="37"/>
      <c r="I611" s="37"/>
      <c r="J611" s="39"/>
      <c r="K611" s="39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</row>
    <row r="612" spans="1:38" ht="15" x14ac:dyDescent="0.25">
      <c r="A612" s="37"/>
      <c r="B612" s="37"/>
      <c r="C612" s="37"/>
      <c r="D612" s="37"/>
      <c r="E612" s="37"/>
      <c r="F612" s="37"/>
      <c r="G612" s="139"/>
      <c r="H612" s="37"/>
      <c r="I612" s="37"/>
      <c r="J612" s="39"/>
      <c r="K612" s="39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</row>
    <row r="613" spans="1:38" ht="15" x14ac:dyDescent="0.25">
      <c r="A613" s="37"/>
      <c r="B613" s="37"/>
      <c r="C613" s="37"/>
      <c r="D613" s="37"/>
      <c r="E613" s="37"/>
      <c r="F613" s="37"/>
      <c r="G613" s="139"/>
      <c r="H613" s="37"/>
      <c r="I613" s="37"/>
      <c r="J613" s="39"/>
      <c r="K613" s="39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</row>
    <row r="614" spans="1:38" ht="15" x14ac:dyDescent="0.25">
      <c r="A614" s="37"/>
      <c r="B614" s="37"/>
      <c r="C614" s="37"/>
      <c r="D614" s="37"/>
      <c r="E614" s="37"/>
      <c r="F614" s="37"/>
      <c r="G614" s="139"/>
      <c r="H614" s="37"/>
      <c r="I614" s="37"/>
      <c r="J614" s="39"/>
      <c r="K614" s="39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</row>
    <row r="615" spans="1:38" ht="15" x14ac:dyDescent="0.25">
      <c r="A615" s="37"/>
      <c r="B615" s="37"/>
      <c r="C615" s="37"/>
      <c r="D615" s="37"/>
      <c r="E615" s="37"/>
      <c r="F615" s="37"/>
      <c r="G615" s="139"/>
      <c r="H615" s="37"/>
      <c r="I615" s="37"/>
      <c r="J615" s="39"/>
      <c r="K615" s="39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</row>
    <row r="616" spans="1:38" ht="15" x14ac:dyDescent="0.25">
      <c r="A616" s="37"/>
      <c r="B616" s="37"/>
      <c r="C616" s="37"/>
      <c r="D616" s="37"/>
      <c r="E616" s="37"/>
      <c r="F616" s="37"/>
      <c r="G616" s="139"/>
      <c r="H616" s="37"/>
      <c r="I616" s="37"/>
      <c r="J616" s="39"/>
      <c r="K616" s="39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</row>
    <row r="617" spans="1:38" ht="15" x14ac:dyDescent="0.25">
      <c r="A617" s="37"/>
      <c r="B617" s="37"/>
      <c r="C617" s="37"/>
      <c r="D617" s="37"/>
      <c r="E617" s="37"/>
      <c r="F617" s="37"/>
      <c r="G617" s="139"/>
      <c r="H617" s="37"/>
      <c r="I617" s="37"/>
      <c r="J617" s="39"/>
      <c r="K617" s="39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</row>
    <row r="618" spans="1:38" ht="15" x14ac:dyDescent="0.25">
      <c r="A618" s="37"/>
      <c r="B618" s="37"/>
      <c r="C618" s="37"/>
      <c r="D618" s="37"/>
      <c r="E618" s="37"/>
      <c r="F618" s="37"/>
      <c r="G618" s="139"/>
      <c r="H618" s="37"/>
      <c r="I618" s="37"/>
      <c r="J618" s="39"/>
      <c r="K618" s="39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</row>
    <row r="619" spans="1:38" ht="15" x14ac:dyDescent="0.25">
      <c r="A619" s="37"/>
      <c r="B619" s="37"/>
      <c r="C619" s="37"/>
      <c r="D619" s="37"/>
      <c r="E619" s="37"/>
      <c r="F619" s="37"/>
      <c r="G619" s="139"/>
      <c r="H619" s="37"/>
      <c r="I619" s="37"/>
      <c r="J619" s="39"/>
      <c r="K619" s="39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</row>
    <row r="620" spans="1:38" ht="15" x14ac:dyDescent="0.25">
      <c r="A620" s="37"/>
      <c r="B620" s="37"/>
      <c r="C620" s="37"/>
      <c r="D620" s="37"/>
      <c r="E620" s="37"/>
      <c r="F620" s="37"/>
      <c r="G620" s="139"/>
      <c r="H620" s="37"/>
      <c r="I620" s="37"/>
      <c r="J620" s="39"/>
      <c r="K620" s="39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</row>
    <row r="621" spans="1:38" ht="15" x14ac:dyDescent="0.25">
      <c r="A621" s="37"/>
      <c r="B621" s="37"/>
      <c r="C621" s="37"/>
      <c r="D621" s="37"/>
      <c r="E621" s="37"/>
      <c r="F621" s="37"/>
      <c r="G621" s="139"/>
      <c r="H621" s="37"/>
      <c r="I621" s="37"/>
      <c r="J621" s="39"/>
      <c r="K621" s="39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</row>
    <row r="622" spans="1:38" ht="15" x14ac:dyDescent="0.25">
      <c r="A622" s="37"/>
      <c r="B622" s="37"/>
      <c r="C622" s="37"/>
      <c r="D622" s="37"/>
      <c r="E622" s="37"/>
      <c r="F622" s="37"/>
      <c r="G622" s="139"/>
      <c r="H622" s="37"/>
      <c r="I622" s="37"/>
      <c r="J622" s="39"/>
      <c r="K622" s="39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</row>
    <row r="623" spans="1:38" ht="15" x14ac:dyDescent="0.25">
      <c r="A623" s="37"/>
      <c r="B623" s="37"/>
      <c r="C623" s="37"/>
      <c r="D623" s="37"/>
      <c r="E623" s="37"/>
      <c r="F623" s="37"/>
      <c r="G623" s="139"/>
      <c r="H623" s="37"/>
      <c r="I623" s="37"/>
      <c r="J623" s="39"/>
      <c r="K623" s="39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</row>
    <row r="624" spans="1:38" ht="15" x14ac:dyDescent="0.25">
      <c r="A624" s="37"/>
      <c r="B624" s="37"/>
      <c r="C624" s="37"/>
      <c r="D624" s="37"/>
      <c r="E624" s="37"/>
      <c r="F624" s="37"/>
      <c r="G624" s="139"/>
      <c r="H624" s="37"/>
      <c r="I624" s="37"/>
      <c r="J624" s="39"/>
      <c r="K624" s="39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</row>
    <row r="625" spans="1:38" ht="15" x14ac:dyDescent="0.25">
      <c r="A625" s="37"/>
      <c r="B625" s="37"/>
      <c r="C625" s="37"/>
      <c r="D625" s="37"/>
      <c r="E625" s="37"/>
      <c r="F625" s="37"/>
      <c r="G625" s="139"/>
      <c r="H625" s="37"/>
      <c r="I625" s="37"/>
      <c r="J625" s="39"/>
      <c r="K625" s="39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</row>
    <row r="626" spans="1:38" ht="15" x14ac:dyDescent="0.25">
      <c r="A626" s="37"/>
      <c r="B626" s="37"/>
      <c r="C626" s="37"/>
      <c r="D626" s="37"/>
      <c r="E626" s="37"/>
      <c r="F626" s="37"/>
      <c r="G626" s="139"/>
      <c r="H626" s="37"/>
      <c r="I626" s="37"/>
      <c r="J626" s="39"/>
      <c r="K626" s="39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</row>
    <row r="627" spans="1:38" ht="15" x14ac:dyDescent="0.25">
      <c r="A627" s="37"/>
      <c r="B627" s="37"/>
      <c r="C627" s="37"/>
      <c r="D627" s="37"/>
      <c r="E627" s="37"/>
      <c r="F627" s="37"/>
      <c r="G627" s="139"/>
      <c r="H627" s="37"/>
      <c r="I627" s="37"/>
      <c r="J627" s="39"/>
      <c r="K627" s="39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</row>
    <row r="628" spans="1:38" ht="15" x14ac:dyDescent="0.25">
      <c r="A628" s="37"/>
      <c r="B628" s="37"/>
      <c r="C628" s="37"/>
      <c r="D628" s="37"/>
      <c r="E628" s="37"/>
      <c r="F628" s="37"/>
      <c r="G628" s="139"/>
      <c r="H628" s="37"/>
      <c r="I628" s="37"/>
      <c r="J628" s="39"/>
      <c r="K628" s="39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</row>
    <row r="629" spans="1:38" ht="15" x14ac:dyDescent="0.25">
      <c r="A629" s="37"/>
      <c r="B629" s="37"/>
      <c r="C629" s="37"/>
      <c r="D629" s="37"/>
      <c r="E629" s="37"/>
      <c r="F629" s="37"/>
      <c r="G629" s="139"/>
      <c r="H629" s="37"/>
      <c r="I629" s="37"/>
      <c r="J629" s="39"/>
      <c r="K629" s="39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</row>
    <row r="630" spans="1:38" ht="15" x14ac:dyDescent="0.25">
      <c r="A630" s="37"/>
      <c r="B630" s="37"/>
      <c r="C630" s="37"/>
      <c r="D630" s="37"/>
      <c r="E630" s="37"/>
      <c r="F630" s="37"/>
      <c r="G630" s="139"/>
      <c r="H630" s="37"/>
      <c r="I630" s="37"/>
      <c r="J630" s="39"/>
      <c r="K630" s="39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</row>
    <row r="631" spans="1:38" ht="15" x14ac:dyDescent="0.25">
      <c r="A631" s="37"/>
      <c r="B631" s="37"/>
      <c r="C631" s="37"/>
      <c r="D631" s="37"/>
      <c r="E631" s="37"/>
      <c r="F631" s="37"/>
      <c r="G631" s="139"/>
      <c r="H631" s="37"/>
      <c r="I631" s="37"/>
      <c r="J631" s="39"/>
      <c r="K631" s="39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</row>
    <row r="632" spans="1:38" ht="15" x14ac:dyDescent="0.25">
      <c r="A632" s="37"/>
      <c r="B632" s="37"/>
      <c r="C632" s="37"/>
      <c r="D632" s="37"/>
      <c r="E632" s="37"/>
      <c r="F632" s="37"/>
      <c r="G632" s="139"/>
      <c r="H632" s="37"/>
      <c r="I632" s="37"/>
      <c r="J632" s="39"/>
      <c r="K632" s="39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</row>
    <row r="633" spans="1:38" ht="15" x14ac:dyDescent="0.25">
      <c r="A633" s="37"/>
      <c r="B633" s="37"/>
      <c r="C633" s="37"/>
      <c r="D633" s="37"/>
      <c r="E633" s="37"/>
      <c r="F633" s="37"/>
      <c r="G633" s="139"/>
      <c r="H633" s="37"/>
      <c r="I633" s="37"/>
      <c r="J633" s="39"/>
      <c r="K633" s="39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</row>
    <row r="634" spans="1:38" ht="15" x14ac:dyDescent="0.25">
      <c r="A634" s="37"/>
      <c r="B634" s="37"/>
      <c r="C634" s="37"/>
      <c r="D634" s="37"/>
      <c r="E634" s="37"/>
      <c r="F634" s="37"/>
      <c r="G634" s="139"/>
      <c r="H634" s="37"/>
      <c r="I634" s="37"/>
      <c r="J634" s="39"/>
      <c r="K634" s="39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</row>
    <row r="635" spans="1:38" ht="15" x14ac:dyDescent="0.25">
      <c r="A635" s="37"/>
      <c r="B635" s="37"/>
      <c r="C635" s="37"/>
      <c r="D635" s="37"/>
      <c r="E635" s="37"/>
      <c r="F635" s="37"/>
      <c r="G635" s="139"/>
      <c r="H635" s="37"/>
      <c r="I635" s="37"/>
      <c r="J635" s="39"/>
      <c r="K635" s="39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</row>
    <row r="636" spans="1:38" ht="15" x14ac:dyDescent="0.25">
      <c r="A636" s="37"/>
      <c r="B636" s="37"/>
      <c r="C636" s="37"/>
      <c r="D636" s="37"/>
      <c r="E636" s="37"/>
      <c r="F636" s="37"/>
      <c r="G636" s="139"/>
      <c r="H636" s="37"/>
      <c r="I636" s="37"/>
      <c r="J636" s="39"/>
      <c r="K636" s="39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</row>
    <row r="637" spans="1:38" ht="15" x14ac:dyDescent="0.25">
      <c r="A637" s="37"/>
      <c r="B637" s="37"/>
      <c r="C637" s="37"/>
      <c r="D637" s="37"/>
      <c r="E637" s="37"/>
      <c r="F637" s="37"/>
      <c r="G637" s="139"/>
      <c r="H637" s="37"/>
      <c r="I637" s="37"/>
      <c r="J637" s="39"/>
      <c r="K637" s="39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</row>
    <row r="638" spans="1:38" ht="15" x14ac:dyDescent="0.25">
      <c r="A638" s="37"/>
      <c r="B638" s="37"/>
      <c r="C638" s="37"/>
      <c r="D638" s="37"/>
      <c r="E638" s="37"/>
      <c r="F638" s="37"/>
      <c r="G638" s="139"/>
      <c r="H638" s="37"/>
      <c r="I638" s="37"/>
      <c r="J638" s="39"/>
      <c r="K638" s="39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</row>
    <row r="639" spans="1:38" ht="15" x14ac:dyDescent="0.25">
      <c r="A639" s="37"/>
      <c r="B639" s="37"/>
      <c r="C639" s="37"/>
      <c r="D639" s="37"/>
      <c r="E639" s="37"/>
      <c r="F639" s="37"/>
      <c r="G639" s="139"/>
      <c r="H639" s="37"/>
      <c r="I639" s="37"/>
      <c r="J639" s="39"/>
      <c r="K639" s="39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</row>
    <row r="640" spans="1:38" ht="15" x14ac:dyDescent="0.25">
      <c r="A640" s="37"/>
      <c r="B640" s="37"/>
      <c r="C640" s="37"/>
      <c r="D640" s="37"/>
      <c r="E640" s="37"/>
      <c r="F640" s="37"/>
      <c r="G640" s="139"/>
      <c r="H640" s="37"/>
      <c r="I640" s="37"/>
      <c r="J640" s="39"/>
      <c r="K640" s="39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</row>
    <row r="641" spans="1:38" ht="15" x14ac:dyDescent="0.25">
      <c r="A641" s="37"/>
      <c r="B641" s="37"/>
      <c r="C641" s="37"/>
      <c r="D641" s="37"/>
      <c r="E641" s="37"/>
      <c r="F641" s="37"/>
      <c r="G641" s="139"/>
      <c r="H641" s="37"/>
      <c r="I641" s="37"/>
      <c r="J641" s="39"/>
      <c r="K641" s="39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</row>
    <row r="642" spans="1:38" ht="15" x14ac:dyDescent="0.25">
      <c r="A642" s="37"/>
      <c r="B642" s="37"/>
      <c r="C642" s="37"/>
      <c r="D642" s="37"/>
      <c r="E642" s="37"/>
      <c r="F642" s="37"/>
      <c r="G642" s="139"/>
      <c r="H642" s="37"/>
      <c r="I642" s="37"/>
      <c r="J642" s="39"/>
      <c r="K642" s="39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</row>
    <row r="643" spans="1:38" ht="15" x14ac:dyDescent="0.25">
      <c r="A643" s="37"/>
      <c r="B643" s="37"/>
      <c r="C643" s="37"/>
      <c r="D643" s="37"/>
      <c r="E643" s="37"/>
      <c r="F643" s="37"/>
      <c r="G643" s="139"/>
      <c r="H643" s="37"/>
      <c r="I643" s="37"/>
      <c r="J643" s="39"/>
      <c r="K643" s="39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</row>
    <row r="644" spans="1:38" ht="15" x14ac:dyDescent="0.25">
      <c r="A644" s="37"/>
      <c r="B644" s="37"/>
      <c r="C644" s="37"/>
      <c r="D644" s="37"/>
      <c r="E644" s="37"/>
      <c r="F644" s="37"/>
      <c r="G644" s="139"/>
      <c r="H644" s="37"/>
      <c r="I644" s="37"/>
      <c r="J644" s="39"/>
      <c r="K644" s="39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</row>
    <row r="645" spans="1:38" ht="15" x14ac:dyDescent="0.25">
      <c r="A645" s="37"/>
      <c r="B645" s="37"/>
      <c r="C645" s="37"/>
      <c r="D645" s="37"/>
      <c r="E645" s="37"/>
      <c r="F645" s="37"/>
      <c r="G645" s="139"/>
      <c r="H645" s="37"/>
      <c r="I645" s="37"/>
      <c r="J645" s="39"/>
      <c r="K645" s="39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</row>
    <row r="646" spans="1:38" ht="15" x14ac:dyDescent="0.25">
      <c r="A646" s="37"/>
      <c r="B646" s="37"/>
      <c r="C646" s="37"/>
      <c r="D646" s="37"/>
      <c r="E646" s="37"/>
      <c r="F646" s="37"/>
      <c r="G646" s="139"/>
      <c r="H646" s="37"/>
      <c r="I646" s="37"/>
      <c r="J646" s="39"/>
      <c r="K646" s="39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</row>
    <row r="647" spans="1:38" ht="15" x14ac:dyDescent="0.25">
      <c r="A647" s="37"/>
      <c r="B647" s="37"/>
      <c r="C647" s="37"/>
      <c r="D647" s="37"/>
      <c r="E647" s="37"/>
      <c r="F647" s="37"/>
      <c r="G647" s="139"/>
      <c r="H647" s="37"/>
      <c r="I647" s="37"/>
      <c r="J647" s="39"/>
      <c r="K647" s="39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</row>
    <row r="648" spans="1:38" ht="15" x14ac:dyDescent="0.25">
      <c r="A648" s="37"/>
      <c r="B648" s="37"/>
      <c r="C648" s="37"/>
      <c r="D648" s="37"/>
      <c r="E648" s="37"/>
      <c r="F648" s="37"/>
      <c r="G648" s="139"/>
      <c r="H648" s="37"/>
      <c r="I648" s="37"/>
      <c r="J648" s="39"/>
      <c r="K648" s="39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</row>
    <row r="649" spans="1:38" ht="15" x14ac:dyDescent="0.25">
      <c r="A649" s="37"/>
      <c r="B649" s="37"/>
      <c r="C649" s="37"/>
      <c r="D649" s="37"/>
      <c r="E649" s="37"/>
      <c r="F649" s="37"/>
      <c r="G649" s="139"/>
      <c r="H649" s="37"/>
      <c r="I649" s="37"/>
      <c r="J649" s="39"/>
      <c r="K649" s="39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</row>
    <row r="650" spans="1:38" ht="15" x14ac:dyDescent="0.25">
      <c r="A650" s="37"/>
      <c r="B650" s="37"/>
      <c r="C650" s="37"/>
      <c r="D650" s="37"/>
      <c r="E650" s="37"/>
      <c r="F650" s="37"/>
      <c r="G650" s="139"/>
      <c r="H650" s="37"/>
      <c r="I650" s="37"/>
      <c r="J650" s="39"/>
      <c r="K650" s="39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</row>
    <row r="651" spans="1:38" ht="15" x14ac:dyDescent="0.25">
      <c r="A651" s="37"/>
      <c r="B651" s="37"/>
      <c r="C651" s="37"/>
      <c r="D651" s="37"/>
      <c r="E651" s="37"/>
      <c r="F651" s="37"/>
      <c r="G651" s="139"/>
      <c r="H651" s="37"/>
      <c r="I651" s="37"/>
      <c r="J651" s="39"/>
      <c r="K651" s="39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</row>
    <row r="652" spans="1:38" ht="15" x14ac:dyDescent="0.25">
      <c r="A652" s="37"/>
      <c r="B652" s="37"/>
      <c r="C652" s="37"/>
      <c r="D652" s="37"/>
      <c r="E652" s="37"/>
      <c r="F652" s="37"/>
      <c r="G652" s="139"/>
      <c r="H652" s="37"/>
      <c r="I652" s="37"/>
      <c r="J652" s="39"/>
      <c r="K652" s="39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</row>
    <row r="653" spans="1:38" ht="15" x14ac:dyDescent="0.25">
      <c r="A653" s="37"/>
      <c r="B653" s="37"/>
      <c r="C653" s="37"/>
      <c r="D653" s="37"/>
      <c r="E653" s="37"/>
      <c r="F653" s="37"/>
      <c r="G653" s="139"/>
      <c r="H653" s="37"/>
      <c r="I653" s="37"/>
      <c r="J653" s="39"/>
      <c r="K653" s="39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</row>
    <row r="654" spans="1:38" ht="15" x14ac:dyDescent="0.25">
      <c r="A654" s="37"/>
      <c r="B654" s="37"/>
      <c r="C654" s="37"/>
      <c r="D654" s="37"/>
      <c r="E654" s="37"/>
      <c r="F654" s="37"/>
      <c r="G654" s="139"/>
      <c r="H654" s="37"/>
      <c r="I654" s="37"/>
      <c r="J654" s="39"/>
      <c r="K654" s="39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</row>
    <row r="655" spans="1:38" ht="15" x14ac:dyDescent="0.25">
      <c r="A655" s="37"/>
      <c r="B655" s="37"/>
      <c r="C655" s="37"/>
      <c r="D655" s="37"/>
      <c r="E655" s="37"/>
      <c r="F655" s="37"/>
      <c r="G655" s="139"/>
      <c r="H655" s="37"/>
      <c r="I655" s="37"/>
      <c r="J655" s="39"/>
      <c r="K655" s="39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</row>
    <row r="656" spans="1:38" ht="15" x14ac:dyDescent="0.25">
      <c r="A656" s="37"/>
      <c r="B656" s="37"/>
      <c r="C656" s="37"/>
      <c r="D656" s="37"/>
      <c r="E656" s="37"/>
      <c r="F656" s="37"/>
      <c r="G656" s="139"/>
      <c r="H656" s="37"/>
      <c r="I656" s="37"/>
      <c r="J656" s="39"/>
      <c r="K656" s="39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</row>
    <row r="657" spans="1:38" ht="15" x14ac:dyDescent="0.25">
      <c r="A657" s="37"/>
      <c r="B657" s="37"/>
      <c r="C657" s="37"/>
      <c r="D657" s="37"/>
      <c r="E657" s="37"/>
      <c r="F657" s="37"/>
      <c r="G657" s="139"/>
      <c r="H657" s="37"/>
      <c r="I657" s="37"/>
      <c r="J657" s="39"/>
      <c r="K657" s="39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</row>
    <row r="658" spans="1:38" ht="15" x14ac:dyDescent="0.25">
      <c r="A658" s="37"/>
      <c r="B658" s="37"/>
      <c r="C658" s="37"/>
      <c r="D658" s="37"/>
      <c r="E658" s="37"/>
      <c r="F658" s="37"/>
      <c r="G658" s="139"/>
      <c r="H658" s="37"/>
      <c r="I658" s="37"/>
      <c r="J658" s="39"/>
      <c r="K658" s="39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</row>
    <row r="659" spans="1:38" ht="15" x14ac:dyDescent="0.25">
      <c r="A659" s="37"/>
      <c r="B659" s="37"/>
      <c r="C659" s="37"/>
      <c r="D659" s="37"/>
      <c r="E659" s="37"/>
      <c r="F659" s="37"/>
      <c r="G659" s="139"/>
      <c r="H659" s="37"/>
      <c r="I659" s="37"/>
      <c r="J659" s="39"/>
      <c r="K659" s="39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</row>
    <row r="660" spans="1:38" ht="15" x14ac:dyDescent="0.25">
      <c r="A660" s="37"/>
      <c r="B660" s="37"/>
      <c r="C660" s="37"/>
      <c r="D660" s="37"/>
      <c r="E660" s="37"/>
      <c r="F660" s="37"/>
      <c r="G660" s="139"/>
      <c r="H660" s="37"/>
      <c r="I660" s="37"/>
      <c r="J660" s="39"/>
      <c r="K660" s="39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</row>
    <row r="661" spans="1:38" ht="15" x14ac:dyDescent="0.25">
      <c r="A661" s="37"/>
      <c r="B661" s="37"/>
      <c r="C661" s="37"/>
      <c r="D661" s="37"/>
      <c r="E661" s="37"/>
      <c r="F661" s="37"/>
      <c r="G661" s="139"/>
      <c r="H661" s="37"/>
      <c r="I661" s="37"/>
      <c r="J661" s="39"/>
      <c r="K661" s="39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</row>
    <row r="662" spans="1:38" ht="15" x14ac:dyDescent="0.25">
      <c r="A662" s="37"/>
      <c r="B662" s="37"/>
      <c r="C662" s="37"/>
      <c r="D662" s="37"/>
      <c r="E662" s="37"/>
      <c r="F662" s="37"/>
      <c r="G662" s="139"/>
      <c r="H662" s="37"/>
      <c r="I662" s="37"/>
      <c r="J662" s="39"/>
      <c r="K662" s="39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</row>
    <row r="663" spans="1:38" ht="15" x14ac:dyDescent="0.25">
      <c r="A663" s="37"/>
      <c r="B663" s="37"/>
      <c r="C663" s="37"/>
      <c r="D663" s="37"/>
      <c r="E663" s="37"/>
      <c r="F663" s="37"/>
      <c r="G663" s="139"/>
      <c r="H663" s="37"/>
      <c r="I663" s="37"/>
      <c r="J663" s="39"/>
      <c r="K663" s="39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</row>
    <row r="664" spans="1:38" ht="15" x14ac:dyDescent="0.25">
      <c r="A664" s="37"/>
      <c r="B664" s="37"/>
      <c r="C664" s="37"/>
      <c r="D664" s="37"/>
      <c r="E664" s="37"/>
      <c r="F664" s="37"/>
      <c r="G664" s="139"/>
      <c r="H664" s="37"/>
      <c r="I664" s="37"/>
      <c r="J664" s="39"/>
      <c r="K664" s="39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</row>
    <row r="665" spans="1:38" ht="15" x14ac:dyDescent="0.25">
      <c r="A665" s="37"/>
      <c r="B665" s="37"/>
      <c r="C665" s="37"/>
      <c r="D665" s="37"/>
      <c r="E665" s="37"/>
      <c r="F665" s="37"/>
      <c r="G665" s="139"/>
      <c r="H665" s="37"/>
      <c r="I665" s="37"/>
      <c r="J665" s="39"/>
      <c r="K665" s="39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</row>
    <row r="666" spans="1:38" ht="15" x14ac:dyDescent="0.25">
      <c r="A666" s="37"/>
      <c r="B666" s="37"/>
      <c r="C666" s="37"/>
      <c r="D666" s="37"/>
      <c r="E666" s="37"/>
      <c r="F666" s="37"/>
      <c r="G666" s="139"/>
      <c r="H666" s="37"/>
      <c r="I666" s="37"/>
      <c r="J666" s="39"/>
      <c r="K666" s="39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</row>
    <row r="667" spans="1:38" ht="15" x14ac:dyDescent="0.25">
      <c r="A667" s="37"/>
      <c r="B667" s="37"/>
      <c r="C667" s="37"/>
      <c r="D667" s="37"/>
      <c r="E667" s="37"/>
      <c r="F667" s="37"/>
      <c r="G667" s="139"/>
      <c r="H667" s="37"/>
      <c r="I667" s="37"/>
      <c r="J667" s="39"/>
      <c r="K667" s="39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</row>
    <row r="668" spans="1:38" ht="15" x14ac:dyDescent="0.25">
      <c r="A668" s="37"/>
      <c r="B668" s="37"/>
      <c r="C668" s="37"/>
      <c r="D668" s="37"/>
      <c r="E668" s="37"/>
      <c r="F668" s="37"/>
      <c r="G668" s="139"/>
      <c r="H668" s="37"/>
      <c r="I668" s="37"/>
      <c r="J668" s="39"/>
      <c r="K668" s="39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</row>
    <row r="669" spans="1:38" ht="15" x14ac:dyDescent="0.25">
      <c r="A669" s="37"/>
      <c r="B669" s="37"/>
      <c r="C669" s="37"/>
      <c r="D669" s="37"/>
      <c r="E669" s="37"/>
      <c r="F669" s="37"/>
      <c r="G669" s="139"/>
      <c r="H669" s="37"/>
      <c r="I669" s="37"/>
      <c r="J669" s="39"/>
      <c r="K669" s="39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</row>
    <row r="670" spans="1:38" ht="15" x14ac:dyDescent="0.25">
      <c r="A670" s="37"/>
      <c r="B670" s="37"/>
      <c r="C670" s="37"/>
      <c r="D670" s="37"/>
      <c r="E670" s="37"/>
      <c r="F670" s="37"/>
      <c r="G670" s="139"/>
      <c r="H670" s="37"/>
      <c r="I670" s="37"/>
      <c r="J670" s="39"/>
      <c r="K670" s="39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</row>
    <row r="671" spans="1:38" ht="15" x14ac:dyDescent="0.25">
      <c r="A671" s="37"/>
      <c r="B671" s="37"/>
      <c r="C671" s="37"/>
      <c r="D671" s="37"/>
      <c r="E671" s="37"/>
      <c r="F671" s="37"/>
      <c r="G671" s="139"/>
      <c r="H671" s="37"/>
      <c r="I671" s="37"/>
      <c r="J671" s="39"/>
      <c r="K671" s="39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</row>
    <row r="672" spans="1:38" ht="15" x14ac:dyDescent="0.25">
      <c r="A672" s="37"/>
      <c r="B672" s="37"/>
      <c r="C672" s="37"/>
      <c r="D672" s="37"/>
      <c r="E672" s="37"/>
      <c r="F672" s="37"/>
      <c r="G672" s="139"/>
      <c r="H672" s="37"/>
      <c r="I672" s="37"/>
      <c r="J672" s="39"/>
      <c r="K672" s="39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</row>
    <row r="673" spans="1:38" ht="15" x14ac:dyDescent="0.25">
      <c r="A673" s="37"/>
      <c r="B673" s="37"/>
      <c r="C673" s="37"/>
      <c r="D673" s="37"/>
      <c r="E673" s="37"/>
      <c r="F673" s="37"/>
      <c r="G673" s="139"/>
      <c r="H673" s="37"/>
      <c r="I673" s="37"/>
      <c r="J673" s="39"/>
      <c r="K673" s="39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</row>
    <row r="674" spans="1:38" ht="15" x14ac:dyDescent="0.25">
      <c r="A674" s="37"/>
      <c r="B674" s="37"/>
      <c r="C674" s="37"/>
      <c r="D674" s="37"/>
      <c r="E674" s="37"/>
      <c r="F674" s="37"/>
      <c r="G674" s="139"/>
      <c r="H674" s="37"/>
      <c r="I674" s="37"/>
      <c r="J674" s="39"/>
      <c r="K674" s="39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</row>
    <row r="675" spans="1:38" ht="15" x14ac:dyDescent="0.25">
      <c r="A675" s="37"/>
      <c r="B675" s="37"/>
      <c r="C675" s="37"/>
      <c r="D675" s="37"/>
      <c r="E675" s="37"/>
      <c r="F675" s="37"/>
      <c r="G675" s="139"/>
      <c r="H675" s="37"/>
      <c r="I675" s="37"/>
      <c r="J675" s="39"/>
      <c r="K675" s="39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</row>
    <row r="676" spans="1:38" ht="15" x14ac:dyDescent="0.25">
      <c r="A676" s="37"/>
      <c r="B676" s="37"/>
      <c r="C676" s="37"/>
      <c r="D676" s="37"/>
      <c r="E676" s="37"/>
      <c r="F676" s="37"/>
      <c r="G676" s="139"/>
      <c r="H676" s="37"/>
      <c r="I676" s="37"/>
      <c r="J676" s="39"/>
      <c r="K676" s="39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</row>
    <row r="677" spans="1:38" ht="15" x14ac:dyDescent="0.25">
      <c r="A677" s="37"/>
      <c r="B677" s="37"/>
      <c r="C677" s="37"/>
      <c r="D677" s="37"/>
      <c r="E677" s="37"/>
      <c r="F677" s="37"/>
      <c r="G677" s="139"/>
      <c r="H677" s="37"/>
      <c r="I677" s="37"/>
      <c r="J677" s="39"/>
      <c r="K677" s="39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</row>
    <row r="678" spans="1:38" ht="15" x14ac:dyDescent="0.25">
      <c r="A678" s="37"/>
      <c r="B678" s="37"/>
      <c r="C678" s="37"/>
      <c r="D678" s="37"/>
      <c r="E678" s="37"/>
      <c r="F678" s="37"/>
      <c r="G678" s="139"/>
      <c r="H678" s="37"/>
      <c r="I678" s="37"/>
      <c r="J678" s="39"/>
      <c r="K678" s="39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</row>
    <row r="679" spans="1:38" ht="15" x14ac:dyDescent="0.25">
      <c r="A679" s="37"/>
      <c r="B679" s="37"/>
      <c r="C679" s="37"/>
      <c r="D679" s="37"/>
      <c r="E679" s="37"/>
      <c r="F679" s="37"/>
      <c r="G679" s="139"/>
      <c r="H679" s="37"/>
      <c r="I679" s="37"/>
      <c r="J679" s="39"/>
      <c r="K679" s="39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</row>
    <row r="680" spans="1:38" ht="15" x14ac:dyDescent="0.25">
      <c r="A680" s="37"/>
      <c r="B680" s="37"/>
      <c r="C680" s="37"/>
      <c r="D680" s="37"/>
      <c r="E680" s="37"/>
      <c r="F680" s="37"/>
      <c r="G680" s="139"/>
      <c r="H680" s="37"/>
      <c r="I680" s="37"/>
      <c r="J680" s="39"/>
      <c r="K680" s="39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</row>
    <row r="681" spans="1:38" ht="15" x14ac:dyDescent="0.25">
      <c r="A681" s="37"/>
      <c r="B681" s="37"/>
      <c r="C681" s="37"/>
      <c r="D681" s="37"/>
      <c r="E681" s="37"/>
      <c r="F681" s="37"/>
      <c r="G681" s="139"/>
      <c r="H681" s="37"/>
      <c r="I681" s="37"/>
      <c r="J681" s="39"/>
      <c r="K681" s="39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</row>
    <row r="682" spans="1:38" ht="15" x14ac:dyDescent="0.25">
      <c r="A682" s="37"/>
      <c r="B682" s="37"/>
      <c r="C682" s="37"/>
      <c r="D682" s="37"/>
      <c r="E682" s="37"/>
      <c r="F682" s="37"/>
      <c r="G682" s="139"/>
      <c r="H682" s="37"/>
      <c r="I682" s="37"/>
      <c r="J682" s="39"/>
      <c r="K682" s="39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</row>
    <row r="683" spans="1:38" ht="15" x14ac:dyDescent="0.25">
      <c r="A683" s="37"/>
      <c r="B683" s="37"/>
      <c r="C683" s="37"/>
      <c r="D683" s="37"/>
      <c r="E683" s="37"/>
      <c r="F683" s="37"/>
      <c r="G683" s="139"/>
      <c r="H683" s="37"/>
      <c r="I683" s="37"/>
      <c r="J683" s="39"/>
      <c r="K683" s="39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</row>
    <row r="684" spans="1:38" ht="15" x14ac:dyDescent="0.25">
      <c r="A684" s="37"/>
      <c r="B684" s="37"/>
      <c r="C684" s="37"/>
      <c r="D684" s="37"/>
      <c r="E684" s="37"/>
      <c r="F684" s="37"/>
      <c r="G684" s="139"/>
      <c r="H684" s="37"/>
      <c r="I684" s="37"/>
      <c r="J684" s="39"/>
      <c r="K684" s="39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</row>
    <row r="685" spans="1:38" ht="15" x14ac:dyDescent="0.25">
      <c r="A685" s="37"/>
      <c r="B685" s="37"/>
      <c r="C685" s="37"/>
      <c r="D685" s="37"/>
      <c r="E685" s="37"/>
      <c r="F685" s="37"/>
      <c r="G685" s="139"/>
      <c r="H685" s="37"/>
      <c r="I685" s="37"/>
      <c r="J685" s="39"/>
      <c r="K685" s="39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</row>
    <row r="686" spans="1:38" ht="15" x14ac:dyDescent="0.25">
      <c r="A686" s="37"/>
      <c r="B686" s="37"/>
      <c r="C686" s="37"/>
      <c r="D686" s="37"/>
      <c r="E686" s="37"/>
      <c r="F686" s="37"/>
      <c r="G686" s="139"/>
      <c r="H686" s="37"/>
      <c r="I686" s="37"/>
      <c r="J686" s="39"/>
      <c r="K686" s="39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</row>
    <row r="687" spans="1:38" ht="15" x14ac:dyDescent="0.25">
      <c r="A687" s="37"/>
      <c r="B687" s="37"/>
      <c r="C687" s="37"/>
      <c r="D687" s="37"/>
      <c r="E687" s="37"/>
      <c r="F687" s="37"/>
      <c r="G687" s="139"/>
      <c r="H687" s="37"/>
      <c r="I687" s="37"/>
      <c r="J687" s="39"/>
      <c r="K687" s="39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</row>
    <row r="688" spans="1:38" ht="15" x14ac:dyDescent="0.25">
      <c r="A688" s="37"/>
      <c r="B688" s="37"/>
      <c r="C688" s="37"/>
      <c r="D688" s="37"/>
      <c r="E688" s="37"/>
      <c r="F688" s="37"/>
      <c r="G688" s="139"/>
      <c r="H688" s="37"/>
      <c r="I688" s="37"/>
      <c r="J688" s="39"/>
      <c r="K688" s="39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</row>
    <row r="689" spans="1:38" ht="15" x14ac:dyDescent="0.25">
      <c r="A689" s="37"/>
      <c r="B689" s="37"/>
      <c r="C689" s="37"/>
      <c r="D689" s="37"/>
      <c r="E689" s="37"/>
      <c r="F689" s="37"/>
      <c r="G689" s="139"/>
      <c r="H689" s="37"/>
      <c r="I689" s="37"/>
      <c r="J689" s="39"/>
      <c r="K689" s="39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</row>
    <row r="690" spans="1:38" ht="15" x14ac:dyDescent="0.25">
      <c r="A690" s="37"/>
      <c r="B690" s="37"/>
      <c r="C690" s="37"/>
      <c r="D690" s="37"/>
      <c r="E690" s="37"/>
      <c r="F690" s="37"/>
      <c r="G690" s="139"/>
      <c r="H690" s="37"/>
      <c r="I690" s="37"/>
      <c r="J690" s="39"/>
      <c r="K690" s="39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</row>
    <row r="691" spans="1:38" ht="15" x14ac:dyDescent="0.25">
      <c r="A691" s="37"/>
      <c r="B691" s="37"/>
      <c r="C691" s="37"/>
      <c r="D691" s="37"/>
      <c r="E691" s="37"/>
      <c r="F691" s="37"/>
      <c r="G691" s="139"/>
      <c r="H691" s="37"/>
      <c r="I691" s="37"/>
      <c r="J691" s="39"/>
      <c r="K691" s="39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</row>
    <row r="692" spans="1:38" ht="15" x14ac:dyDescent="0.25">
      <c r="A692" s="37"/>
      <c r="B692" s="37"/>
      <c r="C692" s="37"/>
      <c r="D692" s="37"/>
      <c r="E692" s="37"/>
      <c r="F692" s="37"/>
      <c r="G692" s="139"/>
      <c r="H692" s="37"/>
      <c r="I692" s="37"/>
      <c r="J692" s="39"/>
      <c r="K692" s="39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</row>
    <row r="693" spans="1:38" ht="15" x14ac:dyDescent="0.25">
      <c r="A693" s="37"/>
      <c r="B693" s="37"/>
      <c r="C693" s="37"/>
      <c r="D693" s="37"/>
      <c r="E693" s="37"/>
      <c r="F693" s="37"/>
      <c r="G693" s="139"/>
      <c r="H693" s="37"/>
      <c r="I693" s="37"/>
      <c r="J693" s="39"/>
      <c r="K693" s="39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</row>
    <row r="694" spans="1:38" ht="15" x14ac:dyDescent="0.25">
      <c r="A694" s="37"/>
      <c r="B694" s="37"/>
      <c r="C694" s="37"/>
      <c r="D694" s="37"/>
      <c r="E694" s="37"/>
      <c r="F694" s="37"/>
      <c r="G694" s="139"/>
      <c r="H694" s="37"/>
      <c r="I694" s="37"/>
      <c r="J694" s="39"/>
      <c r="K694" s="39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</row>
    <row r="695" spans="1:38" ht="15" x14ac:dyDescent="0.25">
      <c r="A695" s="37"/>
      <c r="B695" s="37"/>
      <c r="C695" s="37"/>
      <c r="D695" s="37"/>
      <c r="E695" s="37"/>
      <c r="F695" s="37"/>
      <c r="G695" s="139"/>
      <c r="H695" s="37"/>
      <c r="I695" s="37"/>
      <c r="J695" s="39"/>
      <c r="K695" s="39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</row>
    <row r="696" spans="1:38" ht="15" x14ac:dyDescent="0.25">
      <c r="A696" s="37"/>
      <c r="B696" s="37"/>
      <c r="C696" s="37"/>
      <c r="D696" s="37"/>
      <c r="E696" s="37"/>
      <c r="F696" s="37"/>
      <c r="G696" s="139"/>
      <c r="H696" s="37"/>
      <c r="I696" s="37"/>
      <c r="J696" s="39"/>
      <c r="K696" s="39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</row>
    <row r="697" spans="1:38" ht="15" x14ac:dyDescent="0.25">
      <c r="A697" s="37"/>
      <c r="B697" s="37"/>
      <c r="C697" s="37"/>
      <c r="D697" s="37"/>
      <c r="E697" s="37"/>
      <c r="F697" s="37"/>
      <c r="G697" s="139"/>
      <c r="H697" s="37"/>
      <c r="I697" s="37"/>
      <c r="J697" s="39"/>
      <c r="K697" s="39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</row>
    <row r="698" spans="1:38" ht="15" x14ac:dyDescent="0.25">
      <c r="A698" s="37"/>
      <c r="B698" s="37"/>
      <c r="C698" s="37"/>
      <c r="D698" s="37"/>
      <c r="E698" s="37"/>
      <c r="F698" s="37"/>
      <c r="G698" s="139"/>
      <c r="H698" s="37"/>
      <c r="I698" s="37"/>
      <c r="J698" s="39"/>
      <c r="K698" s="39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</row>
    <row r="699" spans="1:38" ht="15" x14ac:dyDescent="0.25">
      <c r="A699" s="37"/>
      <c r="B699" s="37"/>
      <c r="C699" s="37"/>
      <c r="D699" s="37"/>
      <c r="E699" s="37"/>
      <c r="F699" s="37"/>
      <c r="G699" s="139"/>
      <c r="H699" s="37"/>
      <c r="I699" s="37"/>
      <c r="J699" s="39"/>
      <c r="K699" s="39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</row>
    <row r="700" spans="1:38" ht="15" x14ac:dyDescent="0.25">
      <c r="A700" s="37"/>
      <c r="B700" s="37"/>
      <c r="C700" s="37"/>
      <c r="D700" s="37"/>
      <c r="E700" s="37"/>
      <c r="F700" s="37"/>
      <c r="G700" s="139"/>
      <c r="H700" s="37"/>
      <c r="I700" s="37"/>
      <c r="J700" s="39"/>
      <c r="K700" s="39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</row>
    <row r="701" spans="1:38" ht="15" x14ac:dyDescent="0.25">
      <c r="A701" s="37"/>
      <c r="B701" s="37"/>
      <c r="C701" s="37"/>
      <c r="D701" s="37"/>
      <c r="E701" s="37"/>
      <c r="F701" s="37"/>
      <c r="G701" s="139"/>
      <c r="H701" s="37"/>
      <c r="I701" s="37"/>
      <c r="J701" s="39"/>
      <c r="K701" s="39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</row>
    <row r="702" spans="1:38" ht="15" x14ac:dyDescent="0.25">
      <c r="A702" s="37"/>
      <c r="B702" s="37"/>
      <c r="C702" s="37"/>
      <c r="D702" s="37"/>
      <c r="E702" s="37"/>
      <c r="F702" s="37"/>
      <c r="G702" s="139"/>
      <c r="H702" s="37"/>
      <c r="I702" s="37"/>
      <c r="J702" s="39"/>
      <c r="K702" s="39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</row>
    <row r="703" spans="1:38" ht="15" x14ac:dyDescent="0.25">
      <c r="A703" s="37"/>
      <c r="B703" s="37"/>
      <c r="C703" s="37"/>
      <c r="D703" s="37"/>
      <c r="E703" s="37"/>
      <c r="F703" s="37"/>
      <c r="G703" s="139"/>
      <c r="H703" s="37"/>
      <c r="I703" s="37"/>
      <c r="J703" s="39"/>
      <c r="K703" s="39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</row>
    <row r="704" spans="1:38" ht="15" x14ac:dyDescent="0.25">
      <c r="A704" s="37"/>
      <c r="B704" s="37"/>
      <c r="C704" s="37"/>
      <c r="D704" s="37"/>
      <c r="E704" s="37"/>
      <c r="F704" s="37"/>
      <c r="G704" s="139"/>
      <c r="H704" s="37"/>
      <c r="I704" s="37"/>
      <c r="J704" s="39"/>
      <c r="K704" s="39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</row>
    <row r="705" spans="1:38" ht="15" x14ac:dyDescent="0.25">
      <c r="A705" s="37"/>
      <c r="B705" s="37"/>
      <c r="C705" s="37"/>
      <c r="D705" s="37"/>
      <c r="E705" s="37"/>
      <c r="F705" s="37"/>
      <c r="G705" s="139"/>
      <c r="H705" s="37"/>
      <c r="I705" s="37"/>
      <c r="J705" s="39"/>
      <c r="K705" s="39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</row>
    <row r="706" spans="1:38" ht="15" x14ac:dyDescent="0.25">
      <c r="A706" s="37"/>
      <c r="B706" s="37"/>
      <c r="C706" s="37"/>
      <c r="D706" s="37"/>
      <c r="E706" s="37"/>
      <c r="F706" s="37"/>
      <c r="G706" s="139"/>
      <c r="H706" s="37"/>
      <c r="I706" s="37"/>
      <c r="J706" s="39"/>
      <c r="K706" s="39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</row>
    <row r="707" spans="1:38" ht="15" x14ac:dyDescent="0.25">
      <c r="A707" s="37"/>
      <c r="B707" s="37"/>
      <c r="C707" s="37"/>
      <c r="D707" s="37"/>
      <c r="E707" s="37"/>
      <c r="F707" s="37"/>
      <c r="G707" s="139"/>
      <c r="H707" s="37"/>
      <c r="I707" s="37"/>
      <c r="J707" s="39"/>
      <c r="K707" s="39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</row>
    <row r="708" spans="1:38" ht="15" x14ac:dyDescent="0.25">
      <c r="A708" s="37"/>
      <c r="B708" s="37"/>
      <c r="C708" s="37"/>
      <c r="D708" s="37"/>
      <c r="E708" s="37"/>
      <c r="F708" s="37"/>
      <c r="G708" s="139"/>
      <c r="H708" s="37"/>
      <c r="I708" s="37"/>
      <c r="J708" s="39"/>
      <c r="K708" s="39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</row>
    <row r="709" spans="1:38" ht="15" x14ac:dyDescent="0.25">
      <c r="A709" s="37"/>
      <c r="B709" s="37"/>
      <c r="C709" s="37"/>
      <c r="D709" s="37"/>
      <c r="E709" s="37"/>
      <c r="F709" s="37"/>
      <c r="G709" s="139"/>
      <c r="H709" s="37"/>
      <c r="I709" s="37"/>
      <c r="J709" s="39"/>
      <c r="K709" s="39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</row>
    <row r="710" spans="1:38" ht="15" x14ac:dyDescent="0.25">
      <c r="A710" s="37"/>
      <c r="B710" s="37"/>
      <c r="C710" s="37"/>
      <c r="D710" s="37"/>
      <c r="E710" s="37"/>
      <c r="F710" s="37"/>
      <c r="G710" s="139"/>
      <c r="H710" s="37"/>
      <c r="I710" s="37"/>
      <c r="J710" s="39"/>
      <c r="K710" s="39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</row>
    <row r="711" spans="1:38" ht="15" x14ac:dyDescent="0.25">
      <c r="A711" s="37"/>
      <c r="B711" s="37"/>
      <c r="C711" s="37"/>
      <c r="D711" s="37"/>
      <c r="E711" s="37"/>
      <c r="F711" s="37"/>
      <c r="G711" s="139"/>
      <c r="H711" s="37"/>
      <c r="I711" s="37"/>
      <c r="J711" s="39"/>
      <c r="K711" s="39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</row>
    <row r="712" spans="1:38" ht="15" x14ac:dyDescent="0.25">
      <c r="A712" s="37"/>
      <c r="B712" s="37"/>
      <c r="C712" s="37"/>
      <c r="D712" s="37"/>
      <c r="E712" s="37"/>
      <c r="F712" s="37"/>
      <c r="G712" s="139"/>
      <c r="H712" s="37"/>
      <c r="I712" s="37"/>
      <c r="J712" s="39"/>
      <c r="K712" s="39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</row>
    <row r="713" spans="1:38" ht="15" x14ac:dyDescent="0.25">
      <c r="A713" s="37"/>
      <c r="B713" s="37"/>
      <c r="C713" s="37"/>
      <c r="D713" s="37"/>
      <c r="E713" s="37"/>
      <c r="F713" s="37"/>
      <c r="G713" s="139"/>
      <c r="H713" s="37"/>
      <c r="I713" s="37"/>
      <c r="J713" s="39"/>
      <c r="K713" s="39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</row>
    <row r="714" spans="1:38" ht="15" x14ac:dyDescent="0.25">
      <c r="A714" s="37"/>
      <c r="B714" s="37"/>
      <c r="C714" s="37"/>
      <c r="D714" s="37"/>
      <c r="E714" s="37"/>
      <c r="F714" s="37"/>
      <c r="G714" s="139"/>
      <c r="H714" s="37"/>
      <c r="I714" s="37"/>
      <c r="J714" s="39"/>
      <c r="K714" s="39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</row>
    <row r="715" spans="1:38" ht="15" x14ac:dyDescent="0.25">
      <c r="A715" s="37"/>
      <c r="B715" s="37"/>
      <c r="C715" s="37"/>
      <c r="D715" s="37"/>
      <c r="E715" s="37"/>
      <c r="F715" s="37"/>
      <c r="G715" s="139"/>
      <c r="H715" s="37"/>
      <c r="I715" s="37"/>
      <c r="J715" s="39"/>
      <c r="K715" s="39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</row>
    <row r="716" spans="1:38" ht="15" x14ac:dyDescent="0.25">
      <c r="A716" s="37"/>
      <c r="B716" s="37"/>
      <c r="C716" s="37"/>
      <c r="D716" s="37"/>
      <c r="E716" s="37"/>
      <c r="F716" s="37"/>
      <c r="G716" s="139"/>
      <c r="H716" s="37"/>
      <c r="I716" s="37"/>
      <c r="J716" s="39"/>
      <c r="K716" s="39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</row>
    <row r="717" spans="1:38" ht="15" x14ac:dyDescent="0.25">
      <c r="A717" s="37"/>
      <c r="B717" s="37"/>
      <c r="C717" s="37"/>
      <c r="D717" s="37"/>
      <c r="E717" s="37"/>
      <c r="F717" s="37"/>
      <c r="G717" s="139"/>
      <c r="H717" s="37"/>
      <c r="I717" s="37"/>
      <c r="J717" s="39"/>
      <c r="K717" s="39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</row>
    <row r="718" spans="1:38" ht="15" x14ac:dyDescent="0.25">
      <c r="A718" s="37"/>
      <c r="B718" s="37"/>
      <c r="C718" s="37"/>
      <c r="D718" s="37"/>
      <c r="E718" s="37"/>
      <c r="F718" s="37"/>
      <c r="G718" s="139"/>
      <c r="H718" s="37"/>
      <c r="I718" s="37"/>
      <c r="J718" s="39"/>
      <c r="K718" s="39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</row>
    <row r="719" spans="1:38" ht="15" x14ac:dyDescent="0.25">
      <c r="A719" s="37"/>
      <c r="B719" s="37"/>
      <c r="C719" s="37"/>
      <c r="D719" s="37"/>
      <c r="E719" s="37"/>
      <c r="F719" s="37"/>
      <c r="G719" s="139"/>
      <c r="H719" s="37"/>
      <c r="I719" s="37"/>
      <c r="J719" s="39"/>
      <c r="K719" s="39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</row>
    <row r="720" spans="1:38" ht="15" x14ac:dyDescent="0.25">
      <c r="A720" s="37"/>
      <c r="B720" s="37"/>
      <c r="C720" s="37"/>
      <c r="D720" s="37"/>
      <c r="E720" s="37"/>
      <c r="F720" s="37"/>
      <c r="G720" s="139"/>
      <c r="H720" s="37"/>
      <c r="I720" s="37"/>
      <c r="J720" s="39"/>
      <c r="K720" s="39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</row>
    <row r="721" spans="1:38" ht="15" x14ac:dyDescent="0.25">
      <c r="A721" s="37"/>
      <c r="B721" s="37"/>
      <c r="C721" s="37"/>
      <c r="D721" s="37"/>
      <c r="E721" s="37"/>
      <c r="F721" s="37"/>
      <c r="G721" s="139"/>
      <c r="H721" s="37"/>
      <c r="I721" s="37"/>
      <c r="J721" s="39"/>
      <c r="K721" s="39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</row>
    <row r="722" spans="1:38" ht="15" x14ac:dyDescent="0.25">
      <c r="A722" s="37"/>
      <c r="B722" s="37"/>
      <c r="C722" s="37"/>
      <c r="D722" s="37"/>
      <c r="E722" s="37"/>
      <c r="F722" s="37"/>
      <c r="G722" s="139"/>
      <c r="H722" s="37"/>
      <c r="I722" s="37"/>
      <c r="J722" s="39"/>
      <c r="K722" s="39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</row>
    <row r="723" spans="1:38" ht="15" x14ac:dyDescent="0.25">
      <c r="A723" s="37"/>
      <c r="B723" s="37"/>
      <c r="C723" s="37"/>
      <c r="D723" s="37"/>
      <c r="E723" s="37"/>
      <c r="F723" s="37"/>
      <c r="G723" s="139"/>
      <c r="H723" s="37"/>
      <c r="I723" s="37"/>
      <c r="J723" s="39"/>
      <c r="K723" s="39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</row>
    <row r="724" spans="1:38" ht="15" x14ac:dyDescent="0.25">
      <c r="A724" s="37"/>
      <c r="B724" s="37"/>
      <c r="C724" s="37"/>
      <c r="D724" s="37"/>
      <c r="E724" s="37"/>
      <c r="F724" s="37"/>
      <c r="G724" s="139"/>
      <c r="H724" s="37"/>
      <c r="I724" s="37"/>
      <c r="J724" s="39"/>
      <c r="K724" s="39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</row>
    <row r="725" spans="1:38" ht="15" x14ac:dyDescent="0.25">
      <c r="A725" s="37"/>
      <c r="B725" s="37"/>
      <c r="C725" s="37"/>
      <c r="D725" s="37"/>
      <c r="E725" s="37"/>
      <c r="F725" s="37"/>
      <c r="G725" s="139"/>
      <c r="H725" s="37"/>
      <c r="I725" s="37"/>
      <c r="J725" s="39"/>
      <c r="K725" s="39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</row>
    <row r="726" spans="1:38" ht="15" x14ac:dyDescent="0.25">
      <c r="A726" s="37"/>
      <c r="B726" s="37"/>
      <c r="C726" s="37"/>
      <c r="D726" s="37"/>
      <c r="E726" s="37"/>
      <c r="F726" s="37"/>
      <c r="G726" s="139"/>
      <c r="H726" s="37"/>
      <c r="I726" s="37"/>
      <c r="J726" s="39"/>
      <c r="K726" s="39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</row>
    <row r="727" spans="1:38" ht="15" x14ac:dyDescent="0.25">
      <c r="A727" s="37"/>
      <c r="B727" s="37"/>
      <c r="C727" s="37"/>
      <c r="D727" s="37"/>
      <c r="E727" s="37"/>
      <c r="F727" s="37"/>
      <c r="G727" s="139"/>
      <c r="H727" s="37"/>
      <c r="I727" s="37"/>
      <c r="J727" s="39"/>
      <c r="K727" s="39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</row>
    <row r="728" spans="1:38" ht="15" x14ac:dyDescent="0.25">
      <c r="A728" s="37"/>
      <c r="B728" s="37"/>
      <c r="C728" s="37"/>
      <c r="D728" s="37"/>
      <c r="E728" s="37"/>
      <c r="F728" s="37"/>
      <c r="G728" s="139"/>
      <c r="H728" s="37"/>
      <c r="I728" s="37"/>
      <c r="J728" s="39"/>
      <c r="K728" s="39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</row>
    <row r="729" spans="1:38" ht="15" x14ac:dyDescent="0.25">
      <c r="A729" s="37"/>
      <c r="B729" s="37"/>
      <c r="C729" s="37"/>
      <c r="D729" s="37"/>
      <c r="E729" s="37"/>
      <c r="F729" s="37"/>
      <c r="G729" s="139"/>
      <c r="H729" s="37"/>
      <c r="I729" s="37"/>
      <c r="J729" s="39"/>
      <c r="K729" s="39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</row>
    <row r="730" spans="1:38" ht="15" x14ac:dyDescent="0.25">
      <c r="A730" s="37"/>
      <c r="B730" s="37"/>
      <c r="C730" s="37"/>
      <c r="D730" s="37"/>
      <c r="E730" s="37"/>
      <c r="F730" s="37"/>
      <c r="G730" s="139"/>
      <c r="H730" s="37"/>
      <c r="I730" s="37"/>
      <c r="J730" s="39"/>
      <c r="K730" s="39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</row>
    <row r="731" spans="1:38" ht="15" x14ac:dyDescent="0.25">
      <c r="A731" s="37"/>
      <c r="B731" s="37"/>
      <c r="C731" s="37"/>
      <c r="D731" s="37"/>
      <c r="E731" s="37"/>
      <c r="F731" s="37"/>
      <c r="G731" s="139"/>
      <c r="H731" s="37"/>
      <c r="I731" s="37"/>
      <c r="J731" s="39"/>
      <c r="K731" s="39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</row>
    <row r="732" spans="1:38" ht="15" x14ac:dyDescent="0.25">
      <c r="A732" s="37"/>
      <c r="B732" s="37"/>
      <c r="C732" s="37"/>
      <c r="D732" s="37"/>
      <c r="E732" s="37"/>
      <c r="F732" s="37"/>
      <c r="G732" s="139"/>
      <c r="H732" s="37"/>
      <c r="I732" s="37"/>
      <c r="J732" s="39"/>
      <c r="K732" s="39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</row>
    <row r="733" spans="1:38" ht="15" x14ac:dyDescent="0.25">
      <c r="A733" s="37"/>
      <c r="B733" s="37"/>
      <c r="C733" s="37"/>
      <c r="D733" s="37"/>
      <c r="E733" s="37"/>
      <c r="F733" s="37"/>
      <c r="G733" s="139"/>
      <c r="H733" s="37"/>
      <c r="I733" s="37"/>
      <c r="J733" s="39"/>
      <c r="K733" s="39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</row>
    <row r="734" spans="1:38" ht="15" x14ac:dyDescent="0.25">
      <c r="A734" s="37"/>
      <c r="B734" s="37"/>
      <c r="C734" s="37"/>
      <c r="D734" s="37"/>
      <c r="E734" s="37"/>
      <c r="F734" s="37"/>
      <c r="G734" s="139"/>
      <c r="H734" s="37"/>
      <c r="I734" s="37"/>
      <c r="J734" s="39"/>
      <c r="K734" s="39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</row>
    <row r="735" spans="1:38" ht="15" x14ac:dyDescent="0.25">
      <c r="A735" s="37"/>
      <c r="B735" s="37"/>
      <c r="C735" s="37"/>
      <c r="D735" s="37"/>
      <c r="E735" s="37"/>
      <c r="F735" s="37"/>
      <c r="G735" s="139"/>
      <c r="H735" s="37"/>
      <c r="I735" s="37"/>
      <c r="J735" s="39"/>
      <c r="K735" s="39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</row>
    <row r="736" spans="1:38" ht="15" x14ac:dyDescent="0.25">
      <c r="A736" s="37"/>
      <c r="B736" s="37"/>
      <c r="C736" s="37"/>
      <c r="D736" s="37"/>
      <c r="E736" s="37"/>
      <c r="F736" s="37"/>
      <c r="G736" s="139"/>
      <c r="H736" s="37"/>
      <c r="I736" s="37"/>
      <c r="J736" s="39"/>
      <c r="K736" s="39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</row>
    <row r="737" spans="1:38" ht="15" x14ac:dyDescent="0.25">
      <c r="A737" s="37"/>
      <c r="B737" s="37"/>
      <c r="C737" s="37"/>
      <c r="D737" s="37"/>
      <c r="E737" s="37"/>
      <c r="F737" s="37"/>
      <c r="G737" s="139"/>
      <c r="H737" s="37"/>
      <c r="I737" s="37"/>
      <c r="J737" s="39"/>
      <c r="K737" s="39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</row>
    <row r="738" spans="1:38" ht="15" x14ac:dyDescent="0.25">
      <c r="A738" s="37"/>
      <c r="B738" s="37"/>
      <c r="C738" s="37"/>
      <c r="D738" s="37"/>
      <c r="E738" s="37"/>
      <c r="F738" s="37"/>
      <c r="G738" s="139"/>
      <c r="H738" s="37"/>
      <c r="I738" s="37"/>
      <c r="J738" s="39"/>
      <c r="K738" s="39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</row>
    <row r="739" spans="1:38" ht="15" x14ac:dyDescent="0.25">
      <c r="A739" s="37"/>
      <c r="B739" s="37"/>
      <c r="C739" s="37"/>
      <c r="D739" s="37"/>
      <c r="E739" s="37"/>
      <c r="F739" s="37"/>
      <c r="G739" s="139"/>
      <c r="H739" s="37"/>
      <c r="I739" s="37"/>
      <c r="J739" s="39"/>
      <c r="K739" s="39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</row>
    <row r="740" spans="1:38" ht="15" x14ac:dyDescent="0.25">
      <c r="A740" s="37"/>
      <c r="B740" s="37"/>
      <c r="C740" s="37"/>
      <c r="D740" s="37"/>
      <c r="E740" s="37"/>
      <c r="F740" s="37"/>
      <c r="G740" s="139"/>
      <c r="H740" s="37"/>
      <c r="I740" s="37"/>
      <c r="J740" s="39"/>
      <c r="K740" s="39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</row>
    <row r="741" spans="1:38" ht="15" x14ac:dyDescent="0.25">
      <c r="A741" s="37"/>
      <c r="B741" s="37"/>
      <c r="C741" s="37"/>
      <c r="D741" s="37"/>
      <c r="E741" s="37"/>
      <c r="F741" s="37"/>
      <c r="G741" s="139"/>
      <c r="H741" s="37"/>
      <c r="I741" s="37"/>
      <c r="J741" s="39"/>
      <c r="K741" s="39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</row>
    <row r="742" spans="1:38" ht="15" x14ac:dyDescent="0.25">
      <c r="A742" s="37"/>
      <c r="B742" s="37"/>
      <c r="C742" s="37"/>
      <c r="D742" s="37"/>
      <c r="E742" s="37"/>
      <c r="F742" s="37"/>
      <c r="G742" s="139"/>
      <c r="H742" s="37"/>
      <c r="I742" s="37"/>
      <c r="J742" s="39"/>
      <c r="K742" s="39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</row>
    <row r="743" spans="1:38" ht="15" x14ac:dyDescent="0.25">
      <c r="A743" s="37"/>
      <c r="B743" s="37"/>
      <c r="C743" s="37"/>
      <c r="D743" s="37"/>
      <c r="E743" s="37"/>
      <c r="F743" s="37"/>
      <c r="G743" s="139"/>
      <c r="H743" s="37"/>
      <c r="I743" s="37"/>
      <c r="J743" s="39"/>
      <c r="K743" s="39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</row>
    <row r="744" spans="1:38" ht="15" x14ac:dyDescent="0.25">
      <c r="A744" s="37"/>
      <c r="B744" s="37"/>
      <c r="C744" s="37"/>
      <c r="D744" s="37"/>
      <c r="E744" s="37"/>
      <c r="F744" s="37"/>
      <c r="G744" s="139"/>
      <c r="H744" s="37"/>
      <c r="I744" s="37"/>
      <c r="J744" s="39"/>
      <c r="K744" s="39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</row>
    <row r="745" spans="1:38" ht="15" x14ac:dyDescent="0.25">
      <c r="A745" s="37"/>
      <c r="B745" s="37"/>
      <c r="C745" s="37"/>
      <c r="D745" s="37"/>
      <c r="E745" s="37"/>
      <c r="F745" s="37"/>
      <c r="G745" s="139"/>
      <c r="H745" s="37"/>
      <c r="I745" s="37"/>
      <c r="J745" s="39"/>
      <c r="K745" s="39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</row>
    <row r="746" spans="1:38" ht="15" x14ac:dyDescent="0.25">
      <c r="A746" s="37"/>
      <c r="B746" s="37"/>
      <c r="C746" s="37"/>
      <c r="D746" s="37"/>
      <c r="E746" s="37"/>
      <c r="F746" s="37"/>
      <c r="G746" s="139"/>
      <c r="H746" s="37"/>
      <c r="I746" s="37"/>
      <c r="J746" s="39"/>
      <c r="K746" s="39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</row>
    <row r="747" spans="1:38" ht="15" x14ac:dyDescent="0.25">
      <c r="A747" s="37"/>
      <c r="B747" s="37"/>
      <c r="C747" s="37"/>
      <c r="D747" s="37"/>
      <c r="E747" s="37"/>
      <c r="F747" s="37"/>
      <c r="G747" s="139"/>
      <c r="H747" s="37"/>
      <c r="I747" s="37"/>
      <c r="J747" s="39"/>
      <c r="K747" s="39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</row>
    <row r="748" spans="1:38" ht="15" x14ac:dyDescent="0.25">
      <c r="A748" s="37"/>
      <c r="B748" s="37"/>
      <c r="C748" s="37"/>
      <c r="D748" s="37"/>
      <c r="E748" s="37"/>
      <c r="F748" s="37"/>
      <c r="G748" s="139"/>
      <c r="H748" s="37"/>
      <c r="I748" s="37"/>
      <c r="J748" s="39"/>
      <c r="K748" s="39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</row>
    <row r="749" spans="1:38" ht="15" x14ac:dyDescent="0.25">
      <c r="A749" s="37"/>
      <c r="B749" s="37"/>
      <c r="C749" s="37"/>
      <c r="D749" s="37"/>
      <c r="E749" s="37"/>
      <c r="F749" s="37"/>
      <c r="G749" s="139"/>
      <c r="H749" s="37"/>
      <c r="I749" s="37"/>
      <c r="J749" s="39"/>
      <c r="K749" s="39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</row>
    <row r="750" spans="1:38" ht="15" x14ac:dyDescent="0.25">
      <c r="A750" s="37"/>
      <c r="B750" s="37"/>
      <c r="C750" s="37"/>
      <c r="D750" s="37"/>
      <c r="E750" s="37"/>
      <c r="F750" s="37"/>
      <c r="G750" s="139"/>
      <c r="H750" s="37"/>
      <c r="I750" s="37"/>
      <c r="J750" s="39"/>
      <c r="K750" s="39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</row>
    <row r="751" spans="1:38" ht="15" x14ac:dyDescent="0.25">
      <c r="A751" s="37"/>
      <c r="B751" s="37"/>
      <c r="C751" s="37"/>
      <c r="D751" s="37"/>
      <c r="E751" s="37"/>
      <c r="F751" s="37"/>
      <c r="G751" s="139"/>
      <c r="H751" s="37"/>
      <c r="I751" s="37"/>
      <c r="J751" s="39"/>
      <c r="K751" s="39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</row>
    <row r="752" spans="1:38" ht="15" x14ac:dyDescent="0.25">
      <c r="A752" s="37"/>
      <c r="B752" s="37"/>
      <c r="C752" s="37"/>
      <c r="D752" s="37"/>
      <c r="E752" s="37"/>
      <c r="F752" s="37"/>
      <c r="G752" s="139"/>
      <c r="H752" s="37"/>
      <c r="I752" s="37"/>
      <c r="J752" s="39"/>
      <c r="K752" s="39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</row>
    <row r="753" spans="1:38" ht="15" x14ac:dyDescent="0.25">
      <c r="A753" s="37"/>
      <c r="B753" s="37"/>
      <c r="C753" s="37"/>
      <c r="D753" s="37"/>
      <c r="E753" s="37"/>
      <c r="F753" s="37"/>
      <c r="G753" s="139"/>
      <c r="H753" s="37"/>
      <c r="I753" s="37"/>
      <c r="J753" s="39"/>
      <c r="K753" s="39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</row>
    <row r="754" spans="1:38" ht="15" x14ac:dyDescent="0.25">
      <c r="A754" s="37"/>
      <c r="B754" s="37"/>
      <c r="C754" s="37"/>
      <c r="D754" s="37"/>
      <c r="E754" s="37"/>
      <c r="F754" s="37"/>
      <c r="G754" s="139"/>
      <c r="H754" s="37"/>
      <c r="I754" s="37"/>
      <c r="J754" s="39"/>
      <c r="K754" s="39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</row>
    <row r="755" spans="1:38" ht="15" x14ac:dyDescent="0.25">
      <c r="A755" s="37"/>
      <c r="B755" s="37"/>
      <c r="C755" s="37"/>
      <c r="D755" s="37"/>
      <c r="E755" s="37"/>
      <c r="F755" s="37"/>
      <c r="G755" s="139"/>
      <c r="H755" s="37"/>
      <c r="I755" s="37"/>
      <c r="J755" s="39"/>
      <c r="K755" s="39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</row>
    <row r="756" spans="1:38" ht="15" x14ac:dyDescent="0.25">
      <c r="A756" s="37"/>
      <c r="B756" s="37"/>
      <c r="C756" s="37"/>
      <c r="D756" s="37"/>
      <c r="E756" s="37"/>
      <c r="F756" s="37"/>
      <c r="G756" s="139"/>
      <c r="H756" s="37"/>
      <c r="I756" s="37"/>
      <c r="J756" s="39"/>
      <c r="K756" s="39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</row>
    <row r="757" spans="1:38" ht="15" x14ac:dyDescent="0.25">
      <c r="A757" s="37"/>
      <c r="B757" s="37"/>
      <c r="C757" s="37"/>
      <c r="D757" s="37"/>
      <c r="E757" s="37"/>
      <c r="F757" s="37"/>
      <c r="G757" s="139"/>
      <c r="H757" s="37"/>
      <c r="I757" s="37"/>
      <c r="J757" s="39"/>
      <c r="K757" s="39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</row>
    <row r="758" spans="1:38" ht="15" x14ac:dyDescent="0.25">
      <c r="A758" s="37"/>
      <c r="B758" s="37"/>
      <c r="C758" s="37"/>
      <c r="D758" s="37"/>
      <c r="E758" s="37"/>
      <c r="F758" s="37"/>
      <c r="G758" s="139"/>
      <c r="H758" s="37"/>
      <c r="I758" s="37"/>
      <c r="J758" s="39"/>
      <c r="K758" s="39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</row>
    <row r="759" spans="1:38" ht="15" x14ac:dyDescent="0.25">
      <c r="A759" s="37"/>
      <c r="B759" s="37"/>
      <c r="C759" s="37"/>
      <c r="D759" s="37"/>
      <c r="E759" s="37"/>
      <c r="F759" s="37"/>
      <c r="G759" s="139"/>
      <c r="H759" s="37"/>
      <c r="I759" s="37"/>
      <c r="J759" s="39"/>
      <c r="K759" s="39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</row>
    <row r="760" spans="1:38" ht="15" x14ac:dyDescent="0.25">
      <c r="A760" s="37"/>
      <c r="B760" s="37"/>
      <c r="C760" s="37"/>
      <c r="D760" s="37"/>
      <c r="E760" s="37"/>
      <c r="F760" s="37"/>
      <c r="G760" s="139"/>
      <c r="H760" s="37"/>
      <c r="I760" s="37"/>
      <c r="J760" s="39"/>
      <c r="K760" s="39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</row>
    <row r="761" spans="1:38" ht="15" x14ac:dyDescent="0.25">
      <c r="A761" s="37"/>
      <c r="B761" s="37"/>
      <c r="C761" s="37"/>
      <c r="D761" s="37"/>
      <c r="E761" s="37"/>
      <c r="F761" s="37"/>
      <c r="G761" s="139"/>
      <c r="H761" s="37"/>
      <c r="I761" s="37"/>
      <c r="J761" s="39"/>
      <c r="K761" s="39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</row>
    <row r="762" spans="1:38" ht="15" x14ac:dyDescent="0.25">
      <c r="A762" s="37"/>
      <c r="B762" s="37"/>
      <c r="C762" s="37"/>
      <c r="D762" s="37"/>
      <c r="E762" s="37"/>
      <c r="F762" s="37"/>
      <c r="G762" s="139"/>
      <c r="H762" s="37"/>
      <c r="I762" s="37"/>
      <c r="J762" s="39"/>
      <c r="K762" s="39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</row>
    <row r="763" spans="1:38" ht="15" x14ac:dyDescent="0.25">
      <c r="A763" s="37"/>
      <c r="B763" s="37"/>
      <c r="C763" s="37"/>
      <c r="D763" s="37"/>
      <c r="E763" s="37"/>
      <c r="F763" s="37"/>
      <c r="G763" s="139"/>
      <c r="H763" s="37"/>
      <c r="I763" s="37"/>
      <c r="J763" s="39"/>
      <c r="K763" s="39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</row>
    <row r="764" spans="1:38" ht="15" x14ac:dyDescent="0.25">
      <c r="A764" s="37"/>
      <c r="B764" s="37"/>
      <c r="C764" s="37"/>
      <c r="D764" s="37"/>
      <c r="E764" s="37"/>
      <c r="F764" s="37"/>
      <c r="G764" s="139"/>
      <c r="H764" s="37"/>
      <c r="I764" s="37"/>
      <c r="J764" s="39"/>
      <c r="K764" s="39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</row>
    <row r="765" spans="1:38" ht="15" x14ac:dyDescent="0.25">
      <c r="A765" s="37"/>
      <c r="B765" s="37"/>
      <c r="C765" s="37"/>
      <c r="D765" s="37"/>
      <c r="E765" s="37"/>
      <c r="F765" s="37"/>
      <c r="G765" s="139"/>
      <c r="H765" s="37"/>
      <c r="I765" s="37"/>
      <c r="J765" s="39"/>
      <c r="K765" s="39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</row>
    <row r="766" spans="1:38" ht="15" x14ac:dyDescent="0.25">
      <c r="A766" s="37"/>
      <c r="B766" s="37"/>
      <c r="C766" s="37"/>
      <c r="D766" s="37"/>
      <c r="E766" s="37"/>
      <c r="F766" s="37"/>
      <c r="G766" s="139"/>
      <c r="H766" s="37"/>
      <c r="I766" s="37"/>
      <c r="J766" s="39"/>
      <c r="K766" s="39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</row>
    <row r="767" spans="1:38" ht="15" x14ac:dyDescent="0.25">
      <c r="A767" s="37"/>
      <c r="B767" s="37"/>
      <c r="C767" s="37"/>
      <c r="D767" s="37"/>
      <c r="E767" s="37"/>
      <c r="F767" s="37"/>
      <c r="G767" s="139"/>
      <c r="H767" s="37"/>
      <c r="I767" s="37"/>
      <c r="J767" s="39"/>
      <c r="K767" s="39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</row>
    <row r="768" spans="1:38" ht="15" x14ac:dyDescent="0.25">
      <c r="A768" s="37"/>
      <c r="B768" s="37"/>
      <c r="C768" s="37"/>
      <c r="D768" s="37"/>
      <c r="E768" s="37"/>
      <c r="F768" s="37"/>
      <c r="G768" s="139"/>
      <c r="H768" s="37"/>
      <c r="I768" s="37"/>
      <c r="J768" s="39"/>
      <c r="K768" s="39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</row>
    <row r="769" spans="1:38" ht="15" x14ac:dyDescent="0.25">
      <c r="A769" s="37"/>
      <c r="B769" s="37"/>
      <c r="C769" s="37"/>
      <c r="D769" s="37"/>
      <c r="E769" s="37"/>
      <c r="F769" s="37"/>
      <c r="G769" s="139"/>
      <c r="H769" s="37"/>
      <c r="I769" s="37"/>
      <c r="J769" s="39"/>
      <c r="K769" s="39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</row>
    <row r="770" spans="1:38" ht="15" x14ac:dyDescent="0.25">
      <c r="A770" s="37"/>
      <c r="B770" s="37"/>
      <c r="C770" s="37"/>
      <c r="D770" s="37"/>
      <c r="E770" s="37"/>
      <c r="F770" s="37"/>
      <c r="G770" s="139"/>
      <c r="H770" s="37"/>
      <c r="I770" s="37"/>
      <c r="J770" s="39"/>
      <c r="K770" s="39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</row>
    <row r="771" spans="1:38" ht="15" x14ac:dyDescent="0.25">
      <c r="A771" s="37"/>
      <c r="B771" s="37"/>
      <c r="C771" s="37"/>
      <c r="D771" s="37"/>
      <c r="E771" s="37"/>
      <c r="F771" s="37"/>
      <c r="G771" s="139"/>
      <c r="H771" s="37"/>
      <c r="I771" s="37"/>
      <c r="J771" s="39"/>
      <c r="K771" s="39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</row>
    <row r="772" spans="1:38" ht="15" x14ac:dyDescent="0.25">
      <c r="A772" s="37"/>
      <c r="B772" s="37"/>
      <c r="C772" s="37"/>
      <c r="D772" s="37"/>
      <c r="E772" s="37"/>
      <c r="F772" s="37"/>
      <c r="G772" s="139"/>
      <c r="H772" s="37"/>
      <c r="I772" s="37"/>
      <c r="J772" s="39"/>
      <c r="K772" s="39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</row>
    <row r="773" spans="1:38" ht="15" x14ac:dyDescent="0.25">
      <c r="A773" s="37"/>
      <c r="B773" s="37"/>
      <c r="C773" s="37"/>
      <c r="D773" s="37"/>
      <c r="E773" s="37"/>
      <c r="F773" s="37"/>
      <c r="G773" s="139"/>
      <c r="H773" s="37"/>
      <c r="I773" s="37"/>
      <c r="J773" s="39"/>
      <c r="K773" s="39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</row>
    <row r="774" spans="1:38" ht="15" x14ac:dyDescent="0.25">
      <c r="A774" s="37"/>
      <c r="B774" s="37"/>
      <c r="C774" s="37"/>
      <c r="D774" s="37"/>
      <c r="E774" s="37"/>
      <c r="F774" s="37"/>
      <c r="G774" s="139"/>
      <c r="H774" s="37"/>
      <c r="I774" s="37"/>
      <c r="J774" s="39"/>
      <c r="K774" s="39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</row>
    <row r="775" spans="1:38" ht="15" x14ac:dyDescent="0.25">
      <c r="A775" s="37"/>
      <c r="B775" s="37"/>
      <c r="C775" s="37"/>
      <c r="D775" s="37"/>
      <c r="E775" s="37"/>
      <c r="F775" s="37"/>
      <c r="G775" s="139"/>
      <c r="H775" s="37"/>
      <c r="I775" s="37"/>
      <c r="J775" s="39"/>
      <c r="K775" s="39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</row>
    <row r="776" spans="1:38" ht="15" x14ac:dyDescent="0.25">
      <c r="A776" s="37"/>
      <c r="B776" s="37"/>
      <c r="C776" s="37"/>
      <c r="D776" s="37"/>
      <c r="E776" s="37"/>
      <c r="F776" s="37"/>
      <c r="G776" s="139"/>
      <c r="H776" s="37"/>
      <c r="I776" s="37"/>
      <c r="J776" s="39"/>
      <c r="K776" s="39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</row>
    <row r="777" spans="1:38" ht="15" x14ac:dyDescent="0.25">
      <c r="A777" s="37"/>
      <c r="B777" s="37"/>
      <c r="C777" s="37"/>
      <c r="D777" s="37"/>
      <c r="E777" s="37"/>
      <c r="F777" s="37"/>
      <c r="G777" s="139"/>
      <c r="H777" s="37"/>
      <c r="I777" s="37"/>
      <c r="J777" s="39"/>
      <c r="K777" s="39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</row>
    <row r="778" spans="1:38" ht="15" x14ac:dyDescent="0.25">
      <c r="A778" s="37"/>
      <c r="B778" s="37"/>
      <c r="C778" s="37"/>
      <c r="D778" s="37"/>
      <c r="E778" s="37"/>
      <c r="F778" s="37"/>
      <c r="G778" s="139"/>
      <c r="H778" s="37"/>
      <c r="I778" s="37"/>
      <c r="J778" s="39"/>
      <c r="K778" s="39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</row>
    <row r="779" spans="1:38" ht="15" x14ac:dyDescent="0.25">
      <c r="A779" s="37"/>
      <c r="B779" s="37"/>
      <c r="C779" s="37"/>
      <c r="D779" s="37"/>
      <c r="E779" s="37"/>
      <c r="F779" s="37"/>
      <c r="G779" s="139"/>
      <c r="H779" s="37"/>
      <c r="I779" s="37"/>
      <c r="J779" s="39"/>
      <c r="K779" s="39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</row>
    <row r="780" spans="1:38" ht="15" x14ac:dyDescent="0.25">
      <c r="A780" s="37"/>
      <c r="B780" s="37"/>
      <c r="C780" s="37"/>
      <c r="D780" s="37"/>
      <c r="E780" s="37"/>
      <c r="F780" s="37"/>
      <c r="G780" s="139"/>
      <c r="H780" s="37"/>
      <c r="I780" s="37"/>
      <c r="J780" s="39"/>
      <c r="K780" s="39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</row>
    <row r="781" spans="1:38" ht="15" x14ac:dyDescent="0.25">
      <c r="A781" s="37"/>
      <c r="B781" s="37"/>
      <c r="C781" s="37"/>
      <c r="D781" s="37"/>
      <c r="E781" s="37"/>
      <c r="F781" s="37"/>
      <c r="G781" s="139"/>
      <c r="H781" s="37"/>
      <c r="I781" s="37"/>
      <c r="J781" s="39"/>
      <c r="K781" s="39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</row>
    <row r="782" spans="1:38" ht="15" x14ac:dyDescent="0.25">
      <c r="A782" s="37"/>
      <c r="B782" s="37"/>
      <c r="C782" s="37"/>
      <c r="D782" s="37"/>
      <c r="E782" s="37"/>
      <c r="F782" s="37"/>
      <c r="G782" s="139"/>
      <c r="H782" s="37"/>
      <c r="I782" s="37"/>
      <c r="J782" s="39"/>
      <c r="K782" s="39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</row>
    <row r="783" spans="1:38" ht="15" x14ac:dyDescent="0.25">
      <c r="A783" s="37"/>
      <c r="B783" s="37"/>
      <c r="C783" s="37"/>
      <c r="D783" s="37"/>
      <c r="E783" s="37"/>
      <c r="F783" s="37"/>
      <c r="G783" s="139"/>
      <c r="H783" s="37"/>
      <c r="I783" s="37"/>
      <c r="J783" s="39"/>
      <c r="K783" s="39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</row>
    <row r="784" spans="1:38" ht="15" x14ac:dyDescent="0.25">
      <c r="A784" s="37"/>
      <c r="B784" s="37"/>
      <c r="C784" s="37"/>
      <c r="D784" s="37"/>
      <c r="E784" s="37"/>
      <c r="F784" s="37"/>
      <c r="G784" s="139"/>
      <c r="H784" s="37"/>
      <c r="I784" s="37"/>
      <c r="J784" s="39"/>
      <c r="K784" s="39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</row>
    <row r="785" spans="1:38" ht="15" x14ac:dyDescent="0.25">
      <c r="A785" s="37"/>
      <c r="B785" s="37"/>
      <c r="C785" s="37"/>
      <c r="D785" s="37"/>
      <c r="E785" s="37"/>
      <c r="F785" s="37"/>
      <c r="G785" s="139"/>
      <c r="H785" s="37"/>
      <c r="I785" s="37"/>
      <c r="J785" s="39"/>
      <c r="K785" s="39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</row>
    <row r="786" spans="1:38" ht="15" x14ac:dyDescent="0.25">
      <c r="A786" s="37"/>
      <c r="B786" s="37"/>
      <c r="C786" s="37"/>
      <c r="D786" s="37"/>
      <c r="E786" s="37"/>
      <c r="F786" s="37"/>
      <c r="G786" s="139"/>
      <c r="H786" s="37"/>
      <c r="I786" s="37"/>
      <c r="J786" s="39"/>
      <c r="K786" s="39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</row>
    <row r="787" spans="1:38" ht="15" x14ac:dyDescent="0.25">
      <c r="A787" s="37"/>
      <c r="B787" s="37"/>
      <c r="C787" s="37"/>
      <c r="D787" s="37"/>
      <c r="E787" s="37"/>
      <c r="F787" s="37"/>
      <c r="G787" s="139"/>
      <c r="H787" s="37"/>
      <c r="I787" s="37"/>
      <c r="J787" s="39"/>
      <c r="K787" s="39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</row>
    <row r="788" spans="1:38" ht="15" x14ac:dyDescent="0.25">
      <c r="A788" s="37"/>
      <c r="B788" s="37"/>
      <c r="C788" s="37"/>
      <c r="D788" s="37"/>
      <c r="E788" s="37"/>
      <c r="F788" s="37"/>
      <c r="G788" s="139"/>
      <c r="H788" s="37"/>
      <c r="I788" s="37"/>
      <c r="J788" s="39"/>
      <c r="K788" s="39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</row>
    <row r="789" spans="1:38" ht="15" x14ac:dyDescent="0.25">
      <c r="A789" s="37"/>
      <c r="B789" s="37"/>
      <c r="C789" s="37"/>
      <c r="D789" s="37"/>
      <c r="E789" s="37"/>
      <c r="F789" s="37"/>
      <c r="G789" s="139"/>
      <c r="H789" s="37"/>
      <c r="I789" s="37"/>
      <c r="J789" s="39"/>
      <c r="K789" s="39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</row>
    <row r="790" spans="1:38" ht="15" x14ac:dyDescent="0.25">
      <c r="A790" s="37"/>
      <c r="B790" s="37"/>
      <c r="C790" s="37"/>
      <c r="D790" s="37"/>
      <c r="E790" s="37"/>
      <c r="F790" s="37"/>
      <c r="G790" s="139"/>
      <c r="H790" s="37"/>
      <c r="I790" s="37"/>
      <c r="J790" s="39"/>
      <c r="K790" s="39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</row>
    <row r="791" spans="1:38" ht="15" x14ac:dyDescent="0.25">
      <c r="A791" s="37"/>
      <c r="B791" s="37"/>
      <c r="C791" s="37"/>
      <c r="D791" s="37"/>
      <c r="E791" s="37"/>
      <c r="F791" s="37"/>
      <c r="G791" s="139"/>
      <c r="H791" s="37"/>
      <c r="I791" s="37"/>
      <c r="J791" s="39"/>
      <c r="K791" s="39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</row>
    <row r="792" spans="1:38" ht="15" x14ac:dyDescent="0.25">
      <c r="A792" s="37"/>
      <c r="B792" s="37"/>
      <c r="C792" s="37"/>
      <c r="D792" s="37"/>
      <c r="E792" s="37"/>
      <c r="F792" s="37"/>
      <c r="G792" s="139"/>
      <c r="H792" s="37"/>
      <c r="I792" s="37"/>
      <c r="J792" s="39"/>
      <c r="K792" s="39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</row>
    <row r="793" spans="1:38" ht="15" x14ac:dyDescent="0.25">
      <c r="A793" s="37"/>
      <c r="B793" s="37"/>
      <c r="C793" s="37"/>
      <c r="D793" s="37"/>
      <c r="E793" s="37"/>
      <c r="F793" s="37"/>
      <c r="G793" s="139"/>
      <c r="H793" s="37"/>
      <c r="I793" s="37"/>
      <c r="J793" s="39"/>
      <c r="K793" s="39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</row>
    <row r="794" spans="1:38" ht="15" x14ac:dyDescent="0.25">
      <c r="A794" s="37"/>
      <c r="B794" s="37"/>
      <c r="C794" s="37"/>
      <c r="D794" s="37"/>
      <c r="E794" s="37"/>
      <c r="F794" s="37"/>
      <c r="G794" s="139"/>
      <c r="H794" s="37"/>
      <c r="I794" s="37"/>
      <c r="J794" s="39"/>
      <c r="K794" s="39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</row>
    <row r="795" spans="1:38" ht="15" x14ac:dyDescent="0.25">
      <c r="A795" s="37"/>
      <c r="B795" s="37"/>
      <c r="C795" s="37"/>
      <c r="D795" s="37"/>
      <c r="E795" s="37"/>
      <c r="F795" s="37"/>
      <c r="G795" s="139"/>
      <c r="H795" s="37"/>
      <c r="I795" s="37"/>
      <c r="J795" s="39"/>
      <c r="K795" s="39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</row>
    <row r="796" spans="1:38" ht="15" x14ac:dyDescent="0.25">
      <c r="A796" s="37"/>
      <c r="B796" s="37"/>
      <c r="C796" s="37"/>
      <c r="D796" s="37"/>
      <c r="E796" s="37"/>
      <c r="F796" s="37"/>
      <c r="G796" s="139"/>
      <c r="H796" s="37"/>
      <c r="I796" s="37"/>
      <c r="J796" s="39"/>
      <c r="K796" s="39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</row>
    <row r="797" spans="1:38" ht="15" x14ac:dyDescent="0.25">
      <c r="A797" s="37"/>
      <c r="B797" s="37"/>
      <c r="C797" s="37"/>
      <c r="D797" s="37"/>
      <c r="E797" s="37"/>
      <c r="F797" s="37"/>
      <c r="G797" s="139"/>
      <c r="H797" s="37"/>
      <c r="I797" s="37"/>
      <c r="J797" s="39"/>
      <c r="K797" s="39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</row>
    <row r="798" spans="1:38" ht="15" x14ac:dyDescent="0.25">
      <c r="A798" s="37"/>
      <c r="B798" s="37"/>
      <c r="C798" s="37"/>
      <c r="D798" s="37"/>
      <c r="E798" s="37"/>
      <c r="F798" s="37"/>
      <c r="G798" s="139"/>
      <c r="H798" s="37"/>
      <c r="I798" s="37"/>
      <c r="J798" s="39"/>
      <c r="K798" s="39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</row>
    <row r="799" spans="1:38" ht="15" x14ac:dyDescent="0.25">
      <c r="A799" s="37"/>
      <c r="B799" s="37"/>
      <c r="C799" s="37"/>
      <c r="D799" s="37"/>
      <c r="E799" s="37"/>
      <c r="F799" s="37"/>
      <c r="G799" s="139"/>
      <c r="H799" s="37"/>
      <c r="I799" s="37"/>
      <c r="J799" s="39"/>
      <c r="K799" s="39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</row>
    <row r="800" spans="1:38" ht="15" x14ac:dyDescent="0.25">
      <c r="A800" s="37"/>
      <c r="B800" s="37"/>
      <c r="C800" s="37"/>
      <c r="D800" s="37"/>
      <c r="E800" s="37"/>
      <c r="F800" s="37"/>
      <c r="G800" s="139"/>
      <c r="H800" s="37"/>
      <c r="I800" s="37"/>
      <c r="J800" s="39"/>
      <c r="K800" s="39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</row>
    <row r="801" spans="1:38" ht="15" x14ac:dyDescent="0.25">
      <c r="A801" s="37"/>
      <c r="B801" s="37"/>
      <c r="C801" s="37"/>
      <c r="D801" s="37"/>
      <c r="E801" s="37"/>
      <c r="F801" s="37"/>
      <c r="G801" s="139"/>
      <c r="H801" s="37"/>
      <c r="I801" s="37"/>
      <c r="J801" s="39"/>
      <c r="K801" s="39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</row>
    <row r="802" spans="1:38" ht="15" x14ac:dyDescent="0.25">
      <c r="A802" s="37"/>
      <c r="B802" s="37"/>
      <c r="C802" s="37"/>
      <c r="D802" s="37"/>
      <c r="E802" s="37"/>
      <c r="F802" s="37"/>
      <c r="G802" s="139"/>
      <c r="H802" s="37"/>
      <c r="I802" s="37"/>
      <c r="J802" s="39"/>
      <c r="K802" s="39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</row>
    <row r="803" spans="1:38" ht="15" x14ac:dyDescent="0.25">
      <c r="A803" s="37"/>
      <c r="B803" s="37"/>
      <c r="C803" s="37"/>
      <c r="D803" s="37"/>
      <c r="E803" s="37"/>
      <c r="F803" s="37"/>
      <c r="G803" s="139"/>
      <c r="H803" s="37"/>
      <c r="I803" s="37"/>
      <c r="J803" s="39"/>
      <c r="K803" s="39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</row>
    <row r="804" spans="1:38" ht="15" x14ac:dyDescent="0.25">
      <c r="A804" s="37"/>
      <c r="B804" s="37"/>
      <c r="C804" s="37"/>
      <c r="D804" s="37"/>
      <c r="E804" s="37"/>
      <c r="F804" s="37"/>
      <c r="G804" s="139"/>
      <c r="H804" s="37"/>
      <c r="I804" s="37"/>
      <c r="J804" s="39"/>
      <c r="K804" s="39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</row>
    <row r="805" spans="1:38" ht="15" x14ac:dyDescent="0.25">
      <c r="A805" s="37"/>
      <c r="B805" s="37"/>
      <c r="C805" s="37"/>
      <c r="D805" s="37"/>
      <c r="E805" s="37"/>
      <c r="F805" s="37"/>
      <c r="G805" s="139"/>
      <c r="H805" s="37"/>
      <c r="I805" s="37"/>
      <c r="J805" s="39"/>
      <c r="K805" s="39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</row>
    <row r="806" spans="1:38" ht="15" x14ac:dyDescent="0.25">
      <c r="A806" s="37"/>
      <c r="B806" s="37"/>
      <c r="C806" s="37"/>
      <c r="D806" s="37"/>
      <c r="E806" s="37"/>
      <c r="F806" s="37"/>
      <c r="G806" s="139"/>
      <c r="H806" s="37"/>
      <c r="I806" s="37"/>
      <c r="J806" s="39"/>
      <c r="K806" s="39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</row>
    <row r="807" spans="1:38" ht="15" x14ac:dyDescent="0.25">
      <c r="A807" s="37"/>
      <c r="B807" s="37"/>
      <c r="C807" s="37"/>
      <c r="D807" s="37"/>
      <c r="E807" s="37"/>
      <c r="F807" s="37"/>
      <c r="G807" s="139"/>
      <c r="H807" s="37"/>
      <c r="I807" s="37"/>
      <c r="J807" s="39"/>
      <c r="K807" s="39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</row>
    <row r="808" spans="1:38" ht="15" x14ac:dyDescent="0.25">
      <c r="A808" s="37"/>
      <c r="B808" s="37"/>
      <c r="C808" s="37"/>
      <c r="D808" s="37"/>
      <c r="E808" s="37"/>
      <c r="F808" s="37"/>
      <c r="G808" s="139"/>
      <c r="H808" s="37"/>
      <c r="I808" s="37"/>
      <c r="J808" s="39"/>
      <c r="K808" s="39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</row>
    <row r="809" spans="1:38" ht="15" x14ac:dyDescent="0.25">
      <c r="A809" s="37"/>
      <c r="B809" s="37"/>
      <c r="C809" s="37"/>
      <c r="D809" s="37"/>
      <c r="E809" s="37"/>
      <c r="F809" s="37"/>
      <c r="G809" s="139"/>
      <c r="H809" s="37"/>
      <c r="I809" s="37"/>
      <c r="J809" s="39"/>
      <c r="K809" s="39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</row>
    <row r="810" spans="1:38" ht="15" x14ac:dyDescent="0.25">
      <c r="A810" s="37"/>
      <c r="B810" s="37"/>
      <c r="C810" s="37"/>
      <c r="D810" s="37"/>
      <c r="E810" s="37"/>
      <c r="F810" s="37"/>
      <c r="G810" s="139"/>
      <c r="H810" s="37"/>
      <c r="I810" s="37"/>
      <c r="J810" s="39"/>
      <c r="K810" s="39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</row>
    <row r="811" spans="1:38" ht="15" x14ac:dyDescent="0.25">
      <c r="A811" s="37"/>
      <c r="B811" s="37"/>
      <c r="C811" s="37"/>
      <c r="D811" s="37"/>
      <c r="E811" s="37"/>
      <c r="F811" s="37"/>
      <c r="G811" s="139"/>
      <c r="H811" s="37"/>
      <c r="I811" s="37"/>
      <c r="J811" s="39"/>
      <c r="K811" s="39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</row>
    <row r="812" spans="1:38" ht="15" x14ac:dyDescent="0.25">
      <c r="A812" s="37"/>
      <c r="B812" s="37"/>
      <c r="C812" s="37"/>
      <c r="D812" s="37"/>
      <c r="E812" s="37"/>
      <c r="F812" s="37"/>
      <c r="G812" s="139"/>
      <c r="H812" s="37"/>
      <c r="I812" s="37"/>
      <c r="J812" s="39"/>
      <c r="K812" s="39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</row>
    <row r="813" spans="1:38" ht="15" x14ac:dyDescent="0.25">
      <c r="A813" s="37"/>
      <c r="B813" s="37"/>
      <c r="C813" s="37"/>
      <c r="D813" s="37"/>
      <c r="E813" s="37"/>
      <c r="F813" s="37"/>
      <c r="G813" s="139"/>
      <c r="H813" s="37"/>
      <c r="I813" s="37"/>
      <c r="J813" s="39"/>
      <c r="K813" s="39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</row>
    <row r="814" spans="1:38" ht="15" x14ac:dyDescent="0.25">
      <c r="A814" s="37"/>
      <c r="B814" s="37"/>
      <c r="C814" s="37"/>
      <c r="D814" s="37"/>
      <c r="E814" s="37"/>
      <c r="F814" s="37"/>
      <c r="G814" s="139"/>
      <c r="H814" s="37"/>
      <c r="I814" s="37"/>
      <c r="J814" s="39"/>
      <c r="K814" s="39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</row>
    <row r="815" spans="1:38" ht="15" x14ac:dyDescent="0.25">
      <c r="A815" s="37"/>
      <c r="B815" s="37"/>
      <c r="C815" s="37"/>
      <c r="D815" s="37"/>
      <c r="E815" s="37"/>
      <c r="F815" s="37"/>
      <c r="G815" s="139"/>
      <c r="H815" s="37"/>
      <c r="I815" s="37"/>
      <c r="J815" s="39"/>
      <c r="K815" s="39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</row>
    <row r="816" spans="1:38" ht="15" x14ac:dyDescent="0.25">
      <c r="A816" s="37"/>
      <c r="B816" s="37"/>
      <c r="C816" s="37"/>
      <c r="D816" s="37"/>
      <c r="E816" s="37"/>
      <c r="F816" s="37"/>
      <c r="G816" s="139"/>
      <c r="H816" s="37"/>
      <c r="I816" s="37"/>
      <c r="J816" s="39"/>
      <c r="K816" s="39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</row>
    <row r="817" spans="1:38" ht="15" x14ac:dyDescent="0.25">
      <c r="A817" s="37"/>
      <c r="B817" s="37"/>
      <c r="C817" s="37"/>
      <c r="D817" s="37"/>
      <c r="E817" s="37"/>
      <c r="F817" s="37"/>
      <c r="G817" s="139"/>
      <c r="H817" s="37"/>
      <c r="I817" s="37"/>
      <c r="J817" s="39"/>
      <c r="K817" s="39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</row>
    <row r="818" spans="1:38" ht="15" x14ac:dyDescent="0.25">
      <c r="A818" s="37"/>
      <c r="B818" s="37"/>
      <c r="C818" s="37"/>
      <c r="D818" s="37"/>
      <c r="E818" s="37"/>
      <c r="F818" s="37"/>
      <c r="G818" s="139"/>
      <c r="H818" s="37"/>
      <c r="I818" s="37"/>
      <c r="J818" s="39"/>
      <c r="K818" s="39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</row>
    <row r="819" spans="1:38" ht="15" x14ac:dyDescent="0.25">
      <c r="A819" s="37"/>
      <c r="B819" s="37"/>
      <c r="C819" s="37"/>
      <c r="D819" s="37"/>
      <c r="E819" s="37"/>
      <c r="F819" s="37"/>
      <c r="G819" s="139"/>
      <c r="H819" s="37"/>
      <c r="I819" s="37"/>
      <c r="J819" s="39"/>
      <c r="K819" s="39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</row>
    <row r="820" spans="1:38" ht="15" x14ac:dyDescent="0.25">
      <c r="A820" s="37"/>
      <c r="B820" s="37"/>
      <c r="C820" s="37"/>
      <c r="D820" s="37"/>
      <c r="E820" s="37"/>
      <c r="F820" s="37"/>
      <c r="G820" s="139"/>
      <c r="H820" s="37"/>
      <c r="I820" s="37"/>
      <c r="J820" s="39"/>
      <c r="K820" s="39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</row>
    <row r="821" spans="1:38" ht="15" x14ac:dyDescent="0.25">
      <c r="A821" s="37"/>
      <c r="B821" s="37"/>
      <c r="C821" s="37"/>
      <c r="D821" s="37"/>
      <c r="E821" s="37"/>
      <c r="F821" s="37"/>
      <c r="G821" s="139"/>
      <c r="H821" s="37"/>
      <c r="I821" s="37"/>
      <c r="J821" s="39"/>
      <c r="K821" s="39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</row>
    <row r="822" spans="1:38" ht="15" x14ac:dyDescent="0.25">
      <c r="A822" s="37"/>
      <c r="B822" s="37"/>
      <c r="C822" s="37"/>
      <c r="D822" s="37"/>
      <c r="E822" s="37"/>
      <c r="F822" s="37"/>
      <c r="G822" s="139"/>
      <c r="H822" s="37"/>
      <c r="I822" s="37"/>
      <c r="J822" s="39"/>
      <c r="K822" s="39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</row>
    <row r="823" spans="1:38" ht="15" x14ac:dyDescent="0.25">
      <c r="A823" s="37"/>
      <c r="B823" s="37"/>
      <c r="C823" s="37"/>
      <c r="D823" s="37"/>
      <c r="E823" s="37"/>
      <c r="F823" s="37"/>
      <c r="G823" s="139"/>
      <c r="H823" s="37"/>
      <c r="I823" s="37"/>
      <c r="J823" s="39"/>
      <c r="K823" s="39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</row>
    <row r="824" spans="1:38" ht="15" x14ac:dyDescent="0.25">
      <c r="A824" s="37"/>
      <c r="B824" s="37"/>
      <c r="C824" s="37"/>
      <c r="D824" s="37"/>
      <c r="E824" s="37"/>
      <c r="F824" s="37"/>
      <c r="G824" s="139"/>
      <c r="H824" s="37"/>
      <c r="I824" s="37"/>
      <c r="J824" s="39"/>
      <c r="K824" s="39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</row>
    <row r="825" spans="1:38" ht="15" x14ac:dyDescent="0.25">
      <c r="A825" s="37"/>
      <c r="B825" s="37"/>
      <c r="C825" s="37"/>
      <c r="D825" s="37"/>
      <c r="E825" s="37"/>
      <c r="F825" s="37"/>
      <c r="G825" s="139"/>
      <c r="H825" s="37"/>
      <c r="I825" s="37"/>
      <c r="J825" s="39"/>
      <c r="K825" s="39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</row>
    <row r="826" spans="1:38" ht="15" x14ac:dyDescent="0.25">
      <c r="A826" s="37"/>
      <c r="B826" s="37"/>
      <c r="C826" s="37"/>
      <c r="D826" s="37"/>
      <c r="E826" s="37"/>
      <c r="F826" s="37"/>
      <c r="G826" s="139"/>
      <c r="H826" s="37"/>
      <c r="I826" s="37"/>
      <c r="J826" s="39"/>
      <c r="K826" s="39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</row>
    <row r="827" spans="1:38" ht="15" x14ac:dyDescent="0.25">
      <c r="A827" s="37"/>
      <c r="B827" s="37"/>
      <c r="C827" s="37"/>
      <c r="D827" s="37"/>
      <c r="E827" s="37"/>
      <c r="F827" s="37"/>
      <c r="G827" s="139"/>
      <c r="H827" s="37"/>
      <c r="I827" s="37"/>
      <c r="J827" s="39"/>
      <c r="K827" s="39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</row>
    <row r="828" spans="1:38" ht="15" x14ac:dyDescent="0.25">
      <c r="A828" s="37"/>
      <c r="B828" s="37"/>
      <c r="C828" s="37"/>
      <c r="D828" s="37"/>
      <c r="E828" s="37"/>
      <c r="F828" s="37"/>
      <c r="G828" s="139"/>
      <c r="H828" s="37"/>
      <c r="I828" s="37"/>
      <c r="J828" s="39"/>
      <c r="K828" s="39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</row>
    <row r="829" spans="1:38" ht="15" x14ac:dyDescent="0.25">
      <c r="A829" s="37"/>
      <c r="B829" s="37"/>
      <c r="C829" s="37"/>
      <c r="D829" s="37"/>
      <c r="E829" s="37"/>
      <c r="F829" s="37"/>
      <c r="G829" s="139"/>
      <c r="H829" s="37"/>
      <c r="I829" s="37"/>
      <c r="J829" s="39"/>
      <c r="K829" s="39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</row>
    <row r="830" spans="1:38" ht="15" x14ac:dyDescent="0.25">
      <c r="A830" s="37"/>
      <c r="B830" s="37"/>
      <c r="C830" s="37"/>
      <c r="D830" s="37"/>
      <c r="E830" s="37"/>
      <c r="F830" s="37"/>
      <c r="G830" s="139"/>
      <c r="H830" s="37"/>
      <c r="I830" s="37"/>
      <c r="J830" s="39"/>
      <c r="K830" s="39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</row>
    <row r="831" spans="1:38" ht="15" x14ac:dyDescent="0.25">
      <c r="A831" s="37"/>
      <c r="B831" s="37"/>
      <c r="C831" s="37"/>
      <c r="D831" s="37"/>
      <c r="E831" s="37"/>
      <c r="F831" s="37"/>
      <c r="G831" s="139"/>
      <c r="H831" s="37"/>
      <c r="I831" s="37"/>
      <c r="J831" s="39"/>
      <c r="K831" s="39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</row>
    <row r="832" spans="1:38" ht="15" x14ac:dyDescent="0.25">
      <c r="A832" s="37"/>
      <c r="B832" s="37"/>
      <c r="C832" s="37"/>
      <c r="D832" s="37"/>
      <c r="E832" s="37"/>
      <c r="F832" s="37"/>
      <c r="G832" s="139"/>
      <c r="H832" s="37"/>
      <c r="I832" s="37"/>
      <c r="J832" s="39"/>
      <c r="K832" s="39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</row>
    <row r="833" spans="1:38" ht="15" x14ac:dyDescent="0.25">
      <c r="A833" s="37"/>
      <c r="B833" s="37"/>
      <c r="C833" s="37"/>
      <c r="D833" s="37"/>
      <c r="E833" s="37"/>
      <c r="F833" s="37"/>
      <c r="G833" s="139"/>
      <c r="H833" s="37"/>
      <c r="I833" s="37"/>
      <c r="J833" s="39"/>
      <c r="K833" s="39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</row>
    <row r="834" spans="1:38" ht="15" x14ac:dyDescent="0.25">
      <c r="A834" s="37"/>
      <c r="B834" s="37"/>
      <c r="C834" s="37"/>
      <c r="D834" s="37"/>
      <c r="E834" s="37"/>
      <c r="F834" s="37"/>
      <c r="G834" s="139"/>
      <c r="H834" s="37"/>
      <c r="I834" s="37"/>
      <c r="J834" s="39"/>
      <c r="K834" s="39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</row>
    <row r="835" spans="1:38" ht="15" x14ac:dyDescent="0.25">
      <c r="A835" s="37"/>
      <c r="B835" s="37"/>
      <c r="C835" s="37"/>
      <c r="D835" s="37"/>
      <c r="E835" s="37"/>
      <c r="F835" s="37"/>
      <c r="G835" s="139"/>
      <c r="H835" s="37"/>
      <c r="I835" s="37"/>
      <c r="J835" s="39"/>
      <c r="K835" s="39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</row>
    <row r="836" spans="1:38" ht="15" x14ac:dyDescent="0.25">
      <c r="A836" s="37"/>
      <c r="B836" s="37"/>
      <c r="C836" s="37"/>
      <c r="D836" s="37"/>
      <c r="E836" s="37"/>
      <c r="F836" s="37"/>
      <c r="G836" s="139"/>
      <c r="H836" s="37"/>
      <c r="I836" s="37"/>
      <c r="J836" s="39"/>
      <c r="K836" s="39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</row>
    <row r="837" spans="1:38" ht="15" x14ac:dyDescent="0.25">
      <c r="A837" s="37"/>
      <c r="B837" s="37"/>
      <c r="C837" s="37"/>
      <c r="D837" s="37"/>
      <c r="E837" s="37"/>
      <c r="F837" s="37"/>
      <c r="G837" s="139"/>
      <c r="H837" s="37"/>
      <c r="I837" s="37"/>
      <c r="J837" s="39"/>
      <c r="K837" s="39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</row>
    <row r="838" spans="1:38" ht="15" x14ac:dyDescent="0.25">
      <c r="A838" s="37"/>
      <c r="B838" s="37"/>
      <c r="C838" s="37"/>
      <c r="D838" s="37"/>
      <c r="E838" s="37"/>
      <c r="F838" s="37"/>
      <c r="G838" s="139"/>
      <c r="H838" s="37"/>
      <c r="I838" s="37"/>
      <c r="J838" s="39"/>
      <c r="K838" s="39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</row>
    <row r="839" spans="1:38" ht="15" x14ac:dyDescent="0.25">
      <c r="A839" s="37"/>
      <c r="B839" s="37"/>
      <c r="C839" s="37"/>
      <c r="D839" s="37"/>
      <c r="E839" s="37"/>
      <c r="F839" s="37"/>
      <c r="G839" s="139"/>
      <c r="H839" s="37"/>
      <c r="I839" s="37"/>
      <c r="J839" s="39"/>
      <c r="K839" s="39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</row>
    <row r="840" spans="1:38" ht="15" x14ac:dyDescent="0.25">
      <c r="A840" s="37"/>
      <c r="B840" s="37"/>
      <c r="C840" s="37"/>
      <c r="D840" s="37"/>
      <c r="E840" s="37"/>
      <c r="F840" s="37"/>
      <c r="G840" s="139"/>
      <c r="H840" s="37"/>
      <c r="I840" s="37"/>
      <c r="J840" s="39"/>
      <c r="K840" s="39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</row>
    <row r="841" spans="1:38" ht="15" x14ac:dyDescent="0.25">
      <c r="A841" s="37"/>
      <c r="B841" s="37"/>
      <c r="C841" s="37"/>
      <c r="D841" s="37"/>
      <c r="E841" s="37"/>
      <c r="F841" s="37"/>
      <c r="G841" s="139"/>
      <c r="H841" s="37"/>
      <c r="I841" s="37"/>
      <c r="J841" s="39"/>
      <c r="K841" s="39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</row>
    <row r="842" spans="1:38" ht="15" x14ac:dyDescent="0.25">
      <c r="A842" s="37"/>
      <c r="B842" s="37"/>
      <c r="C842" s="37"/>
      <c r="D842" s="37"/>
      <c r="E842" s="37"/>
      <c r="F842" s="37"/>
      <c r="G842" s="139"/>
      <c r="H842" s="37"/>
      <c r="I842" s="37"/>
      <c r="J842" s="39"/>
      <c r="K842" s="39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</row>
    <row r="843" spans="1:38" ht="15" x14ac:dyDescent="0.25">
      <c r="A843" s="37"/>
      <c r="B843" s="37"/>
      <c r="C843" s="37"/>
      <c r="D843" s="37"/>
      <c r="E843" s="37"/>
      <c r="F843" s="37"/>
      <c r="G843" s="139"/>
      <c r="H843" s="37"/>
      <c r="I843" s="37"/>
      <c r="J843" s="39"/>
      <c r="K843" s="39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</row>
    <row r="844" spans="1:38" ht="15" x14ac:dyDescent="0.25">
      <c r="A844" s="37"/>
      <c r="B844" s="37"/>
      <c r="C844" s="37"/>
      <c r="D844" s="37"/>
      <c r="E844" s="37"/>
      <c r="F844" s="37"/>
      <c r="G844" s="139"/>
      <c r="H844" s="37"/>
      <c r="I844" s="37"/>
      <c r="J844" s="39"/>
      <c r="K844" s="39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</row>
    <row r="845" spans="1:38" ht="15" x14ac:dyDescent="0.25">
      <c r="A845" s="37"/>
      <c r="B845" s="37"/>
      <c r="C845" s="37"/>
      <c r="D845" s="37"/>
      <c r="E845" s="37"/>
      <c r="F845" s="37"/>
      <c r="G845" s="139"/>
      <c r="H845" s="37"/>
      <c r="I845" s="37"/>
      <c r="J845" s="39"/>
      <c r="K845" s="39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</row>
    <row r="846" spans="1:38" ht="15" x14ac:dyDescent="0.25">
      <c r="A846" s="37"/>
      <c r="B846" s="37"/>
      <c r="C846" s="37"/>
      <c r="D846" s="37"/>
      <c r="E846" s="37"/>
      <c r="F846" s="37"/>
      <c r="G846" s="139"/>
      <c r="H846" s="37"/>
      <c r="I846" s="37"/>
      <c r="J846" s="39"/>
      <c r="K846" s="39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</row>
    <row r="847" spans="1:38" ht="15" x14ac:dyDescent="0.25">
      <c r="A847" s="37"/>
      <c r="B847" s="37"/>
      <c r="C847" s="37"/>
      <c r="D847" s="37"/>
      <c r="E847" s="37"/>
      <c r="F847" s="37"/>
      <c r="G847" s="139"/>
      <c r="H847" s="37"/>
      <c r="I847" s="37"/>
      <c r="J847" s="39"/>
      <c r="K847" s="39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</row>
    <row r="848" spans="1:38" ht="15" x14ac:dyDescent="0.25">
      <c r="A848" s="37"/>
      <c r="B848" s="37"/>
      <c r="C848" s="37"/>
      <c r="D848" s="37"/>
      <c r="E848" s="37"/>
      <c r="F848" s="37"/>
      <c r="G848" s="139"/>
      <c r="H848" s="37"/>
      <c r="I848" s="37"/>
      <c r="J848" s="39"/>
      <c r="K848" s="39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</row>
    <row r="849" spans="1:38" ht="15" x14ac:dyDescent="0.25">
      <c r="A849" s="37"/>
      <c r="B849" s="37"/>
      <c r="C849" s="37"/>
      <c r="D849" s="37"/>
      <c r="E849" s="37"/>
      <c r="F849" s="37"/>
      <c r="G849" s="139"/>
      <c r="H849" s="37"/>
      <c r="I849" s="37"/>
      <c r="J849" s="39"/>
      <c r="K849" s="39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</row>
    <row r="850" spans="1:38" ht="15" x14ac:dyDescent="0.25">
      <c r="A850" s="37"/>
      <c r="B850" s="37"/>
      <c r="C850" s="37"/>
      <c r="D850" s="37"/>
      <c r="E850" s="37"/>
      <c r="F850" s="37"/>
      <c r="G850" s="139"/>
      <c r="H850" s="37"/>
      <c r="I850" s="37"/>
      <c r="J850" s="39"/>
      <c r="K850" s="39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</row>
    <row r="851" spans="1:38" ht="15" x14ac:dyDescent="0.25">
      <c r="A851" s="37"/>
      <c r="B851" s="37"/>
      <c r="C851" s="37"/>
      <c r="D851" s="37"/>
      <c r="E851" s="37"/>
      <c r="F851" s="37"/>
      <c r="G851" s="139"/>
      <c r="H851" s="37"/>
      <c r="I851" s="37"/>
      <c r="J851" s="39"/>
      <c r="K851" s="39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</row>
    <row r="852" spans="1:38" ht="15" x14ac:dyDescent="0.25">
      <c r="A852" s="37"/>
      <c r="B852" s="37"/>
      <c r="C852" s="37"/>
      <c r="D852" s="37"/>
      <c r="E852" s="37"/>
      <c r="F852" s="37"/>
      <c r="G852" s="139"/>
      <c r="H852" s="37"/>
      <c r="I852" s="37"/>
      <c r="J852" s="39"/>
      <c r="K852" s="39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</row>
    <row r="853" spans="1:38" ht="15" x14ac:dyDescent="0.25">
      <c r="A853" s="37"/>
      <c r="B853" s="37"/>
      <c r="C853" s="37"/>
      <c r="D853" s="37"/>
      <c r="E853" s="37"/>
      <c r="F853" s="37"/>
      <c r="G853" s="139"/>
      <c r="H853" s="37"/>
      <c r="I853" s="37"/>
      <c r="J853" s="39"/>
      <c r="K853" s="39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</row>
    <row r="854" spans="1:38" ht="15" x14ac:dyDescent="0.25">
      <c r="A854" s="37"/>
      <c r="B854" s="37"/>
      <c r="C854" s="37"/>
      <c r="D854" s="37"/>
      <c r="E854" s="37"/>
      <c r="F854" s="37"/>
      <c r="G854" s="139"/>
      <c r="H854" s="37"/>
      <c r="I854" s="37"/>
      <c r="J854" s="39"/>
      <c r="K854" s="39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</row>
    <row r="855" spans="1:38" ht="15" x14ac:dyDescent="0.25">
      <c r="A855" s="37"/>
      <c r="B855" s="37"/>
      <c r="C855" s="37"/>
      <c r="D855" s="37"/>
      <c r="E855" s="37"/>
      <c r="F855" s="37"/>
      <c r="G855" s="139"/>
      <c r="H855" s="37"/>
      <c r="I855" s="37"/>
      <c r="J855" s="39"/>
      <c r="K855" s="39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</row>
    <row r="856" spans="1:38" ht="15" x14ac:dyDescent="0.25">
      <c r="A856" s="37"/>
      <c r="B856" s="37"/>
      <c r="C856" s="37"/>
      <c r="D856" s="37"/>
      <c r="E856" s="37"/>
      <c r="F856" s="37"/>
      <c r="G856" s="139"/>
      <c r="H856" s="37"/>
      <c r="I856" s="37"/>
      <c r="J856" s="39"/>
      <c r="K856" s="39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</row>
    <row r="857" spans="1:38" ht="15" x14ac:dyDescent="0.25">
      <c r="A857" s="37"/>
      <c r="B857" s="37"/>
      <c r="C857" s="37"/>
      <c r="D857" s="37"/>
      <c r="E857" s="37"/>
      <c r="F857" s="37"/>
      <c r="G857" s="139"/>
      <c r="H857" s="37"/>
      <c r="I857" s="37"/>
      <c r="J857" s="39"/>
      <c r="K857" s="39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</row>
    <row r="858" spans="1:38" ht="15" x14ac:dyDescent="0.25">
      <c r="A858" s="37"/>
      <c r="B858" s="37"/>
      <c r="C858" s="37"/>
      <c r="D858" s="37"/>
      <c r="E858" s="37"/>
      <c r="F858" s="37"/>
      <c r="G858" s="139"/>
      <c r="H858" s="37"/>
      <c r="I858" s="37"/>
      <c r="J858" s="39"/>
      <c r="K858" s="39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</row>
    <row r="859" spans="1:38" ht="15" x14ac:dyDescent="0.25">
      <c r="A859" s="37"/>
      <c r="B859" s="37"/>
      <c r="C859" s="37"/>
      <c r="D859" s="37"/>
      <c r="E859" s="37"/>
      <c r="F859" s="37"/>
      <c r="G859" s="139"/>
      <c r="H859" s="37"/>
      <c r="I859" s="37"/>
      <c r="J859" s="39"/>
      <c r="K859" s="39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</row>
    <row r="860" spans="1:38" ht="15" x14ac:dyDescent="0.25">
      <c r="A860" s="37"/>
      <c r="B860" s="37"/>
      <c r="C860" s="37"/>
      <c r="D860" s="37"/>
      <c r="E860" s="37"/>
      <c r="F860" s="37"/>
      <c r="G860" s="139"/>
      <c r="H860" s="37"/>
      <c r="I860" s="37"/>
      <c r="J860" s="39"/>
      <c r="K860" s="39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</row>
    <row r="861" spans="1:38" ht="15" x14ac:dyDescent="0.25">
      <c r="A861" s="37"/>
      <c r="B861" s="37"/>
      <c r="C861" s="37"/>
      <c r="D861" s="37"/>
      <c r="E861" s="37"/>
      <c r="F861" s="37"/>
      <c r="G861" s="139"/>
      <c r="H861" s="37"/>
      <c r="I861" s="37"/>
      <c r="J861" s="39"/>
      <c r="K861" s="39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</row>
    <row r="862" spans="1:38" ht="15" x14ac:dyDescent="0.25">
      <c r="A862" s="37"/>
      <c r="B862" s="37"/>
      <c r="C862" s="37"/>
      <c r="D862" s="37"/>
      <c r="E862" s="37"/>
      <c r="F862" s="37"/>
      <c r="G862" s="139"/>
      <c r="H862" s="37"/>
      <c r="I862" s="37"/>
      <c r="J862" s="39"/>
      <c r="K862" s="39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</row>
    <row r="863" spans="1:38" ht="15" x14ac:dyDescent="0.25">
      <c r="A863" s="37"/>
      <c r="B863" s="37"/>
      <c r="C863" s="37"/>
      <c r="D863" s="37"/>
      <c r="E863" s="37"/>
      <c r="F863" s="37"/>
      <c r="G863" s="139"/>
      <c r="H863" s="37"/>
      <c r="I863" s="37"/>
      <c r="J863" s="39"/>
      <c r="K863" s="39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</row>
    <row r="864" spans="1:38" ht="15" x14ac:dyDescent="0.25">
      <c r="A864" s="37"/>
      <c r="B864" s="37"/>
      <c r="C864" s="37"/>
      <c r="D864" s="37"/>
      <c r="E864" s="37"/>
      <c r="F864" s="37"/>
      <c r="G864" s="139"/>
      <c r="H864" s="37"/>
      <c r="I864" s="37"/>
      <c r="J864" s="39"/>
      <c r="K864" s="39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</row>
    <row r="865" spans="1:38" ht="15" x14ac:dyDescent="0.25">
      <c r="A865" s="37"/>
      <c r="B865" s="37"/>
      <c r="C865" s="37"/>
      <c r="D865" s="37"/>
      <c r="E865" s="37"/>
      <c r="F865" s="37"/>
      <c r="G865" s="139"/>
      <c r="H865" s="37"/>
      <c r="I865" s="37"/>
      <c r="J865" s="39"/>
      <c r="K865" s="39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</row>
    <row r="866" spans="1:38" ht="15" x14ac:dyDescent="0.25">
      <c r="A866" s="37"/>
      <c r="B866" s="37"/>
      <c r="C866" s="37"/>
      <c r="D866" s="37"/>
      <c r="E866" s="37"/>
      <c r="F866" s="37"/>
      <c r="G866" s="139"/>
      <c r="H866" s="37"/>
      <c r="I866" s="37"/>
      <c r="J866" s="39"/>
      <c r="K866" s="39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</row>
    <row r="867" spans="1:38" ht="15" x14ac:dyDescent="0.25">
      <c r="A867" s="37"/>
      <c r="B867" s="37"/>
      <c r="C867" s="37"/>
      <c r="D867" s="37"/>
      <c r="E867" s="37"/>
      <c r="F867" s="37"/>
      <c r="G867" s="139"/>
      <c r="H867" s="37"/>
      <c r="I867" s="37"/>
      <c r="J867" s="39"/>
      <c r="K867" s="39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</row>
    <row r="868" spans="1:38" ht="15" x14ac:dyDescent="0.25">
      <c r="A868" s="37"/>
      <c r="B868" s="37"/>
      <c r="C868" s="37"/>
      <c r="D868" s="37"/>
      <c r="E868" s="37"/>
      <c r="F868" s="37"/>
      <c r="G868" s="139"/>
      <c r="H868" s="37"/>
      <c r="I868" s="37"/>
      <c r="J868" s="39"/>
      <c r="K868" s="39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</row>
    <row r="869" spans="1:38" ht="15" x14ac:dyDescent="0.25">
      <c r="A869" s="37"/>
      <c r="B869" s="37"/>
      <c r="C869" s="37"/>
      <c r="D869" s="37"/>
      <c r="E869" s="37"/>
      <c r="F869" s="37"/>
      <c r="G869" s="139"/>
      <c r="H869" s="37"/>
      <c r="I869" s="37"/>
      <c r="J869" s="39"/>
      <c r="K869" s="39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</row>
    <row r="870" spans="1:38" ht="15" x14ac:dyDescent="0.25">
      <c r="A870" s="37"/>
      <c r="B870" s="37"/>
      <c r="C870" s="37"/>
      <c r="D870" s="37"/>
      <c r="E870" s="37"/>
      <c r="F870" s="37"/>
      <c r="G870" s="139"/>
      <c r="H870" s="37"/>
      <c r="I870" s="37"/>
      <c r="J870" s="39"/>
      <c r="K870" s="39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</row>
    <row r="871" spans="1:38" ht="15" x14ac:dyDescent="0.25">
      <c r="A871" s="37"/>
      <c r="B871" s="37"/>
      <c r="C871" s="37"/>
      <c r="D871" s="37"/>
      <c r="E871" s="37"/>
      <c r="F871" s="37"/>
      <c r="G871" s="139"/>
      <c r="H871" s="37"/>
      <c r="I871" s="37"/>
      <c r="J871" s="39"/>
      <c r="K871" s="39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</row>
    <row r="872" spans="1:38" ht="15" x14ac:dyDescent="0.25">
      <c r="A872" s="37"/>
      <c r="B872" s="37"/>
      <c r="C872" s="37"/>
      <c r="D872" s="37"/>
      <c r="E872" s="37"/>
      <c r="F872" s="37"/>
      <c r="G872" s="139"/>
      <c r="H872" s="37"/>
      <c r="I872" s="37"/>
      <c r="J872" s="39"/>
      <c r="K872" s="39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</row>
    <row r="873" spans="1:38" ht="15" x14ac:dyDescent="0.25">
      <c r="A873" s="37"/>
      <c r="B873" s="37"/>
      <c r="C873" s="37"/>
      <c r="D873" s="37"/>
      <c r="E873" s="37"/>
      <c r="F873" s="37"/>
      <c r="G873" s="139"/>
      <c r="H873" s="37"/>
      <c r="I873" s="37"/>
      <c r="J873" s="39"/>
      <c r="K873" s="39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</row>
    <row r="874" spans="1:38" ht="15" x14ac:dyDescent="0.25">
      <c r="A874" s="37"/>
      <c r="B874" s="37"/>
      <c r="C874" s="37"/>
      <c r="D874" s="37"/>
      <c r="E874" s="37"/>
      <c r="F874" s="37"/>
      <c r="G874" s="139"/>
      <c r="H874" s="37"/>
      <c r="I874" s="37"/>
      <c r="J874" s="39"/>
      <c r="K874" s="39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</row>
    <row r="875" spans="1:38" ht="15" x14ac:dyDescent="0.25">
      <c r="A875" s="37"/>
      <c r="B875" s="37"/>
      <c r="C875" s="37"/>
      <c r="D875" s="37"/>
      <c r="E875" s="37"/>
      <c r="F875" s="37"/>
      <c r="G875" s="139"/>
      <c r="H875" s="37"/>
      <c r="I875" s="37"/>
      <c r="J875" s="39"/>
      <c r="K875" s="39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</row>
    <row r="876" spans="1:38" ht="15" x14ac:dyDescent="0.25">
      <c r="A876" s="37"/>
      <c r="B876" s="37"/>
      <c r="C876" s="37"/>
      <c r="D876" s="37"/>
      <c r="E876" s="37"/>
      <c r="F876" s="37"/>
      <c r="G876" s="139"/>
      <c r="H876" s="37"/>
      <c r="I876" s="37"/>
      <c r="J876" s="39"/>
      <c r="K876" s="39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</row>
    <row r="877" spans="1:38" ht="15" x14ac:dyDescent="0.25">
      <c r="A877" s="37"/>
      <c r="B877" s="37"/>
      <c r="C877" s="37"/>
      <c r="D877" s="37"/>
      <c r="E877" s="37"/>
      <c r="F877" s="37"/>
      <c r="G877" s="139"/>
      <c r="H877" s="37"/>
      <c r="I877" s="37"/>
      <c r="J877" s="39"/>
      <c r="K877" s="39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</row>
    <row r="878" spans="1:38" ht="15" x14ac:dyDescent="0.25">
      <c r="A878" s="37"/>
      <c r="B878" s="37"/>
      <c r="C878" s="37"/>
      <c r="D878" s="37"/>
      <c r="E878" s="37"/>
      <c r="F878" s="37"/>
      <c r="G878" s="139"/>
      <c r="H878" s="37"/>
      <c r="I878" s="37"/>
      <c r="J878" s="39"/>
      <c r="K878" s="39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</row>
    <row r="879" spans="1:38" ht="15" x14ac:dyDescent="0.25">
      <c r="A879" s="37"/>
      <c r="B879" s="37"/>
      <c r="C879" s="37"/>
      <c r="D879" s="37"/>
      <c r="E879" s="37"/>
      <c r="F879" s="37"/>
      <c r="G879" s="139"/>
      <c r="H879" s="37"/>
      <c r="I879" s="37"/>
      <c r="J879" s="39"/>
      <c r="K879" s="39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</row>
    <row r="880" spans="1:38" ht="15" x14ac:dyDescent="0.25">
      <c r="A880" s="37"/>
      <c r="B880" s="37"/>
      <c r="C880" s="37"/>
      <c r="D880" s="37"/>
      <c r="E880" s="37"/>
      <c r="F880" s="37"/>
      <c r="G880" s="139"/>
      <c r="H880" s="37"/>
      <c r="I880" s="37"/>
      <c r="J880" s="39"/>
      <c r="K880" s="39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</row>
    <row r="881" spans="1:38" ht="15" x14ac:dyDescent="0.25">
      <c r="A881" s="37"/>
      <c r="B881" s="37"/>
      <c r="C881" s="37"/>
      <c r="D881" s="37"/>
      <c r="E881" s="37"/>
      <c r="F881" s="37"/>
      <c r="G881" s="139"/>
      <c r="H881" s="37"/>
      <c r="I881" s="37"/>
      <c r="J881" s="39"/>
      <c r="K881" s="39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</row>
    <row r="882" spans="1:38" ht="15" x14ac:dyDescent="0.25">
      <c r="A882" s="37"/>
      <c r="B882" s="37"/>
      <c r="C882" s="37"/>
      <c r="D882" s="37"/>
      <c r="E882" s="37"/>
      <c r="F882" s="37"/>
      <c r="G882" s="139"/>
      <c r="H882" s="37"/>
      <c r="I882" s="37"/>
      <c r="J882" s="39"/>
      <c r="K882" s="39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</row>
    <row r="883" spans="1:38" ht="15" x14ac:dyDescent="0.25">
      <c r="A883" s="37"/>
      <c r="B883" s="37"/>
      <c r="C883" s="37"/>
      <c r="D883" s="37"/>
      <c r="E883" s="37"/>
      <c r="F883" s="37"/>
      <c r="G883" s="139"/>
      <c r="H883" s="37"/>
      <c r="I883" s="37"/>
      <c r="J883" s="39"/>
      <c r="K883" s="39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</row>
    <row r="884" spans="1:38" ht="15" x14ac:dyDescent="0.25">
      <c r="A884" s="37"/>
      <c r="B884" s="37"/>
      <c r="C884" s="37"/>
      <c r="D884" s="37"/>
      <c r="E884" s="37"/>
      <c r="F884" s="37"/>
      <c r="G884" s="139"/>
      <c r="H884" s="37"/>
      <c r="I884" s="37"/>
      <c r="J884" s="39"/>
      <c r="K884" s="39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</row>
    <row r="885" spans="1:38" ht="15" x14ac:dyDescent="0.25">
      <c r="A885" s="37"/>
      <c r="B885" s="37"/>
      <c r="C885" s="37"/>
      <c r="D885" s="37"/>
      <c r="E885" s="37"/>
      <c r="F885" s="37"/>
      <c r="G885" s="139"/>
      <c r="H885" s="37"/>
      <c r="I885" s="37"/>
      <c r="J885" s="39"/>
      <c r="K885" s="39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</row>
    <row r="886" spans="1:38" ht="15" x14ac:dyDescent="0.25">
      <c r="A886" s="37"/>
      <c r="B886" s="37"/>
      <c r="C886" s="37"/>
      <c r="D886" s="37"/>
      <c r="E886" s="37"/>
      <c r="F886" s="37"/>
      <c r="G886" s="139"/>
      <c r="H886" s="37"/>
      <c r="I886" s="37"/>
      <c r="J886" s="39"/>
      <c r="K886" s="39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</row>
    <row r="887" spans="1:38" ht="15" x14ac:dyDescent="0.25">
      <c r="A887" s="37"/>
      <c r="B887" s="37"/>
      <c r="C887" s="37"/>
      <c r="D887" s="37"/>
      <c r="E887" s="37"/>
      <c r="F887" s="37"/>
      <c r="G887" s="139"/>
      <c r="H887" s="37"/>
      <c r="I887" s="37"/>
      <c r="J887" s="39"/>
      <c r="K887" s="39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</row>
    <row r="888" spans="1:38" ht="15" x14ac:dyDescent="0.25">
      <c r="A888" s="37"/>
      <c r="B888" s="37"/>
      <c r="C888" s="37"/>
      <c r="D888" s="37"/>
      <c r="E888" s="37"/>
      <c r="F888" s="37"/>
      <c r="G888" s="139"/>
      <c r="H888" s="37"/>
      <c r="I888" s="37"/>
      <c r="J888" s="39"/>
      <c r="K888" s="39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</row>
    <row r="889" spans="1:38" ht="15" x14ac:dyDescent="0.25">
      <c r="A889" s="37"/>
      <c r="B889" s="37"/>
      <c r="C889" s="37"/>
      <c r="D889" s="37"/>
      <c r="E889" s="37"/>
      <c r="F889" s="37"/>
      <c r="G889" s="139"/>
      <c r="H889" s="37"/>
      <c r="I889" s="37"/>
      <c r="J889" s="39"/>
      <c r="K889" s="39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</row>
    <row r="890" spans="1:38" ht="15" x14ac:dyDescent="0.25">
      <c r="A890" s="37"/>
      <c r="B890" s="37"/>
      <c r="C890" s="37"/>
      <c r="D890" s="37"/>
      <c r="E890" s="37"/>
      <c r="F890" s="37"/>
      <c r="G890" s="139"/>
      <c r="H890" s="37"/>
      <c r="I890" s="37"/>
      <c r="J890" s="39"/>
      <c r="K890" s="39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</row>
    <row r="891" spans="1:38" ht="15" x14ac:dyDescent="0.25">
      <c r="A891" s="37"/>
      <c r="B891" s="37"/>
      <c r="C891" s="37"/>
      <c r="D891" s="37"/>
      <c r="E891" s="37"/>
      <c r="F891" s="37"/>
      <c r="G891" s="139"/>
      <c r="H891" s="37"/>
      <c r="I891" s="37"/>
      <c r="J891" s="39"/>
      <c r="K891" s="39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</row>
    <row r="892" spans="1:38" ht="15" x14ac:dyDescent="0.25">
      <c r="A892" s="37"/>
      <c r="B892" s="37"/>
      <c r="C892" s="37"/>
      <c r="D892" s="37"/>
      <c r="E892" s="37"/>
      <c r="F892" s="37"/>
      <c r="G892" s="139"/>
      <c r="H892" s="37"/>
      <c r="I892" s="37"/>
      <c r="J892" s="39"/>
      <c r="K892" s="39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</row>
    <row r="893" spans="1:38" ht="15" x14ac:dyDescent="0.25">
      <c r="A893" s="37"/>
      <c r="B893" s="37"/>
      <c r="C893" s="37"/>
      <c r="D893" s="37"/>
      <c r="E893" s="37"/>
      <c r="F893" s="37"/>
      <c r="G893" s="139"/>
      <c r="H893" s="37"/>
      <c r="I893" s="37"/>
      <c r="J893" s="39"/>
      <c r="K893" s="39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</row>
    <row r="894" spans="1:38" ht="15" x14ac:dyDescent="0.25">
      <c r="A894" s="37"/>
      <c r="B894" s="37"/>
      <c r="C894" s="37"/>
      <c r="D894" s="37"/>
      <c r="E894" s="37"/>
      <c r="F894" s="37"/>
      <c r="G894" s="139"/>
      <c r="H894" s="37"/>
      <c r="I894" s="37"/>
      <c r="J894" s="39"/>
      <c r="K894" s="39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</row>
    <row r="895" spans="1:38" ht="15" x14ac:dyDescent="0.25">
      <c r="A895" s="37"/>
      <c r="B895" s="37"/>
      <c r="C895" s="37"/>
      <c r="D895" s="37"/>
      <c r="E895" s="37"/>
      <c r="F895" s="37"/>
      <c r="G895" s="139"/>
      <c r="H895" s="37"/>
      <c r="I895" s="37"/>
      <c r="J895" s="39"/>
      <c r="K895" s="39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</row>
    <row r="896" spans="1:38" ht="15" x14ac:dyDescent="0.25">
      <c r="A896" s="37"/>
      <c r="B896" s="37"/>
      <c r="C896" s="37"/>
      <c r="D896" s="37"/>
      <c r="E896" s="37"/>
      <c r="F896" s="37"/>
      <c r="G896" s="139"/>
      <c r="H896" s="37"/>
      <c r="I896" s="37"/>
      <c r="J896" s="39"/>
      <c r="K896" s="39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</row>
    <row r="897" spans="1:38" ht="15" x14ac:dyDescent="0.25">
      <c r="A897" s="37"/>
      <c r="B897" s="37"/>
      <c r="C897" s="37"/>
      <c r="D897" s="37"/>
      <c r="E897" s="37"/>
      <c r="F897" s="37"/>
      <c r="G897" s="139"/>
      <c r="H897" s="37"/>
      <c r="I897" s="37"/>
      <c r="J897" s="39"/>
      <c r="K897" s="39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</row>
    <row r="898" spans="1:38" ht="15" x14ac:dyDescent="0.25">
      <c r="A898" s="37"/>
      <c r="B898" s="37"/>
      <c r="C898" s="37"/>
      <c r="D898" s="37"/>
      <c r="E898" s="37"/>
      <c r="F898" s="37"/>
      <c r="G898" s="139"/>
      <c r="H898" s="37"/>
      <c r="I898" s="37"/>
      <c r="J898" s="39"/>
      <c r="K898" s="39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</row>
    <row r="899" spans="1:38" ht="15" x14ac:dyDescent="0.25">
      <c r="A899" s="37"/>
      <c r="B899" s="37"/>
      <c r="C899" s="37"/>
      <c r="D899" s="37"/>
      <c r="E899" s="37"/>
      <c r="F899" s="37"/>
      <c r="G899" s="139"/>
      <c r="H899" s="37"/>
      <c r="I899" s="37"/>
      <c r="J899" s="39"/>
      <c r="K899" s="39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</row>
    <row r="900" spans="1:38" ht="15" x14ac:dyDescent="0.25">
      <c r="A900" s="37"/>
      <c r="B900" s="37"/>
      <c r="C900" s="37"/>
      <c r="D900" s="37"/>
      <c r="E900" s="37"/>
      <c r="F900" s="37"/>
      <c r="G900" s="139"/>
      <c r="H900" s="37"/>
      <c r="I900" s="37"/>
      <c r="J900" s="39"/>
      <c r="K900" s="39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</row>
    <row r="901" spans="1:38" ht="15" x14ac:dyDescent="0.25">
      <c r="A901" s="37"/>
      <c r="B901" s="37"/>
      <c r="C901" s="37"/>
      <c r="D901" s="37"/>
      <c r="E901" s="37"/>
      <c r="F901" s="37"/>
      <c r="G901" s="139"/>
      <c r="H901" s="37"/>
      <c r="I901" s="37"/>
      <c r="J901" s="39"/>
      <c r="K901" s="39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</row>
    <row r="902" spans="1:38" ht="15" x14ac:dyDescent="0.25">
      <c r="A902" s="37"/>
      <c r="B902" s="37"/>
      <c r="C902" s="37"/>
      <c r="D902" s="37"/>
      <c r="E902" s="37"/>
      <c r="F902" s="37"/>
      <c r="G902" s="139"/>
      <c r="H902" s="37"/>
      <c r="I902" s="37"/>
      <c r="J902" s="39"/>
      <c r="K902" s="39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</row>
    <row r="903" spans="1:38" ht="15" x14ac:dyDescent="0.25">
      <c r="A903" s="37"/>
      <c r="B903" s="37"/>
      <c r="C903" s="37"/>
      <c r="D903" s="37"/>
      <c r="E903" s="37"/>
      <c r="F903" s="37"/>
      <c r="G903" s="139"/>
      <c r="H903" s="37"/>
      <c r="I903" s="37"/>
      <c r="J903" s="39"/>
      <c r="K903" s="39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</row>
    <row r="904" spans="1:38" ht="15" x14ac:dyDescent="0.25">
      <c r="A904" s="37"/>
      <c r="B904" s="37"/>
      <c r="C904" s="37"/>
      <c r="D904" s="37"/>
      <c r="E904" s="37"/>
      <c r="F904" s="37"/>
      <c r="G904" s="139"/>
      <c r="H904" s="37"/>
      <c r="I904" s="37"/>
      <c r="J904" s="39"/>
      <c r="K904" s="39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</row>
    <row r="905" spans="1:38" ht="15" x14ac:dyDescent="0.25">
      <c r="A905" s="37"/>
      <c r="B905" s="37"/>
      <c r="C905" s="37"/>
      <c r="D905" s="37"/>
      <c r="E905" s="37"/>
      <c r="F905" s="37"/>
      <c r="G905" s="139"/>
      <c r="H905" s="37"/>
      <c r="I905" s="37"/>
      <c r="J905" s="39"/>
      <c r="K905" s="39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</row>
    <row r="906" spans="1:38" ht="15" x14ac:dyDescent="0.25">
      <c r="A906" s="37"/>
      <c r="B906" s="37"/>
      <c r="C906" s="37"/>
      <c r="D906" s="37"/>
      <c r="E906" s="37"/>
      <c r="F906" s="37"/>
      <c r="G906" s="139"/>
      <c r="H906" s="37"/>
      <c r="I906" s="37"/>
      <c r="J906" s="39"/>
      <c r="K906" s="39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</row>
    <row r="907" spans="1:38" ht="15" x14ac:dyDescent="0.25">
      <c r="A907" s="37"/>
      <c r="B907" s="37"/>
      <c r="C907" s="37"/>
      <c r="D907" s="37"/>
      <c r="E907" s="37"/>
      <c r="F907" s="37"/>
      <c r="G907" s="139"/>
      <c r="H907" s="37"/>
      <c r="I907" s="37"/>
      <c r="J907" s="39"/>
      <c r="K907" s="39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</row>
    <row r="908" spans="1:38" ht="15" x14ac:dyDescent="0.25">
      <c r="A908" s="37"/>
      <c r="B908" s="37"/>
      <c r="C908" s="37"/>
      <c r="D908" s="37"/>
      <c r="E908" s="37"/>
      <c r="F908" s="37"/>
      <c r="G908" s="139"/>
      <c r="H908" s="37"/>
      <c r="I908" s="37"/>
      <c r="J908" s="39"/>
      <c r="K908" s="39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</row>
    <row r="909" spans="1:38" ht="15" x14ac:dyDescent="0.25">
      <c r="A909" s="37"/>
      <c r="B909" s="37"/>
      <c r="C909" s="37"/>
      <c r="D909" s="37"/>
      <c r="E909" s="37"/>
      <c r="F909" s="37"/>
      <c r="G909" s="139"/>
      <c r="H909" s="37"/>
      <c r="I909" s="37"/>
      <c r="J909" s="39"/>
      <c r="K909" s="39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</row>
    <row r="910" spans="1:38" ht="15" x14ac:dyDescent="0.25">
      <c r="A910" s="37"/>
      <c r="B910" s="37"/>
      <c r="C910" s="37"/>
      <c r="D910" s="37"/>
      <c r="E910" s="37"/>
      <c r="F910" s="37"/>
      <c r="G910" s="139"/>
      <c r="H910" s="37"/>
      <c r="I910" s="37"/>
      <c r="J910" s="39"/>
      <c r="K910" s="39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</row>
    <row r="911" spans="1:38" ht="15" x14ac:dyDescent="0.25">
      <c r="A911" s="37"/>
      <c r="B911" s="37"/>
      <c r="C911" s="37"/>
      <c r="D911" s="37"/>
      <c r="E911" s="37"/>
      <c r="F911" s="37"/>
      <c r="G911" s="139"/>
      <c r="H911" s="37"/>
      <c r="I911" s="37"/>
      <c r="J911" s="39"/>
      <c r="K911" s="39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</row>
    <row r="912" spans="1:38" ht="15" x14ac:dyDescent="0.25">
      <c r="A912" s="37"/>
      <c r="B912" s="37"/>
      <c r="C912" s="37"/>
      <c r="D912" s="37"/>
      <c r="E912" s="37"/>
      <c r="F912" s="37"/>
      <c r="G912" s="139"/>
      <c r="H912" s="37"/>
      <c r="I912" s="37"/>
      <c r="J912" s="39"/>
      <c r="K912" s="39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</row>
    <row r="913" spans="1:38" ht="15" x14ac:dyDescent="0.25">
      <c r="A913" s="37"/>
      <c r="B913" s="37"/>
      <c r="C913" s="37"/>
      <c r="D913" s="37"/>
      <c r="E913" s="37"/>
      <c r="F913" s="37"/>
      <c r="G913" s="139"/>
      <c r="H913" s="37"/>
      <c r="I913" s="37"/>
      <c r="J913" s="39"/>
      <c r="K913" s="39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</row>
    <row r="914" spans="1:38" ht="15" x14ac:dyDescent="0.25">
      <c r="A914" s="37"/>
      <c r="B914" s="37"/>
      <c r="C914" s="37"/>
      <c r="D914" s="37"/>
      <c r="E914" s="37"/>
      <c r="F914" s="37"/>
      <c r="G914" s="139"/>
      <c r="H914" s="37"/>
      <c r="I914" s="37"/>
      <c r="J914" s="39"/>
      <c r="K914" s="39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</row>
    <row r="915" spans="1:38" ht="15" x14ac:dyDescent="0.25">
      <c r="A915" s="37"/>
      <c r="B915" s="37"/>
      <c r="C915" s="37"/>
      <c r="D915" s="37"/>
      <c r="E915" s="37"/>
      <c r="F915" s="37"/>
      <c r="G915" s="139"/>
      <c r="H915" s="37"/>
      <c r="I915" s="37"/>
      <c r="J915" s="39"/>
      <c r="K915" s="39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</row>
    <row r="916" spans="1:38" ht="15" x14ac:dyDescent="0.25">
      <c r="A916" s="37"/>
      <c r="B916" s="37"/>
      <c r="C916" s="37"/>
      <c r="D916" s="37"/>
      <c r="E916" s="37"/>
      <c r="F916" s="37"/>
      <c r="G916" s="139"/>
      <c r="H916" s="37"/>
      <c r="I916" s="37"/>
      <c r="J916" s="39"/>
      <c r="K916" s="39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</row>
    <row r="917" spans="1:38" ht="15" x14ac:dyDescent="0.25">
      <c r="A917" s="37"/>
      <c r="B917" s="37"/>
      <c r="C917" s="37"/>
      <c r="D917" s="37"/>
      <c r="E917" s="37"/>
      <c r="F917" s="37"/>
      <c r="G917" s="139"/>
      <c r="H917" s="37"/>
      <c r="I917" s="37"/>
      <c r="J917" s="39"/>
      <c r="K917" s="39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</row>
    <row r="918" spans="1:38" ht="15" x14ac:dyDescent="0.25">
      <c r="A918" s="37"/>
      <c r="B918" s="37"/>
      <c r="C918" s="37"/>
      <c r="D918" s="37"/>
      <c r="E918" s="37"/>
      <c r="F918" s="37"/>
      <c r="G918" s="139"/>
      <c r="H918" s="37"/>
      <c r="I918" s="37"/>
      <c r="J918" s="39"/>
      <c r="K918" s="39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</row>
    <row r="919" spans="1:38" ht="15" x14ac:dyDescent="0.25">
      <c r="A919" s="37"/>
      <c r="B919" s="37"/>
      <c r="C919" s="37"/>
      <c r="D919" s="37"/>
      <c r="E919" s="37"/>
      <c r="F919" s="37"/>
      <c r="G919" s="139"/>
      <c r="H919" s="37"/>
      <c r="I919" s="37"/>
      <c r="J919" s="39"/>
      <c r="K919" s="39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</row>
    <row r="920" spans="1:38" ht="15" x14ac:dyDescent="0.25">
      <c r="A920" s="37"/>
      <c r="B920" s="37"/>
      <c r="C920" s="37"/>
      <c r="D920" s="37"/>
      <c r="E920" s="37"/>
      <c r="F920" s="37"/>
      <c r="G920" s="139"/>
      <c r="H920" s="37"/>
      <c r="I920" s="37"/>
      <c r="J920" s="39"/>
      <c r="K920" s="39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</row>
    <row r="921" spans="1:38" ht="15" x14ac:dyDescent="0.25">
      <c r="A921" s="37"/>
      <c r="B921" s="37"/>
      <c r="C921" s="37"/>
      <c r="D921" s="37"/>
      <c r="E921" s="37"/>
      <c r="F921" s="37"/>
      <c r="G921" s="139"/>
      <c r="H921" s="37"/>
      <c r="I921" s="37"/>
      <c r="J921" s="39"/>
      <c r="K921" s="39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</row>
    <row r="922" spans="1:38" ht="15" x14ac:dyDescent="0.25">
      <c r="A922" s="37"/>
      <c r="B922" s="37"/>
      <c r="C922" s="37"/>
      <c r="D922" s="37"/>
      <c r="E922" s="37"/>
      <c r="F922" s="37"/>
      <c r="G922" s="139"/>
      <c r="H922" s="37"/>
      <c r="I922" s="37"/>
      <c r="J922" s="39"/>
      <c r="K922" s="39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</row>
    <row r="923" spans="1:38" ht="15" x14ac:dyDescent="0.25">
      <c r="A923" s="37"/>
      <c r="B923" s="37"/>
      <c r="C923" s="37"/>
      <c r="D923" s="37"/>
      <c r="E923" s="37"/>
      <c r="F923" s="37"/>
      <c r="G923" s="139"/>
      <c r="H923" s="37"/>
      <c r="I923" s="37"/>
      <c r="J923" s="39"/>
      <c r="K923" s="39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</row>
    <row r="924" spans="1:38" ht="15" x14ac:dyDescent="0.25">
      <c r="A924" s="37"/>
      <c r="B924" s="37"/>
      <c r="C924" s="37"/>
      <c r="D924" s="37"/>
      <c r="E924" s="37"/>
      <c r="F924" s="37"/>
      <c r="G924" s="139"/>
      <c r="H924" s="37"/>
      <c r="I924" s="37"/>
      <c r="J924" s="39"/>
      <c r="K924" s="39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</row>
    <row r="925" spans="1:38" ht="15" x14ac:dyDescent="0.25">
      <c r="A925" s="37"/>
      <c r="B925" s="37"/>
      <c r="C925" s="37"/>
      <c r="D925" s="37"/>
      <c r="E925" s="37"/>
      <c r="F925" s="37"/>
      <c r="G925" s="139"/>
      <c r="H925" s="37"/>
      <c r="I925" s="37"/>
      <c r="J925" s="39"/>
      <c r="K925" s="39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</row>
    <row r="926" spans="1:38" ht="15" x14ac:dyDescent="0.25">
      <c r="A926" s="37"/>
      <c r="B926" s="37"/>
      <c r="C926" s="37"/>
      <c r="D926" s="37"/>
      <c r="E926" s="37"/>
      <c r="F926" s="37"/>
      <c r="G926" s="139"/>
      <c r="H926" s="37"/>
      <c r="I926" s="37"/>
      <c r="J926" s="39"/>
      <c r="K926" s="39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</row>
    <row r="927" spans="1:38" ht="15" x14ac:dyDescent="0.25">
      <c r="A927" s="37"/>
      <c r="B927" s="37"/>
      <c r="C927" s="37"/>
      <c r="D927" s="37"/>
      <c r="E927" s="37"/>
      <c r="F927" s="37"/>
      <c r="G927" s="139"/>
      <c r="H927" s="37"/>
      <c r="I927" s="37"/>
      <c r="J927" s="39"/>
      <c r="K927" s="39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</row>
    <row r="928" spans="1:38" ht="15" x14ac:dyDescent="0.25">
      <c r="A928" s="37"/>
      <c r="B928" s="37"/>
      <c r="C928" s="37"/>
      <c r="D928" s="37"/>
      <c r="E928" s="37"/>
      <c r="F928" s="37"/>
      <c r="G928" s="139"/>
      <c r="H928" s="37"/>
      <c r="I928" s="37"/>
      <c r="J928" s="39"/>
      <c r="K928" s="39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</row>
    <row r="929" spans="1:38" ht="15" x14ac:dyDescent="0.25">
      <c r="A929" s="37"/>
      <c r="B929" s="37"/>
      <c r="C929" s="37"/>
      <c r="D929" s="37"/>
      <c r="E929" s="37"/>
      <c r="F929" s="37"/>
      <c r="G929" s="139"/>
      <c r="H929" s="37"/>
      <c r="I929" s="37"/>
      <c r="J929" s="39"/>
      <c r="K929" s="39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</row>
    <row r="930" spans="1:38" ht="15" x14ac:dyDescent="0.25">
      <c r="A930" s="37"/>
      <c r="B930" s="37"/>
      <c r="C930" s="37"/>
      <c r="D930" s="37"/>
      <c r="E930" s="37"/>
      <c r="F930" s="37"/>
      <c r="G930" s="139"/>
      <c r="H930" s="37"/>
      <c r="I930" s="37"/>
      <c r="J930" s="39"/>
      <c r="K930" s="39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</row>
    <row r="931" spans="1:38" ht="15" x14ac:dyDescent="0.25">
      <c r="A931" s="37"/>
      <c r="B931" s="37"/>
      <c r="C931" s="37"/>
      <c r="D931" s="37"/>
      <c r="E931" s="37"/>
      <c r="F931" s="37"/>
      <c r="G931" s="139"/>
      <c r="H931" s="37"/>
      <c r="I931" s="37"/>
      <c r="J931" s="39"/>
      <c r="K931" s="39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</row>
    <row r="932" spans="1:38" ht="15" x14ac:dyDescent="0.25">
      <c r="A932" s="37"/>
      <c r="B932" s="37"/>
      <c r="C932" s="37"/>
      <c r="D932" s="37"/>
      <c r="E932" s="37"/>
      <c r="F932" s="37"/>
      <c r="G932" s="139"/>
      <c r="H932" s="37"/>
      <c r="I932" s="37"/>
      <c r="J932" s="39"/>
      <c r="K932" s="39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</row>
    <row r="933" spans="1:38" ht="15" x14ac:dyDescent="0.25">
      <c r="A933" s="37"/>
      <c r="B933" s="37"/>
      <c r="C933" s="37"/>
      <c r="D933" s="37"/>
      <c r="E933" s="37"/>
      <c r="F933" s="37"/>
      <c r="G933" s="139"/>
      <c r="H933" s="37"/>
      <c r="I933" s="37"/>
      <c r="J933" s="39"/>
      <c r="K933" s="39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</row>
    <row r="934" spans="1:38" ht="15" x14ac:dyDescent="0.25">
      <c r="A934" s="37"/>
      <c r="B934" s="37"/>
      <c r="C934" s="37"/>
      <c r="D934" s="37"/>
      <c r="E934" s="37"/>
      <c r="F934" s="37"/>
      <c r="G934" s="139"/>
      <c r="H934" s="37"/>
      <c r="I934" s="37"/>
      <c r="J934" s="39"/>
      <c r="K934" s="39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</row>
    <row r="935" spans="1:38" ht="15" x14ac:dyDescent="0.25">
      <c r="A935" s="37"/>
      <c r="B935" s="37"/>
      <c r="C935" s="37"/>
      <c r="D935" s="37"/>
      <c r="E935" s="37"/>
      <c r="F935" s="37"/>
      <c r="G935" s="139"/>
      <c r="H935" s="37"/>
      <c r="I935" s="37"/>
      <c r="J935" s="39"/>
      <c r="K935" s="39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</row>
    <row r="936" spans="1:38" ht="15" x14ac:dyDescent="0.25">
      <c r="A936" s="37"/>
      <c r="B936" s="37"/>
      <c r="C936" s="37"/>
      <c r="D936" s="37"/>
      <c r="E936" s="37"/>
      <c r="F936" s="37"/>
      <c r="G936" s="139"/>
      <c r="H936" s="37"/>
      <c r="I936" s="37"/>
      <c r="J936" s="39"/>
      <c r="K936" s="39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</row>
    <row r="937" spans="1:38" ht="15" x14ac:dyDescent="0.25">
      <c r="A937" s="37"/>
      <c r="B937" s="37"/>
      <c r="C937" s="37"/>
      <c r="D937" s="37"/>
      <c r="E937" s="37"/>
      <c r="F937" s="37"/>
      <c r="G937" s="139"/>
      <c r="H937" s="37"/>
      <c r="I937" s="37"/>
      <c r="J937" s="39"/>
      <c r="K937" s="39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</row>
    <row r="938" spans="1:38" ht="15" x14ac:dyDescent="0.25">
      <c r="A938" s="37"/>
      <c r="B938" s="37"/>
      <c r="C938" s="37"/>
      <c r="D938" s="37"/>
      <c r="E938" s="37"/>
      <c r="F938" s="37"/>
      <c r="G938" s="139"/>
      <c r="H938" s="37"/>
      <c r="I938" s="37"/>
      <c r="J938" s="39"/>
      <c r="K938" s="39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</row>
    <row r="939" spans="1:38" ht="15" x14ac:dyDescent="0.25">
      <c r="A939" s="37"/>
      <c r="B939" s="37"/>
      <c r="C939" s="37"/>
      <c r="D939" s="37"/>
      <c r="E939" s="37"/>
      <c r="F939" s="37"/>
      <c r="G939" s="139"/>
      <c r="H939" s="37"/>
      <c r="I939" s="37"/>
      <c r="J939" s="39"/>
      <c r="K939" s="39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</row>
    <row r="940" spans="1:38" ht="15" x14ac:dyDescent="0.25">
      <c r="A940" s="37"/>
      <c r="B940" s="37"/>
      <c r="C940" s="37"/>
      <c r="D940" s="37"/>
      <c r="E940" s="37"/>
      <c r="F940" s="37"/>
      <c r="G940" s="139"/>
      <c r="H940" s="37"/>
      <c r="I940" s="37"/>
      <c r="J940" s="39"/>
      <c r="K940" s="39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</row>
    <row r="941" spans="1:38" ht="15" x14ac:dyDescent="0.25">
      <c r="A941" s="37"/>
      <c r="B941" s="37"/>
      <c r="C941" s="37"/>
      <c r="D941" s="37"/>
      <c r="E941" s="37"/>
      <c r="F941" s="37"/>
      <c r="G941" s="139"/>
      <c r="H941" s="37"/>
      <c r="I941" s="37"/>
      <c r="J941" s="39"/>
      <c r="K941" s="39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</row>
    <row r="942" spans="1:38" ht="15" x14ac:dyDescent="0.25">
      <c r="A942" s="37"/>
      <c r="B942" s="37"/>
      <c r="C942" s="37"/>
      <c r="D942" s="37"/>
      <c r="E942" s="37"/>
      <c r="F942" s="37"/>
      <c r="G942" s="139"/>
      <c r="H942" s="37"/>
      <c r="I942" s="37"/>
      <c r="J942" s="39"/>
      <c r="K942" s="39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</row>
    <row r="943" spans="1:38" ht="15" x14ac:dyDescent="0.25">
      <c r="A943" s="37"/>
      <c r="B943" s="37"/>
      <c r="C943" s="37"/>
      <c r="D943" s="37"/>
      <c r="E943" s="37"/>
      <c r="F943" s="37"/>
      <c r="G943" s="139"/>
      <c r="H943" s="37"/>
      <c r="I943" s="37"/>
      <c r="J943" s="39"/>
      <c r="K943" s="39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</row>
    <row r="944" spans="1:38" ht="15" x14ac:dyDescent="0.25">
      <c r="A944" s="37"/>
      <c r="B944" s="37"/>
      <c r="C944" s="37"/>
      <c r="D944" s="37"/>
      <c r="E944" s="37"/>
      <c r="F944" s="37"/>
      <c r="G944" s="139"/>
      <c r="H944" s="37"/>
      <c r="I944" s="37"/>
      <c r="J944" s="39"/>
      <c r="K944" s="39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</row>
    <row r="945" spans="1:38" ht="15" x14ac:dyDescent="0.25">
      <c r="A945" s="37"/>
      <c r="B945" s="37"/>
      <c r="C945" s="37"/>
      <c r="D945" s="37"/>
      <c r="E945" s="37"/>
      <c r="F945" s="37"/>
      <c r="G945" s="139"/>
      <c r="H945" s="37"/>
      <c r="I945" s="37"/>
      <c r="J945" s="39"/>
      <c r="K945" s="39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</row>
    <row r="946" spans="1:38" ht="15" x14ac:dyDescent="0.25">
      <c r="A946" s="37"/>
      <c r="B946" s="37"/>
      <c r="C946" s="37"/>
      <c r="D946" s="37"/>
      <c r="E946" s="37"/>
      <c r="F946" s="37"/>
      <c r="G946" s="139"/>
      <c r="H946" s="37"/>
      <c r="I946" s="37"/>
      <c r="J946" s="39"/>
      <c r="K946" s="39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</row>
    <row r="947" spans="1:38" ht="15" x14ac:dyDescent="0.25">
      <c r="A947" s="37"/>
      <c r="B947" s="37"/>
      <c r="C947" s="37"/>
      <c r="D947" s="37"/>
      <c r="E947" s="37"/>
      <c r="F947" s="37"/>
      <c r="G947" s="139"/>
      <c r="H947" s="37"/>
      <c r="I947" s="37"/>
      <c r="J947" s="39"/>
      <c r="K947" s="39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</row>
    <row r="948" spans="1:38" ht="15" x14ac:dyDescent="0.25">
      <c r="A948" s="37"/>
      <c r="B948" s="37"/>
      <c r="C948" s="37"/>
      <c r="D948" s="37"/>
      <c r="E948" s="37"/>
      <c r="F948" s="37"/>
      <c r="G948" s="139"/>
      <c r="H948" s="37"/>
      <c r="I948" s="37"/>
      <c r="J948" s="39"/>
      <c r="K948" s="39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</row>
    <row r="949" spans="1:38" ht="15" x14ac:dyDescent="0.25">
      <c r="A949" s="37"/>
      <c r="B949" s="37"/>
      <c r="C949" s="37"/>
      <c r="D949" s="37"/>
      <c r="E949" s="37"/>
      <c r="F949" s="37"/>
      <c r="G949" s="139"/>
      <c r="H949" s="37"/>
      <c r="I949" s="37"/>
      <c r="J949" s="39"/>
      <c r="K949" s="39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</row>
    <row r="950" spans="1:38" ht="15" x14ac:dyDescent="0.25">
      <c r="A950" s="37"/>
      <c r="B950" s="37"/>
      <c r="C950" s="37"/>
      <c r="D950" s="37"/>
      <c r="E950" s="37"/>
      <c r="F950" s="37"/>
      <c r="G950" s="139"/>
      <c r="H950" s="37"/>
      <c r="I950" s="37"/>
      <c r="J950" s="39"/>
      <c r="K950" s="39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</row>
    <row r="951" spans="1:38" ht="15" x14ac:dyDescent="0.25">
      <c r="A951" s="37"/>
      <c r="B951" s="37"/>
      <c r="C951" s="37"/>
      <c r="D951" s="37"/>
      <c r="E951" s="37"/>
      <c r="F951" s="37"/>
      <c r="G951" s="139"/>
      <c r="H951" s="37"/>
      <c r="I951" s="37"/>
      <c r="J951" s="39"/>
      <c r="K951" s="39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</row>
    <row r="952" spans="1:38" ht="15" x14ac:dyDescent="0.25">
      <c r="A952" s="37"/>
      <c r="B952" s="37"/>
      <c r="C952" s="37"/>
      <c r="D952" s="37"/>
      <c r="E952" s="37"/>
      <c r="F952" s="37"/>
      <c r="G952" s="139"/>
      <c r="H952" s="37"/>
      <c r="I952" s="37"/>
      <c r="J952" s="39"/>
      <c r="K952" s="39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</row>
    <row r="953" spans="1:38" ht="15" x14ac:dyDescent="0.25">
      <c r="A953" s="37"/>
      <c r="B953" s="37"/>
      <c r="C953" s="37"/>
      <c r="D953" s="37"/>
      <c r="E953" s="37"/>
      <c r="F953" s="37"/>
      <c r="G953" s="139"/>
      <c r="H953" s="37"/>
      <c r="I953" s="37"/>
      <c r="J953" s="39"/>
      <c r="K953" s="39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</row>
    <row r="954" spans="1:38" ht="15" x14ac:dyDescent="0.25">
      <c r="A954" s="37"/>
      <c r="B954" s="37"/>
      <c r="C954" s="37"/>
      <c r="D954" s="37"/>
      <c r="E954" s="37"/>
      <c r="F954" s="37"/>
      <c r="G954" s="139"/>
      <c r="H954" s="37"/>
      <c r="I954" s="37"/>
      <c r="J954" s="39"/>
      <c r="K954" s="39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</row>
    <row r="955" spans="1:38" ht="15" x14ac:dyDescent="0.25">
      <c r="A955" s="37"/>
      <c r="B955" s="37"/>
      <c r="C955" s="37"/>
      <c r="D955" s="37"/>
      <c r="E955" s="37"/>
      <c r="F955" s="37"/>
      <c r="G955" s="139"/>
      <c r="H955" s="37"/>
      <c r="I955" s="37"/>
      <c r="J955" s="39"/>
      <c r="K955" s="39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</row>
    <row r="956" spans="1:38" ht="15" x14ac:dyDescent="0.25">
      <c r="A956" s="37"/>
      <c r="B956" s="37"/>
      <c r="C956" s="37"/>
      <c r="D956" s="37"/>
      <c r="E956" s="37"/>
      <c r="F956" s="37"/>
      <c r="G956" s="139"/>
      <c r="H956" s="37"/>
      <c r="I956" s="37"/>
      <c r="J956" s="39"/>
      <c r="K956" s="39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</row>
    <row r="957" spans="1:38" ht="15" x14ac:dyDescent="0.25">
      <c r="A957" s="37"/>
      <c r="B957" s="37"/>
      <c r="C957" s="37"/>
      <c r="D957" s="37"/>
      <c r="E957" s="37"/>
      <c r="F957" s="37"/>
      <c r="G957" s="139"/>
      <c r="H957" s="37"/>
      <c r="I957" s="37"/>
      <c r="J957" s="39"/>
      <c r="K957" s="39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</row>
    <row r="958" spans="1:38" ht="15" x14ac:dyDescent="0.25">
      <c r="A958" s="37"/>
      <c r="B958" s="37"/>
      <c r="C958" s="37"/>
      <c r="D958" s="37"/>
      <c r="E958" s="37"/>
      <c r="F958" s="37"/>
      <c r="G958" s="139"/>
      <c r="H958" s="37"/>
      <c r="I958" s="37"/>
      <c r="J958" s="39"/>
      <c r="K958" s="39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</row>
    <row r="959" spans="1:38" ht="15" x14ac:dyDescent="0.25">
      <c r="A959" s="37"/>
      <c r="B959" s="37"/>
      <c r="C959" s="37"/>
      <c r="D959" s="37"/>
      <c r="E959" s="37"/>
      <c r="F959" s="37"/>
      <c r="G959" s="139"/>
      <c r="H959" s="37"/>
      <c r="I959" s="37"/>
      <c r="J959" s="39"/>
      <c r="K959" s="39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</row>
    <row r="960" spans="1:38" ht="15" x14ac:dyDescent="0.25">
      <c r="A960" s="37"/>
      <c r="B960" s="37"/>
      <c r="C960" s="37"/>
      <c r="D960" s="37"/>
      <c r="E960" s="37"/>
      <c r="F960" s="37"/>
      <c r="G960" s="139"/>
      <c r="H960" s="37"/>
      <c r="I960" s="37"/>
      <c r="J960" s="39"/>
      <c r="K960" s="39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</row>
    <row r="961" spans="1:38" ht="15" x14ac:dyDescent="0.25">
      <c r="A961" s="37"/>
      <c r="B961" s="37"/>
      <c r="C961" s="37"/>
      <c r="D961" s="37"/>
      <c r="E961" s="37"/>
      <c r="F961" s="37"/>
      <c r="G961" s="139"/>
      <c r="H961" s="37"/>
      <c r="I961" s="37"/>
      <c r="J961" s="39"/>
      <c r="K961" s="39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</row>
    <row r="962" spans="1:38" ht="15" x14ac:dyDescent="0.25">
      <c r="A962" s="37"/>
      <c r="B962" s="37"/>
      <c r="C962" s="37"/>
      <c r="D962" s="37"/>
      <c r="E962" s="37"/>
      <c r="F962" s="37"/>
      <c r="G962" s="139"/>
      <c r="H962" s="37"/>
      <c r="I962" s="37"/>
      <c r="J962" s="39"/>
      <c r="K962" s="39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</row>
    <row r="963" spans="1:38" ht="15" x14ac:dyDescent="0.25">
      <c r="A963" s="37"/>
      <c r="B963" s="37"/>
      <c r="C963" s="37"/>
      <c r="D963" s="37"/>
      <c r="E963" s="37"/>
      <c r="F963" s="37"/>
      <c r="G963" s="139"/>
      <c r="H963" s="37"/>
      <c r="I963" s="37"/>
      <c r="J963" s="39"/>
      <c r="K963" s="39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</row>
    <row r="964" spans="1:38" ht="15" x14ac:dyDescent="0.25">
      <c r="A964" s="37"/>
      <c r="B964" s="37"/>
      <c r="C964" s="37"/>
      <c r="D964" s="37"/>
      <c r="E964" s="37"/>
      <c r="F964" s="37"/>
      <c r="G964" s="139"/>
      <c r="H964" s="37"/>
      <c r="I964" s="37"/>
      <c r="J964" s="39"/>
      <c r="K964" s="39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</row>
    <row r="965" spans="1:38" ht="15" x14ac:dyDescent="0.25">
      <c r="A965" s="37"/>
      <c r="B965" s="37"/>
      <c r="C965" s="37"/>
      <c r="D965" s="37"/>
      <c r="E965" s="37"/>
      <c r="F965" s="37"/>
      <c r="G965" s="139"/>
      <c r="H965" s="37"/>
      <c r="I965" s="37"/>
      <c r="J965" s="39"/>
      <c r="K965" s="39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</row>
    <row r="966" spans="1:38" ht="15" x14ac:dyDescent="0.25">
      <c r="A966" s="37"/>
      <c r="B966" s="37"/>
      <c r="C966" s="37"/>
      <c r="D966" s="37"/>
      <c r="E966" s="37"/>
      <c r="F966" s="37"/>
      <c r="G966" s="139"/>
      <c r="H966" s="37"/>
      <c r="I966" s="37"/>
      <c r="J966" s="39"/>
      <c r="K966" s="39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</row>
    <row r="967" spans="1:38" ht="15" x14ac:dyDescent="0.25">
      <c r="A967" s="37"/>
      <c r="B967" s="37"/>
      <c r="C967" s="37"/>
      <c r="D967" s="37"/>
      <c r="E967" s="37"/>
      <c r="F967" s="37"/>
      <c r="G967" s="139"/>
      <c r="H967" s="37"/>
      <c r="I967" s="37"/>
      <c r="J967" s="39"/>
      <c r="K967" s="39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</row>
    <row r="968" spans="1:38" ht="15" x14ac:dyDescent="0.25">
      <c r="A968" s="37"/>
      <c r="B968" s="37"/>
      <c r="C968" s="37"/>
      <c r="D968" s="37"/>
      <c r="E968" s="37"/>
      <c r="F968" s="37"/>
      <c r="G968" s="139"/>
      <c r="H968" s="37"/>
      <c r="I968" s="37"/>
      <c r="J968" s="39"/>
      <c r="K968" s="39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</row>
    <row r="969" spans="1:38" ht="15" x14ac:dyDescent="0.25">
      <c r="A969" s="37"/>
      <c r="B969" s="37"/>
      <c r="C969" s="37"/>
      <c r="D969" s="37"/>
      <c r="E969" s="37"/>
      <c r="F969" s="37"/>
      <c r="G969" s="139"/>
      <c r="H969" s="37"/>
      <c r="I969" s="37"/>
      <c r="J969" s="39"/>
      <c r="K969" s="39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</row>
    <row r="970" spans="1:38" ht="15" x14ac:dyDescent="0.25">
      <c r="A970" s="37"/>
      <c r="B970" s="37"/>
      <c r="C970" s="37"/>
      <c r="D970" s="37"/>
      <c r="E970" s="37"/>
      <c r="F970" s="37"/>
      <c r="G970" s="139"/>
      <c r="H970" s="37"/>
      <c r="I970" s="37"/>
      <c r="J970" s="39"/>
      <c r="K970" s="39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</row>
    <row r="971" spans="1:38" ht="15" x14ac:dyDescent="0.25">
      <c r="A971" s="37"/>
      <c r="B971" s="37"/>
      <c r="C971" s="37"/>
      <c r="D971" s="37"/>
      <c r="E971" s="37"/>
      <c r="F971" s="37"/>
      <c r="G971" s="139"/>
      <c r="H971" s="37"/>
      <c r="I971" s="37"/>
      <c r="J971" s="39"/>
      <c r="K971" s="39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</row>
    <row r="972" spans="1:38" ht="15" x14ac:dyDescent="0.25">
      <c r="A972" s="37"/>
      <c r="B972" s="37"/>
      <c r="C972" s="37"/>
      <c r="D972" s="37"/>
      <c r="E972" s="37"/>
      <c r="F972" s="37"/>
      <c r="G972" s="139"/>
      <c r="H972" s="37"/>
      <c r="I972" s="37"/>
      <c r="J972" s="39"/>
      <c r="K972" s="39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</row>
    <row r="973" spans="1:38" ht="15" x14ac:dyDescent="0.25">
      <c r="A973" s="37"/>
      <c r="B973" s="37"/>
      <c r="C973" s="37"/>
      <c r="D973" s="37"/>
      <c r="E973" s="37"/>
      <c r="F973" s="37"/>
      <c r="G973" s="139"/>
      <c r="H973" s="37"/>
      <c r="I973" s="37"/>
      <c r="J973" s="39"/>
      <c r="K973" s="39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</row>
    <row r="974" spans="1:38" ht="15" x14ac:dyDescent="0.25">
      <c r="A974" s="37"/>
      <c r="B974" s="37"/>
      <c r="C974" s="37"/>
      <c r="D974" s="37"/>
      <c r="E974" s="37"/>
      <c r="F974" s="37"/>
      <c r="G974" s="139"/>
      <c r="H974" s="37"/>
      <c r="I974" s="37"/>
      <c r="J974" s="39"/>
      <c r="K974" s="39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</row>
    <row r="975" spans="1:38" ht="15" x14ac:dyDescent="0.25">
      <c r="A975" s="37"/>
      <c r="B975" s="37"/>
      <c r="C975" s="37"/>
      <c r="D975" s="37"/>
      <c r="E975" s="37"/>
      <c r="F975" s="37"/>
      <c r="G975" s="139"/>
      <c r="H975" s="37"/>
      <c r="I975" s="37"/>
      <c r="J975" s="39"/>
      <c r="K975" s="39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</row>
    <row r="976" spans="1:38" ht="15" x14ac:dyDescent="0.25">
      <c r="A976" s="37"/>
      <c r="B976" s="37"/>
      <c r="C976" s="37"/>
      <c r="D976" s="37"/>
      <c r="E976" s="37"/>
      <c r="F976" s="37"/>
      <c r="G976" s="139"/>
      <c r="H976" s="37"/>
      <c r="I976" s="37"/>
      <c r="J976" s="39"/>
      <c r="K976" s="39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</row>
    <row r="977" spans="1:38" ht="15" x14ac:dyDescent="0.25">
      <c r="A977" s="37"/>
      <c r="B977" s="37"/>
      <c r="C977" s="37"/>
      <c r="D977" s="37"/>
      <c r="E977" s="37"/>
      <c r="F977" s="37"/>
      <c r="G977" s="139"/>
      <c r="H977" s="37"/>
      <c r="I977" s="37"/>
      <c r="J977" s="39"/>
      <c r="K977" s="39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</row>
    <row r="978" spans="1:38" ht="15" x14ac:dyDescent="0.25">
      <c r="A978" s="37"/>
      <c r="B978" s="37"/>
      <c r="C978" s="37"/>
      <c r="D978" s="37"/>
      <c r="E978" s="37"/>
      <c r="F978" s="37"/>
      <c r="G978" s="139"/>
      <c r="H978" s="37"/>
      <c r="I978" s="37"/>
      <c r="J978" s="39"/>
      <c r="K978" s="39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</row>
    <row r="979" spans="1:38" ht="15" x14ac:dyDescent="0.25">
      <c r="A979" s="37"/>
      <c r="B979" s="37"/>
      <c r="C979" s="37"/>
      <c r="D979" s="37"/>
      <c r="E979" s="37"/>
      <c r="F979" s="37"/>
      <c r="G979" s="139"/>
      <c r="H979" s="37"/>
      <c r="I979" s="37"/>
      <c r="J979" s="39"/>
      <c r="K979" s="39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</row>
    <row r="980" spans="1:38" ht="15" x14ac:dyDescent="0.25">
      <c r="A980" s="37"/>
      <c r="B980" s="37"/>
      <c r="C980" s="37"/>
      <c r="D980" s="37"/>
      <c r="E980" s="37"/>
      <c r="F980" s="37"/>
      <c r="G980" s="139"/>
      <c r="H980" s="37"/>
      <c r="I980" s="37"/>
      <c r="J980" s="39"/>
      <c r="K980" s="39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</row>
    <row r="981" spans="1:38" ht="15" x14ac:dyDescent="0.25">
      <c r="A981" s="37"/>
      <c r="B981" s="37"/>
      <c r="C981" s="37"/>
      <c r="D981" s="37"/>
      <c r="E981" s="37"/>
      <c r="F981" s="37"/>
      <c r="G981" s="139"/>
      <c r="H981" s="37"/>
      <c r="I981" s="37"/>
      <c r="J981" s="39"/>
      <c r="K981" s="39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</row>
    <row r="982" spans="1:38" ht="15" x14ac:dyDescent="0.25">
      <c r="A982" s="37"/>
      <c r="B982" s="37"/>
      <c r="C982" s="37"/>
      <c r="D982" s="37"/>
      <c r="E982" s="37"/>
      <c r="F982" s="37"/>
      <c r="G982" s="139"/>
      <c r="H982" s="37"/>
      <c r="I982" s="37"/>
      <c r="J982" s="39"/>
      <c r="K982" s="39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</row>
    <row r="983" spans="1:38" ht="15" x14ac:dyDescent="0.25">
      <c r="A983" s="37"/>
      <c r="B983" s="37"/>
      <c r="C983" s="37"/>
      <c r="D983" s="37"/>
      <c r="E983" s="37"/>
      <c r="F983" s="37"/>
      <c r="G983" s="139"/>
      <c r="H983" s="37"/>
      <c r="I983" s="37"/>
      <c r="J983" s="39"/>
      <c r="K983" s="39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</row>
    <row r="984" spans="1:38" ht="15" x14ac:dyDescent="0.25">
      <c r="A984" s="37"/>
      <c r="B984" s="37"/>
      <c r="C984" s="37"/>
      <c r="D984" s="37"/>
      <c r="E984" s="37"/>
      <c r="F984" s="37"/>
      <c r="G984" s="139"/>
      <c r="H984" s="37"/>
      <c r="I984" s="37"/>
      <c r="J984" s="39"/>
      <c r="K984" s="39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</row>
    <row r="985" spans="1:38" ht="15" x14ac:dyDescent="0.25">
      <c r="A985" s="37"/>
      <c r="B985" s="37"/>
      <c r="C985" s="37"/>
      <c r="D985" s="37"/>
      <c r="E985" s="37"/>
      <c r="F985" s="37"/>
      <c r="G985" s="139"/>
      <c r="H985" s="37"/>
      <c r="I985" s="37"/>
      <c r="J985" s="39"/>
      <c r="K985" s="39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</row>
    <row r="986" spans="1:38" ht="15" x14ac:dyDescent="0.25">
      <c r="A986" s="37"/>
      <c r="B986" s="37"/>
      <c r="C986" s="37"/>
      <c r="D986" s="37"/>
      <c r="E986" s="37"/>
      <c r="F986" s="37"/>
      <c r="G986" s="139"/>
      <c r="H986" s="37"/>
      <c r="I986" s="37"/>
      <c r="J986" s="39"/>
      <c r="K986" s="39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</row>
    <row r="987" spans="1:38" ht="15" x14ac:dyDescent="0.25">
      <c r="A987" s="37"/>
      <c r="B987" s="37"/>
      <c r="C987" s="37"/>
      <c r="D987" s="37"/>
      <c r="E987" s="37"/>
      <c r="F987" s="37"/>
      <c r="G987" s="139"/>
      <c r="H987" s="37"/>
      <c r="I987" s="37"/>
      <c r="J987" s="39"/>
      <c r="K987" s="39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</row>
    <row r="988" spans="1:38" ht="15" x14ac:dyDescent="0.25">
      <c r="A988" s="37"/>
      <c r="B988" s="37"/>
      <c r="C988" s="37"/>
      <c r="D988" s="37"/>
      <c r="E988" s="37"/>
      <c r="F988" s="37"/>
      <c r="G988" s="139"/>
      <c r="H988" s="37"/>
      <c r="I988" s="37"/>
      <c r="J988" s="39"/>
      <c r="K988" s="39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</row>
    <row r="989" spans="1:38" ht="15" x14ac:dyDescent="0.25">
      <c r="A989" s="37"/>
      <c r="B989" s="37"/>
      <c r="C989" s="37"/>
      <c r="D989" s="37"/>
      <c r="E989" s="37"/>
      <c r="F989" s="37"/>
      <c r="G989" s="139"/>
      <c r="H989" s="37"/>
      <c r="I989" s="37"/>
      <c r="J989" s="39"/>
      <c r="K989" s="39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</row>
    <row r="990" spans="1:38" ht="15" x14ac:dyDescent="0.25">
      <c r="A990" s="37"/>
      <c r="B990" s="37"/>
      <c r="C990" s="37"/>
      <c r="D990" s="37"/>
      <c r="E990" s="37"/>
      <c r="F990" s="37"/>
      <c r="G990" s="139"/>
      <c r="H990" s="37"/>
      <c r="I990" s="37"/>
      <c r="J990" s="39"/>
      <c r="K990" s="39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</row>
    <row r="991" spans="1:38" ht="15" x14ac:dyDescent="0.25">
      <c r="A991" s="37"/>
      <c r="B991" s="37"/>
      <c r="C991" s="37"/>
      <c r="D991" s="37"/>
      <c r="E991" s="37"/>
      <c r="F991" s="37"/>
      <c r="G991" s="139"/>
      <c r="H991" s="37"/>
      <c r="I991" s="37"/>
      <c r="J991" s="39"/>
      <c r="K991" s="39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</row>
    <row r="992" spans="1:38" ht="15" x14ac:dyDescent="0.25">
      <c r="A992" s="37"/>
      <c r="B992" s="37"/>
      <c r="C992" s="37"/>
      <c r="D992" s="37"/>
      <c r="E992" s="37"/>
      <c r="F992" s="37"/>
      <c r="G992" s="139"/>
      <c r="H992" s="37"/>
      <c r="I992" s="37"/>
      <c r="J992" s="39"/>
      <c r="K992" s="39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</row>
    <row r="993" spans="1:38" ht="15" x14ac:dyDescent="0.25">
      <c r="A993" s="37"/>
      <c r="B993" s="37"/>
      <c r="C993" s="37"/>
      <c r="D993" s="37"/>
      <c r="E993" s="37"/>
      <c r="F993" s="37"/>
      <c r="G993" s="139"/>
      <c r="H993" s="37"/>
      <c r="I993" s="37"/>
      <c r="J993" s="39"/>
      <c r="K993" s="39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</row>
    <row r="994" spans="1:38" ht="15" x14ac:dyDescent="0.25">
      <c r="A994" s="37"/>
      <c r="B994" s="37"/>
      <c r="C994" s="37"/>
      <c r="D994" s="37"/>
      <c r="E994" s="37"/>
      <c r="F994" s="37"/>
      <c r="G994" s="139"/>
      <c r="H994" s="37"/>
      <c r="I994" s="37"/>
      <c r="J994" s="39"/>
      <c r="K994" s="39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</row>
    <row r="995" spans="1:38" ht="15" x14ac:dyDescent="0.25">
      <c r="A995" s="37"/>
      <c r="B995" s="37"/>
      <c r="C995" s="37"/>
      <c r="D995" s="37"/>
      <c r="E995" s="37"/>
      <c r="F995" s="37"/>
      <c r="G995" s="139"/>
      <c r="H995" s="37"/>
      <c r="I995" s="37"/>
      <c r="J995" s="39"/>
      <c r="K995" s="39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</row>
    <row r="996" spans="1:38" ht="15" x14ac:dyDescent="0.25">
      <c r="A996" s="37"/>
      <c r="B996" s="37"/>
      <c r="C996" s="37"/>
      <c r="D996" s="37"/>
      <c r="E996" s="37"/>
      <c r="F996" s="37"/>
      <c r="G996" s="139"/>
      <c r="H996" s="37"/>
      <c r="I996" s="37"/>
      <c r="J996" s="39"/>
      <c r="K996" s="39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</row>
    <row r="997" spans="1:38" ht="15" x14ac:dyDescent="0.25">
      <c r="A997" s="37"/>
      <c r="B997" s="37"/>
      <c r="C997" s="37"/>
      <c r="D997" s="37"/>
      <c r="E997" s="37"/>
      <c r="F997" s="37"/>
      <c r="G997" s="139"/>
      <c r="H997" s="37"/>
      <c r="I997" s="37"/>
      <c r="J997" s="39"/>
      <c r="K997" s="39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</row>
    <row r="998" spans="1:38" ht="15" x14ac:dyDescent="0.25">
      <c r="A998" s="37"/>
      <c r="B998" s="37"/>
      <c r="C998" s="37"/>
      <c r="D998" s="37"/>
      <c r="E998" s="37"/>
      <c r="F998" s="37"/>
      <c r="G998" s="139"/>
      <c r="H998" s="37"/>
      <c r="I998" s="37"/>
      <c r="J998" s="39"/>
      <c r="K998" s="39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</row>
    <row r="999" spans="1:38" ht="15" x14ac:dyDescent="0.25">
      <c r="A999" s="37"/>
      <c r="B999" s="37"/>
      <c r="C999" s="37"/>
      <c r="D999" s="37"/>
      <c r="E999" s="37"/>
      <c r="F999" s="37"/>
      <c r="G999" s="139"/>
      <c r="H999" s="37"/>
      <c r="I999" s="37"/>
      <c r="J999" s="39"/>
      <c r="K999" s="39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</row>
    <row r="1000" spans="1:38" ht="15" x14ac:dyDescent="0.25">
      <c r="A1000" s="37"/>
      <c r="B1000" s="37"/>
      <c r="C1000" s="37"/>
      <c r="D1000" s="37"/>
      <c r="E1000" s="37"/>
      <c r="F1000" s="37"/>
      <c r="G1000" s="139"/>
      <c r="H1000" s="37"/>
      <c r="I1000" s="37"/>
      <c r="J1000" s="39"/>
      <c r="K1000" s="39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</row>
    <row r="1001" spans="1:38" ht="15" x14ac:dyDescent="0.25">
      <c r="A1001" s="37"/>
      <c r="B1001" s="37"/>
      <c r="C1001" s="37"/>
      <c r="D1001" s="37"/>
      <c r="E1001" s="37"/>
      <c r="F1001" s="37"/>
      <c r="G1001" s="139"/>
      <c r="H1001" s="37"/>
      <c r="I1001" s="37"/>
      <c r="J1001" s="39"/>
      <c r="K1001" s="39"/>
      <c r="L1001" s="37"/>
      <c r="M1001" s="37"/>
      <c r="N1001" s="37"/>
      <c r="O1001" s="37"/>
      <c r="P1001" s="37"/>
      <c r="Q1001" s="37"/>
      <c r="R1001" s="37"/>
      <c r="S1001" s="37"/>
      <c r="T1001" s="37"/>
      <c r="U1001" s="37"/>
      <c r="V1001" s="37"/>
      <c r="W1001" s="37"/>
      <c r="X1001" s="37"/>
      <c r="Y1001" s="37"/>
      <c r="Z1001" s="37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</row>
    <row r="1002" spans="1:38" ht="15" x14ac:dyDescent="0.25">
      <c r="A1002" s="37"/>
      <c r="B1002" s="37"/>
      <c r="C1002" s="37"/>
      <c r="D1002" s="37"/>
      <c r="E1002" s="37"/>
      <c r="F1002" s="37"/>
      <c r="G1002" s="139"/>
      <c r="H1002" s="37"/>
      <c r="I1002" s="37"/>
      <c r="J1002" s="39"/>
      <c r="K1002" s="39"/>
      <c r="L1002" s="37"/>
      <c r="M1002" s="37"/>
      <c r="N1002" s="37"/>
      <c r="O1002" s="37"/>
      <c r="P1002" s="37"/>
      <c r="Q1002" s="37"/>
      <c r="R1002" s="37"/>
      <c r="S1002" s="37"/>
      <c r="T1002" s="37"/>
      <c r="U1002" s="37"/>
      <c r="V1002" s="37"/>
      <c r="W1002" s="37"/>
      <c r="X1002" s="37"/>
      <c r="Y1002" s="37"/>
      <c r="Z1002" s="37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</row>
    <row r="1003" spans="1:38" ht="15" x14ac:dyDescent="0.25">
      <c r="A1003" s="37"/>
      <c r="B1003" s="37"/>
      <c r="C1003" s="37"/>
      <c r="D1003" s="37"/>
      <c r="E1003" s="37"/>
      <c r="F1003" s="37"/>
      <c r="G1003" s="139"/>
      <c r="H1003" s="37"/>
      <c r="I1003" s="37"/>
      <c r="J1003" s="39"/>
      <c r="K1003" s="39"/>
      <c r="L1003" s="37"/>
      <c r="M1003" s="37"/>
      <c r="N1003" s="37"/>
      <c r="O1003" s="37"/>
      <c r="P1003" s="37"/>
      <c r="Q1003" s="37"/>
      <c r="R1003" s="37"/>
      <c r="S1003" s="37"/>
      <c r="T1003" s="37"/>
      <c r="U1003" s="37"/>
      <c r="V1003" s="37"/>
      <c r="W1003" s="37"/>
      <c r="X1003" s="37"/>
      <c r="Y1003" s="37"/>
      <c r="Z1003" s="37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</row>
    <row r="1004" spans="1:38" ht="15" x14ac:dyDescent="0.25">
      <c r="A1004" s="37"/>
      <c r="B1004" s="37"/>
      <c r="C1004" s="37"/>
      <c r="D1004" s="37"/>
      <c r="E1004" s="37"/>
      <c r="F1004" s="37"/>
      <c r="G1004" s="139"/>
      <c r="H1004" s="37"/>
      <c r="I1004" s="37"/>
      <c r="J1004" s="39"/>
      <c r="K1004" s="39"/>
      <c r="L1004" s="37"/>
      <c r="M1004" s="37"/>
      <c r="N1004" s="37"/>
      <c r="O1004" s="37"/>
      <c r="P1004" s="37"/>
      <c r="Q1004" s="37"/>
      <c r="R1004" s="37"/>
      <c r="S1004" s="37"/>
      <c r="T1004" s="37"/>
      <c r="U1004" s="37"/>
      <c r="V1004" s="37"/>
      <c r="W1004" s="37"/>
      <c r="X1004" s="37"/>
      <c r="Y1004" s="37"/>
      <c r="Z1004" s="37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</row>
    <row r="1005" spans="1:38" ht="15" x14ac:dyDescent="0.25">
      <c r="A1005" s="37"/>
      <c r="B1005" s="37"/>
      <c r="C1005" s="37"/>
      <c r="D1005" s="37"/>
      <c r="E1005" s="37"/>
      <c r="F1005" s="37"/>
      <c r="G1005" s="139"/>
      <c r="H1005" s="37"/>
      <c r="I1005" s="37"/>
      <c r="J1005" s="39"/>
      <c r="K1005" s="39"/>
      <c r="L1005" s="37"/>
      <c r="M1005" s="37"/>
      <c r="N1005" s="37"/>
      <c r="O1005" s="37"/>
      <c r="P1005" s="37"/>
      <c r="Q1005" s="37"/>
      <c r="R1005" s="37"/>
      <c r="S1005" s="37"/>
      <c r="T1005" s="37"/>
      <c r="U1005" s="37"/>
      <c r="V1005" s="37"/>
      <c r="W1005" s="37"/>
      <c r="X1005" s="37"/>
      <c r="Y1005" s="37"/>
      <c r="Z1005" s="37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</row>
    <row r="1006" spans="1:38" ht="15" x14ac:dyDescent="0.25">
      <c r="A1006" s="37"/>
      <c r="B1006" s="37"/>
      <c r="C1006" s="37"/>
      <c r="D1006" s="37"/>
      <c r="E1006" s="37"/>
      <c r="F1006" s="37"/>
      <c r="G1006" s="139"/>
      <c r="H1006" s="37"/>
      <c r="I1006" s="37"/>
      <c r="J1006" s="39"/>
      <c r="K1006" s="39"/>
      <c r="L1006" s="37"/>
      <c r="M1006" s="37"/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  <c r="Z1006" s="37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</row>
    <row r="1007" spans="1:38" ht="15" x14ac:dyDescent="0.25">
      <c r="A1007" s="37"/>
      <c r="B1007" s="37"/>
      <c r="C1007" s="37"/>
      <c r="D1007" s="37"/>
      <c r="E1007" s="37"/>
      <c r="F1007" s="37"/>
      <c r="G1007" s="139"/>
      <c r="H1007" s="37"/>
      <c r="I1007" s="37"/>
      <c r="J1007" s="39"/>
      <c r="K1007" s="39"/>
      <c r="L1007" s="37"/>
      <c r="M1007" s="37"/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  <c r="Z1007" s="37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</row>
    <row r="1008" spans="1:38" ht="15" x14ac:dyDescent="0.25">
      <c r="A1008" s="37"/>
      <c r="B1008" s="37"/>
      <c r="C1008" s="37"/>
      <c r="D1008" s="37"/>
      <c r="E1008" s="37"/>
      <c r="F1008" s="37"/>
      <c r="G1008" s="139"/>
      <c r="H1008" s="37"/>
      <c r="I1008" s="37"/>
      <c r="J1008" s="39"/>
      <c r="K1008" s="39"/>
      <c r="L1008" s="37"/>
      <c r="M1008" s="37"/>
      <c r="N1008" s="37"/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  <c r="Z1008" s="37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</row>
    <row r="1009" spans="1:38" ht="15" x14ac:dyDescent="0.25">
      <c r="A1009" s="37"/>
      <c r="B1009" s="37"/>
      <c r="C1009" s="37"/>
      <c r="D1009" s="37"/>
      <c r="E1009" s="37"/>
      <c r="F1009" s="37"/>
      <c r="G1009" s="139"/>
      <c r="H1009" s="37"/>
      <c r="I1009" s="37"/>
      <c r="J1009" s="39"/>
      <c r="K1009" s="39"/>
      <c r="L1009" s="37"/>
      <c r="M1009" s="37"/>
      <c r="N1009" s="37"/>
      <c r="O1009" s="37"/>
      <c r="P1009" s="37"/>
      <c r="Q1009" s="37"/>
      <c r="R1009" s="37"/>
      <c r="S1009" s="37"/>
      <c r="T1009" s="37"/>
      <c r="U1009" s="37"/>
      <c r="V1009" s="37"/>
      <c r="W1009" s="37"/>
      <c r="X1009" s="37"/>
      <c r="Y1009" s="37"/>
      <c r="Z1009" s="37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</row>
    <row r="1010" spans="1:38" ht="15" x14ac:dyDescent="0.25">
      <c r="A1010" s="37"/>
      <c r="B1010" s="37"/>
      <c r="C1010" s="37"/>
      <c r="D1010" s="37"/>
      <c r="E1010" s="37"/>
      <c r="F1010" s="37"/>
      <c r="G1010" s="139"/>
      <c r="H1010" s="37"/>
      <c r="I1010" s="37"/>
      <c r="J1010" s="39"/>
      <c r="K1010" s="39"/>
      <c r="L1010" s="37"/>
      <c r="M1010" s="37"/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37"/>
      <c r="Z1010" s="37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</row>
    <row r="1011" spans="1:38" ht="15" x14ac:dyDescent="0.25">
      <c r="A1011" s="37"/>
      <c r="B1011" s="37"/>
      <c r="C1011" s="37"/>
      <c r="D1011" s="37"/>
      <c r="E1011" s="37"/>
      <c r="F1011" s="37"/>
      <c r="G1011" s="139"/>
      <c r="H1011" s="37"/>
      <c r="I1011" s="37"/>
      <c r="J1011" s="39"/>
      <c r="K1011" s="39"/>
      <c r="L1011" s="37"/>
      <c r="M1011" s="37"/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  <c r="Z1011" s="37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</row>
    <row r="1012" spans="1:38" ht="15" x14ac:dyDescent="0.25">
      <c r="A1012" s="37"/>
      <c r="B1012" s="37"/>
      <c r="C1012" s="37"/>
      <c r="D1012" s="37"/>
      <c r="E1012" s="37"/>
      <c r="F1012" s="37"/>
      <c r="G1012" s="139"/>
      <c r="H1012" s="37"/>
      <c r="I1012" s="37"/>
      <c r="J1012" s="39"/>
      <c r="K1012" s="39"/>
      <c r="L1012" s="37"/>
      <c r="M1012" s="37"/>
      <c r="N1012" s="37"/>
      <c r="O1012" s="37"/>
      <c r="P1012" s="37"/>
      <c r="Q1012" s="37"/>
      <c r="R1012" s="37"/>
      <c r="S1012" s="37"/>
      <c r="T1012" s="37"/>
      <c r="U1012" s="37"/>
      <c r="V1012" s="37"/>
      <c r="W1012" s="37"/>
      <c r="X1012" s="37"/>
      <c r="Y1012" s="37"/>
      <c r="Z1012" s="37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</row>
    <row r="1013" spans="1:38" ht="15" x14ac:dyDescent="0.25">
      <c r="A1013" s="37"/>
      <c r="B1013" s="37"/>
      <c r="C1013" s="37"/>
      <c r="D1013" s="37"/>
      <c r="E1013" s="37"/>
      <c r="F1013" s="37"/>
      <c r="G1013" s="139"/>
      <c r="H1013" s="37"/>
      <c r="I1013" s="37"/>
      <c r="J1013" s="39"/>
      <c r="K1013" s="39"/>
      <c r="L1013" s="37"/>
      <c r="M1013" s="37"/>
      <c r="N1013" s="37"/>
      <c r="O1013" s="37"/>
      <c r="P1013" s="37"/>
      <c r="Q1013" s="37"/>
      <c r="R1013" s="37"/>
      <c r="S1013" s="37"/>
      <c r="T1013" s="37"/>
      <c r="U1013" s="37"/>
      <c r="V1013" s="37"/>
      <c r="W1013" s="37"/>
      <c r="X1013" s="37"/>
      <c r="Y1013" s="37"/>
      <c r="Z1013" s="37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</row>
    <row r="1014" spans="1:38" ht="15" x14ac:dyDescent="0.25">
      <c r="A1014" s="37"/>
      <c r="B1014" s="37"/>
      <c r="C1014" s="37"/>
      <c r="D1014" s="37"/>
      <c r="E1014" s="37"/>
      <c r="F1014" s="37"/>
      <c r="G1014" s="139"/>
      <c r="H1014" s="37"/>
      <c r="I1014" s="37"/>
      <c r="J1014" s="39"/>
      <c r="K1014" s="39"/>
      <c r="L1014" s="37"/>
      <c r="M1014" s="37"/>
      <c r="N1014" s="37"/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37"/>
      <c r="Z1014" s="37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</row>
    <row r="1015" spans="1:38" ht="15" x14ac:dyDescent="0.25">
      <c r="A1015" s="37"/>
      <c r="B1015" s="37"/>
      <c r="C1015" s="37"/>
      <c r="D1015" s="37"/>
      <c r="E1015" s="37"/>
      <c r="F1015" s="37"/>
      <c r="G1015" s="139"/>
      <c r="H1015" s="37"/>
      <c r="I1015" s="37"/>
      <c r="J1015" s="39"/>
      <c r="K1015" s="39"/>
      <c r="L1015" s="37"/>
      <c r="M1015" s="37"/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  <c r="Z1015" s="37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</row>
    <row r="1016" spans="1:38" ht="15" x14ac:dyDescent="0.25">
      <c r="A1016" s="37"/>
      <c r="B1016" s="37"/>
      <c r="C1016" s="37"/>
      <c r="D1016" s="37"/>
      <c r="E1016" s="37"/>
      <c r="F1016" s="37"/>
      <c r="G1016" s="139"/>
      <c r="H1016" s="37"/>
      <c r="I1016" s="37"/>
      <c r="J1016" s="39"/>
      <c r="K1016" s="39"/>
      <c r="L1016" s="37"/>
      <c r="M1016" s="37"/>
      <c r="N1016" s="37"/>
      <c r="O1016" s="37"/>
      <c r="P1016" s="37"/>
      <c r="Q1016" s="37"/>
      <c r="R1016" s="37"/>
      <c r="S1016" s="37"/>
      <c r="T1016" s="37"/>
      <c r="U1016" s="37"/>
      <c r="V1016" s="37"/>
      <c r="W1016" s="37"/>
      <c r="X1016" s="37"/>
      <c r="Y1016" s="37"/>
      <c r="Z1016" s="37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</row>
    <row r="1017" spans="1:38" ht="15" x14ac:dyDescent="0.25">
      <c r="A1017" s="37"/>
      <c r="B1017" s="37"/>
      <c r="C1017" s="37"/>
      <c r="D1017" s="37"/>
      <c r="E1017" s="37"/>
      <c r="F1017" s="37"/>
      <c r="G1017" s="139"/>
      <c r="H1017" s="37"/>
      <c r="I1017" s="37"/>
      <c r="J1017" s="39"/>
      <c r="K1017" s="39"/>
      <c r="L1017" s="37"/>
      <c r="M1017" s="37"/>
      <c r="N1017" s="37"/>
      <c r="O1017" s="37"/>
      <c r="P1017" s="37"/>
      <c r="Q1017" s="37"/>
      <c r="R1017" s="37"/>
      <c r="S1017" s="37"/>
      <c r="T1017" s="37"/>
      <c r="U1017" s="37"/>
      <c r="V1017" s="37"/>
      <c r="W1017" s="37"/>
      <c r="X1017" s="37"/>
      <c r="Y1017" s="37"/>
      <c r="Z1017" s="37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</row>
    <row r="1018" spans="1:38" ht="15" x14ac:dyDescent="0.25">
      <c r="A1018" s="37"/>
      <c r="B1018" s="37"/>
      <c r="C1018" s="37"/>
      <c r="D1018" s="37"/>
      <c r="E1018" s="37"/>
      <c r="F1018" s="37"/>
      <c r="G1018" s="139"/>
      <c r="H1018" s="37"/>
      <c r="I1018" s="37"/>
      <c r="J1018" s="39"/>
      <c r="K1018" s="39"/>
      <c r="L1018" s="37"/>
      <c r="M1018" s="37"/>
      <c r="N1018" s="37"/>
      <c r="O1018" s="37"/>
      <c r="P1018" s="37"/>
      <c r="Q1018" s="37"/>
      <c r="R1018" s="37"/>
      <c r="S1018" s="37"/>
      <c r="T1018" s="37"/>
      <c r="U1018" s="37"/>
      <c r="V1018" s="37"/>
      <c r="W1018" s="37"/>
      <c r="X1018" s="37"/>
      <c r="Y1018" s="37"/>
      <c r="Z1018" s="37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</row>
    <row r="1019" spans="1:38" ht="15" x14ac:dyDescent="0.25">
      <c r="A1019" s="37"/>
      <c r="B1019" s="37"/>
      <c r="C1019" s="37"/>
      <c r="D1019" s="37"/>
      <c r="E1019" s="37"/>
      <c r="F1019" s="37"/>
      <c r="G1019" s="139"/>
      <c r="H1019" s="37"/>
      <c r="I1019" s="37"/>
      <c r="J1019" s="39"/>
      <c r="K1019" s="39"/>
      <c r="L1019" s="37"/>
      <c r="M1019" s="37"/>
      <c r="N1019" s="37"/>
      <c r="O1019" s="37"/>
      <c r="P1019" s="37"/>
      <c r="Q1019" s="37"/>
      <c r="R1019" s="37"/>
      <c r="S1019" s="37"/>
      <c r="T1019" s="37"/>
      <c r="U1019" s="37"/>
      <c r="V1019" s="37"/>
      <c r="W1019" s="37"/>
      <c r="X1019" s="37"/>
      <c r="Y1019" s="37"/>
      <c r="Z1019" s="37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</row>
    <row r="1020" spans="1:38" ht="15" x14ac:dyDescent="0.25">
      <c r="A1020" s="37"/>
      <c r="B1020" s="37"/>
      <c r="C1020" s="37"/>
      <c r="D1020" s="37"/>
      <c r="E1020" s="37"/>
      <c r="F1020" s="37"/>
      <c r="G1020" s="139"/>
      <c r="H1020" s="37"/>
      <c r="I1020" s="37"/>
      <c r="J1020" s="39"/>
      <c r="K1020" s="39"/>
      <c r="L1020" s="37"/>
      <c r="M1020" s="37"/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37"/>
      <c r="Z1020" s="37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</row>
    <row r="1021" spans="1:38" ht="15" x14ac:dyDescent="0.25">
      <c r="A1021" s="37"/>
      <c r="B1021" s="37"/>
      <c r="C1021" s="37"/>
      <c r="D1021" s="37"/>
      <c r="E1021" s="37"/>
      <c r="F1021" s="37"/>
      <c r="G1021" s="139"/>
      <c r="H1021" s="37"/>
      <c r="I1021" s="37"/>
      <c r="J1021" s="39"/>
      <c r="K1021" s="39"/>
      <c r="L1021" s="37"/>
      <c r="M1021" s="37"/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  <c r="Z1021" s="37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</row>
    <row r="1022" spans="1:38" ht="15" x14ac:dyDescent="0.25">
      <c r="A1022" s="37"/>
      <c r="B1022" s="37"/>
      <c r="C1022" s="37"/>
      <c r="D1022" s="37"/>
      <c r="E1022" s="37"/>
      <c r="F1022" s="37"/>
      <c r="G1022" s="139"/>
      <c r="H1022" s="37"/>
      <c r="I1022" s="37"/>
      <c r="J1022" s="39"/>
      <c r="K1022" s="39"/>
      <c r="L1022" s="37"/>
      <c r="M1022" s="37"/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37"/>
      <c r="Z1022" s="37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</row>
    <row r="1023" spans="1:38" ht="15" x14ac:dyDescent="0.25">
      <c r="A1023" s="37"/>
      <c r="B1023" s="37"/>
      <c r="C1023" s="37"/>
      <c r="D1023" s="37"/>
      <c r="E1023" s="37"/>
      <c r="F1023" s="37"/>
      <c r="G1023" s="139"/>
      <c r="H1023" s="37"/>
      <c r="I1023" s="37"/>
      <c r="J1023" s="39"/>
      <c r="K1023" s="39"/>
      <c r="L1023" s="37"/>
      <c r="M1023" s="37"/>
      <c r="N1023" s="37"/>
      <c r="O1023" s="37"/>
      <c r="P1023" s="37"/>
      <c r="Q1023" s="37"/>
      <c r="R1023" s="37"/>
      <c r="S1023" s="37"/>
      <c r="T1023" s="37"/>
      <c r="U1023" s="37"/>
      <c r="V1023" s="37"/>
      <c r="W1023" s="37"/>
      <c r="X1023" s="37"/>
      <c r="Y1023" s="37"/>
      <c r="Z1023" s="37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</row>
    <row r="1024" spans="1:38" ht="15" x14ac:dyDescent="0.25">
      <c r="A1024" s="37"/>
      <c r="B1024" s="37"/>
      <c r="C1024" s="37"/>
      <c r="D1024" s="37"/>
      <c r="E1024" s="37"/>
      <c r="F1024" s="37"/>
      <c r="G1024" s="139"/>
      <c r="H1024" s="37"/>
      <c r="I1024" s="37"/>
      <c r="J1024" s="39"/>
      <c r="K1024" s="39"/>
      <c r="L1024" s="37"/>
      <c r="M1024" s="37"/>
      <c r="N1024" s="37"/>
      <c r="O1024" s="37"/>
      <c r="P1024" s="37"/>
      <c r="Q1024" s="37"/>
      <c r="R1024" s="37"/>
      <c r="S1024" s="37"/>
      <c r="T1024" s="37"/>
      <c r="U1024" s="37"/>
      <c r="V1024" s="37"/>
      <c r="W1024" s="37"/>
      <c r="X1024" s="37"/>
      <c r="Y1024" s="37"/>
      <c r="Z1024" s="37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</row>
    <row r="1025" spans="1:38" ht="15" x14ac:dyDescent="0.25">
      <c r="A1025" s="37"/>
      <c r="B1025" s="37"/>
      <c r="C1025" s="37"/>
      <c r="D1025" s="37"/>
      <c r="E1025" s="37"/>
      <c r="F1025" s="37"/>
      <c r="G1025" s="139"/>
      <c r="H1025" s="37"/>
      <c r="I1025" s="37"/>
      <c r="J1025" s="39"/>
      <c r="K1025" s="39"/>
      <c r="L1025" s="37"/>
      <c r="M1025" s="37"/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37"/>
      <c r="Z1025" s="37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</row>
    <row r="1026" spans="1:38" ht="15" x14ac:dyDescent="0.25">
      <c r="A1026" s="37"/>
      <c r="B1026" s="37"/>
      <c r="C1026" s="37"/>
      <c r="D1026" s="37"/>
      <c r="E1026" s="37"/>
      <c r="F1026" s="37"/>
      <c r="G1026" s="139"/>
      <c r="H1026" s="37"/>
      <c r="I1026" s="37"/>
      <c r="J1026" s="39"/>
      <c r="K1026" s="39"/>
      <c r="L1026" s="37"/>
      <c r="M1026" s="37"/>
      <c r="N1026" s="37"/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</row>
    <row r="1027" spans="1:38" ht="15" x14ac:dyDescent="0.25">
      <c r="A1027" s="37"/>
      <c r="B1027" s="37"/>
      <c r="C1027" s="37"/>
      <c r="D1027" s="37"/>
      <c r="E1027" s="37"/>
      <c r="F1027" s="37"/>
      <c r="G1027" s="139"/>
      <c r="H1027" s="37"/>
      <c r="I1027" s="37"/>
      <c r="J1027" s="39"/>
      <c r="K1027" s="39"/>
      <c r="L1027" s="37"/>
      <c r="M1027" s="37"/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</row>
    <row r="1028" spans="1:38" ht="15" x14ac:dyDescent="0.25">
      <c r="A1028" s="37"/>
      <c r="B1028" s="37"/>
      <c r="C1028" s="37"/>
      <c r="D1028" s="37"/>
      <c r="E1028" s="37"/>
      <c r="F1028" s="37"/>
      <c r="G1028" s="139"/>
      <c r="H1028" s="37"/>
      <c r="I1028" s="37"/>
      <c r="J1028" s="39"/>
      <c r="K1028" s="39"/>
      <c r="L1028" s="37"/>
      <c r="M1028" s="37"/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</row>
    <row r="1029" spans="1:38" ht="15" x14ac:dyDescent="0.25">
      <c r="A1029" s="37"/>
      <c r="B1029" s="37"/>
      <c r="C1029" s="37"/>
      <c r="D1029" s="37"/>
      <c r="E1029" s="37"/>
      <c r="F1029" s="37"/>
      <c r="G1029" s="139"/>
      <c r="H1029" s="37"/>
      <c r="I1029" s="37"/>
      <c r="J1029" s="39"/>
      <c r="K1029" s="39"/>
      <c r="L1029" s="37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</row>
    <row r="1030" spans="1:38" ht="15" x14ac:dyDescent="0.25">
      <c r="A1030" s="37"/>
      <c r="B1030" s="37"/>
      <c r="C1030" s="37"/>
      <c r="D1030" s="37"/>
      <c r="E1030" s="37"/>
      <c r="F1030" s="37"/>
      <c r="G1030" s="139"/>
      <c r="H1030" s="37"/>
      <c r="I1030" s="37"/>
      <c r="J1030" s="39"/>
      <c r="K1030" s="39"/>
      <c r="L1030" s="37"/>
      <c r="M1030" s="37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</row>
    <row r="1031" spans="1:38" ht="15" x14ac:dyDescent="0.25">
      <c r="A1031" s="37"/>
      <c r="B1031" s="37"/>
      <c r="C1031" s="37"/>
      <c r="D1031" s="37"/>
      <c r="E1031" s="37"/>
      <c r="F1031" s="37"/>
      <c r="G1031" s="139"/>
      <c r="H1031" s="37"/>
      <c r="I1031" s="37"/>
      <c r="J1031" s="39"/>
      <c r="K1031" s="39"/>
      <c r="L1031" s="37"/>
      <c r="M1031" s="37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</row>
    <row r="1032" spans="1:38" ht="15" x14ac:dyDescent="0.25">
      <c r="A1032" s="37"/>
      <c r="B1032" s="37"/>
      <c r="C1032" s="37"/>
      <c r="D1032" s="37"/>
      <c r="E1032" s="37"/>
      <c r="F1032" s="37"/>
      <c r="G1032" s="139"/>
      <c r="H1032" s="37"/>
      <c r="I1032" s="37"/>
      <c r="J1032" s="39"/>
      <c r="K1032" s="39"/>
      <c r="L1032" s="37"/>
      <c r="M1032" s="37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  <c r="Z1032" s="37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</row>
    <row r="1033" spans="1:38" ht="15" x14ac:dyDescent="0.25">
      <c r="A1033" s="37"/>
      <c r="B1033" s="37"/>
      <c r="C1033" s="37"/>
      <c r="D1033" s="37"/>
      <c r="E1033" s="37"/>
      <c r="F1033" s="37"/>
      <c r="G1033" s="139"/>
      <c r="H1033" s="37"/>
      <c r="I1033" s="37"/>
      <c r="J1033" s="39"/>
      <c r="K1033" s="39"/>
      <c r="L1033" s="37"/>
      <c r="M1033" s="37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37"/>
      <c r="Z1033" s="37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</row>
    <row r="1034" spans="1:38" ht="15" x14ac:dyDescent="0.25">
      <c r="A1034" s="37"/>
      <c r="B1034" s="37"/>
      <c r="C1034" s="37"/>
      <c r="D1034" s="37"/>
      <c r="E1034" s="37"/>
      <c r="F1034" s="37"/>
      <c r="G1034" s="139"/>
      <c r="H1034" s="37"/>
      <c r="I1034" s="37"/>
      <c r="J1034" s="39"/>
      <c r="K1034" s="39"/>
      <c r="L1034" s="37"/>
      <c r="M1034" s="37"/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37"/>
      <c r="Z1034" s="37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</row>
    <row r="1035" spans="1:38" ht="15" x14ac:dyDescent="0.25">
      <c r="A1035" s="37"/>
      <c r="B1035" s="37"/>
      <c r="C1035" s="37"/>
      <c r="D1035" s="37"/>
      <c r="E1035" s="37"/>
      <c r="F1035" s="37"/>
      <c r="G1035" s="139"/>
      <c r="H1035" s="37"/>
      <c r="I1035" s="37"/>
      <c r="J1035" s="39"/>
      <c r="K1035" s="39"/>
      <c r="L1035" s="37"/>
      <c r="M1035" s="37"/>
      <c r="N1035" s="37"/>
      <c r="O1035" s="37"/>
      <c r="P1035" s="37"/>
      <c r="Q1035" s="37"/>
      <c r="R1035" s="37"/>
      <c r="S1035" s="37"/>
      <c r="T1035" s="37"/>
      <c r="U1035" s="37"/>
      <c r="V1035" s="37"/>
      <c r="W1035" s="37"/>
      <c r="X1035" s="37"/>
      <c r="Y1035" s="37"/>
      <c r="Z1035" s="37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</row>
    <row r="1036" spans="1:38" ht="15" x14ac:dyDescent="0.25">
      <c r="A1036" s="37"/>
      <c r="B1036" s="37"/>
      <c r="C1036" s="37"/>
      <c r="D1036" s="37"/>
      <c r="E1036" s="37"/>
      <c r="F1036" s="37"/>
      <c r="G1036" s="139"/>
      <c r="H1036" s="37"/>
      <c r="I1036" s="37"/>
      <c r="J1036" s="39"/>
      <c r="K1036" s="39"/>
      <c r="L1036" s="37"/>
      <c r="M1036" s="37"/>
      <c r="N1036" s="37"/>
      <c r="O1036" s="37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  <c r="Z1036" s="37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</row>
    <row r="1037" spans="1:38" ht="15" x14ac:dyDescent="0.25">
      <c r="A1037" s="37"/>
      <c r="B1037" s="37"/>
      <c r="C1037" s="37"/>
      <c r="D1037" s="37"/>
      <c r="E1037" s="37"/>
      <c r="F1037" s="37"/>
      <c r="G1037" s="139"/>
      <c r="H1037" s="37"/>
      <c r="I1037" s="37"/>
      <c r="J1037" s="39"/>
      <c r="K1037" s="39"/>
      <c r="L1037" s="37"/>
      <c r="M1037" s="37"/>
      <c r="N1037" s="37"/>
      <c r="O1037" s="37"/>
      <c r="P1037" s="37"/>
      <c r="Q1037" s="37"/>
      <c r="R1037" s="37"/>
      <c r="S1037" s="37"/>
      <c r="T1037" s="37"/>
      <c r="U1037" s="37"/>
      <c r="V1037" s="37"/>
      <c r="W1037" s="37"/>
      <c r="X1037" s="37"/>
      <c r="Y1037" s="37"/>
      <c r="Z1037" s="37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</row>
    <row r="1038" spans="1:38" ht="15" x14ac:dyDescent="0.25">
      <c r="A1038" s="37"/>
      <c r="B1038" s="37"/>
      <c r="C1038" s="37"/>
      <c r="D1038" s="37"/>
      <c r="E1038" s="37"/>
      <c r="F1038" s="37"/>
      <c r="G1038" s="139"/>
      <c r="H1038" s="37"/>
      <c r="I1038" s="37"/>
      <c r="J1038" s="39"/>
      <c r="K1038" s="39"/>
      <c r="L1038" s="37"/>
      <c r="M1038" s="37"/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</row>
    <row r="1039" spans="1:38" ht="15" x14ac:dyDescent="0.25">
      <c r="A1039" s="37"/>
      <c r="B1039" s="37"/>
      <c r="C1039" s="37"/>
      <c r="D1039" s="37"/>
      <c r="E1039" s="37"/>
      <c r="F1039" s="37"/>
      <c r="G1039" s="139"/>
      <c r="H1039" s="37"/>
      <c r="I1039" s="37"/>
      <c r="J1039" s="39"/>
      <c r="K1039" s="39"/>
      <c r="L1039" s="37"/>
      <c r="M1039" s="37"/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37"/>
      <c r="Z1039" s="37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</row>
    <row r="1040" spans="1:38" ht="15" x14ac:dyDescent="0.25">
      <c r="A1040" s="37"/>
      <c r="B1040" s="37"/>
      <c r="C1040" s="37"/>
      <c r="D1040" s="37"/>
      <c r="E1040" s="37"/>
      <c r="F1040" s="37"/>
      <c r="G1040" s="139"/>
      <c r="H1040" s="37"/>
      <c r="I1040" s="37"/>
      <c r="J1040" s="39"/>
      <c r="K1040" s="39"/>
      <c r="L1040" s="37"/>
      <c r="M1040" s="37"/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/>
      <c r="Y1040" s="37"/>
      <c r="Z1040" s="37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</row>
    <row r="1041" spans="1:38" ht="15" x14ac:dyDescent="0.25">
      <c r="A1041" s="37"/>
      <c r="B1041" s="37"/>
      <c r="C1041" s="37"/>
      <c r="D1041" s="37"/>
      <c r="E1041" s="37"/>
      <c r="F1041" s="37"/>
      <c r="G1041" s="139"/>
      <c r="H1041" s="37"/>
      <c r="I1041" s="37"/>
      <c r="J1041" s="39"/>
      <c r="K1041" s="39"/>
      <c r="L1041" s="37"/>
      <c r="M1041" s="37"/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37"/>
      <c r="Z1041" s="37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</row>
    <row r="1042" spans="1:38" ht="15" x14ac:dyDescent="0.25">
      <c r="A1042" s="37"/>
      <c r="B1042" s="37"/>
      <c r="C1042" s="37"/>
      <c r="D1042" s="37"/>
      <c r="E1042" s="37"/>
      <c r="F1042" s="37"/>
      <c r="G1042" s="139"/>
      <c r="H1042" s="37"/>
      <c r="I1042" s="37"/>
      <c r="J1042" s="39"/>
      <c r="K1042" s="39"/>
      <c r="L1042" s="37"/>
      <c r="M1042" s="37"/>
      <c r="N1042" s="37"/>
      <c r="O1042" s="37"/>
      <c r="P1042" s="37"/>
      <c r="Q1042" s="37"/>
      <c r="R1042" s="37"/>
      <c r="S1042" s="37"/>
      <c r="T1042" s="37"/>
      <c r="U1042" s="37"/>
      <c r="V1042" s="37"/>
      <c r="W1042" s="37"/>
      <c r="X1042" s="37"/>
      <c r="Y1042" s="37"/>
      <c r="Z1042" s="37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</row>
    <row r="1043" spans="1:38" ht="15" x14ac:dyDescent="0.25">
      <c r="A1043" s="37"/>
      <c r="B1043" s="37"/>
      <c r="C1043" s="37"/>
      <c r="D1043" s="37"/>
      <c r="E1043" s="37"/>
      <c r="F1043" s="37"/>
      <c r="G1043" s="139"/>
      <c r="H1043" s="37"/>
      <c r="I1043" s="37"/>
      <c r="J1043" s="39"/>
      <c r="K1043" s="39"/>
      <c r="L1043" s="37"/>
      <c r="M1043" s="37"/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37"/>
      <c r="Z1043" s="37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</row>
    <row r="1044" spans="1:38" ht="15" x14ac:dyDescent="0.25">
      <c r="A1044" s="37"/>
      <c r="B1044" s="37"/>
      <c r="C1044" s="37"/>
      <c r="D1044" s="37"/>
      <c r="E1044" s="37"/>
      <c r="F1044" s="37"/>
      <c r="G1044" s="139"/>
      <c r="H1044" s="37"/>
      <c r="I1044" s="37"/>
      <c r="J1044" s="39"/>
      <c r="K1044" s="39"/>
      <c r="L1044" s="37"/>
      <c r="M1044" s="37"/>
      <c r="N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</row>
    <row r="1045" spans="1:38" ht="15" x14ac:dyDescent="0.25">
      <c r="A1045" s="37"/>
      <c r="B1045" s="37"/>
      <c r="C1045" s="37"/>
      <c r="D1045" s="37"/>
      <c r="E1045" s="37"/>
      <c r="F1045" s="37"/>
      <c r="G1045" s="139"/>
      <c r="H1045" s="37"/>
      <c r="I1045" s="37"/>
      <c r="J1045" s="39"/>
      <c r="K1045" s="39"/>
      <c r="L1045" s="37"/>
      <c r="M1045" s="37"/>
      <c r="N1045" s="37"/>
      <c r="O1045" s="37"/>
      <c r="P1045" s="37"/>
      <c r="Q1045" s="37"/>
      <c r="R1045" s="37"/>
      <c r="S1045" s="37"/>
      <c r="T1045" s="37"/>
      <c r="U1045" s="37"/>
      <c r="V1045" s="37"/>
      <c r="W1045" s="37"/>
      <c r="X1045" s="37"/>
      <c r="Y1045" s="37"/>
      <c r="Z1045" s="37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</row>
    <row r="1046" spans="1:38" ht="15" x14ac:dyDescent="0.25">
      <c r="A1046" s="37"/>
      <c r="B1046" s="37"/>
      <c r="C1046" s="37"/>
      <c r="D1046" s="37"/>
      <c r="E1046" s="37"/>
      <c r="F1046" s="37"/>
      <c r="G1046" s="139"/>
      <c r="H1046" s="37"/>
      <c r="I1046" s="37"/>
      <c r="J1046" s="39"/>
      <c r="K1046" s="39"/>
      <c r="L1046" s="37"/>
      <c r="M1046" s="37"/>
      <c r="N1046" s="37"/>
      <c r="O1046" s="37"/>
      <c r="P1046" s="37"/>
      <c r="Q1046" s="37"/>
      <c r="R1046" s="37"/>
      <c r="S1046" s="37"/>
      <c r="T1046" s="37"/>
      <c r="U1046" s="37"/>
      <c r="V1046" s="37"/>
      <c r="W1046" s="37"/>
      <c r="X1046" s="37"/>
      <c r="Y1046" s="37"/>
      <c r="Z1046" s="37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</row>
    <row r="1047" spans="1:38" ht="15" x14ac:dyDescent="0.25">
      <c r="A1047" s="37"/>
      <c r="B1047" s="37"/>
      <c r="C1047" s="37"/>
      <c r="D1047" s="37"/>
      <c r="E1047" s="37"/>
      <c r="F1047" s="37"/>
      <c r="G1047" s="139"/>
      <c r="H1047" s="37"/>
      <c r="I1047" s="37"/>
      <c r="J1047" s="39"/>
      <c r="K1047" s="39"/>
      <c r="L1047" s="37"/>
      <c r="M1047" s="37"/>
      <c r="N1047" s="37"/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  <c r="Z1047" s="37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</row>
    <row r="1048" spans="1:38" ht="15" x14ac:dyDescent="0.25">
      <c r="A1048" s="37"/>
      <c r="B1048" s="37"/>
      <c r="C1048" s="37"/>
      <c r="D1048" s="37"/>
      <c r="E1048" s="37"/>
      <c r="F1048" s="37"/>
      <c r="G1048" s="139"/>
      <c r="H1048" s="37"/>
      <c r="I1048" s="37"/>
      <c r="J1048" s="39"/>
      <c r="K1048" s="39"/>
      <c r="L1048" s="37"/>
      <c r="M1048" s="37"/>
      <c r="N1048" s="37"/>
      <c r="O1048" s="37"/>
      <c r="P1048" s="37"/>
      <c r="Q1048" s="37"/>
      <c r="R1048" s="37"/>
      <c r="S1048" s="37"/>
      <c r="T1048" s="37"/>
      <c r="U1048" s="37"/>
      <c r="V1048" s="37"/>
      <c r="W1048" s="37"/>
      <c r="X1048" s="37"/>
      <c r="Y1048" s="37"/>
      <c r="Z1048" s="37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</row>
    <row r="1049" spans="1:38" ht="15" x14ac:dyDescent="0.25">
      <c r="A1049" s="37"/>
      <c r="B1049" s="37"/>
      <c r="C1049" s="37"/>
      <c r="D1049" s="37"/>
      <c r="E1049" s="37"/>
      <c r="F1049" s="37"/>
      <c r="G1049" s="139"/>
      <c r="H1049" s="37"/>
      <c r="I1049" s="37"/>
      <c r="J1049" s="39"/>
      <c r="K1049" s="39"/>
      <c r="L1049" s="37"/>
      <c r="M1049" s="37"/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37"/>
      <c r="Z1049" s="37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</row>
    <row r="1050" spans="1:38" ht="15" x14ac:dyDescent="0.25">
      <c r="A1050" s="37"/>
      <c r="B1050" s="37"/>
      <c r="C1050" s="37"/>
      <c r="D1050" s="37"/>
      <c r="E1050" s="37"/>
      <c r="F1050" s="37"/>
      <c r="G1050" s="139"/>
      <c r="H1050" s="37"/>
      <c r="I1050" s="37"/>
      <c r="J1050" s="39"/>
      <c r="K1050" s="39"/>
      <c r="L1050" s="37"/>
      <c r="M1050" s="37"/>
      <c r="N1050" s="37"/>
      <c r="O1050" s="37"/>
      <c r="P1050" s="37"/>
      <c r="Q1050" s="37"/>
      <c r="R1050" s="37"/>
      <c r="S1050" s="37"/>
      <c r="T1050" s="37"/>
      <c r="U1050" s="37"/>
      <c r="V1050" s="37"/>
      <c r="W1050" s="37"/>
      <c r="X1050" s="37"/>
      <c r="Y1050" s="37"/>
      <c r="Z1050" s="37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</row>
    <row r="1051" spans="1:38" ht="15" x14ac:dyDescent="0.25">
      <c r="A1051" s="37"/>
      <c r="B1051" s="37"/>
      <c r="C1051" s="37"/>
      <c r="D1051" s="37"/>
      <c r="E1051" s="37"/>
      <c r="F1051" s="37"/>
      <c r="G1051" s="139"/>
      <c r="H1051" s="37"/>
      <c r="I1051" s="37"/>
      <c r="J1051" s="39"/>
      <c r="K1051" s="39"/>
      <c r="L1051" s="37"/>
      <c r="M1051" s="37"/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</row>
    <row r="1052" spans="1:38" ht="15" x14ac:dyDescent="0.25">
      <c r="A1052" s="37"/>
      <c r="B1052" s="37"/>
      <c r="C1052" s="37"/>
      <c r="D1052" s="37"/>
      <c r="E1052" s="37"/>
      <c r="F1052" s="37"/>
      <c r="G1052" s="139"/>
      <c r="H1052" s="37"/>
      <c r="I1052" s="37"/>
      <c r="J1052" s="39"/>
      <c r="K1052" s="39"/>
      <c r="L1052" s="37"/>
      <c r="M1052" s="37"/>
      <c r="N1052" s="37"/>
      <c r="O1052" s="37"/>
      <c r="P1052" s="37"/>
      <c r="Q1052" s="37"/>
      <c r="R1052" s="37"/>
      <c r="S1052" s="37"/>
      <c r="T1052" s="37"/>
      <c r="U1052" s="37"/>
      <c r="V1052" s="37"/>
      <c r="W1052" s="37"/>
      <c r="X1052" s="37"/>
      <c r="Y1052" s="37"/>
      <c r="Z1052" s="37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</row>
    <row r="1053" spans="1:38" ht="15" x14ac:dyDescent="0.25">
      <c r="A1053" s="37"/>
      <c r="B1053" s="37"/>
      <c r="C1053" s="37"/>
      <c r="D1053" s="37"/>
      <c r="E1053" s="37"/>
      <c r="F1053" s="37"/>
      <c r="G1053" s="139"/>
      <c r="H1053" s="37"/>
      <c r="I1053" s="37"/>
      <c r="J1053" s="39"/>
      <c r="K1053" s="39"/>
      <c r="L1053" s="37"/>
      <c r="M1053" s="37"/>
      <c r="N1053" s="37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  <c r="Z1053" s="37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</row>
    <row r="1054" spans="1:38" ht="15" x14ac:dyDescent="0.25">
      <c r="A1054" s="37"/>
      <c r="B1054" s="37"/>
      <c r="C1054" s="37"/>
      <c r="D1054" s="37"/>
      <c r="E1054" s="37"/>
      <c r="F1054" s="37"/>
      <c r="G1054" s="139"/>
      <c r="H1054" s="37"/>
      <c r="I1054" s="37"/>
      <c r="J1054" s="39"/>
      <c r="K1054" s="39"/>
      <c r="L1054" s="37"/>
      <c r="M1054" s="37"/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  <c r="Z1054" s="37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</row>
    <row r="1055" spans="1:38" ht="15" x14ac:dyDescent="0.25">
      <c r="A1055" s="37"/>
      <c r="B1055" s="37"/>
      <c r="C1055" s="37"/>
      <c r="D1055" s="37"/>
      <c r="E1055" s="37"/>
      <c r="F1055" s="37"/>
      <c r="G1055" s="139"/>
      <c r="H1055" s="37"/>
      <c r="I1055" s="37"/>
      <c r="J1055" s="39"/>
      <c r="K1055" s="39"/>
      <c r="L1055" s="37"/>
      <c r="M1055" s="37"/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  <c r="Z1055" s="37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</row>
    <row r="1056" spans="1:38" ht="15" x14ac:dyDescent="0.25">
      <c r="A1056" s="37"/>
      <c r="B1056" s="37"/>
      <c r="C1056" s="37"/>
      <c r="D1056" s="37"/>
      <c r="E1056" s="37"/>
      <c r="F1056" s="37"/>
      <c r="G1056" s="139"/>
      <c r="H1056" s="37"/>
      <c r="I1056" s="37"/>
      <c r="J1056" s="39"/>
      <c r="K1056" s="39"/>
      <c r="L1056" s="37"/>
      <c r="M1056" s="37"/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</row>
    <row r="1057" spans="1:38" ht="15" x14ac:dyDescent="0.25">
      <c r="A1057" s="37"/>
      <c r="B1057" s="37"/>
      <c r="C1057" s="37"/>
      <c r="D1057" s="37"/>
      <c r="E1057" s="37"/>
      <c r="F1057" s="37"/>
      <c r="G1057" s="139"/>
      <c r="H1057" s="37"/>
      <c r="I1057" s="37"/>
      <c r="J1057" s="39"/>
      <c r="K1057" s="39"/>
      <c r="L1057" s="37"/>
      <c r="M1057" s="37"/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  <c r="Z1057" s="37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</row>
    <row r="1058" spans="1:38" ht="15" x14ac:dyDescent="0.25">
      <c r="A1058" s="37"/>
      <c r="B1058" s="37"/>
      <c r="C1058" s="37"/>
      <c r="D1058" s="37"/>
      <c r="E1058" s="37"/>
      <c r="F1058" s="37"/>
      <c r="G1058" s="139"/>
      <c r="H1058" s="37"/>
      <c r="I1058" s="37"/>
      <c r="J1058" s="39"/>
      <c r="K1058" s="39"/>
      <c r="L1058" s="37"/>
      <c r="M1058" s="37"/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37"/>
      <c r="Z1058" s="37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</row>
    <row r="1059" spans="1:38" ht="15" x14ac:dyDescent="0.25">
      <c r="A1059" s="37"/>
      <c r="B1059" s="37"/>
      <c r="C1059" s="37"/>
      <c r="D1059" s="37"/>
      <c r="E1059" s="37"/>
      <c r="F1059" s="37"/>
      <c r="G1059" s="139"/>
      <c r="H1059" s="37"/>
      <c r="I1059" s="37"/>
      <c r="J1059" s="39"/>
      <c r="K1059" s="39"/>
      <c r="L1059" s="37"/>
      <c r="M1059" s="37"/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  <c r="Z1059" s="37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</row>
    <row r="1060" spans="1:38" ht="15" x14ac:dyDescent="0.25">
      <c r="A1060" s="37"/>
      <c r="B1060" s="37"/>
      <c r="C1060" s="37"/>
      <c r="D1060" s="37"/>
      <c r="E1060" s="37"/>
      <c r="F1060" s="37"/>
      <c r="G1060" s="139"/>
      <c r="H1060" s="37"/>
      <c r="I1060" s="37"/>
      <c r="J1060" s="39"/>
      <c r="K1060" s="39"/>
      <c r="L1060" s="37"/>
      <c r="M1060" s="37"/>
      <c r="N1060" s="37"/>
      <c r="O1060" s="37"/>
      <c r="P1060" s="37"/>
      <c r="Q1060" s="37"/>
      <c r="R1060" s="37"/>
      <c r="S1060" s="37"/>
      <c r="T1060" s="37"/>
      <c r="U1060" s="37"/>
      <c r="V1060" s="37"/>
      <c r="W1060" s="37"/>
      <c r="X1060" s="37"/>
      <c r="Y1060" s="37"/>
      <c r="Z1060" s="37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</row>
    <row r="1061" spans="1:38" ht="15" x14ac:dyDescent="0.25">
      <c r="A1061" s="37"/>
      <c r="B1061" s="37"/>
      <c r="C1061" s="37"/>
      <c r="D1061" s="37"/>
      <c r="E1061" s="37"/>
      <c r="F1061" s="37"/>
      <c r="G1061" s="139"/>
      <c r="H1061" s="37"/>
      <c r="I1061" s="37"/>
      <c r="J1061" s="39"/>
      <c r="K1061" s="39"/>
      <c r="L1061" s="37"/>
      <c r="M1061" s="37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</row>
    <row r="1062" spans="1:38" ht="15" x14ac:dyDescent="0.25">
      <c r="A1062" s="37"/>
      <c r="B1062" s="37"/>
      <c r="C1062" s="37"/>
      <c r="D1062" s="37"/>
      <c r="E1062" s="37"/>
      <c r="F1062" s="37"/>
      <c r="G1062" s="139"/>
      <c r="H1062" s="37"/>
      <c r="I1062" s="37"/>
      <c r="J1062" s="39"/>
      <c r="K1062" s="39"/>
      <c r="L1062" s="37"/>
      <c r="M1062" s="37"/>
      <c r="N1062" s="37"/>
      <c r="O1062" s="37"/>
      <c r="P1062" s="37"/>
      <c r="Q1062" s="37"/>
      <c r="R1062" s="37"/>
      <c r="S1062" s="37"/>
      <c r="T1062" s="37"/>
      <c r="U1062" s="37"/>
      <c r="V1062" s="37"/>
      <c r="W1062" s="37"/>
      <c r="X1062" s="37"/>
      <c r="Y1062" s="37"/>
      <c r="Z1062" s="37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</row>
    <row r="1063" spans="1:38" ht="15" x14ac:dyDescent="0.25">
      <c r="A1063" s="37"/>
      <c r="B1063" s="37"/>
      <c r="C1063" s="37"/>
      <c r="D1063" s="37"/>
      <c r="E1063" s="37"/>
      <c r="F1063" s="37"/>
      <c r="G1063" s="139"/>
      <c r="H1063" s="37"/>
      <c r="I1063" s="37"/>
      <c r="J1063" s="39"/>
      <c r="K1063" s="39"/>
      <c r="L1063" s="37"/>
      <c r="M1063" s="37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</row>
    <row r="1064" spans="1:38" ht="15" x14ac:dyDescent="0.25">
      <c r="A1064" s="37"/>
      <c r="B1064" s="37"/>
      <c r="C1064" s="37"/>
      <c r="D1064" s="37"/>
      <c r="E1064" s="37"/>
      <c r="F1064" s="37"/>
      <c r="G1064" s="139"/>
      <c r="H1064" s="37"/>
      <c r="I1064" s="37"/>
      <c r="J1064" s="39"/>
      <c r="K1064" s="39"/>
      <c r="L1064" s="37"/>
      <c r="M1064" s="37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</row>
    <row r="1065" spans="1:38" ht="15" x14ac:dyDescent="0.25">
      <c r="A1065" s="37"/>
      <c r="B1065" s="37"/>
      <c r="C1065" s="37"/>
      <c r="D1065" s="37"/>
      <c r="E1065" s="37"/>
      <c r="F1065" s="37"/>
      <c r="G1065" s="139"/>
      <c r="H1065" s="37"/>
      <c r="I1065" s="37"/>
      <c r="J1065" s="39"/>
      <c r="K1065" s="39"/>
      <c r="L1065" s="37"/>
      <c r="M1065" s="37"/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  <c r="Z1065" s="37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</row>
    <row r="1066" spans="1:38" ht="15" x14ac:dyDescent="0.25">
      <c r="A1066" s="37"/>
      <c r="B1066" s="37"/>
      <c r="C1066" s="37"/>
      <c r="D1066" s="37"/>
      <c r="E1066" s="37"/>
      <c r="F1066" s="37"/>
      <c r="G1066" s="139"/>
      <c r="H1066" s="37"/>
      <c r="I1066" s="37"/>
      <c r="J1066" s="39"/>
      <c r="K1066" s="39"/>
      <c r="L1066" s="37"/>
      <c r="M1066" s="37"/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37"/>
      <c r="Z1066" s="37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</row>
    <row r="1067" spans="1:38" ht="15" x14ac:dyDescent="0.25">
      <c r="A1067" s="37"/>
      <c r="B1067" s="37"/>
      <c r="C1067" s="37"/>
      <c r="D1067" s="37"/>
      <c r="E1067" s="37"/>
      <c r="F1067" s="37"/>
      <c r="G1067" s="139"/>
      <c r="H1067" s="37"/>
      <c r="I1067" s="37"/>
      <c r="J1067" s="39"/>
      <c r="K1067" s="39"/>
      <c r="L1067" s="37"/>
      <c r="M1067" s="37"/>
      <c r="N1067" s="37"/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37"/>
      <c r="Z1067" s="37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</row>
    <row r="1068" spans="1:38" ht="15" x14ac:dyDescent="0.25">
      <c r="A1068" s="37"/>
      <c r="B1068" s="37"/>
      <c r="C1068" s="37"/>
      <c r="D1068" s="37"/>
      <c r="E1068" s="37"/>
      <c r="F1068" s="37"/>
      <c r="G1068" s="139"/>
      <c r="H1068" s="37"/>
      <c r="I1068" s="37"/>
      <c r="J1068" s="39"/>
      <c r="K1068" s="39"/>
      <c r="L1068" s="37"/>
      <c r="M1068" s="37"/>
      <c r="N1068" s="37"/>
      <c r="O1068" s="37"/>
      <c r="P1068" s="37"/>
      <c r="Q1068" s="37"/>
      <c r="R1068" s="37"/>
      <c r="S1068" s="37"/>
      <c r="T1068" s="37"/>
      <c r="U1068" s="37"/>
      <c r="V1068" s="37"/>
      <c r="W1068" s="37"/>
      <c r="X1068" s="37"/>
      <c r="Y1068" s="37"/>
      <c r="Z1068" s="37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</row>
    <row r="1069" spans="1:38" ht="15" x14ac:dyDescent="0.25">
      <c r="A1069" s="37"/>
      <c r="B1069" s="37"/>
      <c r="C1069" s="37"/>
      <c r="D1069" s="37"/>
      <c r="E1069" s="37"/>
      <c r="F1069" s="37"/>
      <c r="G1069" s="139"/>
      <c r="H1069" s="37"/>
      <c r="I1069" s="37"/>
      <c r="J1069" s="39"/>
      <c r="K1069" s="39"/>
      <c r="L1069" s="37"/>
      <c r="M1069" s="37"/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37"/>
      <c r="Z1069" s="37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</row>
    <row r="1070" spans="1:38" ht="15" x14ac:dyDescent="0.25">
      <c r="A1070" s="37"/>
      <c r="B1070" s="37"/>
      <c r="C1070" s="37"/>
      <c r="D1070" s="37"/>
      <c r="E1070" s="37"/>
      <c r="F1070" s="37"/>
      <c r="G1070" s="139"/>
      <c r="H1070" s="37"/>
      <c r="I1070" s="37"/>
      <c r="J1070" s="39"/>
      <c r="K1070" s="39"/>
      <c r="L1070" s="37"/>
      <c r="M1070" s="37"/>
      <c r="N1070" s="37"/>
      <c r="O1070" s="37"/>
      <c r="P1070" s="37"/>
      <c r="Q1070" s="37"/>
      <c r="R1070" s="37"/>
      <c r="S1070" s="37"/>
      <c r="T1070" s="37"/>
      <c r="U1070" s="37"/>
      <c r="V1070" s="37"/>
      <c r="W1070" s="37"/>
      <c r="X1070" s="37"/>
      <c r="Y1070" s="37"/>
      <c r="Z1070" s="37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</row>
    <row r="1071" spans="1:38" ht="15" x14ac:dyDescent="0.25">
      <c r="A1071" s="37"/>
      <c r="B1071" s="37"/>
      <c r="C1071" s="37"/>
      <c r="D1071" s="37"/>
      <c r="E1071" s="37"/>
      <c r="F1071" s="37"/>
      <c r="G1071" s="139"/>
      <c r="H1071" s="37"/>
      <c r="I1071" s="37"/>
      <c r="J1071" s="39"/>
      <c r="K1071" s="39"/>
      <c r="L1071" s="37"/>
      <c r="M1071" s="37"/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  <c r="Z1071" s="37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</row>
    <row r="1072" spans="1:38" ht="15" x14ac:dyDescent="0.25">
      <c r="A1072" s="37"/>
      <c r="B1072" s="37"/>
      <c r="C1072" s="37"/>
      <c r="D1072" s="37"/>
      <c r="E1072" s="37"/>
      <c r="F1072" s="37"/>
      <c r="G1072" s="139"/>
      <c r="H1072" s="37"/>
      <c r="I1072" s="37"/>
      <c r="J1072" s="39"/>
      <c r="K1072" s="39"/>
      <c r="L1072" s="37"/>
      <c r="M1072" s="37"/>
      <c r="N1072" s="37"/>
      <c r="O1072" s="37"/>
      <c r="P1072" s="37"/>
      <c r="Q1072" s="37"/>
      <c r="R1072" s="37"/>
      <c r="S1072" s="37"/>
      <c r="T1072" s="37"/>
      <c r="U1072" s="37"/>
      <c r="V1072" s="37"/>
      <c r="W1072" s="37"/>
      <c r="X1072" s="37"/>
      <c r="Y1072" s="37"/>
      <c r="Z1072" s="37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</row>
    <row r="1073" spans="1:38" ht="15" x14ac:dyDescent="0.25">
      <c r="A1073" s="37"/>
      <c r="B1073" s="37"/>
      <c r="C1073" s="37"/>
      <c r="D1073" s="37"/>
      <c r="E1073" s="37"/>
      <c r="F1073" s="37"/>
      <c r="G1073" s="139"/>
      <c r="H1073" s="37"/>
      <c r="I1073" s="37"/>
      <c r="J1073" s="39"/>
      <c r="K1073" s="39"/>
      <c r="L1073" s="37"/>
      <c r="M1073" s="37"/>
      <c r="N1073" s="37"/>
      <c r="O1073" s="37"/>
      <c r="P1073" s="37"/>
      <c r="Q1073" s="37"/>
      <c r="R1073" s="37"/>
      <c r="S1073" s="37"/>
      <c r="T1073" s="37"/>
      <c r="U1073" s="37"/>
      <c r="V1073" s="37"/>
      <c r="W1073" s="37"/>
      <c r="X1073" s="37"/>
      <c r="Y1073" s="37"/>
      <c r="Z1073" s="37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</row>
    <row r="1074" spans="1:38" ht="15" x14ac:dyDescent="0.25">
      <c r="A1074" s="37"/>
      <c r="B1074" s="37"/>
      <c r="C1074" s="37"/>
      <c r="D1074" s="37"/>
      <c r="E1074" s="37"/>
      <c r="F1074" s="37"/>
      <c r="G1074" s="139"/>
      <c r="H1074" s="37"/>
      <c r="I1074" s="37"/>
      <c r="J1074" s="39"/>
      <c r="K1074" s="39"/>
      <c r="L1074" s="37"/>
      <c r="M1074" s="37"/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37"/>
      <c r="Z1074" s="37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</row>
    <row r="1075" spans="1:38" ht="15" x14ac:dyDescent="0.25">
      <c r="A1075" s="37"/>
      <c r="B1075" s="37"/>
      <c r="C1075" s="37"/>
      <c r="D1075" s="37"/>
      <c r="E1075" s="37"/>
      <c r="F1075" s="37"/>
      <c r="G1075" s="139"/>
      <c r="H1075" s="37"/>
      <c r="I1075" s="37"/>
      <c r="J1075" s="39"/>
      <c r="K1075" s="39"/>
      <c r="L1075" s="37"/>
      <c r="M1075" s="37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  <c r="Z1075" s="37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</row>
    <row r="1076" spans="1:38" ht="15" x14ac:dyDescent="0.25">
      <c r="A1076" s="37"/>
      <c r="B1076" s="37"/>
      <c r="C1076" s="37"/>
      <c r="D1076" s="37"/>
      <c r="E1076" s="37"/>
      <c r="F1076" s="37"/>
      <c r="G1076" s="139"/>
      <c r="H1076" s="37"/>
      <c r="I1076" s="37"/>
      <c r="J1076" s="39"/>
      <c r="K1076" s="39"/>
      <c r="L1076" s="37"/>
      <c r="M1076" s="37"/>
      <c r="N1076" s="37"/>
      <c r="O1076" s="37"/>
      <c r="P1076" s="37"/>
      <c r="Q1076" s="37"/>
      <c r="R1076" s="37"/>
      <c r="S1076" s="37"/>
      <c r="T1076" s="37"/>
      <c r="U1076" s="37"/>
      <c r="V1076" s="37"/>
      <c r="W1076" s="37"/>
      <c r="X1076" s="37"/>
      <c r="Y1076" s="37"/>
      <c r="Z1076" s="37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</row>
    <row r="1077" spans="1:38" ht="15" x14ac:dyDescent="0.25">
      <c r="A1077" s="37"/>
      <c r="B1077" s="37"/>
      <c r="C1077" s="37"/>
      <c r="D1077" s="37"/>
      <c r="E1077" s="37"/>
      <c r="F1077" s="37"/>
      <c r="G1077" s="139"/>
      <c r="H1077" s="37"/>
      <c r="I1077" s="37"/>
      <c r="J1077" s="39"/>
      <c r="K1077" s="39"/>
      <c r="L1077" s="37"/>
      <c r="M1077" s="37"/>
      <c r="N1077" s="37"/>
      <c r="O1077" s="37"/>
      <c r="P1077" s="37"/>
      <c r="Q1077" s="37"/>
      <c r="R1077" s="37"/>
      <c r="S1077" s="37"/>
      <c r="T1077" s="37"/>
      <c r="U1077" s="37"/>
      <c r="V1077" s="37"/>
      <c r="W1077" s="37"/>
      <c r="X1077" s="37"/>
      <c r="Y1077" s="37"/>
      <c r="Z1077" s="37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</row>
    <row r="1078" spans="1:38" ht="15" x14ac:dyDescent="0.25">
      <c r="A1078" s="37"/>
      <c r="B1078" s="37"/>
      <c r="C1078" s="37"/>
      <c r="D1078" s="37"/>
      <c r="E1078" s="37"/>
      <c r="F1078" s="37"/>
      <c r="G1078" s="139"/>
      <c r="H1078" s="37"/>
      <c r="I1078" s="37"/>
      <c r="J1078" s="39"/>
      <c r="K1078" s="39"/>
      <c r="L1078" s="37"/>
      <c r="M1078" s="37"/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  <c r="Z1078" s="37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</row>
    <row r="1079" spans="1:38" ht="15" x14ac:dyDescent="0.25">
      <c r="A1079" s="37"/>
      <c r="B1079" s="37"/>
      <c r="C1079" s="37"/>
      <c r="D1079" s="37"/>
      <c r="E1079" s="37"/>
      <c r="F1079" s="37"/>
      <c r="G1079" s="139"/>
      <c r="H1079" s="37"/>
      <c r="I1079" s="37"/>
      <c r="J1079" s="39"/>
      <c r="K1079" s="39"/>
      <c r="L1079" s="37"/>
      <c r="M1079" s="37"/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  <c r="Z1079" s="37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</row>
    <row r="1080" spans="1:38" ht="15" x14ac:dyDescent="0.25">
      <c r="A1080" s="37"/>
      <c r="B1080" s="37"/>
      <c r="C1080" s="37"/>
      <c r="D1080" s="37"/>
      <c r="E1080" s="37"/>
      <c r="F1080" s="37"/>
      <c r="G1080" s="139"/>
      <c r="H1080" s="37"/>
      <c r="I1080" s="37"/>
      <c r="J1080" s="39"/>
      <c r="K1080" s="39"/>
      <c r="L1080" s="37"/>
      <c r="M1080" s="37"/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  <c r="Z1080" s="37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</row>
    <row r="1081" spans="1:38" ht="15" x14ac:dyDescent="0.25">
      <c r="A1081" s="37"/>
      <c r="B1081" s="37"/>
      <c r="C1081" s="37"/>
      <c r="D1081" s="37"/>
      <c r="E1081" s="37"/>
      <c r="F1081" s="37"/>
      <c r="G1081" s="139"/>
      <c r="H1081" s="37"/>
      <c r="I1081" s="37"/>
      <c r="J1081" s="39"/>
      <c r="K1081" s="39"/>
      <c r="L1081" s="37"/>
      <c r="M1081" s="37"/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  <c r="Z1081" s="37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</row>
    <row r="1082" spans="1:38" ht="15" x14ac:dyDescent="0.25">
      <c r="A1082" s="37"/>
      <c r="B1082" s="37"/>
      <c r="C1082" s="37"/>
      <c r="D1082" s="37"/>
      <c r="E1082" s="37"/>
      <c r="F1082" s="37"/>
      <c r="G1082" s="139"/>
      <c r="H1082" s="37"/>
      <c r="I1082" s="37"/>
      <c r="J1082" s="39"/>
      <c r="K1082" s="39"/>
      <c r="L1082" s="37"/>
      <c r="M1082" s="37"/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  <c r="Z1082" s="37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</row>
    <row r="1083" spans="1:38" ht="15" x14ac:dyDescent="0.25">
      <c r="A1083" s="37"/>
      <c r="B1083" s="37"/>
      <c r="C1083" s="37"/>
      <c r="D1083" s="37"/>
      <c r="E1083" s="37"/>
      <c r="F1083" s="37"/>
      <c r="G1083" s="139"/>
      <c r="H1083" s="37"/>
      <c r="I1083" s="37"/>
      <c r="J1083" s="39"/>
      <c r="K1083" s="39"/>
      <c r="L1083" s="37"/>
      <c r="M1083" s="37"/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  <c r="Z1083" s="37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</row>
    <row r="1084" spans="1:38" ht="15" x14ac:dyDescent="0.25">
      <c r="A1084" s="37"/>
      <c r="B1084" s="37"/>
      <c r="C1084" s="37"/>
      <c r="D1084" s="37"/>
      <c r="E1084" s="37"/>
      <c r="F1084" s="37"/>
      <c r="G1084" s="139"/>
      <c r="H1084" s="37"/>
      <c r="I1084" s="37"/>
      <c r="J1084" s="39"/>
      <c r="K1084" s="39"/>
      <c r="L1084" s="37"/>
      <c r="M1084" s="37"/>
      <c r="N1084" s="37"/>
      <c r="O1084" s="37"/>
      <c r="P1084" s="37"/>
      <c r="Q1084" s="37"/>
      <c r="R1084" s="37"/>
      <c r="S1084" s="37"/>
      <c r="T1084" s="37"/>
      <c r="U1084" s="37"/>
      <c r="V1084" s="37"/>
      <c r="W1084" s="37"/>
      <c r="X1084" s="37"/>
      <c r="Y1084" s="37"/>
      <c r="Z1084" s="37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</row>
    <row r="1085" spans="1:38" ht="15" x14ac:dyDescent="0.25">
      <c r="A1085" s="37"/>
      <c r="B1085" s="37"/>
      <c r="C1085" s="37"/>
      <c r="D1085" s="37"/>
      <c r="E1085" s="37"/>
      <c r="F1085" s="37"/>
      <c r="G1085" s="139"/>
      <c r="H1085" s="37"/>
      <c r="I1085" s="37"/>
      <c r="J1085" s="39"/>
      <c r="K1085" s="39"/>
      <c r="L1085" s="37"/>
      <c r="M1085" s="37"/>
      <c r="N1085" s="37"/>
      <c r="O1085" s="37"/>
      <c r="P1085" s="37"/>
      <c r="Q1085" s="37"/>
      <c r="R1085" s="37"/>
      <c r="S1085" s="37"/>
      <c r="T1085" s="37"/>
      <c r="U1085" s="37"/>
      <c r="V1085" s="37"/>
      <c r="W1085" s="37"/>
      <c r="X1085" s="37"/>
      <c r="Y1085" s="37"/>
      <c r="Z1085" s="37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</row>
    <row r="1086" spans="1:38" ht="15" x14ac:dyDescent="0.25">
      <c r="A1086" s="37"/>
      <c r="B1086" s="37"/>
      <c r="C1086" s="37"/>
      <c r="D1086" s="37"/>
      <c r="E1086" s="37"/>
      <c r="F1086" s="37"/>
      <c r="G1086" s="139"/>
      <c r="H1086" s="37"/>
      <c r="I1086" s="37"/>
      <c r="J1086" s="39"/>
      <c r="K1086" s="39"/>
      <c r="L1086" s="37"/>
      <c r="M1086" s="37"/>
      <c r="N1086" s="37"/>
      <c r="O1086" s="37"/>
      <c r="P1086" s="37"/>
      <c r="Q1086" s="37"/>
      <c r="R1086" s="37"/>
      <c r="S1086" s="37"/>
      <c r="T1086" s="37"/>
      <c r="U1086" s="37"/>
      <c r="V1086" s="37"/>
      <c r="W1086" s="37"/>
      <c r="X1086" s="37"/>
      <c r="Y1086" s="37"/>
      <c r="Z1086" s="37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</row>
    <row r="1087" spans="1:38" ht="15" x14ac:dyDescent="0.25">
      <c r="A1087" s="37"/>
      <c r="B1087" s="37"/>
      <c r="C1087" s="37"/>
      <c r="D1087" s="37"/>
      <c r="E1087" s="37"/>
      <c r="F1087" s="37"/>
      <c r="G1087" s="139"/>
      <c r="H1087" s="37"/>
      <c r="I1087" s="37"/>
      <c r="J1087" s="39"/>
      <c r="K1087" s="39"/>
      <c r="L1087" s="37"/>
      <c r="M1087" s="37"/>
      <c r="N1087" s="37"/>
      <c r="O1087" s="37"/>
      <c r="P1087" s="37"/>
      <c r="Q1087" s="37"/>
      <c r="R1087" s="37"/>
      <c r="S1087" s="37"/>
      <c r="T1087" s="37"/>
      <c r="U1087" s="37"/>
      <c r="V1087" s="37"/>
      <c r="W1087" s="37"/>
      <c r="X1087" s="37"/>
      <c r="Y1087" s="37"/>
      <c r="Z1087" s="37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</row>
    <row r="1088" spans="1:38" ht="15" x14ac:dyDescent="0.25">
      <c r="A1088" s="37"/>
      <c r="B1088" s="37"/>
      <c r="C1088" s="37"/>
      <c r="D1088" s="37"/>
      <c r="E1088" s="37"/>
      <c r="F1088" s="37"/>
      <c r="G1088" s="139"/>
      <c r="H1088" s="37"/>
      <c r="I1088" s="37"/>
      <c r="J1088" s="39"/>
      <c r="K1088" s="39"/>
      <c r="L1088" s="37"/>
      <c r="M1088" s="37"/>
      <c r="N1088" s="37"/>
      <c r="O1088" s="37"/>
      <c r="P1088" s="37"/>
      <c r="Q1088" s="37"/>
      <c r="R1088" s="37"/>
      <c r="S1088" s="37"/>
      <c r="T1088" s="37"/>
      <c r="U1088" s="37"/>
      <c r="V1088" s="37"/>
      <c r="W1088" s="37"/>
      <c r="X1088" s="37"/>
      <c r="Y1088" s="37"/>
      <c r="Z1088" s="37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</row>
    <row r="1089" spans="1:38" ht="15" x14ac:dyDescent="0.25">
      <c r="A1089" s="37"/>
      <c r="B1089" s="37"/>
      <c r="C1089" s="37"/>
      <c r="D1089" s="37"/>
      <c r="E1089" s="37"/>
      <c r="F1089" s="37"/>
      <c r="G1089" s="139"/>
      <c r="H1089" s="37"/>
      <c r="I1089" s="37"/>
      <c r="J1089" s="39"/>
      <c r="K1089" s="39"/>
      <c r="L1089" s="37"/>
      <c r="M1089" s="37"/>
      <c r="N1089" s="37"/>
      <c r="O1089" s="37"/>
      <c r="P1089" s="37"/>
      <c r="Q1089" s="37"/>
      <c r="R1089" s="37"/>
      <c r="S1089" s="37"/>
      <c r="T1089" s="37"/>
      <c r="U1089" s="37"/>
      <c r="V1089" s="37"/>
      <c r="W1089" s="37"/>
      <c r="X1089" s="37"/>
      <c r="Y1089" s="37"/>
      <c r="Z1089" s="37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</row>
    <row r="1090" spans="1:38" ht="15" x14ac:dyDescent="0.25">
      <c r="A1090" s="37"/>
      <c r="B1090" s="37"/>
      <c r="C1090" s="37"/>
      <c r="D1090" s="37"/>
      <c r="E1090" s="37"/>
      <c r="F1090" s="37"/>
      <c r="G1090" s="139"/>
      <c r="H1090" s="37"/>
      <c r="I1090" s="37"/>
      <c r="J1090" s="39"/>
      <c r="K1090" s="39"/>
      <c r="L1090" s="37"/>
      <c r="M1090" s="37"/>
      <c r="N1090" s="37"/>
      <c r="O1090" s="37"/>
      <c r="P1090" s="37"/>
      <c r="Q1090" s="37"/>
      <c r="R1090" s="37"/>
      <c r="S1090" s="37"/>
      <c r="T1090" s="37"/>
      <c r="U1090" s="37"/>
      <c r="V1090" s="37"/>
      <c r="W1090" s="37"/>
      <c r="X1090" s="37"/>
      <c r="Y1090" s="37"/>
      <c r="Z1090" s="37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</row>
    <row r="1091" spans="1:38" ht="15" x14ac:dyDescent="0.25">
      <c r="A1091" s="37"/>
      <c r="B1091" s="37"/>
      <c r="C1091" s="37"/>
      <c r="D1091" s="37"/>
      <c r="E1091" s="37"/>
      <c r="F1091" s="37"/>
      <c r="G1091" s="139"/>
      <c r="H1091" s="37"/>
      <c r="I1091" s="37"/>
      <c r="J1091" s="39"/>
      <c r="K1091" s="39"/>
      <c r="L1091" s="37"/>
      <c r="M1091" s="37"/>
      <c r="N1091" s="37"/>
      <c r="O1091" s="37"/>
      <c r="P1091" s="37"/>
      <c r="Q1091" s="37"/>
      <c r="R1091" s="37"/>
      <c r="S1091" s="37"/>
      <c r="T1091" s="37"/>
      <c r="U1091" s="37"/>
      <c r="V1091" s="37"/>
      <c r="W1091" s="37"/>
      <c r="X1091" s="37"/>
      <c r="Y1091" s="37"/>
      <c r="Z1091" s="37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</row>
    <row r="1092" spans="1:38" ht="15" x14ac:dyDescent="0.25">
      <c r="A1092" s="37"/>
      <c r="B1092" s="37"/>
      <c r="C1092" s="37"/>
      <c r="D1092" s="37"/>
      <c r="E1092" s="37"/>
      <c r="F1092" s="37"/>
      <c r="G1092" s="139"/>
      <c r="H1092" s="37"/>
      <c r="I1092" s="37"/>
      <c r="J1092" s="39"/>
      <c r="K1092" s="39"/>
      <c r="L1092" s="37"/>
      <c r="M1092" s="37"/>
      <c r="N1092" s="37"/>
      <c r="O1092" s="37"/>
      <c r="P1092" s="37"/>
      <c r="Q1092" s="37"/>
      <c r="R1092" s="37"/>
      <c r="S1092" s="37"/>
      <c r="T1092" s="37"/>
      <c r="U1092" s="37"/>
      <c r="V1092" s="37"/>
      <c r="W1092" s="37"/>
      <c r="X1092" s="37"/>
      <c r="Y1092" s="37"/>
      <c r="Z1092" s="37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</row>
    <row r="1093" spans="1:38" ht="15" x14ac:dyDescent="0.25">
      <c r="A1093" s="37"/>
      <c r="B1093" s="37"/>
      <c r="C1093" s="37"/>
      <c r="D1093" s="37"/>
      <c r="E1093" s="37"/>
      <c r="F1093" s="37"/>
      <c r="G1093" s="139"/>
      <c r="H1093" s="37"/>
      <c r="I1093" s="37"/>
      <c r="J1093" s="39"/>
      <c r="K1093" s="39"/>
      <c r="L1093" s="37"/>
      <c r="M1093" s="37"/>
      <c r="N1093" s="37"/>
      <c r="O1093" s="37"/>
      <c r="P1093" s="37"/>
      <c r="Q1093" s="37"/>
      <c r="R1093" s="37"/>
      <c r="S1093" s="37"/>
      <c r="T1093" s="37"/>
      <c r="U1093" s="37"/>
      <c r="V1093" s="37"/>
      <c r="W1093" s="37"/>
      <c r="X1093" s="37"/>
      <c r="Y1093" s="37"/>
      <c r="Z1093" s="37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</row>
    <row r="1094" spans="1:38" ht="15" x14ac:dyDescent="0.25">
      <c r="A1094" s="37"/>
      <c r="B1094" s="37"/>
      <c r="C1094" s="37"/>
      <c r="D1094" s="37"/>
      <c r="E1094" s="37"/>
      <c r="F1094" s="37"/>
      <c r="G1094" s="139"/>
      <c r="H1094" s="37"/>
      <c r="I1094" s="37"/>
      <c r="J1094" s="39"/>
      <c r="K1094" s="39"/>
      <c r="L1094" s="37"/>
      <c r="M1094" s="37"/>
      <c r="N1094" s="37"/>
      <c r="O1094" s="37"/>
      <c r="P1094" s="37"/>
      <c r="Q1094" s="37"/>
      <c r="R1094" s="37"/>
      <c r="S1094" s="37"/>
      <c r="T1094" s="37"/>
      <c r="U1094" s="37"/>
      <c r="V1094" s="37"/>
      <c r="W1094" s="37"/>
      <c r="X1094" s="37"/>
      <c r="Y1094" s="37"/>
      <c r="Z1094" s="37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</row>
    <row r="1095" spans="1:38" ht="15" x14ac:dyDescent="0.25">
      <c r="A1095" s="37"/>
      <c r="B1095" s="37"/>
      <c r="C1095" s="37"/>
      <c r="D1095" s="37"/>
      <c r="E1095" s="37"/>
      <c r="F1095" s="37"/>
      <c r="G1095" s="139"/>
      <c r="H1095" s="37"/>
      <c r="I1095" s="37"/>
      <c r="J1095" s="39"/>
      <c r="K1095" s="39"/>
      <c r="L1095" s="37"/>
      <c r="M1095" s="37"/>
      <c r="N1095" s="37"/>
      <c r="O1095" s="37"/>
      <c r="P1095" s="37"/>
      <c r="Q1095" s="37"/>
      <c r="R1095" s="37"/>
      <c r="S1095" s="37"/>
      <c r="T1095" s="37"/>
      <c r="U1095" s="37"/>
      <c r="V1095" s="37"/>
      <c r="W1095" s="37"/>
      <c r="X1095" s="37"/>
      <c r="Y1095" s="37"/>
      <c r="Z1095" s="37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</row>
    <row r="1096" spans="1:38" ht="15" x14ac:dyDescent="0.25">
      <c r="A1096" s="37"/>
      <c r="B1096" s="37"/>
      <c r="C1096" s="37"/>
      <c r="D1096" s="37"/>
      <c r="E1096" s="37"/>
      <c r="F1096" s="37"/>
      <c r="G1096" s="139"/>
      <c r="H1096" s="37"/>
      <c r="I1096" s="37"/>
      <c r="J1096" s="39"/>
      <c r="K1096" s="39"/>
      <c r="L1096" s="37"/>
      <c r="M1096" s="37"/>
      <c r="N1096" s="37"/>
      <c r="O1096" s="37"/>
      <c r="P1096" s="37"/>
      <c r="Q1096" s="37"/>
      <c r="R1096" s="37"/>
      <c r="S1096" s="37"/>
      <c r="T1096" s="37"/>
      <c r="U1096" s="37"/>
      <c r="V1096" s="37"/>
      <c r="W1096" s="37"/>
      <c r="X1096" s="37"/>
      <c r="Y1096" s="37"/>
      <c r="Z1096" s="37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</row>
    <row r="1097" spans="1:38" ht="15" x14ac:dyDescent="0.25">
      <c r="A1097" s="37"/>
      <c r="B1097" s="37"/>
      <c r="C1097" s="37"/>
      <c r="D1097" s="37"/>
      <c r="E1097" s="37"/>
      <c r="F1097" s="37"/>
      <c r="G1097" s="139"/>
      <c r="H1097" s="37"/>
      <c r="I1097" s="37"/>
      <c r="J1097" s="39"/>
      <c r="K1097" s="39"/>
      <c r="L1097" s="37"/>
      <c r="M1097" s="37"/>
      <c r="N1097" s="37"/>
      <c r="O1097" s="37"/>
      <c r="P1097" s="37"/>
      <c r="Q1097" s="37"/>
      <c r="R1097" s="37"/>
      <c r="S1097" s="37"/>
      <c r="T1097" s="37"/>
      <c r="U1097" s="37"/>
      <c r="V1097" s="37"/>
      <c r="W1097" s="37"/>
      <c r="X1097" s="37"/>
      <c r="Y1097" s="37"/>
      <c r="Z1097" s="37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</row>
    <row r="1098" spans="1:38" ht="15" x14ac:dyDescent="0.25">
      <c r="A1098" s="37"/>
      <c r="B1098" s="37"/>
      <c r="C1098" s="37"/>
      <c r="D1098" s="37"/>
      <c r="E1098" s="37"/>
      <c r="F1098" s="37"/>
      <c r="G1098" s="139"/>
      <c r="H1098" s="37"/>
      <c r="I1098" s="37"/>
      <c r="J1098" s="39"/>
      <c r="K1098" s="39"/>
      <c r="L1098" s="37"/>
      <c r="M1098" s="37"/>
      <c r="N1098" s="37"/>
      <c r="O1098" s="37"/>
      <c r="P1098" s="37"/>
      <c r="Q1098" s="37"/>
      <c r="R1098" s="37"/>
      <c r="S1098" s="37"/>
      <c r="T1098" s="37"/>
      <c r="U1098" s="37"/>
      <c r="V1098" s="37"/>
      <c r="W1098" s="37"/>
      <c r="X1098" s="37"/>
      <c r="Y1098" s="37"/>
      <c r="Z1098" s="37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</row>
    <row r="1099" spans="1:38" ht="15" x14ac:dyDescent="0.25">
      <c r="A1099" s="37"/>
      <c r="B1099" s="37"/>
      <c r="C1099" s="37"/>
      <c r="D1099" s="37"/>
      <c r="E1099" s="37"/>
      <c r="F1099" s="37"/>
      <c r="G1099" s="139"/>
      <c r="H1099" s="37"/>
      <c r="I1099" s="37"/>
      <c r="J1099" s="39"/>
      <c r="K1099" s="39"/>
      <c r="L1099" s="37"/>
      <c r="M1099" s="37"/>
      <c r="N1099" s="37"/>
      <c r="O1099" s="37"/>
      <c r="P1099" s="37"/>
      <c r="Q1099" s="37"/>
      <c r="R1099" s="37"/>
      <c r="S1099" s="37"/>
      <c r="T1099" s="37"/>
      <c r="U1099" s="37"/>
      <c r="V1099" s="37"/>
      <c r="W1099" s="37"/>
      <c r="X1099" s="37"/>
      <c r="Y1099" s="37"/>
      <c r="Z1099" s="37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</row>
    <row r="1100" spans="1:38" ht="15" x14ac:dyDescent="0.25">
      <c r="A1100" s="37"/>
      <c r="B1100" s="37"/>
      <c r="C1100" s="37"/>
      <c r="D1100" s="37"/>
      <c r="E1100" s="37"/>
      <c r="F1100" s="37"/>
      <c r="G1100" s="139"/>
      <c r="H1100" s="37"/>
      <c r="I1100" s="37"/>
      <c r="J1100" s="39"/>
      <c r="K1100" s="39"/>
      <c r="L1100" s="37"/>
      <c r="M1100" s="37"/>
      <c r="N1100" s="37"/>
      <c r="O1100" s="37"/>
      <c r="P1100" s="37"/>
      <c r="Q1100" s="37"/>
      <c r="R1100" s="37"/>
      <c r="S1100" s="37"/>
      <c r="T1100" s="37"/>
      <c r="U1100" s="37"/>
      <c r="V1100" s="37"/>
      <c r="W1100" s="37"/>
      <c r="X1100" s="37"/>
      <c r="Y1100" s="37"/>
      <c r="Z1100" s="37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</row>
    <row r="1101" spans="1:38" ht="15" x14ac:dyDescent="0.25">
      <c r="A1101" s="37"/>
      <c r="B1101" s="37"/>
      <c r="C1101" s="37"/>
      <c r="D1101" s="37"/>
      <c r="E1101" s="37"/>
      <c r="F1101" s="37"/>
      <c r="G1101" s="139"/>
      <c r="H1101" s="37"/>
      <c r="I1101" s="37"/>
      <c r="J1101" s="39"/>
      <c r="K1101" s="39"/>
      <c r="L1101" s="37"/>
      <c r="M1101" s="37"/>
      <c r="N1101" s="37"/>
      <c r="O1101" s="37"/>
      <c r="P1101" s="37"/>
      <c r="Q1101" s="37"/>
      <c r="R1101" s="37"/>
      <c r="S1101" s="37"/>
      <c r="T1101" s="37"/>
      <c r="U1101" s="37"/>
      <c r="V1101" s="37"/>
      <c r="W1101" s="37"/>
      <c r="X1101" s="37"/>
      <c r="Y1101" s="37"/>
      <c r="Z1101" s="37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</row>
    <row r="1102" spans="1:38" ht="15" x14ac:dyDescent="0.25">
      <c r="A1102" s="37"/>
      <c r="B1102" s="37"/>
      <c r="C1102" s="37"/>
      <c r="D1102" s="37"/>
      <c r="E1102" s="37"/>
      <c r="F1102" s="37"/>
      <c r="G1102" s="139"/>
      <c r="H1102" s="37"/>
      <c r="I1102" s="37"/>
      <c r="J1102" s="39"/>
      <c r="K1102" s="39"/>
      <c r="L1102" s="37"/>
      <c r="M1102" s="37"/>
      <c r="N1102" s="37"/>
      <c r="O1102" s="37"/>
      <c r="P1102" s="37"/>
      <c r="Q1102" s="37"/>
      <c r="R1102" s="37"/>
      <c r="S1102" s="37"/>
      <c r="T1102" s="37"/>
      <c r="U1102" s="37"/>
      <c r="V1102" s="37"/>
      <c r="W1102" s="37"/>
      <c r="X1102" s="37"/>
      <c r="Y1102" s="37"/>
      <c r="Z1102" s="37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</row>
    <row r="1103" spans="1:38" ht="15" x14ac:dyDescent="0.25">
      <c r="A1103" s="37"/>
      <c r="B1103" s="37"/>
      <c r="C1103" s="37"/>
      <c r="D1103" s="37"/>
      <c r="E1103" s="37"/>
      <c r="F1103" s="37"/>
      <c r="G1103" s="139"/>
      <c r="H1103" s="37"/>
      <c r="I1103" s="37"/>
      <c r="J1103" s="39"/>
      <c r="K1103" s="39"/>
      <c r="L1103" s="37"/>
      <c r="M1103" s="37"/>
      <c r="N1103" s="37"/>
      <c r="O1103" s="37"/>
      <c r="P1103" s="37"/>
      <c r="Q1103" s="37"/>
      <c r="R1103" s="37"/>
      <c r="S1103" s="37"/>
      <c r="T1103" s="37"/>
      <c r="U1103" s="37"/>
      <c r="V1103" s="37"/>
      <c r="W1103" s="37"/>
      <c r="X1103" s="37"/>
      <c r="Y1103" s="37"/>
      <c r="Z1103" s="37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</row>
    <row r="1104" spans="1:38" ht="15" x14ac:dyDescent="0.25">
      <c r="A1104" s="37"/>
      <c r="B1104" s="37"/>
      <c r="C1104" s="37"/>
      <c r="D1104" s="37"/>
      <c r="E1104" s="37"/>
      <c r="F1104" s="37"/>
      <c r="G1104" s="139"/>
      <c r="H1104" s="37"/>
      <c r="I1104" s="37"/>
      <c r="J1104" s="39"/>
      <c r="K1104" s="39"/>
      <c r="L1104" s="37"/>
      <c r="M1104" s="37"/>
      <c r="N1104" s="37"/>
      <c r="O1104" s="37"/>
      <c r="P1104" s="37"/>
      <c r="Q1104" s="37"/>
      <c r="R1104" s="37"/>
      <c r="S1104" s="37"/>
      <c r="T1104" s="37"/>
      <c r="U1104" s="37"/>
      <c r="V1104" s="37"/>
      <c r="W1104" s="37"/>
      <c r="X1104" s="37"/>
      <c r="Y1104" s="37"/>
      <c r="Z1104" s="37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</row>
    <row r="1105" spans="1:38" ht="15" x14ac:dyDescent="0.25">
      <c r="A1105" s="37"/>
      <c r="B1105" s="37"/>
      <c r="C1105" s="37"/>
      <c r="D1105" s="37"/>
      <c r="E1105" s="37"/>
      <c r="F1105" s="37"/>
      <c r="G1105" s="139"/>
      <c r="H1105" s="37"/>
      <c r="I1105" s="37"/>
      <c r="J1105" s="39"/>
      <c r="K1105" s="39"/>
      <c r="L1105" s="37"/>
      <c r="M1105" s="37"/>
      <c r="N1105" s="37"/>
      <c r="O1105" s="37"/>
      <c r="P1105" s="37"/>
      <c r="Q1105" s="37"/>
      <c r="R1105" s="37"/>
      <c r="S1105" s="37"/>
      <c r="T1105" s="37"/>
      <c r="U1105" s="37"/>
      <c r="V1105" s="37"/>
      <c r="W1105" s="37"/>
      <c r="X1105" s="37"/>
      <c r="Y1105" s="37"/>
      <c r="Z1105" s="37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</row>
    <row r="1106" spans="1:38" ht="15" x14ac:dyDescent="0.25">
      <c r="A1106" s="37"/>
      <c r="B1106" s="37"/>
      <c r="C1106" s="37"/>
      <c r="D1106" s="37"/>
      <c r="E1106" s="37"/>
      <c r="F1106" s="37"/>
      <c r="G1106" s="139"/>
      <c r="H1106" s="37"/>
      <c r="I1106" s="37"/>
      <c r="J1106" s="39"/>
      <c r="K1106" s="39"/>
      <c r="L1106" s="37"/>
      <c r="M1106" s="37"/>
      <c r="N1106" s="37"/>
      <c r="O1106" s="37"/>
      <c r="P1106" s="37"/>
      <c r="Q1106" s="37"/>
      <c r="R1106" s="37"/>
      <c r="S1106" s="37"/>
      <c r="T1106" s="37"/>
      <c r="U1106" s="37"/>
      <c r="V1106" s="37"/>
      <c r="W1106" s="37"/>
      <c r="X1106" s="37"/>
      <c r="Y1106" s="37"/>
      <c r="Z1106" s="37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</row>
    <row r="1107" spans="1:38" ht="15" x14ac:dyDescent="0.25">
      <c r="A1107" s="37"/>
      <c r="B1107" s="37"/>
      <c r="C1107" s="37"/>
      <c r="D1107" s="37"/>
      <c r="E1107" s="37"/>
      <c r="F1107" s="37"/>
      <c r="G1107" s="139"/>
      <c r="H1107" s="37"/>
      <c r="I1107" s="37"/>
      <c r="J1107" s="39"/>
      <c r="K1107" s="39"/>
      <c r="L1107" s="37"/>
      <c r="M1107" s="37"/>
      <c r="N1107" s="37"/>
      <c r="O1107" s="37"/>
      <c r="P1107" s="37"/>
      <c r="Q1107" s="37"/>
      <c r="R1107" s="37"/>
      <c r="S1107" s="37"/>
      <c r="T1107" s="37"/>
      <c r="U1107" s="37"/>
      <c r="V1107" s="37"/>
      <c r="W1107" s="37"/>
      <c r="X1107" s="37"/>
      <c r="Y1107" s="37"/>
      <c r="Z1107" s="37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</row>
    <row r="1108" spans="1:38" ht="15" x14ac:dyDescent="0.25">
      <c r="A1108" s="37"/>
      <c r="B1108" s="37"/>
      <c r="C1108" s="37"/>
      <c r="D1108" s="37"/>
      <c r="E1108" s="37"/>
      <c r="F1108" s="37"/>
      <c r="G1108" s="139"/>
      <c r="H1108" s="37"/>
      <c r="I1108" s="37"/>
      <c r="J1108" s="39"/>
      <c r="K1108" s="39"/>
      <c r="L1108" s="37"/>
      <c r="M1108" s="37"/>
      <c r="N1108" s="37"/>
      <c r="O1108" s="37"/>
      <c r="P1108" s="37"/>
      <c r="Q1108" s="37"/>
      <c r="R1108" s="37"/>
      <c r="S1108" s="37"/>
      <c r="T1108" s="37"/>
      <c r="U1108" s="37"/>
      <c r="V1108" s="37"/>
      <c r="W1108" s="37"/>
      <c r="X1108" s="37"/>
      <c r="Y1108" s="37"/>
      <c r="Z1108" s="37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</row>
    <row r="1109" spans="1:38" ht="15" x14ac:dyDescent="0.25">
      <c r="A1109" s="37"/>
      <c r="B1109" s="37"/>
      <c r="C1109" s="37"/>
      <c r="D1109" s="37"/>
      <c r="E1109" s="37"/>
      <c r="F1109" s="37"/>
      <c r="G1109" s="139"/>
      <c r="H1109" s="37"/>
      <c r="I1109" s="37"/>
      <c r="J1109" s="39"/>
      <c r="K1109" s="39"/>
      <c r="L1109" s="37"/>
      <c r="M1109" s="37"/>
      <c r="N1109" s="37"/>
      <c r="O1109" s="37"/>
      <c r="P1109" s="37"/>
      <c r="Q1109" s="37"/>
      <c r="R1109" s="37"/>
      <c r="S1109" s="37"/>
      <c r="T1109" s="37"/>
      <c r="U1109" s="37"/>
      <c r="V1109" s="37"/>
      <c r="W1109" s="37"/>
      <c r="X1109" s="37"/>
      <c r="Y1109" s="37"/>
      <c r="Z1109" s="37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</row>
    <row r="1110" spans="1:38" ht="15" x14ac:dyDescent="0.25">
      <c r="A1110" s="37"/>
      <c r="B1110" s="37"/>
      <c r="C1110" s="37"/>
      <c r="D1110" s="37"/>
      <c r="E1110" s="37"/>
      <c r="F1110" s="37"/>
      <c r="G1110" s="139"/>
      <c r="H1110" s="37"/>
      <c r="I1110" s="37"/>
      <c r="J1110" s="39"/>
      <c r="K1110" s="39"/>
      <c r="L1110" s="37"/>
      <c r="M1110" s="37"/>
      <c r="N1110" s="37"/>
      <c r="O1110" s="37"/>
      <c r="P1110" s="37"/>
      <c r="Q1110" s="37"/>
      <c r="R1110" s="37"/>
      <c r="S1110" s="37"/>
      <c r="T1110" s="37"/>
      <c r="U1110" s="37"/>
      <c r="V1110" s="37"/>
      <c r="W1110" s="37"/>
      <c r="X1110" s="37"/>
      <c r="Y1110" s="37"/>
      <c r="Z1110" s="37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</row>
    <row r="1111" spans="1:38" ht="15" x14ac:dyDescent="0.25">
      <c r="A1111" s="37"/>
      <c r="B1111" s="37"/>
      <c r="C1111" s="37"/>
      <c r="D1111" s="37"/>
      <c r="E1111" s="37"/>
      <c r="F1111" s="37"/>
      <c r="G1111" s="139"/>
      <c r="H1111" s="37"/>
      <c r="I1111" s="37"/>
      <c r="J1111" s="39"/>
      <c r="K1111" s="39"/>
      <c r="L1111" s="37"/>
      <c r="M1111" s="37"/>
      <c r="N1111" s="37"/>
      <c r="O1111" s="37"/>
      <c r="P1111" s="37"/>
      <c r="Q1111" s="37"/>
      <c r="R1111" s="37"/>
      <c r="S1111" s="37"/>
      <c r="T1111" s="37"/>
      <c r="U1111" s="37"/>
      <c r="V1111" s="37"/>
      <c r="W1111" s="37"/>
      <c r="X1111" s="37"/>
      <c r="Y1111" s="37"/>
      <c r="Z1111" s="37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</row>
    <row r="1112" spans="1:38" ht="15" x14ac:dyDescent="0.25">
      <c r="A1112" s="37"/>
      <c r="B1112" s="37"/>
      <c r="C1112" s="37"/>
      <c r="D1112" s="37"/>
      <c r="E1112" s="37"/>
      <c r="F1112" s="37"/>
      <c r="G1112" s="139"/>
      <c r="H1112" s="37"/>
      <c r="I1112" s="37"/>
      <c r="J1112" s="39"/>
      <c r="K1112" s="39"/>
      <c r="L1112" s="37"/>
      <c r="M1112" s="37"/>
      <c r="N1112" s="37"/>
      <c r="O1112" s="37"/>
      <c r="P1112" s="37"/>
      <c r="Q1112" s="37"/>
      <c r="R1112" s="37"/>
      <c r="S1112" s="37"/>
      <c r="T1112" s="37"/>
      <c r="U1112" s="37"/>
      <c r="V1112" s="37"/>
      <c r="W1112" s="37"/>
      <c r="X1112" s="37"/>
      <c r="Y1112" s="37"/>
      <c r="Z1112" s="37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</row>
    <row r="1113" spans="1:38" ht="15" x14ac:dyDescent="0.25">
      <c r="A1113" s="37"/>
      <c r="B1113" s="37"/>
      <c r="C1113" s="37"/>
      <c r="D1113" s="37"/>
      <c r="E1113" s="37"/>
      <c r="F1113" s="37"/>
      <c r="G1113" s="139"/>
      <c r="H1113" s="37"/>
      <c r="I1113" s="37"/>
      <c r="J1113" s="39"/>
      <c r="K1113" s="39"/>
      <c r="L1113" s="37"/>
      <c r="M1113" s="37"/>
      <c r="N1113" s="37"/>
      <c r="O1113" s="37"/>
      <c r="P1113" s="37"/>
      <c r="Q1113" s="37"/>
      <c r="R1113" s="37"/>
      <c r="S1113" s="37"/>
      <c r="T1113" s="37"/>
      <c r="U1113" s="37"/>
      <c r="V1113" s="37"/>
      <c r="W1113" s="37"/>
      <c r="X1113" s="37"/>
      <c r="Y1113" s="37"/>
      <c r="Z1113" s="37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</row>
    <row r="1114" spans="1:38" ht="15" x14ac:dyDescent="0.25">
      <c r="A1114" s="37"/>
      <c r="B1114" s="37"/>
      <c r="C1114" s="37"/>
      <c r="D1114" s="37"/>
      <c r="E1114" s="37"/>
      <c r="F1114" s="37"/>
      <c r="G1114" s="139"/>
      <c r="H1114" s="37"/>
      <c r="I1114" s="37"/>
      <c r="J1114" s="39"/>
      <c r="K1114" s="39"/>
      <c r="L1114" s="37"/>
      <c r="M1114" s="37"/>
      <c r="N1114" s="37"/>
      <c r="O1114" s="37"/>
      <c r="P1114" s="37"/>
      <c r="Q1114" s="37"/>
      <c r="R1114" s="37"/>
      <c r="S1114" s="37"/>
      <c r="T1114" s="37"/>
      <c r="U1114" s="37"/>
      <c r="V1114" s="37"/>
      <c r="W1114" s="37"/>
      <c r="X1114" s="37"/>
      <c r="Y1114" s="37"/>
      <c r="Z1114" s="37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</row>
    <row r="1115" spans="1:38" ht="15" x14ac:dyDescent="0.25">
      <c r="A1115" s="37"/>
      <c r="B1115" s="37"/>
      <c r="C1115" s="37"/>
      <c r="D1115" s="37"/>
      <c r="E1115" s="37"/>
      <c r="F1115" s="37"/>
      <c r="G1115" s="139"/>
      <c r="H1115" s="37"/>
      <c r="I1115" s="37"/>
      <c r="J1115" s="39"/>
      <c r="K1115" s="39"/>
      <c r="L1115" s="37"/>
      <c r="M1115" s="37"/>
      <c r="N1115" s="37"/>
      <c r="O1115" s="37"/>
      <c r="P1115" s="37"/>
      <c r="Q1115" s="37"/>
      <c r="R1115" s="37"/>
      <c r="S1115" s="37"/>
      <c r="T1115" s="37"/>
      <c r="U1115" s="37"/>
      <c r="V1115" s="37"/>
      <c r="W1115" s="37"/>
      <c r="X1115" s="37"/>
      <c r="Y1115" s="37"/>
      <c r="Z1115" s="37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</row>
    <row r="1116" spans="1:38" ht="15" x14ac:dyDescent="0.25">
      <c r="A1116" s="37"/>
      <c r="B1116" s="37"/>
      <c r="C1116" s="37"/>
      <c r="D1116" s="37"/>
      <c r="E1116" s="37"/>
      <c r="F1116" s="37"/>
      <c r="G1116" s="139"/>
      <c r="H1116" s="37"/>
      <c r="I1116" s="37"/>
      <c r="J1116" s="39"/>
      <c r="K1116" s="39"/>
      <c r="L1116" s="37"/>
      <c r="M1116" s="37"/>
      <c r="N1116" s="37"/>
      <c r="O1116" s="37"/>
      <c r="P1116" s="37"/>
      <c r="Q1116" s="37"/>
      <c r="R1116" s="37"/>
      <c r="S1116" s="37"/>
      <c r="T1116" s="37"/>
      <c r="U1116" s="37"/>
      <c r="V1116" s="37"/>
      <c r="W1116" s="37"/>
      <c r="X1116" s="37"/>
      <c r="Y1116" s="37"/>
      <c r="Z1116" s="37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</row>
    <row r="1117" spans="1:38" ht="15" x14ac:dyDescent="0.25">
      <c r="A1117" s="37"/>
      <c r="B1117" s="37"/>
      <c r="C1117" s="37"/>
      <c r="D1117" s="37"/>
      <c r="E1117" s="37"/>
      <c r="F1117" s="37"/>
      <c r="G1117" s="139"/>
      <c r="H1117" s="37"/>
      <c r="I1117" s="37"/>
      <c r="J1117" s="39"/>
      <c r="K1117" s="39"/>
      <c r="L1117" s="37"/>
      <c r="M1117" s="37"/>
      <c r="N1117" s="37"/>
      <c r="O1117" s="37"/>
      <c r="P1117" s="37"/>
      <c r="Q1117" s="37"/>
      <c r="R1117" s="37"/>
      <c r="S1117" s="37"/>
      <c r="T1117" s="37"/>
      <c r="U1117" s="37"/>
      <c r="V1117" s="37"/>
      <c r="W1117" s="37"/>
      <c r="X1117" s="37"/>
      <c r="Y1117" s="37"/>
      <c r="Z1117" s="37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</row>
    <row r="1118" spans="1:38" ht="15" x14ac:dyDescent="0.25">
      <c r="A1118" s="37"/>
      <c r="B1118" s="37"/>
      <c r="C1118" s="37"/>
      <c r="D1118" s="37"/>
      <c r="E1118" s="37"/>
      <c r="F1118" s="37"/>
      <c r="G1118" s="139"/>
      <c r="H1118" s="37"/>
      <c r="I1118" s="37"/>
      <c r="J1118" s="39"/>
      <c r="K1118" s="39"/>
      <c r="L1118" s="37"/>
      <c r="M1118" s="37"/>
      <c r="N1118" s="37"/>
      <c r="O1118" s="37"/>
      <c r="P1118" s="37"/>
      <c r="Q1118" s="37"/>
      <c r="R1118" s="37"/>
      <c r="S1118" s="37"/>
      <c r="T1118" s="37"/>
      <c r="U1118" s="37"/>
      <c r="V1118" s="37"/>
      <c r="W1118" s="37"/>
      <c r="X1118" s="37"/>
      <c r="Y1118" s="37"/>
      <c r="Z1118" s="37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</row>
    <row r="1119" spans="1:38" ht="15" x14ac:dyDescent="0.25">
      <c r="A1119" s="37"/>
      <c r="B1119" s="37"/>
      <c r="C1119" s="37"/>
      <c r="D1119" s="37"/>
      <c r="E1119" s="37"/>
      <c r="F1119" s="37"/>
      <c r="G1119" s="139"/>
      <c r="H1119" s="37"/>
      <c r="I1119" s="37"/>
      <c r="J1119" s="39"/>
      <c r="K1119" s="39"/>
      <c r="L1119" s="37"/>
      <c r="M1119" s="37"/>
      <c r="N1119" s="37"/>
      <c r="O1119" s="37"/>
      <c r="P1119" s="37"/>
      <c r="Q1119" s="37"/>
      <c r="R1119" s="37"/>
      <c r="S1119" s="37"/>
      <c r="T1119" s="37"/>
      <c r="U1119" s="37"/>
      <c r="V1119" s="37"/>
      <c r="W1119" s="37"/>
      <c r="X1119" s="37"/>
      <c r="Y1119" s="37"/>
      <c r="Z1119" s="37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</row>
    <row r="1120" spans="1:38" ht="15" x14ac:dyDescent="0.25">
      <c r="A1120" s="37"/>
      <c r="B1120" s="37"/>
      <c r="C1120" s="37"/>
      <c r="D1120" s="37"/>
      <c r="E1120" s="37"/>
      <c r="F1120" s="37"/>
      <c r="G1120" s="139"/>
      <c r="H1120" s="37"/>
      <c r="I1120" s="37"/>
      <c r="J1120" s="39"/>
      <c r="K1120" s="39"/>
      <c r="L1120" s="37"/>
      <c r="M1120" s="37"/>
      <c r="N1120" s="37"/>
      <c r="O1120" s="37"/>
      <c r="P1120" s="37"/>
      <c r="Q1120" s="37"/>
      <c r="R1120" s="37"/>
      <c r="S1120" s="37"/>
      <c r="T1120" s="37"/>
      <c r="U1120" s="37"/>
      <c r="V1120" s="37"/>
      <c r="W1120" s="37"/>
      <c r="X1120" s="37"/>
      <c r="Y1120" s="37"/>
      <c r="Z1120" s="37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</row>
    <row r="1121" spans="1:38" ht="15" x14ac:dyDescent="0.25">
      <c r="A1121" s="37"/>
      <c r="B1121" s="37"/>
      <c r="C1121" s="37"/>
      <c r="D1121" s="37"/>
      <c r="E1121" s="37"/>
      <c r="F1121" s="37"/>
      <c r="G1121" s="139"/>
      <c r="H1121" s="37"/>
      <c r="I1121" s="37"/>
      <c r="J1121" s="39"/>
      <c r="K1121" s="39"/>
      <c r="L1121" s="37"/>
      <c r="M1121" s="37"/>
      <c r="N1121" s="37"/>
      <c r="O1121" s="37"/>
      <c r="P1121" s="37"/>
      <c r="Q1121" s="37"/>
      <c r="R1121" s="37"/>
      <c r="S1121" s="37"/>
      <c r="T1121" s="37"/>
      <c r="U1121" s="37"/>
      <c r="V1121" s="37"/>
      <c r="W1121" s="37"/>
      <c r="X1121" s="37"/>
      <c r="Y1121" s="37"/>
      <c r="Z1121" s="37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</row>
    <row r="1122" spans="1:38" ht="15" x14ac:dyDescent="0.25">
      <c r="A1122" s="37"/>
      <c r="B1122" s="37"/>
      <c r="C1122" s="37"/>
      <c r="D1122" s="37"/>
      <c r="E1122" s="37"/>
      <c r="F1122" s="37"/>
      <c r="G1122" s="139"/>
      <c r="H1122" s="37"/>
      <c r="I1122" s="37"/>
      <c r="J1122" s="39"/>
      <c r="K1122" s="39"/>
      <c r="L1122" s="37"/>
      <c r="M1122" s="37"/>
      <c r="N1122" s="37"/>
      <c r="O1122" s="37"/>
      <c r="P1122" s="37"/>
      <c r="Q1122" s="37"/>
      <c r="R1122" s="37"/>
      <c r="S1122" s="37"/>
      <c r="T1122" s="37"/>
      <c r="U1122" s="37"/>
      <c r="V1122" s="37"/>
      <c r="W1122" s="37"/>
      <c r="X1122" s="37"/>
      <c r="Y1122" s="37"/>
      <c r="Z1122" s="37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</row>
    <row r="1123" spans="1:38" ht="15" x14ac:dyDescent="0.25">
      <c r="A1123" s="37"/>
      <c r="B1123" s="37"/>
      <c r="C1123" s="37"/>
      <c r="D1123" s="37"/>
      <c r="E1123" s="37"/>
      <c r="F1123" s="37"/>
      <c r="G1123" s="139"/>
      <c r="H1123" s="37"/>
      <c r="I1123" s="37"/>
      <c r="J1123" s="39"/>
      <c r="K1123" s="39"/>
      <c r="L1123" s="37"/>
      <c r="M1123" s="37"/>
      <c r="N1123" s="37"/>
      <c r="O1123" s="37"/>
      <c r="P1123" s="37"/>
      <c r="Q1123" s="37"/>
      <c r="R1123" s="37"/>
      <c r="S1123" s="37"/>
      <c r="T1123" s="37"/>
      <c r="U1123" s="37"/>
      <c r="V1123" s="37"/>
      <c r="W1123" s="37"/>
      <c r="X1123" s="37"/>
      <c r="Y1123" s="37"/>
      <c r="Z1123" s="37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</row>
    <row r="1124" spans="1:38" ht="15" x14ac:dyDescent="0.25">
      <c r="A1124" s="37"/>
      <c r="B1124" s="37"/>
      <c r="C1124" s="37"/>
      <c r="D1124" s="37"/>
      <c r="E1124" s="37"/>
      <c r="F1124" s="37"/>
      <c r="G1124" s="139"/>
      <c r="H1124" s="37"/>
      <c r="I1124" s="37"/>
      <c r="J1124" s="39"/>
      <c r="K1124" s="39"/>
      <c r="L1124" s="37"/>
      <c r="M1124" s="37"/>
      <c r="N1124" s="37"/>
      <c r="O1124" s="37"/>
      <c r="P1124" s="37"/>
      <c r="Q1124" s="37"/>
      <c r="R1124" s="37"/>
      <c r="S1124" s="37"/>
      <c r="T1124" s="37"/>
      <c r="U1124" s="37"/>
      <c r="V1124" s="37"/>
      <c r="W1124" s="37"/>
      <c r="X1124" s="37"/>
      <c r="Y1124" s="37"/>
      <c r="Z1124" s="37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</row>
    <row r="1125" spans="1:38" ht="15" x14ac:dyDescent="0.25">
      <c r="A1125" s="37"/>
      <c r="B1125" s="37"/>
      <c r="C1125" s="37"/>
      <c r="D1125" s="37"/>
      <c r="E1125" s="37"/>
      <c r="F1125" s="37"/>
      <c r="G1125" s="139"/>
      <c r="H1125" s="37"/>
      <c r="I1125" s="37"/>
      <c r="J1125" s="39"/>
      <c r="K1125" s="39"/>
      <c r="L1125" s="37"/>
      <c r="M1125" s="37"/>
      <c r="N1125" s="37"/>
      <c r="O1125" s="37"/>
      <c r="P1125" s="37"/>
      <c r="Q1125" s="37"/>
      <c r="R1125" s="37"/>
      <c r="S1125" s="37"/>
      <c r="T1125" s="37"/>
      <c r="U1125" s="37"/>
      <c r="V1125" s="37"/>
      <c r="W1125" s="37"/>
      <c r="X1125" s="37"/>
      <c r="Y1125" s="37"/>
      <c r="Z1125" s="37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</row>
    <row r="1126" spans="1:38" ht="15" x14ac:dyDescent="0.25">
      <c r="A1126" s="37"/>
      <c r="B1126" s="37"/>
      <c r="C1126" s="37"/>
      <c r="D1126" s="37"/>
      <c r="E1126" s="37"/>
      <c r="F1126" s="37"/>
      <c r="G1126" s="139"/>
      <c r="H1126" s="37"/>
      <c r="I1126" s="37"/>
      <c r="J1126" s="39"/>
      <c r="K1126" s="39"/>
      <c r="L1126" s="37"/>
      <c r="M1126" s="37"/>
      <c r="N1126" s="37"/>
      <c r="O1126" s="37"/>
      <c r="P1126" s="37"/>
      <c r="Q1126" s="37"/>
      <c r="R1126" s="37"/>
      <c r="S1126" s="37"/>
      <c r="T1126" s="37"/>
      <c r="U1126" s="37"/>
      <c r="V1126" s="37"/>
      <c r="W1126" s="37"/>
      <c r="X1126" s="37"/>
      <c r="Y1126" s="37"/>
      <c r="Z1126" s="37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</row>
    <row r="1127" spans="1:38" ht="15" x14ac:dyDescent="0.25">
      <c r="A1127" s="37"/>
      <c r="B1127" s="37"/>
      <c r="C1127" s="37"/>
      <c r="D1127" s="37"/>
      <c r="E1127" s="37"/>
      <c r="F1127" s="37"/>
      <c r="G1127" s="139"/>
      <c r="H1127" s="37"/>
      <c r="I1127" s="37"/>
      <c r="J1127" s="39"/>
      <c r="K1127" s="39"/>
      <c r="L1127" s="37"/>
      <c r="M1127" s="37"/>
      <c r="N1127" s="37"/>
      <c r="O1127" s="37"/>
      <c r="P1127" s="37"/>
      <c r="Q1127" s="37"/>
      <c r="R1127" s="37"/>
      <c r="S1127" s="37"/>
      <c r="T1127" s="37"/>
      <c r="U1127" s="37"/>
      <c r="V1127" s="37"/>
      <c r="W1127" s="37"/>
      <c r="X1127" s="37"/>
      <c r="Y1127" s="37"/>
      <c r="Z1127" s="37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</row>
    <row r="1128" spans="1:38" ht="15" x14ac:dyDescent="0.25">
      <c r="A1128" s="37"/>
      <c r="B1128" s="37"/>
      <c r="C1128" s="37"/>
      <c r="D1128" s="37"/>
      <c r="E1128" s="37"/>
      <c r="F1128" s="37"/>
      <c r="G1128" s="139"/>
      <c r="H1128" s="37"/>
      <c r="I1128" s="37"/>
      <c r="J1128" s="39"/>
      <c r="K1128" s="39"/>
      <c r="L1128" s="37"/>
      <c r="M1128" s="37"/>
      <c r="N1128" s="37"/>
      <c r="O1128" s="37"/>
      <c r="P1128" s="37"/>
      <c r="Q1128" s="37"/>
      <c r="R1128" s="37"/>
      <c r="S1128" s="37"/>
      <c r="T1128" s="37"/>
      <c r="U1128" s="37"/>
      <c r="V1128" s="37"/>
      <c r="W1128" s="37"/>
      <c r="X1128" s="37"/>
      <c r="Y1128" s="37"/>
      <c r="Z1128" s="37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</row>
    <row r="1129" spans="1:38" ht="15" x14ac:dyDescent="0.25">
      <c r="A1129" s="37"/>
      <c r="B1129" s="37"/>
      <c r="C1129" s="37"/>
      <c r="D1129" s="37"/>
      <c r="E1129" s="37"/>
      <c r="F1129" s="37"/>
      <c r="G1129" s="139"/>
      <c r="H1129" s="37"/>
      <c r="I1129" s="37"/>
      <c r="J1129" s="39"/>
      <c r="K1129" s="39"/>
      <c r="L1129" s="37"/>
      <c r="M1129" s="37"/>
      <c r="N1129" s="37"/>
      <c r="O1129" s="37"/>
      <c r="P1129" s="37"/>
      <c r="Q1129" s="37"/>
      <c r="R1129" s="37"/>
      <c r="S1129" s="37"/>
      <c r="T1129" s="37"/>
      <c r="U1129" s="37"/>
      <c r="V1129" s="37"/>
      <c r="W1129" s="37"/>
      <c r="X1129" s="37"/>
      <c r="Y1129" s="37"/>
      <c r="Z1129" s="37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</row>
    <row r="1130" spans="1:38" ht="15" x14ac:dyDescent="0.25">
      <c r="A1130" s="37"/>
      <c r="B1130" s="37"/>
      <c r="C1130" s="37"/>
      <c r="D1130" s="37"/>
      <c r="E1130" s="37"/>
      <c r="F1130" s="37"/>
      <c r="G1130" s="139"/>
      <c r="H1130" s="37"/>
      <c r="I1130" s="37"/>
      <c r="J1130" s="39"/>
      <c r="K1130" s="39"/>
      <c r="L1130" s="37"/>
      <c r="M1130" s="37"/>
      <c r="N1130" s="37"/>
      <c r="O1130" s="37"/>
      <c r="P1130" s="37"/>
      <c r="Q1130" s="37"/>
      <c r="R1130" s="37"/>
      <c r="S1130" s="37"/>
      <c r="T1130" s="37"/>
      <c r="U1130" s="37"/>
      <c r="V1130" s="37"/>
      <c r="W1130" s="37"/>
      <c r="X1130" s="37"/>
      <c r="Y1130" s="37"/>
      <c r="Z1130" s="37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</row>
    <row r="1131" spans="1:38" ht="15" x14ac:dyDescent="0.25">
      <c r="A1131" s="37"/>
      <c r="B1131" s="37"/>
      <c r="C1131" s="37"/>
      <c r="D1131" s="37"/>
      <c r="E1131" s="37"/>
      <c r="F1131" s="37"/>
      <c r="G1131" s="139"/>
      <c r="H1131" s="37"/>
      <c r="I1131" s="37"/>
      <c r="J1131" s="39"/>
      <c r="K1131" s="39"/>
      <c r="L1131" s="37"/>
      <c r="M1131" s="37"/>
      <c r="N1131" s="37"/>
      <c r="O1131" s="37"/>
      <c r="P1131" s="37"/>
      <c r="Q1131" s="37"/>
      <c r="R1131" s="37"/>
      <c r="S1131" s="37"/>
      <c r="T1131" s="37"/>
      <c r="U1131" s="37"/>
      <c r="V1131" s="37"/>
      <c r="W1131" s="37"/>
      <c r="X1131" s="37"/>
      <c r="Y1131" s="37"/>
      <c r="Z1131" s="37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</row>
    <row r="1132" spans="1:38" ht="15" x14ac:dyDescent="0.25">
      <c r="A1132" s="37"/>
      <c r="B1132" s="37"/>
      <c r="C1132" s="37"/>
      <c r="D1132" s="37"/>
      <c r="E1132" s="37"/>
      <c r="F1132" s="37"/>
      <c r="G1132" s="139"/>
      <c r="H1132" s="37"/>
      <c r="I1132" s="37"/>
      <c r="J1132" s="39"/>
      <c r="K1132" s="39"/>
      <c r="L1132" s="37"/>
      <c r="M1132" s="37"/>
      <c r="N1132" s="37"/>
      <c r="O1132" s="37"/>
      <c r="P1132" s="37"/>
      <c r="Q1132" s="37"/>
      <c r="R1132" s="37"/>
      <c r="S1132" s="37"/>
      <c r="T1132" s="37"/>
      <c r="U1132" s="37"/>
      <c r="V1132" s="37"/>
      <c r="W1132" s="37"/>
      <c r="X1132" s="37"/>
      <c r="Y1132" s="37"/>
      <c r="Z1132" s="37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</row>
    <row r="1133" spans="1:38" ht="15" x14ac:dyDescent="0.25">
      <c r="A1133" s="37"/>
      <c r="B1133" s="37"/>
      <c r="C1133" s="37"/>
      <c r="D1133" s="37"/>
      <c r="E1133" s="37"/>
      <c r="F1133" s="37"/>
      <c r="G1133" s="139"/>
      <c r="H1133" s="37"/>
      <c r="I1133" s="37"/>
      <c r="J1133" s="39"/>
      <c r="K1133" s="39"/>
      <c r="L1133" s="37"/>
      <c r="M1133" s="37"/>
      <c r="N1133" s="37"/>
      <c r="O1133" s="37"/>
      <c r="P1133" s="37"/>
      <c r="Q1133" s="37"/>
      <c r="R1133" s="37"/>
      <c r="S1133" s="37"/>
      <c r="T1133" s="37"/>
      <c r="U1133" s="37"/>
      <c r="V1133" s="37"/>
      <c r="W1133" s="37"/>
      <c r="X1133" s="37"/>
      <c r="Y1133" s="37"/>
      <c r="Z1133" s="37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</row>
    <row r="1134" spans="1:38" ht="15" x14ac:dyDescent="0.25">
      <c r="A1134" s="37"/>
      <c r="B1134" s="37"/>
      <c r="C1134" s="37"/>
      <c r="D1134" s="37"/>
      <c r="E1134" s="37"/>
      <c r="F1134" s="37"/>
      <c r="G1134" s="139"/>
      <c r="H1134" s="37"/>
      <c r="I1134" s="37"/>
      <c r="J1134" s="39"/>
      <c r="K1134" s="39"/>
      <c r="L1134" s="37"/>
      <c r="M1134" s="37"/>
      <c r="N1134" s="37"/>
      <c r="O1134" s="37"/>
      <c r="P1134" s="37"/>
      <c r="Q1134" s="37"/>
      <c r="R1134" s="37"/>
      <c r="S1134" s="37"/>
      <c r="T1134" s="37"/>
      <c r="U1134" s="37"/>
      <c r="V1134" s="37"/>
      <c r="W1134" s="37"/>
      <c r="X1134" s="37"/>
      <c r="Y1134" s="37"/>
      <c r="Z1134" s="37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</row>
    <row r="1135" spans="1:38" ht="15" x14ac:dyDescent="0.25">
      <c r="A1135" s="37"/>
      <c r="B1135" s="37"/>
      <c r="C1135" s="37"/>
      <c r="D1135" s="37"/>
      <c r="E1135" s="37"/>
      <c r="F1135" s="37"/>
      <c r="G1135" s="139"/>
      <c r="H1135" s="37"/>
      <c r="I1135" s="37"/>
      <c r="J1135" s="39"/>
      <c r="K1135" s="39"/>
      <c r="L1135" s="37"/>
      <c r="M1135" s="37"/>
      <c r="N1135" s="37"/>
      <c r="O1135" s="37"/>
      <c r="P1135" s="37"/>
      <c r="Q1135" s="37"/>
      <c r="R1135" s="37"/>
      <c r="S1135" s="37"/>
      <c r="T1135" s="37"/>
      <c r="U1135" s="37"/>
      <c r="V1135" s="37"/>
      <c r="W1135" s="37"/>
      <c r="X1135" s="37"/>
      <c r="Y1135" s="37"/>
      <c r="Z1135" s="37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</row>
    <row r="1136" spans="1:38" ht="15" x14ac:dyDescent="0.25">
      <c r="A1136" s="37"/>
      <c r="B1136" s="37"/>
      <c r="C1136" s="37"/>
      <c r="D1136" s="37"/>
      <c r="E1136" s="37"/>
      <c r="F1136" s="37"/>
      <c r="G1136" s="139"/>
      <c r="H1136" s="37"/>
      <c r="I1136" s="37"/>
      <c r="J1136" s="39"/>
      <c r="K1136" s="39"/>
      <c r="L1136" s="37"/>
      <c r="M1136" s="37"/>
      <c r="N1136" s="37"/>
      <c r="O1136" s="37"/>
      <c r="P1136" s="37"/>
      <c r="Q1136" s="37"/>
      <c r="R1136" s="37"/>
      <c r="S1136" s="37"/>
      <c r="T1136" s="37"/>
      <c r="U1136" s="37"/>
      <c r="V1136" s="37"/>
      <c r="W1136" s="37"/>
      <c r="X1136" s="37"/>
      <c r="Y1136" s="37"/>
      <c r="Z1136" s="37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</row>
    <row r="1137" spans="1:38" ht="15" x14ac:dyDescent="0.25">
      <c r="A1137" s="37"/>
      <c r="B1137" s="37"/>
      <c r="C1137" s="37"/>
      <c r="D1137" s="37"/>
      <c r="E1137" s="37"/>
      <c r="F1137" s="37"/>
      <c r="G1137" s="139"/>
      <c r="H1137" s="37"/>
      <c r="I1137" s="37"/>
      <c r="J1137" s="39"/>
      <c r="K1137" s="39"/>
      <c r="L1137" s="37"/>
      <c r="M1137" s="37"/>
      <c r="N1137" s="37"/>
      <c r="O1137" s="37"/>
      <c r="P1137" s="37"/>
      <c r="Q1137" s="37"/>
      <c r="R1137" s="37"/>
      <c r="S1137" s="37"/>
      <c r="T1137" s="37"/>
      <c r="U1137" s="37"/>
      <c r="V1137" s="37"/>
      <c r="W1137" s="37"/>
      <c r="X1137" s="37"/>
      <c r="Y1137" s="37"/>
      <c r="Z1137" s="37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</row>
    <row r="1138" spans="1:38" ht="15" x14ac:dyDescent="0.25">
      <c r="A1138" s="37"/>
      <c r="B1138" s="37"/>
      <c r="C1138" s="37"/>
      <c r="D1138" s="37"/>
      <c r="E1138" s="37"/>
      <c r="F1138" s="37"/>
      <c r="G1138" s="139"/>
      <c r="H1138" s="37"/>
      <c r="I1138" s="37"/>
      <c r="J1138" s="39"/>
      <c r="K1138" s="39"/>
      <c r="L1138" s="37"/>
      <c r="M1138" s="37"/>
      <c r="N1138" s="37"/>
      <c r="O1138" s="37"/>
      <c r="P1138" s="37"/>
      <c r="Q1138" s="37"/>
      <c r="R1138" s="37"/>
      <c r="S1138" s="37"/>
      <c r="T1138" s="37"/>
      <c r="U1138" s="37"/>
      <c r="V1138" s="37"/>
      <c r="W1138" s="37"/>
      <c r="X1138" s="37"/>
      <c r="Y1138" s="37"/>
      <c r="Z1138" s="37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</row>
    <row r="1139" spans="1:38" ht="15" x14ac:dyDescent="0.25">
      <c r="A1139" s="37"/>
      <c r="B1139" s="37"/>
      <c r="C1139" s="37"/>
      <c r="D1139" s="37"/>
      <c r="E1139" s="37"/>
      <c r="F1139" s="37"/>
      <c r="G1139" s="139"/>
      <c r="H1139" s="37"/>
      <c r="I1139" s="37"/>
      <c r="J1139" s="39"/>
      <c r="K1139" s="39"/>
      <c r="L1139" s="37"/>
      <c r="M1139" s="37"/>
      <c r="N1139" s="37"/>
      <c r="O1139" s="37"/>
      <c r="P1139" s="37"/>
      <c r="Q1139" s="37"/>
      <c r="R1139" s="37"/>
      <c r="S1139" s="37"/>
      <c r="T1139" s="37"/>
      <c r="U1139" s="37"/>
      <c r="V1139" s="37"/>
      <c r="W1139" s="37"/>
      <c r="X1139" s="37"/>
      <c r="Y1139" s="37"/>
      <c r="Z1139" s="37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</row>
    <row r="1140" spans="1:38" ht="15" x14ac:dyDescent="0.25">
      <c r="A1140" s="37"/>
      <c r="B1140" s="37"/>
      <c r="C1140" s="37"/>
      <c r="D1140" s="37"/>
      <c r="E1140" s="37"/>
      <c r="F1140" s="37"/>
      <c r="G1140" s="139"/>
      <c r="H1140" s="37"/>
      <c r="I1140" s="37"/>
      <c r="J1140" s="39"/>
      <c r="K1140" s="39"/>
      <c r="L1140" s="37"/>
      <c r="M1140" s="37"/>
      <c r="N1140" s="37"/>
      <c r="O1140" s="37"/>
      <c r="P1140" s="37"/>
      <c r="Q1140" s="37"/>
      <c r="R1140" s="37"/>
      <c r="S1140" s="37"/>
      <c r="T1140" s="37"/>
      <c r="U1140" s="37"/>
      <c r="V1140" s="37"/>
      <c r="W1140" s="37"/>
      <c r="X1140" s="37"/>
      <c r="Y1140" s="37"/>
      <c r="Z1140" s="37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</row>
    <row r="1141" spans="1:38" ht="15" x14ac:dyDescent="0.25">
      <c r="A1141" s="37"/>
      <c r="B1141" s="37"/>
      <c r="C1141" s="37"/>
      <c r="D1141" s="37"/>
      <c r="E1141" s="37"/>
      <c r="F1141" s="37"/>
      <c r="G1141" s="139"/>
      <c r="H1141" s="37"/>
      <c r="I1141" s="37"/>
      <c r="J1141" s="39"/>
      <c r="K1141" s="39"/>
      <c r="L1141" s="37"/>
      <c r="M1141" s="37"/>
      <c r="N1141" s="37"/>
      <c r="O1141" s="37"/>
      <c r="P1141" s="37"/>
      <c r="Q1141" s="37"/>
      <c r="R1141" s="37"/>
      <c r="S1141" s="37"/>
      <c r="T1141" s="37"/>
      <c r="U1141" s="37"/>
      <c r="V1141" s="37"/>
      <c r="W1141" s="37"/>
      <c r="X1141" s="37"/>
      <c r="Y1141" s="37"/>
      <c r="Z1141" s="37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</row>
    <row r="1142" spans="1:38" ht="15" x14ac:dyDescent="0.25">
      <c r="A1142" s="37"/>
      <c r="B1142" s="37"/>
      <c r="C1142" s="37"/>
      <c r="D1142" s="37"/>
      <c r="E1142" s="37"/>
      <c r="F1142" s="37"/>
      <c r="G1142" s="139"/>
      <c r="H1142" s="37"/>
      <c r="I1142" s="37"/>
      <c r="J1142" s="39"/>
      <c r="K1142" s="39"/>
      <c r="L1142" s="37"/>
      <c r="M1142" s="37"/>
      <c r="N1142" s="37"/>
      <c r="O1142" s="37"/>
      <c r="P1142" s="37"/>
      <c r="Q1142" s="37"/>
      <c r="R1142" s="37"/>
      <c r="S1142" s="37"/>
      <c r="T1142" s="37"/>
      <c r="U1142" s="37"/>
      <c r="V1142" s="37"/>
      <c r="W1142" s="37"/>
      <c r="X1142" s="37"/>
      <c r="Y1142" s="37"/>
      <c r="Z1142" s="37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</row>
    <row r="1143" spans="1:38" ht="15" x14ac:dyDescent="0.25">
      <c r="A1143" s="37"/>
      <c r="B1143" s="37"/>
      <c r="C1143" s="37"/>
      <c r="D1143" s="37"/>
      <c r="E1143" s="37"/>
      <c r="F1143" s="37"/>
      <c r="G1143" s="139"/>
      <c r="H1143" s="37"/>
      <c r="I1143" s="37"/>
      <c r="J1143" s="39"/>
      <c r="K1143" s="39"/>
      <c r="L1143" s="37"/>
      <c r="M1143" s="37"/>
      <c r="N1143" s="37"/>
      <c r="O1143" s="37"/>
      <c r="P1143" s="37"/>
      <c r="Q1143" s="37"/>
      <c r="R1143" s="37"/>
      <c r="S1143" s="37"/>
      <c r="T1143" s="37"/>
      <c r="U1143" s="37"/>
      <c r="V1143" s="37"/>
      <c r="W1143" s="37"/>
      <c r="X1143" s="37"/>
      <c r="Y1143" s="37"/>
      <c r="Z1143" s="37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</row>
    <row r="1144" spans="1:38" ht="15" x14ac:dyDescent="0.25">
      <c r="A1144" s="37"/>
      <c r="B1144" s="37"/>
      <c r="C1144" s="37"/>
      <c r="D1144" s="37"/>
      <c r="E1144" s="37"/>
      <c r="F1144" s="37"/>
      <c r="G1144" s="139"/>
      <c r="H1144" s="37"/>
      <c r="I1144" s="37"/>
      <c r="J1144" s="39"/>
      <c r="K1144" s="39"/>
      <c r="L1144" s="37"/>
      <c r="M1144" s="37"/>
      <c r="N1144" s="37"/>
      <c r="O1144" s="37"/>
      <c r="P1144" s="37"/>
      <c r="Q1144" s="37"/>
      <c r="R1144" s="37"/>
      <c r="S1144" s="37"/>
      <c r="T1144" s="37"/>
      <c r="U1144" s="37"/>
      <c r="V1144" s="37"/>
      <c r="W1144" s="37"/>
      <c r="X1144" s="37"/>
      <c r="Y1144" s="37"/>
      <c r="Z1144" s="37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</row>
    <row r="1145" spans="1:38" ht="15" x14ac:dyDescent="0.25">
      <c r="A1145" s="37"/>
      <c r="B1145" s="37"/>
      <c r="C1145" s="37"/>
      <c r="D1145" s="37"/>
      <c r="E1145" s="37"/>
      <c r="F1145" s="37"/>
      <c r="G1145" s="139"/>
      <c r="H1145" s="37"/>
      <c r="I1145" s="37"/>
      <c r="J1145" s="39"/>
      <c r="K1145" s="39"/>
      <c r="L1145" s="37"/>
      <c r="M1145" s="37"/>
      <c r="N1145" s="37"/>
      <c r="O1145" s="37"/>
      <c r="P1145" s="37"/>
      <c r="Q1145" s="37"/>
      <c r="R1145" s="37"/>
      <c r="S1145" s="37"/>
      <c r="T1145" s="37"/>
      <c r="U1145" s="37"/>
      <c r="V1145" s="37"/>
      <c r="W1145" s="37"/>
      <c r="X1145" s="37"/>
      <c r="Y1145" s="37"/>
      <c r="Z1145" s="37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</row>
    <row r="1146" spans="1:38" ht="15" x14ac:dyDescent="0.25">
      <c r="A1146" s="37"/>
      <c r="B1146" s="37"/>
      <c r="C1146" s="37"/>
      <c r="D1146" s="37"/>
      <c r="E1146" s="37"/>
      <c r="F1146" s="37"/>
      <c r="G1146" s="139"/>
      <c r="H1146" s="37"/>
      <c r="I1146" s="37"/>
      <c r="J1146" s="39"/>
      <c r="K1146" s="39"/>
      <c r="L1146" s="37"/>
      <c r="M1146" s="37"/>
      <c r="N1146" s="37"/>
      <c r="O1146" s="37"/>
      <c r="P1146" s="37"/>
      <c r="Q1146" s="37"/>
      <c r="R1146" s="37"/>
      <c r="S1146" s="37"/>
      <c r="T1146" s="37"/>
      <c r="U1146" s="37"/>
      <c r="V1146" s="37"/>
      <c r="W1146" s="37"/>
      <c r="X1146" s="37"/>
      <c r="Y1146" s="37"/>
      <c r="Z1146" s="37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</row>
    <row r="1147" spans="1:38" ht="15" x14ac:dyDescent="0.25">
      <c r="A1147" s="37"/>
      <c r="B1147" s="37"/>
      <c r="C1147" s="37"/>
      <c r="D1147" s="37"/>
      <c r="E1147" s="37"/>
      <c r="F1147" s="37"/>
      <c r="G1147" s="139"/>
      <c r="H1147" s="37"/>
      <c r="I1147" s="37"/>
      <c r="J1147" s="39"/>
      <c r="K1147" s="39"/>
      <c r="L1147" s="37"/>
      <c r="M1147" s="37"/>
      <c r="N1147" s="37"/>
      <c r="O1147" s="37"/>
      <c r="P1147" s="37"/>
      <c r="Q1147" s="37"/>
      <c r="R1147" s="37"/>
      <c r="S1147" s="37"/>
      <c r="T1147" s="37"/>
      <c r="U1147" s="37"/>
      <c r="V1147" s="37"/>
      <c r="W1147" s="37"/>
      <c r="X1147" s="37"/>
      <c r="Y1147" s="37"/>
      <c r="Z1147" s="37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</row>
    <row r="1148" spans="1:38" ht="15" x14ac:dyDescent="0.25">
      <c r="A1148" s="37"/>
      <c r="B1148" s="37"/>
      <c r="C1148" s="37"/>
      <c r="D1148" s="37"/>
      <c r="E1148" s="37"/>
      <c r="F1148" s="37"/>
      <c r="G1148" s="139"/>
      <c r="H1148" s="37"/>
      <c r="I1148" s="37"/>
      <c r="J1148" s="39"/>
      <c r="K1148" s="39"/>
      <c r="L1148" s="37"/>
      <c r="M1148" s="37"/>
      <c r="N1148" s="37"/>
      <c r="O1148" s="37"/>
      <c r="P1148" s="37"/>
      <c r="Q1148" s="37"/>
      <c r="R1148" s="37"/>
      <c r="S1148" s="37"/>
      <c r="T1148" s="37"/>
      <c r="U1148" s="37"/>
      <c r="V1148" s="37"/>
      <c r="W1148" s="37"/>
      <c r="X1148" s="37"/>
      <c r="Y1148" s="37"/>
      <c r="Z1148" s="37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</row>
    <row r="1149" spans="1:38" ht="15" x14ac:dyDescent="0.25">
      <c r="A1149" s="37"/>
      <c r="B1149" s="37"/>
      <c r="C1149" s="37"/>
      <c r="D1149" s="37"/>
      <c r="E1149" s="37"/>
      <c r="F1149" s="37"/>
      <c r="G1149" s="139"/>
      <c r="H1149" s="37"/>
      <c r="I1149" s="37"/>
      <c r="J1149" s="39"/>
      <c r="K1149" s="39"/>
      <c r="L1149" s="37"/>
      <c r="M1149" s="37"/>
      <c r="N1149" s="37"/>
      <c r="O1149" s="37"/>
      <c r="P1149" s="37"/>
      <c r="Q1149" s="37"/>
      <c r="R1149" s="37"/>
      <c r="S1149" s="37"/>
      <c r="T1149" s="37"/>
      <c r="U1149" s="37"/>
      <c r="V1149" s="37"/>
      <c r="W1149" s="37"/>
      <c r="X1149" s="37"/>
      <c r="Y1149" s="37"/>
      <c r="Z1149" s="37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</row>
    <row r="1150" spans="1:38" ht="15" x14ac:dyDescent="0.25">
      <c r="A1150" s="37"/>
      <c r="B1150" s="37"/>
      <c r="C1150" s="37"/>
      <c r="D1150" s="37"/>
      <c r="E1150" s="37"/>
      <c r="F1150" s="37"/>
      <c r="G1150" s="139"/>
      <c r="H1150" s="37"/>
      <c r="I1150" s="37"/>
      <c r="J1150" s="39"/>
      <c r="K1150" s="39"/>
      <c r="L1150" s="37"/>
      <c r="M1150" s="37"/>
      <c r="N1150" s="37"/>
      <c r="O1150" s="37"/>
      <c r="P1150" s="37"/>
      <c r="Q1150" s="37"/>
      <c r="R1150" s="37"/>
      <c r="S1150" s="37"/>
      <c r="T1150" s="37"/>
      <c r="U1150" s="37"/>
      <c r="V1150" s="37"/>
      <c r="W1150" s="37"/>
      <c r="X1150" s="37"/>
      <c r="Y1150" s="37"/>
      <c r="Z1150" s="37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</row>
    <row r="1151" spans="1:38" ht="15" x14ac:dyDescent="0.25">
      <c r="A1151" s="37"/>
      <c r="B1151" s="37"/>
      <c r="C1151" s="37"/>
      <c r="D1151" s="37"/>
      <c r="E1151" s="37"/>
      <c r="F1151" s="37"/>
      <c r="G1151" s="139"/>
      <c r="H1151" s="37"/>
      <c r="I1151" s="37"/>
      <c r="J1151" s="39"/>
      <c r="K1151" s="39"/>
      <c r="L1151" s="37"/>
      <c r="M1151" s="37"/>
      <c r="N1151" s="37"/>
      <c r="O1151" s="37"/>
      <c r="P1151" s="37"/>
      <c r="Q1151" s="37"/>
      <c r="R1151" s="37"/>
      <c r="S1151" s="37"/>
      <c r="T1151" s="37"/>
      <c r="U1151" s="37"/>
      <c r="V1151" s="37"/>
      <c r="W1151" s="37"/>
      <c r="X1151" s="37"/>
      <c r="Y1151" s="37"/>
      <c r="Z1151" s="37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</row>
    <row r="1152" spans="1:38" ht="15" x14ac:dyDescent="0.25">
      <c r="A1152" s="37"/>
      <c r="B1152" s="37"/>
      <c r="C1152" s="37"/>
      <c r="D1152" s="37"/>
      <c r="E1152" s="37"/>
      <c r="F1152" s="37"/>
      <c r="G1152" s="139"/>
      <c r="H1152" s="37"/>
      <c r="I1152" s="37"/>
      <c r="J1152" s="39"/>
      <c r="K1152" s="39"/>
      <c r="L1152" s="37"/>
      <c r="M1152" s="37"/>
      <c r="N1152" s="37"/>
      <c r="O1152" s="37"/>
      <c r="P1152" s="37"/>
      <c r="Q1152" s="37"/>
      <c r="R1152" s="37"/>
      <c r="S1152" s="37"/>
      <c r="T1152" s="37"/>
      <c r="U1152" s="37"/>
      <c r="V1152" s="37"/>
      <c r="W1152" s="37"/>
      <c r="X1152" s="37"/>
      <c r="Y1152" s="37"/>
      <c r="Z1152" s="37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</row>
    <row r="1153" spans="1:38" ht="15" x14ac:dyDescent="0.25">
      <c r="A1153" s="37"/>
      <c r="B1153" s="37"/>
      <c r="C1153" s="37"/>
      <c r="D1153" s="37"/>
      <c r="E1153" s="37"/>
      <c r="F1153" s="37"/>
      <c r="G1153" s="139"/>
      <c r="H1153" s="37"/>
      <c r="I1153" s="37"/>
      <c r="J1153" s="39"/>
      <c r="K1153" s="39"/>
      <c r="L1153" s="37"/>
      <c r="M1153" s="37"/>
      <c r="N1153" s="37"/>
      <c r="O1153" s="37"/>
      <c r="P1153" s="37"/>
      <c r="Q1153" s="37"/>
      <c r="R1153" s="37"/>
      <c r="S1153" s="37"/>
      <c r="T1153" s="37"/>
      <c r="U1153" s="37"/>
      <c r="V1153" s="37"/>
      <c r="W1153" s="37"/>
      <c r="X1153" s="37"/>
      <c r="Y1153" s="37"/>
      <c r="Z1153" s="37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</row>
    <row r="1154" spans="1:38" ht="15" x14ac:dyDescent="0.25">
      <c r="A1154" s="37"/>
      <c r="B1154" s="37"/>
      <c r="C1154" s="37"/>
      <c r="D1154" s="37"/>
      <c r="E1154" s="37"/>
      <c r="F1154" s="37"/>
      <c r="G1154" s="139"/>
      <c r="H1154" s="37"/>
      <c r="I1154" s="37"/>
      <c r="J1154" s="39"/>
      <c r="K1154" s="39"/>
      <c r="L1154" s="37"/>
      <c r="M1154" s="37"/>
      <c r="N1154" s="37"/>
      <c r="O1154" s="37"/>
      <c r="P1154" s="37"/>
      <c r="Q1154" s="37"/>
      <c r="R1154" s="37"/>
      <c r="S1154" s="37"/>
      <c r="T1154" s="37"/>
      <c r="U1154" s="37"/>
      <c r="V1154" s="37"/>
      <c r="W1154" s="37"/>
      <c r="X1154" s="37"/>
      <c r="Y1154" s="37"/>
      <c r="Z1154" s="37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</row>
    <row r="1155" spans="1:38" ht="15" x14ac:dyDescent="0.25">
      <c r="A1155" s="37"/>
      <c r="B1155" s="37"/>
      <c r="C1155" s="37"/>
      <c r="D1155" s="37"/>
      <c r="E1155" s="37"/>
      <c r="F1155" s="37"/>
      <c r="G1155" s="139"/>
      <c r="H1155" s="37"/>
      <c r="I1155" s="37"/>
      <c r="J1155" s="39"/>
      <c r="K1155" s="39"/>
      <c r="L1155" s="37"/>
      <c r="M1155" s="37"/>
      <c r="N1155" s="37"/>
      <c r="O1155" s="37"/>
      <c r="P1155" s="37"/>
      <c r="Q1155" s="37"/>
      <c r="R1155" s="37"/>
      <c r="S1155" s="37"/>
      <c r="T1155" s="37"/>
      <c r="U1155" s="37"/>
      <c r="V1155" s="37"/>
      <c r="W1155" s="37"/>
      <c r="X1155" s="37"/>
      <c r="Y1155" s="37"/>
      <c r="Z1155" s="37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</row>
    <row r="1156" spans="1:38" ht="15" x14ac:dyDescent="0.25">
      <c r="A1156" s="37"/>
      <c r="B1156" s="37"/>
      <c r="C1156" s="37"/>
      <c r="D1156" s="37"/>
      <c r="E1156" s="37"/>
      <c r="F1156" s="37"/>
      <c r="G1156" s="139"/>
      <c r="H1156" s="37"/>
      <c r="I1156" s="37"/>
      <c r="J1156" s="39"/>
      <c r="K1156" s="39"/>
      <c r="L1156" s="37"/>
      <c r="M1156" s="37"/>
      <c r="N1156" s="37"/>
      <c r="O1156" s="37"/>
      <c r="P1156" s="37"/>
      <c r="Q1156" s="37"/>
      <c r="R1156" s="37"/>
      <c r="S1156" s="37"/>
      <c r="T1156" s="37"/>
      <c r="U1156" s="37"/>
      <c r="V1156" s="37"/>
      <c r="W1156" s="37"/>
      <c r="X1156" s="37"/>
      <c r="Y1156" s="37"/>
      <c r="Z1156" s="37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</row>
    <row r="1157" spans="1:38" ht="15" x14ac:dyDescent="0.25">
      <c r="A1157" s="37"/>
      <c r="B1157" s="37"/>
      <c r="C1157" s="37"/>
      <c r="D1157" s="37"/>
      <c r="E1157" s="37"/>
      <c r="F1157" s="37"/>
      <c r="G1157" s="139"/>
      <c r="H1157" s="37"/>
      <c r="I1157" s="37"/>
      <c r="J1157" s="39"/>
      <c r="K1157" s="39"/>
      <c r="L1157" s="37"/>
      <c r="M1157" s="37"/>
      <c r="N1157" s="37"/>
      <c r="O1157" s="37"/>
      <c r="P1157" s="37"/>
      <c r="Q1157" s="37"/>
      <c r="R1157" s="37"/>
      <c r="S1157" s="37"/>
      <c r="T1157" s="37"/>
      <c r="U1157" s="37"/>
      <c r="V1157" s="37"/>
      <c r="W1157" s="37"/>
      <c r="X1157" s="37"/>
      <c r="Y1157" s="37"/>
      <c r="Z1157" s="37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</row>
    <row r="1158" spans="1:38" ht="15" x14ac:dyDescent="0.25">
      <c r="A1158" s="37"/>
      <c r="B1158" s="37"/>
      <c r="C1158" s="37"/>
      <c r="D1158" s="37"/>
      <c r="E1158" s="37"/>
      <c r="F1158" s="37"/>
      <c r="G1158" s="139"/>
      <c r="H1158" s="37"/>
      <c r="I1158" s="37"/>
      <c r="J1158" s="39"/>
      <c r="K1158" s="39"/>
      <c r="L1158" s="37"/>
      <c r="M1158" s="37"/>
      <c r="N1158" s="37"/>
      <c r="O1158" s="37"/>
      <c r="P1158" s="37"/>
      <c r="Q1158" s="37"/>
      <c r="R1158" s="37"/>
      <c r="S1158" s="37"/>
      <c r="T1158" s="37"/>
      <c r="U1158" s="37"/>
      <c r="V1158" s="37"/>
      <c r="W1158" s="37"/>
      <c r="X1158" s="37"/>
      <c r="Y1158" s="37"/>
      <c r="Z1158" s="37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</row>
    <row r="1159" spans="1:38" ht="15" x14ac:dyDescent="0.25">
      <c r="A1159" s="37"/>
      <c r="B1159" s="37"/>
      <c r="C1159" s="37"/>
      <c r="D1159" s="37"/>
      <c r="E1159" s="37"/>
      <c r="F1159" s="37"/>
      <c r="G1159" s="139"/>
      <c r="H1159" s="37"/>
      <c r="I1159" s="37"/>
      <c r="J1159" s="39"/>
      <c r="K1159" s="39"/>
      <c r="L1159" s="37"/>
      <c r="M1159" s="37"/>
      <c r="N1159" s="37"/>
      <c r="O1159" s="37"/>
      <c r="P1159" s="37"/>
      <c r="Q1159" s="37"/>
      <c r="R1159" s="37"/>
      <c r="S1159" s="37"/>
      <c r="T1159" s="37"/>
      <c r="U1159" s="37"/>
      <c r="V1159" s="37"/>
      <c r="W1159" s="37"/>
      <c r="X1159" s="37"/>
      <c r="Y1159" s="37"/>
      <c r="Z1159" s="37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</row>
    <row r="1160" spans="1:38" ht="15" x14ac:dyDescent="0.25">
      <c r="A1160" s="37"/>
      <c r="B1160" s="37"/>
      <c r="C1160" s="37"/>
      <c r="D1160" s="37"/>
      <c r="E1160" s="37"/>
      <c r="F1160" s="37"/>
      <c r="G1160" s="139"/>
      <c r="H1160" s="37"/>
      <c r="I1160" s="37"/>
      <c r="J1160" s="39"/>
      <c r="K1160" s="39"/>
      <c r="L1160" s="37"/>
      <c r="M1160" s="37"/>
      <c r="N1160" s="37"/>
      <c r="O1160" s="37"/>
      <c r="P1160" s="37"/>
      <c r="Q1160" s="37"/>
      <c r="R1160" s="37"/>
      <c r="S1160" s="37"/>
      <c r="T1160" s="37"/>
      <c r="U1160" s="37"/>
      <c r="V1160" s="37"/>
      <c r="W1160" s="37"/>
      <c r="X1160" s="37"/>
      <c r="Y1160" s="37"/>
      <c r="Z1160" s="37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</row>
    <row r="1161" spans="1:38" ht="15" x14ac:dyDescent="0.25">
      <c r="A1161" s="37"/>
      <c r="B1161" s="37"/>
      <c r="C1161" s="37"/>
      <c r="D1161" s="37"/>
      <c r="E1161" s="37"/>
      <c r="F1161" s="37"/>
      <c r="G1161" s="139"/>
      <c r="H1161" s="37"/>
      <c r="I1161" s="37"/>
      <c r="J1161" s="39"/>
      <c r="K1161" s="39"/>
      <c r="L1161" s="37"/>
      <c r="M1161" s="37"/>
      <c r="N1161" s="37"/>
      <c r="O1161" s="37"/>
      <c r="P1161" s="37"/>
      <c r="Q1161" s="37"/>
      <c r="R1161" s="37"/>
      <c r="S1161" s="37"/>
      <c r="T1161" s="37"/>
      <c r="U1161" s="37"/>
      <c r="V1161" s="37"/>
      <c r="W1161" s="37"/>
      <c r="X1161" s="37"/>
      <c r="Y1161" s="37"/>
      <c r="Z1161" s="37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</row>
    <row r="1162" spans="1:38" ht="15" x14ac:dyDescent="0.25">
      <c r="A1162" s="37"/>
      <c r="B1162" s="37"/>
      <c r="C1162" s="37"/>
      <c r="D1162" s="37"/>
      <c r="E1162" s="37"/>
      <c r="F1162" s="37"/>
      <c r="G1162" s="139"/>
      <c r="H1162" s="37"/>
      <c r="I1162" s="37"/>
      <c r="J1162" s="39"/>
      <c r="K1162" s="39"/>
      <c r="L1162" s="37"/>
      <c r="M1162" s="37"/>
      <c r="N1162" s="37"/>
      <c r="O1162" s="37"/>
      <c r="P1162" s="37"/>
      <c r="Q1162" s="37"/>
      <c r="R1162" s="37"/>
      <c r="S1162" s="37"/>
      <c r="T1162" s="37"/>
      <c r="U1162" s="37"/>
      <c r="V1162" s="37"/>
      <c r="W1162" s="37"/>
      <c r="X1162" s="37"/>
      <c r="Y1162" s="37"/>
      <c r="Z1162" s="37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</row>
    <row r="1163" spans="1:38" ht="15" x14ac:dyDescent="0.25">
      <c r="A1163" s="37"/>
      <c r="B1163" s="37"/>
      <c r="C1163" s="37"/>
      <c r="D1163" s="37"/>
      <c r="E1163" s="37"/>
      <c r="F1163" s="37"/>
      <c r="G1163" s="139"/>
      <c r="H1163" s="37"/>
      <c r="I1163" s="37"/>
      <c r="J1163" s="39"/>
      <c r="K1163" s="39"/>
      <c r="L1163" s="37"/>
      <c r="M1163" s="37"/>
      <c r="N1163" s="37"/>
      <c r="O1163" s="37"/>
      <c r="P1163" s="37"/>
      <c r="Q1163" s="37"/>
      <c r="R1163" s="37"/>
      <c r="S1163" s="37"/>
      <c r="T1163" s="37"/>
      <c r="U1163" s="37"/>
      <c r="V1163" s="37"/>
      <c r="W1163" s="37"/>
      <c r="X1163" s="37"/>
      <c r="Y1163" s="37"/>
      <c r="Z1163" s="37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</row>
    <row r="1164" spans="1:38" ht="15" x14ac:dyDescent="0.25">
      <c r="A1164" s="37"/>
      <c r="B1164" s="37"/>
      <c r="C1164" s="37"/>
      <c r="D1164" s="37"/>
      <c r="E1164" s="37"/>
      <c r="F1164" s="37"/>
      <c r="G1164" s="139"/>
      <c r="H1164" s="37"/>
      <c r="I1164" s="37"/>
      <c r="J1164" s="39"/>
      <c r="K1164" s="39"/>
      <c r="L1164" s="37"/>
      <c r="M1164" s="37"/>
      <c r="N1164" s="37"/>
      <c r="O1164" s="37"/>
      <c r="P1164" s="37"/>
      <c r="Q1164" s="37"/>
      <c r="R1164" s="37"/>
      <c r="S1164" s="37"/>
      <c r="T1164" s="37"/>
      <c r="U1164" s="37"/>
      <c r="V1164" s="37"/>
      <c r="W1164" s="37"/>
      <c r="X1164" s="37"/>
      <c r="Y1164" s="37"/>
      <c r="Z1164" s="37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</row>
    <row r="1165" spans="1:38" ht="15" x14ac:dyDescent="0.25">
      <c r="A1165" s="37"/>
      <c r="B1165" s="37"/>
      <c r="C1165" s="37"/>
      <c r="D1165" s="37"/>
      <c r="E1165" s="37"/>
      <c r="F1165" s="37"/>
      <c r="G1165" s="139"/>
      <c r="H1165" s="37"/>
      <c r="I1165" s="37"/>
      <c r="J1165" s="39"/>
      <c r="K1165" s="39"/>
      <c r="L1165" s="37"/>
      <c r="M1165" s="37"/>
      <c r="N1165" s="37"/>
      <c r="O1165" s="37"/>
      <c r="P1165" s="37"/>
      <c r="Q1165" s="37"/>
      <c r="R1165" s="37"/>
      <c r="S1165" s="37"/>
      <c r="T1165" s="37"/>
      <c r="U1165" s="37"/>
      <c r="V1165" s="37"/>
      <c r="W1165" s="37"/>
      <c r="X1165" s="37"/>
      <c r="Y1165" s="37"/>
      <c r="Z1165" s="37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</row>
    <row r="1166" spans="1:38" ht="15" x14ac:dyDescent="0.25">
      <c r="A1166" s="37"/>
      <c r="B1166" s="37"/>
      <c r="C1166" s="37"/>
      <c r="D1166" s="37"/>
      <c r="E1166" s="37"/>
      <c r="F1166" s="37"/>
      <c r="G1166" s="139"/>
      <c r="H1166" s="37"/>
      <c r="I1166" s="37"/>
      <c r="J1166" s="39"/>
      <c r="K1166" s="39"/>
      <c r="L1166" s="37"/>
      <c r="M1166" s="37"/>
      <c r="N1166" s="37"/>
      <c r="O1166" s="37"/>
      <c r="P1166" s="37"/>
      <c r="Q1166" s="37"/>
      <c r="R1166" s="37"/>
      <c r="S1166" s="37"/>
      <c r="T1166" s="37"/>
      <c r="U1166" s="37"/>
      <c r="V1166" s="37"/>
      <c r="W1166" s="37"/>
      <c r="X1166" s="37"/>
      <c r="Y1166" s="37"/>
      <c r="Z1166" s="37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</row>
    <row r="1167" spans="1:38" ht="15" x14ac:dyDescent="0.25">
      <c r="A1167" s="37"/>
      <c r="B1167" s="37"/>
      <c r="C1167" s="37"/>
      <c r="D1167" s="37"/>
      <c r="E1167" s="37"/>
      <c r="F1167" s="37"/>
      <c r="G1167" s="139"/>
      <c r="H1167" s="37"/>
      <c r="I1167" s="37"/>
      <c r="J1167" s="39"/>
      <c r="K1167" s="39"/>
      <c r="L1167" s="37"/>
      <c r="M1167" s="37"/>
      <c r="N1167" s="37"/>
      <c r="O1167" s="37"/>
      <c r="P1167" s="37"/>
      <c r="Q1167" s="37"/>
      <c r="R1167" s="37"/>
      <c r="S1167" s="37"/>
      <c r="T1167" s="37"/>
      <c r="U1167" s="37"/>
      <c r="V1167" s="37"/>
      <c r="W1167" s="37"/>
      <c r="X1167" s="37"/>
      <c r="Y1167" s="37"/>
      <c r="Z1167" s="37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</row>
    <row r="1168" spans="1:38" ht="15" x14ac:dyDescent="0.25">
      <c r="A1168" s="37"/>
      <c r="B1168" s="37"/>
      <c r="C1168" s="37"/>
      <c r="D1168" s="37"/>
      <c r="E1168" s="37"/>
      <c r="F1168" s="37"/>
      <c r="G1168" s="139"/>
      <c r="H1168" s="37"/>
      <c r="I1168" s="37"/>
      <c r="J1168" s="39"/>
      <c r="K1168" s="39"/>
      <c r="L1168" s="37"/>
      <c r="M1168" s="37"/>
      <c r="N1168" s="37"/>
      <c r="O1168" s="37"/>
      <c r="P1168" s="37"/>
      <c r="Q1168" s="37"/>
      <c r="R1168" s="37"/>
      <c r="S1168" s="37"/>
      <c r="T1168" s="37"/>
      <c r="U1168" s="37"/>
      <c r="V1168" s="37"/>
      <c r="W1168" s="37"/>
      <c r="X1168" s="37"/>
      <c r="Y1168" s="37"/>
      <c r="Z1168" s="37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</row>
    <row r="1169" spans="1:38" ht="15" x14ac:dyDescent="0.25">
      <c r="A1169" s="37"/>
      <c r="B1169" s="37"/>
      <c r="C1169" s="37"/>
      <c r="D1169" s="37"/>
      <c r="E1169" s="37"/>
      <c r="F1169" s="37"/>
      <c r="G1169" s="139"/>
      <c r="H1169" s="37"/>
      <c r="I1169" s="37"/>
      <c r="J1169" s="39"/>
      <c r="K1169" s="39"/>
      <c r="L1169" s="37"/>
      <c r="M1169" s="37"/>
      <c r="N1169" s="37"/>
      <c r="O1169" s="37"/>
      <c r="P1169" s="37"/>
      <c r="Q1169" s="37"/>
      <c r="R1169" s="37"/>
      <c r="S1169" s="37"/>
      <c r="T1169" s="37"/>
      <c r="U1169" s="37"/>
      <c r="V1169" s="37"/>
      <c r="W1169" s="37"/>
      <c r="X1169" s="37"/>
      <c r="Y1169" s="37"/>
      <c r="Z1169" s="37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</row>
    <row r="1170" spans="1:38" ht="15" x14ac:dyDescent="0.25">
      <c r="A1170" s="37"/>
      <c r="B1170" s="37"/>
      <c r="C1170" s="37"/>
      <c r="D1170" s="37"/>
      <c r="E1170" s="37"/>
      <c r="F1170" s="37"/>
      <c r="G1170" s="139"/>
      <c r="H1170" s="37"/>
      <c r="I1170" s="37"/>
      <c r="J1170" s="39"/>
      <c r="K1170" s="39"/>
      <c r="L1170" s="37"/>
      <c r="M1170" s="37"/>
      <c r="N1170" s="37"/>
      <c r="O1170" s="37"/>
      <c r="P1170" s="37"/>
      <c r="Q1170" s="37"/>
      <c r="R1170" s="37"/>
      <c r="S1170" s="37"/>
      <c r="T1170" s="37"/>
      <c r="U1170" s="37"/>
      <c r="V1170" s="37"/>
      <c r="W1170" s="37"/>
      <c r="X1170" s="37"/>
      <c r="Y1170" s="37"/>
      <c r="Z1170" s="37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</row>
    <row r="1171" spans="1:38" ht="15" x14ac:dyDescent="0.25">
      <c r="A1171" s="37"/>
      <c r="B1171" s="37"/>
      <c r="C1171" s="37"/>
      <c r="D1171" s="37"/>
      <c r="E1171" s="37"/>
      <c r="F1171" s="37"/>
      <c r="G1171" s="139"/>
      <c r="H1171" s="37"/>
      <c r="I1171" s="37"/>
      <c r="J1171" s="39"/>
      <c r="K1171" s="39"/>
      <c r="L1171" s="37"/>
      <c r="M1171" s="37"/>
      <c r="N1171" s="37"/>
      <c r="O1171" s="37"/>
      <c r="P1171" s="37"/>
      <c r="Q1171" s="37"/>
      <c r="R1171" s="37"/>
      <c r="S1171" s="37"/>
      <c r="T1171" s="37"/>
      <c r="U1171" s="37"/>
      <c r="V1171" s="37"/>
      <c r="W1171" s="37"/>
      <c r="X1171" s="37"/>
      <c r="Y1171" s="37"/>
      <c r="Z1171" s="37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</row>
    <row r="1172" spans="1:38" ht="15" x14ac:dyDescent="0.25">
      <c r="A1172" s="37"/>
      <c r="B1172" s="37"/>
      <c r="C1172" s="37"/>
      <c r="D1172" s="37"/>
      <c r="E1172" s="37"/>
      <c r="F1172" s="37"/>
      <c r="G1172" s="139"/>
      <c r="H1172" s="37"/>
      <c r="I1172" s="37"/>
      <c r="J1172" s="39"/>
      <c r="K1172" s="39"/>
      <c r="L1172" s="37"/>
      <c r="M1172" s="37"/>
      <c r="N1172" s="37"/>
      <c r="O1172" s="37"/>
      <c r="P1172" s="37"/>
      <c r="Q1172" s="37"/>
      <c r="R1172" s="37"/>
      <c r="S1172" s="37"/>
      <c r="T1172" s="37"/>
      <c r="U1172" s="37"/>
      <c r="V1172" s="37"/>
      <c r="W1172" s="37"/>
      <c r="X1172" s="37"/>
      <c r="Y1172" s="37"/>
      <c r="Z1172" s="37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</row>
    <row r="1173" spans="1:38" ht="15" x14ac:dyDescent="0.25">
      <c r="A1173" s="37"/>
      <c r="B1173" s="37"/>
      <c r="C1173" s="37"/>
      <c r="D1173" s="37"/>
      <c r="E1173" s="37"/>
      <c r="F1173" s="37"/>
      <c r="G1173" s="139"/>
      <c r="H1173" s="37"/>
      <c r="I1173" s="37"/>
      <c r="J1173" s="39"/>
      <c r="K1173" s="39"/>
      <c r="L1173" s="37"/>
      <c r="M1173" s="37"/>
      <c r="N1173" s="37"/>
      <c r="O1173" s="37"/>
      <c r="P1173" s="37"/>
      <c r="Q1173" s="37"/>
      <c r="R1173" s="37"/>
      <c r="S1173" s="37"/>
      <c r="T1173" s="37"/>
      <c r="U1173" s="37"/>
      <c r="V1173" s="37"/>
      <c r="W1173" s="37"/>
      <c r="X1173" s="37"/>
      <c r="Y1173" s="37"/>
      <c r="Z1173" s="37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</row>
    <row r="1174" spans="1:38" ht="15" x14ac:dyDescent="0.25">
      <c r="A1174" s="37"/>
      <c r="B1174" s="37"/>
      <c r="C1174" s="37"/>
      <c r="D1174" s="37"/>
      <c r="E1174" s="37"/>
      <c r="F1174" s="37"/>
      <c r="G1174" s="139"/>
      <c r="H1174" s="37"/>
      <c r="I1174" s="37"/>
      <c r="J1174" s="39"/>
      <c r="K1174" s="39"/>
      <c r="L1174" s="37"/>
      <c r="M1174" s="37"/>
      <c r="N1174" s="37"/>
      <c r="O1174" s="37"/>
      <c r="P1174" s="37"/>
      <c r="Q1174" s="37"/>
      <c r="R1174" s="37"/>
      <c r="S1174" s="37"/>
      <c r="T1174" s="37"/>
      <c r="U1174" s="37"/>
      <c r="V1174" s="37"/>
      <c r="W1174" s="37"/>
      <c r="X1174" s="37"/>
      <c r="Y1174" s="37"/>
      <c r="Z1174" s="37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</row>
    <row r="1175" spans="1:38" ht="15" x14ac:dyDescent="0.25">
      <c r="A1175" s="37"/>
      <c r="B1175" s="37"/>
      <c r="C1175" s="37"/>
      <c r="D1175" s="37"/>
      <c r="E1175" s="37"/>
      <c r="F1175" s="37"/>
      <c r="G1175" s="139"/>
      <c r="H1175" s="37"/>
      <c r="I1175" s="37"/>
      <c r="J1175" s="39"/>
      <c r="K1175" s="39"/>
      <c r="L1175" s="37"/>
      <c r="M1175" s="37"/>
      <c r="N1175" s="37"/>
      <c r="O1175" s="37"/>
      <c r="P1175" s="37"/>
      <c r="Q1175" s="37"/>
      <c r="R1175" s="37"/>
      <c r="S1175" s="37"/>
      <c r="T1175" s="37"/>
      <c r="U1175" s="37"/>
      <c r="V1175" s="37"/>
      <c r="W1175" s="37"/>
      <c r="X1175" s="37"/>
      <c r="Y1175" s="37"/>
      <c r="Z1175" s="37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</row>
    <row r="1176" spans="1:38" ht="15" x14ac:dyDescent="0.25">
      <c r="A1176" s="37"/>
      <c r="B1176" s="37"/>
      <c r="C1176" s="37"/>
      <c r="D1176" s="37"/>
      <c r="E1176" s="37"/>
      <c r="F1176" s="37"/>
      <c r="G1176" s="139"/>
      <c r="H1176" s="37"/>
      <c r="I1176" s="37"/>
      <c r="J1176" s="39"/>
      <c r="K1176" s="39"/>
      <c r="L1176" s="37"/>
      <c r="M1176" s="37"/>
      <c r="N1176" s="37"/>
      <c r="O1176" s="37"/>
      <c r="P1176" s="37"/>
      <c r="Q1176" s="37"/>
      <c r="R1176" s="37"/>
      <c r="S1176" s="37"/>
      <c r="T1176" s="37"/>
      <c r="U1176" s="37"/>
      <c r="V1176" s="37"/>
      <c r="W1176" s="37"/>
      <c r="X1176" s="37"/>
      <c r="Y1176" s="37"/>
      <c r="Z1176" s="37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</row>
    <row r="1177" spans="1:38" ht="15" x14ac:dyDescent="0.25">
      <c r="A1177" s="37"/>
      <c r="B1177" s="37"/>
      <c r="C1177" s="37"/>
      <c r="D1177" s="37"/>
      <c r="E1177" s="37"/>
      <c r="F1177" s="37"/>
      <c r="G1177" s="139"/>
      <c r="H1177" s="37"/>
      <c r="I1177" s="37"/>
      <c r="J1177" s="39"/>
      <c r="K1177" s="39"/>
      <c r="L1177" s="37"/>
      <c r="M1177" s="37"/>
      <c r="N1177" s="37"/>
      <c r="O1177" s="37"/>
      <c r="P1177" s="37"/>
      <c r="Q1177" s="37"/>
      <c r="R1177" s="37"/>
      <c r="S1177" s="37"/>
      <c r="T1177" s="37"/>
      <c r="U1177" s="37"/>
      <c r="V1177" s="37"/>
      <c r="W1177" s="37"/>
      <c r="X1177" s="37"/>
      <c r="Y1177" s="37"/>
      <c r="Z1177" s="37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</row>
    <row r="1178" spans="1:38" ht="15" x14ac:dyDescent="0.25">
      <c r="A1178" s="37"/>
      <c r="B1178" s="37"/>
      <c r="C1178" s="37"/>
      <c r="D1178" s="37"/>
      <c r="E1178" s="37"/>
      <c r="F1178" s="37"/>
      <c r="G1178" s="139"/>
      <c r="H1178" s="37"/>
      <c r="I1178" s="37"/>
      <c r="J1178" s="39"/>
      <c r="K1178" s="39"/>
      <c r="L1178" s="37"/>
      <c r="M1178" s="37"/>
      <c r="N1178" s="37"/>
      <c r="O1178" s="37"/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</row>
    <row r="1179" spans="1:38" ht="15" x14ac:dyDescent="0.25">
      <c r="A1179" s="37"/>
      <c r="B1179" s="37"/>
      <c r="C1179" s="37"/>
      <c r="D1179" s="37"/>
      <c r="E1179" s="37"/>
      <c r="F1179" s="37"/>
      <c r="G1179" s="139"/>
      <c r="H1179" s="37"/>
      <c r="I1179" s="37"/>
      <c r="J1179" s="39"/>
      <c r="K1179" s="39"/>
      <c r="L1179" s="37"/>
      <c r="M1179" s="37"/>
      <c r="N1179" s="37"/>
      <c r="O1179" s="37"/>
      <c r="P1179" s="37"/>
      <c r="Q1179" s="37"/>
      <c r="R1179" s="37"/>
      <c r="S1179" s="37"/>
      <c r="T1179" s="37"/>
      <c r="U1179" s="37"/>
      <c r="V1179" s="37"/>
      <c r="W1179" s="37"/>
      <c r="X1179" s="37"/>
      <c r="Y1179" s="37"/>
      <c r="Z1179" s="37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</row>
    <row r="1180" spans="1:38" ht="15" x14ac:dyDescent="0.25">
      <c r="A1180" s="37"/>
      <c r="B1180" s="37"/>
      <c r="C1180" s="37"/>
      <c r="D1180" s="37"/>
      <c r="E1180" s="37"/>
      <c r="F1180" s="37"/>
      <c r="G1180" s="139"/>
      <c r="H1180" s="37"/>
      <c r="I1180" s="37"/>
      <c r="J1180" s="39"/>
      <c r="K1180" s="39"/>
      <c r="L1180" s="37"/>
      <c r="M1180" s="37"/>
      <c r="N1180" s="37"/>
      <c r="O1180" s="37"/>
      <c r="P1180" s="37"/>
      <c r="Q1180" s="37"/>
      <c r="R1180" s="37"/>
      <c r="S1180" s="37"/>
      <c r="T1180" s="37"/>
      <c r="U1180" s="37"/>
      <c r="V1180" s="37"/>
      <c r="W1180" s="37"/>
      <c r="X1180" s="37"/>
      <c r="Y1180" s="37"/>
      <c r="Z1180" s="37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</row>
    <row r="1181" spans="1:38" ht="15" x14ac:dyDescent="0.25">
      <c r="A1181" s="37"/>
      <c r="B1181" s="37"/>
      <c r="C1181" s="37"/>
      <c r="D1181" s="37"/>
      <c r="E1181" s="37"/>
      <c r="F1181" s="37"/>
      <c r="G1181" s="139"/>
      <c r="H1181" s="37"/>
      <c r="I1181" s="37"/>
      <c r="J1181" s="39"/>
      <c r="K1181" s="39"/>
      <c r="L1181" s="37"/>
      <c r="M1181" s="37"/>
      <c r="N1181" s="37"/>
      <c r="O1181" s="37"/>
      <c r="P1181" s="37"/>
      <c r="Q1181" s="37"/>
      <c r="R1181" s="37"/>
      <c r="S1181" s="37"/>
      <c r="T1181" s="37"/>
      <c r="U1181" s="37"/>
      <c r="V1181" s="37"/>
      <c r="W1181" s="37"/>
      <c r="X1181" s="37"/>
      <c r="Y1181" s="37"/>
      <c r="Z1181" s="37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</row>
    <row r="1182" spans="1:38" ht="15" x14ac:dyDescent="0.25">
      <c r="A1182" s="37"/>
      <c r="B1182" s="37"/>
      <c r="C1182" s="37"/>
      <c r="D1182" s="37"/>
      <c r="E1182" s="37"/>
      <c r="F1182" s="37"/>
      <c r="G1182" s="139"/>
      <c r="H1182" s="37"/>
      <c r="I1182" s="37"/>
      <c r="J1182" s="39"/>
      <c r="K1182" s="39"/>
      <c r="L1182" s="37"/>
      <c r="M1182" s="37"/>
      <c r="N1182" s="37"/>
      <c r="O1182" s="37"/>
      <c r="P1182" s="37"/>
      <c r="Q1182" s="37"/>
      <c r="R1182" s="37"/>
      <c r="S1182" s="37"/>
      <c r="T1182" s="37"/>
      <c r="U1182" s="37"/>
      <c r="V1182" s="37"/>
      <c r="W1182" s="37"/>
      <c r="X1182" s="37"/>
      <c r="Y1182" s="37"/>
      <c r="Z1182" s="37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</row>
    <row r="1183" spans="1:38" ht="15" x14ac:dyDescent="0.25">
      <c r="A1183" s="37"/>
      <c r="B1183" s="37"/>
      <c r="C1183" s="37"/>
      <c r="D1183" s="37"/>
      <c r="E1183" s="37"/>
      <c r="F1183" s="37"/>
      <c r="G1183" s="139"/>
      <c r="H1183" s="37"/>
      <c r="I1183" s="37"/>
      <c r="J1183" s="39"/>
      <c r="K1183" s="39"/>
      <c r="L1183" s="37"/>
      <c r="M1183" s="37"/>
      <c r="N1183" s="37"/>
      <c r="O1183" s="37"/>
      <c r="P1183" s="37"/>
      <c r="Q1183" s="37"/>
      <c r="R1183" s="37"/>
      <c r="S1183" s="37"/>
      <c r="T1183" s="37"/>
      <c r="U1183" s="37"/>
      <c r="V1183" s="37"/>
      <c r="W1183" s="37"/>
      <c r="X1183" s="37"/>
      <c r="Y1183" s="37"/>
      <c r="Z1183" s="37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</row>
    <row r="1184" spans="1:38" ht="15" x14ac:dyDescent="0.25">
      <c r="A1184" s="37"/>
      <c r="B1184" s="37"/>
      <c r="C1184" s="37"/>
      <c r="D1184" s="37"/>
      <c r="E1184" s="37"/>
      <c r="F1184" s="37"/>
      <c r="G1184" s="139"/>
      <c r="H1184" s="37"/>
      <c r="I1184" s="37"/>
      <c r="J1184" s="39"/>
      <c r="K1184" s="39"/>
      <c r="L1184" s="37"/>
      <c r="M1184" s="37"/>
      <c r="N1184" s="37"/>
      <c r="O1184" s="37"/>
      <c r="P1184" s="37"/>
      <c r="Q1184" s="37"/>
      <c r="R1184" s="37"/>
      <c r="S1184" s="37"/>
      <c r="T1184" s="37"/>
      <c r="U1184" s="37"/>
      <c r="V1184" s="37"/>
      <c r="W1184" s="37"/>
      <c r="X1184" s="37"/>
      <c r="Y1184" s="37"/>
      <c r="Z1184" s="37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</row>
    <row r="1185" spans="1:38" ht="15" x14ac:dyDescent="0.25">
      <c r="A1185" s="37"/>
      <c r="B1185" s="37"/>
      <c r="C1185" s="37"/>
      <c r="D1185" s="37"/>
      <c r="E1185" s="37"/>
      <c r="F1185" s="37"/>
      <c r="G1185" s="139"/>
      <c r="H1185" s="37"/>
      <c r="I1185" s="37"/>
      <c r="J1185" s="39"/>
      <c r="K1185" s="39"/>
      <c r="L1185" s="37"/>
      <c r="M1185" s="37"/>
      <c r="N1185" s="37"/>
      <c r="O1185" s="37"/>
      <c r="P1185" s="37"/>
      <c r="Q1185" s="37"/>
      <c r="R1185" s="37"/>
      <c r="S1185" s="37"/>
      <c r="T1185" s="37"/>
      <c r="U1185" s="37"/>
      <c r="V1185" s="37"/>
      <c r="W1185" s="37"/>
      <c r="X1185" s="37"/>
      <c r="Y1185" s="37"/>
      <c r="Z1185" s="37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</row>
    <row r="1186" spans="1:38" ht="15" x14ac:dyDescent="0.25">
      <c r="A1186" s="37"/>
      <c r="B1186" s="37"/>
      <c r="C1186" s="37"/>
      <c r="D1186" s="37"/>
      <c r="E1186" s="37"/>
      <c r="F1186" s="37"/>
      <c r="G1186" s="139"/>
      <c r="H1186" s="37"/>
      <c r="I1186" s="37"/>
      <c r="J1186" s="39"/>
      <c r="K1186" s="39"/>
      <c r="L1186" s="37"/>
      <c r="M1186" s="37"/>
      <c r="N1186" s="37"/>
      <c r="O1186" s="37"/>
      <c r="P1186" s="37"/>
      <c r="Q1186" s="37"/>
      <c r="R1186" s="37"/>
      <c r="S1186" s="37"/>
      <c r="T1186" s="37"/>
      <c r="U1186" s="37"/>
      <c r="V1186" s="37"/>
      <c r="W1186" s="37"/>
      <c r="X1186" s="37"/>
      <c r="Y1186" s="37"/>
      <c r="Z1186" s="37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</row>
    <row r="1187" spans="1:38" ht="15" x14ac:dyDescent="0.25">
      <c r="A1187" s="37"/>
      <c r="B1187" s="37"/>
      <c r="C1187" s="37"/>
      <c r="D1187" s="37"/>
      <c r="E1187" s="37"/>
      <c r="F1187" s="37"/>
      <c r="G1187" s="139"/>
      <c r="H1187" s="37"/>
      <c r="I1187" s="37"/>
      <c r="J1187" s="39"/>
      <c r="K1187" s="39"/>
      <c r="L1187" s="37"/>
      <c r="M1187" s="37"/>
      <c r="N1187" s="37"/>
      <c r="O1187" s="37"/>
      <c r="P1187" s="37"/>
      <c r="Q1187" s="37"/>
      <c r="R1187" s="37"/>
      <c r="S1187" s="37"/>
      <c r="T1187" s="37"/>
      <c r="U1187" s="37"/>
      <c r="V1187" s="37"/>
      <c r="W1187" s="37"/>
      <c r="X1187" s="37"/>
      <c r="Y1187" s="37"/>
      <c r="Z1187" s="37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</row>
    <row r="1188" spans="1:38" ht="15" x14ac:dyDescent="0.25">
      <c r="A1188" s="37"/>
      <c r="B1188" s="37"/>
      <c r="C1188" s="37"/>
      <c r="D1188" s="37"/>
      <c r="E1188" s="37"/>
      <c r="F1188" s="37"/>
      <c r="G1188" s="139"/>
      <c r="H1188" s="37"/>
      <c r="I1188" s="37"/>
      <c r="J1188" s="39"/>
      <c r="K1188" s="39"/>
      <c r="L1188" s="37"/>
      <c r="M1188" s="37"/>
      <c r="N1188" s="37"/>
      <c r="O1188" s="37"/>
      <c r="P1188" s="37"/>
      <c r="Q1188" s="37"/>
      <c r="R1188" s="37"/>
      <c r="S1188" s="37"/>
      <c r="T1188" s="37"/>
      <c r="U1188" s="37"/>
      <c r="V1188" s="37"/>
      <c r="W1188" s="37"/>
      <c r="X1188" s="37"/>
      <c r="Y1188" s="37"/>
      <c r="Z1188" s="37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</row>
    <row r="1189" spans="1:38" ht="15" x14ac:dyDescent="0.25">
      <c r="A1189" s="37"/>
      <c r="B1189" s="37"/>
      <c r="C1189" s="37"/>
      <c r="D1189" s="37"/>
      <c r="E1189" s="37"/>
      <c r="F1189" s="37"/>
      <c r="G1189" s="139"/>
      <c r="H1189" s="37"/>
      <c r="I1189" s="37"/>
      <c r="J1189" s="39"/>
      <c r="K1189" s="39"/>
      <c r="L1189" s="37"/>
      <c r="M1189" s="37"/>
      <c r="N1189" s="37"/>
      <c r="O1189" s="37"/>
      <c r="P1189" s="37"/>
      <c r="Q1189" s="37"/>
      <c r="R1189" s="37"/>
      <c r="S1189" s="37"/>
      <c r="T1189" s="37"/>
      <c r="U1189" s="37"/>
      <c r="V1189" s="37"/>
      <c r="W1189" s="37"/>
      <c r="X1189" s="37"/>
      <c r="Y1189" s="37"/>
      <c r="Z1189" s="37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</row>
    <row r="1190" spans="1:38" ht="15" x14ac:dyDescent="0.25">
      <c r="A1190" s="37"/>
      <c r="B1190" s="37"/>
      <c r="C1190" s="37"/>
      <c r="D1190" s="37"/>
      <c r="E1190" s="37"/>
      <c r="F1190" s="37"/>
      <c r="G1190" s="139"/>
      <c r="H1190" s="37"/>
      <c r="I1190" s="37"/>
      <c r="J1190" s="39"/>
      <c r="K1190" s="39"/>
      <c r="L1190" s="37"/>
      <c r="M1190" s="37"/>
      <c r="N1190" s="37"/>
      <c r="O1190" s="37"/>
      <c r="P1190" s="37"/>
      <c r="Q1190" s="37"/>
      <c r="R1190" s="37"/>
      <c r="S1190" s="37"/>
      <c r="T1190" s="37"/>
      <c r="U1190" s="37"/>
      <c r="V1190" s="37"/>
      <c r="W1190" s="37"/>
      <c r="X1190" s="37"/>
      <c r="Y1190" s="37"/>
      <c r="Z1190" s="37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</row>
    <row r="1191" spans="1:38" ht="15" x14ac:dyDescent="0.25">
      <c r="A1191" s="37"/>
      <c r="B1191" s="37"/>
      <c r="C1191" s="37"/>
      <c r="D1191" s="37"/>
      <c r="E1191" s="37"/>
      <c r="F1191" s="37"/>
      <c r="G1191" s="139"/>
      <c r="H1191" s="37"/>
      <c r="I1191" s="37"/>
      <c r="J1191" s="39"/>
      <c r="K1191" s="39"/>
      <c r="L1191" s="37"/>
      <c r="M1191" s="37"/>
      <c r="N1191" s="37"/>
      <c r="O1191" s="37"/>
      <c r="P1191" s="37"/>
      <c r="Q1191" s="37"/>
      <c r="R1191" s="37"/>
      <c r="S1191" s="37"/>
      <c r="T1191" s="37"/>
      <c r="U1191" s="37"/>
      <c r="V1191" s="37"/>
      <c r="W1191" s="37"/>
      <c r="X1191" s="37"/>
      <c r="Y1191" s="37"/>
      <c r="Z1191" s="37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</row>
    <row r="1192" spans="1:38" ht="15" x14ac:dyDescent="0.25">
      <c r="A1192" s="37"/>
      <c r="B1192" s="37"/>
      <c r="C1192" s="37"/>
      <c r="D1192" s="37"/>
      <c r="E1192" s="37"/>
      <c r="F1192" s="37"/>
      <c r="G1192" s="139"/>
      <c r="H1192" s="37"/>
      <c r="I1192" s="37"/>
      <c r="J1192" s="39"/>
      <c r="K1192" s="39"/>
      <c r="L1192" s="37"/>
      <c r="M1192" s="37"/>
      <c r="N1192" s="37"/>
      <c r="O1192" s="37"/>
      <c r="P1192" s="37"/>
      <c r="Q1192" s="37"/>
      <c r="R1192" s="37"/>
      <c r="S1192" s="37"/>
      <c r="T1192" s="37"/>
      <c r="U1192" s="37"/>
      <c r="V1192" s="37"/>
      <c r="W1192" s="37"/>
      <c r="X1192" s="37"/>
      <c r="Y1192" s="37"/>
      <c r="Z1192" s="37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</row>
    <row r="1193" spans="1:38" ht="15" x14ac:dyDescent="0.25">
      <c r="A1193" s="37"/>
      <c r="B1193" s="37"/>
      <c r="C1193" s="37"/>
      <c r="D1193" s="37"/>
      <c r="E1193" s="37"/>
      <c r="F1193" s="37"/>
      <c r="G1193" s="139"/>
      <c r="H1193" s="37"/>
      <c r="I1193" s="37"/>
      <c r="J1193" s="39"/>
      <c r="K1193" s="39"/>
      <c r="L1193" s="37"/>
      <c r="M1193" s="37"/>
      <c r="N1193" s="37"/>
      <c r="O1193" s="37"/>
      <c r="P1193" s="37"/>
      <c r="Q1193" s="37"/>
      <c r="R1193" s="37"/>
      <c r="S1193" s="37"/>
      <c r="T1193" s="37"/>
      <c r="U1193" s="37"/>
      <c r="V1193" s="37"/>
      <c r="W1193" s="37"/>
      <c r="X1193" s="37"/>
      <c r="Y1193" s="37"/>
      <c r="Z1193" s="37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</row>
    <row r="1194" spans="1:38" ht="15" x14ac:dyDescent="0.25">
      <c r="A1194" s="37"/>
      <c r="B1194" s="37"/>
      <c r="C1194" s="37"/>
      <c r="D1194" s="37"/>
      <c r="E1194" s="37"/>
      <c r="F1194" s="37"/>
      <c r="G1194" s="139"/>
      <c r="H1194" s="37"/>
      <c r="I1194" s="37"/>
      <c r="J1194" s="39"/>
      <c r="K1194" s="39"/>
      <c r="L1194" s="37"/>
      <c r="M1194" s="37"/>
      <c r="N1194" s="37"/>
      <c r="O1194" s="37"/>
      <c r="P1194" s="37"/>
      <c r="Q1194" s="37"/>
      <c r="R1194" s="37"/>
      <c r="S1194" s="37"/>
      <c r="T1194" s="37"/>
      <c r="U1194" s="37"/>
      <c r="V1194" s="37"/>
      <c r="W1194" s="37"/>
      <c r="X1194" s="37"/>
      <c r="Y1194" s="37"/>
      <c r="Z1194" s="37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</row>
    <row r="1195" spans="1:38" ht="15" x14ac:dyDescent="0.25">
      <c r="A1195" s="37"/>
      <c r="B1195" s="37"/>
      <c r="C1195" s="37"/>
      <c r="D1195" s="37"/>
      <c r="E1195" s="37"/>
      <c r="F1195" s="37"/>
      <c r="G1195" s="139"/>
      <c r="H1195" s="37"/>
      <c r="I1195" s="37"/>
      <c r="J1195" s="39"/>
      <c r="K1195" s="39"/>
      <c r="L1195" s="37"/>
      <c r="M1195" s="37"/>
      <c r="N1195" s="37"/>
      <c r="O1195" s="37"/>
      <c r="P1195" s="37"/>
      <c r="Q1195" s="37"/>
      <c r="R1195" s="37"/>
      <c r="S1195" s="37"/>
      <c r="T1195" s="37"/>
      <c r="U1195" s="37"/>
      <c r="V1195" s="37"/>
      <c r="W1195" s="37"/>
      <c r="X1195" s="37"/>
      <c r="Y1195" s="37"/>
      <c r="Z1195" s="37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</row>
    <row r="1196" spans="1:38" ht="15" x14ac:dyDescent="0.25">
      <c r="A1196" s="37"/>
      <c r="B1196" s="37"/>
      <c r="C1196" s="37"/>
      <c r="D1196" s="37"/>
      <c r="E1196" s="37"/>
      <c r="F1196" s="37"/>
      <c r="G1196" s="139"/>
      <c r="H1196" s="37"/>
      <c r="I1196" s="37"/>
      <c r="J1196" s="39"/>
      <c r="K1196" s="39"/>
      <c r="L1196" s="37"/>
      <c r="M1196" s="37"/>
      <c r="N1196" s="37"/>
      <c r="O1196" s="37"/>
      <c r="P1196" s="37"/>
      <c r="Q1196" s="37"/>
      <c r="R1196" s="37"/>
      <c r="S1196" s="37"/>
      <c r="T1196" s="37"/>
      <c r="U1196" s="37"/>
      <c r="V1196" s="37"/>
      <c r="W1196" s="37"/>
      <c r="X1196" s="37"/>
      <c r="Y1196" s="37"/>
      <c r="Z1196" s="37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</row>
    <row r="1197" spans="1:38" ht="15" x14ac:dyDescent="0.25">
      <c r="A1197" s="37"/>
      <c r="B1197" s="37"/>
      <c r="C1197" s="37"/>
      <c r="D1197" s="37"/>
      <c r="E1197" s="37"/>
      <c r="F1197" s="37"/>
      <c r="G1197" s="139"/>
      <c r="H1197" s="37"/>
      <c r="I1197" s="37"/>
      <c r="J1197" s="39"/>
      <c r="K1197" s="39"/>
      <c r="L1197" s="37"/>
      <c r="M1197" s="37"/>
      <c r="N1197" s="37"/>
      <c r="O1197" s="37"/>
      <c r="P1197" s="37"/>
      <c r="Q1197" s="37"/>
      <c r="R1197" s="37"/>
      <c r="S1197" s="37"/>
      <c r="T1197" s="37"/>
      <c r="U1197" s="37"/>
      <c r="V1197" s="37"/>
      <c r="W1197" s="37"/>
      <c r="X1197" s="37"/>
      <c r="Y1197" s="37"/>
      <c r="Z1197" s="37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</row>
    <row r="1198" spans="1:38" ht="15" x14ac:dyDescent="0.25">
      <c r="A1198" s="37"/>
      <c r="B1198" s="37"/>
      <c r="C1198" s="37"/>
      <c r="D1198" s="37"/>
      <c r="E1198" s="37"/>
      <c r="F1198" s="37"/>
      <c r="G1198" s="139"/>
      <c r="H1198" s="37"/>
      <c r="I1198" s="37"/>
      <c r="J1198" s="39"/>
      <c r="K1198" s="39"/>
      <c r="L1198" s="37"/>
      <c r="M1198" s="37"/>
      <c r="N1198" s="37"/>
      <c r="O1198" s="37"/>
      <c r="P1198" s="37"/>
      <c r="Q1198" s="37"/>
      <c r="R1198" s="37"/>
      <c r="S1198" s="37"/>
      <c r="T1198" s="37"/>
      <c r="U1198" s="37"/>
      <c r="V1198" s="37"/>
      <c r="W1198" s="37"/>
      <c r="X1198" s="37"/>
      <c r="Y1198" s="37"/>
      <c r="Z1198" s="37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</row>
    <row r="1199" spans="1:38" ht="15" x14ac:dyDescent="0.25">
      <c r="A1199" s="37"/>
      <c r="B1199" s="37"/>
      <c r="C1199" s="37"/>
      <c r="D1199" s="37"/>
      <c r="E1199" s="37"/>
      <c r="F1199" s="37"/>
      <c r="G1199" s="139"/>
      <c r="H1199" s="37"/>
      <c r="I1199" s="37"/>
      <c r="J1199" s="39"/>
      <c r="K1199" s="39"/>
      <c r="L1199" s="37"/>
      <c r="M1199" s="37"/>
      <c r="N1199" s="37"/>
      <c r="O1199" s="37"/>
      <c r="P1199" s="37"/>
      <c r="Q1199" s="37"/>
      <c r="R1199" s="37"/>
      <c r="S1199" s="37"/>
      <c r="T1199" s="37"/>
      <c r="U1199" s="37"/>
      <c r="V1199" s="37"/>
      <c r="W1199" s="37"/>
      <c r="X1199" s="37"/>
      <c r="Y1199" s="37"/>
      <c r="Z1199" s="37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</row>
    <row r="1200" spans="1:38" ht="15" x14ac:dyDescent="0.25">
      <c r="A1200" s="37"/>
      <c r="B1200" s="37"/>
      <c r="C1200" s="37"/>
      <c r="D1200" s="37"/>
      <c r="E1200" s="37"/>
      <c r="F1200" s="37"/>
      <c r="G1200" s="139"/>
      <c r="H1200" s="37"/>
      <c r="I1200" s="37"/>
      <c r="J1200" s="39"/>
      <c r="K1200" s="39"/>
      <c r="L1200" s="37"/>
      <c r="M1200" s="37"/>
      <c r="N1200" s="37"/>
      <c r="O1200" s="37"/>
      <c r="P1200" s="37"/>
      <c r="Q1200" s="37"/>
      <c r="R1200" s="37"/>
      <c r="S1200" s="37"/>
      <c r="T1200" s="37"/>
      <c r="U1200" s="37"/>
      <c r="V1200" s="37"/>
      <c r="W1200" s="37"/>
      <c r="X1200" s="37"/>
      <c r="Y1200" s="37"/>
      <c r="Z1200" s="37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</row>
    <row r="1201" spans="1:38" ht="15" x14ac:dyDescent="0.25">
      <c r="A1201" s="37"/>
      <c r="B1201" s="37"/>
      <c r="C1201" s="37"/>
      <c r="D1201" s="37"/>
      <c r="E1201" s="37"/>
      <c r="F1201" s="37"/>
      <c r="G1201" s="139"/>
      <c r="H1201" s="37"/>
      <c r="I1201" s="37"/>
      <c r="J1201" s="39"/>
      <c r="K1201" s="39"/>
      <c r="L1201" s="37"/>
      <c r="M1201" s="37"/>
      <c r="N1201" s="37"/>
      <c r="O1201" s="37"/>
      <c r="P1201" s="37"/>
      <c r="Q1201" s="37"/>
      <c r="R1201" s="37"/>
      <c r="S1201" s="37"/>
      <c r="T1201" s="37"/>
      <c r="U1201" s="37"/>
      <c r="V1201" s="37"/>
      <c r="W1201" s="37"/>
      <c r="X1201" s="37"/>
      <c r="Y1201" s="37"/>
      <c r="Z1201" s="37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</row>
    <row r="1202" spans="1:38" ht="15" x14ac:dyDescent="0.25">
      <c r="A1202" s="37"/>
      <c r="B1202" s="37"/>
      <c r="C1202" s="37"/>
      <c r="D1202" s="37"/>
      <c r="E1202" s="37"/>
      <c r="F1202" s="37"/>
      <c r="G1202" s="139"/>
      <c r="H1202" s="37"/>
      <c r="I1202" s="37"/>
      <c r="J1202" s="39"/>
      <c r="K1202" s="39"/>
      <c r="L1202" s="37"/>
      <c r="M1202" s="37"/>
      <c r="N1202" s="37"/>
      <c r="O1202" s="37"/>
      <c r="P1202" s="37"/>
      <c r="Q1202" s="37"/>
      <c r="R1202" s="37"/>
      <c r="S1202" s="37"/>
      <c r="T1202" s="37"/>
      <c r="U1202" s="37"/>
      <c r="V1202" s="37"/>
      <c r="W1202" s="37"/>
      <c r="X1202" s="37"/>
      <c r="Y1202" s="37"/>
      <c r="Z1202" s="37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</row>
    <row r="1203" spans="1:38" ht="15" x14ac:dyDescent="0.25">
      <c r="A1203" s="37"/>
      <c r="B1203" s="37"/>
      <c r="C1203" s="37"/>
      <c r="D1203" s="37"/>
      <c r="E1203" s="37"/>
      <c r="F1203" s="37"/>
      <c r="G1203" s="139"/>
      <c r="H1203" s="37"/>
      <c r="I1203" s="37"/>
      <c r="J1203" s="39"/>
      <c r="K1203" s="39"/>
      <c r="L1203" s="37"/>
      <c r="M1203" s="37"/>
      <c r="N1203" s="37"/>
      <c r="O1203" s="37"/>
      <c r="P1203" s="37"/>
      <c r="Q1203" s="37"/>
      <c r="R1203" s="37"/>
      <c r="S1203" s="37"/>
      <c r="T1203" s="37"/>
      <c r="U1203" s="37"/>
      <c r="V1203" s="37"/>
      <c r="W1203" s="37"/>
      <c r="X1203" s="37"/>
      <c r="Y1203" s="37"/>
      <c r="Z1203" s="37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</row>
    <row r="1204" spans="1:38" ht="15" x14ac:dyDescent="0.25">
      <c r="A1204" s="37"/>
      <c r="B1204" s="37"/>
      <c r="C1204" s="37"/>
      <c r="D1204" s="37"/>
      <c r="E1204" s="37"/>
      <c r="F1204" s="37"/>
      <c r="G1204" s="139"/>
      <c r="H1204" s="37"/>
      <c r="I1204" s="37"/>
      <c r="J1204" s="39"/>
      <c r="K1204" s="39"/>
      <c r="L1204" s="37"/>
      <c r="M1204" s="37"/>
      <c r="N1204" s="37"/>
      <c r="O1204" s="37"/>
      <c r="P1204" s="37"/>
      <c r="Q1204" s="37"/>
      <c r="R1204" s="37"/>
      <c r="S1204" s="37"/>
      <c r="T1204" s="37"/>
      <c r="U1204" s="37"/>
      <c r="V1204" s="37"/>
      <c r="W1204" s="37"/>
      <c r="X1204" s="37"/>
      <c r="Y1204" s="37"/>
      <c r="Z1204" s="37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</row>
    <row r="1205" spans="1:38" ht="15" x14ac:dyDescent="0.25">
      <c r="A1205" s="37"/>
      <c r="B1205" s="37"/>
      <c r="C1205" s="37"/>
      <c r="D1205" s="37"/>
      <c r="E1205" s="37"/>
      <c r="F1205" s="37"/>
      <c r="G1205" s="139"/>
      <c r="H1205" s="37"/>
      <c r="I1205" s="37"/>
      <c r="J1205" s="39"/>
      <c r="K1205" s="39"/>
      <c r="L1205" s="37"/>
      <c r="M1205" s="37"/>
      <c r="N1205" s="37"/>
      <c r="O1205" s="37"/>
      <c r="P1205" s="37"/>
      <c r="Q1205" s="37"/>
      <c r="R1205" s="37"/>
      <c r="S1205" s="37"/>
      <c r="T1205" s="37"/>
      <c r="U1205" s="37"/>
      <c r="V1205" s="37"/>
      <c r="W1205" s="37"/>
      <c r="X1205" s="37"/>
      <c r="Y1205" s="37"/>
      <c r="Z1205" s="37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</row>
    <row r="1206" spans="1:38" ht="15" x14ac:dyDescent="0.25">
      <c r="A1206" s="37"/>
      <c r="B1206" s="37"/>
      <c r="C1206" s="37"/>
      <c r="D1206" s="37"/>
      <c r="E1206" s="37"/>
      <c r="F1206" s="37"/>
      <c r="G1206" s="139"/>
      <c r="H1206" s="37"/>
      <c r="I1206" s="37"/>
      <c r="J1206" s="39"/>
      <c r="K1206" s="39"/>
      <c r="L1206" s="37"/>
      <c r="M1206" s="37"/>
      <c r="N1206" s="37"/>
      <c r="O1206" s="37"/>
      <c r="P1206" s="37"/>
      <c r="Q1206" s="37"/>
      <c r="R1206" s="37"/>
      <c r="S1206" s="37"/>
      <c r="T1206" s="37"/>
      <c r="U1206" s="37"/>
      <c r="V1206" s="37"/>
      <c r="W1206" s="37"/>
      <c r="X1206" s="37"/>
      <c r="Y1206" s="37"/>
      <c r="Z1206" s="37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</row>
    <row r="1207" spans="1:38" ht="15" x14ac:dyDescent="0.25">
      <c r="A1207" s="37"/>
      <c r="B1207" s="37"/>
      <c r="C1207" s="37"/>
      <c r="D1207" s="37"/>
      <c r="E1207" s="37"/>
      <c r="F1207" s="37"/>
      <c r="G1207" s="139"/>
      <c r="H1207" s="37"/>
      <c r="I1207" s="37"/>
      <c r="J1207" s="39"/>
      <c r="K1207" s="39"/>
      <c r="L1207" s="37"/>
      <c r="M1207" s="37"/>
      <c r="N1207" s="37"/>
      <c r="O1207" s="37"/>
      <c r="P1207" s="37"/>
      <c r="Q1207" s="37"/>
      <c r="R1207" s="37"/>
      <c r="S1207" s="37"/>
      <c r="T1207" s="37"/>
      <c r="U1207" s="37"/>
      <c r="V1207" s="37"/>
      <c r="W1207" s="37"/>
      <c r="X1207" s="37"/>
      <c r="Y1207" s="37"/>
      <c r="Z1207" s="37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</row>
    <row r="1208" spans="1:38" ht="15" x14ac:dyDescent="0.25">
      <c r="A1208" s="37"/>
      <c r="B1208" s="37"/>
      <c r="C1208" s="37"/>
      <c r="D1208" s="37"/>
      <c r="E1208" s="37"/>
      <c r="F1208" s="37"/>
      <c r="G1208" s="139"/>
      <c r="H1208" s="37"/>
      <c r="I1208" s="37"/>
      <c r="J1208" s="39"/>
      <c r="K1208" s="39"/>
      <c r="L1208" s="37"/>
      <c r="M1208" s="37"/>
      <c r="N1208" s="37"/>
      <c r="O1208" s="37"/>
      <c r="P1208" s="37"/>
      <c r="Q1208" s="37"/>
      <c r="R1208" s="37"/>
      <c r="S1208" s="37"/>
      <c r="T1208" s="37"/>
      <c r="U1208" s="37"/>
      <c r="V1208" s="37"/>
      <c r="W1208" s="37"/>
      <c r="X1208" s="37"/>
      <c r="Y1208" s="37"/>
      <c r="Z1208" s="37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</row>
    <row r="1209" spans="1:38" ht="15" x14ac:dyDescent="0.25">
      <c r="A1209" s="37"/>
      <c r="B1209" s="37"/>
      <c r="C1209" s="37"/>
      <c r="D1209" s="37"/>
      <c r="E1209" s="37"/>
      <c r="F1209" s="37"/>
      <c r="G1209" s="139"/>
      <c r="H1209" s="37"/>
      <c r="I1209" s="37"/>
      <c r="J1209" s="39"/>
      <c r="K1209" s="39"/>
      <c r="L1209" s="37"/>
      <c r="M1209" s="37"/>
      <c r="N1209" s="37"/>
      <c r="O1209" s="37"/>
      <c r="P1209" s="37"/>
      <c r="Q1209" s="37"/>
      <c r="R1209" s="37"/>
      <c r="S1209" s="37"/>
      <c r="T1209" s="37"/>
      <c r="U1209" s="37"/>
      <c r="V1209" s="37"/>
      <c r="W1209" s="37"/>
      <c r="X1209" s="37"/>
      <c r="Y1209" s="37"/>
      <c r="Z1209" s="37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</row>
    <row r="1210" spans="1:38" ht="15" x14ac:dyDescent="0.25">
      <c r="A1210" s="37"/>
      <c r="B1210" s="37"/>
      <c r="C1210" s="37"/>
      <c r="D1210" s="37"/>
      <c r="E1210" s="37"/>
      <c r="F1210" s="37"/>
      <c r="G1210" s="139"/>
      <c r="H1210" s="37"/>
      <c r="I1210" s="37"/>
      <c r="J1210" s="39"/>
      <c r="K1210" s="39"/>
      <c r="L1210" s="37"/>
      <c r="M1210" s="37"/>
      <c r="N1210" s="37"/>
      <c r="O1210" s="37"/>
      <c r="P1210" s="37"/>
      <c r="Q1210" s="37"/>
      <c r="R1210" s="37"/>
      <c r="S1210" s="37"/>
      <c r="T1210" s="37"/>
      <c r="U1210" s="37"/>
      <c r="V1210" s="37"/>
      <c r="W1210" s="37"/>
      <c r="X1210" s="37"/>
      <c r="Y1210" s="37"/>
      <c r="Z1210" s="37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</row>
    <row r="1211" spans="1:38" ht="15" x14ac:dyDescent="0.25">
      <c r="A1211" s="37"/>
      <c r="B1211" s="37"/>
      <c r="C1211" s="37"/>
      <c r="D1211" s="37"/>
      <c r="E1211" s="37"/>
      <c r="F1211" s="37"/>
      <c r="G1211" s="139"/>
      <c r="H1211" s="37"/>
      <c r="I1211" s="37"/>
      <c r="J1211" s="39"/>
      <c r="K1211" s="39"/>
      <c r="L1211" s="37"/>
      <c r="M1211" s="37"/>
      <c r="N1211" s="37"/>
      <c r="O1211" s="37"/>
      <c r="P1211" s="37"/>
      <c r="Q1211" s="37"/>
      <c r="R1211" s="37"/>
      <c r="S1211" s="37"/>
      <c r="T1211" s="37"/>
      <c r="U1211" s="37"/>
      <c r="V1211" s="37"/>
      <c r="W1211" s="37"/>
      <c r="X1211" s="37"/>
      <c r="Y1211" s="37"/>
      <c r="Z1211" s="37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</row>
    <row r="1212" spans="1:38" ht="15" x14ac:dyDescent="0.25">
      <c r="A1212" s="37"/>
      <c r="B1212" s="37"/>
      <c r="C1212" s="37"/>
      <c r="D1212" s="37"/>
      <c r="E1212" s="37"/>
      <c r="F1212" s="37"/>
      <c r="G1212" s="139"/>
      <c r="H1212" s="37"/>
      <c r="I1212" s="37"/>
      <c r="J1212" s="39"/>
      <c r="K1212" s="39"/>
      <c r="L1212" s="37"/>
      <c r="M1212" s="37"/>
      <c r="N1212" s="37"/>
      <c r="O1212" s="37"/>
      <c r="P1212" s="37"/>
      <c r="Q1212" s="37"/>
      <c r="R1212" s="37"/>
      <c r="S1212" s="37"/>
      <c r="T1212" s="37"/>
      <c r="U1212" s="37"/>
      <c r="V1212" s="37"/>
      <c r="W1212" s="37"/>
      <c r="X1212" s="37"/>
      <c r="Y1212" s="37"/>
      <c r="Z1212" s="37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</row>
    <row r="1213" spans="1:38" ht="15" x14ac:dyDescent="0.25">
      <c r="A1213" s="37"/>
      <c r="B1213" s="37"/>
      <c r="C1213" s="37"/>
      <c r="D1213" s="37"/>
      <c r="E1213" s="37"/>
      <c r="F1213" s="37"/>
      <c r="G1213" s="139"/>
      <c r="H1213" s="37"/>
      <c r="I1213" s="37"/>
      <c r="J1213" s="39"/>
      <c r="K1213" s="39"/>
      <c r="L1213" s="37"/>
      <c r="M1213" s="37"/>
      <c r="N1213" s="37"/>
      <c r="O1213" s="37"/>
      <c r="P1213" s="37"/>
      <c r="Q1213" s="37"/>
      <c r="R1213" s="37"/>
      <c r="S1213" s="37"/>
      <c r="T1213" s="37"/>
      <c r="U1213" s="37"/>
      <c r="V1213" s="37"/>
      <c r="W1213" s="37"/>
      <c r="X1213" s="37"/>
      <c r="Y1213" s="37"/>
      <c r="Z1213" s="37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</row>
    <row r="1214" spans="1:38" ht="15" x14ac:dyDescent="0.25">
      <c r="A1214" s="37"/>
      <c r="B1214" s="37"/>
      <c r="C1214" s="37"/>
      <c r="D1214" s="37"/>
      <c r="E1214" s="37"/>
      <c r="F1214" s="37"/>
      <c r="G1214" s="139"/>
      <c r="H1214" s="37"/>
      <c r="I1214" s="37"/>
      <c r="J1214" s="39"/>
      <c r="K1214" s="39"/>
      <c r="L1214" s="37"/>
      <c r="M1214" s="37"/>
      <c r="N1214" s="37"/>
      <c r="O1214" s="37"/>
      <c r="P1214" s="37"/>
      <c r="Q1214" s="37"/>
      <c r="R1214" s="37"/>
      <c r="S1214" s="37"/>
      <c r="T1214" s="37"/>
      <c r="U1214" s="37"/>
      <c r="V1214" s="37"/>
      <c r="W1214" s="37"/>
      <c r="X1214" s="37"/>
      <c r="Y1214" s="37"/>
      <c r="Z1214" s="37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</row>
    <row r="1215" spans="1:38" ht="15" x14ac:dyDescent="0.25">
      <c r="A1215" s="37"/>
      <c r="B1215" s="37"/>
      <c r="C1215" s="37"/>
      <c r="D1215" s="37"/>
      <c r="E1215" s="37"/>
      <c r="F1215" s="37"/>
      <c r="G1215" s="139"/>
      <c r="H1215" s="37"/>
      <c r="I1215" s="37"/>
      <c r="J1215" s="39"/>
      <c r="K1215" s="39"/>
      <c r="L1215" s="37"/>
      <c r="M1215" s="37"/>
      <c r="N1215" s="37"/>
      <c r="O1215" s="37"/>
      <c r="P1215" s="37"/>
      <c r="Q1215" s="37"/>
      <c r="R1215" s="37"/>
      <c r="S1215" s="37"/>
      <c r="T1215" s="37"/>
      <c r="U1215" s="37"/>
      <c r="V1215" s="37"/>
      <c r="W1215" s="37"/>
      <c r="X1215" s="37"/>
      <c r="Y1215" s="37"/>
      <c r="Z1215" s="37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</row>
    <row r="1216" spans="1:38" ht="15" x14ac:dyDescent="0.25">
      <c r="A1216" s="37"/>
      <c r="B1216" s="37"/>
      <c r="C1216" s="37"/>
      <c r="D1216" s="37"/>
      <c r="E1216" s="37"/>
      <c r="F1216" s="37"/>
      <c r="G1216" s="139"/>
      <c r="H1216" s="37"/>
      <c r="I1216" s="37"/>
      <c r="J1216" s="39"/>
      <c r="K1216" s="39"/>
      <c r="L1216" s="37"/>
      <c r="M1216" s="37"/>
      <c r="N1216" s="37"/>
      <c r="O1216" s="37"/>
      <c r="P1216" s="37"/>
      <c r="Q1216" s="37"/>
      <c r="R1216" s="37"/>
      <c r="S1216" s="37"/>
      <c r="T1216" s="37"/>
      <c r="U1216" s="37"/>
      <c r="V1216" s="37"/>
      <c r="W1216" s="37"/>
      <c r="X1216" s="37"/>
      <c r="Y1216" s="37"/>
      <c r="Z1216" s="37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</row>
    <row r="1217" spans="1:38" ht="15" x14ac:dyDescent="0.25">
      <c r="A1217" s="37"/>
      <c r="B1217" s="37"/>
      <c r="C1217" s="37"/>
      <c r="D1217" s="37"/>
      <c r="E1217" s="37"/>
      <c r="F1217" s="37"/>
      <c r="G1217" s="139"/>
      <c r="H1217" s="37"/>
      <c r="I1217" s="37"/>
      <c r="J1217" s="39"/>
      <c r="K1217" s="39"/>
      <c r="L1217" s="37"/>
      <c r="M1217" s="37"/>
      <c r="N1217" s="37"/>
      <c r="O1217" s="37"/>
      <c r="P1217" s="37"/>
      <c r="Q1217" s="37"/>
      <c r="R1217" s="37"/>
      <c r="S1217" s="37"/>
      <c r="T1217" s="37"/>
      <c r="U1217" s="37"/>
      <c r="V1217" s="37"/>
      <c r="W1217" s="37"/>
      <c r="X1217" s="37"/>
      <c r="Y1217" s="37"/>
      <c r="Z1217" s="37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</row>
    <row r="1218" spans="1:38" ht="15" x14ac:dyDescent="0.25">
      <c r="A1218" s="37"/>
      <c r="B1218" s="37"/>
      <c r="C1218" s="37"/>
      <c r="D1218" s="37"/>
      <c r="E1218" s="37"/>
      <c r="F1218" s="37"/>
      <c r="G1218" s="139"/>
      <c r="H1218" s="37"/>
      <c r="I1218" s="37"/>
      <c r="J1218" s="39"/>
      <c r="K1218" s="39"/>
      <c r="L1218" s="37"/>
      <c r="M1218" s="37"/>
      <c r="N1218" s="37"/>
      <c r="O1218" s="37"/>
      <c r="P1218" s="37"/>
      <c r="Q1218" s="37"/>
      <c r="R1218" s="37"/>
      <c r="S1218" s="37"/>
      <c r="T1218" s="37"/>
      <c r="U1218" s="37"/>
      <c r="V1218" s="37"/>
      <c r="W1218" s="37"/>
      <c r="X1218" s="37"/>
      <c r="Y1218" s="37"/>
      <c r="Z1218" s="37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</row>
    <row r="1219" spans="1:38" ht="15" x14ac:dyDescent="0.25">
      <c r="A1219" s="37"/>
      <c r="B1219" s="37"/>
      <c r="C1219" s="37"/>
      <c r="D1219" s="37"/>
      <c r="E1219" s="37"/>
      <c r="F1219" s="37"/>
      <c r="G1219" s="139"/>
      <c r="H1219" s="37"/>
      <c r="I1219" s="37"/>
      <c r="J1219" s="39"/>
      <c r="K1219" s="39"/>
      <c r="L1219" s="37"/>
      <c r="M1219" s="37"/>
      <c r="N1219" s="37"/>
      <c r="O1219" s="37"/>
      <c r="P1219" s="37"/>
      <c r="Q1219" s="37"/>
      <c r="R1219" s="37"/>
      <c r="S1219" s="37"/>
      <c r="T1219" s="37"/>
      <c r="U1219" s="37"/>
      <c r="V1219" s="37"/>
      <c r="W1219" s="37"/>
      <c r="X1219" s="37"/>
      <c r="Y1219" s="37"/>
      <c r="Z1219" s="37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</row>
    <row r="1220" spans="1:38" ht="15" x14ac:dyDescent="0.25">
      <c r="A1220" s="37"/>
      <c r="B1220" s="37"/>
      <c r="C1220" s="37"/>
      <c r="D1220" s="37"/>
      <c r="E1220" s="37"/>
      <c r="F1220" s="37"/>
      <c r="G1220" s="139"/>
      <c r="H1220" s="37"/>
      <c r="I1220" s="37"/>
      <c r="J1220" s="39"/>
      <c r="K1220" s="39"/>
      <c r="L1220" s="37"/>
      <c r="M1220" s="37"/>
      <c r="N1220" s="37"/>
      <c r="O1220" s="37"/>
      <c r="P1220" s="37"/>
      <c r="Q1220" s="37"/>
      <c r="R1220" s="37"/>
      <c r="S1220" s="37"/>
      <c r="T1220" s="37"/>
      <c r="U1220" s="37"/>
      <c r="V1220" s="37"/>
      <c r="W1220" s="37"/>
      <c r="X1220" s="37"/>
      <c r="Y1220" s="37"/>
      <c r="Z1220" s="37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</row>
    <row r="1221" spans="1:38" ht="15" x14ac:dyDescent="0.25">
      <c r="A1221" s="37"/>
      <c r="B1221" s="37"/>
      <c r="C1221" s="37"/>
      <c r="D1221" s="37"/>
      <c r="E1221" s="37"/>
      <c r="F1221" s="37"/>
      <c r="G1221" s="139"/>
      <c r="H1221" s="37"/>
      <c r="I1221" s="37"/>
      <c r="J1221" s="39"/>
      <c r="K1221" s="39"/>
      <c r="L1221" s="37"/>
      <c r="M1221" s="37"/>
      <c r="N1221" s="37"/>
      <c r="O1221" s="37"/>
      <c r="P1221" s="37"/>
      <c r="Q1221" s="37"/>
      <c r="R1221" s="37"/>
      <c r="S1221" s="37"/>
      <c r="T1221" s="37"/>
      <c r="U1221" s="37"/>
      <c r="V1221" s="37"/>
      <c r="W1221" s="37"/>
      <c r="X1221" s="37"/>
      <c r="Y1221" s="37"/>
      <c r="Z1221" s="37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</row>
    <row r="1222" spans="1:38" ht="15" x14ac:dyDescent="0.25">
      <c r="A1222" s="37"/>
      <c r="B1222" s="37"/>
      <c r="C1222" s="37"/>
      <c r="D1222" s="37"/>
      <c r="E1222" s="37"/>
      <c r="F1222" s="37"/>
      <c r="G1222" s="139"/>
      <c r="H1222" s="37"/>
      <c r="I1222" s="37"/>
      <c r="J1222" s="39"/>
      <c r="K1222" s="39"/>
      <c r="L1222" s="37"/>
      <c r="M1222" s="37"/>
      <c r="N1222" s="37"/>
      <c r="O1222" s="37"/>
      <c r="P1222" s="37"/>
      <c r="Q1222" s="37"/>
      <c r="R1222" s="37"/>
      <c r="S1222" s="37"/>
      <c r="T1222" s="37"/>
      <c r="U1222" s="37"/>
      <c r="V1222" s="37"/>
      <c r="W1222" s="37"/>
      <c r="X1222" s="37"/>
      <c r="Y1222" s="37"/>
      <c r="Z1222" s="37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</row>
    <row r="1223" spans="1:38" ht="15" x14ac:dyDescent="0.25">
      <c r="A1223" s="37"/>
      <c r="B1223" s="37"/>
      <c r="C1223" s="37"/>
      <c r="D1223" s="37"/>
      <c r="E1223" s="37"/>
      <c r="F1223" s="37"/>
      <c r="G1223" s="139"/>
      <c r="H1223" s="37"/>
      <c r="I1223" s="37"/>
      <c r="J1223" s="39"/>
      <c r="K1223" s="39"/>
      <c r="L1223" s="37"/>
      <c r="M1223" s="37"/>
      <c r="N1223" s="37"/>
      <c r="O1223" s="37"/>
      <c r="P1223" s="37"/>
      <c r="Q1223" s="37"/>
      <c r="R1223" s="37"/>
      <c r="S1223" s="37"/>
      <c r="T1223" s="37"/>
      <c r="U1223" s="37"/>
      <c r="V1223" s="37"/>
      <c r="W1223" s="37"/>
      <c r="X1223" s="37"/>
      <c r="Y1223" s="37"/>
      <c r="Z1223" s="37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</row>
    <row r="1224" spans="1:38" ht="15" x14ac:dyDescent="0.25">
      <c r="A1224" s="37"/>
      <c r="B1224" s="37"/>
      <c r="C1224" s="37"/>
      <c r="D1224" s="37"/>
      <c r="E1224" s="37"/>
      <c r="F1224" s="37"/>
      <c r="G1224" s="139"/>
      <c r="H1224" s="37"/>
      <c r="I1224" s="37"/>
      <c r="J1224" s="39"/>
      <c r="K1224" s="39"/>
      <c r="L1224" s="37"/>
      <c r="M1224" s="37"/>
      <c r="N1224" s="37"/>
      <c r="O1224" s="37"/>
      <c r="P1224" s="37"/>
      <c r="Q1224" s="37"/>
      <c r="R1224" s="37"/>
      <c r="S1224" s="37"/>
      <c r="T1224" s="37"/>
      <c r="U1224" s="37"/>
      <c r="V1224" s="37"/>
      <c r="W1224" s="37"/>
      <c r="X1224" s="37"/>
      <c r="Y1224" s="37"/>
      <c r="Z1224" s="37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</row>
    <row r="1225" spans="1:38" ht="15" x14ac:dyDescent="0.25">
      <c r="A1225" s="37"/>
      <c r="B1225" s="37"/>
      <c r="C1225" s="37"/>
      <c r="D1225" s="37"/>
      <c r="E1225" s="37"/>
      <c r="F1225" s="37"/>
      <c r="G1225" s="139"/>
      <c r="H1225" s="37"/>
      <c r="I1225" s="37"/>
      <c r="J1225" s="39"/>
      <c r="K1225" s="39"/>
      <c r="L1225" s="37"/>
      <c r="M1225" s="37"/>
      <c r="N1225" s="37"/>
      <c r="O1225" s="37"/>
      <c r="P1225" s="37"/>
      <c r="Q1225" s="37"/>
      <c r="R1225" s="37"/>
      <c r="S1225" s="37"/>
      <c r="T1225" s="37"/>
      <c r="U1225" s="37"/>
      <c r="V1225" s="37"/>
      <c r="W1225" s="37"/>
      <c r="X1225" s="37"/>
      <c r="Y1225" s="37"/>
      <c r="Z1225" s="37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</row>
    <row r="1226" spans="1:38" ht="15" x14ac:dyDescent="0.25">
      <c r="A1226" s="37"/>
      <c r="B1226" s="37"/>
      <c r="C1226" s="37"/>
      <c r="D1226" s="37"/>
      <c r="E1226" s="37"/>
      <c r="F1226" s="37"/>
      <c r="G1226" s="139"/>
      <c r="H1226" s="37"/>
      <c r="I1226" s="37"/>
      <c r="J1226" s="39"/>
      <c r="K1226" s="39"/>
      <c r="L1226" s="37"/>
      <c r="M1226" s="37"/>
      <c r="N1226" s="37"/>
      <c r="O1226" s="37"/>
      <c r="P1226" s="37"/>
      <c r="Q1226" s="37"/>
      <c r="R1226" s="37"/>
      <c r="S1226" s="37"/>
      <c r="T1226" s="37"/>
      <c r="U1226" s="37"/>
      <c r="V1226" s="37"/>
      <c r="W1226" s="37"/>
      <c r="X1226" s="37"/>
      <c r="Y1226" s="37"/>
      <c r="Z1226" s="37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</row>
    <row r="1227" spans="1:38" ht="15" x14ac:dyDescent="0.25">
      <c r="A1227" s="37"/>
      <c r="B1227" s="37"/>
      <c r="C1227" s="37"/>
      <c r="D1227" s="37"/>
      <c r="E1227" s="37"/>
      <c r="F1227" s="37"/>
      <c r="G1227" s="139"/>
      <c r="H1227" s="37"/>
      <c r="I1227" s="37"/>
      <c r="J1227" s="39"/>
      <c r="K1227" s="39"/>
      <c r="L1227" s="37"/>
      <c r="M1227" s="37"/>
      <c r="N1227" s="37"/>
      <c r="O1227" s="37"/>
      <c r="P1227" s="37"/>
      <c r="Q1227" s="37"/>
      <c r="R1227" s="37"/>
      <c r="S1227" s="37"/>
      <c r="T1227" s="37"/>
      <c r="U1227" s="37"/>
      <c r="V1227" s="37"/>
      <c r="W1227" s="37"/>
      <c r="X1227" s="37"/>
      <c r="Y1227" s="37"/>
      <c r="Z1227" s="37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</row>
    <row r="1228" spans="1:38" ht="15" x14ac:dyDescent="0.25">
      <c r="A1228" s="37"/>
      <c r="B1228" s="37"/>
      <c r="C1228" s="37"/>
      <c r="D1228" s="37"/>
      <c r="E1228" s="37"/>
      <c r="F1228" s="37"/>
      <c r="G1228" s="139"/>
      <c r="H1228" s="37"/>
      <c r="I1228" s="37"/>
      <c r="J1228" s="39"/>
      <c r="K1228" s="39"/>
      <c r="L1228" s="37"/>
      <c r="M1228" s="37"/>
      <c r="N1228" s="37"/>
      <c r="O1228" s="37"/>
      <c r="P1228" s="37"/>
      <c r="Q1228" s="37"/>
      <c r="R1228" s="37"/>
      <c r="S1228" s="37"/>
      <c r="T1228" s="37"/>
      <c r="U1228" s="37"/>
      <c r="V1228" s="37"/>
      <c r="W1228" s="37"/>
      <c r="X1228" s="37"/>
      <c r="Y1228" s="37"/>
      <c r="Z1228" s="37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</row>
    <row r="1229" spans="1:38" ht="15" x14ac:dyDescent="0.25">
      <c r="A1229" s="37"/>
      <c r="B1229" s="37"/>
      <c r="C1229" s="37"/>
      <c r="D1229" s="37"/>
      <c r="E1229" s="37"/>
      <c r="F1229" s="37"/>
      <c r="G1229" s="139"/>
      <c r="H1229" s="37"/>
      <c r="I1229" s="37"/>
      <c r="J1229" s="39"/>
      <c r="K1229" s="39"/>
      <c r="L1229" s="37"/>
      <c r="M1229" s="37"/>
      <c r="N1229" s="37"/>
      <c r="O1229" s="37"/>
      <c r="P1229" s="37"/>
      <c r="Q1229" s="37"/>
      <c r="R1229" s="37"/>
      <c r="S1229" s="37"/>
      <c r="T1229" s="37"/>
      <c r="U1229" s="37"/>
      <c r="V1229" s="37"/>
      <c r="W1229" s="37"/>
      <c r="X1229" s="37"/>
      <c r="Y1229" s="37"/>
      <c r="Z1229" s="37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</row>
    <row r="1230" spans="1:38" ht="15" x14ac:dyDescent="0.25">
      <c r="A1230" s="37"/>
      <c r="B1230" s="37"/>
      <c r="C1230" s="37"/>
      <c r="D1230" s="37"/>
      <c r="E1230" s="37"/>
      <c r="F1230" s="37"/>
      <c r="G1230" s="139"/>
      <c r="H1230" s="37"/>
      <c r="I1230" s="37"/>
      <c r="J1230" s="39"/>
      <c r="K1230" s="39"/>
      <c r="L1230" s="37"/>
      <c r="M1230" s="37"/>
      <c r="N1230" s="37"/>
      <c r="O1230" s="37"/>
      <c r="P1230" s="37"/>
      <c r="Q1230" s="37"/>
      <c r="R1230" s="37"/>
      <c r="S1230" s="37"/>
      <c r="T1230" s="37"/>
      <c r="U1230" s="37"/>
      <c r="V1230" s="37"/>
      <c r="W1230" s="37"/>
      <c r="X1230" s="37"/>
      <c r="Y1230" s="37"/>
      <c r="Z1230" s="37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</row>
    <row r="1231" spans="1:38" ht="15" x14ac:dyDescent="0.25">
      <c r="A1231" s="37"/>
      <c r="B1231" s="37"/>
      <c r="C1231" s="37"/>
      <c r="D1231" s="37"/>
      <c r="E1231" s="37"/>
      <c r="F1231" s="37"/>
      <c r="G1231" s="139"/>
      <c r="H1231" s="37"/>
      <c r="I1231" s="37"/>
      <c r="J1231" s="39"/>
      <c r="K1231" s="39"/>
      <c r="L1231" s="37"/>
      <c r="M1231" s="37"/>
      <c r="N1231" s="37"/>
      <c r="O1231" s="37"/>
      <c r="P1231" s="37"/>
      <c r="Q1231" s="37"/>
      <c r="R1231" s="37"/>
      <c r="S1231" s="37"/>
      <c r="T1231" s="37"/>
      <c r="U1231" s="37"/>
      <c r="V1231" s="37"/>
      <c r="W1231" s="37"/>
      <c r="X1231" s="37"/>
      <c r="Y1231" s="37"/>
      <c r="Z1231" s="37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</row>
    <row r="1232" spans="1:38" ht="15" x14ac:dyDescent="0.25">
      <c r="A1232" s="37"/>
      <c r="B1232" s="37"/>
      <c r="C1232" s="37"/>
      <c r="D1232" s="37"/>
      <c r="E1232" s="37"/>
      <c r="F1232" s="37"/>
      <c r="G1232" s="139"/>
      <c r="H1232" s="37"/>
      <c r="I1232" s="37"/>
      <c r="J1232" s="39"/>
      <c r="K1232" s="39"/>
      <c r="L1232" s="37"/>
      <c r="M1232" s="37"/>
      <c r="N1232" s="37"/>
      <c r="O1232" s="37"/>
      <c r="P1232" s="37"/>
      <c r="Q1232" s="37"/>
      <c r="R1232" s="37"/>
      <c r="S1232" s="37"/>
      <c r="T1232" s="37"/>
      <c r="U1232" s="37"/>
      <c r="V1232" s="37"/>
      <c r="W1232" s="37"/>
      <c r="X1232" s="37"/>
      <c r="Y1232" s="37"/>
      <c r="Z1232" s="37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</row>
    <row r="1233" spans="1:38" ht="15" x14ac:dyDescent="0.25">
      <c r="A1233" s="37"/>
      <c r="B1233" s="37"/>
      <c r="C1233" s="37"/>
      <c r="D1233" s="37"/>
      <c r="E1233" s="37"/>
      <c r="F1233" s="37"/>
      <c r="G1233" s="139"/>
      <c r="H1233" s="37"/>
      <c r="I1233" s="37"/>
      <c r="J1233" s="39"/>
      <c r="K1233" s="39"/>
      <c r="L1233" s="37"/>
      <c r="M1233" s="37"/>
      <c r="N1233" s="37"/>
      <c r="O1233" s="37"/>
      <c r="P1233" s="37"/>
      <c r="Q1233" s="37"/>
      <c r="R1233" s="37"/>
      <c r="S1233" s="37"/>
      <c r="T1233" s="37"/>
      <c r="U1233" s="37"/>
      <c r="V1233" s="37"/>
      <c r="W1233" s="37"/>
      <c r="X1233" s="37"/>
      <c r="Y1233" s="37"/>
      <c r="Z1233" s="37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</row>
    <row r="1234" spans="1:38" ht="15" x14ac:dyDescent="0.25">
      <c r="A1234" s="37"/>
      <c r="B1234" s="37"/>
      <c r="C1234" s="37"/>
      <c r="D1234" s="37"/>
      <c r="E1234" s="37"/>
      <c r="F1234" s="37"/>
      <c r="G1234" s="139"/>
      <c r="H1234" s="37"/>
      <c r="I1234" s="37"/>
      <c r="J1234" s="39"/>
      <c r="K1234" s="39"/>
      <c r="L1234" s="37"/>
      <c r="M1234" s="37"/>
      <c r="N1234" s="37"/>
      <c r="O1234" s="37"/>
      <c r="P1234" s="37"/>
      <c r="Q1234" s="37"/>
      <c r="R1234" s="37"/>
      <c r="S1234" s="37"/>
      <c r="T1234" s="37"/>
      <c r="U1234" s="37"/>
      <c r="V1234" s="37"/>
      <c r="W1234" s="37"/>
      <c r="X1234" s="37"/>
      <c r="Y1234" s="37"/>
      <c r="Z1234" s="37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</row>
    <row r="1235" spans="1:38" ht="15" x14ac:dyDescent="0.25">
      <c r="A1235" s="37"/>
      <c r="B1235" s="37"/>
      <c r="C1235" s="37"/>
      <c r="D1235" s="37"/>
      <c r="E1235" s="37"/>
      <c r="F1235" s="37"/>
      <c r="G1235" s="139"/>
      <c r="H1235" s="37"/>
      <c r="I1235" s="37"/>
      <c r="J1235" s="39"/>
      <c r="K1235" s="39"/>
      <c r="L1235" s="37"/>
      <c r="M1235" s="37"/>
      <c r="N1235" s="37"/>
      <c r="O1235" s="37"/>
      <c r="P1235" s="37"/>
      <c r="Q1235" s="37"/>
      <c r="R1235" s="37"/>
      <c r="S1235" s="37"/>
      <c r="T1235" s="37"/>
      <c r="U1235" s="37"/>
      <c r="V1235" s="37"/>
      <c r="W1235" s="37"/>
      <c r="X1235" s="37"/>
      <c r="Y1235" s="37"/>
      <c r="Z1235" s="37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</row>
    <row r="1236" spans="1:38" ht="15" x14ac:dyDescent="0.25">
      <c r="A1236" s="37"/>
      <c r="B1236" s="37"/>
      <c r="C1236" s="37"/>
      <c r="D1236" s="37"/>
      <c r="E1236" s="37"/>
      <c r="F1236" s="37"/>
      <c r="G1236" s="139"/>
      <c r="H1236" s="37"/>
      <c r="I1236" s="37"/>
      <c r="J1236" s="39"/>
      <c r="K1236" s="39"/>
      <c r="L1236" s="37"/>
      <c r="M1236" s="37"/>
      <c r="N1236" s="37"/>
      <c r="O1236" s="37"/>
      <c r="P1236" s="37"/>
      <c r="Q1236" s="37"/>
      <c r="R1236" s="37"/>
      <c r="S1236" s="37"/>
      <c r="T1236" s="37"/>
      <c r="U1236" s="37"/>
      <c r="V1236" s="37"/>
      <c r="W1236" s="37"/>
      <c r="X1236" s="37"/>
      <c r="Y1236" s="37"/>
      <c r="Z1236" s="37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</row>
    <row r="1237" spans="1:38" ht="15" x14ac:dyDescent="0.25">
      <c r="A1237" s="37"/>
      <c r="B1237" s="37"/>
      <c r="C1237" s="37"/>
      <c r="D1237" s="37"/>
      <c r="E1237" s="37"/>
      <c r="F1237" s="37"/>
      <c r="G1237" s="139"/>
      <c r="H1237" s="37"/>
      <c r="I1237" s="37"/>
      <c r="J1237" s="39"/>
      <c r="K1237" s="39"/>
      <c r="L1237" s="37"/>
      <c r="M1237" s="37"/>
      <c r="N1237" s="37"/>
      <c r="O1237" s="37"/>
      <c r="P1237" s="37"/>
      <c r="Q1237" s="37"/>
      <c r="R1237" s="37"/>
      <c r="S1237" s="37"/>
      <c r="T1237" s="37"/>
      <c r="U1237" s="37"/>
      <c r="V1237" s="37"/>
      <c r="W1237" s="37"/>
      <c r="X1237" s="37"/>
      <c r="Y1237" s="37"/>
      <c r="Z1237" s="37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</row>
    <row r="1238" spans="1:38" ht="15" x14ac:dyDescent="0.25">
      <c r="A1238" s="37"/>
      <c r="B1238" s="37"/>
      <c r="C1238" s="37"/>
      <c r="D1238" s="37"/>
      <c r="E1238" s="37"/>
      <c r="F1238" s="37"/>
      <c r="G1238" s="139"/>
      <c r="H1238" s="37"/>
      <c r="I1238" s="37"/>
      <c r="J1238" s="39"/>
      <c r="K1238" s="39"/>
      <c r="L1238" s="37"/>
      <c r="M1238" s="37"/>
      <c r="N1238" s="37"/>
      <c r="O1238" s="37"/>
      <c r="P1238" s="37"/>
      <c r="Q1238" s="37"/>
      <c r="R1238" s="37"/>
      <c r="S1238" s="37"/>
      <c r="T1238" s="37"/>
      <c r="U1238" s="37"/>
      <c r="V1238" s="37"/>
      <c r="W1238" s="37"/>
      <c r="X1238" s="37"/>
      <c r="Y1238" s="37"/>
      <c r="Z1238" s="37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</row>
    <row r="1239" spans="1:38" ht="15" x14ac:dyDescent="0.25">
      <c r="A1239" s="37"/>
      <c r="B1239" s="37"/>
      <c r="C1239" s="37"/>
      <c r="D1239" s="37"/>
      <c r="E1239" s="37"/>
      <c r="F1239" s="37"/>
      <c r="G1239" s="139"/>
      <c r="H1239" s="37"/>
      <c r="I1239" s="37"/>
      <c r="J1239" s="39"/>
      <c r="K1239" s="39"/>
      <c r="L1239" s="37"/>
      <c r="M1239" s="37"/>
      <c r="N1239" s="37"/>
      <c r="O1239" s="37"/>
      <c r="P1239" s="37"/>
      <c r="Q1239" s="37"/>
      <c r="R1239" s="37"/>
      <c r="S1239" s="37"/>
      <c r="T1239" s="37"/>
      <c r="U1239" s="37"/>
      <c r="V1239" s="37"/>
      <c r="W1239" s="37"/>
      <c r="X1239" s="37"/>
      <c r="Y1239" s="37"/>
      <c r="Z1239" s="37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</row>
    <row r="1240" spans="1:38" ht="15" x14ac:dyDescent="0.25">
      <c r="A1240" s="37"/>
      <c r="B1240" s="37"/>
      <c r="C1240" s="37"/>
      <c r="D1240" s="37"/>
      <c r="E1240" s="37"/>
      <c r="F1240" s="37"/>
      <c r="G1240" s="139"/>
      <c r="H1240" s="37"/>
      <c r="I1240" s="37"/>
      <c r="J1240" s="39"/>
      <c r="K1240" s="39"/>
      <c r="L1240" s="37"/>
      <c r="M1240" s="37"/>
      <c r="N1240" s="37"/>
      <c r="O1240" s="37"/>
      <c r="P1240" s="37"/>
      <c r="Q1240" s="37"/>
      <c r="R1240" s="37"/>
      <c r="S1240" s="37"/>
      <c r="T1240" s="37"/>
      <c r="U1240" s="37"/>
      <c r="V1240" s="37"/>
      <c r="W1240" s="37"/>
      <c r="X1240" s="37"/>
      <c r="Y1240" s="37"/>
      <c r="Z1240" s="37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</row>
    <row r="1241" spans="1:38" ht="15" x14ac:dyDescent="0.25">
      <c r="A1241" s="37"/>
      <c r="B1241" s="37"/>
      <c r="C1241" s="37"/>
      <c r="D1241" s="37"/>
      <c r="E1241" s="37"/>
      <c r="F1241" s="37"/>
      <c r="G1241" s="139"/>
      <c r="H1241" s="37"/>
      <c r="I1241" s="37"/>
      <c r="J1241" s="39"/>
      <c r="K1241" s="39"/>
      <c r="L1241" s="37"/>
      <c r="M1241" s="37"/>
      <c r="N1241" s="37"/>
      <c r="O1241" s="37"/>
      <c r="P1241" s="37"/>
      <c r="Q1241" s="37"/>
      <c r="R1241" s="37"/>
      <c r="S1241" s="37"/>
      <c r="T1241" s="37"/>
      <c r="U1241" s="37"/>
      <c r="V1241" s="37"/>
      <c r="W1241" s="37"/>
      <c r="X1241" s="37"/>
      <c r="Y1241" s="37"/>
      <c r="Z1241" s="37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</row>
    <row r="1242" spans="1:38" ht="15" x14ac:dyDescent="0.25">
      <c r="A1242" s="37"/>
      <c r="B1242" s="37"/>
      <c r="C1242" s="37"/>
      <c r="D1242" s="37"/>
      <c r="E1242" s="37"/>
      <c r="F1242" s="37"/>
      <c r="G1242" s="139"/>
      <c r="H1242" s="37"/>
      <c r="I1242" s="37"/>
      <c r="J1242" s="39"/>
      <c r="K1242" s="39"/>
      <c r="L1242" s="37"/>
      <c r="M1242" s="37"/>
      <c r="N1242" s="37"/>
      <c r="O1242" s="37"/>
      <c r="P1242" s="37"/>
      <c r="Q1242" s="37"/>
      <c r="R1242" s="37"/>
      <c r="S1242" s="37"/>
      <c r="T1242" s="37"/>
      <c r="U1242" s="37"/>
      <c r="V1242" s="37"/>
      <c r="W1242" s="37"/>
      <c r="X1242" s="37"/>
      <c r="Y1242" s="37"/>
      <c r="Z1242" s="37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</row>
    <row r="1243" spans="1:38" ht="15" x14ac:dyDescent="0.25">
      <c r="A1243" s="37"/>
      <c r="B1243" s="37"/>
      <c r="C1243" s="37"/>
      <c r="D1243" s="37"/>
      <c r="E1243" s="37"/>
      <c r="F1243" s="37"/>
      <c r="G1243" s="139"/>
      <c r="H1243" s="37"/>
      <c r="I1243" s="37"/>
      <c r="J1243" s="39"/>
      <c r="K1243" s="39"/>
      <c r="L1243" s="37"/>
      <c r="M1243" s="37"/>
      <c r="N1243" s="37"/>
      <c r="O1243" s="37"/>
      <c r="P1243" s="37"/>
      <c r="Q1243" s="37"/>
      <c r="R1243" s="37"/>
      <c r="S1243" s="37"/>
      <c r="T1243" s="37"/>
      <c r="U1243" s="37"/>
      <c r="V1243" s="37"/>
      <c r="W1243" s="37"/>
      <c r="X1243" s="37"/>
      <c r="Y1243" s="37"/>
      <c r="Z1243" s="37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</row>
    <row r="1244" spans="1:38" ht="15" x14ac:dyDescent="0.25">
      <c r="A1244" s="37"/>
      <c r="B1244" s="37"/>
      <c r="C1244" s="37"/>
      <c r="D1244" s="37"/>
      <c r="E1244" s="37"/>
      <c r="F1244" s="37"/>
      <c r="G1244" s="139"/>
      <c r="H1244" s="37"/>
      <c r="I1244" s="37"/>
      <c r="J1244" s="39"/>
      <c r="K1244" s="39"/>
      <c r="L1244" s="37"/>
      <c r="M1244" s="37"/>
      <c r="N1244" s="37"/>
      <c r="O1244" s="37"/>
      <c r="P1244" s="37"/>
      <c r="Q1244" s="37"/>
      <c r="R1244" s="37"/>
      <c r="S1244" s="37"/>
      <c r="T1244" s="37"/>
      <c r="U1244" s="37"/>
      <c r="V1244" s="37"/>
      <c r="W1244" s="37"/>
      <c r="X1244" s="37"/>
      <c r="Y1244" s="37"/>
      <c r="Z1244" s="37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</row>
    <row r="1245" spans="1:38" ht="15" x14ac:dyDescent="0.25">
      <c r="A1245" s="37"/>
      <c r="B1245" s="37"/>
      <c r="C1245" s="37"/>
      <c r="D1245" s="37"/>
      <c r="E1245" s="37"/>
      <c r="F1245" s="37"/>
      <c r="G1245" s="139"/>
      <c r="H1245" s="37"/>
      <c r="I1245" s="37"/>
      <c r="J1245" s="39"/>
      <c r="K1245" s="39"/>
      <c r="L1245" s="37"/>
      <c r="M1245" s="37"/>
      <c r="N1245" s="37"/>
      <c r="O1245" s="37"/>
      <c r="P1245" s="37"/>
      <c r="Q1245" s="37"/>
      <c r="R1245" s="37"/>
      <c r="S1245" s="37"/>
      <c r="T1245" s="37"/>
      <c r="U1245" s="37"/>
      <c r="V1245" s="37"/>
      <c r="W1245" s="37"/>
      <c r="X1245" s="37"/>
      <c r="Y1245" s="37"/>
      <c r="Z1245" s="37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</row>
    <row r="1246" spans="1:38" ht="15" x14ac:dyDescent="0.25">
      <c r="A1246" s="37"/>
      <c r="B1246" s="37"/>
      <c r="C1246" s="37"/>
      <c r="D1246" s="37"/>
      <c r="E1246" s="37"/>
      <c r="F1246" s="37"/>
      <c r="G1246" s="139"/>
      <c r="H1246" s="37"/>
      <c r="I1246" s="37"/>
      <c r="J1246" s="39"/>
      <c r="K1246" s="39"/>
      <c r="L1246" s="37"/>
      <c r="M1246" s="37"/>
      <c r="N1246" s="37"/>
      <c r="O1246" s="37"/>
      <c r="P1246" s="37"/>
      <c r="Q1246" s="37"/>
      <c r="R1246" s="37"/>
      <c r="S1246" s="37"/>
      <c r="T1246" s="37"/>
      <c r="U1246" s="37"/>
      <c r="V1246" s="37"/>
      <c r="W1246" s="37"/>
      <c r="X1246" s="37"/>
      <c r="Y1246" s="37"/>
      <c r="Z1246" s="37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</row>
    <row r="1247" spans="1:38" ht="15" x14ac:dyDescent="0.25">
      <c r="A1247" s="37"/>
      <c r="B1247" s="37"/>
      <c r="C1247" s="37"/>
      <c r="D1247" s="37"/>
      <c r="E1247" s="37"/>
      <c r="F1247" s="37"/>
      <c r="G1247" s="139"/>
      <c r="H1247" s="37"/>
      <c r="I1247" s="37"/>
      <c r="J1247" s="39"/>
      <c r="K1247" s="39"/>
      <c r="L1247" s="37"/>
      <c r="M1247" s="37"/>
      <c r="N1247" s="37"/>
      <c r="O1247" s="37"/>
      <c r="P1247" s="37"/>
      <c r="Q1247" s="37"/>
      <c r="R1247" s="37"/>
      <c r="S1247" s="37"/>
      <c r="T1247" s="37"/>
      <c r="U1247" s="37"/>
      <c r="V1247" s="37"/>
      <c r="W1247" s="37"/>
      <c r="X1247" s="37"/>
      <c r="Y1247" s="37"/>
      <c r="Z1247" s="37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</row>
    <row r="1248" spans="1:38" ht="15" x14ac:dyDescent="0.25">
      <c r="A1248" s="37"/>
      <c r="B1248" s="37"/>
      <c r="C1248" s="37"/>
      <c r="D1248" s="37"/>
      <c r="E1248" s="37"/>
      <c r="F1248" s="37"/>
      <c r="G1248" s="139"/>
      <c r="H1248" s="37"/>
      <c r="I1248" s="37"/>
      <c r="J1248" s="39"/>
      <c r="K1248" s="39"/>
      <c r="L1248" s="37"/>
      <c r="M1248" s="37"/>
      <c r="N1248" s="37"/>
      <c r="O1248" s="37"/>
      <c r="P1248" s="37"/>
      <c r="Q1248" s="37"/>
      <c r="R1248" s="37"/>
      <c r="S1248" s="37"/>
      <c r="T1248" s="37"/>
      <c r="U1248" s="37"/>
      <c r="V1248" s="37"/>
      <c r="W1248" s="37"/>
      <c r="X1248" s="37"/>
      <c r="Y1248" s="37"/>
      <c r="Z1248" s="37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</row>
    <row r="1249" spans="1:38" ht="15" x14ac:dyDescent="0.25">
      <c r="A1249" s="37"/>
      <c r="B1249" s="37"/>
      <c r="C1249" s="37"/>
      <c r="D1249" s="37"/>
      <c r="E1249" s="37"/>
      <c r="F1249" s="37"/>
      <c r="G1249" s="139"/>
      <c r="H1249" s="37"/>
      <c r="I1249" s="37"/>
      <c r="J1249" s="39"/>
      <c r="K1249" s="39"/>
      <c r="L1249" s="37"/>
      <c r="M1249" s="37"/>
      <c r="N1249" s="37"/>
      <c r="O1249" s="37"/>
      <c r="P1249" s="37"/>
      <c r="Q1249" s="37"/>
      <c r="R1249" s="37"/>
      <c r="S1249" s="37"/>
      <c r="T1249" s="37"/>
      <c r="U1249" s="37"/>
      <c r="V1249" s="37"/>
      <c r="W1249" s="37"/>
      <c r="X1249" s="37"/>
      <c r="Y1249" s="37"/>
      <c r="Z1249" s="37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</row>
    <row r="1250" spans="1:38" ht="15" x14ac:dyDescent="0.25">
      <c r="A1250" s="37"/>
      <c r="B1250" s="37"/>
      <c r="C1250" s="37"/>
      <c r="D1250" s="37"/>
      <c r="E1250" s="37"/>
      <c r="F1250" s="37"/>
      <c r="G1250" s="139"/>
      <c r="H1250" s="37"/>
      <c r="I1250" s="37"/>
      <c r="J1250" s="39"/>
      <c r="K1250" s="39"/>
      <c r="L1250" s="37"/>
      <c r="M1250" s="37"/>
      <c r="N1250" s="37"/>
      <c r="O1250" s="37"/>
      <c r="P1250" s="37"/>
      <c r="Q1250" s="37"/>
      <c r="R1250" s="37"/>
      <c r="S1250" s="37"/>
      <c r="T1250" s="37"/>
      <c r="U1250" s="37"/>
      <c r="V1250" s="37"/>
      <c r="W1250" s="37"/>
      <c r="X1250" s="37"/>
      <c r="Y1250" s="37"/>
      <c r="Z1250" s="37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</row>
    <row r="1251" spans="1:38" ht="15" x14ac:dyDescent="0.25">
      <c r="A1251" s="37"/>
      <c r="B1251" s="37"/>
      <c r="C1251" s="37"/>
      <c r="D1251" s="37"/>
      <c r="E1251" s="37"/>
      <c r="F1251" s="37"/>
      <c r="G1251" s="139"/>
      <c r="H1251" s="37"/>
      <c r="I1251" s="37"/>
      <c r="J1251" s="39"/>
      <c r="K1251" s="39"/>
      <c r="L1251" s="37"/>
      <c r="M1251" s="37"/>
      <c r="N1251" s="37"/>
      <c r="O1251" s="37"/>
      <c r="P1251" s="37"/>
      <c r="Q1251" s="37"/>
      <c r="R1251" s="37"/>
      <c r="S1251" s="37"/>
      <c r="T1251" s="37"/>
      <c r="U1251" s="37"/>
      <c r="V1251" s="37"/>
      <c r="W1251" s="37"/>
      <c r="X1251" s="37"/>
      <c r="Y1251" s="37"/>
      <c r="Z1251" s="37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</row>
    <row r="1252" spans="1:38" ht="15" x14ac:dyDescent="0.25">
      <c r="A1252" s="37"/>
      <c r="B1252" s="37"/>
      <c r="C1252" s="37"/>
      <c r="D1252" s="37"/>
      <c r="E1252" s="37"/>
      <c r="F1252" s="37"/>
      <c r="G1252" s="139"/>
      <c r="H1252" s="37"/>
      <c r="I1252" s="37"/>
      <c r="J1252" s="39"/>
      <c r="K1252" s="39"/>
      <c r="L1252" s="37"/>
      <c r="M1252" s="37"/>
      <c r="N1252" s="37"/>
      <c r="O1252" s="37"/>
      <c r="P1252" s="37"/>
      <c r="Q1252" s="37"/>
      <c r="R1252" s="37"/>
      <c r="S1252" s="37"/>
      <c r="T1252" s="37"/>
      <c r="U1252" s="37"/>
      <c r="V1252" s="37"/>
      <c r="W1252" s="37"/>
      <c r="X1252" s="37"/>
      <c r="Y1252" s="37"/>
      <c r="Z1252" s="37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</row>
    <row r="1253" spans="1:38" ht="15" x14ac:dyDescent="0.25">
      <c r="A1253" s="37"/>
      <c r="B1253" s="37"/>
      <c r="C1253" s="37"/>
      <c r="D1253" s="37"/>
      <c r="E1253" s="37"/>
      <c r="F1253" s="37"/>
      <c r="G1253" s="139"/>
      <c r="H1253" s="37"/>
      <c r="I1253" s="37"/>
      <c r="J1253" s="39"/>
      <c r="K1253" s="39"/>
      <c r="L1253" s="37"/>
      <c r="M1253" s="37"/>
      <c r="N1253" s="37"/>
      <c r="O1253" s="37"/>
      <c r="P1253" s="37"/>
      <c r="Q1253" s="37"/>
      <c r="R1253" s="37"/>
      <c r="S1253" s="37"/>
      <c r="T1253" s="37"/>
      <c r="U1253" s="37"/>
      <c r="V1253" s="37"/>
      <c r="W1253" s="37"/>
      <c r="X1253" s="37"/>
      <c r="Y1253" s="37"/>
      <c r="Z1253" s="37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</row>
    <row r="1254" spans="1:38" ht="15" x14ac:dyDescent="0.25">
      <c r="A1254" s="37"/>
      <c r="B1254" s="37"/>
      <c r="C1254" s="37"/>
      <c r="D1254" s="37"/>
      <c r="E1254" s="37"/>
      <c r="F1254" s="37"/>
      <c r="G1254" s="139"/>
      <c r="H1254" s="37"/>
      <c r="I1254" s="37"/>
      <c r="J1254" s="39"/>
      <c r="K1254" s="39"/>
      <c r="L1254" s="37"/>
      <c r="M1254" s="37"/>
      <c r="N1254" s="37"/>
      <c r="O1254" s="37"/>
      <c r="P1254" s="37"/>
      <c r="Q1254" s="37"/>
      <c r="R1254" s="37"/>
      <c r="S1254" s="37"/>
      <c r="T1254" s="37"/>
      <c r="U1254" s="37"/>
      <c r="V1254" s="37"/>
      <c r="W1254" s="37"/>
      <c r="X1254" s="37"/>
      <c r="Y1254" s="37"/>
      <c r="Z1254" s="37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</row>
    <row r="1255" spans="1:38" ht="15" x14ac:dyDescent="0.25">
      <c r="A1255" s="37"/>
      <c r="B1255" s="37"/>
      <c r="C1255" s="37"/>
      <c r="D1255" s="37"/>
      <c r="E1255" s="37"/>
      <c r="F1255" s="37"/>
      <c r="G1255" s="139"/>
      <c r="H1255" s="37"/>
      <c r="I1255" s="37"/>
      <c r="J1255" s="39"/>
      <c r="K1255" s="39"/>
      <c r="L1255" s="37"/>
      <c r="M1255" s="37"/>
      <c r="N1255" s="37"/>
      <c r="O1255" s="37"/>
      <c r="P1255" s="37"/>
      <c r="Q1255" s="37"/>
      <c r="R1255" s="37"/>
      <c r="S1255" s="37"/>
      <c r="T1255" s="37"/>
      <c r="U1255" s="37"/>
      <c r="V1255" s="37"/>
      <c r="W1255" s="37"/>
      <c r="X1255" s="37"/>
      <c r="Y1255" s="37"/>
      <c r="Z1255" s="37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</row>
    <row r="1256" spans="1:38" ht="15" x14ac:dyDescent="0.25">
      <c r="A1256" s="37"/>
      <c r="B1256" s="37"/>
      <c r="C1256" s="37"/>
      <c r="D1256" s="37"/>
      <c r="E1256" s="37"/>
      <c r="F1256" s="37"/>
      <c r="G1256" s="139"/>
      <c r="H1256" s="37"/>
      <c r="I1256" s="37"/>
      <c r="J1256" s="39"/>
      <c r="K1256" s="39"/>
      <c r="L1256" s="37"/>
      <c r="M1256" s="37"/>
      <c r="N1256" s="37"/>
      <c r="O1256" s="37"/>
      <c r="P1256" s="37"/>
      <c r="Q1256" s="37"/>
      <c r="R1256" s="37"/>
      <c r="S1256" s="37"/>
      <c r="T1256" s="37"/>
      <c r="U1256" s="37"/>
      <c r="V1256" s="37"/>
      <c r="W1256" s="37"/>
      <c r="X1256" s="37"/>
      <c r="Y1256" s="37"/>
      <c r="Z1256" s="37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</row>
    <row r="1257" spans="1:38" ht="15" x14ac:dyDescent="0.25">
      <c r="A1257" s="37"/>
      <c r="B1257" s="37"/>
      <c r="C1257" s="37"/>
      <c r="D1257" s="37"/>
      <c r="E1257" s="37"/>
      <c r="F1257" s="37"/>
      <c r="G1257" s="139"/>
      <c r="H1257" s="37"/>
      <c r="I1257" s="37"/>
      <c r="J1257" s="39"/>
      <c r="K1257" s="39"/>
      <c r="L1257" s="37"/>
      <c r="M1257" s="37"/>
      <c r="N1257" s="37"/>
      <c r="O1257" s="37"/>
      <c r="P1257" s="37"/>
      <c r="Q1257" s="37"/>
      <c r="R1257" s="37"/>
      <c r="S1257" s="37"/>
      <c r="T1257" s="37"/>
      <c r="U1257" s="37"/>
      <c r="V1257" s="37"/>
      <c r="W1257" s="37"/>
      <c r="X1257" s="37"/>
      <c r="Y1257" s="37"/>
      <c r="Z1257" s="37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</row>
    <row r="1258" spans="1:38" ht="15" x14ac:dyDescent="0.25">
      <c r="A1258" s="37"/>
      <c r="B1258" s="37"/>
      <c r="C1258" s="37"/>
      <c r="D1258" s="37"/>
      <c r="E1258" s="37"/>
      <c r="F1258" s="37"/>
      <c r="G1258" s="139"/>
      <c r="H1258" s="37"/>
      <c r="I1258" s="37"/>
      <c r="J1258" s="39"/>
      <c r="K1258" s="39"/>
      <c r="L1258" s="37"/>
      <c r="M1258" s="37"/>
      <c r="N1258" s="37"/>
      <c r="O1258" s="37"/>
      <c r="P1258" s="37"/>
      <c r="Q1258" s="37"/>
      <c r="R1258" s="37"/>
      <c r="S1258" s="37"/>
      <c r="T1258" s="37"/>
      <c r="U1258" s="37"/>
      <c r="V1258" s="37"/>
      <c r="W1258" s="37"/>
      <c r="X1258" s="37"/>
      <c r="Y1258" s="37"/>
      <c r="Z1258" s="37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</row>
    <row r="1259" spans="1:38" ht="15" x14ac:dyDescent="0.25">
      <c r="A1259" s="37"/>
      <c r="B1259" s="37"/>
      <c r="C1259" s="37"/>
      <c r="D1259" s="37"/>
      <c r="E1259" s="37"/>
      <c r="F1259" s="37"/>
      <c r="G1259" s="139"/>
      <c r="H1259" s="37"/>
      <c r="I1259" s="37"/>
      <c r="J1259" s="39"/>
      <c r="K1259" s="39"/>
      <c r="L1259" s="37"/>
      <c r="M1259" s="37"/>
      <c r="N1259" s="37"/>
      <c r="O1259" s="37"/>
      <c r="P1259" s="37"/>
      <c r="Q1259" s="37"/>
      <c r="R1259" s="37"/>
      <c r="S1259" s="37"/>
      <c r="T1259" s="37"/>
      <c r="U1259" s="37"/>
      <c r="V1259" s="37"/>
      <c r="W1259" s="37"/>
      <c r="X1259" s="37"/>
      <c r="Y1259" s="37"/>
      <c r="Z1259" s="37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</row>
    <row r="1260" spans="1:38" ht="15.75" x14ac:dyDescent="0.25">
      <c r="A1260" s="37"/>
      <c r="B1260" s="49"/>
      <c r="C1260" s="49"/>
      <c r="D1260" s="49"/>
      <c r="E1260" s="49"/>
      <c r="F1260" s="49"/>
      <c r="G1260" s="181"/>
      <c r="H1260" s="49"/>
      <c r="I1260" s="49"/>
      <c r="J1260" s="182"/>
      <c r="K1260" s="182"/>
      <c r="L1260" s="49"/>
      <c r="M1260" s="49"/>
      <c r="N1260" s="49"/>
      <c r="O1260" s="49"/>
      <c r="P1260" s="49"/>
      <c r="Q1260" s="49"/>
      <c r="R1260" s="49"/>
      <c r="S1260" s="49"/>
      <c r="T1260" s="49"/>
      <c r="U1260" s="49"/>
      <c r="V1260" s="49"/>
      <c r="W1260" s="49"/>
      <c r="X1260" s="49"/>
      <c r="Y1260" s="49"/>
      <c r="Z1260" s="49"/>
      <c r="AA1260" s="50"/>
      <c r="AB1260" s="50"/>
      <c r="AC1260" s="50"/>
      <c r="AD1260" s="50"/>
      <c r="AE1260" s="50"/>
      <c r="AF1260" s="50"/>
      <c r="AG1260" s="50"/>
      <c r="AH1260" s="50"/>
      <c r="AI1260" s="50"/>
      <c r="AJ1260" s="50"/>
      <c r="AK1260" s="50"/>
      <c r="AL1260" s="50"/>
    </row>
    <row r="1261" spans="1:38" ht="15.75" x14ac:dyDescent="0.25">
      <c r="A1261" s="37"/>
      <c r="B1261" s="49"/>
      <c r="C1261" s="49"/>
      <c r="D1261" s="49"/>
      <c r="E1261" s="49"/>
      <c r="F1261" s="49"/>
      <c r="G1261" s="181"/>
      <c r="H1261" s="49"/>
      <c r="I1261" s="49"/>
      <c r="J1261" s="182"/>
      <c r="K1261" s="182"/>
      <c r="L1261" s="49"/>
      <c r="M1261" s="49"/>
      <c r="N1261" s="49"/>
      <c r="O1261" s="49"/>
      <c r="P1261" s="49"/>
      <c r="Q1261" s="49"/>
      <c r="R1261" s="49"/>
      <c r="S1261" s="49"/>
      <c r="T1261" s="49"/>
      <c r="U1261" s="49"/>
      <c r="V1261" s="49"/>
      <c r="W1261" s="49"/>
      <c r="X1261" s="49"/>
      <c r="Y1261" s="49"/>
      <c r="Z1261" s="49"/>
      <c r="AA1261" s="50"/>
      <c r="AB1261" s="50"/>
      <c r="AC1261" s="50"/>
      <c r="AD1261" s="50"/>
      <c r="AE1261" s="50"/>
      <c r="AF1261" s="50"/>
      <c r="AG1261" s="50"/>
      <c r="AH1261" s="50"/>
      <c r="AI1261" s="50"/>
      <c r="AJ1261" s="50"/>
      <c r="AK1261" s="50"/>
      <c r="AL1261" s="50"/>
    </row>
    <row r="1262" spans="1:38" ht="15.75" x14ac:dyDescent="0.25">
      <c r="A1262" s="37"/>
      <c r="B1262" s="49"/>
      <c r="C1262" s="49"/>
      <c r="D1262" s="49"/>
      <c r="E1262" s="49"/>
      <c r="F1262" s="49"/>
      <c r="G1262" s="181"/>
      <c r="H1262" s="49"/>
      <c r="I1262" s="49"/>
      <c r="J1262" s="182"/>
      <c r="K1262" s="182"/>
      <c r="L1262" s="49"/>
      <c r="M1262" s="49"/>
      <c r="N1262" s="49"/>
      <c r="O1262" s="49"/>
      <c r="P1262" s="49"/>
      <c r="Q1262" s="49"/>
      <c r="R1262" s="49"/>
      <c r="S1262" s="49"/>
      <c r="T1262" s="49"/>
      <c r="U1262" s="49"/>
      <c r="V1262" s="49"/>
      <c r="W1262" s="49"/>
      <c r="X1262" s="49"/>
      <c r="Y1262" s="49"/>
      <c r="Z1262" s="49"/>
      <c r="AA1262" s="50"/>
      <c r="AB1262" s="50"/>
      <c r="AC1262" s="50"/>
      <c r="AD1262" s="50"/>
      <c r="AE1262" s="50"/>
      <c r="AF1262" s="50"/>
      <c r="AG1262" s="50"/>
      <c r="AH1262" s="50"/>
      <c r="AI1262" s="50"/>
      <c r="AJ1262" s="50"/>
      <c r="AK1262" s="50"/>
      <c r="AL1262" s="50"/>
    </row>
    <row r="1263" spans="1:38" ht="15.75" x14ac:dyDescent="0.25">
      <c r="A1263" s="37"/>
      <c r="B1263" s="49"/>
      <c r="C1263" s="49"/>
      <c r="D1263" s="49"/>
      <c r="E1263" s="49"/>
      <c r="F1263" s="49"/>
      <c r="G1263" s="181"/>
      <c r="H1263" s="49"/>
      <c r="I1263" s="49"/>
      <c r="J1263" s="182"/>
      <c r="K1263" s="182"/>
      <c r="L1263" s="49"/>
      <c r="M1263" s="49"/>
      <c r="N1263" s="49"/>
      <c r="O1263" s="49"/>
      <c r="P1263" s="49"/>
      <c r="Q1263" s="49"/>
      <c r="R1263" s="49"/>
      <c r="S1263" s="49"/>
      <c r="T1263" s="49"/>
      <c r="U1263" s="49"/>
      <c r="V1263" s="49"/>
      <c r="W1263" s="49"/>
      <c r="X1263" s="49"/>
      <c r="Y1263" s="49"/>
      <c r="Z1263" s="49"/>
      <c r="AA1263" s="50"/>
      <c r="AB1263" s="50"/>
      <c r="AC1263" s="50"/>
      <c r="AD1263" s="50"/>
      <c r="AE1263" s="50"/>
      <c r="AF1263" s="50"/>
      <c r="AG1263" s="50"/>
      <c r="AH1263" s="50"/>
      <c r="AI1263" s="50"/>
      <c r="AJ1263" s="50"/>
      <c r="AK1263" s="50"/>
      <c r="AL1263" s="50"/>
    </row>
    <row r="1264" spans="1:38" ht="15.75" x14ac:dyDescent="0.25">
      <c r="A1264" s="37"/>
      <c r="B1264" s="49"/>
      <c r="C1264" s="49"/>
      <c r="D1264" s="49"/>
      <c r="E1264" s="49"/>
      <c r="F1264" s="49"/>
      <c r="G1264" s="181"/>
      <c r="H1264" s="49"/>
      <c r="I1264" s="49"/>
      <c r="J1264" s="182"/>
      <c r="K1264" s="182"/>
      <c r="L1264" s="49"/>
      <c r="M1264" s="49"/>
      <c r="N1264" s="49"/>
      <c r="O1264" s="49"/>
      <c r="P1264" s="49"/>
      <c r="Q1264" s="49"/>
      <c r="R1264" s="49"/>
      <c r="S1264" s="49"/>
      <c r="T1264" s="49"/>
      <c r="U1264" s="49"/>
      <c r="V1264" s="49"/>
      <c r="W1264" s="49"/>
      <c r="X1264" s="49"/>
      <c r="Y1264" s="49"/>
      <c r="Z1264" s="49"/>
      <c r="AA1264" s="50"/>
      <c r="AB1264" s="50"/>
      <c r="AC1264" s="50"/>
      <c r="AD1264" s="50"/>
      <c r="AE1264" s="50"/>
      <c r="AF1264" s="50"/>
      <c r="AG1264" s="50"/>
      <c r="AH1264" s="50"/>
      <c r="AI1264" s="50"/>
      <c r="AJ1264" s="50"/>
      <c r="AK1264" s="50"/>
      <c r="AL1264" s="50"/>
    </row>
    <row r="1265" spans="1:38" ht="15.75" x14ac:dyDescent="0.25">
      <c r="A1265" s="37"/>
      <c r="B1265" s="49"/>
      <c r="C1265" s="49"/>
      <c r="D1265" s="49"/>
      <c r="E1265" s="49"/>
      <c r="F1265" s="49"/>
      <c r="G1265" s="181"/>
      <c r="H1265" s="49"/>
      <c r="I1265" s="49"/>
      <c r="J1265" s="182"/>
      <c r="K1265" s="182"/>
      <c r="L1265" s="49"/>
      <c r="M1265" s="49"/>
      <c r="N1265" s="49"/>
      <c r="O1265" s="49"/>
      <c r="P1265" s="49"/>
      <c r="Q1265" s="49"/>
      <c r="R1265" s="49"/>
      <c r="S1265" s="49"/>
      <c r="T1265" s="49"/>
      <c r="U1265" s="49"/>
      <c r="V1265" s="49"/>
      <c r="W1265" s="49"/>
      <c r="X1265" s="49"/>
      <c r="Y1265" s="49"/>
      <c r="Z1265" s="49"/>
      <c r="AA1265" s="50"/>
      <c r="AB1265" s="50"/>
      <c r="AC1265" s="50"/>
      <c r="AD1265" s="50"/>
      <c r="AE1265" s="50"/>
      <c r="AF1265" s="50"/>
      <c r="AG1265" s="50"/>
      <c r="AH1265" s="50"/>
      <c r="AI1265" s="50"/>
      <c r="AJ1265" s="50"/>
      <c r="AK1265" s="50"/>
      <c r="AL1265" s="50"/>
    </row>
    <row r="1266" spans="1:38" ht="15.75" x14ac:dyDescent="0.25">
      <c r="A1266" s="37"/>
      <c r="B1266" s="49"/>
      <c r="C1266" s="49"/>
      <c r="D1266" s="49"/>
      <c r="E1266" s="49"/>
      <c r="F1266" s="49"/>
      <c r="G1266" s="181"/>
      <c r="H1266" s="49"/>
      <c r="I1266" s="49"/>
      <c r="J1266" s="182"/>
      <c r="K1266" s="182"/>
      <c r="L1266" s="49"/>
      <c r="M1266" s="49"/>
      <c r="N1266" s="49"/>
      <c r="O1266" s="49"/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50"/>
      <c r="AB1266" s="50"/>
      <c r="AC1266" s="50"/>
      <c r="AD1266" s="50"/>
      <c r="AE1266" s="50"/>
      <c r="AF1266" s="50"/>
      <c r="AG1266" s="50"/>
      <c r="AH1266" s="50"/>
      <c r="AI1266" s="50"/>
      <c r="AJ1266" s="50"/>
      <c r="AK1266" s="50"/>
      <c r="AL1266" s="50"/>
    </row>
    <row r="1267" spans="1:38" ht="15.75" x14ac:dyDescent="0.25">
      <c r="A1267" s="37"/>
      <c r="B1267" s="49"/>
      <c r="C1267" s="49"/>
      <c r="D1267" s="49"/>
      <c r="E1267" s="49"/>
      <c r="F1267" s="49"/>
      <c r="G1267" s="181"/>
      <c r="H1267" s="49"/>
      <c r="I1267" s="49"/>
      <c r="J1267" s="182"/>
      <c r="K1267" s="182"/>
      <c r="L1267" s="49"/>
      <c r="M1267" s="49"/>
      <c r="N1267" s="49"/>
      <c r="O1267" s="49"/>
      <c r="P1267" s="49"/>
      <c r="Q1267" s="49"/>
      <c r="R1267" s="49"/>
      <c r="S1267" s="49"/>
      <c r="T1267" s="49"/>
      <c r="U1267" s="49"/>
      <c r="V1267" s="49"/>
      <c r="W1267" s="49"/>
      <c r="X1267" s="49"/>
      <c r="Y1267" s="49"/>
      <c r="Z1267" s="49"/>
      <c r="AA1267" s="50"/>
      <c r="AB1267" s="50"/>
      <c r="AC1267" s="50"/>
      <c r="AD1267" s="50"/>
      <c r="AE1267" s="50"/>
      <c r="AF1267" s="50"/>
      <c r="AG1267" s="50"/>
      <c r="AH1267" s="50"/>
      <c r="AI1267" s="50"/>
      <c r="AJ1267" s="50"/>
      <c r="AK1267" s="50"/>
      <c r="AL1267" s="50"/>
    </row>
    <row r="1268" spans="1:38" ht="15.75" x14ac:dyDescent="0.25">
      <c r="A1268" s="37"/>
      <c r="B1268" s="49"/>
      <c r="C1268" s="49"/>
      <c r="D1268" s="49"/>
      <c r="E1268" s="49"/>
      <c r="F1268" s="49"/>
      <c r="G1268" s="181"/>
      <c r="H1268" s="49"/>
      <c r="I1268" s="49"/>
      <c r="J1268" s="182"/>
      <c r="K1268" s="182"/>
      <c r="L1268" s="49"/>
      <c r="M1268" s="49"/>
      <c r="N1268" s="49"/>
      <c r="O1268" s="49"/>
      <c r="P1268" s="49"/>
      <c r="Q1268" s="49"/>
      <c r="R1268" s="49"/>
      <c r="S1268" s="49"/>
      <c r="T1268" s="49"/>
      <c r="U1268" s="49"/>
      <c r="V1268" s="49"/>
      <c r="W1268" s="49"/>
      <c r="X1268" s="49"/>
      <c r="Y1268" s="49"/>
      <c r="Z1268" s="49"/>
      <c r="AA1268" s="50"/>
      <c r="AB1268" s="50"/>
      <c r="AC1268" s="50"/>
      <c r="AD1268" s="50"/>
      <c r="AE1268" s="50"/>
      <c r="AF1268" s="50"/>
      <c r="AG1268" s="50"/>
      <c r="AH1268" s="50"/>
      <c r="AI1268" s="50"/>
      <c r="AJ1268" s="50"/>
      <c r="AK1268" s="50"/>
      <c r="AL1268" s="50"/>
    </row>
    <row r="1269" spans="1:38" ht="15.75" x14ac:dyDescent="0.25">
      <c r="A1269" s="37"/>
      <c r="B1269" s="49"/>
      <c r="C1269" s="49"/>
      <c r="D1269" s="49"/>
      <c r="E1269" s="49"/>
      <c r="F1269" s="49"/>
      <c r="G1269" s="181"/>
      <c r="H1269" s="49"/>
      <c r="I1269" s="49"/>
      <c r="J1269" s="182"/>
      <c r="K1269" s="182"/>
      <c r="L1269" s="49"/>
      <c r="M1269" s="49"/>
      <c r="N1269" s="49"/>
      <c r="O1269" s="49"/>
      <c r="P1269" s="49"/>
      <c r="Q1269" s="49"/>
      <c r="R1269" s="49"/>
      <c r="S1269" s="49"/>
      <c r="T1269" s="49"/>
      <c r="U1269" s="49"/>
      <c r="V1269" s="49"/>
      <c r="W1269" s="49"/>
      <c r="X1269" s="49"/>
      <c r="Y1269" s="49"/>
      <c r="Z1269" s="49"/>
      <c r="AA1269" s="50"/>
      <c r="AB1269" s="50"/>
      <c r="AC1269" s="50"/>
      <c r="AD1269" s="50"/>
      <c r="AE1269" s="50"/>
      <c r="AF1269" s="50"/>
      <c r="AG1269" s="50"/>
      <c r="AH1269" s="50"/>
      <c r="AI1269" s="50"/>
      <c r="AJ1269" s="50"/>
      <c r="AK1269" s="50"/>
      <c r="AL1269" s="50"/>
    </row>
    <row r="1270" spans="1:38" ht="15.75" x14ac:dyDescent="0.25">
      <c r="A1270" s="37"/>
      <c r="B1270" s="49"/>
      <c r="C1270" s="49"/>
      <c r="D1270" s="49"/>
      <c r="E1270" s="49"/>
      <c r="F1270" s="49"/>
      <c r="G1270" s="181"/>
      <c r="H1270" s="49"/>
      <c r="I1270" s="49"/>
      <c r="J1270" s="182"/>
      <c r="K1270" s="182"/>
      <c r="L1270" s="49"/>
      <c r="M1270" s="49"/>
      <c r="N1270" s="49"/>
      <c r="O1270" s="49"/>
      <c r="P1270" s="49"/>
      <c r="Q1270" s="49"/>
      <c r="R1270" s="49"/>
      <c r="S1270" s="49"/>
      <c r="T1270" s="49"/>
      <c r="U1270" s="49"/>
      <c r="V1270" s="49"/>
      <c r="W1270" s="49"/>
      <c r="X1270" s="49"/>
      <c r="Y1270" s="49"/>
      <c r="Z1270" s="49"/>
      <c r="AA1270" s="50"/>
      <c r="AB1270" s="50"/>
      <c r="AC1270" s="50"/>
      <c r="AD1270" s="50"/>
      <c r="AE1270" s="50"/>
      <c r="AF1270" s="50"/>
      <c r="AG1270" s="50"/>
      <c r="AH1270" s="50"/>
      <c r="AI1270" s="50"/>
      <c r="AJ1270" s="50"/>
      <c r="AK1270" s="50"/>
      <c r="AL1270" s="50"/>
    </row>
    <row r="1271" spans="1:38" ht="15.75" x14ac:dyDescent="0.25">
      <c r="A1271" s="37"/>
      <c r="B1271" s="49"/>
      <c r="C1271" s="49"/>
      <c r="D1271" s="49"/>
      <c r="E1271" s="49"/>
      <c r="F1271" s="49"/>
      <c r="G1271" s="181"/>
      <c r="H1271" s="49"/>
      <c r="I1271" s="49"/>
      <c r="J1271" s="182"/>
      <c r="K1271" s="182"/>
      <c r="L1271" s="49"/>
      <c r="M1271" s="49"/>
      <c r="N1271" s="49"/>
      <c r="O1271" s="49"/>
      <c r="P1271" s="49"/>
      <c r="Q1271" s="49"/>
      <c r="R1271" s="49"/>
      <c r="S1271" s="49"/>
      <c r="T1271" s="49"/>
      <c r="U1271" s="49"/>
      <c r="V1271" s="49"/>
      <c r="W1271" s="49"/>
      <c r="X1271" s="49"/>
      <c r="Y1271" s="49"/>
      <c r="Z1271" s="49"/>
      <c r="AA1271" s="50"/>
      <c r="AB1271" s="50"/>
      <c r="AC1271" s="50"/>
      <c r="AD1271" s="50"/>
      <c r="AE1271" s="50"/>
      <c r="AF1271" s="50"/>
      <c r="AG1271" s="50"/>
      <c r="AH1271" s="50"/>
      <c r="AI1271" s="50"/>
      <c r="AJ1271" s="50"/>
      <c r="AK1271" s="50"/>
      <c r="AL1271" s="50"/>
    </row>
    <row r="1272" spans="1:38" ht="15.75" x14ac:dyDescent="0.25">
      <c r="A1272" s="37"/>
      <c r="B1272" s="49"/>
      <c r="C1272" s="49"/>
      <c r="D1272" s="49"/>
      <c r="E1272" s="49"/>
      <c r="F1272" s="49"/>
      <c r="G1272" s="181"/>
      <c r="H1272" s="49"/>
      <c r="I1272" s="49"/>
      <c r="J1272" s="182"/>
      <c r="K1272" s="182"/>
      <c r="L1272" s="49"/>
      <c r="M1272" s="49"/>
      <c r="N1272" s="49"/>
      <c r="O1272" s="49"/>
      <c r="P1272" s="49"/>
      <c r="Q1272" s="49"/>
      <c r="R1272" s="49"/>
      <c r="S1272" s="49"/>
      <c r="T1272" s="49"/>
      <c r="U1272" s="49"/>
      <c r="V1272" s="49"/>
      <c r="W1272" s="49"/>
      <c r="X1272" s="49"/>
      <c r="Y1272" s="49"/>
      <c r="Z1272" s="49"/>
      <c r="AA1272" s="50"/>
      <c r="AB1272" s="50"/>
      <c r="AC1272" s="50"/>
      <c r="AD1272" s="50"/>
      <c r="AE1272" s="50"/>
      <c r="AF1272" s="50"/>
      <c r="AG1272" s="50"/>
      <c r="AH1272" s="50"/>
      <c r="AI1272" s="50"/>
      <c r="AJ1272" s="50"/>
      <c r="AK1272" s="50"/>
      <c r="AL1272" s="50"/>
    </row>
    <row r="1273" spans="1:38" ht="15.75" x14ac:dyDescent="0.25">
      <c r="A1273" s="37"/>
      <c r="B1273" s="49"/>
      <c r="C1273" s="49"/>
      <c r="D1273" s="49"/>
      <c r="E1273" s="49"/>
      <c r="F1273" s="49"/>
      <c r="G1273" s="181"/>
      <c r="H1273" s="49"/>
      <c r="I1273" s="49"/>
      <c r="J1273" s="182"/>
      <c r="K1273" s="182"/>
      <c r="L1273" s="49"/>
      <c r="M1273" s="49"/>
      <c r="N1273" s="49"/>
      <c r="O1273" s="49"/>
      <c r="P1273" s="49"/>
      <c r="Q1273" s="49"/>
      <c r="R1273" s="49"/>
      <c r="S1273" s="49"/>
      <c r="T1273" s="49"/>
      <c r="U1273" s="49"/>
      <c r="V1273" s="49"/>
      <c r="W1273" s="49"/>
      <c r="X1273" s="49"/>
      <c r="Y1273" s="49"/>
      <c r="Z1273" s="49"/>
      <c r="AA1273" s="50"/>
      <c r="AB1273" s="50"/>
      <c r="AC1273" s="50"/>
      <c r="AD1273" s="50"/>
      <c r="AE1273" s="50"/>
      <c r="AF1273" s="50"/>
      <c r="AG1273" s="50"/>
      <c r="AH1273" s="50"/>
      <c r="AI1273" s="50"/>
      <c r="AJ1273" s="50"/>
      <c r="AK1273" s="50"/>
      <c r="AL1273" s="50"/>
    </row>
    <row r="1274" spans="1:38" ht="15.75" x14ac:dyDescent="0.25">
      <c r="A1274" s="37"/>
      <c r="B1274" s="49"/>
      <c r="C1274" s="49"/>
      <c r="D1274" s="49"/>
      <c r="E1274" s="49"/>
      <c r="F1274" s="49"/>
      <c r="G1274" s="181"/>
      <c r="H1274" s="49"/>
      <c r="I1274" s="49"/>
      <c r="J1274" s="182"/>
      <c r="K1274" s="182"/>
      <c r="L1274" s="49"/>
      <c r="M1274" s="49"/>
      <c r="N1274" s="49"/>
      <c r="O1274" s="49"/>
      <c r="P1274" s="49"/>
      <c r="Q1274" s="49"/>
      <c r="R1274" s="49"/>
      <c r="S1274" s="49"/>
      <c r="T1274" s="49"/>
      <c r="U1274" s="49"/>
      <c r="V1274" s="49"/>
      <c r="W1274" s="49"/>
      <c r="X1274" s="49"/>
      <c r="Y1274" s="49"/>
      <c r="Z1274" s="49"/>
      <c r="AA1274" s="50"/>
      <c r="AB1274" s="50"/>
      <c r="AC1274" s="50"/>
      <c r="AD1274" s="50"/>
      <c r="AE1274" s="50"/>
      <c r="AF1274" s="50"/>
      <c r="AG1274" s="50"/>
      <c r="AH1274" s="50"/>
      <c r="AI1274" s="50"/>
      <c r="AJ1274" s="50"/>
      <c r="AK1274" s="50"/>
      <c r="AL1274" s="50"/>
    </row>
    <row r="1275" spans="1:38" ht="15.75" x14ac:dyDescent="0.25">
      <c r="A1275" s="37"/>
      <c r="B1275" s="49"/>
      <c r="C1275" s="49"/>
      <c r="D1275" s="49"/>
      <c r="E1275" s="49"/>
      <c r="F1275" s="49"/>
      <c r="G1275" s="181"/>
      <c r="H1275" s="49"/>
      <c r="I1275" s="49"/>
      <c r="J1275" s="182"/>
      <c r="K1275" s="182"/>
      <c r="L1275" s="49"/>
      <c r="M1275" s="49"/>
      <c r="N1275" s="49"/>
      <c r="O1275" s="49"/>
      <c r="P1275" s="49"/>
      <c r="Q1275" s="49"/>
      <c r="R1275" s="49"/>
      <c r="S1275" s="49"/>
      <c r="T1275" s="49"/>
      <c r="U1275" s="49"/>
      <c r="V1275" s="49"/>
      <c r="W1275" s="49"/>
      <c r="X1275" s="49"/>
      <c r="Y1275" s="49"/>
      <c r="Z1275" s="49"/>
      <c r="AA1275" s="50"/>
      <c r="AB1275" s="50"/>
      <c r="AC1275" s="50"/>
      <c r="AD1275" s="50"/>
      <c r="AE1275" s="50"/>
      <c r="AF1275" s="50"/>
      <c r="AG1275" s="50"/>
      <c r="AH1275" s="50"/>
      <c r="AI1275" s="50"/>
      <c r="AJ1275" s="50"/>
      <c r="AK1275" s="50"/>
      <c r="AL1275" s="50"/>
    </row>
    <row r="1276" spans="1:38" ht="15.75" x14ac:dyDescent="0.25">
      <c r="A1276" s="37"/>
      <c r="B1276" s="49"/>
      <c r="C1276" s="49"/>
      <c r="D1276" s="49"/>
      <c r="E1276" s="49"/>
      <c r="F1276" s="49"/>
      <c r="G1276" s="181"/>
      <c r="H1276" s="49"/>
      <c r="I1276" s="49"/>
      <c r="J1276" s="182"/>
      <c r="K1276" s="182"/>
      <c r="L1276" s="49"/>
      <c r="M1276" s="49"/>
      <c r="N1276" s="49"/>
      <c r="O1276" s="49"/>
      <c r="P1276" s="49"/>
      <c r="Q1276" s="49"/>
      <c r="R1276" s="49"/>
      <c r="S1276" s="49"/>
      <c r="T1276" s="49"/>
      <c r="U1276" s="49"/>
      <c r="V1276" s="49"/>
      <c r="W1276" s="49"/>
      <c r="X1276" s="49"/>
      <c r="Y1276" s="49"/>
      <c r="Z1276" s="49"/>
      <c r="AA1276" s="50"/>
      <c r="AB1276" s="50"/>
      <c r="AC1276" s="50"/>
      <c r="AD1276" s="50"/>
      <c r="AE1276" s="50"/>
      <c r="AF1276" s="50"/>
      <c r="AG1276" s="50"/>
      <c r="AH1276" s="50"/>
      <c r="AI1276" s="50"/>
      <c r="AJ1276" s="50"/>
      <c r="AK1276" s="50"/>
      <c r="AL1276" s="50"/>
    </row>
    <row r="1277" spans="1:38" ht="15.75" x14ac:dyDescent="0.25">
      <c r="A1277" s="37"/>
      <c r="B1277" s="49"/>
      <c r="C1277" s="49"/>
      <c r="D1277" s="49"/>
      <c r="E1277" s="49"/>
      <c r="F1277" s="49"/>
      <c r="G1277" s="181"/>
      <c r="H1277" s="49"/>
      <c r="I1277" s="49"/>
      <c r="J1277" s="182"/>
      <c r="K1277" s="182"/>
      <c r="L1277" s="49"/>
      <c r="M1277" s="49"/>
      <c r="N1277" s="49"/>
      <c r="O1277" s="49"/>
      <c r="P1277" s="49"/>
      <c r="Q1277" s="49"/>
      <c r="R1277" s="49"/>
      <c r="S1277" s="49"/>
      <c r="T1277" s="49"/>
      <c r="U1277" s="49"/>
      <c r="V1277" s="49"/>
      <c r="W1277" s="49"/>
      <c r="X1277" s="49"/>
      <c r="Y1277" s="49"/>
      <c r="Z1277" s="49"/>
      <c r="AA1277" s="50"/>
      <c r="AB1277" s="50"/>
      <c r="AC1277" s="50"/>
      <c r="AD1277" s="50"/>
      <c r="AE1277" s="50"/>
      <c r="AF1277" s="50"/>
      <c r="AG1277" s="50"/>
      <c r="AH1277" s="50"/>
      <c r="AI1277" s="50"/>
      <c r="AJ1277" s="50"/>
      <c r="AK1277" s="50"/>
      <c r="AL1277" s="50"/>
    </row>
    <row r="1278" spans="1:38" ht="15.75" x14ac:dyDescent="0.25">
      <c r="A1278" s="37"/>
      <c r="B1278" s="49"/>
      <c r="C1278" s="49"/>
      <c r="D1278" s="49"/>
      <c r="E1278" s="49"/>
      <c r="F1278" s="49"/>
      <c r="G1278" s="181"/>
      <c r="H1278" s="49"/>
      <c r="I1278" s="49"/>
      <c r="J1278" s="182"/>
      <c r="K1278" s="182"/>
      <c r="L1278" s="49"/>
      <c r="M1278" s="49"/>
      <c r="N1278" s="49"/>
      <c r="O1278" s="49"/>
      <c r="P1278" s="49"/>
      <c r="Q1278" s="49"/>
      <c r="R1278" s="49"/>
      <c r="S1278" s="49"/>
      <c r="T1278" s="49"/>
      <c r="U1278" s="49"/>
      <c r="V1278" s="49"/>
      <c r="W1278" s="49"/>
      <c r="X1278" s="49"/>
      <c r="Y1278" s="49"/>
      <c r="Z1278" s="49"/>
      <c r="AA1278" s="50"/>
      <c r="AB1278" s="50"/>
      <c r="AC1278" s="50"/>
      <c r="AD1278" s="50"/>
      <c r="AE1278" s="50"/>
      <c r="AF1278" s="50"/>
      <c r="AG1278" s="50"/>
      <c r="AH1278" s="50"/>
      <c r="AI1278" s="50"/>
      <c r="AJ1278" s="50"/>
      <c r="AK1278" s="50"/>
      <c r="AL1278" s="50"/>
    </row>
    <row r="1279" spans="1:38" ht="15.75" x14ac:dyDescent="0.25">
      <c r="A1279" s="37"/>
      <c r="B1279" s="49"/>
      <c r="C1279" s="49"/>
      <c r="D1279" s="49"/>
      <c r="E1279" s="49"/>
      <c r="F1279" s="49"/>
      <c r="G1279" s="181"/>
      <c r="H1279" s="49"/>
      <c r="I1279" s="49"/>
      <c r="J1279" s="182"/>
      <c r="K1279" s="182"/>
      <c r="L1279" s="49"/>
      <c r="M1279" s="49"/>
      <c r="N1279" s="49"/>
      <c r="O1279" s="49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50"/>
      <c r="AB1279" s="50"/>
      <c r="AC1279" s="50"/>
      <c r="AD1279" s="50"/>
      <c r="AE1279" s="50"/>
      <c r="AF1279" s="50"/>
      <c r="AG1279" s="50"/>
      <c r="AH1279" s="50"/>
      <c r="AI1279" s="50"/>
      <c r="AJ1279" s="50"/>
      <c r="AK1279" s="50"/>
      <c r="AL1279" s="50"/>
    </row>
    <row r="1280" spans="1:38" ht="15.75" x14ac:dyDescent="0.25">
      <c r="A1280" s="37"/>
      <c r="B1280" s="49"/>
      <c r="C1280" s="49"/>
      <c r="D1280" s="49"/>
      <c r="E1280" s="49"/>
      <c r="F1280" s="49"/>
      <c r="G1280" s="181"/>
      <c r="H1280" s="49"/>
      <c r="I1280" s="49"/>
      <c r="J1280" s="182"/>
      <c r="K1280" s="182"/>
      <c r="L1280" s="49"/>
      <c r="M1280" s="49"/>
      <c r="N1280" s="49"/>
      <c r="O1280" s="49"/>
      <c r="P1280" s="49"/>
      <c r="Q1280" s="49"/>
      <c r="R1280" s="49"/>
      <c r="S1280" s="49"/>
      <c r="T1280" s="49"/>
      <c r="U1280" s="49"/>
      <c r="V1280" s="49"/>
      <c r="W1280" s="49"/>
      <c r="X1280" s="49"/>
      <c r="Y1280" s="49"/>
      <c r="Z1280" s="49"/>
      <c r="AA1280" s="50"/>
      <c r="AB1280" s="50"/>
      <c r="AC1280" s="50"/>
      <c r="AD1280" s="50"/>
      <c r="AE1280" s="50"/>
      <c r="AF1280" s="50"/>
      <c r="AG1280" s="50"/>
      <c r="AH1280" s="50"/>
      <c r="AI1280" s="50"/>
      <c r="AJ1280" s="50"/>
      <c r="AK1280" s="50"/>
      <c r="AL1280" s="50"/>
    </row>
    <row r="1281" spans="1:38" ht="15.75" x14ac:dyDescent="0.25">
      <c r="A1281" s="37"/>
      <c r="B1281" s="49"/>
      <c r="C1281" s="49"/>
      <c r="D1281" s="49"/>
      <c r="E1281" s="49"/>
      <c r="F1281" s="49"/>
      <c r="G1281" s="181"/>
      <c r="H1281" s="49"/>
      <c r="I1281" s="49"/>
      <c r="J1281" s="182"/>
      <c r="K1281" s="182"/>
      <c r="L1281" s="49"/>
      <c r="M1281" s="49"/>
      <c r="N1281" s="49"/>
      <c r="O1281" s="49"/>
      <c r="P1281" s="49"/>
      <c r="Q1281" s="49"/>
      <c r="R1281" s="49"/>
      <c r="S1281" s="49"/>
      <c r="T1281" s="49"/>
      <c r="U1281" s="49"/>
      <c r="V1281" s="49"/>
      <c r="W1281" s="49"/>
      <c r="X1281" s="49"/>
      <c r="Y1281" s="49"/>
      <c r="Z1281" s="49"/>
      <c r="AA1281" s="50"/>
      <c r="AB1281" s="50"/>
      <c r="AC1281" s="50"/>
      <c r="AD1281" s="50"/>
      <c r="AE1281" s="50"/>
      <c r="AF1281" s="50"/>
      <c r="AG1281" s="50"/>
      <c r="AH1281" s="50"/>
      <c r="AI1281" s="50"/>
      <c r="AJ1281" s="50"/>
      <c r="AK1281" s="50"/>
      <c r="AL1281" s="50"/>
    </row>
    <row r="1282" spans="1:38" ht="15.75" x14ac:dyDescent="0.25">
      <c r="A1282" s="37"/>
      <c r="B1282" s="49"/>
      <c r="C1282" s="49"/>
      <c r="D1282" s="49"/>
      <c r="E1282" s="49"/>
      <c r="F1282" s="49"/>
      <c r="G1282" s="181"/>
      <c r="H1282" s="49"/>
      <c r="I1282" s="49"/>
      <c r="J1282" s="182"/>
      <c r="K1282" s="182"/>
      <c r="L1282" s="49"/>
      <c r="M1282" s="49"/>
      <c r="N1282" s="49"/>
      <c r="O1282" s="49"/>
      <c r="P1282" s="49"/>
      <c r="Q1282" s="49"/>
      <c r="R1282" s="49"/>
      <c r="S1282" s="49"/>
      <c r="T1282" s="49"/>
      <c r="U1282" s="49"/>
      <c r="V1282" s="49"/>
      <c r="W1282" s="49"/>
      <c r="X1282" s="49"/>
      <c r="Y1282" s="49"/>
      <c r="Z1282" s="49"/>
      <c r="AA1282" s="50"/>
      <c r="AB1282" s="50"/>
      <c r="AC1282" s="50"/>
      <c r="AD1282" s="50"/>
      <c r="AE1282" s="50"/>
      <c r="AF1282" s="50"/>
      <c r="AG1282" s="50"/>
      <c r="AH1282" s="50"/>
      <c r="AI1282" s="50"/>
      <c r="AJ1282" s="50"/>
      <c r="AK1282" s="50"/>
      <c r="AL1282" s="50"/>
    </row>
    <row r="1283" spans="1:38" ht="15.75" x14ac:dyDescent="0.25">
      <c r="A1283" s="37"/>
      <c r="B1283" s="49"/>
      <c r="C1283" s="49"/>
      <c r="D1283" s="49"/>
      <c r="E1283" s="49"/>
      <c r="F1283" s="49"/>
      <c r="G1283" s="181"/>
      <c r="H1283" s="49"/>
      <c r="I1283" s="49"/>
      <c r="J1283" s="182"/>
      <c r="K1283" s="182"/>
      <c r="L1283" s="49"/>
      <c r="M1283" s="49"/>
      <c r="N1283" s="49"/>
      <c r="O1283" s="49"/>
      <c r="P1283" s="49"/>
      <c r="Q1283" s="49"/>
      <c r="R1283" s="49"/>
      <c r="S1283" s="49"/>
      <c r="T1283" s="49"/>
      <c r="U1283" s="49"/>
      <c r="V1283" s="49"/>
      <c r="W1283" s="49"/>
      <c r="X1283" s="49"/>
      <c r="Y1283" s="49"/>
      <c r="Z1283" s="49"/>
      <c r="AA1283" s="50"/>
      <c r="AB1283" s="50"/>
      <c r="AC1283" s="50"/>
      <c r="AD1283" s="50"/>
      <c r="AE1283" s="50"/>
      <c r="AF1283" s="50"/>
      <c r="AG1283" s="50"/>
      <c r="AH1283" s="50"/>
      <c r="AI1283" s="50"/>
      <c r="AJ1283" s="50"/>
      <c r="AK1283" s="50"/>
      <c r="AL1283" s="50"/>
    </row>
    <row r="1284" spans="1:38" ht="15.75" x14ac:dyDescent="0.25">
      <c r="A1284" s="37"/>
      <c r="B1284" s="49"/>
      <c r="C1284" s="49"/>
      <c r="D1284" s="49"/>
      <c r="E1284" s="49"/>
      <c r="F1284" s="49"/>
      <c r="G1284" s="181"/>
      <c r="H1284" s="49"/>
      <c r="I1284" s="49"/>
      <c r="J1284" s="182"/>
      <c r="K1284" s="182"/>
      <c r="L1284" s="49"/>
      <c r="M1284" s="49"/>
      <c r="N1284" s="49"/>
      <c r="O1284" s="49"/>
      <c r="P1284" s="49"/>
      <c r="Q1284" s="49"/>
      <c r="R1284" s="49"/>
      <c r="S1284" s="49"/>
      <c r="T1284" s="49"/>
      <c r="U1284" s="49"/>
      <c r="V1284" s="49"/>
      <c r="W1284" s="49"/>
      <c r="X1284" s="49"/>
      <c r="Y1284" s="49"/>
      <c r="Z1284" s="49"/>
      <c r="AA1284" s="50"/>
      <c r="AB1284" s="50"/>
      <c r="AC1284" s="50"/>
      <c r="AD1284" s="50"/>
      <c r="AE1284" s="50"/>
      <c r="AF1284" s="50"/>
      <c r="AG1284" s="50"/>
      <c r="AH1284" s="50"/>
      <c r="AI1284" s="50"/>
      <c r="AJ1284" s="50"/>
      <c r="AK1284" s="50"/>
      <c r="AL1284" s="50"/>
    </row>
    <row r="1285" spans="1:38" ht="15.75" x14ac:dyDescent="0.25">
      <c r="A1285" s="37"/>
      <c r="B1285" s="49"/>
      <c r="C1285" s="49"/>
      <c r="D1285" s="49"/>
      <c r="E1285" s="49"/>
      <c r="F1285" s="49"/>
      <c r="G1285" s="181"/>
      <c r="H1285" s="49"/>
      <c r="I1285" s="49"/>
      <c r="J1285" s="182"/>
      <c r="K1285" s="182"/>
      <c r="L1285" s="49"/>
      <c r="M1285" s="49"/>
      <c r="N1285" s="49"/>
      <c r="O1285" s="49"/>
      <c r="P1285" s="49"/>
      <c r="Q1285" s="49"/>
      <c r="R1285" s="49"/>
      <c r="S1285" s="49"/>
      <c r="T1285" s="49"/>
      <c r="U1285" s="49"/>
      <c r="V1285" s="49"/>
      <c r="W1285" s="49"/>
      <c r="X1285" s="49"/>
      <c r="Y1285" s="49"/>
      <c r="Z1285" s="49"/>
      <c r="AA1285" s="50"/>
      <c r="AB1285" s="50"/>
      <c r="AC1285" s="50"/>
      <c r="AD1285" s="50"/>
      <c r="AE1285" s="50"/>
      <c r="AF1285" s="50"/>
      <c r="AG1285" s="50"/>
      <c r="AH1285" s="50"/>
      <c r="AI1285" s="50"/>
      <c r="AJ1285" s="50"/>
      <c r="AK1285" s="50"/>
      <c r="AL1285" s="50"/>
    </row>
    <row r="1286" spans="1:38" ht="15.75" x14ac:dyDescent="0.25">
      <c r="A1286" s="37"/>
      <c r="B1286" s="49"/>
      <c r="C1286" s="49"/>
      <c r="D1286" s="49"/>
      <c r="E1286" s="49"/>
      <c r="F1286" s="49"/>
      <c r="G1286" s="181"/>
      <c r="H1286" s="49"/>
      <c r="I1286" s="49"/>
      <c r="J1286" s="182"/>
      <c r="K1286" s="182"/>
      <c r="L1286" s="49"/>
      <c r="M1286" s="49"/>
      <c r="N1286" s="49"/>
      <c r="O1286" s="49"/>
      <c r="P1286" s="49"/>
      <c r="Q1286" s="49"/>
      <c r="R1286" s="49"/>
      <c r="S1286" s="49"/>
      <c r="T1286" s="49"/>
      <c r="U1286" s="49"/>
      <c r="V1286" s="49"/>
      <c r="W1286" s="49"/>
      <c r="X1286" s="49"/>
      <c r="Y1286" s="49"/>
      <c r="Z1286" s="49"/>
      <c r="AA1286" s="50"/>
      <c r="AB1286" s="50"/>
      <c r="AC1286" s="50"/>
      <c r="AD1286" s="50"/>
      <c r="AE1286" s="50"/>
      <c r="AF1286" s="50"/>
      <c r="AG1286" s="50"/>
      <c r="AH1286" s="50"/>
      <c r="AI1286" s="50"/>
      <c r="AJ1286" s="50"/>
      <c r="AK1286" s="50"/>
      <c r="AL1286" s="50"/>
    </row>
    <row r="1287" spans="1:38" ht="15.75" x14ac:dyDescent="0.25">
      <c r="A1287" s="37"/>
      <c r="B1287" s="49"/>
      <c r="C1287" s="49"/>
      <c r="D1287" s="49"/>
      <c r="E1287" s="49"/>
      <c r="F1287" s="49"/>
      <c r="G1287" s="181"/>
      <c r="H1287" s="49"/>
      <c r="I1287" s="49"/>
      <c r="J1287" s="182"/>
      <c r="K1287" s="182"/>
      <c r="L1287" s="49"/>
      <c r="M1287" s="49"/>
      <c r="N1287" s="49"/>
      <c r="O1287" s="49"/>
      <c r="P1287" s="49"/>
      <c r="Q1287" s="49"/>
      <c r="R1287" s="49"/>
      <c r="S1287" s="49"/>
      <c r="T1287" s="49"/>
      <c r="U1287" s="49"/>
      <c r="V1287" s="49"/>
      <c r="W1287" s="49"/>
      <c r="X1287" s="49"/>
      <c r="Y1287" s="49"/>
      <c r="Z1287" s="49"/>
      <c r="AA1287" s="50"/>
      <c r="AB1287" s="50"/>
      <c r="AC1287" s="50"/>
      <c r="AD1287" s="50"/>
      <c r="AE1287" s="50"/>
      <c r="AF1287" s="50"/>
      <c r="AG1287" s="50"/>
      <c r="AH1287" s="50"/>
      <c r="AI1287" s="50"/>
      <c r="AJ1287" s="50"/>
      <c r="AK1287" s="50"/>
      <c r="AL1287" s="50"/>
    </row>
    <row r="1288" spans="1:38" ht="15.75" x14ac:dyDescent="0.25">
      <c r="A1288" s="37"/>
      <c r="B1288" s="49"/>
      <c r="C1288" s="49"/>
      <c r="D1288" s="49"/>
      <c r="E1288" s="49"/>
      <c r="F1288" s="49"/>
      <c r="G1288" s="181"/>
      <c r="H1288" s="49"/>
      <c r="I1288" s="49"/>
      <c r="J1288" s="182"/>
      <c r="K1288" s="182"/>
      <c r="L1288" s="49"/>
      <c r="M1288" s="49"/>
      <c r="N1288" s="49"/>
      <c r="O1288" s="49"/>
      <c r="P1288" s="49"/>
      <c r="Q1288" s="49"/>
      <c r="R1288" s="49"/>
      <c r="S1288" s="49"/>
      <c r="T1288" s="49"/>
      <c r="U1288" s="49"/>
      <c r="V1288" s="49"/>
      <c r="W1288" s="49"/>
      <c r="X1288" s="49"/>
      <c r="Y1288" s="49"/>
      <c r="Z1288" s="49"/>
      <c r="AA1288" s="50"/>
      <c r="AB1288" s="50"/>
      <c r="AC1288" s="50"/>
      <c r="AD1288" s="50"/>
      <c r="AE1288" s="50"/>
      <c r="AF1288" s="50"/>
      <c r="AG1288" s="50"/>
      <c r="AH1288" s="50"/>
      <c r="AI1288" s="50"/>
      <c r="AJ1288" s="50"/>
      <c r="AK1288" s="50"/>
      <c r="AL1288" s="50"/>
    </row>
    <row r="1289" spans="1:38" ht="15.75" x14ac:dyDescent="0.25">
      <c r="A1289" s="37"/>
      <c r="B1289" s="49"/>
      <c r="C1289" s="49"/>
      <c r="D1289" s="49"/>
      <c r="E1289" s="49"/>
      <c r="F1289" s="49"/>
      <c r="G1289" s="181"/>
      <c r="H1289" s="49"/>
      <c r="I1289" s="49"/>
      <c r="J1289" s="182"/>
      <c r="K1289" s="182"/>
      <c r="L1289" s="49"/>
      <c r="M1289" s="49"/>
      <c r="N1289" s="49"/>
      <c r="O1289" s="49"/>
      <c r="P1289" s="49"/>
      <c r="Q1289" s="49"/>
      <c r="R1289" s="49"/>
      <c r="S1289" s="49"/>
      <c r="T1289" s="49"/>
      <c r="U1289" s="49"/>
      <c r="V1289" s="49"/>
      <c r="W1289" s="49"/>
      <c r="X1289" s="49"/>
      <c r="Y1289" s="49"/>
      <c r="Z1289" s="49"/>
      <c r="AA1289" s="50"/>
      <c r="AB1289" s="50"/>
      <c r="AC1289" s="50"/>
      <c r="AD1289" s="50"/>
      <c r="AE1289" s="50"/>
      <c r="AF1289" s="50"/>
      <c r="AG1289" s="50"/>
      <c r="AH1289" s="50"/>
      <c r="AI1289" s="50"/>
      <c r="AJ1289" s="50"/>
      <c r="AK1289" s="50"/>
      <c r="AL1289" s="50"/>
    </row>
    <row r="1290" spans="1:38" ht="15.75" x14ac:dyDescent="0.25">
      <c r="A1290" s="37"/>
      <c r="B1290" s="49"/>
      <c r="C1290" s="49"/>
      <c r="D1290" s="49"/>
      <c r="E1290" s="49"/>
      <c r="F1290" s="49"/>
      <c r="G1290" s="181"/>
      <c r="H1290" s="49"/>
      <c r="I1290" s="49"/>
      <c r="J1290" s="182"/>
      <c r="K1290" s="182"/>
      <c r="L1290" s="49"/>
      <c r="M1290" s="49"/>
      <c r="N1290" s="49"/>
      <c r="O1290" s="49"/>
      <c r="P1290" s="49"/>
      <c r="Q1290" s="49"/>
      <c r="R1290" s="49"/>
      <c r="S1290" s="49"/>
      <c r="T1290" s="49"/>
      <c r="U1290" s="49"/>
      <c r="V1290" s="49"/>
      <c r="W1290" s="49"/>
      <c r="X1290" s="49"/>
      <c r="Y1290" s="49"/>
      <c r="Z1290" s="49"/>
      <c r="AA1290" s="50"/>
      <c r="AB1290" s="50"/>
      <c r="AC1290" s="50"/>
      <c r="AD1290" s="50"/>
      <c r="AE1290" s="50"/>
      <c r="AF1290" s="50"/>
      <c r="AG1290" s="50"/>
      <c r="AH1290" s="50"/>
      <c r="AI1290" s="50"/>
      <c r="AJ1290" s="50"/>
      <c r="AK1290" s="50"/>
      <c r="AL1290" s="50"/>
    </row>
    <row r="1291" spans="1:38" ht="15.75" x14ac:dyDescent="0.25">
      <c r="A1291" s="37"/>
      <c r="B1291" s="49"/>
      <c r="C1291" s="49"/>
      <c r="D1291" s="49"/>
      <c r="E1291" s="49"/>
      <c r="F1291" s="49"/>
      <c r="G1291" s="181"/>
      <c r="H1291" s="49"/>
      <c r="I1291" s="49"/>
      <c r="J1291" s="182"/>
      <c r="K1291" s="182"/>
      <c r="L1291" s="49"/>
      <c r="M1291" s="49"/>
      <c r="N1291" s="49"/>
      <c r="O1291" s="49"/>
      <c r="P1291" s="49"/>
      <c r="Q1291" s="49"/>
      <c r="R1291" s="49"/>
      <c r="S1291" s="49"/>
      <c r="T1291" s="49"/>
      <c r="U1291" s="49"/>
      <c r="V1291" s="49"/>
      <c r="W1291" s="49"/>
      <c r="X1291" s="49"/>
      <c r="Y1291" s="49"/>
      <c r="Z1291" s="49"/>
      <c r="AA1291" s="50"/>
      <c r="AB1291" s="50"/>
      <c r="AC1291" s="50"/>
      <c r="AD1291" s="50"/>
      <c r="AE1291" s="50"/>
      <c r="AF1291" s="50"/>
      <c r="AG1291" s="50"/>
      <c r="AH1291" s="50"/>
      <c r="AI1291" s="50"/>
      <c r="AJ1291" s="50"/>
      <c r="AK1291" s="50"/>
      <c r="AL1291" s="50"/>
    </row>
    <row r="1292" spans="1:38" ht="15.75" x14ac:dyDescent="0.25">
      <c r="A1292" s="37"/>
      <c r="B1292" s="49"/>
      <c r="C1292" s="49"/>
      <c r="D1292" s="49"/>
      <c r="E1292" s="49"/>
      <c r="F1292" s="49"/>
      <c r="G1292" s="181"/>
      <c r="H1292" s="49"/>
      <c r="I1292" s="49"/>
      <c r="J1292" s="182"/>
      <c r="K1292" s="182"/>
      <c r="L1292" s="49"/>
      <c r="M1292" s="49"/>
      <c r="N1292" s="49"/>
      <c r="O1292" s="49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50"/>
      <c r="AB1292" s="50"/>
      <c r="AC1292" s="50"/>
      <c r="AD1292" s="50"/>
      <c r="AE1292" s="50"/>
      <c r="AF1292" s="50"/>
      <c r="AG1292" s="50"/>
      <c r="AH1292" s="50"/>
      <c r="AI1292" s="50"/>
      <c r="AJ1292" s="50"/>
      <c r="AK1292" s="50"/>
      <c r="AL1292" s="50"/>
    </row>
    <row r="1293" spans="1:38" ht="15.75" x14ac:dyDescent="0.25">
      <c r="A1293" s="37"/>
      <c r="B1293" s="49"/>
      <c r="C1293" s="49"/>
      <c r="D1293" s="49"/>
      <c r="E1293" s="49"/>
      <c r="F1293" s="49"/>
      <c r="G1293" s="181"/>
      <c r="H1293" s="49"/>
      <c r="I1293" s="49"/>
      <c r="J1293" s="182"/>
      <c r="K1293" s="182"/>
      <c r="L1293" s="49"/>
      <c r="M1293" s="49"/>
      <c r="N1293" s="49"/>
      <c r="O1293" s="49"/>
      <c r="P1293" s="49"/>
      <c r="Q1293" s="49"/>
      <c r="R1293" s="49"/>
      <c r="S1293" s="49"/>
      <c r="T1293" s="49"/>
      <c r="U1293" s="49"/>
      <c r="V1293" s="49"/>
      <c r="W1293" s="49"/>
      <c r="X1293" s="49"/>
      <c r="Y1293" s="49"/>
      <c r="Z1293" s="49"/>
      <c r="AA1293" s="50"/>
      <c r="AB1293" s="50"/>
      <c r="AC1293" s="50"/>
      <c r="AD1293" s="50"/>
      <c r="AE1293" s="50"/>
      <c r="AF1293" s="50"/>
      <c r="AG1293" s="50"/>
      <c r="AH1293" s="50"/>
      <c r="AI1293" s="50"/>
      <c r="AJ1293" s="50"/>
      <c r="AK1293" s="50"/>
      <c r="AL1293" s="50"/>
    </row>
    <row r="1294" spans="1:38" ht="15.75" x14ac:dyDescent="0.25">
      <c r="A1294" s="37"/>
      <c r="B1294" s="49"/>
      <c r="C1294" s="49"/>
      <c r="D1294" s="49"/>
      <c r="E1294" s="49"/>
      <c r="F1294" s="49"/>
      <c r="G1294" s="181"/>
      <c r="H1294" s="49"/>
      <c r="I1294" s="49"/>
      <c r="J1294" s="182"/>
      <c r="K1294" s="182"/>
      <c r="L1294" s="49"/>
      <c r="M1294" s="49"/>
      <c r="N1294" s="49"/>
      <c r="O1294" s="49"/>
      <c r="P1294" s="49"/>
      <c r="Q1294" s="49"/>
      <c r="R1294" s="49"/>
      <c r="S1294" s="49"/>
      <c r="T1294" s="49"/>
      <c r="U1294" s="49"/>
      <c r="V1294" s="49"/>
      <c r="W1294" s="49"/>
      <c r="X1294" s="49"/>
      <c r="Y1294" s="49"/>
      <c r="Z1294" s="49"/>
      <c r="AA1294" s="50"/>
      <c r="AB1294" s="50"/>
      <c r="AC1294" s="50"/>
      <c r="AD1294" s="50"/>
      <c r="AE1294" s="50"/>
      <c r="AF1294" s="50"/>
      <c r="AG1294" s="50"/>
      <c r="AH1294" s="50"/>
      <c r="AI1294" s="50"/>
      <c r="AJ1294" s="50"/>
      <c r="AK1294" s="50"/>
      <c r="AL1294" s="50"/>
    </row>
    <row r="1295" spans="1:38" ht="15.75" x14ac:dyDescent="0.25">
      <c r="A1295" s="37"/>
      <c r="B1295" s="49"/>
      <c r="C1295" s="49"/>
      <c r="D1295" s="49"/>
      <c r="E1295" s="49"/>
      <c r="F1295" s="49"/>
      <c r="G1295" s="181"/>
      <c r="H1295" s="49"/>
      <c r="I1295" s="49"/>
      <c r="J1295" s="182"/>
      <c r="K1295" s="182"/>
      <c r="L1295" s="49"/>
      <c r="M1295" s="49"/>
      <c r="N1295" s="49"/>
      <c r="O1295" s="49"/>
      <c r="P1295" s="49"/>
      <c r="Q1295" s="49"/>
      <c r="R1295" s="49"/>
      <c r="S1295" s="49"/>
      <c r="T1295" s="49"/>
      <c r="U1295" s="49"/>
      <c r="V1295" s="49"/>
      <c r="W1295" s="49"/>
      <c r="X1295" s="49"/>
      <c r="Y1295" s="49"/>
      <c r="Z1295" s="49"/>
      <c r="AA1295" s="50"/>
      <c r="AB1295" s="50"/>
      <c r="AC1295" s="50"/>
      <c r="AD1295" s="50"/>
      <c r="AE1295" s="50"/>
      <c r="AF1295" s="50"/>
      <c r="AG1295" s="50"/>
      <c r="AH1295" s="50"/>
      <c r="AI1295" s="50"/>
      <c r="AJ1295" s="50"/>
      <c r="AK1295" s="50"/>
      <c r="AL1295" s="50"/>
    </row>
    <row r="1296" spans="1:38" ht="15.75" x14ac:dyDescent="0.25">
      <c r="A1296" s="37"/>
      <c r="B1296" s="49"/>
      <c r="C1296" s="49"/>
      <c r="D1296" s="49"/>
      <c r="E1296" s="49"/>
      <c r="F1296" s="49"/>
      <c r="G1296" s="181"/>
      <c r="H1296" s="49"/>
      <c r="I1296" s="49"/>
      <c r="J1296" s="182"/>
      <c r="K1296" s="182"/>
      <c r="L1296" s="49"/>
      <c r="M1296" s="49"/>
      <c r="N1296" s="49"/>
      <c r="O1296" s="49"/>
      <c r="P1296" s="49"/>
      <c r="Q1296" s="49"/>
      <c r="R1296" s="49"/>
      <c r="S1296" s="49"/>
      <c r="T1296" s="49"/>
      <c r="U1296" s="49"/>
      <c r="V1296" s="49"/>
      <c r="W1296" s="49"/>
      <c r="X1296" s="49"/>
      <c r="Y1296" s="49"/>
      <c r="Z1296" s="49"/>
      <c r="AA1296" s="50"/>
      <c r="AB1296" s="50"/>
      <c r="AC1296" s="50"/>
      <c r="AD1296" s="50"/>
      <c r="AE1296" s="50"/>
      <c r="AF1296" s="50"/>
      <c r="AG1296" s="50"/>
      <c r="AH1296" s="50"/>
      <c r="AI1296" s="50"/>
      <c r="AJ1296" s="50"/>
      <c r="AK1296" s="50"/>
      <c r="AL1296" s="50"/>
    </row>
    <row r="1297" spans="1:38" ht="15.75" x14ac:dyDescent="0.25">
      <c r="A1297" s="37"/>
      <c r="B1297" s="49"/>
      <c r="C1297" s="49"/>
      <c r="D1297" s="49"/>
      <c r="E1297" s="49"/>
      <c r="F1297" s="49"/>
      <c r="G1297" s="181"/>
      <c r="H1297" s="49"/>
      <c r="I1297" s="49"/>
      <c r="J1297" s="182"/>
      <c r="K1297" s="182"/>
      <c r="L1297" s="49"/>
      <c r="M1297" s="49"/>
      <c r="N1297" s="49"/>
      <c r="O1297" s="49"/>
      <c r="P1297" s="49"/>
      <c r="Q1297" s="49"/>
      <c r="R1297" s="49"/>
      <c r="S1297" s="49"/>
      <c r="T1297" s="49"/>
      <c r="U1297" s="49"/>
      <c r="V1297" s="49"/>
      <c r="W1297" s="49"/>
      <c r="X1297" s="49"/>
      <c r="Y1297" s="49"/>
      <c r="Z1297" s="49"/>
      <c r="AA1297" s="50"/>
      <c r="AB1297" s="50"/>
      <c r="AC1297" s="50"/>
      <c r="AD1297" s="50"/>
      <c r="AE1297" s="50"/>
      <c r="AF1297" s="50"/>
      <c r="AG1297" s="50"/>
      <c r="AH1297" s="50"/>
      <c r="AI1297" s="50"/>
      <c r="AJ1297" s="50"/>
      <c r="AK1297" s="50"/>
      <c r="AL1297" s="50"/>
    </row>
    <row r="1298" spans="1:38" ht="15.75" x14ac:dyDescent="0.25">
      <c r="A1298" s="37"/>
      <c r="B1298" s="49"/>
      <c r="C1298" s="49"/>
      <c r="D1298" s="49"/>
      <c r="E1298" s="49"/>
      <c r="F1298" s="49"/>
      <c r="G1298" s="181"/>
      <c r="H1298" s="49"/>
      <c r="I1298" s="49"/>
      <c r="J1298" s="182"/>
      <c r="K1298" s="182"/>
      <c r="L1298" s="49"/>
      <c r="M1298" s="49"/>
      <c r="N1298" s="49"/>
      <c r="O1298" s="49"/>
      <c r="P1298" s="49"/>
      <c r="Q1298" s="49"/>
      <c r="R1298" s="49"/>
      <c r="S1298" s="49"/>
      <c r="T1298" s="49"/>
      <c r="U1298" s="49"/>
      <c r="V1298" s="49"/>
      <c r="W1298" s="49"/>
      <c r="X1298" s="49"/>
      <c r="Y1298" s="49"/>
      <c r="Z1298" s="49"/>
      <c r="AA1298" s="50"/>
      <c r="AB1298" s="50"/>
      <c r="AC1298" s="50"/>
      <c r="AD1298" s="50"/>
      <c r="AE1298" s="50"/>
      <c r="AF1298" s="50"/>
      <c r="AG1298" s="50"/>
      <c r="AH1298" s="50"/>
      <c r="AI1298" s="50"/>
      <c r="AJ1298" s="50"/>
      <c r="AK1298" s="50"/>
      <c r="AL1298" s="50"/>
    </row>
    <row r="1299" spans="1:38" ht="15.75" x14ac:dyDescent="0.25">
      <c r="A1299" s="37"/>
      <c r="B1299" s="49"/>
      <c r="C1299" s="49"/>
      <c r="D1299" s="49"/>
      <c r="E1299" s="49"/>
      <c r="F1299" s="49"/>
      <c r="G1299" s="181"/>
      <c r="H1299" s="49"/>
      <c r="I1299" s="49"/>
      <c r="J1299" s="182"/>
      <c r="K1299" s="182"/>
      <c r="L1299" s="49"/>
      <c r="M1299" s="49"/>
      <c r="N1299" s="49"/>
      <c r="O1299" s="49"/>
      <c r="P1299" s="49"/>
      <c r="Q1299" s="49"/>
      <c r="R1299" s="49"/>
      <c r="S1299" s="49"/>
      <c r="T1299" s="49"/>
      <c r="U1299" s="49"/>
      <c r="V1299" s="49"/>
      <c r="W1299" s="49"/>
      <c r="X1299" s="49"/>
      <c r="Y1299" s="49"/>
      <c r="Z1299" s="49"/>
      <c r="AA1299" s="50"/>
      <c r="AB1299" s="50"/>
      <c r="AC1299" s="50"/>
      <c r="AD1299" s="50"/>
      <c r="AE1299" s="50"/>
      <c r="AF1299" s="50"/>
      <c r="AG1299" s="50"/>
      <c r="AH1299" s="50"/>
      <c r="AI1299" s="50"/>
      <c r="AJ1299" s="50"/>
      <c r="AK1299" s="50"/>
      <c r="AL1299" s="50"/>
    </row>
    <row r="1300" spans="1:38" ht="15.75" x14ac:dyDescent="0.25">
      <c r="A1300" s="37"/>
      <c r="B1300" s="49"/>
      <c r="C1300" s="49"/>
      <c r="D1300" s="49"/>
      <c r="E1300" s="49"/>
      <c r="F1300" s="49"/>
      <c r="G1300" s="181"/>
      <c r="H1300" s="49"/>
      <c r="I1300" s="49"/>
      <c r="J1300" s="182"/>
      <c r="K1300" s="182"/>
      <c r="L1300" s="49"/>
      <c r="M1300" s="49"/>
      <c r="N1300" s="49"/>
      <c r="O1300" s="49"/>
      <c r="P1300" s="49"/>
      <c r="Q1300" s="49"/>
      <c r="R1300" s="49"/>
      <c r="S1300" s="49"/>
      <c r="T1300" s="49"/>
      <c r="U1300" s="49"/>
      <c r="V1300" s="49"/>
      <c r="W1300" s="49"/>
      <c r="X1300" s="49"/>
      <c r="Y1300" s="49"/>
      <c r="Z1300" s="49"/>
      <c r="AA1300" s="50"/>
      <c r="AB1300" s="50"/>
      <c r="AC1300" s="50"/>
      <c r="AD1300" s="50"/>
      <c r="AE1300" s="50"/>
      <c r="AF1300" s="50"/>
      <c r="AG1300" s="50"/>
      <c r="AH1300" s="50"/>
      <c r="AI1300" s="50"/>
      <c r="AJ1300" s="50"/>
      <c r="AK1300" s="50"/>
      <c r="AL1300" s="50"/>
    </row>
    <row r="1301" spans="1:38" ht="15.75" x14ac:dyDescent="0.25">
      <c r="A1301" s="37"/>
      <c r="B1301" s="49"/>
      <c r="C1301" s="49"/>
      <c r="D1301" s="49"/>
      <c r="E1301" s="49"/>
      <c r="F1301" s="49"/>
      <c r="G1301" s="181"/>
      <c r="H1301" s="49"/>
      <c r="I1301" s="49"/>
      <c r="J1301" s="182"/>
      <c r="K1301" s="182"/>
      <c r="L1301" s="49"/>
      <c r="M1301" s="49"/>
      <c r="N1301" s="49"/>
      <c r="O1301" s="49"/>
      <c r="P1301" s="49"/>
      <c r="Q1301" s="49"/>
      <c r="R1301" s="49"/>
      <c r="S1301" s="49"/>
      <c r="T1301" s="49"/>
      <c r="U1301" s="49"/>
      <c r="V1301" s="49"/>
      <c r="W1301" s="49"/>
      <c r="X1301" s="49"/>
      <c r="Y1301" s="49"/>
      <c r="Z1301" s="49"/>
      <c r="AA1301" s="50"/>
      <c r="AB1301" s="50"/>
      <c r="AC1301" s="50"/>
      <c r="AD1301" s="50"/>
      <c r="AE1301" s="50"/>
      <c r="AF1301" s="50"/>
      <c r="AG1301" s="50"/>
      <c r="AH1301" s="50"/>
      <c r="AI1301" s="50"/>
      <c r="AJ1301" s="50"/>
      <c r="AK1301" s="50"/>
      <c r="AL1301" s="50"/>
    </row>
    <row r="1302" spans="1:38" ht="15.75" x14ac:dyDescent="0.25">
      <c r="A1302" s="37"/>
      <c r="B1302" s="49"/>
      <c r="C1302" s="49"/>
      <c r="D1302" s="49"/>
      <c r="E1302" s="49"/>
      <c r="F1302" s="49"/>
      <c r="G1302" s="181"/>
      <c r="H1302" s="49"/>
      <c r="I1302" s="49"/>
      <c r="J1302" s="182"/>
      <c r="K1302" s="182"/>
      <c r="L1302" s="49"/>
      <c r="M1302" s="49"/>
      <c r="N1302" s="49"/>
      <c r="O1302" s="49"/>
      <c r="P1302" s="49"/>
      <c r="Q1302" s="49"/>
      <c r="R1302" s="49"/>
      <c r="S1302" s="49"/>
      <c r="T1302" s="49"/>
      <c r="U1302" s="49"/>
      <c r="V1302" s="49"/>
      <c r="W1302" s="49"/>
      <c r="X1302" s="49"/>
      <c r="Y1302" s="49"/>
      <c r="Z1302" s="49"/>
      <c r="AA1302" s="50"/>
      <c r="AB1302" s="50"/>
      <c r="AC1302" s="50"/>
      <c r="AD1302" s="50"/>
      <c r="AE1302" s="50"/>
      <c r="AF1302" s="50"/>
      <c r="AG1302" s="50"/>
      <c r="AH1302" s="50"/>
      <c r="AI1302" s="50"/>
      <c r="AJ1302" s="50"/>
      <c r="AK1302" s="50"/>
      <c r="AL1302" s="50"/>
    </row>
    <row r="1303" spans="1:38" ht="15.75" x14ac:dyDescent="0.25">
      <c r="A1303" s="37"/>
      <c r="B1303" s="49"/>
      <c r="C1303" s="49"/>
      <c r="D1303" s="49"/>
      <c r="E1303" s="49"/>
      <c r="F1303" s="49"/>
      <c r="G1303" s="181"/>
      <c r="H1303" s="49"/>
      <c r="I1303" s="49"/>
      <c r="J1303" s="182"/>
      <c r="K1303" s="182"/>
      <c r="L1303" s="49"/>
      <c r="M1303" s="49"/>
      <c r="N1303" s="49"/>
      <c r="O1303" s="49"/>
      <c r="P1303" s="49"/>
      <c r="Q1303" s="49"/>
      <c r="R1303" s="49"/>
      <c r="S1303" s="49"/>
      <c r="T1303" s="49"/>
      <c r="U1303" s="49"/>
      <c r="V1303" s="49"/>
      <c r="W1303" s="49"/>
      <c r="X1303" s="49"/>
      <c r="Y1303" s="49"/>
      <c r="Z1303" s="49"/>
      <c r="AA1303" s="50"/>
      <c r="AB1303" s="50"/>
      <c r="AC1303" s="50"/>
      <c r="AD1303" s="50"/>
      <c r="AE1303" s="50"/>
      <c r="AF1303" s="50"/>
      <c r="AG1303" s="50"/>
      <c r="AH1303" s="50"/>
      <c r="AI1303" s="50"/>
      <c r="AJ1303" s="50"/>
      <c r="AK1303" s="50"/>
      <c r="AL1303" s="50"/>
    </row>
    <row r="1304" spans="1:38" ht="15.75" x14ac:dyDescent="0.25">
      <c r="A1304" s="37"/>
      <c r="B1304" s="49"/>
      <c r="C1304" s="49"/>
      <c r="D1304" s="49"/>
      <c r="E1304" s="49"/>
      <c r="F1304" s="49"/>
      <c r="G1304" s="181"/>
      <c r="H1304" s="49"/>
      <c r="I1304" s="49"/>
      <c r="J1304" s="182"/>
      <c r="K1304" s="182"/>
      <c r="L1304" s="49"/>
      <c r="M1304" s="49"/>
      <c r="N1304" s="49"/>
      <c r="O1304" s="49"/>
      <c r="P1304" s="49"/>
      <c r="Q1304" s="49"/>
      <c r="R1304" s="49"/>
      <c r="S1304" s="49"/>
      <c r="T1304" s="49"/>
      <c r="U1304" s="49"/>
      <c r="V1304" s="49"/>
      <c r="W1304" s="49"/>
      <c r="X1304" s="49"/>
      <c r="Y1304" s="49"/>
      <c r="Z1304" s="49"/>
      <c r="AA1304" s="50"/>
      <c r="AB1304" s="50"/>
      <c r="AC1304" s="50"/>
      <c r="AD1304" s="50"/>
      <c r="AE1304" s="50"/>
      <c r="AF1304" s="50"/>
      <c r="AG1304" s="50"/>
      <c r="AH1304" s="50"/>
      <c r="AI1304" s="50"/>
      <c r="AJ1304" s="50"/>
      <c r="AK1304" s="50"/>
      <c r="AL1304" s="50"/>
    </row>
    <row r="1305" spans="1:38" ht="15.75" x14ac:dyDescent="0.25">
      <c r="A1305" s="37"/>
      <c r="B1305" s="49"/>
      <c r="C1305" s="49"/>
      <c r="D1305" s="49"/>
      <c r="E1305" s="49"/>
      <c r="F1305" s="49"/>
      <c r="G1305" s="181"/>
      <c r="H1305" s="49"/>
      <c r="I1305" s="49"/>
      <c r="J1305" s="182"/>
      <c r="K1305" s="182"/>
      <c r="L1305" s="49"/>
      <c r="M1305" s="49"/>
      <c r="N1305" s="49"/>
      <c r="O1305" s="49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50"/>
      <c r="AB1305" s="50"/>
      <c r="AC1305" s="50"/>
      <c r="AD1305" s="50"/>
      <c r="AE1305" s="50"/>
      <c r="AF1305" s="50"/>
      <c r="AG1305" s="50"/>
      <c r="AH1305" s="50"/>
      <c r="AI1305" s="50"/>
      <c r="AJ1305" s="50"/>
      <c r="AK1305" s="50"/>
      <c r="AL1305" s="50"/>
    </row>
    <row r="1306" spans="1:38" ht="15.75" x14ac:dyDescent="0.25">
      <c r="A1306" s="37"/>
      <c r="B1306" s="49"/>
      <c r="C1306" s="49"/>
      <c r="D1306" s="49"/>
      <c r="E1306" s="49"/>
      <c r="F1306" s="49"/>
      <c r="G1306" s="181"/>
      <c r="H1306" s="49"/>
      <c r="I1306" s="49"/>
      <c r="J1306" s="182"/>
      <c r="K1306" s="182"/>
      <c r="L1306" s="49"/>
      <c r="M1306" s="49"/>
      <c r="N1306" s="49"/>
      <c r="O1306" s="49"/>
      <c r="P1306" s="49"/>
      <c r="Q1306" s="49"/>
      <c r="R1306" s="49"/>
      <c r="S1306" s="49"/>
      <c r="T1306" s="49"/>
      <c r="U1306" s="49"/>
      <c r="V1306" s="49"/>
      <c r="W1306" s="49"/>
      <c r="X1306" s="49"/>
      <c r="Y1306" s="49"/>
      <c r="Z1306" s="49"/>
      <c r="AA1306" s="50"/>
      <c r="AB1306" s="50"/>
      <c r="AC1306" s="50"/>
      <c r="AD1306" s="50"/>
      <c r="AE1306" s="50"/>
      <c r="AF1306" s="50"/>
      <c r="AG1306" s="50"/>
      <c r="AH1306" s="50"/>
      <c r="AI1306" s="50"/>
      <c r="AJ1306" s="50"/>
      <c r="AK1306" s="50"/>
      <c r="AL1306" s="50"/>
    </row>
    <row r="1307" spans="1:38" ht="15.75" x14ac:dyDescent="0.25">
      <c r="A1307" s="37"/>
      <c r="B1307" s="49"/>
      <c r="C1307" s="49"/>
      <c r="D1307" s="49"/>
      <c r="E1307" s="49"/>
      <c r="F1307" s="49"/>
      <c r="G1307" s="181"/>
      <c r="H1307" s="49"/>
      <c r="I1307" s="49"/>
      <c r="J1307" s="182"/>
      <c r="K1307" s="182"/>
      <c r="L1307" s="49"/>
      <c r="M1307" s="49"/>
      <c r="N1307" s="49"/>
      <c r="O1307" s="49"/>
      <c r="P1307" s="49"/>
      <c r="Q1307" s="49"/>
      <c r="R1307" s="49"/>
      <c r="S1307" s="49"/>
      <c r="T1307" s="49"/>
      <c r="U1307" s="49"/>
      <c r="V1307" s="49"/>
      <c r="W1307" s="49"/>
      <c r="X1307" s="49"/>
      <c r="Y1307" s="49"/>
      <c r="Z1307" s="49"/>
      <c r="AA1307" s="50"/>
      <c r="AB1307" s="50"/>
      <c r="AC1307" s="50"/>
      <c r="AD1307" s="50"/>
      <c r="AE1307" s="50"/>
      <c r="AF1307" s="50"/>
      <c r="AG1307" s="50"/>
      <c r="AH1307" s="50"/>
      <c r="AI1307" s="50"/>
      <c r="AJ1307" s="50"/>
      <c r="AK1307" s="50"/>
      <c r="AL1307" s="50"/>
    </row>
    <row r="1308" spans="1:38" ht="15.75" x14ac:dyDescent="0.25">
      <c r="A1308" s="37"/>
      <c r="B1308" s="49"/>
      <c r="C1308" s="49"/>
      <c r="D1308" s="49"/>
      <c r="E1308" s="49"/>
      <c r="F1308" s="49"/>
      <c r="G1308" s="181"/>
      <c r="H1308" s="49"/>
      <c r="I1308" s="49"/>
      <c r="J1308" s="182"/>
      <c r="K1308" s="182"/>
      <c r="L1308" s="49"/>
      <c r="M1308" s="49"/>
      <c r="N1308" s="49"/>
      <c r="O1308" s="49"/>
      <c r="P1308" s="49"/>
      <c r="Q1308" s="49"/>
      <c r="R1308" s="49"/>
      <c r="S1308" s="49"/>
      <c r="T1308" s="49"/>
      <c r="U1308" s="49"/>
      <c r="V1308" s="49"/>
      <c r="W1308" s="49"/>
      <c r="X1308" s="49"/>
      <c r="Y1308" s="49"/>
      <c r="Z1308" s="49"/>
      <c r="AA1308" s="50"/>
      <c r="AB1308" s="50"/>
      <c r="AC1308" s="50"/>
      <c r="AD1308" s="50"/>
      <c r="AE1308" s="50"/>
      <c r="AF1308" s="50"/>
      <c r="AG1308" s="50"/>
      <c r="AH1308" s="50"/>
      <c r="AI1308" s="50"/>
      <c r="AJ1308" s="50"/>
      <c r="AK1308" s="50"/>
      <c r="AL1308" s="50"/>
    </row>
    <row r="1309" spans="1:38" ht="15.75" x14ac:dyDescent="0.25">
      <c r="A1309" s="37"/>
      <c r="B1309" s="49"/>
      <c r="C1309" s="49"/>
      <c r="D1309" s="49"/>
      <c r="E1309" s="49"/>
      <c r="F1309" s="49"/>
      <c r="G1309" s="181"/>
      <c r="H1309" s="49"/>
      <c r="I1309" s="49"/>
      <c r="J1309" s="182"/>
      <c r="K1309" s="182"/>
      <c r="L1309" s="49"/>
      <c r="M1309" s="49"/>
      <c r="N1309" s="49"/>
      <c r="O1309" s="49"/>
      <c r="P1309" s="49"/>
      <c r="Q1309" s="49"/>
      <c r="R1309" s="49"/>
      <c r="S1309" s="49"/>
      <c r="T1309" s="49"/>
      <c r="U1309" s="49"/>
      <c r="V1309" s="49"/>
      <c r="W1309" s="49"/>
      <c r="X1309" s="49"/>
      <c r="Y1309" s="49"/>
      <c r="Z1309" s="49"/>
      <c r="AA1309" s="50"/>
      <c r="AB1309" s="50"/>
      <c r="AC1309" s="50"/>
      <c r="AD1309" s="50"/>
      <c r="AE1309" s="50"/>
      <c r="AF1309" s="50"/>
      <c r="AG1309" s="50"/>
      <c r="AH1309" s="50"/>
      <c r="AI1309" s="50"/>
      <c r="AJ1309" s="50"/>
      <c r="AK1309" s="50"/>
      <c r="AL1309" s="50"/>
    </row>
    <row r="1310" spans="1:38" ht="15.75" x14ac:dyDescent="0.25">
      <c r="A1310" s="37"/>
      <c r="B1310" s="49"/>
      <c r="C1310" s="49"/>
      <c r="D1310" s="49"/>
      <c r="E1310" s="49"/>
      <c r="F1310" s="49"/>
      <c r="G1310" s="181"/>
      <c r="H1310" s="49"/>
      <c r="I1310" s="49"/>
      <c r="J1310" s="182"/>
      <c r="K1310" s="182"/>
      <c r="L1310" s="49"/>
      <c r="M1310" s="49"/>
      <c r="N1310" s="49"/>
      <c r="O1310" s="49"/>
      <c r="P1310" s="49"/>
      <c r="Q1310" s="49"/>
      <c r="R1310" s="49"/>
      <c r="S1310" s="49"/>
      <c r="T1310" s="49"/>
      <c r="U1310" s="49"/>
      <c r="V1310" s="49"/>
      <c r="W1310" s="49"/>
      <c r="X1310" s="49"/>
      <c r="Y1310" s="49"/>
      <c r="Z1310" s="49"/>
      <c r="AA1310" s="50"/>
      <c r="AB1310" s="50"/>
      <c r="AC1310" s="50"/>
      <c r="AD1310" s="50"/>
      <c r="AE1310" s="50"/>
      <c r="AF1310" s="50"/>
      <c r="AG1310" s="50"/>
      <c r="AH1310" s="50"/>
      <c r="AI1310" s="50"/>
      <c r="AJ1310" s="50"/>
      <c r="AK1310" s="50"/>
      <c r="AL1310" s="50"/>
    </row>
    <row r="1311" spans="1:38" ht="15.75" x14ac:dyDescent="0.25">
      <c r="A1311" s="37"/>
      <c r="B1311" s="49"/>
      <c r="C1311" s="49"/>
      <c r="D1311" s="49"/>
      <c r="E1311" s="49"/>
      <c r="F1311" s="49"/>
      <c r="G1311" s="181"/>
      <c r="H1311" s="49"/>
      <c r="I1311" s="49"/>
      <c r="J1311" s="182"/>
      <c r="K1311" s="182"/>
      <c r="L1311" s="49"/>
      <c r="M1311" s="49"/>
      <c r="N1311" s="49"/>
      <c r="O1311" s="49"/>
      <c r="P1311" s="49"/>
      <c r="Q1311" s="49"/>
      <c r="R1311" s="49"/>
      <c r="S1311" s="49"/>
      <c r="T1311" s="49"/>
      <c r="U1311" s="49"/>
      <c r="V1311" s="49"/>
      <c r="W1311" s="49"/>
      <c r="X1311" s="49"/>
      <c r="Y1311" s="49"/>
      <c r="Z1311" s="49"/>
      <c r="AA1311" s="50"/>
      <c r="AB1311" s="50"/>
      <c r="AC1311" s="50"/>
      <c r="AD1311" s="50"/>
      <c r="AE1311" s="50"/>
      <c r="AF1311" s="50"/>
      <c r="AG1311" s="50"/>
      <c r="AH1311" s="50"/>
      <c r="AI1311" s="50"/>
      <c r="AJ1311" s="50"/>
      <c r="AK1311" s="50"/>
      <c r="AL1311" s="50"/>
    </row>
    <row r="1312" spans="1:38" ht="15.75" x14ac:dyDescent="0.25">
      <c r="A1312" s="37"/>
      <c r="B1312" s="49"/>
      <c r="C1312" s="49"/>
      <c r="D1312" s="49"/>
      <c r="E1312" s="49"/>
      <c r="F1312" s="49"/>
      <c r="G1312" s="181"/>
      <c r="H1312" s="49"/>
      <c r="I1312" s="49"/>
      <c r="J1312" s="182"/>
      <c r="K1312" s="182"/>
      <c r="L1312" s="49"/>
      <c r="M1312" s="49"/>
      <c r="N1312" s="49"/>
      <c r="O1312" s="49"/>
      <c r="P1312" s="49"/>
      <c r="Q1312" s="49"/>
      <c r="R1312" s="49"/>
      <c r="S1312" s="49"/>
      <c r="T1312" s="49"/>
      <c r="U1312" s="49"/>
      <c r="V1312" s="49"/>
      <c r="W1312" s="49"/>
      <c r="X1312" s="49"/>
      <c r="Y1312" s="49"/>
      <c r="Z1312" s="49"/>
      <c r="AA1312" s="50"/>
      <c r="AB1312" s="50"/>
      <c r="AC1312" s="50"/>
      <c r="AD1312" s="50"/>
      <c r="AE1312" s="50"/>
      <c r="AF1312" s="50"/>
      <c r="AG1312" s="50"/>
      <c r="AH1312" s="50"/>
      <c r="AI1312" s="50"/>
      <c r="AJ1312" s="50"/>
      <c r="AK1312" s="50"/>
      <c r="AL1312" s="50"/>
    </row>
    <row r="1313" spans="1:38" ht="15.75" x14ac:dyDescent="0.25">
      <c r="A1313" s="37"/>
      <c r="B1313" s="49"/>
      <c r="C1313" s="49"/>
      <c r="D1313" s="49"/>
      <c r="E1313" s="49"/>
      <c r="F1313" s="49"/>
      <c r="G1313" s="181"/>
      <c r="H1313" s="49"/>
      <c r="I1313" s="49"/>
      <c r="J1313" s="182"/>
      <c r="K1313" s="182"/>
      <c r="L1313" s="49"/>
      <c r="M1313" s="49"/>
      <c r="N1313" s="49"/>
      <c r="O1313" s="49"/>
      <c r="P1313" s="49"/>
      <c r="Q1313" s="49"/>
      <c r="R1313" s="49"/>
      <c r="S1313" s="49"/>
      <c r="T1313" s="49"/>
      <c r="U1313" s="49"/>
      <c r="V1313" s="49"/>
      <c r="W1313" s="49"/>
      <c r="X1313" s="49"/>
      <c r="Y1313" s="49"/>
      <c r="Z1313" s="49"/>
      <c r="AA1313" s="50"/>
      <c r="AB1313" s="50"/>
      <c r="AC1313" s="50"/>
      <c r="AD1313" s="50"/>
      <c r="AE1313" s="50"/>
      <c r="AF1313" s="50"/>
      <c r="AG1313" s="50"/>
      <c r="AH1313" s="50"/>
      <c r="AI1313" s="50"/>
      <c r="AJ1313" s="50"/>
      <c r="AK1313" s="50"/>
      <c r="AL1313" s="50"/>
    </row>
    <row r="1314" spans="1:38" ht="15.75" x14ac:dyDescent="0.25">
      <c r="A1314" s="37"/>
      <c r="B1314" s="49"/>
      <c r="C1314" s="49"/>
      <c r="D1314" s="49"/>
      <c r="E1314" s="49"/>
      <c r="F1314" s="49"/>
      <c r="G1314" s="181"/>
      <c r="H1314" s="49"/>
      <c r="I1314" s="49"/>
      <c r="J1314" s="182"/>
      <c r="K1314" s="182"/>
      <c r="L1314" s="49"/>
      <c r="M1314" s="49"/>
      <c r="N1314" s="49"/>
      <c r="O1314" s="49"/>
      <c r="P1314" s="49"/>
      <c r="Q1314" s="49"/>
      <c r="R1314" s="49"/>
      <c r="S1314" s="49"/>
      <c r="T1314" s="49"/>
      <c r="U1314" s="49"/>
      <c r="V1314" s="49"/>
      <c r="W1314" s="49"/>
      <c r="X1314" s="49"/>
      <c r="Y1314" s="49"/>
      <c r="Z1314" s="49"/>
      <c r="AA1314" s="50"/>
      <c r="AB1314" s="50"/>
      <c r="AC1314" s="50"/>
      <c r="AD1314" s="50"/>
      <c r="AE1314" s="50"/>
      <c r="AF1314" s="50"/>
      <c r="AG1314" s="50"/>
      <c r="AH1314" s="50"/>
      <c r="AI1314" s="50"/>
      <c r="AJ1314" s="50"/>
      <c r="AK1314" s="50"/>
      <c r="AL1314" s="50"/>
    </row>
    <row r="1315" spans="1:38" ht="15.75" x14ac:dyDescent="0.25">
      <c r="A1315" s="37"/>
      <c r="B1315" s="49"/>
      <c r="C1315" s="49"/>
      <c r="D1315" s="49"/>
      <c r="E1315" s="49"/>
      <c r="F1315" s="49"/>
      <c r="G1315" s="181"/>
      <c r="H1315" s="49"/>
      <c r="I1315" s="49"/>
      <c r="J1315" s="182"/>
      <c r="K1315" s="182"/>
      <c r="L1315" s="49"/>
      <c r="M1315" s="49"/>
      <c r="N1315" s="49"/>
      <c r="O1315" s="49"/>
      <c r="P1315" s="49"/>
      <c r="Q1315" s="49"/>
      <c r="R1315" s="49"/>
      <c r="S1315" s="49"/>
      <c r="T1315" s="49"/>
      <c r="U1315" s="49"/>
      <c r="V1315" s="49"/>
      <c r="W1315" s="49"/>
      <c r="X1315" s="49"/>
      <c r="Y1315" s="49"/>
      <c r="Z1315" s="49"/>
      <c r="AA1315" s="50"/>
      <c r="AB1315" s="50"/>
      <c r="AC1315" s="50"/>
      <c r="AD1315" s="50"/>
      <c r="AE1315" s="50"/>
      <c r="AF1315" s="50"/>
      <c r="AG1315" s="50"/>
      <c r="AH1315" s="50"/>
      <c r="AI1315" s="50"/>
      <c r="AJ1315" s="50"/>
      <c r="AK1315" s="50"/>
      <c r="AL1315" s="50"/>
    </row>
    <row r="1316" spans="1:38" ht="15.75" x14ac:dyDescent="0.25">
      <c r="A1316" s="37"/>
      <c r="B1316" s="49"/>
      <c r="C1316" s="49"/>
      <c r="D1316" s="49"/>
      <c r="E1316" s="49"/>
      <c r="F1316" s="49"/>
      <c r="G1316" s="181"/>
      <c r="H1316" s="49"/>
      <c r="I1316" s="49"/>
      <c r="J1316" s="182"/>
      <c r="K1316" s="182"/>
      <c r="L1316" s="49"/>
      <c r="M1316" s="49"/>
      <c r="N1316" s="49"/>
      <c r="O1316" s="49"/>
      <c r="P1316" s="49"/>
      <c r="Q1316" s="49"/>
      <c r="R1316" s="49"/>
      <c r="S1316" s="49"/>
      <c r="T1316" s="49"/>
      <c r="U1316" s="49"/>
      <c r="V1316" s="49"/>
      <c r="W1316" s="49"/>
      <c r="X1316" s="49"/>
      <c r="Y1316" s="49"/>
      <c r="Z1316" s="49"/>
      <c r="AA1316" s="50"/>
      <c r="AB1316" s="50"/>
      <c r="AC1316" s="50"/>
      <c r="AD1316" s="50"/>
      <c r="AE1316" s="50"/>
      <c r="AF1316" s="50"/>
      <c r="AG1316" s="50"/>
      <c r="AH1316" s="50"/>
      <c r="AI1316" s="50"/>
      <c r="AJ1316" s="50"/>
      <c r="AK1316" s="50"/>
      <c r="AL1316" s="50"/>
    </row>
    <row r="1317" spans="1:38" ht="15.75" x14ac:dyDescent="0.25">
      <c r="A1317" s="37"/>
      <c r="B1317" s="49"/>
      <c r="C1317" s="49"/>
      <c r="D1317" s="49"/>
      <c r="E1317" s="49"/>
      <c r="F1317" s="49"/>
      <c r="G1317" s="181"/>
      <c r="H1317" s="49"/>
      <c r="I1317" s="49"/>
      <c r="J1317" s="182"/>
      <c r="K1317" s="182"/>
      <c r="L1317" s="49"/>
      <c r="M1317" s="49"/>
      <c r="N1317" s="49"/>
      <c r="O1317" s="49"/>
      <c r="P1317" s="49"/>
      <c r="Q1317" s="49"/>
      <c r="R1317" s="49"/>
      <c r="S1317" s="49"/>
      <c r="T1317" s="49"/>
      <c r="U1317" s="49"/>
      <c r="V1317" s="49"/>
      <c r="W1317" s="49"/>
      <c r="X1317" s="49"/>
      <c r="Y1317" s="49"/>
      <c r="Z1317" s="49"/>
      <c r="AA1317" s="50"/>
      <c r="AB1317" s="50"/>
      <c r="AC1317" s="50"/>
      <c r="AD1317" s="50"/>
      <c r="AE1317" s="50"/>
      <c r="AF1317" s="50"/>
      <c r="AG1317" s="50"/>
      <c r="AH1317" s="50"/>
      <c r="AI1317" s="50"/>
      <c r="AJ1317" s="50"/>
      <c r="AK1317" s="50"/>
      <c r="AL1317" s="50"/>
    </row>
    <row r="1318" spans="1:38" ht="15.75" x14ac:dyDescent="0.25">
      <c r="A1318" s="37"/>
      <c r="B1318" s="49"/>
      <c r="C1318" s="49"/>
      <c r="D1318" s="49"/>
      <c r="E1318" s="49"/>
      <c r="F1318" s="49"/>
      <c r="G1318" s="181"/>
      <c r="H1318" s="49"/>
      <c r="I1318" s="49"/>
      <c r="J1318" s="182"/>
      <c r="K1318" s="182"/>
      <c r="L1318" s="49"/>
      <c r="M1318" s="49"/>
      <c r="N1318" s="49"/>
      <c r="O1318" s="49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50"/>
      <c r="AB1318" s="50"/>
      <c r="AC1318" s="50"/>
      <c r="AD1318" s="50"/>
      <c r="AE1318" s="50"/>
      <c r="AF1318" s="50"/>
      <c r="AG1318" s="50"/>
      <c r="AH1318" s="50"/>
      <c r="AI1318" s="50"/>
      <c r="AJ1318" s="50"/>
      <c r="AK1318" s="50"/>
      <c r="AL1318" s="50"/>
    </row>
    <row r="1319" spans="1:38" ht="15.75" x14ac:dyDescent="0.25">
      <c r="A1319" s="37"/>
      <c r="B1319" s="49"/>
      <c r="C1319" s="49"/>
      <c r="D1319" s="49"/>
      <c r="E1319" s="49"/>
      <c r="F1319" s="49"/>
      <c r="G1319" s="181"/>
      <c r="H1319" s="49"/>
      <c r="I1319" s="49"/>
      <c r="J1319" s="182"/>
      <c r="K1319" s="182"/>
      <c r="L1319" s="49"/>
      <c r="M1319" s="49"/>
      <c r="N1319" s="49"/>
      <c r="O1319" s="49"/>
      <c r="P1319" s="49"/>
      <c r="Q1319" s="49"/>
      <c r="R1319" s="49"/>
      <c r="S1319" s="49"/>
      <c r="T1319" s="49"/>
      <c r="U1319" s="49"/>
      <c r="V1319" s="49"/>
      <c r="W1319" s="49"/>
      <c r="X1319" s="49"/>
      <c r="Y1319" s="49"/>
      <c r="Z1319" s="49"/>
      <c r="AA1319" s="50"/>
      <c r="AB1319" s="50"/>
      <c r="AC1319" s="50"/>
      <c r="AD1319" s="50"/>
      <c r="AE1319" s="50"/>
      <c r="AF1319" s="50"/>
      <c r="AG1319" s="50"/>
      <c r="AH1319" s="50"/>
      <c r="AI1319" s="50"/>
      <c r="AJ1319" s="50"/>
      <c r="AK1319" s="50"/>
      <c r="AL1319" s="50"/>
    </row>
    <row r="1320" spans="1:38" ht="15.75" x14ac:dyDescent="0.25">
      <c r="A1320" s="37"/>
      <c r="B1320" s="49"/>
      <c r="C1320" s="49"/>
      <c r="D1320" s="49"/>
      <c r="E1320" s="49"/>
      <c r="F1320" s="49"/>
      <c r="G1320" s="181"/>
      <c r="H1320" s="49"/>
      <c r="I1320" s="49"/>
      <c r="J1320" s="182"/>
      <c r="K1320" s="182"/>
      <c r="L1320" s="49"/>
      <c r="M1320" s="49"/>
      <c r="N1320" s="49"/>
      <c r="O1320" s="49"/>
      <c r="P1320" s="49"/>
      <c r="Q1320" s="49"/>
      <c r="R1320" s="49"/>
      <c r="S1320" s="49"/>
      <c r="T1320" s="49"/>
      <c r="U1320" s="49"/>
      <c r="V1320" s="49"/>
      <c r="W1320" s="49"/>
      <c r="X1320" s="49"/>
      <c r="Y1320" s="49"/>
      <c r="Z1320" s="49"/>
      <c r="AA1320" s="50"/>
      <c r="AB1320" s="50"/>
      <c r="AC1320" s="50"/>
      <c r="AD1320" s="50"/>
      <c r="AE1320" s="50"/>
      <c r="AF1320" s="50"/>
      <c r="AG1320" s="50"/>
      <c r="AH1320" s="50"/>
      <c r="AI1320" s="50"/>
      <c r="AJ1320" s="50"/>
      <c r="AK1320" s="50"/>
      <c r="AL1320" s="50"/>
    </row>
    <row r="1321" spans="1:38" ht="15.75" x14ac:dyDescent="0.25">
      <c r="A1321" s="37"/>
      <c r="B1321" s="49"/>
      <c r="C1321" s="49"/>
      <c r="D1321" s="49"/>
      <c r="E1321" s="49"/>
      <c r="F1321" s="49"/>
      <c r="G1321" s="181"/>
      <c r="H1321" s="49"/>
      <c r="I1321" s="49"/>
      <c r="J1321" s="182"/>
      <c r="K1321" s="182"/>
      <c r="L1321" s="49"/>
      <c r="M1321" s="49"/>
      <c r="N1321" s="49"/>
      <c r="O1321" s="49"/>
      <c r="P1321" s="49"/>
      <c r="Q1321" s="49"/>
      <c r="R1321" s="49"/>
      <c r="S1321" s="49"/>
      <c r="T1321" s="49"/>
      <c r="U1321" s="49"/>
      <c r="V1321" s="49"/>
      <c r="W1321" s="49"/>
      <c r="X1321" s="49"/>
      <c r="Y1321" s="49"/>
      <c r="Z1321" s="49"/>
      <c r="AA1321" s="50"/>
      <c r="AB1321" s="50"/>
      <c r="AC1321" s="50"/>
      <c r="AD1321" s="50"/>
      <c r="AE1321" s="50"/>
      <c r="AF1321" s="50"/>
      <c r="AG1321" s="50"/>
      <c r="AH1321" s="50"/>
      <c r="AI1321" s="50"/>
      <c r="AJ1321" s="50"/>
      <c r="AK1321" s="50"/>
      <c r="AL1321" s="50"/>
    </row>
    <row r="1322" spans="1:38" ht="15.75" x14ac:dyDescent="0.25">
      <c r="A1322" s="37"/>
      <c r="B1322" s="49"/>
      <c r="C1322" s="49"/>
      <c r="D1322" s="49"/>
      <c r="E1322" s="49"/>
      <c r="F1322" s="49"/>
      <c r="G1322" s="181"/>
      <c r="H1322" s="49"/>
      <c r="I1322" s="49"/>
      <c r="J1322" s="182"/>
      <c r="K1322" s="182"/>
      <c r="L1322" s="49"/>
      <c r="M1322" s="49"/>
      <c r="N1322" s="49"/>
      <c r="O1322" s="49"/>
      <c r="P1322" s="49"/>
      <c r="Q1322" s="49"/>
      <c r="R1322" s="49"/>
      <c r="S1322" s="49"/>
      <c r="T1322" s="49"/>
      <c r="U1322" s="49"/>
      <c r="V1322" s="49"/>
      <c r="W1322" s="49"/>
      <c r="X1322" s="49"/>
      <c r="Y1322" s="49"/>
      <c r="Z1322" s="49"/>
      <c r="AA1322" s="50"/>
      <c r="AB1322" s="50"/>
      <c r="AC1322" s="50"/>
      <c r="AD1322" s="50"/>
      <c r="AE1322" s="50"/>
      <c r="AF1322" s="50"/>
      <c r="AG1322" s="50"/>
      <c r="AH1322" s="50"/>
      <c r="AI1322" s="50"/>
      <c r="AJ1322" s="50"/>
      <c r="AK1322" s="50"/>
      <c r="AL1322" s="50"/>
    </row>
    <row r="1323" spans="1:38" ht="15.75" x14ac:dyDescent="0.25">
      <c r="A1323" s="37"/>
      <c r="B1323" s="49"/>
      <c r="C1323" s="49"/>
      <c r="D1323" s="49"/>
      <c r="E1323" s="49"/>
      <c r="F1323" s="49"/>
      <c r="G1323" s="181"/>
      <c r="H1323" s="49"/>
      <c r="I1323" s="49"/>
      <c r="J1323" s="182"/>
      <c r="K1323" s="182"/>
      <c r="L1323" s="49"/>
      <c r="M1323" s="49"/>
      <c r="N1323" s="49"/>
      <c r="O1323" s="49"/>
      <c r="P1323" s="49"/>
      <c r="Q1323" s="49"/>
      <c r="R1323" s="49"/>
      <c r="S1323" s="49"/>
      <c r="T1323" s="49"/>
      <c r="U1323" s="49"/>
      <c r="V1323" s="49"/>
      <c r="W1323" s="49"/>
      <c r="X1323" s="49"/>
      <c r="Y1323" s="49"/>
      <c r="Z1323" s="49"/>
      <c r="AA1323" s="50"/>
      <c r="AB1323" s="50"/>
      <c r="AC1323" s="50"/>
      <c r="AD1323" s="50"/>
      <c r="AE1323" s="50"/>
      <c r="AF1323" s="50"/>
      <c r="AG1323" s="50"/>
      <c r="AH1323" s="50"/>
      <c r="AI1323" s="50"/>
      <c r="AJ1323" s="50"/>
      <c r="AK1323" s="50"/>
      <c r="AL1323" s="50"/>
    </row>
    <row r="1324" spans="1:38" ht="15.75" x14ac:dyDescent="0.25">
      <c r="A1324" s="37"/>
      <c r="B1324" s="49"/>
      <c r="C1324" s="49"/>
      <c r="D1324" s="49"/>
      <c r="E1324" s="49"/>
      <c r="F1324" s="49"/>
      <c r="G1324" s="181"/>
      <c r="H1324" s="49"/>
      <c r="I1324" s="49"/>
      <c r="J1324" s="182"/>
      <c r="K1324" s="182"/>
      <c r="L1324" s="49"/>
      <c r="M1324" s="49"/>
      <c r="N1324" s="49"/>
      <c r="O1324" s="49"/>
      <c r="P1324" s="49"/>
      <c r="Q1324" s="49"/>
      <c r="R1324" s="49"/>
      <c r="S1324" s="49"/>
      <c r="T1324" s="49"/>
      <c r="U1324" s="49"/>
      <c r="V1324" s="49"/>
      <c r="W1324" s="49"/>
      <c r="X1324" s="49"/>
      <c r="Y1324" s="49"/>
      <c r="Z1324" s="49"/>
      <c r="AA1324" s="50"/>
      <c r="AB1324" s="50"/>
      <c r="AC1324" s="50"/>
      <c r="AD1324" s="50"/>
      <c r="AE1324" s="50"/>
      <c r="AF1324" s="50"/>
      <c r="AG1324" s="50"/>
      <c r="AH1324" s="50"/>
      <c r="AI1324" s="50"/>
      <c r="AJ1324" s="50"/>
      <c r="AK1324" s="50"/>
      <c r="AL1324" s="50"/>
    </row>
    <row r="1325" spans="1:38" ht="15.75" x14ac:dyDescent="0.25">
      <c r="A1325" s="37"/>
      <c r="B1325" s="49"/>
      <c r="C1325" s="49"/>
      <c r="D1325" s="49"/>
      <c r="E1325" s="49"/>
      <c r="F1325" s="49"/>
      <c r="G1325" s="181"/>
      <c r="H1325" s="49"/>
      <c r="I1325" s="49"/>
      <c r="J1325" s="182"/>
      <c r="K1325" s="182"/>
      <c r="L1325" s="49"/>
      <c r="M1325" s="49"/>
      <c r="N1325" s="49"/>
      <c r="O1325" s="49"/>
      <c r="P1325" s="49"/>
      <c r="Q1325" s="49"/>
      <c r="R1325" s="49"/>
      <c r="S1325" s="49"/>
      <c r="T1325" s="49"/>
      <c r="U1325" s="49"/>
      <c r="V1325" s="49"/>
      <c r="W1325" s="49"/>
      <c r="X1325" s="49"/>
      <c r="Y1325" s="49"/>
      <c r="Z1325" s="49"/>
      <c r="AA1325" s="50"/>
      <c r="AB1325" s="50"/>
      <c r="AC1325" s="50"/>
      <c r="AD1325" s="50"/>
      <c r="AE1325" s="50"/>
      <c r="AF1325" s="50"/>
      <c r="AG1325" s="50"/>
      <c r="AH1325" s="50"/>
      <c r="AI1325" s="50"/>
      <c r="AJ1325" s="50"/>
      <c r="AK1325" s="50"/>
      <c r="AL1325" s="50"/>
    </row>
    <row r="1326" spans="1:38" ht="15.75" x14ac:dyDescent="0.25">
      <c r="A1326" s="37"/>
      <c r="B1326" s="49"/>
      <c r="C1326" s="49"/>
      <c r="D1326" s="49"/>
      <c r="E1326" s="49"/>
      <c r="F1326" s="49"/>
      <c r="G1326" s="181"/>
      <c r="H1326" s="49"/>
      <c r="I1326" s="49"/>
      <c r="J1326" s="182"/>
      <c r="K1326" s="182"/>
      <c r="L1326" s="49"/>
      <c r="M1326" s="49"/>
      <c r="N1326" s="49"/>
      <c r="O1326" s="49"/>
      <c r="P1326" s="49"/>
      <c r="Q1326" s="49"/>
      <c r="R1326" s="49"/>
      <c r="S1326" s="49"/>
      <c r="T1326" s="49"/>
      <c r="U1326" s="49"/>
      <c r="V1326" s="49"/>
      <c r="W1326" s="49"/>
      <c r="X1326" s="49"/>
      <c r="Y1326" s="49"/>
      <c r="Z1326" s="49"/>
      <c r="AA1326" s="50"/>
      <c r="AB1326" s="50"/>
      <c r="AC1326" s="50"/>
      <c r="AD1326" s="50"/>
      <c r="AE1326" s="50"/>
      <c r="AF1326" s="50"/>
      <c r="AG1326" s="50"/>
      <c r="AH1326" s="50"/>
      <c r="AI1326" s="50"/>
      <c r="AJ1326" s="50"/>
      <c r="AK1326" s="50"/>
      <c r="AL1326" s="50"/>
    </row>
    <row r="1327" spans="1:38" ht="15.75" x14ac:dyDescent="0.25">
      <c r="A1327" s="37"/>
      <c r="B1327" s="49"/>
      <c r="C1327" s="49"/>
      <c r="D1327" s="49"/>
      <c r="E1327" s="49"/>
      <c r="F1327" s="49"/>
      <c r="G1327" s="181"/>
      <c r="H1327" s="49"/>
      <c r="I1327" s="49"/>
      <c r="J1327" s="182"/>
      <c r="K1327" s="182"/>
      <c r="L1327" s="49"/>
      <c r="M1327" s="49"/>
      <c r="N1327" s="49"/>
      <c r="O1327" s="49"/>
      <c r="P1327" s="49"/>
      <c r="Q1327" s="49"/>
      <c r="R1327" s="49"/>
      <c r="S1327" s="49"/>
      <c r="T1327" s="49"/>
      <c r="U1327" s="49"/>
      <c r="V1327" s="49"/>
      <c r="W1327" s="49"/>
      <c r="X1327" s="49"/>
      <c r="Y1327" s="49"/>
      <c r="Z1327" s="49"/>
      <c r="AA1327" s="50"/>
      <c r="AB1327" s="50"/>
      <c r="AC1327" s="50"/>
      <c r="AD1327" s="50"/>
      <c r="AE1327" s="50"/>
      <c r="AF1327" s="50"/>
      <c r="AG1327" s="50"/>
      <c r="AH1327" s="50"/>
      <c r="AI1327" s="50"/>
      <c r="AJ1327" s="50"/>
      <c r="AK1327" s="50"/>
      <c r="AL1327" s="50"/>
    </row>
    <row r="1328" spans="1:38" ht="15.75" x14ac:dyDescent="0.25">
      <c r="A1328" s="37"/>
      <c r="B1328" s="49"/>
      <c r="C1328" s="49"/>
      <c r="D1328" s="49"/>
      <c r="E1328" s="49"/>
      <c r="F1328" s="49"/>
      <c r="G1328" s="181"/>
      <c r="H1328" s="49"/>
      <c r="I1328" s="49"/>
      <c r="J1328" s="182"/>
      <c r="K1328" s="182"/>
      <c r="L1328" s="49"/>
      <c r="M1328" s="49"/>
      <c r="N1328" s="49"/>
      <c r="O1328" s="49"/>
      <c r="P1328" s="49"/>
      <c r="Q1328" s="49"/>
      <c r="R1328" s="49"/>
      <c r="S1328" s="49"/>
      <c r="T1328" s="49"/>
      <c r="U1328" s="49"/>
      <c r="V1328" s="49"/>
      <c r="W1328" s="49"/>
      <c r="X1328" s="49"/>
      <c r="Y1328" s="49"/>
      <c r="Z1328" s="49"/>
      <c r="AA1328" s="50"/>
      <c r="AB1328" s="50"/>
      <c r="AC1328" s="50"/>
      <c r="AD1328" s="50"/>
      <c r="AE1328" s="50"/>
      <c r="AF1328" s="50"/>
      <c r="AG1328" s="50"/>
      <c r="AH1328" s="50"/>
      <c r="AI1328" s="50"/>
      <c r="AJ1328" s="50"/>
      <c r="AK1328" s="50"/>
      <c r="AL1328" s="50"/>
    </row>
    <row r="1329" spans="1:38" ht="15.75" x14ac:dyDescent="0.25">
      <c r="A1329" s="37"/>
      <c r="B1329" s="49"/>
      <c r="C1329" s="49"/>
      <c r="D1329" s="49"/>
      <c r="E1329" s="49"/>
      <c r="F1329" s="49"/>
      <c r="G1329" s="181"/>
      <c r="H1329" s="49"/>
      <c r="I1329" s="49"/>
      <c r="J1329" s="182"/>
      <c r="K1329" s="182"/>
      <c r="L1329" s="49"/>
      <c r="M1329" s="49"/>
      <c r="N1329" s="49"/>
      <c r="O1329" s="49"/>
      <c r="P1329" s="49"/>
      <c r="Q1329" s="49"/>
      <c r="R1329" s="49"/>
      <c r="S1329" s="49"/>
      <c r="T1329" s="49"/>
      <c r="U1329" s="49"/>
      <c r="V1329" s="49"/>
      <c r="W1329" s="49"/>
      <c r="X1329" s="49"/>
      <c r="Y1329" s="49"/>
      <c r="Z1329" s="49"/>
      <c r="AA1329" s="50"/>
      <c r="AB1329" s="50"/>
      <c r="AC1329" s="50"/>
      <c r="AD1329" s="50"/>
      <c r="AE1329" s="50"/>
      <c r="AF1329" s="50"/>
      <c r="AG1329" s="50"/>
      <c r="AH1329" s="50"/>
      <c r="AI1329" s="50"/>
      <c r="AJ1329" s="50"/>
      <c r="AK1329" s="50"/>
      <c r="AL1329" s="50"/>
    </row>
    <row r="1330" spans="1:38" ht="15.75" x14ac:dyDescent="0.25">
      <c r="A1330" s="37"/>
      <c r="B1330" s="49"/>
      <c r="C1330" s="49"/>
      <c r="D1330" s="49"/>
      <c r="E1330" s="49"/>
      <c r="F1330" s="49"/>
      <c r="G1330" s="181"/>
      <c r="H1330" s="49"/>
      <c r="I1330" s="49"/>
      <c r="J1330" s="182"/>
      <c r="K1330" s="182"/>
      <c r="L1330" s="49"/>
      <c r="M1330" s="49"/>
      <c r="N1330" s="49"/>
      <c r="O1330" s="49"/>
      <c r="P1330" s="49"/>
      <c r="Q1330" s="49"/>
      <c r="R1330" s="49"/>
      <c r="S1330" s="49"/>
      <c r="T1330" s="49"/>
      <c r="U1330" s="49"/>
      <c r="V1330" s="49"/>
      <c r="W1330" s="49"/>
      <c r="X1330" s="49"/>
      <c r="Y1330" s="49"/>
      <c r="Z1330" s="49"/>
      <c r="AA1330" s="50"/>
      <c r="AB1330" s="50"/>
      <c r="AC1330" s="50"/>
      <c r="AD1330" s="50"/>
      <c r="AE1330" s="50"/>
      <c r="AF1330" s="50"/>
      <c r="AG1330" s="50"/>
      <c r="AH1330" s="50"/>
      <c r="AI1330" s="50"/>
      <c r="AJ1330" s="50"/>
      <c r="AK1330" s="50"/>
      <c r="AL1330" s="50"/>
    </row>
    <row r="1331" spans="1:38" ht="15.75" x14ac:dyDescent="0.25">
      <c r="A1331" s="37"/>
      <c r="B1331" s="49"/>
      <c r="C1331" s="49"/>
      <c r="D1331" s="49"/>
      <c r="E1331" s="49"/>
      <c r="F1331" s="49"/>
      <c r="G1331" s="181"/>
      <c r="H1331" s="49"/>
      <c r="I1331" s="49"/>
      <c r="J1331" s="182"/>
      <c r="K1331" s="182"/>
      <c r="L1331" s="49"/>
      <c r="M1331" s="49"/>
      <c r="N1331" s="49"/>
      <c r="O1331" s="49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50"/>
      <c r="AB1331" s="50"/>
      <c r="AC1331" s="50"/>
      <c r="AD1331" s="50"/>
      <c r="AE1331" s="50"/>
      <c r="AF1331" s="50"/>
      <c r="AG1331" s="50"/>
      <c r="AH1331" s="50"/>
      <c r="AI1331" s="50"/>
      <c r="AJ1331" s="50"/>
      <c r="AK1331" s="50"/>
      <c r="AL1331" s="50"/>
    </row>
    <row r="1332" spans="1:38" ht="15.75" x14ac:dyDescent="0.25">
      <c r="A1332" s="37"/>
      <c r="B1332" s="49"/>
      <c r="C1332" s="49"/>
      <c r="D1332" s="49"/>
      <c r="E1332" s="49"/>
      <c r="F1332" s="49"/>
      <c r="G1332" s="181"/>
      <c r="H1332" s="49"/>
      <c r="I1332" s="49"/>
      <c r="J1332" s="182"/>
      <c r="K1332" s="182"/>
      <c r="L1332" s="49"/>
      <c r="M1332" s="49"/>
      <c r="N1332" s="49"/>
      <c r="O1332" s="49"/>
      <c r="P1332" s="49"/>
      <c r="Q1332" s="49"/>
      <c r="R1332" s="49"/>
      <c r="S1332" s="49"/>
      <c r="T1332" s="49"/>
      <c r="U1332" s="49"/>
      <c r="V1332" s="49"/>
      <c r="W1332" s="49"/>
      <c r="X1332" s="49"/>
      <c r="Y1332" s="49"/>
      <c r="Z1332" s="49"/>
      <c r="AA1332" s="50"/>
      <c r="AB1332" s="50"/>
      <c r="AC1332" s="50"/>
      <c r="AD1332" s="50"/>
      <c r="AE1332" s="50"/>
      <c r="AF1332" s="50"/>
      <c r="AG1332" s="50"/>
      <c r="AH1332" s="50"/>
      <c r="AI1332" s="50"/>
      <c r="AJ1332" s="50"/>
      <c r="AK1332" s="50"/>
      <c r="AL1332" s="50"/>
    </row>
    <row r="1333" spans="1:38" ht="15.75" x14ac:dyDescent="0.25">
      <c r="A1333" s="37"/>
      <c r="B1333" s="49"/>
      <c r="C1333" s="49"/>
      <c r="D1333" s="49"/>
      <c r="E1333" s="49"/>
      <c r="F1333" s="49"/>
      <c r="G1333" s="181"/>
      <c r="H1333" s="49"/>
      <c r="I1333" s="49"/>
      <c r="J1333" s="182"/>
      <c r="K1333" s="182"/>
      <c r="L1333" s="49"/>
      <c r="M1333" s="49"/>
      <c r="N1333" s="49"/>
      <c r="O1333" s="49"/>
      <c r="P1333" s="49"/>
      <c r="Q1333" s="49"/>
      <c r="R1333" s="49"/>
      <c r="S1333" s="49"/>
      <c r="T1333" s="49"/>
      <c r="U1333" s="49"/>
      <c r="V1333" s="49"/>
      <c r="W1333" s="49"/>
      <c r="X1333" s="49"/>
      <c r="Y1333" s="49"/>
      <c r="Z1333" s="49"/>
      <c r="AA1333" s="50"/>
      <c r="AB1333" s="50"/>
      <c r="AC1333" s="50"/>
      <c r="AD1333" s="50"/>
      <c r="AE1333" s="50"/>
      <c r="AF1333" s="50"/>
      <c r="AG1333" s="50"/>
      <c r="AH1333" s="50"/>
      <c r="AI1333" s="50"/>
      <c r="AJ1333" s="50"/>
      <c r="AK1333" s="50"/>
      <c r="AL1333" s="50"/>
    </row>
    <row r="1334" spans="1:38" ht="15.75" x14ac:dyDescent="0.25">
      <c r="A1334" s="37"/>
      <c r="B1334" s="49"/>
      <c r="C1334" s="49"/>
      <c r="D1334" s="49"/>
      <c r="E1334" s="49"/>
      <c r="F1334" s="49"/>
      <c r="G1334" s="181"/>
      <c r="H1334" s="49"/>
      <c r="I1334" s="49"/>
      <c r="J1334" s="182"/>
      <c r="K1334" s="182"/>
      <c r="L1334" s="49"/>
      <c r="M1334" s="49"/>
      <c r="N1334" s="49"/>
      <c r="O1334" s="49"/>
      <c r="P1334" s="49"/>
      <c r="Q1334" s="49"/>
      <c r="R1334" s="49"/>
      <c r="S1334" s="49"/>
      <c r="T1334" s="49"/>
      <c r="U1334" s="49"/>
      <c r="V1334" s="49"/>
      <c r="W1334" s="49"/>
      <c r="X1334" s="49"/>
      <c r="Y1334" s="49"/>
      <c r="Z1334" s="49"/>
      <c r="AA1334" s="50"/>
      <c r="AB1334" s="50"/>
      <c r="AC1334" s="50"/>
      <c r="AD1334" s="50"/>
      <c r="AE1334" s="50"/>
      <c r="AF1334" s="50"/>
      <c r="AG1334" s="50"/>
      <c r="AH1334" s="50"/>
      <c r="AI1334" s="50"/>
      <c r="AJ1334" s="50"/>
      <c r="AK1334" s="50"/>
      <c r="AL1334" s="50"/>
    </row>
    <row r="1335" spans="1:38" ht="15.75" x14ac:dyDescent="0.25">
      <c r="A1335" s="37"/>
      <c r="B1335" s="49"/>
      <c r="C1335" s="49"/>
      <c r="D1335" s="49"/>
      <c r="E1335" s="49"/>
      <c r="F1335" s="49"/>
      <c r="G1335" s="181"/>
      <c r="H1335" s="49"/>
      <c r="I1335" s="49"/>
      <c r="J1335" s="182"/>
      <c r="K1335" s="182"/>
      <c r="L1335" s="49"/>
      <c r="M1335" s="49"/>
      <c r="N1335" s="49"/>
      <c r="O1335" s="49"/>
      <c r="P1335" s="49"/>
      <c r="Q1335" s="49"/>
      <c r="R1335" s="49"/>
      <c r="S1335" s="49"/>
      <c r="T1335" s="49"/>
      <c r="U1335" s="49"/>
      <c r="V1335" s="49"/>
      <c r="W1335" s="49"/>
      <c r="X1335" s="49"/>
      <c r="Y1335" s="49"/>
      <c r="Z1335" s="49"/>
      <c r="AA1335" s="50"/>
      <c r="AB1335" s="50"/>
      <c r="AC1335" s="50"/>
      <c r="AD1335" s="50"/>
      <c r="AE1335" s="50"/>
      <c r="AF1335" s="50"/>
      <c r="AG1335" s="50"/>
      <c r="AH1335" s="50"/>
      <c r="AI1335" s="50"/>
      <c r="AJ1335" s="50"/>
      <c r="AK1335" s="50"/>
      <c r="AL1335" s="50"/>
    </row>
    <row r="1336" spans="1:38" ht="15.75" x14ac:dyDescent="0.25">
      <c r="A1336" s="37"/>
      <c r="B1336" s="49"/>
      <c r="C1336" s="49"/>
      <c r="D1336" s="49"/>
      <c r="E1336" s="49"/>
      <c r="F1336" s="49"/>
      <c r="G1336" s="181"/>
      <c r="H1336" s="49"/>
      <c r="I1336" s="49"/>
      <c r="J1336" s="182"/>
      <c r="K1336" s="182"/>
      <c r="L1336" s="49"/>
      <c r="M1336" s="49"/>
      <c r="N1336" s="49"/>
      <c r="O1336" s="49"/>
      <c r="P1336" s="49"/>
      <c r="Q1336" s="49"/>
      <c r="R1336" s="49"/>
      <c r="S1336" s="49"/>
      <c r="T1336" s="49"/>
      <c r="U1336" s="49"/>
      <c r="V1336" s="49"/>
      <c r="W1336" s="49"/>
      <c r="X1336" s="49"/>
      <c r="Y1336" s="49"/>
      <c r="Z1336" s="49"/>
      <c r="AA1336" s="50"/>
      <c r="AB1336" s="50"/>
      <c r="AC1336" s="50"/>
      <c r="AD1336" s="50"/>
      <c r="AE1336" s="50"/>
      <c r="AF1336" s="50"/>
      <c r="AG1336" s="50"/>
      <c r="AH1336" s="50"/>
      <c r="AI1336" s="50"/>
      <c r="AJ1336" s="50"/>
      <c r="AK1336" s="50"/>
      <c r="AL1336" s="50"/>
    </row>
    <row r="1337" spans="1:38" ht="15.75" x14ac:dyDescent="0.25">
      <c r="A1337" s="37"/>
      <c r="B1337" s="49"/>
      <c r="C1337" s="49"/>
      <c r="D1337" s="49"/>
      <c r="E1337" s="49"/>
      <c r="F1337" s="49"/>
      <c r="G1337" s="181"/>
      <c r="H1337" s="49"/>
      <c r="I1337" s="49"/>
      <c r="J1337" s="182"/>
      <c r="K1337" s="182"/>
      <c r="L1337" s="49"/>
      <c r="M1337" s="49"/>
      <c r="N1337" s="49"/>
      <c r="O1337" s="49"/>
      <c r="P1337" s="49"/>
      <c r="Q1337" s="49"/>
      <c r="R1337" s="49"/>
      <c r="S1337" s="49"/>
      <c r="T1337" s="49"/>
      <c r="U1337" s="49"/>
      <c r="V1337" s="49"/>
      <c r="W1337" s="49"/>
      <c r="X1337" s="49"/>
      <c r="Y1337" s="49"/>
      <c r="Z1337" s="49"/>
      <c r="AA1337" s="50"/>
      <c r="AB1337" s="50"/>
      <c r="AC1337" s="50"/>
      <c r="AD1337" s="50"/>
      <c r="AE1337" s="50"/>
      <c r="AF1337" s="50"/>
      <c r="AG1337" s="50"/>
      <c r="AH1337" s="50"/>
      <c r="AI1337" s="50"/>
      <c r="AJ1337" s="50"/>
      <c r="AK1337" s="50"/>
      <c r="AL1337" s="50"/>
    </row>
    <row r="1338" spans="1:38" ht="15.75" x14ac:dyDescent="0.25">
      <c r="A1338" s="37"/>
      <c r="B1338" s="49"/>
      <c r="C1338" s="49"/>
      <c r="D1338" s="49"/>
      <c r="E1338" s="49"/>
      <c r="F1338" s="49"/>
      <c r="G1338" s="181"/>
      <c r="H1338" s="49"/>
      <c r="I1338" s="49"/>
      <c r="J1338" s="182"/>
      <c r="K1338" s="182"/>
      <c r="L1338" s="49"/>
      <c r="M1338" s="49"/>
      <c r="N1338" s="49"/>
      <c r="O1338" s="49"/>
      <c r="P1338" s="49"/>
      <c r="Q1338" s="49"/>
      <c r="R1338" s="49"/>
      <c r="S1338" s="49"/>
      <c r="T1338" s="49"/>
      <c r="U1338" s="49"/>
      <c r="V1338" s="49"/>
      <c r="W1338" s="49"/>
      <c r="X1338" s="49"/>
      <c r="Y1338" s="49"/>
      <c r="Z1338" s="49"/>
      <c r="AA1338" s="50"/>
      <c r="AB1338" s="50"/>
      <c r="AC1338" s="50"/>
      <c r="AD1338" s="50"/>
      <c r="AE1338" s="50"/>
      <c r="AF1338" s="50"/>
      <c r="AG1338" s="50"/>
      <c r="AH1338" s="50"/>
      <c r="AI1338" s="50"/>
      <c r="AJ1338" s="50"/>
      <c r="AK1338" s="50"/>
      <c r="AL1338" s="50"/>
    </row>
    <row r="1339" spans="1:38" ht="15.75" x14ac:dyDescent="0.25">
      <c r="A1339" s="37"/>
      <c r="B1339" s="49"/>
      <c r="C1339" s="49"/>
      <c r="D1339" s="49"/>
      <c r="E1339" s="49"/>
      <c r="F1339" s="49"/>
      <c r="G1339" s="181"/>
      <c r="H1339" s="49"/>
      <c r="I1339" s="49"/>
      <c r="J1339" s="182"/>
      <c r="K1339" s="182"/>
      <c r="L1339" s="49"/>
      <c r="M1339" s="49"/>
      <c r="N1339" s="49"/>
      <c r="O1339" s="49"/>
      <c r="P1339" s="49"/>
      <c r="Q1339" s="49"/>
      <c r="R1339" s="49"/>
      <c r="S1339" s="49"/>
      <c r="T1339" s="49"/>
      <c r="U1339" s="49"/>
      <c r="V1339" s="49"/>
      <c r="W1339" s="49"/>
      <c r="X1339" s="49"/>
      <c r="Y1339" s="49"/>
      <c r="Z1339" s="49"/>
      <c r="AA1339" s="50"/>
      <c r="AB1339" s="50"/>
      <c r="AC1339" s="50"/>
      <c r="AD1339" s="50"/>
      <c r="AE1339" s="50"/>
      <c r="AF1339" s="50"/>
      <c r="AG1339" s="50"/>
      <c r="AH1339" s="50"/>
      <c r="AI1339" s="50"/>
      <c r="AJ1339" s="50"/>
      <c r="AK1339" s="50"/>
      <c r="AL1339" s="50"/>
    </row>
    <row r="1340" spans="1:38" ht="15.75" x14ac:dyDescent="0.25">
      <c r="A1340" s="37"/>
      <c r="B1340" s="49"/>
      <c r="C1340" s="49"/>
      <c r="D1340" s="49"/>
      <c r="E1340" s="49"/>
      <c r="F1340" s="49"/>
      <c r="G1340" s="181"/>
      <c r="H1340" s="49"/>
      <c r="I1340" s="49"/>
      <c r="J1340" s="182"/>
      <c r="K1340" s="182"/>
      <c r="L1340" s="49"/>
      <c r="M1340" s="49"/>
      <c r="N1340" s="49"/>
      <c r="O1340" s="49"/>
      <c r="P1340" s="49"/>
      <c r="Q1340" s="49"/>
      <c r="R1340" s="49"/>
      <c r="S1340" s="49"/>
      <c r="T1340" s="49"/>
      <c r="U1340" s="49"/>
      <c r="V1340" s="49"/>
      <c r="W1340" s="49"/>
      <c r="X1340" s="49"/>
      <c r="Y1340" s="49"/>
      <c r="Z1340" s="49"/>
      <c r="AA1340" s="50"/>
      <c r="AB1340" s="50"/>
      <c r="AC1340" s="50"/>
      <c r="AD1340" s="50"/>
      <c r="AE1340" s="50"/>
      <c r="AF1340" s="50"/>
      <c r="AG1340" s="50"/>
      <c r="AH1340" s="50"/>
      <c r="AI1340" s="50"/>
      <c r="AJ1340" s="50"/>
      <c r="AK1340" s="50"/>
      <c r="AL1340" s="50"/>
    </row>
    <row r="1341" spans="1:38" ht="15.75" x14ac:dyDescent="0.25">
      <c r="A1341" s="37"/>
      <c r="B1341" s="49"/>
      <c r="C1341" s="49"/>
      <c r="D1341" s="49"/>
      <c r="E1341" s="49"/>
      <c r="F1341" s="49"/>
      <c r="G1341" s="181"/>
      <c r="H1341" s="49"/>
      <c r="I1341" s="49"/>
      <c r="J1341" s="182"/>
      <c r="K1341" s="182"/>
      <c r="L1341" s="49"/>
      <c r="M1341" s="49"/>
      <c r="N1341" s="49"/>
      <c r="O1341" s="49"/>
      <c r="P1341" s="49"/>
      <c r="Q1341" s="49"/>
      <c r="R1341" s="49"/>
      <c r="S1341" s="49"/>
      <c r="T1341" s="49"/>
      <c r="U1341" s="49"/>
      <c r="V1341" s="49"/>
      <c r="W1341" s="49"/>
      <c r="X1341" s="49"/>
      <c r="Y1341" s="49"/>
      <c r="Z1341" s="49"/>
      <c r="AA1341" s="50"/>
      <c r="AB1341" s="50"/>
      <c r="AC1341" s="50"/>
      <c r="AD1341" s="50"/>
      <c r="AE1341" s="50"/>
      <c r="AF1341" s="50"/>
      <c r="AG1341" s="50"/>
      <c r="AH1341" s="50"/>
      <c r="AI1341" s="50"/>
      <c r="AJ1341" s="50"/>
      <c r="AK1341" s="50"/>
      <c r="AL1341" s="50"/>
    </row>
    <row r="1342" spans="1:38" ht="15.75" x14ac:dyDescent="0.25">
      <c r="A1342" s="37"/>
      <c r="B1342" s="49"/>
      <c r="C1342" s="49"/>
      <c r="D1342" s="49"/>
      <c r="E1342" s="49"/>
      <c r="F1342" s="49"/>
      <c r="G1342" s="181"/>
      <c r="H1342" s="49"/>
      <c r="I1342" s="49"/>
      <c r="J1342" s="182"/>
      <c r="K1342" s="182"/>
      <c r="L1342" s="49"/>
      <c r="M1342" s="49"/>
      <c r="N1342" s="49"/>
      <c r="O1342" s="49"/>
      <c r="P1342" s="49"/>
      <c r="Q1342" s="49"/>
      <c r="R1342" s="49"/>
      <c r="S1342" s="49"/>
      <c r="T1342" s="49"/>
      <c r="U1342" s="49"/>
      <c r="V1342" s="49"/>
      <c r="W1342" s="49"/>
      <c r="X1342" s="49"/>
      <c r="Y1342" s="49"/>
      <c r="Z1342" s="49"/>
      <c r="AA1342" s="50"/>
      <c r="AB1342" s="50"/>
      <c r="AC1342" s="50"/>
      <c r="AD1342" s="50"/>
      <c r="AE1342" s="50"/>
      <c r="AF1342" s="50"/>
      <c r="AG1342" s="50"/>
      <c r="AH1342" s="50"/>
      <c r="AI1342" s="50"/>
      <c r="AJ1342" s="50"/>
      <c r="AK1342" s="50"/>
      <c r="AL1342" s="50"/>
    </row>
    <row r="1343" spans="1:38" ht="15.75" x14ac:dyDescent="0.25">
      <c r="A1343" s="37"/>
      <c r="B1343" s="49"/>
      <c r="C1343" s="49"/>
      <c r="D1343" s="49"/>
      <c r="E1343" s="49"/>
      <c r="F1343" s="49"/>
      <c r="G1343" s="181"/>
      <c r="H1343" s="49"/>
      <c r="I1343" s="49"/>
      <c r="J1343" s="182"/>
      <c r="K1343" s="182"/>
      <c r="L1343" s="49"/>
      <c r="M1343" s="49"/>
      <c r="N1343" s="49"/>
      <c r="O1343" s="49"/>
      <c r="P1343" s="49"/>
      <c r="Q1343" s="49"/>
      <c r="R1343" s="49"/>
      <c r="S1343" s="49"/>
      <c r="T1343" s="49"/>
      <c r="U1343" s="49"/>
      <c r="V1343" s="49"/>
      <c r="W1343" s="49"/>
      <c r="X1343" s="49"/>
      <c r="Y1343" s="49"/>
      <c r="Z1343" s="49"/>
      <c r="AA1343" s="50"/>
      <c r="AB1343" s="50"/>
      <c r="AC1343" s="50"/>
      <c r="AD1343" s="50"/>
      <c r="AE1343" s="50"/>
      <c r="AF1343" s="50"/>
      <c r="AG1343" s="50"/>
      <c r="AH1343" s="50"/>
      <c r="AI1343" s="50"/>
      <c r="AJ1343" s="50"/>
      <c r="AK1343" s="50"/>
      <c r="AL1343" s="50"/>
    </row>
    <row r="1344" spans="1:38" ht="15.75" x14ac:dyDescent="0.25">
      <c r="A1344" s="37"/>
      <c r="B1344" s="49"/>
      <c r="C1344" s="49"/>
      <c r="D1344" s="49"/>
      <c r="E1344" s="49"/>
      <c r="F1344" s="49"/>
      <c r="G1344" s="181"/>
      <c r="H1344" s="49"/>
      <c r="I1344" s="49"/>
      <c r="J1344" s="182"/>
      <c r="K1344" s="182"/>
      <c r="L1344" s="49"/>
      <c r="M1344" s="49"/>
      <c r="N1344" s="49"/>
      <c r="O1344" s="49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50"/>
      <c r="AB1344" s="50"/>
      <c r="AC1344" s="50"/>
      <c r="AD1344" s="50"/>
      <c r="AE1344" s="50"/>
      <c r="AF1344" s="50"/>
      <c r="AG1344" s="50"/>
      <c r="AH1344" s="50"/>
      <c r="AI1344" s="50"/>
      <c r="AJ1344" s="50"/>
      <c r="AK1344" s="50"/>
      <c r="AL1344" s="50"/>
    </row>
    <row r="1345" spans="1:38" ht="15.75" x14ac:dyDescent="0.25">
      <c r="A1345" s="37"/>
      <c r="B1345" s="49"/>
      <c r="C1345" s="49"/>
      <c r="D1345" s="49"/>
      <c r="E1345" s="49"/>
      <c r="F1345" s="49"/>
      <c r="G1345" s="181"/>
      <c r="H1345" s="49"/>
      <c r="I1345" s="49"/>
      <c r="J1345" s="182"/>
      <c r="K1345" s="182"/>
      <c r="L1345" s="49"/>
      <c r="M1345" s="49"/>
      <c r="N1345" s="49"/>
      <c r="O1345" s="49"/>
      <c r="P1345" s="49"/>
      <c r="Q1345" s="49"/>
      <c r="R1345" s="49"/>
      <c r="S1345" s="49"/>
      <c r="T1345" s="49"/>
      <c r="U1345" s="49"/>
      <c r="V1345" s="49"/>
      <c r="W1345" s="49"/>
      <c r="X1345" s="49"/>
      <c r="Y1345" s="49"/>
      <c r="Z1345" s="49"/>
      <c r="AA1345" s="50"/>
      <c r="AB1345" s="50"/>
      <c r="AC1345" s="50"/>
      <c r="AD1345" s="50"/>
      <c r="AE1345" s="50"/>
      <c r="AF1345" s="50"/>
      <c r="AG1345" s="50"/>
      <c r="AH1345" s="50"/>
      <c r="AI1345" s="50"/>
      <c r="AJ1345" s="50"/>
      <c r="AK1345" s="50"/>
      <c r="AL1345" s="50"/>
    </row>
    <row r="1346" spans="1:38" ht="15.75" x14ac:dyDescent="0.25">
      <c r="A1346" s="37"/>
      <c r="B1346" s="49"/>
      <c r="C1346" s="49"/>
      <c r="D1346" s="49"/>
      <c r="E1346" s="49"/>
      <c r="F1346" s="49"/>
      <c r="G1346" s="181"/>
      <c r="H1346" s="49"/>
      <c r="I1346" s="49"/>
      <c r="J1346" s="182"/>
      <c r="K1346" s="182"/>
      <c r="L1346" s="49"/>
      <c r="M1346" s="49"/>
      <c r="N1346" s="49"/>
      <c r="O1346" s="49"/>
      <c r="P1346" s="49"/>
      <c r="Q1346" s="49"/>
      <c r="R1346" s="49"/>
      <c r="S1346" s="49"/>
      <c r="T1346" s="49"/>
      <c r="U1346" s="49"/>
      <c r="V1346" s="49"/>
      <c r="W1346" s="49"/>
      <c r="X1346" s="49"/>
      <c r="Y1346" s="49"/>
      <c r="Z1346" s="49"/>
      <c r="AA1346" s="50"/>
      <c r="AB1346" s="50"/>
      <c r="AC1346" s="50"/>
      <c r="AD1346" s="50"/>
      <c r="AE1346" s="50"/>
      <c r="AF1346" s="50"/>
      <c r="AG1346" s="50"/>
      <c r="AH1346" s="50"/>
      <c r="AI1346" s="50"/>
      <c r="AJ1346" s="50"/>
      <c r="AK1346" s="50"/>
      <c r="AL1346" s="50"/>
    </row>
    <row r="1347" spans="1:38" ht="15.75" x14ac:dyDescent="0.25">
      <c r="A1347" s="37"/>
      <c r="B1347" s="49"/>
      <c r="C1347" s="49"/>
      <c r="D1347" s="49"/>
      <c r="E1347" s="49"/>
      <c r="F1347" s="49"/>
      <c r="G1347" s="181"/>
      <c r="H1347" s="49"/>
      <c r="I1347" s="49"/>
      <c r="J1347" s="182"/>
      <c r="K1347" s="182"/>
      <c r="L1347" s="49"/>
      <c r="M1347" s="49"/>
      <c r="N1347" s="49"/>
      <c r="O1347" s="49"/>
      <c r="P1347" s="49"/>
      <c r="Q1347" s="49"/>
      <c r="R1347" s="49"/>
      <c r="S1347" s="49"/>
      <c r="T1347" s="49"/>
      <c r="U1347" s="49"/>
      <c r="V1347" s="49"/>
      <c r="W1347" s="49"/>
      <c r="X1347" s="49"/>
      <c r="Y1347" s="49"/>
      <c r="Z1347" s="49"/>
      <c r="AA1347" s="50"/>
      <c r="AB1347" s="50"/>
      <c r="AC1347" s="50"/>
      <c r="AD1347" s="50"/>
      <c r="AE1347" s="50"/>
      <c r="AF1347" s="50"/>
      <c r="AG1347" s="50"/>
      <c r="AH1347" s="50"/>
      <c r="AI1347" s="50"/>
      <c r="AJ1347" s="50"/>
      <c r="AK1347" s="50"/>
      <c r="AL1347" s="50"/>
    </row>
    <row r="1348" spans="1:38" ht="15.75" x14ac:dyDescent="0.25">
      <c r="A1348" s="37"/>
      <c r="B1348" s="49"/>
      <c r="C1348" s="49"/>
      <c r="D1348" s="49"/>
      <c r="E1348" s="49"/>
      <c r="F1348" s="49"/>
      <c r="G1348" s="181"/>
      <c r="H1348" s="49"/>
      <c r="I1348" s="49"/>
      <c r="J1348" s="182"/>
      <c r="K1348" s="182"/>
      <c r="L1348" s="49"/>
      <c r="M1348" s="49"/>
      <c r="N1348" s="49"/>
      <c r="O1348" s="49"/>
      <c r="P1348" s="49"/>
      <c r="Q1348" s="49"/>
      <c r="R1348" s="49"/>
      <c r="S1348" s="49"/>
      <c r="T1348" s="49"/>
      <c r="U1348" s="49"/>
      <c r="V1348" s="49"/>
      <c r="W1348" s="49"/>
      <c r="X1348" s="49"/>
      <c r="Y1348" s="49"/>
      <c r="Z1348" s="49"/>
      <c r="AA1348" s="50"/>
      <c r="AB1348" s="50"/>
      <c r="AC1348" s="50"/>
      <c r="AD1348" s="50"/>
      <c r="AE1348" s="50"/>
      <c r="AF1348" s="50"/>
      <c r="AG1348" s="50"/>
      <c r="AH1348" s="50"/>
      <c r="AI1348" s="50"/>
      <c r="AJ1348" s="50"/>
      <c r="AK1348" s="50"/>
      <c r="AL1348" s="50"/>
    </row>
    <row r="1349" spans="1:38" ht="15.75" x14ac:dyDescent="0.25">
      <c r="A1349" s="37"/>
      <c r="B1349" s="49"/>
      <c r="C1349" s="49"/>
      <c r="D1349" s="49"/>
      <c r="E1349" s="49"/>
      <c r="F1349" s="49"/>
      <c r="G1349" s="181"/>
      <c r="H1349" s="49"/>
      <c r="I1349" s="49"/>
      <c r="J1349" s="182"/>
      <c r="K1349" s="182"/>
      <c r="L1349" s="49"/>
      <c r="M1349" s="49"/>
      <c r="N1349" s="49"/>
      <c r="O1349" s="49"/>
      <c r="P1349" s="49"/>
      <c r="Q1349" s="49"/>
      <c r="R1349" s="49"/>
      <c r="S1349" s="49"/>
      <c r="T1349" s="49"/>
      <c r="U1349" s="49"/>
      <c r="V1349" s="49"/>
      <c r="W1349" s="49"/>
      <c r="X1349" s="49"/>
      <c r="Y1349" s="49"/>
      <c r="Z1349" s="49"/>
      <c r="AA1349" s="50"/>
      <c r="AB1349" s="50"/>
      <c r="AC1349" s="50"/>
      <c r="AD1349" s="50"/>
      <c r="AE1349" s="50"/>
      <c r="AF1349" s="50"/>
      <c r="AG1349" s="50"/>
      <c r="AH1349" s="50"/>
      <c r="AI1349" s="50"/>
      <c r="AJ1349" s="50"/>
      <c r="AK1349" s="50"/>
      <c r="AL1349" s="50"/>
    </row>
    <row r="1350" spans="1:38" ht="15.75" x14ac:dyDescent="0.25">
      <c r="A1350" s="37"/>
      <c r="B1350" s="49"/>
      <c r="C1350" s="49"/>
      <c r="D1350" s="49"/>
      <c r="E1350" s="49"/>
      <c r="F1350" s="49"/>
      <c r="G1350" s="181"/>
      <c r="H1350" s="49"/>
      <c r="I1350" s="49"/>
      <c r="J1350" s="182"/>
      <c r="K1350" s="182"/>
      <c r="L1350" s="49"/>
      <c r="M1350" s="49"/>
      <c r="N1350" s="49"/>
      <c r="O1350" s="49"/>
      <c r="P1350" s="49"/>
      <c r="Q1350" s="49"/>
      <c r="R1350" s="49"/>
      <c r="S1350" s="49"/>
      <c r="T1350" s="49"/>
      <c r="U1350" s="49"/>
      <c r="V1350" s="49"/>
      <c r="W1350" s="49"/>
      <c r="X1350" s="49"/>
      <c r="Y1350" s="49"/>
      <c r="Z1350" s="49"/>
      <c r="AA1350" s="50"/>
      <c r="AB1350" s="50"/>
      <c r="AC1350" s="50"/>
      <c r="AD1350" s="50"/>
      <c r="AE1350" s="50"/>
      <c r="AF1350" s="50"/>
      <c r="AG1350" s="50"/>
      <c r="AH1350" s="50"/>
      <c r="AI1350" s="50"/>
      <c r="AJ1350" s="50"/>
      <c r="AK1350" s="50"/>
      <c r="AL1350" s="50"/>
    </row>
    <row r="1351" spans="1:38" ht="15.75" x14ac:dyDescent="0.25">
      <c r="A1351" s="37"/>
      <c r="B1351" s="49"/>
      <c r="C1351" s="49"/>
      <c r="D1351" s="49"/>
      <c r="E1351" s="49"/>
      <c r="F1351" s="49"/>
      <c r="G1351" s="181"/>
      <c r="H1351" s="49"/>
      <c r="I1351" s="49"/>
      <c r="J1351" s="182"/>
      <c r="K1351" s="182"/>
      <c r="L1351" s="49"/>
      <c r="M1351" s="49"/>
      <c r="N1351" s="49"/>
      <c r="O1351" s="49"/>
      <c r="P1351" s="49"/>
      <c r="Q1351" s="49"/>
      <c r="R1351" s="49"/>
      <c r="S1351" s="49"/>
      <c r="T1351" s="49"/>
      <c r="U1351" s="49"/>
      <c r="V1351" s="49"/>
      <c r="W1351" s="49"/>
      <c r="X1351" s="49"/>
      <c r="Y1351" s="49"/>
      <c r="Z1351" s="49"/>
      <c r="AA1351" s="50"/>
      <c r="AB1351" s="50"/>
      <c r="AC1351" s="50"/>
      <c r="AD1351" s="50"/>
      <c r="AE1351" s="50"/>
      <c r="AF1351" s="50"/>
      <c r="AG1351" s="50"/>
      <c r="AH1351" s="50"/>
      <c r="AI1351" s="50"/>
      <c r="AJ1351" s="50"/>
      <c r="AK1351" s="50"/>
      <c r="AL1351" s="50"/>
    </row>
    <row r="1352" spans="1:38" ht="15.75" x14ac:dyDescent="0.25">
      <c r="A1352" s="37"/>
      <c r="B1352" s="49"/>
      <c r="C1352" s="49"/>
      <c r="D1352" s="49"/>
      <c r="E1352" s="49"/>
      <c r="F1352" s="49"/>
      <c r="G1352" s="181"/>
      <c r="H1352" s="49"/>
      <c r="I1352" s="49"/>
      <c r="J1352" s="182"/>
      <c r="K1352" s="182"/>
      <c r="L1352" s="49"/>
      <c r="M1352" s="49"/>
      <c r="N1352" s="49"/>
      <c r="O1352" s="49"/>
      <c r="P1352" s="49"/>
      <c r="Q1352" s="49"/>
      <c r="R1352" s="49"/>
      <c r="S1352" s="49"/>
      <c r="T1352" s="49"/>
      <c r="U1352" s="49"/>
      <c r="V1352" s="49"/>
      <c r="W1352" s="49"/>
      <c r="X1352" s="49"/>
      <c r="Y1352" s="49"/>
      <c r="Z1352" s="49"/>
      <c r="AA1352" s="50"/>
      <c r="AB1352" s="50"/>
      <c r="AC1352" s="50"/>
      <c r="AD1352" s="50"/>
      <c r="AE1352" s="50"/>
      <c r="AF1352" s="50"/>
      <c r="AG1352" s="50"/>
      <c r="AH1352" s="50"/>
      <c r="AI1352" s="50"/>
      <c r="AJ1352" s="50"/>
      <c r="AK1352" s="50"/>
      <c r="AL1352" s="50"/>
    </row>
    <row r="1353" spans="1:38" ht="15.75" x14ac:dyDescent="0.25">
      <c r="A1353" s="37"/>
      <c r="B1353" s="49"/>
      <c r="C1353" s="49"/>
      <c r="D1353" s="49"/>
      <c r="E1353" s="49"/>
      <c r="F1353" s="49"/>
      <c r="G1353" s="181"/>
      <c r="H1353" s="49"/>
      <c r="I1353" s="49"/>
      <c r="J1353" s="182"/>
      <c r="K1353" s="182"/>
      <c r="L1353" s="49"/>
      <c r="M1353" s="49"/>
      <c r="N1353" s="49"/>
      <c r="O1353" s="49"/>
      <c r="P1353" s="49"/>
      <c r="Q1353" s="49"/>
      <c r="R1353" s="49"/>
      <c r="S1353" s="49"/>
      <c r="T1353" s="49"/>
      <c r="U1353" s="49"/>
      <c r="V1353" s="49"/>
      <c r="W1353" s="49"/>
      <c r="X1353" s="49"/>
      <c r="Y1353" s="49"/>
      <c r="Z1353" s="49"/>
      <c r="AA1353" s="50"/>
      <c r="AB1353" s="50"/>
      <c r="AC1353" s="50"/>
      <c r="AD1353" s="50"/>
      <c r="AE1353" s="50"/>
      <c r="AF1353" s="50"/>
      <c r="AG1353" s="50"/>
      <c r="AH1353" s="50"/>
      <c r="AI1353" s="50"/>
      <c r="AJ1353" s="50"/>
      <c r="AK1353" s="50"/>
      <c r="AL1353" s="50"/>
    </row>
    <row r="1354" spans="1:38" ht="15.75" x14ac:dyDescent="0.25">
      <c r="A1354" s="37"/>
      <c r="B1354" s="49"/>
      <c r="C1354" s="49"/>
      <c r="D1354" s="49"/>
      <c r="E1354" s="49"/>
      <c r="F1354" s="49"/>
      <c r="G1354" s="181"/>
      <c r="H1354" s="49"/>
      <c r="I1354" s="49"/>
      <c r="J1354" s="182"/>
      <c r="K1354" s="182"/>
      <c r="L1354" s="49"/>
      <c r="M1354" s="49"/>
      <c r="N1354" s="49"/>
      <c r="O1354" s="49"/>
      <c r="P1354" s="49"/>
      <c r="Q1354" s="49"/>
      <c r="R1354" s="49"/>
      <c r="S1354" s="49"/>
      <c r="T1354" s="49"/>
      <c r="U1354" s="49"/>
      <c r="V1354" s="49"/>
      <c r="W1354" s="49"/>
      <c r="X1354" s="49"/>
      <c r="Y1354" s="49"/>
      <c r="Z1354" s="49"/>
      <c r="AA1354" s="50"/>
      <c r="AB1354" s="50"/>
      <c r="AC1354" s="50"/>
      <c r="AD1354" s="50"/>
      <c r="AE1354" s="50"/>
      <c r="AF1354" s="50"/>
      <c r="AG1354" s="50"/>
      <c r="AH1354" s="50"/>
      <c r="AI1354" s="50"/>
      <c r="AJ1354" s="50"/>
      <c r="AK1354" s="50"/>
      <c r="AL1354" s="50"/>
    </row>
    <row r="1355" spans="1:38" ht="15.75" x14ac:dyDescent="0.25">
      <c r="A1355" s="37"/>
      <c r="B1355" s="49"/>
      <c r="C1355" s="49"/>
      <c r="D1355" s="49"/>
      <c r="E1355" s="49"/>
      <c r="F1355" s="49"/>
      <c r="G1355" s="181"/>
      <c r="H1355" s="49"/>
      <c r="I1355" s="49"/>
      <c r="J1355" s="182"/>
      <c r="K1355" s="182"/>
      <c r="L1355" s="49"/>
      <c r="M1355" s="49"/>
      <c r="N1355" s="49"/>
      <c r="O1355" s="49"/>
      <c r="P1355" s="49"/>
      <c r="Q1355" s="49"/>
      <c r="R1355" s="49"/>
      <c r="S1355" s="49"/>
      <c r="T1355" s="49"/>
      <c r="U1355" s="49"/>
      <c r="V1355" s="49"/>
      <c r="W1355" s="49"/>
      <c r="X1355" s="49"/>
      <c r="Y1355" s="49"/>
      <c r="Z1355" s="49"/>
      <c r="AA1355" s="50"/>
      <c r="AB1355" s="50"/>
      <c r="AC1355" s="50"/>
      <c r="AD1355" s="50"/>
      <c r="AE1355" s="50"/>
      <c r="AF1355" s="50"/>
      <c r="AG1355" s="50"/>
      <c r="AH1355" s="50"/>
      <c r="AI1355" s="50"/>
      <c r="AJ1355" s="50"/>
      <c r="AK1355" s="50"/>
      <c r="AL1355" s="50"/>
    </row>
    <row r="1356" spans="1:38" ht="15.75" x14ac:dyDescent="0.25">
      <c r="A1356" s="37"/>
      <c r="B1356" s="49"/>
      <c r="C1356" s="49"/>
      <c r="D1356" s="49"/>
      <c r="E1356" s="49"/>
      <c r="F1356" s="49"/>
      <c r="G1356" s="181"/>
      <c r="H1356" s="49"/>
      <c r="I1356" s="49"/>
      <c r="J1356" s="182"/>
      <c r="K1356" s="182"/>
      <c r="L1356" s="49"/>
      <c r="M1356" s="49"/>
      <c r="N1356" s="49"/>
      <c r="O1356" s="49"/>
      <c r="P1356" s="49"/>
      <c r="Q1356" s="49"/>
      <c r="R1356" s="49"/>
      <c r="S1356" s="49"/>
      <c r="T1356" s="49"/>
      <c r="U1356" s="49"/>
      <c r="V1356" s="49"/>
      <c r="W1356" s="49"/>
      <c r="X1356" s="49"/>
      <c r="Y1356" s="49"/>
      <c r="Z1356" s="49"/>
      <c r="AA1356" s="50"/>
      <c r="AB1356" s="50"/>
      <c r="AC1356" s="50"/>
      <c r="AD1356" s="50"/>
      <c r="AE1356" s="50"/>
      <c r="AF1356" s="50"/>
      <c r="AG1356" s="50"/>
      <c r="AH1356" s="50"/>
      <c r="AI1356" s="50"/>
      <c r="AJ1356" s="50"/>
      <c r="AK1356" s="50"/>
      <c r="AL1356" s="50"/>
    </row>
    <row r="1357" spans="1:38" ht="15.75" x14ac:dyDescent="0.25">
      <c r="A1357" s="37"/>
      <c r="B1357" s="49"/>
      <c r="C1357" s="49"/>
      <c r="D1357" s="49"/>
      <c r="E1357" s="49"/>
      <c r="F1357" s="49"/>
      <c r="G1357" s="181"/>
      <c r="H1357" s="49"/>
      <c r="I1357" s="49"/>
      <c r="J1357" s="182"/>
      <c r="K1357" s="182"/>
      <c r="L1357" s="49"/>
      <c r="M1357" s="49"/>
      <c r="N1357" s="49"/>
      <c r="O1357" s="49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50"/>
      <c r="AB1357" s="50"/>
      <c r="AC1357" s="50"/>
      <c r="AD1357" s="50"/>
      <c r="AE1357" s="50"/>
      <c r="AF1357" s="50"/>
      <c r="AG1357" s="50"/>
      <c r="AH1357" s="50"/>
      <c r="AI1357" s="50"/>
      <c r="AJ1357" s="50"/>
      <c r="AK1357" s="50"/>
      <c r="AL1357" s="50"/>
    </row>
    <row r="1358" spans="1:38" ht="15.75" x14ac:dyDescent="0.25">
      <c r="A1358" s="37"/>
      <c r="B1358" s="49"/>
      <c r="C1358" s="49"/>
      <c r="D1358" s="49"/>
      <c r="E1358" s="49"/>
      <c r="F1358" s="49"/>
      <c r="G1358" s="181"/>
      <c r="H1358" s="49"/>
      <c r="I1358" s="49"/>
      <c r="J1358" s="182"/>
      <c r="K1358" s="182"/>
      <c r="L1358" s="49"/>
      <c r="M1358" s="49"/>
      <c r="N1358" s="49"/>
      <c r="O1358" s="49"/>
      <c r="P1358" s="49"/>
      <c r="Q1358" s="49"/>
      <c r="R1358" s="49"/>
      <c r="S1358" s="49"/>
      <c r="T1358" s="49"/>
      <c r="U1358" s="49"/>
      <c r="V1358" s="49"/>
      <c r="W1358" s="49"/>
      <c r="X1358" s="49"/>
      <c r="Y1358" s="49"/>
      <c r="Z1358" s="49"/>
      <c r="AA1358" s="50"/>
      <c r="AB1358" s="50"/>
      <c r="AC1358" s="50"/>
      <c r="AD1358" s="50"/>
      <c r="AE1358" s="50"/>
      <c r="AF1358" s="50"/>
      <c r="AG1358" s="50"/>
      <c r="AH1358" s="50"/>
      <c r="AI1358" s="50"/>
      <c r="AJ1358" s="50"/>
      <c r="AK1358" s="50"/>
      <c r="AL1358" s="50"/>
    </row>
    <row r="1359" spans="1:38" ht="15.75" x14ac:dyDescent="0.25">
      <c r="A1359" s="37"/>
      <c r="B1359" s="49"/>
      <c r="C1359" s="49"/>
      <c r="D1359" s="49"/>
      <c r="E1359" s="49"/>
      <c r="F1359" s="49"/>
      <c r="G1359" s="181"/>
      <c r="H1359" s="49"/>
      <c r="I1359" s="49"/>
      <c r="J1359" s="182"/>
      <c r="K1359" s="182"/>
      <c r="L1359" s="49"/>
      <c r="M1359" s="49"/>
      <c r="N1359" s="49"/>
      <c r="O1359" s="49"/>
      <c r="P1359" s="49"/>
      <c r="Q1359" s="49"/>
      <c r="R1359" s="49"/>
      <c r="S1359" s="49"/>
      <c r="T1359" s="49"/>
      <c r="U1359" s="49"/>
      <c r="V1359" s="49"/>
      <c r="W1359" s="49"/>
      <c r="X1359" s="49"/>
      <c r="Y1359" s="49"/>
      <c r="Z1359" s="49"/>
      <c r="AA1359" s="50"/>
      <c r="AB1359" s="50"/>
      <c r="AC1359" s="50"/>
      <c r="AD1359" s="50"/>
      <c r="AE1359" s="50"/>
      <c r="AF1359" s="50"/>
      <c r="AG1359" s="50"/>
      <c r="AH1359" s="50"/>
      <c r="AI1359" s="50"/>
      <c r="AJ1359" s="50"/>
      <c r="AK1359" s="50"/>
      <c r="AL1359" s="50"/>
    </row>
    <row r="1360" spans="1:38" ht="15.75" x14ac:dyDescent="0.25">
      <c r="A1360" s="37"/>
      <c r="B1360" s="49"/>
      <c r="C1360" s="49"/>
      <c r="D1360" s="49"/>
      <c r="E1360" s="49"/>
      <c r="F1360" s="49"/>
      <c r="G1360" s="181"/>
      <c r="H1360" s="49"/>
      <c r="I1360" s="49"/>
      <c r="J1360" s="182"/>
      <c r="K1360" s="182"/>
      <c r="L1360" s="49"/>
      <c r="M1360" s="49"/>
      <c r="N1360" s="49"/>
      <c r="O1360" s="49"/>
      <c r="P1360" s="49"/>
      <c r="Q1360" s="49"/>
      <c r="R1360" s="49"/>
      <c r="S1360" s="49"/>
      <c r="T1360" s="49"/>
      <c r="U1360" s="49"/>
      <c r="V1360" s="49"/>
      <c r="W1360" s="49"/>
      <c r="X1360" s="49"/>
      <c r="Y1360" s="49"/>
      <c r="Z1360" s="49"/>
      <c r="AA1360" s="50"/>
      <c r="AB1360" s="50"/>
      <c r="AC1360" s="50"/>
      <c r="AD1360" s="50"/>
      <c r="AE1360" s="50"/>
      <c r="AF1360" s="50"/>
      <c r="AG1360" s="50"/>
      <c r="AH1360" s="50"/>
      <c r="AI1360" s="50"/>
      <c r="AJ1360" s="50"/>
      <c r="AK1360" s="50"/>
      <c r="AL1360" s="50"/>
    </row>
    <row r="1361" spans="1:38" ht="15.75" x14ac:dyDescent="0.25">
      <c r="A1361" s="37"/>
      <c r="B1361" s="49"/>
      <c r="C1361" s="49"/>
      <c r="D1361" s="49"/>
      <c r="E1361" s="49"/>
      <c r="F1361" s="49"/>
      <c r="G1361" s="181"/>
      <c r="H1361" s="49"/>
      <c r="I1361" s="49"/>
      <c r="J1361" s="182"/>
      <c r="K1361" s="182"/>
      <c r="L1361" s="49"/>
      <c r="M1361" s="49"/>
      <c r="N1361" s="49"/>
      <c r="O1361" s="49"/>
      <c r="P1361" s="49"/>
      <c r="Q1361" s="49"/>
      <c r="R1361" s="49"/>
      <c r="S1361" s="49"/>
      <c r="T1361" s="49"/>
      <c r="U1361" s="49"/>
      <c r="V1361" s="49"/>
      <c r="W1361" s="49"/>
      <c r="X1361" s="49"/>
      <c r="Y1361" s="49"/>
      <c r="Z1361" s="49"/>
      <c r="AA1361" s="50"/>
      <c r="AB1361" s="50"/>
      <c r="AC1361" s="50"/>
      <c r="AD1361" s="50"/>
      <c r="AE1361" s="50"/>
      <c r="AF1361" s="50"/>
      <c r="AG1361" s="50"/>
      <c r="AH1361" s="50"/>
      <c r="AI1361" s="50"/>
      <c r="AJ1361" s="50"/>
      <c r="AK1361" s="50"/>
      <c r="AL1361" s="50"/>
    </row>
    <row r="1362" spans="1:38" ht="15.75" x14ac:dyDescent="0.25">
      <c r="A1362" s="37"/>
      <c r="B1362" s="49"/>
      <c r="C1362" s="49"/>
      <c r="D1362" s="49"/>
      <c r="E1362" s="49"/>
      <c r="F1362" s="49"/>
      <c r="G1362" s="181"/>
      <c r="H1362" s="49"/>
      <c r="I1362" s="49"/>
      <c r="J1362" s="182"/>
      <c r="K1362" s="182"/>
      <c r="L1362" s="49"/>
      <c r="M1362" s="49"/>
      <c r="N1362" s="49"/>
      <c r="O1362" s="49"/>
      <c r="P1362" s="49"/>
      <c r="Q1362" s="49"/>
      <c r="R1362" s="49"/>
      <c r="S1362" s="49"/>
      <c r="T1362" s="49"/>
      <c r="U1362" s="49"/>
      <c r="V1362" s="49"/>
      <c r="W1362" s="49"/>
      <c r="X1362" s="49"/>
      <c r="Y1362" s="49"/>
      <c r="Z1362" s="49"/>
      <c r="AA1362" s="50"/>
      <c r="AB1362" s="50"/>
      <c r="AC1362" s="50"/>
      <c r="AD1362" s="50"/>
      <c r="AE1362" s="50"/>
      <c r="AF1362" s="50"/>
      <c r="AG1362" s="50"/>
      <c r="AH1362" s="50"/>
      <c r="AI1362" s="50"/>
      <c r="AJ1362" s="50"/>
      <c r="AK1362" s="50"/>
      <c r="AL1362" s="50"/>
    </row>
    <row r="1363" spans="1:38" ht="15.75" x14ac:dyDescent="0.25">
      <c r="A1363" s="37"/>
      <c r="B1363" s="49"/>
      <c r="C1363" s="49"/>
      <c r="D1363" s="49"/>
      <c r="E1363" s="49"/>
      <c r="F1363" s="49"/>
      <c r="G1363" s="181"/>
      <c r="H1363" s="49"/>
      <c r="I1363" s="49"/>
      <c r="J1363" s="182"/>
      <c r="K1363" s="182"/>
      <c r="L1363" s="49"/>
      <c r="M1363" s="49"/>
      <c r="N1363" s="49"/>
      <c r="O1363" s="49"/>
      <c r="P1363" s="49"/>
      <c r="Q1363" s="49"/>
      <c r="R1363" s="49"/>
      <c r="S1363" s="49"/>
      <c r="T1363" s="49"/>
      <c r="U1363" s="49"/>
      <c r="V1363" s="49"/>
      <c r="W1363" s="49"/>
      <c r="X1363" s="49"/>
      <c r="Y1363" s="49"/>
      <c r="Z1363" s="49"/>
      <c r="AA1363" s="50"/>
      <c r="AB1363" s="50"/>
      <c r="AC1363" s="50"/>
      <c r="AD1363" s="50"/>
      <c r="AE1363" s="50"/>
      <c r="AF1363" s="50"/>
      <c r="AG1363" s="50"/>
      <c r="AH1363" s="50"/>
      <c r="AI1363" s="50"/>
      <c r="AJ1363" s="50"/>
      <c r="AK1363" s="50"/>
      <c r="AL1363" s="50"/>
    </row>
    <row r="1364" spans="1:38" ht="15.75" x14ac:dyDescent="0.25">
      <c r="A1364" s="37"/>
      <c r="B1364" s="49"/>
      <c r="C1364" s="49"/>
      <c r="D1364" s="49"/>
      <c r="E1364" s="49"/>
      <c r="F1364" s="49"/>
      <c r="G1364" s="181"/>
      <c r="H1364" s="49"/>
      <c r="I1364" s="49"/>
      <c r="J1364" s="182"/>
      <c r="K1364" s="182"/>
      <c r="L1364" s="49"/>
      <c r="M1364" s="49"/>
      <c r="N1364" s="49"/>
      <c r="O1364" s="49"/>
      <c r="P1364" s="49"/>
      <c r="Q1364" s="49"/>
      <c r="R1364" s="49"/>
      <c r="S1364" s="49"/>
      <c r="T1364" s="49"/>
      <c r="U1364" s="49"/>
      <c r="V1364" s="49"/>
      <c r="W1364" s="49"/>
      <c r="X1364" s="49"/>
      <c r="Y1364" s="49"/>
      <c r="Z1364" s="49"/>
      <c r="AA1364" s="50"/>
      <c r="AB1364" s="50"/>
      <c r="AC1364" s="50"/>
      <c r="AD1364" s="50"/>
      <c r="AE1364" s="50"/>
      <c r="AF1364" s="50"/>
      <c r="AG1364" s="50"/>
      <c r="AH1364" s="50"/>
      <c r="AI1364" s="50"/>
      <c r="AJ1364" s="50"/>
      <c r="AK1364" s="50"/>
      <c r="AL1364" s="50"/>
    </row>
    <row r="1365" spans="1:38" ht="15.75" x14ac:dyDescent="0.25">
      <c r="A1365" s="37"/>
      <c r="B1365" s="49"/>
      <c r="C1365" s="49"/>
      <c r="D1365" s="49"/>
      <c r="E1365" s="49"/>
      <c r="F1365" s="49"/>
      <c r="G1365" s="181"/>
      <c r="H1365" s="49"/>
      <c r="I1365" s="49"/>
      <c r="J1365" s="182"/>
      <c r="K1365" s="182"/>
      <c r="L1365" s="49"/>
      <c r="M1365" s="49"/>
      <c r="N1365" s="49"/>
      <c r="O1365" s="49"/>
      <c r="P1365" s="49"/>
      <c r="Q1365" s="49"/>
      <c r="R1365" s="49"/>
      <c r="S1365" s="49"/>
      <c r="T1365" s="49"/>
      <c r="U1365" s="49"/>
      <c r="V1365" s="49"/>
      <c r="W1365" s="49"/>
      <c r="X1365" s="49"/>
      <c r="Y1365" s="49"/>
      <c r="Z1365" s="49"/>
      <c r="AA1365" s="50"/>
      <c r="AB1365" s="50"/>
      <c r="AC1365" s="50"/>
      <c r="AD1365" s="50"/>
      <c r="AE1365" s="50"/>
      <c r="AF1365" s="50"/>
      <c r="AG1365" s="50"/>
      <c r="AH1365" s="50"/>
      <c r="AI1365" s="50"/>
      <c r="AJ1365" s="50"/>
      <c r="AK1365" s="50"/>
      <c r="AL1365" s="50"/>
    </row>
    <row r="1366" spans="1:38" ht="15.75" x14ac:dyDescent="0.25">
      <c r="A1366" s="37"/>
      <c r="B1366" s="49"/>
      <c r="C1366" s="49"/>
      <c r="D1366" s="49"/>
      <c r="E1366" s="49"/>
      <c r="F1366" s="49"/>
      <c r="G1366" s="181"/>
      <c r="H1366" s="49"/>
      <c r="I1366" s="49"/>
      <c r="J1366" s="182"/>
      <c r="K1366" s="182"/>
      <c r="L1366" s="49"/>
      <c r="M1366" s="49"/>
      <c r="N1366" s="49"/>
      <c r="O1366" s="49"/>
      <c r="P1366" s="49"/>
      <c r="Q1366" s="49"/>
      <c r="R1366" s="49"/>
      <c r="S1366" s="49"/>
      <c r="T1366" s="49"/>
      <c r="U1366" s="49"/>
      <c r="V1366" s="49"/>
      <c r="W1366" s="49"/>
      <c r="X1366" s="49"/>
      <c r="Y1366" s="49"/>
      <c r="Z1366" s="49"/>
      <c r="AA1366" s="50"/>
      <c r="AB1366" s="50"/>
      <c r="AC1366" s="50"/>
      <c r="AD1366" s="50"/>
      <c r="AE1366" s="50"/>
      <c r="AF1366" s="50"/>
      <c r="AG1366" s="50"/>
      <c r="AH1366" s="50"/>
      <c r="AI1366" s="50"/>
      <c r="AJ1366" s="50"/>
      <c r="AK1366" s="50"/>
      <c r="AL1366" s="50"/>
    </row>
    <row r="1367" spans="1:38" ht="15.75" x14ac:dyDescent="0.25">
      <c r="A1367" s="37"/>
      <c r="B1367" s="49"/>
      <c r="C1367" s="49"/>
      <c r="D1367" s="49"/>
      <c r="E1367" s="49"/>
      <c r="F1367" s="49"/>
      <c r="G1367" s="181"/>
      <c r="H1367" s="49"/>
      <c r="I1367" s="49"/>
      <c r="J1367" s="182"/>
      <c r="K1367" s="182"/>
      <c r="L1367" s="49"/>
      <c r="M1367" s="49"/>
      <c r="N1367" s="49"/>
      <c r="O1367" s="49"/>
      <c r="P1367" s="49"/>
      <c r="Q1367" s="49"/>
      <c r="R1367" s="49"/>
      <c r="S1367" s="49"/>
      <c r="T1367" s="49"/>
      <c r="U1367" s="49"/>
      <c r="V1367" s="49"/>
      <c r="W1367" s="49"/>
      <c r="X1367" s="49"/>
      <c r="Y1367" s="49"/>
      <c r="Z1367" s="49"/>
      <c r="AA1367" s="50"/>
      <c r="AB1367" s="50"/>
      <c r="AC1367" s="50"/>
      <c r="AD1367" s="50"/>
      <c r="AE1367" s="50"/>
      <c r="AF1367" s="50"/>
      <c r="AG1367" s="50"/>
      <c r="AH1367" s="50"/>
      <c r="AI1367" s="50"/>
      <c r="AJ1367" s="50"/>
      <c r="AK1367" s="50"/>
      <c r="AL1367" s="50"/>
    </row>
    <row r="1368" spans="1:38" ht="15.75" x14ac:dyDescent="0.25">
      <c r="A1368" s="37"/>
      <c r="B1368" s="49"/>
      <c r="C1368" s="49"/>
      <c r="D1368" s="49"/>
      <c r="E1368" s="49"/>
      <c r="F1368" s="49"/>
      <c r="G1368" s="181"/>
      <c r="H1368" s="49"/>
      <c r="I1368" s="49"/>
      <c r="J1368" s="182"/>
      <c r="K1368" s="182"/>
      <c r="L1368" s="49"/>
      <c r="M1368" s="49"/>
      <c r="N1368" s="49"/>
      <c r="O1368" s="49"/>
      <c r="P1368" s="49"/>
      <c r="Q1368" s="49"/>
      <c r="R1368" s="49"/>
      <c r="S1368" s="49"/>
      <c r="T1368" s="49"/>
      <c r="U1368" s="49"/>
      <c r="V1368" s="49"/>
      <c r="W1368" s="49"/>
      <c r="X1368" s="49"/>
      <c r="Y1368" s="49"/>
      <c r="Z1368" s="49"/>
      <c r="AA1368" s="50"/>
      <c r="AB1368" s="50"/>
      <c r="AC1368" s="50"/>
      <c r="AD1368" s="50"/>
      <c r="AE1368" s="50"/>
      <c r="AF1368" s="50"/>
      <c r="AG1368" s="50"/>
      <c r="AH1368" s="50"/>
      <c r="AI1368" s="50"/>
      <c r="AJ1368" s="50"/>
      <c r="AK1368" s="50"/>
      <c r="AL1368" s="50"/>
    </row>
    <row r="1369" spans="1:38" ht="15.75" x14ac:dyDescent="0.25">
      <c r="A1369" s="37"/>
      <c r="B1369" s="49"/>
      <c r="C1369" s="49"/>
      <c r="D1369" s="49"/>
      <c r="E1369" s="49"/>
      <c r="F1369" s="49"/>
      <c r="G1369" s="181"/>
      <c r="H1369" s="49"/>
      <c r="I1369" s="49"/>
      <c r="J1369" s="182"/>
      <c r="K1369" s="182"/>
      <c r="L1369" s="49"/>
      <c r="M1369" s="49"/>
      <c r="N1369" s="49"/>
      <c r="O1369" s="49"/>
      <c r="P1369" s="49"/>
      <c r="Q1369" s="49"/>
      <c r="R1369" s="49"/>
      <c r="S1369" s="49"/>
      <c r="T1369" s="49"/>
      <c r="U1369" s="49"/>
      <c r="V1369" s="49"/>
      <c r="W1369" s="49"/>
      <c r="X1369" s="49"/>
      <c r="Y1369" s="49"/>
      <c r="Z1369" s="49"/>
      <c r="AA1369" s="50"/>
      <c r="AB1369" s="50"/>
      <c r="AC1369" s="50"/>
      <c r="AD1369" s="50"/>
      <c r="AE1369" s="50"/>
      <c r="AF1369" s="50"/>
      <c r="AG1369" s="50"/>
      <c r="AH1369" s="50"/>
      <c r="AI1369" s="50"/>
      <c r="AJ1369" s="50"/>
      <c r="AK1369" s="50"/>
      <c r="AL1369" s="50"/>
    </row>
    <row r="1370" spans="1:38" ht="15.75" x14ac:dyDescent="0.25">
      <c r="A1370" s="37"/>
      <c r="B1370" s="49"/>
      <c r="C1370" s="49"/>
      <c r="D1370" s="49"/>
      <c r="E1370" s="49"/>
      <c r="F1370" s="49"/>
      <c r="G1370" s="181"/>
      <c r="H1370" s="49"/>
      <c r="I1370" s="49"/>
      <c r="J1370" s="182"/>
      <c r="K1370" s="182"/>
      <c r="L1370" s="49"/>
      <c r="M1370" s="49"/>
      <c r="N1370" s="49"/>
      <c r="O1370" s="49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50"/>
      <c r="AB1370" s="50"/>
      <c r="AC1370" s="50"/>
      <c r="AD1370" s="50"/>
      <c r="AE1370" s="50"/>
      <c r="AF1370" s="50"/>
      <c r="AG1370" s="50"/>
      <c r="AH1370" s="50"/>
      <c r="AI1370" s="50"/>
      <c r="AJ1370" s="50"/>
      <c r="AK1370" s="50"/>
      <c r="AL1370" s="50"/>
    </row>
    <row r="1371" spans="1:38" ht="15.75" x14ac:dyDescent="0.25">
      <c r="A1371" s="37"/>
      <c r="B1371" s="49"/>
      <c r="C1371" s="49"/>
      <c r="D1371" s="49"/>
      <c r="E1371" s="49"/>
      <c r="F1371" s="49"/>
      <c r="G1371" s="181"/>
      <c r="H1371" s="49"/>
      <c r="I1371" s="49"/>
      <c r="J1371" s="182"/>
      <c r="K1371" s="182"/>
      <c r="L1371" s="49"/>
      <c r="M1371" s="49"/>
      <c r="N1371" s="49"/>
      <c r="O1371" s="49"/>
      <c r="P1371" s="49"/>
      <c r="Q1371" s="49"/>
      <c r="R1371" s="49"/>
      <c r="S1371" s="49"/>
      <c r="T1371" s="49"/>
      <c r="U1371" s="49"/>
      <c r="V1371" s="49"/>
      <c r="W1371" s="49"/>
      <c r="X1371" s="49"/>
      <c r="Y1371" s="49"/>
      <c r="Z1371" s="49"/>
      <c r="AA1371" s="50"/>
      <c r="AB1371" s="50"/>
      <c r="AC1371" s="50"/>
      <c r="AD1371" s="50"/>
      <c r="AE1371" s="50"/>
      <c r="AF1371" s="50"/>
      <c r="AG1371" s="50"/>
      <c r="AH1371" s="50"/>
      <c r="AI1371" s="50"/>
      <c r="AJ1371" s="50"/>
      <c r="AK1371" s="50"/>
      <c r="AL1371" s="50"/>
    </row>
    <row r="1372" spans="1:38" ht="15.75" x14ac:dyDescent="0.25">
      <c r="A1372" s="37"/>
      <c r="B1372" s="49"/>
      <c r="C1372" s="49"/>
      <c r="D1372" s="49"/>
      <c r="E1372" s="49"/>
      <c r="F1372" s="49"/>
      <c r="G1372" s="181"/>
      <c r="H1372" s="49"/>
      <c r="I1372" s="49"/>
      <c r="J1372" s="182"/>
      <c r="K1372" s="182"/>
      <c r="L1372" s="49"/>
      <c r="M1372" s="49"/>
      <c r="N1372" s="49"/>
      <c r="O1372" s="49"/>
      <c r="P1372" s="49"/>
      <c r="Q1372" s="49"/>
      <c r="R1372" s="49"/>
      <c r="S1372" s="49"/>
      <c r="T1372" s="49"/>
      <c r="U1372" s="49"/>
      <c r="V1372" s="49"/>
      <c r="W1372" s="49"/>
      <c r="X1372" s="49"/>
      <c r="Y1372" s="49"/>
      <c r="Z1372" s="49"/>
      <c r="AA1372" s="50"/>
      <c r="AB1372" s="50"/>
      <c r="AC1372" s="50"/>
      <c r="AD1372" s="50"/>
      <c r="AE1372" s="50"/>
      <c r="AF1372" s="50"/>
      <c r="AG1372" s="50"/>
      <c r="AH1372" s="50"/>
      <c r="AI1372" s="50"/>
      <c r="AJ1372" s="50"/>
      <c r="AK1372" s="50"/>
      <c r="AL1372" s="50"/>
    </row>
    <row r="1373" spans="1:38" ht="15.75" x14ac:dyDescent="0.25">
      <c r="A1373" s="37"/>
      <c r="B1373" s="49"/>
      <c r="C1373" s="49"/>
      <c r="D1373" s="49"/>
      <c r="E1373" s="49"/>
      <c r="F1373" s="49"/>
      <c r="G1373" s="181"/>
      <c r="H1373" s="49"/>
      <c r="I1373" s="49"/>
      <c r="J1373" s="182"/>
      <c r="K1373" s="182"/>
      <c r="L1373" s="49"/>
      <c r="M1373" s="49"/>
      <c r="N1373" s="49"/>
      <c r="O1373" s="49"/>
      <c r="P1373" s="49"/>
      <c r="Q1373" s="49"/>
      <c r="R1373" s="49"/>
      <c r="S1373" s="49"/>
      <c r="T1373" s="49"/>
      <c r="U1373" s="49"/>
      <c r="V1373" s="49"/>
      <c r="W1373" s="49"/>
      <c r="X1373" s="49"/>
      <c r="Y1373" s="49"/>
      <c r="Z1373" s="49"/>
      <c r="AA1373" s="50"/>
      <c r="AB1373" s="50"/>
      <c r="AC1373" s="50"/>
      <c r="AD1373" s="50"/>
      <c r="AE1373" s="50"/>
      <c r="AF1373" s="50"/>
      <c r="AG1373" s="50"/>
      <c r="AH1373" s="50"/>
      <c r="AI1373" s="50"/>
      <c r="AJ1373" s="50"/>
      <c r="AK1373" s="50"/>
      <c r="AL1373" s="50"/>
    </row>
    <row r="1374" spans="1:38" ht="15.75" x14ac:dyDescent="0.25">
      <c r="A1374" s="37"/>
      <c r="B1374" s="49"/>
      <c r="C1374" s="49"/>
      <c r="D1374" s="49"/>
      <c r="E1374" s="49"/>
      <c r="F1374" s="49"/>
      <c r="G1374" s="181"/>
      <c r="H1374" s="49"/>
      <c r="I1374" s="49"/>
      <c r="J1374" s="182"/>
      <c r="K1374" s="182"/>
      <c r="L1374" s="49"/>
      <c r="M1374" s="49"/>
      <c r="N1374" s="49"/>
      <c r="O1374" s="49"/>
      <c r="P1374" s="49"/>
      <c r="Q1374" s="49"/>
      <c r="R1374" s="49"/>
      <c r="S1374" s="49"/>
      <c r="T1374" s="49"/>
      <c r="U1374" s="49"/>
      <c r="V1374" s="49"/>
      <c r="W1374" s="49"/>
      <c r="X1374" s="49"/>
      <c r="Y1374" s="49"/>
      <c r="Z1374" s="49"/>
      <c r="AA1374" s="50"/>
      <c r="AB1374" s="50"/>
      <c r="AC1374" s="50"/>
      <c r="AD1374" s="50"/>
      <c r="AE1374" s="50"/>
      <c r="AF1374" s="50"/>
      <c r="AG1374" s="50"/>
      <c r="AH1374" s="50"/>
      <c r="AI1374" s="50"/>
      <c r="AJ1374" s="50"/>
      <c r="AK1374" s="50"/>
      <c r="AL1374" s="50"/>
    </row>
    <row r="1375" spans="1:38" ht="15.75" x14ac:dyDescent="0.25">
      <c r="A1375" s="37"/>
      <c r="B1375" s="49"/>
      <c r="C1375" s="49"/>
      <c r="D1375" s="49"/>
      <c r="E1375" s="49"/>
      <c r="F1375" s="49"/>
      <c r="G1375" s="181"/>
      <c r="H1375" s="49"/>
      <c r="I1375" s="49"/>
      <c r="J1375" s="182"/>
      <c r="K1375" s="182"/>
      <c r="L1375" s="49"/>
      <c r="M1375" s="49"/>
      <c r="N1375" s="49"/>
      <c r="O1375" s="49"/>
      <c r="P1375" s="49"/>
      <c r="Q1375" s="49"/>
      <c r="R1375" s="49"/>
      <c r="S1375" s="49"/>
      <c r="T1375" s="49"/>
      <c r="U1375" s="49"/>
      <c r="V1375" s="49"/>
      <c r="W1375" s="49"/>
      <c r="X1375" s="49"/>
      <c r="Y1375" s="49"/>
      <c r="Z1375" s="49"/>
      <c r="AA1375" s="50"/>
      <c r="AB1375" s="50"/>
      <c r="AC1375" s="50"/>
      <c r="AD1375" s="50"/>
      <c r="AE1375" s="50"/>
      <c r="AF1375" s="50"/>
      <c r="AG1375" s="50"/>
      <c r="AH1375" s="50"/>
      <c r="AI1375" s="50"/>
      <c r="AJ1375" s="50"/>
      <c r="AK1375" s="50"/>
      <c r="AL1375" s="50"/>
    </row>
    <row r="1376" spans="1:38" ht="15.75" x14ac:dyDescent="0.25">
      <c r="A1376" s="37"/>
      <c r="B1376" s="49"/>
      <c r="C1376" s="49"/>
      <c r="D1376" s="49"/>
      <c r="E1376" s="49"/>
      <c r="F1376" s="49"/>
      <c r="G1376" s="181"/>
      <c r="H1376" s="49"/>
      <c r="I1376" s="49"/>
      <c r="J1376" s="182"/>
      <c r="K1376" s="182"/>
      <c r="L1376" s="49"/>
      <c r="M1376" s="49"/>
      <c r="N1376" s="49"/>
      <c r="O1376" s="49"/>
      <c r="P1376" s="49"/>
      <c r="Q1376" s="49"/>
      <c r="R1376" s="49"/>
      <c r="S1376" s="49"/>
      <c r="T1376" s="49"/>
      <c r="U1376" s="49"/>
      <c r="V1376" s="49"/>
      <c r="W1376" s="49"/>
      <c r="X1376" s="49"/>
      <c r="Y1376" s="49"/>
      <c r="Z1376" s="49"/>
      <c r="AA1376" s="50"/>
      <c r="AB1376" s="50"/>
      <c r="AC1376" s="50"/>
      <c r="AD1376" s="50"/>
      <c r="AE1376" s="50"/>
      <c r="AF1376" s="50"/>
      <c r="AG1376" s="50"/>
      <c r="AH1376" s="50"/>
      <c r="AI1376" s="50"/>
      <c r="AJ1376" s="50"/>
      <c r="AK1376" s="50"/>
      <c r="AL1376" s="50"/>
    </row>
    <row r="1377" spans="1:38" ht="15.75" x14ac:dyDescent="0.25">
      <c r="A1377" s="37"/>
      <c r="B1377" s="49"/>
      <c r="C1377" s="49"/>
      <c r="D1377" s="49"/>
      <c r="E1377" s="49"/>
      <c r="F1377" s="49"/>
      <c r="G1377" s="181"/>
      <c r="H1377" s="49"/>
      <c r="I1377" s="49"/>
      <c r="J1377" s="182"/>
      <c r="K1377" s="182"/>
      <c r="L1377" s="49"/>
      <c r="M1377" s="49"/>
      <c r="N1377" s="49"/>
      <c r="O1377" s="49"/>
      <c r="P1377" s="49"/>
      <c r="Q1377" s="49"/>
      <c r="R1377" s="49"/>
      <c r="S1377" s="49"/>
      <c r="T1377" s="49"/>
      <c r="U1377" s="49"/>
      <c r="V1377" s="49"/>
      <c r="W1377" s="49"/>
      <c r="X1377" s="49"/>
      <c r="Y1377" s="49"/>
      <c r="Z1377" s="49"/>
      <c r="AA1377" s="50"/>
      <c r="AB1377" s="50"/>
      <c r="AC1377" s="50"/>
      <c r="AD1377" s="50"/>
      <c r="AE1377" s="50"/>
      <c r="AF1377" s="50"/>
      <c r="AG1377" s="50"/>
      <c r="AH1377" s="50"/>
      <c r="AI1377" s="50"/>
      <c r="AJ1377" s="50"/>
      <c r="AK1377" s="50"/>
      <c r="AL1377" s="50"/>
    </row>
    <row r="1378" spans="1:38" ht="15.75" x14ac:dyDescent="0.25">
      <c r="A1378" s="37"/>
      <c r="B1378" s="49"/>
      <c r="C1378" s="49"/>
      <c r="D1378" s="49"/>
      <c r="E1378" s="49"/>
      <c r="F1378" s="49"/>
      <c r="G1378" s="181"/>
      <c r="H1378" s="49"/>
      <c r="I1378" s="49"/>
      <c r="J1378" s="182"/>
      <c r="K1378" s="182"/>
      <c r="L1378" s="49"/>
      <c r="M1378" s="49"/>
      <c r="N1378" s="49"/>
      <c r="O1378" s="49"/>
      <c r="P1378" s="49"/>
      <c r="Q1378" s="49"/>
      <c r="R1378" s="49"/>
      <c r="S1378" s="49"/>
      <c r="T1378" s="49"/>
      <c r="U1378" s="49"/>
      <c r="V1378" s="49"/>
      <c r="W1378" s="49"/>
      <c r="X1378" s="49"/>
      <c r="Y1378" s="49"/>
      <c r="Z1378" s="49"/>
      <c r="AA1378" s="50"/>
      <c r="AB1378" s="50"/>
      <c r="AC1378" s="50"/>
      <c r="AD1378" s="50"/>
      <c r="AE1378" s="50"/>
      <c r="AF1378" s="50"/>
      <c r="AG1378" s="50"/>
      <c r="AH1378" s="50"/>
      <c r="AI1378" s="50"/>
      <c r="AJ1378" s="50"/>
      <c r="AK1378" s="50"/>
      <c r="AL1378" s="50"/>
    </row>
    <row r="1379" spans="1:38" ht="15.75" x14ac:dyDescent="0.25">
      <c r="A1379" s="37"/>
      <c r="B1379" s="49"/>
      <c r="C1379" s="49"/>
      <c r="D1379" s="49"/>
      <c r="E1379" s="49"/>
      <c r="F1379" s="49"/>
      <c r="G1379" s="181"/>
      <c r="H1379" s="49"/>
      <c r="I1379" s="49"/>
      <c r="J1379" s="182"/>
      <c r="K1379" s="182"/>
      <c r="L1379" s="49"/>
      <c r="M1379" s="49"/>
      <c r="N1379" s="49"/>
      <c r="O1379" s="49"/>
      <c r="P1379" s="49"/>
      <c r="Q1379" s="49"/>
      <c r="R1379" s="49"/>
      <c r="S1379" s="49"/>
      <c r="T1379" s="49"/>
      <c r="U1379" s="49"/>
      <c r="V1379" s="49"/>
      <c r="W1379" s="49"/>
      <c r="X1379" s="49"/>
      <c r="Y1379" s="49"/>
      <c r="Z1379" s="49"/>
      <c r="AA1379" s="50"/>
      <c r="AB1379" s="50"/>
      <c r="AC1379" s="50"/>
      <c r="AD1379" s="50"/>
      <c r="AE1379" s="50"/>
      <c r="AF1379" s="50"/>
      <c r="AG1379" s="50"/>
      <c r="AH1379" s="50"/>
      <c r="AI1379" s="50"/>
      <c r="AJ1379" s="50"/>
      <c r="AK1379" s="50"/>
      <c r="AL1379" s="50"/>
    </row>
    <row r="1380" spans="1:38" ht="15" x14ac:dyDescent="0.25">
      <c r="A1380" s="37"/>
      <c r="B1380" s="38"/>
      <c r="C1380" s="38"/>
      <c r="D1380" s="38"/>
      <c r="E1380" s="38"/>
      <c r="F1380" s="38"/>
      <c r="G1380" s="183"/>
      <c r="H1380" s="38"/>
      <c r="I1380" s="38"/>
      <c r="J1380" s="175"/>
      <c r="K1380" s="175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</row>
    <row r="1381" spans="1:38" ht="15" x14ac:dyDescent="0.25">
      <c r="A1381" s="37"/>
      <c r="B1381" s="38"/>
      <c r="C1381" s="38"/>
      <c r="D1381" s="38"/>
      <c r="E1381" s="38"/>
      <c r="F1381" s="38"/>
      <c r="G1381" s="183"/>
      <c r="H1381" s="38"/>
      <c r="I1381" s="38"/>
      <c r="J1381" s="175"/>
      <c r="K1381" s="175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</row>
    <row r="1382" spans="1:38" ht="15" x14ac:dyDescent="0.25">
      <c r="A1382" s="37"/>
      <c r="B1382" s="38"/>
      <c r="C1382" s="38"/>
      <c r="D1382" s="38"/>
      <c r="E1382" s="38"/>
      <c r="F1382" s="38"/>
      <c r="G1382" s="183"/>
      <c r="H1382" s="38"/>
      <c r="I1382" s="38"/>
      <c r="J1382" s="175"/>
      <c r="K1382" s="175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</row>
    <row r="1383" spans="1:38" ht="15" x14ac:dyDescent="0.25">
      <c r="A1383" s="37"/>
      <c r="B1383" s="38"/>
      <c r="C1383" s="38"/>
      <c r="D1383" s="38"/>
      <c r="E1383" s="38"/>
      <c r="F1383" s="38"/>
      <c r="G1383" s="183"/>
      <c r="H1383" s="38"/>
      <c r="I1383" s="38"/>
      <c r="J1383" s="175"/>
      <c r="K1383" s="175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</row>
    <row r="1384" spans="1:38" ht="15" x14ac:dyDescent="0.25">
      <c r="A1384" s="37"/>
      <c r="B1384" s="38"/>
      <c r="C1384" s="38"/>
      <c r="D1384" s="38"/>
      <c r="E1384" s="38"/>
      <c r="F1384" s="38"/>
      <c r="G1384" s="183"/>
      <c r="H1384" s="38"/>
      <c r="I1384" s="38"/>
      <c r="J1384" s="175"/>
      <c r="K1384" s="175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</row>
    <row r="1385" spans="1:38" ht="15" x14ac:dyDescent="0.25">
      <c r="A1385" s="37"/>
      <c r="B1385" s="38"/>
      <c r="C1385" s="38"/>
      <c r="D1385" s="38"/>
      <c r="E1385" s="38"/>
      <c r="F1385" s="38"/>
      <c r="G1385" s="183"/>
      <c r="H1385" s="38"/>
      <c r="I1385" s="38"/>
      <c r="J1385" s="175"/>
      <c r="K1385" s="175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</row>
    <row r="1386" spans="1:38" ht="15" x14ac:dyDescent="0.25">
      <c r="A1386" s="37"/>
      <c r="B1386" s="38"/>
      <c r="C1386" s="38"/>
      <c r="D1386" s="38"/>
      <c r="E1386" s="38"/>
      <c r="F1386" s="38"/>
      <c r="G1386" s="183"/>
      <c r="H1386" s="38"/>
      <c r="I1386" s="38"/>
      <c r="J1386" s="175"/>
      <c r="K1386" s="175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</row>
    <row r="1387" spans="1:38" ht="15" x14ac:dyDescent="0.25">
      <c r="A1387" s="37"/>
      <c r="B1387" s="38"/>
      <c r="C1387" s="38"/>
      <c r="D1387" s="38"/>
      <c r="E1387" s="38"/>
      <c r="F1387" s="38"/>
      <c r="G1387" s="183"/>
      <c r="H1387" s="38"/>
      <c r="I1387" s="38"/>
      <c r="J1387" s="175"/>
      <c r="K1387" s="175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</row>
    <row r="1388" spans="1:38" ht="15" x14ac:dyDescent="0.25">
      <c r="A1388" s="37"/>
      <c r="B1388" s="38"/>
      <c r="C1388" s="38"/>
      <c r="D1388" s="38"/>
      <c r="E1388" s="38"/>
      <c r="F1388" s="38"/>
      <c r="G1388" s="183"/>
      <c r="H1388" s="38"/>
      <c r="I1388" s="38"/>
      <c r="J1388" s="175"/>
      <c r="K1388" s="175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</row>
    <row r="1389" spans="1:38" ht="15" x14ac:dyDescent="0.25">
      <c r="A1389" s="37"/>
      <c r="B1389" s="38"/>
      <c r="C1389" s="38"/>
      <c r="D1389" s="38"/>
      <c r="E1389" s="38"/>
      <c r="F1389" s="38"/>
      <c r="G1389" s="183"/>
      <c r="H1389" s="38"/>
      <c r="I1389" s="38"/>
      <c r="J1389" s="175"/>
      <c r="K1389" s="175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</row>
    <row r="1390" spans="1:38" ht="15" x14ac:dyDescent="0.25">
      <c r="A1390" s="37"/>
      <c r="B1390" s="38"/>
      <c r="C1390" s="38"/>
      <c r="D1390" s="38"/>
      <c r="E1390" s="38"/>
      <c r="F1390" s="38"/>
      <c r="G1390" s="183"/>
      <c r="H1390" s="38"/>
      <c r="I1390" s="38"/>
      <c r="J1390" s="175"/>
      <c r="K1390" s="175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</row>
    <row r="1391" spans="1:38" ht="15" x14ac:dyDescent="0.25">
      <c r="A1391" s="37"/>
      <c r="B1391" s="38"/>
      <c r="C1391" s="38"/>
      <c r="D1391" s="38"/>
      <c r="E1391" s="38"/>
      <c r="F1391" s="38"/>
      <c r="G1391" s="183"/>
      <c r="H1391" s="38"/>
      <c r="I1391" s="38"/>
      <c r="J1391" s="175"/>
      <c r="K1391" s="175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</row>
    <row r="1392" spans="1:38" ht="15" x14ac:dyDescent="0.25">
      <c r="A1392" s="37"/>
      <c r="B1392" s="38"/>
      <c r="C1392" s="38"/>
      <c r="D1392" s="38"/>
      <c r="E1392" s="38"/>
      <c r="F1392" s="38"/>
      <c r="G1392" s="183"/>
      <c r="H1392" s="38"/>
      <c r="I1392" s="38"/>
      <c r="J1392" s="175"/>
      <c r="K1392" s="175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</row>
    <row r="1393" spans="1:26" ht="15" x14ac:dyDescent="0.25">
      <c r="A1393" s="37"/>
      <c r="B1393" s="38"/>
      <c r="C1393" s="38"/>
      <c r="D1393" s="38"/>
      <c r="E1393" s="38"/>
      <c r="F1393" s="38"/>
      <c r="G1393" s="183"/>
      <c r="H1393" s="38"/>
      <c r="I1393" s="38"/>
      <c r="J1393" s="175"/>
      <c r="K1393" s="175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</row>
    <row r="1394" spans="1:26" ht="15" x14ac:dyDescent="0.25">
      <c r="A1394" s="37"/>
      <c r="B1394" s="38"/>
      <c r="C1394" s="38"/>
      <c r="D1394" s="38"/>
      <c r="E1394" s="38"/>
      <c r="F1394" s="38"/>
      <c r="G1394" s="183"/>
      <c r="H1394" s="38"/>
      <c r="I1394" s="38"/>
      <c r="J1394" s="175"/>
      <c r="K1394" s="175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</row>
    <row r="1395" spans="1:26" ht="15" x14ac:dyDescent="0.25">
      <c r="A1395" s="37"/>
      <c r="B1395" s="38"/>
      <c r="C1395" s="38"/>
      <c r="D1395" s="38"/>
      <c r="E1395" s="38"/>
      <c r="F1395" s="38"/>
      <c r="G1395" s="183"/>
      <c r="H1395" s="38"/>
      <c r="I1395" s="38"/>
      <c r="J1395" s="175"/>
      <c r="K1395" s="175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</row>
    <row r="1396" spans="1:26" ht="15" x14ac:dyDescent="0.25">
      <c r="A1396" s="37"/>
      <c r="B1396" s="38"/>
      <c r="C1396" s="38"/>
      <c r="D1396" s="38"/>
      <c r="E1396" s="38"/>
      <c r="F1396" s="38"/>
      <c r="G1396" s="183"/>
      <c r="H1396" s="38"/>
      <c r="I1396" s="38"/>
      <c r="J1396" s="175"/>
      <c r="K1396" s="175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</row>
    <row r="1397" spans="1:26" ht="15" x14ac:dyDescent="0.25">
      <c r="A1397" s="37"/>
      <c r="B1397" s="38"/>
      <c r="C1397" s="38"/>
      <c r="D1397" s="38"/>
      <c r="E1397" s="38"/>
      <c r="F1397" s="38"/>
      <c r="G1397" s="183"/>
      <c r="H1397" s="38"/>
      <c r="I1397" s="38"/>
      <c r="J1397" s="175"/>
      <c r="K1397" s="175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</row>
    <row r="1398" spans="1:26" ht="15" x14ac:dyDescent="0.25">
      <c r="A1398" s="37"/>
      <c r="B1398" s="38"/>
      <c r="C1398" s="38"/>
      <c r="D1398" s="38"/>
      <c r="E1398" s="38"/>
      <c r="F1398" s="38"/>
      <c r="G1398" s="183"/>
      <c r="H1398" s="38"/>
      <c r="I1398" s="38"/>
      <c r="J1398" s="175"/>
      <c r="K1398" s="175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</row>
    <row r="1399" spans="1:26" ht="15" x14ac:dyDescent="0.25">
      <c r="A1399" s="37"/>
      <c r="B1399" s="38"/>
      <c r="C1399" s="38"/>
      <c r="D1399" s="38"/>
      <c r="E1399" s="38"/>
      <c r="F1399" s="38"/>
      <c r="G1399" s="183"/>
      <c r="H1399" s="38"/>
      <c r="I1399" s="38"/>
      <c r="J1399" s="175"/>
      <c r="K1399" s="175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</row>
    <row r="1400" spans="1:26" ht="15" x14ac:dyDescent="0.25">
      <c r="A1400" s="37"/>
      <c r="B1400" s="38"/>
      <c r="C1400" s="38"/>
      <c r="D1400" s="38"/>
      <c r="E1400" s="38"/>
      <c r="F1400" s="38"/>
      <c r="G1400" s="183"/>
      <c r="H1400" s="38"/>
      <c r="I1400" s="38"/>
      <c r="J1400" s="175"/>
      <c r="K1400" s="175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</row>
    <row r="1401" spans="1:26" ht="15" x14ac:dyDescent="0.25">
      <c r="A1401" s="37"/>
      <c r="B1401" s="38"/>
      <c r="C1401" s="38"/>
      <c r="D1401" s="38"/>
      <c r="E1401" s="38"/>
      <c r="F1401" s="38"/>
      <c r="G1401" s="183"/>
      <c r="H1401" s="38"/>
      <c r="I1401" s="38"/>
      <c r="J1401" s="175"/>
      <c r="K1401" s="175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</row>
    <row r="1402" spans="1:26" ht="15" x14ac:dyDescent="0.25">
      <c r="A1402" s="37"/>
      <c r="B1402" s="38"/>
      <c r="C1402" s="38"/>
      <c r="D1402" s="38"/>
      <c r="E1402" s="38"/>
      <c r="F1402" s="38"/>
      <c r="G1402" s="183"/>
      <c r="H1402" s="38"/>
      <c r="I1402" s="38"/>
      <c r="J1402" s="175"/>
      <c r="K1402" s="175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</row>
    <row r="1403" spans="1:26" ht="15" x14ac:dyDescent="0.25">
      <c r="A1403" s="37"/>
      <c r="B1403" s="38"/>
      <c r="C1403" s="38"/>
      <c r="D1403" s="38"/>
      <c r="E1403" s="38"/>
      <c r="F1403" s="38"/>
      <c r="G1403" s="183"/>
      <c r="H1403" s="38"/>
      <c r="I1403" s="38"/>
      <c r="J1403" s="175"/>
      <c r="K1403" s="175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</row>
    <row r="1404" spans="1:26" ht="15" x14ac:dyDescent="0.25">
      <c r="A1404" s="37"/>
      <c r="B1404" s="38"/>
      <c r="C1404" s="38"/>
      <c r="D1404" s="38"/>
      <c r="E1404" s="38"/>
      <c r="F1404" s="38"/>
      <c r="G1404" s="183"/>
      <c r="H1404" s="38"/>
      <c r="I1404" s="38"/>
      <c r="J1404" s="175"/>
      <c r="K1404" s="175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</row>
    <row r="1405" spans="1:26" ht="15" x14ac:dyDescent="0.25">
      <c r="A1405" s="37"/>
      <c r="B1405" s="38"/>
      <c r="C1405" s="38"/>
      <c r="D1405" s="38"/>
      <c r="E1405" s="38"/>
      <c r="F1405" s="38"/>
      <c r="G1405" s="183"/>
      <c r="H1405" s="38"/>
      <c r="I1405" s="38"/>
      <c r="J1405" s="175"/>
      <c r="K1405" s="175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</row>
    <row r="1406" spans="1:26" ht="15" x14ac:dyDescent="0.25">
      <c r="A1406" s="37"/>
      <c r="B1406" s="38"/>
      <c r="C1406" s="38"/>
      <c r="D1406" s="38"/>
      <c r="E1406" s="38"/>
      <c r="F1406" s="38"/>
      <c r="G1406" s="183"/>
      <c r="H1406" s="38"/>
      <c r="I1406" s="38"/>
      <c r="J1406" s="175"/>
      <c r="K1406" s="175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</row>
    <row r="1407" spans="1:26" ht="15" x14ac:dyDescent="0.25">
      <c r="A1407" s="37"/>
      <c r="B1407" s="38"/>
      <c r="C1407" s="38"/>
      <c r="D1407" s="38"/>
      <c r="E1407" s="38"/>
      <c r="F1407" s="38"/>
      <c r="G1407" s="183"/>
      <c r="H1407" s="38"/>
      <c r="I1407" s="38"/>
      <c r="J1407" s="175"/>
      <c r="K1407" s="175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</row>
    <row r="1408" spans="1:26" ht="15" x14ac:dyDescent="0.25">
      <c r="A1408" s="37"/>
      <c r="B1408" s="38"/>
      <c r="C1408" s="38"/>
      <c r="D1408" s="38"/>
      <c r="E1408" s="38"/>
      <c r="F1408" s="38"/>
      <c r="G1408" s="183"/>
      <c r="H1408" s="38"/>
      <c r="I1408" s="38"/>
      <c r="J1408" s="175"/>
      <c r="K1408" s="175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</row>
    <row r="1409" spans="1:26" ht="15" x14ac:dyDescent="0.25">
      <c r="A1409" s="37"/>
      <c r="B1409" s="38"/>
      <c r="C1409" s="38"/>
      <c r="D1409" s="38"/>
      <c r="E1409" s="38"/>
      <c r="F1409" s="38"/>
      <c r="G1409" s="183"/>
      <c r="H1409" s="38"/>
      <c r="I1409" s="38"/>
      <c r="J1409" s="175"/>
      <c r="K1409" s="175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</row>
    <row r="1410" spans="1:26" ht="15" x14ac:dyDescent="0.25">
      <c r="A1410" s="37"/>
      <c r="B1410" s="38"/>
      <c r="C1410" s="38"/>
      <c r="D1410" s="38"/>
      <c r="E1410" s="38"/>
      <c r="F1410" s="38"/>
      <c r="G1410" s="183"/>
      <c r="H1410" s="38"/>
      <c r="I1410" s="38"/>
      <c r="J1410" s="175"/>
      <c r="K1410" s="175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</row>
    <row r="1411" spans="1:26" ht="15" x14ac:dyDescent="0.25">
      <c r="A1411" s="37"/>
      <c r="B1411" s="38"/>
      <c r="C1411" s="38"/>
      <c r="D1411" s="38"/>
      <c r="E1411" s="38"/>
      <c r="F1411" s="38"/>
      <c r="G1411" s="183"/>
      <c r="H1411" s="38"/>
      <c r="I1411" s="38"/>
      <c r="J1411" s="175"/>
      <c r="K1411" s="175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</row>
    <row r="1412" spans="1:26" ht="15" x14ac:dyDescent="0.25">
      <c r="A1412" s="37"/>
      <c r="B1412" s="38"/>
      <c r="C1412" s="38"/>
      <c r="D1412" s="38"/>
      <c r="E1412" s="38"/>
      <c r="F1412" s="38"/>
      <c r="G1412" s="183"/>
      <c r="H1412" s="38"/>
      <c r="I1412" s="38"/>
      <c r="J1412" s="175"/>
      <c r="K1412" s="175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</row>
    <row r="1413" spans="1:26" ht="15" x14ac:dyDescent="0.25">
      <c r="A1413" s="37"/>
      <c r="B1413" s="38"/>
      <c r="C1413" s="38"/>
      <c r="D1413" s="38"/>
      <c r="E1413" s="38"/>
      <c r="F1413" s="38"/>
      <c r="G1413" s="183"/>
      <c r="H1413" s="38"/>
      <c r="I1413" s="38"/>
      <c r="J1413" s="175"/>
      <c r="K1413" s="175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</row>
    <row r="1414" spans="1:26" ht="15" x14ac:dyDescent="0.25">
      <c r="A1414" s="37"/>
      <c r="B1414" s="38"/>
      <c r="C1414" s="38"/>
      <c r="D1414" s="38"/>
      <c r="E1414" s="38"/>
      <c r="F1414" s="38"/>
      <c r="G1414" s="183"/>
      <c r="H1414" s="38"/>
      <c r="I1414" s="38"/>
      <c r="J1414" s="175"/>
      <c r="K1414" s="175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</row>
    <row r="1415" spans="1:26" ht="15" x14ac:dyDescent="0.25">
      <c r="A1415" s="37"/>
      <c r="B1415" s="38"/>
      <c r="C1415" s="38"/>
      <c r="D1415" s="38"/>
      <c r="E1415" s="38"/>
      <c r="F1415" s="38"/>
      <c r="G1415" s="183"/>
      <c r="H1415" s="38"/>
      <c r="I1415" s="38"/>
      <c r="J1415" s="175"/>
      <c r="K1415" s="175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</row>
    <row r="1416" spans="1:26" ht="15" x14ac:dyDescent="0.25">
      <c r="A1416" s="37"/>
      <c r="B1416" s="38"/>
      <c r="C1416" s="38"/>
      <c r="D1416" s="38"/>
      <c r="E1416" s="38"/>
      <c r="F1416" s="38"/>
      <c r="G1416" s="183"/>
      <c r="H1416" s="38"/>
      <c r="I1416" s="38"/>
      <c r="J1416" s="175"/>
      <c r="K1416" s="175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</row>
    <row r="1417" spans="1:26" ht="15" x14ac:dyDescent="0.25">
      <c r="A1417" s="37"/>
      <c r="B1417" s="38"/>
      <c r="C1417" s="38"/>
      <c r="D1417" s="38"/>
      <c r="E1417" s="38"/>
      <c r="F1417" s="38"/>
      <c r="G1417" s="183"/>
      <c r="H1417" s="38"/>
      <c r="I1417" s="38"/>
      <c r="J1417" s="175"/>
      <c r="K1417" s="175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</row>
    <row r="1418" spans="1:26" ht="15" x14ac:dyDescent="0.25">
      <c r="A1418" s="37"/>
      <c r="B1418" s="38"/>
      <c r="C1418" s="38"/>
      <c r="D1418" s="38"/>
      <c r="E1418" s="38"/>
      <c r="F1418" s="38"/>
      <c r="G1418" s="183"/>
      <c r="H1418" s="38"/>
      <c r="I1418" s="38"/>
      <c r="J1418" s="175"/>
      <c r="K1418" s="175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</row>
    <row r="1419" spans="1:26" ht="15" x14ac:dyDescent="0.25">
      <c r="A1419" s="37"/>
      <c r="B1419" s="38"/>
      <c r="C1419" s="38"/>
      <c r="D1419" s="38"/>
      <c r="E1419" s="38"/>
      <c r="F1419" s="38"/>
      <c r="G1419" s="183"/>
      <c r="H1419" s="38"/>
      <c r="I1419" s="38"/>
      <c r="J1419" s="175"/>
      <c r="K1419" s="175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</row>
    <row r="1420" spans="1:26" ht="15" x14ac:dyDescent="0.25">
      <c r="A1420" s="37"/>
      <c r="B1420" s="38"/>
      <c r="C1420" s="38"/>
      <c r="D1420" s="38"/>
      <c r="E1420" s="38"/>
      <c r="F1420" s="38"/>
      <c r="G1420" s="183"/>
      <c r="H1420" s="38"/>
      <c r="I1420" s="38"/>
      <c r="J1420" s="175"/>
      <c r="K1420" s="175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</row>
    <row r="1421" spans="1:26" ht="15" x14ac:dyDescent="0.25">
      <c r="A1421" s="37"/>
      <c r="B1421" s="38"/>
      <c r="C1421" s="38"/>
      <c r="D1421" s="38"/>
      <c r="E1421" s="38"/>
      <c r="F1421" s="38"/>
      <c r="G1421" s="183"/>
      <c r="H1421" s="38"/>
      <c r="I1421" s="38"/>
      <c r="J1421" s="175"/>
      <c r="K1421" s="175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</row>
    <row r="1422" spans="1:26" ht="15" x14ac:dyDescent="0.25">
      <c r="A1422" s="37"/>
      <c r="B1422" s="38"/>
      <c r="C1422" s="38"/>
      <c r="D1422" s="38"/>
      <c r="E1422" s="38"/>
      <c r="F1422" s="38"/>
      <c r="G1422" s="183"/>
      <c r="H1422" s="38"/>
      <c r="I1422" s="38"/>
      <c r="J1422" s="175"/>
      <c r="K1422" s="175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</row>
    <row r="1423" spans="1:26" ht="15" x14ac:dyDescent="0.25">
      <c r="A1423" s="37"/>
      <c r="B1423" s="38"/>
      <c r="C1423" s="38"/>
      <c r="D1423" s="38"/>
      <c r="E1423" s="38"/>
      <c r="F1423" s="38"/>
      <c r="G1423" s="183"/>
      <c r="H1423" s="38"/>
      <c r="I1423" s="38"/>
      <c r="J1423" s="175"/>
      <c r="K1423" s="175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</row>
    <row r="1424" spans="1:26" ht="15" x14ac:dyDescent="0.25">
      <c r="A1424" s="37"/>
      <c r="B1424" s="38"/>
      <c r="C1424" s="38"/>
      <c r="D1424" s="38"/>
      <c r="E1424" s="38"/>
      <c r="F1424" s="38"/>
      <c r="G1424" s="183"/>
      <c r="H1424" s="38"/>
      <c r="I1424" s="38"/>
      <c r="J1424" s="175"/>
      <c r="K1424" s="175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</row>
    <row r="1425" spans="1:26" ht="15" x14ac:dyDescent="0.25">
      <c r="A1425" s="37"/>
      <c r="B1425" s="38"/>
      <c r="C1425" s="38"/>
      <c r="D1425" s="38"/>
      <c r="E1425" s="38"/>
      <c r="F1425" s="38"/>
      <c r="G1425" s="183"/>
      <c r="H1425" s="38"/>
      <c r="I1425" s="38"/>
      <c r="J1425" s="175"/>
      <c r="K1425" s="175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</row>
    <row r="1426" spans="1:26" ht="15" x14ac:dyDescent="0.25">
      <c r="A1426" s="37"/>
      <c r="B1426" s="38"/>
      <c r="C1426" s="38"/>
      <c r="D1426" s="38"/>
      <c r="E1426" s="38"/>
      <c r="F1426" s="38"/>
      <c r="G1426" s="183"/>
      <c r="H1426" s="38"/>
      <c r="I1426" s="38"/>
      <c r="J1426" s="175"/>
      <c r="K1426" s="175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</row>
    <row r="1427" spans="1:26" ht="15" x14ac:dyDescent="0.25">
      <c r="A1427" s="37"/>
      <c r="B1427" s="38"/>
      <c r="C1427" s="38"/>
      <c r="D1427" s="38"/>
      <c r="E1427" s="38"/>
      <c r="F1427" s="38"/>
      <c r="G1427" s="183"/>
      <c r="H1427" s="38"/>
      <c r="I1427" s="38"/>
      <c r="J1427" s="175"/>
      <c r="K1427" s="175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</row>
    <row r="1428" spans="1:26" ht="15" x14ac:dyDescent="0.25">
      <c r="A1428" s="37"/>
      <c r="B1428" s="38"/>
      <c r="C1428" s="38"/>
      <c r="D1428" s="38"/>
      <c r="E1428" s="38"/>
      <c r="F1428" s="38"/>
      <c r="G1428" s="183"/>
      <c r="H1428" s="38"/>
      <c r="I1428" s="38"/>
      <c r="J1428" s="175"/>
      <c r="K1428" s="175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</row>
    <row r="1429" spans="1:26" ht="15" x14ac:dyDescent="0.25">
      <c r="A1429" s="37"/>
      <c r="B1429" s="38"/>
      <c r="C1429" s="38"/>
      <c r="D1429" s="38"/>
      <c r="E1429" s="38"/>
      <c r="F1429" s="38"/>
      <c r="G1429" s="183"/>
      <c r="H1429" s="38"/>
      <c r="I1429" s="38"/>
      <c r="J1429" s="175"/>
      <c r="K1429" s="175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</row>
    <row r="1430" spans="1:26" ht="15" x14ac:dyDescent="0.25">
      <c r="A1430" s="37"/>
      <c r="B1430" s="38"/>
      <c r="C1430" s="38"/>
      <c r="D1430" s="38"/>
      <c r="E1430" s="38"/>
      <c r="F1430" s="38"/>
      <c r="G1430" s="183"/>
      <c r="H1430" s="38"/>
      <c r="I1430" s="38"/>
      <c r="J1430" s="175"/>
      <c r="K1430" s="175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</row>
    <row r="1431" spans="1:26" ht="15" x14ac:dyDescent="0.25">
      <c r="A1431" s="37"/>
      <c r="B1431" s="38"/>
      <c r="C1431" s="38"/>
      <c r="D1431" s="38"/>
      <c r="E1431" s="38"/>
      <c r="F1431" s="38"/>
      <c r="G1431" s="183"/>
      <c r="H1431" s="38"/>
      <c r="I1431" s="38"/>
      <c r="J1431" s="175"/>
      <c r="K1431" s="175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</row>
    <row r="1432" spans="1:26" ht="15" x14ac:dyDescent="0.25">
      <c r="A1432" s="37"/>
      <c r="B1432" s="38"/>
      <c r="C1432" s="38"/>
      <c r="D1432" s="38"/>
      <c r="E1432" s="38"/>
      <c r="F1432" s="38"/>
      <c r="G1432" s="183"/>
      <c r="H1432" s="38"/>
      <c r="I1432" s="38"/>
      <c r="J1432" s="175"/>
      <c r="K1432" s="175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</row>
    <row r="1433" spans="1:26" ht="15" x14ac:dyDescent="0.25">
      <c r="A1433" s="37"/>
      <c r="B1433" s="38"/>
      <c r="C1433" s="38"/>
      <c r="D1433" s="38"/>
      <c r="E1433" s="38"/>
      <c r="F1433" s="38"/>
      <c r="G1433" s="183"/>
      <c r="H1433" s="38"/>
      <c r="I1433" s="38"/>
      <c r="J1433" s="175"/>
      <c r="K1433" s="175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</row>
    <row r="1434" spans="1:26" ht="15" x14ac:dyDescent="0.25">
      <c r="A1434" s="37"/>
      <c r="B1434" s="38"/>
      <c r="C1434" s="38"/>
      <c r="D1434" s="38"/>
      <c r="E1434" s="38"/>
      <c r="F1434" s="38"/>
      <c r="G1434" s="183"/>
      <c r="H1434" s="38"/>
      <c r="I1434" s="38"/>
      <c r="J1434" s="175"/>
      <c r="K1434" s="175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</row>
    <row r="1435" spans="1:26" ht="15" x14ac:dyDescent="0.25">
      <c r="A1435" s="37"/>
      <c r="B1435" s="38"/>
      <c r="C1435" s="38"/>
      <c r="D1435" s="38"/>
      <c r="E1435" s="38"/>
      <c r="F1435" s="38"/>
      <c r="G1435" s="183"/>
      <c r="H1435" s="38"/>
      <c r="I1435" s="38"/>
      <c r="J1435" s="175"/>
      <c r="K1435" s="175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</row>
    <row r="1436" spans="1:26" ht="15" x14ac:dyDescent="0.25">
      <c r="A1436" s="37"/>
      <c r="B1436" s="38"/>
      <c r="C1436" s="38"/>
      <c r="D1436" s="38"/>
      <c r="E1436" s="38"/>
      <c r="F1436" s="38"/>
      <c r="G1436" s="183"/>
      <c r="H1436" s="38"/>
      <c r="I1436" s="38"/>
      <c r="J1436" s="175"/>
      <c r="K1436" s="175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</row>
    <row r="1437" spans="1:26" ht="15" x14ac:dyDescent="0.25">
      <c r="A1437" s="37"/>
      <c r="B1437" s="38"/>
      <c r="C1437" s="38"/>
      <c r="D1437" s="38"/>
      <c r="E1437" s="38"/>
      <c r="F1437" s="38"/>
      <c r="G1437" s="183"/>
      <c r="H1437" s="38"/>
      <c r="I1437" s="38"/>
      <c r="J1437" s="175"/>
      <c r="K1437" s="175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</row>
    <row r="1438" spans="1:26" ht="15" x14ac:dyDescent="0.25">
      <c r="A1438" s="37"/>
      <c r="B1438" s="38"/>
      <c r="C1438" s="38"/>
      <c r="D1438" s="38"/>
      <c r="E1438" s="38"/>
      <c r="F1438" s="38"/>
      <c r="G1438" s="183"/>
      <c r="H1438" s="38"/>
      <c r="I1438" s="38"/>
      <c r="J1438" s="175"/>
      <c r="K1438" s="175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</row>
    <row r="1439" spans="1:26" ht="15" x14ac:dyDescent="0.25">
      <c r="A1439" s="37"/>
      <c r="B1439" s="38"/>
      <c r="C1439" s="38"/>
      <c r="D1439" s="38"/>
      <c r="E1439" s="38"/>
      <c r="F1439" s="38"/>
      <c r="G1439" s="183"/>
      <c r="H1439" s="38"/>
      <c r="I1439" s="38"/>
      <c r="J1439" s="175"/>
      <c r="K1439" s="175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</row>
    <row r="1440" spans="1:26" ht="15" x14ac:dyDescent="0.25">
      <c r="A1440" s="37"/>
      <c r="B1440" s="38"/>
      <c r="C1440" s="38"/>
      <c r="D1440" s="38"/>
      <c r="E1440" s="38"/>
      <c r="F1440" s="38"/>
      <c r="G1440" s="183"/>
      <c r="H1440" s="38"/>
      <c r="I1440" s="38"/>
      <c r="J1440" s="175"/>
      <c r="K1440" s="175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</row>
    <row r="1441" spans="1:26" ht="15" x14ac:dyDescent="0.25">
      <c r="A1441" s="37"/>
      <c r="B1441" s="38"/>
      <c r="C1441" s="38"/>
      <c r="D1441" s="38"/>
      <c r="E1441" s="38"/>
      <c r="F1441" s="38"/>
      <c r="G1441" s="183"/>
      <c r="H1441" s="38"/>
      <c r="I1441" s="38"/>
      <c r="J1441" s="175"/>
      <c r="K1441" s="175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</row>
    <row r="1442" spans="1:26" ht="15" x14ac:dyDescent="0.25">
      <c r="A1442" s="37"/>
      <c r="B1442" s="38"/>
      <c r="C1442" s="38"/>
      <c r="D1442" s="38"/>
      <c r="E1442" s="38"/>
      <c r="F1442" s="38"/>
      <c r="G1442" s="183"/>
      <c r="H1442" s="38"/>
      <c r="I1442" s="38"/>
      <c r="J1442" s="175"/>
      <c r="K1442" s="175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</row>
    <row r="1443" spans="1:26" ht="15" x14ac:dyDescent="0.25">
      <c r="A1443" s="37"/>
      <c r="B1443" s="38"/>
      <c r="C1443" s="38"/>
      <c r="D1443" s="38"/>
      <c r="E1443" s="38"/>
      <c r="F1443" s="38"/>
      <c r="G1443" s="183"/>
      <c r="H1443" s="38"/>
      <c r="I1443" s="38"/>
      <c r="J1443" s="175"/>
      <c r="K1443" s="175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</row>
    <row r="1444" spans="1:26" ht="15" x14ac:dyDescent="0.25">
      <c r="A1444" s="37"/>
      <c r="B1444" s="38"/>
      <c r="C1444" s="38"/>
      <c r="D1444" s="38"/>
      <c r="E1444" s="38"/>
      <c r="F1444" s="38"/>
      <c r="G1444" s="183"/>
      <c r="H1444" s="38"/>
      <c r="I1444" s="38"/>
      <c r="J1444" s="175"/>
      <c r="K1444" s="175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</row>
    <row r="1445" spans="1:26" ht="15" x14ac:dyDescent="0.25">
      <c r="A1445" s="37"/>
      <c r="B1445" s="38"/>
      <c r="C1445" s="38"/>
      <c r="D1445" s="38"/>
      <c r="E1445" s="38"/>
      <c r="F1445" s="38"/>
      <c r="G1445" s="183"/>
      <c r="H1445" s="38"/>
      <c r="I1445" s="38"/>
      <c r="J1445" s="175"/>
      <c r="K1445" s="175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</row>
    <row r="1446" spans="1:26" ht="15" x14ac:dyDescent="0.25">
      <c r="A1446" s="37"/>
      <c r="B1446" s="38"/>
      <c r="C1446" s="38"/>
      <c r="D1446" s="38"/>
      <c r="E1446" s="38"/>
      <c r="F1446" s="38"/>
      <c r="G1446" s="183"/>
      <c r="H1446" s="38"/>
      <c r="I1446" s="38"/>
      <c r="J1446" s="175"/>
      <c r="K1446" s="175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</row>
    <row r="1447" spans="1:26" ht="15" x14ac:dyDescent="0.25">
      <c r="A1447" s="37"/>
      <c r="B1447" s="38"/>
      <c r="C1447" s="38"/>
      <c r="D1447" s="38"/>
      <c r="E1447" s="38"/>
      <c r="F1447" s="38"/>
      <c r="G1447" s="183"/>
      <c r="H1447" s="38"/>
      <c r="I1447" s="38"/>
      <c r="J1447" s="175"/>
      <c r="K1447" s="175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</row>
    <row r="1448" spans="1:26" ht="15" x14ac:dyDescent="0.25">
      <c r="A1448" s="37"/>
      <c r="B1448" s="38"/>
      <c r="C1448" s="38"/>
      <c r="D1448" s="38"/>
      <c r="E1448" s="38"/>
      <c r="F1448" s="38"/>
      <c r="G1448" s="183"/>
      <c r="H1448" s="38"/>
      <c r="I1448" s="38"/>
      <c r="J1448" s="175"/>
      <c r="K1448" s="175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</row>
    <row r="1449" spans="1:26" ht="15" x14ac:dyDescent="0.25">
      <c r="A1449" s="37"/>
      <c r="B1449" s="38"/>
      <c r="C1449" s="38"/>
      <c r="D1449" s="38"/>
      <c r="E1449" s="38"/>
      <c r="F1449" s="38"/>
      <c r="G1449" s="183"/>
      <c r="H1449" s="38"/>
      <c r="I1449" s="38"/>
      <c r="J1449" s="175"/>
      <c r="K1449" s="175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</row>
    <row r="1450" spans="1:26" ht="15" x14ac:dyDescent="0.25">
      <c r="A1450" s="37"/>
      <c r="B1450" s="38"/>
      <c r="C1450" s="38"/>
      <c r="D1450" s="38"/>
      <c r="E1450" s="38"/>
      <c r="F1450" s="38"/>
      <c r="G1450" s="183"/>
      <c r="H1450" s="38"/>
      <c r="I1450" s="38"/>
      <c r="J1450" s="175"/>
      <c r="K1450" s="175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</row>
    <row r="1451" spans="1:26" ht="15" x14ac:dyDescent="0.25">
      <c r="A1451" s="37"/>
      <c r="B1451" s="38"/>
      <c r="C1451" s="38"/>
      <c r="D1451" s="38"/>
      <c r="E1451" s="38"/>
      <c r="F1451" s="38"/>
      <c r="G1451" s="183"/>
      <c r="H1451" s="38"/>
      <c r="I1451" s="38"/>
      <c r="J1451" s="175"/>
      <c r="K1451" s="175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</row>
    <row r="1452" spans="1:26" ht="15" x14ac:dyDescent="0.25">
      <c r="A1452" s="37"/>
      <c r="B1452" s="38"/>
      <c r="C1452" s="38"/>
      <c r="D1452" s="38"/>
      <c r="E1452" s="38"/>
      <c r="F1452" s="38"/>
      <c r="G1452" s="183"/>
      <c r="H1452" s="38"/>
      <c r="I1452" s="38"/>
      <c r="J1452" s="175"/>
      <c r="K1452" s="175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</row>
    <row r="1453" spans="1:26" ht="15" x14ac:dyDescent="0.25">
      <c r="A1453" s="37"/>
      <c r="B1453" s="38"/>
      <c r="C1453" s="38"/>
      <c r="D1453" s="38"/>
      <c r="E1453" s="38"/>
      <c r="F1453" s="38"/>
      <c r="G1453" s="183"/>
      <c r="H1453" s="38"/>
      <c r="I1453" s="38"/>
      <c r="J1453" s="175"/>
      <c r="K1453" s="175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</row>
    <row r="1454" spans="1:26" ht="15" x14ac:dyDescent="0.25">
      <c r="A1454" s="37"/>
      <c r="B1454" s="38"/>
      <c r="C1454" s="38"/>
      <c r="D1454" s="38"/>
      <c r="E1454" s="38"/>
      <c r="F1454" s="38"/>
      <c r="G1454" s="183"/>
      <c r="H1454" s="38"/>
      <c r="I1454" s="38"/>
      <c r="J1454" s="175"/>
      <c r="K1454" s="175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</row>
    <row r="1455" spans="1:26" ht="15" x14ac:dyDescent="0.25">
      <c r="A1455" s="37"/>
      <c r="B1455" s="38"/>
      <c r="C1455" s="38"/>
      <c r="D1455" s="38"/>
      <c r="E1455" s="38"/>
      <c r="F1455" s="38"/>
      <c r="G1455" s="183"/>
      <c r="H1455" s="38"/>
      <c r="I1455" s="38"/>
      <c r="J1455" s="175"/>
      <c r="K1455" s="175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</row>
    <row r="1456" spans="1:26" ht="15" x14ac:dyDescent="0.25">
      <c r="A1456" s="37"/>
      <c r="B1456" s="38"/>
      <c r="C1456" s="38"/>
      <c r="D1456" s="38"/>
      <c r="E1456" s="38"/>
      <c r="F1456" s="38"/>
      <c r="G1456" s="183"/>
      <c r="H1456" s="38"/>
      <c r="I1456" s="38"/>
      <c r="J1456" s="175"/>
      <c r="K1456" s="175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</row>
    <row r="1457" spans="1:26" ht="15" x14ac:dyDescent="0.25">
      <c r="A1457" s="37"/>
      <c r="B1457" s="38"/>
      <c r="C1457" s="38"/>
      <c r="D1457" s="38"/>
      <c r="E1457" s="38"/>
      <c r="F1457" s="38"/>
      <c r="G1457" s="183"/>
      <c r="H1457" s="38"/>
      <c r="I1457" s="38"/>
      <c r="J1457" s="175"/>
      <c r="K1457" s="175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</row>
    <row r="1458" spans="1:26" ht="15" x14ac:dyDescent="0.25">
      <c r="A1458" s="37"/>
      <c r="B1458" s="38"/>
      <c r="C1458" s="38"/>
      <c r="D1458" s="38"/>
      <c r="E1458" s="38"/>
      <c r="F1458" s="38"/>
      <c r="G1458" s="183"/>
      <c r="H1458" s="38"/>
      <c r="I1458" s="38"/>
      <c r="J1458" s="175"/>
      <c r="K1458" s="175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</row>
    <row r="1459" spans="1:26" ht="15" x14ac:dyDescent="0.25">
      <c r="A1459" s="37"/>
      <c r="B1459" s="38"/>
      <c r="C1459" s="38"/>
      <c r="D1459" s="38"/>
      <c r="E1459" s="38"/>
      <c r="F1459" s="38"/>
      <c r="G1459" s="183"/>
      <c r="H1459" s="38"/>
      <c r="I1459" s="38"/>
      <c r="J1459" s="175"/>
      <c r="K1459" s="175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</row>
    <row r="1460" spans="1:26" ht="15" x14ac:dyDescent="0.25">
      <c r="A1460" s="37"/>
      <c r="B1460" s="38"/>
      <c r="C1460" s="38"/>
      <c r="D1460" s="38"/>
      <c r="E1460" s="38"/>
      <c r="F1460" s="38"/>
      <c r="G1460" s="183"/>
      <c r="H1460" s="38"/>
      <c r="I1460" s="38"/>
      <c r="J1460" s="175"/>
      <c r="K1460" s="175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</row>
    <row r="1461" spans="1:26" ht="15" x14ac:dyDescent="0.25">
      <c r="A1461" s="37"/>
      <c r="B1461" s="38"/>
      <c r="C1461" s="38"/>
      <c r="D1461" s="38"/>
      <c r="E1461" s="38"/>
      <c r="F1461" s="38"/>
      <c r="G1461" s="183"/>
      <c r="H1461" s="38"/>
      <c r="I1461" s="38"/>
      <c r="J1461" s="175"/>
      <c r="K1461" s="175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</row>
    <row r="1462" spans="1:26" ht="15" x14ac:dyDescent="0.25">
      <c r="A1462" s="37"/>
      <c r="B1462" s="38"/>
      <c r="C1462" s="38"/>
      <c r="D1462" s="38"/>
      <c r="E1462" s="38"/>
      <c r="F1462" s="38"/>
      <c r="G1462" s="183"/>
      <c r="H1462" s="38"/>
      <c r="I1462" s="38"/>
      <c r="J1462" s="175"/>
      <c r="K1462" s="175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</row>
    <row r="1463" spans="1:26" ht="15" x14ac:dyDescent="0.25">
      <c r="A1463" s="37"/>
      <c r="B1463" s="38"/>
      <c r="C1463" s="38"/>
      <c r="D1463" s="38"/>
      <c r="E1463" s="38"/>
      <c r="F1463" s="38"/>
      <c r="G1463" s="183"/>
      <c r="H1463" s="38"/>
      <c r="I1463" s="38"/>
      <c r="J1463" s="175"/>
      <c r="K1463" s="175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</row>
    <row r="1464" spans="1:26" ht="15" x14ac:dyDescent="0.25">
      <c r="A1464" s="37"/>
      <c r="B1464" s="38"/>
      <c r="C1464" s="38"/>
      <c r="D1464" s="38"/>
      <c r="E1464" s="38"/>
      <c r="F1464" s="38"/>
      <c r="G1464" s="183"/>
      <c r="H1464" s="38"/>
      <c r="I1464" s="38"/>
      <c r="J1464" s="175"/>
      <c r="K1464" s="175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</row>
    <row r="1465" spans="1:26" ht="15" x14ac:dyDescent="0.25">
      <c r="A1465" s="37"/>
      <c r="B1465" s="38"/>
      <c r="C1465" s="38"/>
      <c r="D1465" s="38"/>
      <c r="E1465" s="38"/>
      <c r="F1465" s="38"/>
      <c r="G1465" s="183"/>
      <c r="H1465" s="38"/>
      <c r="I1465" s="38"/>
      <c r="J1465" s="175"/>
      <c r="K1465" s="175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</row>
    <row r="1466" spans="1:26" ht="15" x14ac:dyDescent="0.25">
      <c r="A1466" s="37"/>
      <c r="B1466" s="38"/>
      <c r="C1466" s="38"/>
      <c r="D1466" s="38"/>
      <c r="E1466" s="38"/>
      <c r="F1466" s="38"/>
      <c r="G1466" s="183"/>
      <c r="H1466" s="38"/>
      <c r="I1466" s="38"/>
      <c r="J1466" s="175"/>
      <c r="K1466" s="175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</row>
    <row r="1467" spans="1:26" ht="15" x14ac:dyDescent="0.25">
      <c r="A1467" s="37"/>
      <c r="B1467" s="38"/>
      <c r="C1467" s="38"/>
      <c r="D1467" s="38"/>
      <c r="E1467" s="38"/>
      <c r="F1467" s="38"/>
      <c r="G1467" s="183"/>
      <c r="H1467" s="38"/>
      <c r="I1467" s="38"/>
      <c r="J1467" s="175"/>
      <c r="K1467" s="175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</row>
    <row r="1468" spans="1:26" ht="15" x14ac:dyDescent="0.25">
      <c r="A1468" s="37"/>
      <c r="B1468" s="38"/>
      <c r="C1468" s="38"/>
      <c r="D1468" s="38"/>
      <c r="E1468" s="38"/>
      <c r="F1468" s="38"/>
      <c r="G1468" s="183"/>
      <c r="H1468" s="38"/>
      <c r="I1468" s="38"/>
      <c r="J1468" s="175"/>
      <c r="K1468" s="175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</row>
    <row r="1469" spans="1:26" ht="15" x14ac:dyDescent="0.25">
      <c r="A1469" s="37"/>
      <c r="B1469" s="38"/>
      <c r="C1469" s="38"/>
      <c r="D1469" s="38"/>
      <c r="E1469" s="38"/>
      <c r="F1469" s="38"/>
      <c r="G1469" s="183"/>
      <c r="H1469" s="38"/>
      <c r="I1469" s="38"/>
      <c r="J1469" s="175"/>
      <c r="K1469" s="175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</row>
    <row r="1470" spans="1:26" ht="15" x14ac:dyDescent="0.25">
      <c r="A1470" s="37"/>
      <c r="B1470" s="38"/>
      <c r="C1470" s="38"/>
      <c r="D1470" s="38"/>
      <c r="E1470" s="38"/>
      <c r="F1470" s="38"/>
      <c r="G1470" s="183"/>
      <c r="H1470" s="38"/>
      <c r="I1470" s="38"/>
      <c r="J1470" s="175"/>
      <c r="K1470" s="175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</row>
    <row r="1471" spans="1:26" ht="15" x14ac:dyDescent="0.25">
      <c r="A1471" s="37"/>
      <c r="B1471" s="38"/>
      <c r="C1471" s="38"/>
      <c r="D1471" s="38"/>
      <c r="E1471" s="38"/>
      <c r="F1471" s="38"/>
      <c r="G1471" s="183"/>
      <c r="H1471" s="38"/>
      <c r="I1471" s="38"/>
      <c r="J1471" s="175"/>
      <c r="K1471" s="175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</row>
    <row r="1472" spans="1:26" ht="15" x14ac:dyDescent="0.25">
      <c r="A1472" s="37"/>
      <c r="B1472" s="38"/>
      <c r="C1472" s="38"/>
      <c r="D1472" s="38"/>
      <c r="E1472" s="38"/>
      <c r="F1472" s="38"/>
      <c r="G1472" s="183"/>
      <c r="H1472" s="38"/>
      <c r="I1472" s="38"/>
      <c r="J1472" s="175"/>
      <c r="K1472" s="175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</row>
    <row r="1473" spans="1:26" ht="15" x14ac:dyDescent="0.25">
      <c r="A1473" s="37"/>
      <c r="B1473" s="38"/>
      <c r="C1473" s="38"/>
      <c r="D1473" s="38"/>
      <c r="E1473" s="38"/>
      <c r="F1473" s="38"/>
      <c r="G1473" s="183"/>
      <c r="H1473" s="38"/>
      <c r="I1473" s="38"/>
      <c r="J1473" s="175"/>
      <c r="K1473" s="175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</row>
    <row r="1474" spans="1:26" ht="15" x14ac:dyDescent="0.25">
      <c r="A1474" s="37"/>
      <c r="B1474" s="38"/>
      <c r="C1474" s="38"/>
      <c r="D1474" s="38"/>
      <c r="E1474" s="38"/>
      <c r="F1474" s="38"/>
      <c r="G1474" s="183"/>
      <c r="H1474" s="38"/>
      <c r="I1474" s="38"/>
      <c r="J1474" s="175"/>
      <c r="K1474" s="175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</row>
    <row r="1475" spans="1:26" ht="15" x14ac:dyDescent="0.25">
      <c r="A1475" s="37"/>
      <c r="B1475" s="38"/>
      <c r="C1475" s="38"/>
      <c r="D1475" s="38"/>
      <c r="E1475" s="38"/>
      <c r="F1475" s="38"/>
      <c r="G1475" s="183"/>
      <c r="H1475" s="38"/>
      <c r="I1475" s="38"/>
      <c r="J1475" s="175"/>
      <c r="K1475" s="175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</row>
    <row r="1476" spans="1:26" ht="15" x14ac:dyDescent="0.25">
      <c r="A1476" s="37"/>
      <c r="B1476" s="38"/>
      <c r="C1476" s="38"/>
      <c r="D1476" s="38"/>
      <c r="E1476" s="38"/>
      <c r="F1476" s="38"/>
      <c r="G1476" s="183"/>
      <c r="H1476" s="38"/>
      <c r="I1476" s="38"/>
      <c r="J1476" s="175"/>
      <c r="K1476" s="175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</row>
    <row r="1477" spans="1:26" ht="15" x14ac:dyDescent="0.25">
      <c r="A1477" s="37"/>
      <c r="B1477" s="38"/>
      <c r="C1477" s="38"/>
      <c r="D1477" s="38"/>
      <c r="E1477" s="38"/>
      <c r="F1477" s="38"/>
      <c r="G1477" s="183"/>
      <c r="H1477" s="38"/>
      <c r="I1477" s="38"/>
      <c r="J1477" s="175"/>
      <c r="K1477" s="175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</row>
    <row r="1478" spans="1:26" ht="15" x14ac:dyDescent="0.25">
      <c r="A1478" s="37"/>
      <c r="B1478" s="38"/>
      <c r="C1478" s="38"/>
      <c r="D1478" s="38"/>
      <c r="E1478" s="38"/>
      <c r="F1478" s="38"/>
      <c r="G1478" s="183"/>
      <c r="H1478" s="38"/>
      <c r="I1478" s="38"/>
      <c r="J1478" s="175"/>
      <c r="K1478" s="175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</row>
    <row r="1479" spans="1:26" ht="15" x14ac:dyDescent="0.25">
      <c r="A1479" s="37"/>
      <c r="B1479" s="38"/>
      <c r="C1479" s="38"/>
      <c r="D1479" s="38"/>
      <c r="E1479" s="38"/>
      <c r="F1479" s="38"/>
      <c r="G1479" s="183"/>
      <c r="H1479" s="38"/>
      <c r="I1479" s="38"/>
      <c r="J1479" s="175"/>
      <c r="K1479" s="175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</row>
    <row r="1480" spans="1:26" ht="15" x14ac:dyDescent="0.25">
      <c r="A1480" s="37"/>
      <c r="B1480" s="38"/>
      <c r="C1480" s="38"/>
      <c r="D1480" s="38"/>
      <c r="E1480" s="38"/>
      <c r="F1480" s="38"/>
      <c r="G1480" s="183"/>
      <c r="H1480" s="38"/>
      <c r="I1480" s="38"/>
      <c r="J1480" s="175"/>
      <c r="K1480" s="175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</row>
    <row r="1481" spans="1:26" ht="15" x14ac:dyDescent="0.25">
      <c r="A1481" s="37"/>
      <c r="B1481" s="38"/>
      <c r="C1481" s="38"/>
      <c r="D1481" s="38"/>
      <c r="E1481" s="38"/>
      <c r="F1481" s="38"/>
      <c r="G1481" s="183"/>
      <c r="H1481" s="38"/>
      <c r="I1481" s="38"/>
      <c r="J1481" s="175"/>
      <c r="K1481" s="175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</row>
    <row r="1482" spans="1:26" ht="15" x14ac:dyDescent="0.25">
      <c r="A1482" s="37"/>
      <c r="B1482" s="38"/>
      <c r="C1482" s="38"/>
      <c r="D1482" s="38"/>
      <c r="E1482" s="38"/>
      <c r="F1482" s="38"/>
      <c r="G1482" s="183"/>
      <c r="H1482" s="38"/>
      <c r="I1482" s="38"/>
      <c r="J1482" s="175"/>
      <c r="K1482" s="175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</row>
    <row r="1483" spans="1:26" ht="15" x14ac:dyDescent="0.25">
      <c r="A1483" s="37"/>
      <c r="B1483" s="38"/>
      <c r="C1483" s="38"/>
      <c r="D1483" s="38"/>
      <c r="E1483" s="38"/>
      <c r="F1483" s="38"/>
      <c r="G1483" s="183"/>
      <c r="H1483" s="38"/>
      <c r="I1483" s="38"/>
      <c r="J1483" s="175"/>
      <c r="K1483" s="175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</row>
    <row r="1484" spans="1:26" ht="15" x14ac:dyDescent="0.25">
      <c r="A1484" s="37"/>
      <c r="B1484" s="38"/>
      <c r="C1484" s="38"/>
      <c r="D1484" s="38"/>
      <c r="E1484" s="38"/>
      <c r="F1484" s="38"/>
      <c r="G1484" s="183"/>
      <c r="H1484" s="38"/>
      <c r="I1484" s="38"/>
      <c r="J1484" s="175"/>
      <c r="K1484" s="175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</row>
    <row r="1485" spans="1:26" ht="15" x14ac:dyDescent="0.25">
      <c r="A1485" s="37"/>
      <c r="B1485" s="38"/>
      <c r="C1485" s="38"/>
      <c r="D1485" s="38"/>
      <c r="E1485" s="38"/>
      <c r="F1485" s="38"/>
      <c r="G1485" s="183"/>
      <c r="H1485" s="38"/>
      <c r="I1485" s="38"/>
      <c r="J1485" s="175"/>
      <c r="K1485" s="175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</row>
    <row r="1486" spans="1:26" ht="15" x14ac:dyDescent="0.25">
      <c r="A1486" s="37"/>
      <c r="B1486" s="38"/>
      <c r="C1486" s="38"/>
      <c r="D1486" s="38"/>
      <c r="E1486" s="38"/>
      <c r="F1486" s="38"/>
      <c r="G1486" s="183"/>
      <c r="H1486" s="38"/>
      <c r="I1486" s="38"/>
      <c r="J1486" s="175"/>
      <c r="K1486" s="175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</row>
    <row r="1487" spans="1:26" ht="15" x14ac:dyDescent="0.25">
      <c r="A1487" s="37"/>
      <c r="B1487" s="38"/>
      <c r="C1487" s="38"/>
      <c r="D1487" s="38"/>
      <c r="E1487" s="38"/>
      <c r="F1487" s="38"/>
      <c r="G1487" s="183"/>
      <c r="H1487" s="38"/>
      <c r="I1487" s="38"/>
      <c r="J1487" s="175"/>
      <c r="K1487" s="175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</row>
    <row r="1488" spans="1:26" ht="15" x14ac:dyDescent="0.25">
      <c r="A1488" s="37"/>
      <c r="B1488" s="38"/>
      <c r="C1488" s="38"/>
      <c r="D1488" s="38"/>
      <c r="E1488" s="38"/>
      <c r="F1488" s="38"/>
      <c r="G1488" s="183"/>
      <c r="H1488" s="38"/>
      <c r="I1488" s="38"/>
      <c r="J1488" s="175"/>
      <c r="K1488" s="175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</row>
    <row r="1489" spans="1:26" ht="15" x14ac:dyDescent="0.25">
      <c r="A1489" s="37"/>
      <c r="B1489" s="38"/>
      <c r="C1489" s="38"/>
      <c r="D1489" s="38"/>
      <c r="E1489" s="38"/>
      <c r="F1489" s="38"/>
      <c r="G1489" s="183"/>
      <c r="H1489" s="38"/>
      <c r="I1489" s="38"/>
      <c r="J1489" s="175"/>
      <c r="K1489" s="175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</row>
    <row r="1490" spans="1:26" ht="15" x14ac:dyDescent="0.25">
      <c r="A1490" s="37"/>
      <c r="B1490" s="38"/>
      <c r="C1490" s="38"/>
      <c r="D1490" s="38"/>
      <c r="E1490" s="38"/>
      <c r="F1490" s="38"/>
      <c r="G1490" s="183"/>
      <c r="H1490" s="38"/>
      <c r="I1490" s="38"/>
      <c r="J1490" s="175"/>
      <c r="K1490" s="175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</row>
    <row r="1491" spans="1:26" ht="15" x14ac:dyDescent="0.25">
      <c r="A1491" s="37"/>
      <c r="B1491" s="38"/>
      <c r="C1491" s="38"/>
      <c r="D1491" s="38"/>
      <c r="E1491" s="38"/>
      <c r="F1491" s="38"/>
      <c r="G1491" s="183"/>
      <c r="H1491" s="38"/>
      <c r="I1491" s="38"/>
      <c r="J1491" s="175"/>
      <c r="K1491" s="175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</row>
    <row r="1492" spans="1:26" ht="15" x14ac:dyDescent="0.25">
      <c r="A1492" s="37"/>
      <c r="B1492" s="38"/>
      <c r="C1492" s="38"/>
      <c r="D1492" s="38"/>
      <c r="E1492" s="38"/>
      <c r="F1492" s="38"/>
      <c r="G1492" s="183"/>
      <c r="H1492" s="38"/>
      <c r="I1492" s="38"/>
      <c r="J1492" s="175"/>
      <c r="K1492" s="175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</row>
    <row r="1493" spans="1:26" ht="15" x14ac:dyDescent="0.25">
      <c r="A1493" s="37"/>
      <c r="B1493" s="38"/>
      <c r="C1493" s="38"/>
      <c r="D1493" s="38"/>
      <c r="E1493" s="38"/>
      <c r="F1493" s="38"/>
      <c r="G1493" s="183"/>
      <c r="H1493" s="38"/>
      <c r="I1493" s="38"/>
      <c r="J1493" s="175"/>
      <c r="K1493" s="175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</row>
    <row r="1494" spans="1:26" ht="15" x14ac:dyDescent="0.25">
      <c r="A1494" s="37"/>
      <c r="B1494" s="38"/>
      <c r="C1494" s="38"/>
      <c r="D1494" s="38"/>
      <c r="E1494" s="38"/>
      <c r="F1494" s="38"/>
      <c r="G1494" s="183"/>
      <c r="H1494" s="38"/>
      <c r="I1494" s="38"/>
      <c r="J1494" s="175"/>
      <c r="K1494" s="175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</row>
    <row r="1495" spans="1:26" ht="15" x14ac:dyDescent="0.25">
      <c r="A1495" s="37"/>
      <c r="B1495" s="38"/>
      <c r="C1495" s="38"/>
      <c r="D1495" s="38"/>
      <c r="E1495" s="38"/>
      <c r="F1495" s="38"/>
      <c r="G1495" s="183"/>
      <c r="H1495" s="38"/>
      <c r="I1495" s="38"/>
      <c r="J1495" s="175"/>
      <c r="K1495" s="175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</row>
    <row r="1496" spans="1:26" ht="15" x14ac:dyDescent="0.25">
      <c r="A1496" s="37"/>
      <c r="B1496" s="38"/>
      <c r="C1496" s="38"/>
      <c r="D1496" s="38"/>
      <c r="E1496" s="38"/>
      <c r="F1496" s="38"/>
      <c r="G1496" s="183"/>
      <c r="H1496" s="38"/>
      <c r="I1496" s="38"/>
      <c r="J1496" s="175"/>
      <c r="K1496" s="175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</row>
    <row r="1497" spans="1:26" ht="15" x14ac:dyDescent="0.25">
      <c r="A1497" s="37"/>
      <c r="B1497" s="38"/>
      <c r="C1497" s="38"/>
      <c r="D1497" s="38"/>
      <c r="E1497" s="38"/>
      <c r="F1497" s="38"/>
      <c r="G1497" s="183"/>
      <c r="H1497" s="38"/>
      <c r="I1497" s="38"/>
      <c r="J1497" s="175"/>
      <c r="K1497" s="175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</row>
    <row r="1498" spans="1:26" ht="15" x14ac:dyDescent="0.25">
      <c r="A1498" s="37"/>
      <c r="B1498" s="38"/>
      <c r="C1498" s="38"/>
      <c r="D1498" s="38"/>
      <c r="E1498" s="38"/>
      <c r="F1498" s="38"/>
      <c r="G1498" s="183"/>
      <c r="H1498" s="38"/>
      <c r="I1498" s="38"/>
      <c r="J1498" s="175"/>
      <c r="K1498" s="175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</row>
    <row r="1499" spans="1:26" ht="15" x14ac:dyDescent="0.25">
      <c r="A1499" s="37"/>
      <c r="B1499" s="38"/>
      <c r="C1499" s="38"/>
      <c r="D1499" s="38"/>
      <c r="E1499" s="38"/>
      <c r="F1499" s="38"/>
      <c r="G1499" s="183"/>
      <c r="H1499" s="38"/>
      <c r="I1499" s="38"/>
      <c r="J1499" s="175"/>
      <c r="K1499" s="175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</row>
    <row r="1500" spans="1:26" ht="15" x14ac:dyDescent="0.25">
      <c r="A1500" s="37"/>
      <c r="B1500" s="38"/>
      <c r="C1500" s="38"/>
      <c r="D1500" s="38"/>
      <c r="E1500" s="38"/>
      <c r="F1500" s="38"/>
      <c r="G1500" s="183"/>
      <c r="H1500" s="38"/>
      <c r="I1500" s="38"/>
      <c r="J1500" s="175"/>
      <c r="K1500" s="175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</row>
    <row r="1501" spans="1:26" ht="15" x14ac:dyDescent="0.25">
      <c r="A1501" s="37"/>
      <c r="B1501" s="38"/>
      <c r="C1501" s="38"/>
      <c r="D1501" s="38"/>
      <c r="E1501" s="38"/>
      <c r="F1501" s="38"/>
      <c r="G1501" s="183"/>
      <c r="H1501" s="38"/>
      <c r="I1501" s="38"/>
      <c r="J1501" s="175"/>
      <c r="K1501" s="175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</row>
    <row r="1502" spans="1:26" ht="15" x14ac:dyDescent="0.25">
      <c r="A1502" s="37"/>
      <c r="B1502" s="38"/>
      <c r="C1502" s="38"/>
      <c r="D1502" s="38"/>
      <c r="E1502" s="38"/>
      <c r="F1502" s="38"/>
      <c r="G1502" s="183"/>
      <c r="H1502" s="38"/>
      <c r="I1502" s="38"/>
      <c r="J1502" s="175"/>
      <c r="K1502" s="175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</row>
    <row r="1503" spans="1:26" ht="15" x14ac:dyDescent="0.25">
      <c r="A1503" s="37"/>
      <c r="B1503" s="38"/>
      <c r="C1503" s="38"/>
      <c r="D1503" s="38"/>
      <c r="E1503" s="38"/>
      <c r="F1503" s="38"/>
      <c r="G1503" s="183"/>
      <c r="H1503" s="38"/>
      <c r="I1503" s="38"/>
      <c r="J1503" s="175"/>
      <c r="K1503" s="175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</row>
    <row r="1504" spans="1:26" ht="15" x14ac:dyDescent="0.25">
      <c r="A1504" s="37"/>
      <c r="B1504" s="38"/>
      <c r="C1504" s="38"/>
      <c r="D1504" s="38"/>
      <c r="E1504" s="38"/>
      <c r="F1504" s="38"/>
      <c r="G1504" s="183"/>
      <c r="H1504" s="38"/>
      <c r="I1504" s="38"/>
      <c r="J1504" s="175"/>
      <c r="K1504" s="175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</row>
    <row r="1505" spans="1:26" ht="15" x14ac:dyDescent="0.25">
      <c r="A1505" s="37"/>
      <c r="B1505" s="38"/>
      <c r="C1505" s="38"/>
      <c r="D1505" s="38"/>
      <c r="E1505" s="38"/>
      <c r="F1505" s="38"/>
      <c r="G1505" s="183"/>
      <c r="H1505" s="38"/>
      <c r="I1505" s="38"/>
      <c r="J1505" s="175"/>
      <c r="K1505" s="175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</row>
    <row r="1506" spans="1:26" ht="15" x14ac:dyDescent="0.25">
      <c r="A1506" s="37"/>
      <c r="B1506" s="38"/>
      <c r="C1506" s="38"/>
      <c r="D1506" s="38"/>
      <c r="E1506" s="38"/>
      <c r="F1506" s="38"/>
      <c r="G1506" s="183"/>
      <c r="H1506" s="38"/>
      <c r="I1506" s="38"/>
      <c r="J1506" s="175"/>
      <c r="K1506" s="175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</row>
    <row r="1507" spans="1:26" ht="15" x14ac:dyDescent="0.25">
      <c r="A1507" s="37"/>
      <c r="B1507" s="38"/>
      <c r="C1507" s="38"/>
      <c r="D1507" s="38"/>
      <c r="E1507" s="38"/>
      <c r="F1507" s="38"/>
      <c r="G1507" s="183"/>
      <c r="H1507" s="38"/>
      <c r="I1507" s="38"/>
      <c r="J1507" s="175"/>
      <c r="K1507" s="175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</row>
    <row r="1508" spans="1:26" ht="15" x14ac:dyDescent="0.25">
      <c r="A1508" s="37"/>
      <c r="B1508" s="38"/>
      <c r="C1508" s="38"/>
      <c r="D1508" s="38"/>
      <c r="E1508" s="38"/>
      <c r="F1508" s="38"/>
      <c r="G1508" s="183"/>
      <c r="H1508" s="38"/>
      <c r="I1508" s="38"/>
      <c r="J1508" s="175"/>
      <c r="K1508" s="175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</row>
    <row r="1509" spans="1:26" ht="15" x14ac:dyDescent="0.25">
      <c r="A1509" s="37"/>
      <c r="B1509" s="38"/>
      <c r="C1509" s="38"/>
      <c r="D1509" s="38"/>
      <c r="E1509" s="38"/>
      <c r="F1509" s="38"/>
      <c r="G1509" s="183"/>
      <c r="H1509" s="38"/>
      <c r="I1509" s="38"/>
      <c r="J1509" s="175"/>
      <c r="K1509" s="175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</row>
    <row r="1510" spans="1:26" ht="15" x14ac:dyDescent="0.25">
      <c r="A1510" s="37"/>
      <c r="B1510" s="38"/>
      <c r="C1510" s="38"/>
      <c r="D1510" s="38"/>
      <c r="E1510" s="38"/>
      <c r="F1510" s="38"/>
      <c r="G1510" s="183"/>
      <c r="H1510" s="38"/>
      <c r="I1510" s="38"/>
      <c r="J1510" s="175"/>
      <c r="K1510" s="175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</row>
    <row r="1511" spans="1:26" ht="15" x14ac:dyDescent="0.25">
      <c r="A1511" s="37"/>
      <c r="B1511" s="38"/>
      <c r="C1511" s="38"/>
      <c r="D1511" s="38"/>
      <c r="E1511" s="38"/>
      <c r="F1511" s="38"/>
      <c r="G1511" s="183"/>
      <c r="H1511" s="38"/>
      <c r="I1511" s="38"/>
      <c r="J1511" s="175"/>
      <c r="K1511" s="175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</row>
    <row r="1512" spans="1:26" ht="15" x14ac:dyDescent="0.25">
      <c r="A1512" s="37"/>
      <c r="B1512" s="38"/>
      <c r="C1512" s="38"/>
      <c r="D1512" s="38"/>
      <c r="E1512" s="38"/>
      <c r="F1512" s="38"/>
      <c r="G1512" s="183"/>
      <c r="H1512" s="38"/>
      <c r="I1512" s="38"/>
      <c r="J1512" s="175"/>
      <c r="K1512" s="175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</row>
    <row r="1513" spans="1:26" ht="15" x14ac:dyDescent="0.25">
      <c r="A1513" s="37"/>
      <c r="B1513" s="38"/>
      <c r="C1513" s="38"/>
      <c r="D1513" s="38"/>
      <c r="E1513" s="38"/>
      <c r="F1513" s="38"/>
      <c r="G1513" s="183"/>
      <c r="H1513" s="38"/>
      <c r="I1513" s="38"/>
      <c r="J1513" s="175"/>
      <c r="K1513" s="175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</row>
    <row r="1514" spans="1:26" ht="15" x14ac:dyDescent="0.25">
      <c r="A1514" s="37"/>
      <c r="B1514" s="38"/>
      <c r="C1514" s="38"/>
      <c r="D1514" s="38"/>
      <c r="E1514" s="38"/>
      <c r="F1514" s="38"/>
      <c r="G1514" s="183"/>
      <c r="H1514" s="38"/>
      <c r="I1514" s="38"/>
      <c r="J1514" s="175"/>
      <c r="K1514" s="175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</row>
    <row r="1515" spans="1:26" ht="15" x14ac:dyDescent="0.25">
      <c r="A1515" s="37"/>
      <c r="B1515" s="38"/>
      <c r="C1515" s="38"/>
      <c r="D1515" s="38"/>
      <c r="E1515" s="38"/>
      <c r="F1515" s="38"/>
      <c r="G1515" s="183"/>
      <c r="H1515" s="38"/>
      <c r="I1515" s="38"/>
      <c r="J1515" s="175"/>
      <c r="K1515" s="175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</row>
    <row r="1516" spans="1:26" ht="15" x14ac:dyDescent="0.25">
      <c r="A1516" s="37"/>
      <c r="B1516" s="38"/>
      <c r="C1516" s="38"/>
      <c r="D1516" s="38"/>
      <c r="E1516" s="38"/>
      <c r="F1516" s="38"/>
      <c r="G1516" s="183"/>
      <c r="H1516" s="38"/>
      <c r="I1516" s="38"/>
      <c r="J1516" s="175"/>
      <c r="K1516" s="175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</row>
    <row r="1517" spans="1:26" ht="15" x14ac:dyDescent="0.25">
      <c r="A1517" s="37"/>
      <c r="B1517" s="38"/>
      <c r="C1517" s="38"/>
      <c r="D1517" s="38"/>
      <c r="E1517" s="38"/>
      <c r="F1517" s="38"/>
      <c r="G1517" s="183"/>
      <c r="H1517" s="38"/>
      <c r="I1517" s="38"/>
      <c r="J1517" s="175"/>
      <c r="K1517" s="175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</row>
    <row r="1518" spans="1:26" ht="15" x14ac:dyDescent="0.25">
      <c r="A1518" s="37"/>
      <c r="B1518" s="38"/>
      <c r="C1518" s="38"/>
      <c r="D1518" s="38"/>
      <c r="E1518" s="38"/>
      <c r="F1518" s="38"/>
      <c r="G1518" s="183"/>
      <c r="H1518" s="38"/>
      <c r="I1518" s="38"/>
      <c r="J1518" s="175"/>
      <c r="K1518" s="175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</row>
    <row r="1519" spans="1:26" ht="15" x14ac:dyDescent="0.25">
      <c r="A1519" s="37"/>
      <c r="B1519" s="38"/>
      <c r="C1519" s="38"/>
      <c r="D1519" s="38"/>
      <c r="E1519" s="38"/>
      <c r="F1519" s="38"/>
      <c r="G1519" s="183"/>
      <c r="H1519" s="38"/>
      <c r="I1519" s="38"/>
      <c r="J1519" s="175"/>
      <c r="K1519" s="175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</row>
    <row r="1520" spans="1:26" ht="15" x14ac:dyDescent="0.25">
      <c r="A1520" s="37"/>
      <c r="B1520" s="38"/>
      <c r="C1520" s="38"/>
      <c r="D1520" s="38"/>
      <c r="E1520" s="38"/>
      <c r="F1520" s="38"/>
      <c r="G1520" s="183"/>
      <c r="H1520" s="38"/>
      <c r="I1520" s="38"/>
      <c r="J1520" s="175"/>
      <c r="K1520" s="175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</row>
    <row r="1521" spans="1:26" ht="15" x14ac:dyDescent="0.25">
      <c r="A1521" s="37"/>
      <c r="B1521" s="38"/>
      <c r="C1521" s="38"/>
      <c r="D1521" s="38"/>
      <c r="E1521" s="38"/>
      <c r="F1521" s="38"/>
      <c r="G1521" s="183"/>
      <c r="H1521" s="38"/>
      <c r="I1521" s="38"/>
      <c r="J1521" s="175"/>
      <c r="K1521" s="175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</row>
    <row r="1522" spans="1:26" ht="15" x14ac:dyDescent="0.25">
      <c r="A1522" s="37"/>
      <c r="B1522" s="38"/>
      <c r="C1522" s="38"/>
      <c r="D1522" s="38"/>
      <c r="E1522" s="38"/>
      <c r="F1522" s="38"/>
      <c r="G1522" s="183"/>
      <c r="H1522" s="38"/>
      <c r="I1522" s="38"/>
      <c r="J1522" s="175"/>
      <c r="K1522" s="175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</row>
    <row r="1523" spans="1:26" ht="15" x14ac:dyDescent="0.25">
      <c r="A1523" s="37"/>
      <c r="B1523" s="38"/>
      <c r="C1523" s="38"/>
      <c r="D1523" s="38"/>
      <c r="E1523" s="38"/>
      <c r="F1523" s="38"/>
      <c r="G1523" s="183"/>
      <c r="H1523" s="38"/>
      <c r="I1523" s="38"/>
      <c r="J1523" s="175"/>
      <c r="K1523" s="175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</row>
    <row r="1524" spans="1:26" ht="15" x14ac:dyDescent="0.25">
      <c r="A1524" s="37"/>
      <c r="B1524" s="38"/>
      <c r="C1524" s="38"/>
      <c r="D1524" s="38"/>
      <c r="E1524" s="38"/>
      <c r="F1524" s="38"/>
      <c r="G1524" s="183"/>
      <c r="H1524" s="38"/>
      <c r="I1524" s="38"/>
      <c r="J1524" s="175"/>
      <c r="K1524" s="175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</row>
    <row r="1525" spans="1:26" ht="15" x14ac:dyDescent="0.25">
      <c r="A1525" s="37"/>
      <c r="B1525" s="38"/>
      <c r="C1525" s="38"/>
      <c r="D1525" s="38"/>
      <c r="E1525" s="38"/>
      <c r="F1525" s="38"/>
      <c r="G1525" s="183"/>
      <c r="H1525" s="38"/>
      <c r="I1525" s="38"/>
      <c r="J1525" s="175"/>
      <c r="K1525" s="175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</row>
    <row r="1526" spans="1:26" ht="15" x14ac:dyDescent="0.25">
      <c r="A1526" s="37"/>
      <c r="B1526" s="38"/>
      <c r="C1526" s="38"/>
      <c r="D1526" s="38"/>
      <c r="E1526" s="38"/>
      <c r="F1526" s="38"/>
      <c r="G1526" s="183"/>
      <c r="H1526" s="38"/>
      <c r="I1526" s="38"/>
      <c r="J1526" s="175"/>
      <c r="K1526" s="175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</row>
    <row r="1527" spans="1:26" ht="15" x14ac:dyDescent="0.25">
      <c r="A1527" s="37"/>
      <c r="B1527" s="38"/>
      <c r="C1527" s="38"/>
      <c r="D1527" s="38"/>
      <c r="E1527" s="38"/>
      <c r="F1527" s="38"/>
      <c r="G1527" s="183"/>
      <c r="H1527" s="38"/>
      <c r="I1527" s="38"/>
      <c r="J1527" s="175"/>
      <c r="K1527" s="175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</row>
    <row r="1528" spans="1:26" ht="15" x14ac:dyDescent="0.25">
      <c r="A1528" s="37"/>
      <c r="B1528" s="38"/>
      <c r="C1528" s="38"/>
      <c r="D1528" s="38"/>
      <c r="E1528" s="38"/>
      <c r="F1528" s="38"/>
      <c r="G1528" s="183"/>
      <c r="H1528" s="38"/>
      <c r="I1528" s="38"/>
      <c r="J1528" s="175"/>
      <c r="K1528" s="175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</row>
    <row r="1529" spans="1:26" ht="15" x14ac:dyDescent="0.25">
      <c r="A1529" s="37"/>
      <c r="B1529" s="38"/>
      <c r="C1529" s="38"/>
      <c r="D1529" s="38"/>
      <c r="E1529" s="38"/>
      <c r="F1529" s="38"/>
      <c r="G1529" s="183"/>
      <c r="H1529" s="38"/>
      <c r="I1529" s="38"/>
      <c r="J1529" s="175"/>
      <c r="K1529" s="175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</row>
    <row r="1530" spans="1:26" ht="15" x14ac:dyDescent="0.25">
      <c r="A1530" s="37"/>
      <c r="B1530" s="38"/>
      <c r="C1530" s="38"/>
      <c r="D1530" s="38"/>
      <c r="E1530" s="38"/>
      <c r="F1530" s="38"/>
      <c r="G1530" s="183"/>
      <c r="H1530" s="38"/>
      <c r="I1530" s="38"/>
      <c r="J1530" s="175"/>
      <c r="K1530" s="175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</row>
    <row r="1531" spans="1:26" ht="15" x14ac:dyDescent="0.25">
      <c r="A1531" s="37"/>
      <c r="B1531" s="38"/>
      <c r="C1531" s="38"/>
      <c r="D1531" s="38"/>
      <c r="E1531" s="38"/>
      <c r="F1531" s="38"/>
      <c r="G1531" s="183"/>
      <c r="H1531" s="38"/>
      <c r="I1531" s="38"/>
      <c r="J1531" s="175"/>
      <c r="K1531" s="175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</row>
    <row r="1532" spans="1:26" ht="15" x14ac:dyDescent="0.25">
      <c r="A1532" s="37"/>
      <c r="B1532" s="38"/>
      <c r="C1532" s="38"/>
      <c r="D1532" s="38"/>
      <c r="E1532" s="38"/>
      <c r="F1532" s="38"/>
      <c r="G1532" s="183"/>
      <c r="H1532" s="38"/>
      <c r="I1532" s="38"/>
      <c r="J1532" s="175"/>
      <c r="K1532" s="175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</row>
    <row r="1533" spans="1:26" ht="15" x14ac:dyDescent="0.25">
      <c r="A1533" s="37"/>
      <c r="B1533" s="38"/>
      <c r="C1533" s="38"/>
      <c r="D1533" s="38"/>
      <c r="E1533" s="38"/>
      <c r="F1533" s="38"/>
      <c r="G1533" s="183"/>
      <c r="H1533" s="38"/>
      <c r="I1533" s="38"/>
      <c r="J1533" s="175"/>
      <c r="K1533" s="175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</row>
    <row r="1534" spans="1:26" ht="15" x14ac:dyDescent="0.25">
      <c r="A1534" s="37"/>
      <c r="B1534" s="38"/>
      <c r="C1534" s="38"/>
      <c r="D1534" s="38"/>
      <c r="E1534" s="38"/>
      <c r="F1534" s="38"/>
      <c r="G1534" s="183"/>
      <c r="H1534" s="38"/>
      <c r="I1534" s="38"/>
      <c r="J1534" s="175"/>
      <c r="K1534" s="175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</row>
    <row r="1535" spans="1:26" ht="15" x14ac:dyDescent="0.25">
      <c r="A1535" s="37"/>
      <c r="B1535" s="38"/>
      <c r="C1535" s="38"/>
      <c r="D1535" s="38"/>
      <c r="E1535" s="38"/>
      <c r="F1535" s="38"/>
      <c r="G1535" s="183"/>
      <c r="H1535" s="38"/>
      <c r="I1535" s="38"/>
      <c r="J1535" s="175"/>
      <c r="K1535" s="175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</row>
    <row r="1536" spans="1:26" ht="15" x14ac:dyDescent="0.25">
      <c r="A1536" s="37"/>
      <c r="B1536" s="38"/>
      <c r="C1536" s="38"/>
      <c r="D1536" s="38"/>
      <c r="E1536" s="38"/>
      <c r="F1536" s="38"/>
      <c r="G1536" s="183"/>
      <c r="H1536" s="38"/>
      <c r="I1536" s="38"/>
      <c r="J1536" s="175"/>
      <c r="K1536" s="175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</row>
    <row r="1537" spans="1:26" ht="15" x14ac:dyDescent="0.25">
      <c r="A1537" s="37"/>
      <c r="B1537" s="38"/>
      <c r="C1537" s="38"/>
      <c r="D1537" s="38"/>
      <c r="E1537" s="38"/>
      <c r="F1537" s="38"/>
      <c r="G1537" s="183"/>
      <c r="H1537" s="38"/>
      <c r="I1537" s="38"/>
      <c r="J1537" s="175"/>
      <c r="K1537" s="175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</row>
    <row r="1538" spans="1:26" ht="15" x14ac:dyDescent="0.25">
      <c r="A1538" s="37"/>
      <c r="B1538" s="38"/>
      <c r="C1538" s="38"/>
      <c r="D1538" s="38"/>
      <c r="E1538" s="38"/>
      <c r="F1538" s="38"/>
      <c r="G1538" s="183"/>
      <c r="H1538" s="38"/>
      <c r="I1538" s="38"/>
      <c r="J1538" s="175"/>
      <c r="K1538" s="175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</row>
    <row r="1539" spans="1:26" ht="15" x14ac:dyDescent="0.25">
      <c r="A1539" s="37"/>
      <c r="B1539" s="38"/>
      <c r="C1539" s="38"/>
      <c r="D1539" s="38"/>
      <c r="E1539" s="38"/>
      <c r="F1539" s="38"/>
      <c r="G1539" s="183"/>
      <c r="H1539" s="38"/>
      <c r="I1539" s="38"/>
      <c r="J1539" s="175"/>
      <c r="K1539" s="175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</row>
    <row r="1540" spans="1:26" ht="15" x14ac:dyDescent="0.25">
      <c r="A1540" s="37"/>
      <c r="B1540" s="38"/>
      <c r="C1540" s="38"/>
      <c r="D1540" s="38"/>
      <c r="E1540" s="38"/>
      <c r="F1540" s="38"/>
      <c r="G1540" s="183"/>
      <c r="H1540" s="38"/>
      <c r="I1540" s="38"/>
      <c r="J1540" s="175"/>
      <c r="K1540" s="175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</row>
    <row r="1541" spans="1:26" ht="15" x14ac:dyDescent="0.25">
      <c r="A1541" s="37"/>
      <c r="B1541" s="38"/>
      <c r="C1541" s="38"/>
      <c r="D1541" s="38"/>
      <c r="E1541" s="38"/>
      <c r="F1541" s="38"/>
      <c r="G1541" s="183"/>
      <c r="H1541" s="38"/>
      <c r="I1541" s="38"/>
      <c r="J1541" s="175"/>
      <c r="K1541" s="175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</row>
    <row r="1542" spans="1:26" ht="15" x14ac:dyDescent="0.25">
      <c r="A1542" s="37"/>
      <c r="B1542" s="38"/>
      <c r="C1542" s="38"/>
      <c r="D1542" s="38"/>
      <c r="E1542" s="38"/>
      <c r="F1542" s="38"/>
      <c r="G1542" s="183"/>
      <c r="H1542" s="38"/>
      <c r="I1542" s="38"/>
      <c r="J1542" s="175"/>
      <c r="K1542" s="175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</row>
    <row r="1543" spans="1:26" ht="15" x14ac:dyDescent="0.25">
      <c r="A1543" s="37"/>
      <c r="B1543" s="38"/>
      <c r="C1543" s="38"/>
      <c r="D1543" s="38"/>
      <c r="E1543" s="38"/>
      <c r="F1543" s="38"/>
      <c r="G1543" s="183"/>
      <c r="H1543" s="38"/>
      <c r="I1543" s="38"/>
      <c r="J1543" s="175"/>
      <c r="K1543" s="175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</row>
    <row r="1544" spans="1:26" ht="15" x14ac:dyDescent="0.25">
      <c r="A1544" s="37"/>
      <c r="B1544" s="38"/>
      <c r="C1544" s="38"/>
      <c r="D1544" s="38"/>
      <c r="E1544" s="38"/>
      <c r="F1544" s="38"/>
      <c r="G1544" s="183"/>
      <c r="H1544" s="38"/>
      <c r="I1544" s="38"/>
      <c r="J1544" s="175"/>
      <c r="K1544" s="175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</row>
    <row r="1545" spans="1:26" ht="15" x14ac:dyDescent="0.25">
      <c r="A1545" s="37"/>
      <c r="B1545" s="38"/>
      <c r="C1545" s="38"/>
      <c r="D1545" s="38"/>
      <c r="E1545" s="38"/>
      <c r="F1545" s="38"/>
      <c r="G1545" s="183"/>
      <c r="H1545" s="38"/>
      <c r="I1545" s="38"/>
      <c r="J1545" s="175"/>
      <c r="K1545" s="175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</row>
    <row r="1546" spans="1:26" ht="15" x14ac:dyDescent="0.25">
      <c r="A1546" s="37"/>
      <c r="B1546" s="38"/>
      <c r="C1546" s="38"/>
      <c r="D1546" s="38"/>
      <c r="E1546" s="38"/>
      <c r="F1546" s="38"/>
      <c r="G1546" s="183"/>
      <c r="H1546" s="38"/>
      <c r="I1546" s="38"/>
      <c r="J1546" s="175"/>
      <c r="K1546" s="175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</row>
    <row r="1547" spans="1:26" ht="15" x14ac:dyDescent="0.25">
      <c r="A1547" s="37"/>
      <c r="B1547" s="38"/>
      <c r="C1547" s="38"/>
      <c r="D1547" s="38"/>
      <c r="E1547" s="38"/>
      <c r="F1547" s="38"/>
      <c r="G1547" s="183"/>
      <c r="H1547" s="38"/>
      <c r="I1547" s="38"/>
      <c r="J1547" s="175"/>
      <c r="K1547" s="175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</row>
    <row r="1548" spans="1:26" ht="15" x14ac:dyDescent="0.25">
      <c r="A1548" s="37"/>
      <c r="B1548" s="38"/>
      <c r="C1548" s="38"/>
      <c r="D1548" s="38"/>
      <c r="E1548" s="38"/>
      <c r="F1548" s="38"/>
      <c r="G1548" s="183"/>
      <c r="H1548" s="38"/>
      <c r="I1548" s="38"/>
      <c r="J1548" s="175"/>
      <c r="K1548" s="175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</row>
    <row r="1549" spans="1:26" ht="15" x14ac:dyDescent="0.25">
      <c r="A1549" s="37"/>
      <c r="B1549" s="38"/>
      <c r="C1549" s="38"/>
      <c r="D1549" s="38"/>
      <c r="E1549" s="38"/>
      <c r="F1549" s="38"/>
      <c r="G1549" s="183"/>
      <c r="H1549" s="38"/>
      <c r="I1549" s="38"/>
      <c r="J1549" s="175"/>
      <c r="K1549" s="175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</row>
    <row r="1550" spans="1:26" ht="15" x14ac:dyDescent="0.25">
      <c r="A1550" s="37"/>
      <c r="B1550" s="38"/>
      <c r="C1550" s="38"/>
      <c r="D1550" s="38"/>
      <c r="E1550" s="38"/>
      <c r="F1550" s="38"/>
      <c r="G1550" s="183"/>
      <c r="H1550" s="38"/>
      <c r="I1550" s="38"/>
      <c r="J1550" s="175"/>
      <c r="K1550" s="175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</row>
    <row r="1551" spans="1:26" ht="15" x14ac:dyDescent="0.25">
      <c r="A1551" s="37"/>
      <c r="B1551" s="38"/>
      <c r="C1551" s="38"/>
      <c r="D1551" s="38"/>
      <c r="E1551" s="38"/>
      <c r="F1551" s="38"/>
      <c r="G1551" s="183"/>
      <c r="H1551" s="38"/>
      <c r="I1551" s="38"/>
      <c r="J1551" s="175"/>
      <c r="K1551" s="175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</row>
    <row r="1552" spans="1:26" ht="15" x14ac:dyDescent="0.25">
      <c r="A1552" s="37"/>
      <c r="B1552" s="38"/>
      <c r="C1552" s="38"/>
      <c r="D1552" s="38"/>
      <c r="E1552" s="38"/>
      <c r="F1552" s="38"/>
      <c r="G1552" s="183"/>
      <c r="H1552" s="38"/>
      <c r="I1552" s="38"/>
      <c r="J1552" s="175"/>
      <c r="K1552" s="175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</row>
    <row r="1553" spans="1:26" ht="15" x14ac:dyDescent="0.25">
      <c r="A1553" s="37"/>
      <c r="B1553" s="38"/>
      <c r="C1553" s="38"/>
      <c r="D1553" s="38"/>
      <c r="E1553" s="38"/>
      <c r="F1553" s="38"/>
      <c r="G1553" s="183"/>
      <c r="H1553" s="38"/>
      <c r="I1553" s="38"/>
      <c r="J1553" s="175"/>
      <c r="K1553" s="175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</row>
    <row r="1554" spans="1:26" ht="15" x14ac:dyDescent="0.25">
      <c r="A1554" s="37"/>
      <c r="B1554" s="38"/>
      <c r="C1554" s="38"/>
      <c r="D1554" s="38"/>
      <c r="E1554" s="38"/>
      <c r="F1554" s="38"/>
      <c r="G1554" s="183"/>
      <c r="H1554" s="38"/>
      <c r="I1554" s="38"/>
      <c r="J1554" s="175"/>
      <c r="K1554" s="175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</row>
    <row r="1555" spans="1:26" ht="15" x14ac:dyDescent="0.25">
      <c r="A1555" s="37"/>
      <c r="B1555" s="38"/>
      <c r="C1555" s="38"/>
      <c r="D1555" s="38"/>
      <c r="E1555" s="38"/>
      <c r="F1555" s="38"/>
      <c r="G1555" s="183"/>
      <c r="H1555" s="38"/>
      <c r="I1555" s="38"/>
      <c r="J1555" s="175"/>
      <c r="K1555" s="175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</row>
    <row r="1556" spans="1:26" ht="15" x14ac:dyDescent="0.25">
      <c r="A1556" s="37"/>
      <c r="B1556" s="38"/>
      <c r="C1556" s="38"/>
      <c r="D1556" s="38"/>
      <c r="E1556" s="38"/>
      <c r="F1556" s="38"/>
      <c r="G1556" s="183"/>
      <c r="H1556" s="38"/>
      <c r="I1556" s="38"/>
      <c r="J1556" s="175"/>
      <c r="K1556" s="175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</row>
    <row r="1557" spans="1:26" ht="15" x14ac:dyDescent="0.25">
      <c r="A1557" s="37"/>
      <c r="B1557" s="38"/>
      <c r="C1557" s="38"/>
      <c r="D1557" s="38"/>
      <c r="E1557" s="38"/>
      <c r="F1557" s="38"/>
      <c r="G1557" s="183"/>
      <c r="H1557" s="38"/>
      <c r="I1557" s="38"/>
      <c r="J1557" s="175"/>
      <c r="K1557" s="175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</row>
    <row r="1558" spans="1:26" ht="15" x14ac:dyDescent="0.25">
      <c r="A1558" s="37"/>
      <c r="B1558" s="38"/>
      <c r="C1558" s="38"/>
      <c r="D1558" s="38"/>
      <c r="E1558" s="38"/>
      <c r="F1558" s="38"/>
      <c r="G1558" s="183"/>
      <c r="H1558" s="38"/>
      <c r="I1558" s="38"/>
      <c r="J1558" s="175"/>
      <c r="K1558" s="175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</row>
    <row r="1559" spans="1:26" ht="15" x14ac:dyDescent="0.25">
      <c r="A1559" s="37"/>
      <c r="B1559" s="38"/>
      <c r="C1559" s="38"/>
      <c r="D1559" s="38"/>
      <c r="E1559" s="38"/>
      <c r="F1559" s="38"/>
      <c r="G1559" s="183"/>
      <c r="H1559" s="38"/>
      <c r="I1559" s="38"/>
      <c r="J1559" s="175"/>
      <c r="K1559" s="175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</row>
    <row r="1560" spans="1:26" ht="15" x14ac:dyDescent="0.25">
      <c r="A1560" s="37"/>
      <c r="B1560" s="38"/>
      <c r="C1560" s="38"/>
      <c r="D1560" s="38"/>
      <c r="E1560" s="38"/>
      <c r="F1560" s="38"/>
      <c r="G1560" s="183"/>
      <c r="H1560" s="38"/>
      <c r="I1560" s="38"/>
      <c r="J1560" s="175"/>
      <c r="K1560" s="175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</row>
    <row r="1561" spans="1:26" ht="15" x14ac:dyDescent="0.25">
      <c r="A1561" s="37"/>
      <c r="B1561" s="38"/>
      <c r="C1561" s="38"/>
      <c r="D1561" s="38"/>
      <c r="E1561" s="38"/>
      <c r="F1561" s="38"/>
      <c r="G1561" s="183"/>
      <c r="H1561" s="38"/>
      <c r="I1561" s="38"/>
      <c r="J1561" s="175"/>
      <c r="K1561" s="175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</row>
    <row r="1562" spans="1:26" ht="15" x14ac:dyDescent="0.25">
      <c r="A1562" s="37"/>
      <c r="B1562" s="38"/>
      <c r="C1562" s="38"/>
      <c r="D1562" s="38"/>
      <c r="E1562" s="38"/>
      <c r="F1562" s="38"/>
      <c r="G1562" s="183"/>
      <c r="H1562" s="38"/>
      <c r="I1562" s="38"/>
      <c r="J1562" s="175"/>
      <c r="K1562" s="175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</row>
    <row r="1563" spans="1:26" ht="15" x14ac:dyDescent="0.25">
      <c r="A1563" s="37"/>
      <c r="B1563" s="38"/>
      <c r="C1563" s="38"/>
      <c r="D1563" s="38"/>
      <c r="E1563" s="38"/>
      <c r="F1563" s="38"/>
      <c r="G1563" s="183"/>
      <c r="H1563" s="38"/>
      <c r="I1563" s="38"/>
      <c r="J1563" s="175"/>
      <c r="K1563" s="175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</row>
    <row r="1564" spans="1:26" ht="15" x14ac:dyDescent="0.25">
      <c r="A1564" s="37"/>
      <c r="B1564" s="38"/>
      <c r="C1564" s="38"/>
      <c r="D1564" s="38"/>
      <c r="E1564" s="38"/>
      <c r="F1564" s="38"/>
      <c r="G1564" s="183"/>
      <c r="H1564" s="38"/>
      <c r="I1564" s="38"/>
      <c r="J1564" s="175"/>
      <c r="K1564" s="175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</row>
    <row r="1565" spans="1:26" ht="15" x14ac:dyDescent="0.25">
      <c r="A1565" s="37"/>
      <c r="B1565" s="38"/>
      <c r="C1565" s="38"/>
      <c r="D1565" s="38"/>
      <c r="E1565" s="38"/>
      <c r="F1565" s="38"/>
      <c r="G1565" s="183"/>
      <c r="H1565" s="38"/>
      <c r="I1565" s="38"/>
      <c r="J1565" s="175"/>
      <c r="K1565" s="175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</row>
    <row r="1566" spans="1:26" ht="15" x14ac:dyDescent="0.25">
      <c r="A1566" s="37"/>
      <c r="B1566" s="38"/>
      <c r="C1566" s="38"/>
      <c r="D1566" s="38"/>
      <c r="E1566" s="38"/>
      <c r="F1566" s="38"/>
      <c r="G1566" s="183"/>
      <c r="H1566" s="38"/>
      <c r="I1566" s="38"/>
      <c r="J1566" s="175"/>
      <c r="K1566" s="175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</row>
    <row r="1567" spans="1:26" ht="15" x14ac:dyDescent="0.25">
      <c r="A1567" s="37"/>
      <c r="B1567" s="38"/>
      <c r="C1567" s="38"/>
      <c r="D1567" s="38"/>
      <c r="E1567" s="38"/>
      <c r="F1567" s="38"/>
      <c r="G1567" s="183"/>
      <c r="H1567" s="38"/>
      <c r="I1567" s="38"/>
      <c r="J1567" s="175"/>
      <c r="K1567" s="175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</row>
    <row r="1568" spans="1:26" ht="15" x14ac:dyDescent="0.25">
      <c r="A1568" s="37"/>
      <c r="B1568" s="38"/>
      <c r="C1568" s="38"/>
      <c r="D1568" s="38"/>
      <c r="E1568" s="38"/>
      <c r="F1568" s="38"/>
      <c r="G1568" s="183"/>
      <c r="H1568" s="38"/>
      <c r="I1568" s="38"/>
      <c r="J1568" s="175"/>
      <c r="K1568" s="175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</row>
    <row r="1569" spans="1:26" ht="15" x14ac:dyDescent="0.25">
      <c r="A1569" s="37"/>
      <c r="B1569" s="38"/>
      <c r="C1569" s="38"/>
      <c r="D1569" s="38"/>
      <c r="E1569" s="38"/>
      <c r="F1569" s="38"/>
      <c r="G1569" s="183"/>
      <c r="H1569" s="38"/>
      <c r="I1569" s="38"/>
      <c r="J1569" s="175"/>
      <c r="K1569" s="175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</row>
    <row r="1570" spans="1:26" ht="15" x14ac:dyDescent="0.25">
      <c r="A1570" s="37"/>
      <c r="B1570" s="38"/>
      <c r="C1570" s="38"/>
      <c r="D1570" s="38"/>
      <c r="E1570" s="38"/>
      <c r="F1570" s="38"/>
      <c r="G1570" s="183"/>
      <c r="H1570" s="38"/>
      <c r="I1570" s="38"/>
      <c r="J1570" s="175"/>
      <c r="K1570" s="175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</row>
    <row r="1571" spans="1:26" ht="15" x14ac:dyDescent="0.25">
      <c r="A1571" s="37"/>
      <c r="B1571" s="38"/>
      <c r="C1571" s="38"/>
      <c r="D1571" s="38"/>
      <c r="E1571" s="38"/>
      <c r="F1571" s="38"/>
      <c r="G1571" s="183"/>
      <c r="H1571" s="38"/>
      <c r="I1571" s="38"/>
      <c r="J1571" s="175"/>
      <c r="K1571" s="175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</row>
    <row r="1572" spans="1:26" ht="15" x14ac:dyDescent="0.25">
      <c r="A1572" s="37"/>
      <c r="B1572" s="38"/>
      <c r="C1572" s="38"/>
      <c r="D1572" s="38"/>
      <c r="E1572" s="38"/>
      <c r="F1572" s="38"/>
      <c r="G1572" s="183"/>
      <c r="H1572" s="38"/>
      <c r="I1572" s="38"/>
      <c r="J1572" s="175"/>
      <c r="K1572" s="175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</row>
    <row r="1573" spans="1:26" ht="15" x14ac:dyDescent="0.25">
      <c r="A1573" s="37"/>
      <c r="B1573" s="38"/>
      <c r="C1573" s="38"/>
      <c r="D1573" s="38"/>
      <c r="E1573" s="38"/>
      <c r="F1573" s="38"/>
      <c r="G1573" s="183"/>
      <c r="H1573" s="38"/>
      <c r="I1573" s="38"/>
      <c r="J1573" s="175"/>
      <c r="K1573" s="175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</row>
    <row r="1574" spans="1:26" ht="15" x14ac:dyDescent="0.25">
      <c r="A1574" s="37"/>
      <c r="B1574" s="38"/>
      <c r="C1574" s="38"/>
      <c r="D1574" s="38"/>
      <c r="E1574" s="38"/>
      <c r="F1574" s="38"/>
      <c r="G1574" s="183"/>
      <c r="H1574" s="38"/>
      <c r="I1574" s="38"/>
      <c r="J1574" s="175"/>
      <c r="K1574" s="175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</row>
    <row r="1575" spans="1:26" ht="15" x14ac:dyDescent="0.25">
      <c r="A1575" s="37"/>
      <c r="B1575" s="38"/>
      <c r="C1575" s="38"/>
      <c r="D1575" s="38"/>
      <c r="E1575" s="38"/>
      <c r="F1575" s="38"/>
      <c r="G1575" s="183"/>
      <c r="H1575" s="38"/>
      <c r="I1575" s="38"/>
      <c r="J1575" s="175"/>
      <c r="K1575" s="175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</row>
    <row r="1576" spans="1:26" ht="15" x14ac:dyDescent="0.25">
      <c r="A1576" s="37"/>
      <c r="B1576" s="38"/>
      <c r="C1576" s="38"/>
      <c r="D1576" s="38"/>
      <c r="E1576" s="38"/>
      <c r="F1576" s="38"/>
      <c r="G1576" s="183"/>
      <c r="H1576" s="38"/>
      <c r="I1576" s="38"/>
      <c r="J1576" s="175"/>
      <c r="K1576" s="175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</row>
    <row r="1577" spans="1:26" ht="15" x14ac:dyDescent="0.25">
      <c r="A1577" s="37"/>
      <c r="B1577" s="38"/>
      <c r="C1577" s="38"/>
      <c r="D1577" s="38"/>
      <c r="E1577" s="38"/>
      <c r="F1577" s="38"/>
      <c r="G1577" s="183"/>
      <c r="H1577" s="38"/>
      <c r="I1577" s="38"/>
      <c r="J1577" s="175"/>
      <c r="K1577" s="175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</row>
    <row r="1578" spans="1:26" ht="15" x14ac:dyDescent="0.25">
      <c r="A1578" s="37"/>
      <c r="B1578" s="38"/>
      <c r="C1578" s="38"/>
      <c r="D1578" s="38"/>
      <c r="E1578" s="38"/>
      <c r="F1578" s="38"/>
      <c r="G1578" s="183"/>
      <c r="H1578" s="38"/>
      <c r="I1578" s="38"/>
      <c r="J1578" s="175"/>
      <c r="K1578" s="175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</row>
    <row r="1579" spans="1:26" ht="15" x14ac:dyDescent="0.25">
      <c r="A1579" s="37"/>
      <c r="B1579" s="38"/>
      <c r="C1579" s="38"/>
      <c r="D1579" s="38"/>
      <c r="E1579" s="38"/>
      <c r="F1579" s="38"/>
      <c r="G1579" s="183"/>
      <c r="H1579" s="38"/>
      <c r="I1579" s="38"/>
      <c r="J1579" s="175"/>
      <c r="K1579" s="175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</row>
    <row r="1580" spans="1:26" ht="15" x14ac:dyDescent="0.25">
      <c r="A1580" s="37"/>
      <c r="B1580" s="38"/>
      <c r="C1580" s="38"/>
      <c r="D1580" s="38"/>
      <c r="E1580" s="38"/>
      <c r="F1580" s="38"/>
      <c r="G1580" s="183"/>
      <c r="H1580" s="38"/>
      <c r="I1580" s="38"/>
      <c r="J1580" s="175"/>
      <c r="K1580" s="175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</row>
    <row r="1581" spans="1:26" ht="15" x14ac:dyDescent="0.25">
      <c r="A1581" s="37"/>
      <c r="B1581" s="38"/>
      <c r="C1581" s="38"/>
      <c r="D1581" s="38"/>
      <c r="E1581" s="38"/>
      <c r="F1581" s="38"/>
      <c r="G1581" s="183"/>
      <c r="H1581" s="38"/>
      <c r="I1581" s="38"/>
      <c r="J1581" s="175"/>
      <c r="K1581" s="175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</row>
    <row r="1582" spans="1:26" ht="15" x14ac:dyDescent="0.25">
      <c r="A1582" s="37"/>
      <c r="B1582" s="38"/>
      <c r="C1582" s="38"/>
      <c r="D1582" s="38"/>
      <c r="E1582" s="38"/>
      <c r="F1582" s="38"/>
      <c r="G1582" s="183"/>
      <c r="H1582" s="38"/>
      <c r="I1582" s="38"/>
      <c r="J1582" s="175"/>
      <c r="K1582" s="175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</row>
    <row r="1583" spans="1:26" ht="15" x14ac:dyDescent="0.25">
      <c r="A1583" s="37"/>
      <c r="B1583" s="38"/>
      <c r="C1583" s="38"/>
      <c r="D1583" s="38"/>
      <c r="E1583" s="38"/>
      <c r="F1583" s="38"/>
      <c r="G1583" s="183"/>
      <c r="H1583" s="38"/>
      <c r="I1583" s="38"/>
      <c r="J1583" s="175"/>
      <c r="K1583" s="175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</row>
    <row r="1584" spans="1:26" ht="15" x14ac:dyDescent="0.25">
      <c r="A1584" s="37"/>
      <c r="B1584" s="38"/>
      <c r="C1584" s="38"/>
      <c r="D1584" s="38"/>
      <c r="E1584" s="38"/>
      <c r="F1584" s="38"/>
      <c r="G1584" s="183"/>
      <c r="H1584" s="38"/>
      <c r="I1584" s="38"/>
      <c r="J1584" s="175"/>
      <c r="K1584" s="175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</row>
    <row r="1585" spans="1:26" ht="15" x14ac:dyDescent="0.25">
      <c r="A1585" s="37"/>
      <c r="B1585" s="38"/>
      <c r="C1585" s="38"/>
      <c r="D1585" s="38"/>
      <c r="E1585" s="38"/>
      <c r="F1585" s="38"/>
      <c r="G1585" s="183"/>
      <c r="H1585" s="38"/>
      <c r="I1585" s="38"/>
      <c r="J1585" s="175"/>
      <c r="K1585" s="175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</row>
    <row r="1586" spans="1:26" ht="15" x14ac:dyDescent="0.25">
      <c r="A1586" s="37"/>
      <c r="B1586" s="38"/>
      <c r="C1586" s="38"/>
      <c r="D1586" s="38"/>
      <c r="E1586" s="38"/>
      <c r="F1586" s="38"/>
      <c r="G1586" s="183"/>
      <c r="H1586" s="38"/>
      <c r="I1586" s="38"/>
      <c r="J1586" s="175"/>
      <c r="K1586" s="175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</row>
    <row r="1587" spans="1:26" ht="15" x14ac:dyDescent="0.25">
      <c r="A1587" s="37"/>
      <c r="B1587" s="38"/>
      <c r="C1587" s="38"/>
      <c r="D1587" s="38"/>
      <c r="E1587" s="38"/>
      <c r="F1587" s="38"/>
      <c r="G1587" s="183"/>
      <c r="H1587" s="38"/>
      <c r="I1587" s="38"/>
      <c r="J1587" s="175"/>
      <c r="K1587" s="175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</row>
    <row r="1588" spans="1:26" ht="15" x14ac:dyDescent="0.25">
      <c r="A1588" s="37"/>
      <c r="B1588" s="38"/>
      <c r="C1588" s="38"/>
      <c r="D1588" s="38"/>
      <c r="E1588" s="38"/>
      <c r="F1588" s="38"/>
      <c r="G1588" s="183"/>
      <c r="H1588" s="38"/>
      <c r="I1588" s="38"/>
      <c r="J1588" s="175"/>
      <c r="K1588" s="175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</row>
    <row r="1589" spans="1:26" ht="15" x14ac:dyDescent="0.25">
      <c r="A1589" s="37"/>
      <c r="B1589" s="38"/>
      <c r="C1589" s="38"/>
      <c r="D1589" s="38"/>
      <c r="E1589" s="38"/>
      <c r="F1589" s="38"/>
      <c r="G1589" s="183"/>
      <c r="H1589" s="38"/>
      <c r="I1589" s="38"/>
      <c r="J1589" s="175"/>
      <c r="K1589" s="175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</row>
    <row r="1590" spans="1:26" ht="15" x14ac:dyDescent="0.25">
      <c r="A1590" s="37"/>
      <c r="B1590" s="38"/>
      <c r="C1590" s="38"/>
      <c r="D1590" s="38"/>
      <c r="E1590" s="38"/>
      <c r="F1590" s="38"/>
      <c r="G1590" s="183"/>
      <c r="H1590" s="38"/>
      <c r="I1590" s="38"/>
      <c r="J1590" s="175"/>
      <c r="K1590" s="175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</row>
    <row r="1591" spans="1:26" ht="15" x14ac:dyDescent="0.25">
      <c r="A1591" s="37"/>
      <c r="B1591" s="38"/>
      <c r="C1591" s="38"/>
      <c r="D1591" s="38"/>
      <c r="E1591" s="38"/>
      <c r="F1591" s="38"/>
      <c r="G1591" s="183"/>
      <c r="H1591" s="38"/>
      <c r="I1591" s="38"/>
      <c r="J1591" s="175"/>
      <c r="K1591" s="175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</row>
    <row r="1592" spans="1:26" ht="15" x14ac:dyDescent="0.25">
      <c r="A1592" s="37"/>
      <c r="B1592" s="38"/>
      <c r="C1592" s="38"/>
      <c r="D1592" s="38"/>
      <c r="E1592" s="38"/>
      <c r="F1592" s="38"/>
      <c r="G1592" s="183"/>
      <c r="H1592" s="38"/>
      <c r="I1592" s="38"/>
      <c r="J1592" s="175"/>
      <c r="K1592" s="175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</row>
    <row r="1593" spans="1:26" ht="15" x14ac:dyDescent="0.25">
      <c r="A1593" s="37"/>
      <c r="B1593" s="38"/>
      <c r="C1593" s="38"/>
      <c r="D1593" s="38"/>
      <c r="E1593" s="38"/>
      <c r="F1593" s="38"/>
      <c r="G1593" s="183"/>
      <c r="H1593" s="38"/>
      <c r="I1593" s="38"/>
      <c r="J1593" s="175"/>
      <c r="K1593" s="175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</row>
    <row r="1594" spans="1:26" ht="15" x14ac:dyDescent="0.25">
      <c r="A1594" s="37"/>
      <c r="B1594" s="38"/>
      <c r="C1594" s="38"/>
      <c r="D1594" s="38"/>
      <c r="E1594" s="38"/>
      <c r="F1594" s="38"/>
      <c r="G1594" s="183"/>
      <c r="H1594" s="38"/>
      <c r="I1594" s="38"/>
      <c r="J1594" s="175"/>
      <c r="K1594" s="175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</row>
    <row r="1595" spans="1:26" ht="15" x14ac:dyDescent="0.25">
      <c r="A1595" s="37"/>
      <c r="B1595" s="38"/>
      <c r="C1595" s="38"/>
      <c r="D1595" s="38"/>
      <c r="E1595" s="38"/>
      <c r="F1595" s="38"/>
      <c r="G1595" s="183"/>
      <c r="H1595" s="38"/>
      <c r="I1595" s="38"/>
      <c r="J1595" s="175"/>
      <c r="K1595" s="175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</row>
    <row r="1596" spans="1:26" ht="15" x14ac:dyDescent="0.25">
      <c r="A1596" s="37"/>
      <c r="B1596" s="38"/>
      <c r="C1596" s="38"/>
      <c r="D1596" s="38"/>
      <c r="E1596" s="38"/>
      <c r="F1596" s="38"/>
      <c r="G1596" s="183"/>
      <c r="H1596" s="38"/>
      <c r="I1596" s="38"/>
      <c r="J1596" s="175"/>
      <c r="K1596" s="175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</row>
    <row r="1597" spans="1:26" ht="15" x14ac:dyDescent="0.25">
      <c r="A1597" s="37"/>
      <c r="B1597" s="38"/>
      <c r="C1597" s="38"/>
      <c r="D1597" s="38"/>
      <c r="E1597" s="38"/>
      <c r="F1597" s="38"/>
      <c r="G1597" s="183"/>
      <c r="H1597" s="38"/>
      <c r="I1597" s="38"/>
      <c r="J1597" s="175"/>
      <c r="K1597" s="175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</row>
    <row r="1598" spans="1:26" ht="15" x14ac:dyDescent="0.25">
      <c r="A1598" s="37"/>
      <c r="B1598" s="38"/>
      <c r="C1598" s="38"/>
      <c r="D1598" s="38"/>
      <c r="E1598" s="38"/>
      <c r="F1598" s="38"/>
      <c r="G1598" s="183"/>
      <c r="H1598" s="38"/>
      <c r="I1598" s="38"/>
      <c r="J1598" s="175"/>
      <c r="K1598" s="175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</row>
    <row r="1599" spans="1:26" ht="15" x14ac:dyDescent="0.25">
      <c r="A1599" s="37"/>
      <c r="B1599" s="38"/>
      <c r="C1599" s="38"/>
      <c r="D1599" s="38"/>
      <c r="E1599" s="38"/>
      <c r="F1599" s="38"/>
      <c r="G1599" s="183"/>
      <c r="H1599" s="38"/>
      <c r="I1599" s="38"/>
      <c r="J1599" s="175"/>
      <c r="K1599" s="175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</row>
    <row r="1600" spans="1:26" ht="15" x14ac:dyDescent="0.25">
      <c r="A1600" s="37"/>
      <c r="B1600" s="38"/>
      <c r="C1600" s="38"/>
      <c r="D1600" s="38"/>
      <c r="E1600" s="38"/>
      <c r="F1600" s="38"/>
      <c r="G1600" s="183"/>
      <c r="H1600" s="38"/>
      <c r="I1600" s="38"/>
      <c r="J1600" s="175"/>
      <c r="K1600" s="175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</row>
    <row r="1601" spans="1:26" ht="15" x14ac:dyDescent="0.25">
      <c r="A1601" s="37"/>
      <c r="B1601" s="38"/>
      <c r="C1601" s="38"/>
      <c r="D1601" s="38"/>
      <c r="E1601" s="38"/>
      <c r="F1601" s="38"/>
      <c r="G1601" s="183"/>
      <c r="H1601" s="38"/>
      <c r="I1601" s="38"/>
      <c r="J1601" s="175"/>
      <c r="K1601" s="175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</row>
    <row r="1602" spans="1:26" ht="15" x14ac:dyDescent="0.25">
      <c r="A1602" s="37"/>
      <c r="B1602" s="38"/>
      <c r="C1602" s="38"/>
      <c r="D1602" s="38"/>
      <c r="E1602" s="38"/>
      <c r="F1602" s="38"/>
      <c r="G1602" s="183"/>
      <c r="H1602" s="38"/>
      <c r="I1602" s="38"/>
      <c r="J1602" s="175"/>
      <c r="K1602" s="175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</row>
    <row r="1603" spans="1:26" ht="15" x14ac:dyDescent="0.25">
      <c r="A1603" s="37"/>
      <c r="B1603" s="38"/>
      <c r="C1603" s="38"/>
      <c r="D1603" s="38"/>
      <c r="E1603" s="38"/>
      <c r="F1603" s="38"/>
      <c r="G1603" s="183"/>
      <c r="H1603" s="38"/>
      <c r="I1603" s="38"/>
      <c r="J1603" s="175"/>
      <c r="K1603" s="175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</row>
    <row r="1604" spans="1:26" ht="15" x14ac:dyDescent="0.25">
      <c r="A1604" s="37"/>
      <c r="B1604" s="38"/>
      <c r="C1604" s="38"/>
      <c r="D1604" s="38"/>
      <c r="E1604" s="38"/>
      <c r="F1604" s="38"/>
      <c r="G1604" s="183"/>
      <c r="H1604" s="38"/>
      <c r="I1604" s="38"/>
      <c r="J1604" s="175"/>
      <c r="K1604" s="175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</row>
  </sheetData>
  <autoFilter ref="A5:AL530"/>
  <sortState caseSensitive="1" ref="G19:AH40">
    <sortCondition ref="N19:N40"/>
  </sortState>
  <mergeCells count="7">
    <mergeCell ref="U4:Z4"/>
    <mergeCell ref="A36:F36"/>
    <mergeCell ref="A523:F523"/>
    <mergeCell ref="A48:F48"/>
    <mergeCell ref="A55:F55"/>
    <mergeCell ref="N4:R4"/>
    <mergeCell ref="S4:T4"/>
  </mergeCells>
  <pageMargins left="0.5" right="0.15748031496062992" top="0.43307086614173229" bottom="0.6692913385826772" header="0" footer="0.31496062992125984"/>
  <pageSetup paperSize="131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XEV33"/>
  <sheetViews>
    <sheetView topLeftCell="A13" workbookViewId="0">
      <selection activeCell="A34" sqref="A34"/>
    </sheetView>
  </sheetViews>
  <sheetFormatPr baseColWidth="10" defaultRowHeight="12.75" x14ac:dyDescent="0.2"/>
  <cols>
    <col min="26" max="26" width="11.7109375" bestFit="1" customWidth="1"/>
  </cols>
  <sheetData>
    <row r="4" spans="1:26" x14ac:dyDescent="0.2">
      <c r="A4" s="270">
        <v>1</v>
      </c>
      <c r="B4" s="271" t="s">
        <v>325</v>
      </c>
      <c r="C4" s="271" t="s">
        <v>326</v>
      </c>
      <c r="D4" s="272">
        <v>14</v>
      </c>
      <c r="E4" s="271" t="s">
        <v>244</v>
      </c>
      <c r="F4" s="271" t="s">
        <v>327</v>
      </c>
      <c r="G4" s="271" t="s">
        <v>335</v>
      </c>
      <c r="H4" s="273" t="s">
        <v>343</v>
      </c>
      <c r="I4" s="275" t="s">
        <v>50</v>
      </c>
      <c r="J4" s="276" t="s">
        <v>107</v>
      </c>
      <c r="K4" s="277">
        <v>16563</v>
      </c>
      <c r="L4" s="277"/>
      <c r="M4" s="277"/>
      <c r="N4" s="277">
        <v>16563</v>
      </c>
      <c r="O4" s="277"/>
      <c r="P4" s="277">
        <v>3083.333333333333</v>
      </c>
      <c r="Q4" s="277">
        <v>30833.333333333332</v>
      </c>
      <c r="R4" s="277">
        <v>2898.5249999999996</v>
      </c>
      <c r="S4" s="277">
        <v>496.89</v>
      </c>
      <c r="T4" s="277">
        <v>828.15000000000009</v>
      </c>
      <c r="U4" s="277">
        <v>331.26</v>
      </c>
      <c r="V4" s="277">
        <v>1221</v>
      </c>
      <c r="W4" s="277">
        <v>716</v>
      </c>
      <c r="X4" s="186">
        <v>9250</v>
      </c>
      <c r="Y4" s="186">
        <v>26652.047222222223</v>
      </c>
      <c r="Z4" s="186">
        <v>159912.28333333333</v>
      </c>
    </row>
    <row r="5" spans="1:26" x14ac:dyDescent="0.2">
      <c r="A5" s="270">
        <v>2</v>
      </c>
      <c r="B5" s="271" t="s">
        <v>325</v>
      </c>
      <c r="C5" s="271" t="s">
        <v>326</v>
      </c>
      <c r="D5" s="272">
        <v>14</v>
      </c>
      <c r="E5" s="271" t="s">
        <v>244</v>
      </c>
      <c r="F5" s="271" t="s">
        <v>327</v>
      </c>
      <c r="G5" s="271" t="s">
        <v>370</v>
      </c>
      <c r="H5" s="278" t="s">
        <v>369</v>
      </c>
      <c r="I5" s="275">
        <v>14</v>
      </c>
      <c r="J5" s="276" t="s">
        <v>107</v>
      </c>
      <c r="K5" s="277">
        <v>38087</v>
      </c>
      <c r="L5" s="277"/>
      <c r="M5" s="277"/>
      <c r="N5" s="277">
        <v>38087</v>
      </c>
      <c r="O5" s="277"/>
      <c r="P5" s="277">
        <v>6874.333333333333</v>
      </c>
      <c r="Q5" s="277">
        <v>68743.333333333328</v>
      </c>
      <c r="R5" s="277">
        <v>6665.2249999999995</v>
      </c>
      <c r="S5" s="277">
        <v>1142.6099999999999</v>
      </c>
      <c r="T5" s="277">
        <v>1904.3500000000001</v>
      </c>
      <c r="U5" s="277">
        <v>761.74</v>
      </c>
      <c r="V5" s="277">
        <v>1837</v>
      </c>
      <c r="W5" s="277">
        <v>1322</v>
      </c>
      <c r="X5" s="186">
        <v>20623</v>
      </c>
      <c r="Y5" s="186">
        <v>59739.98055555555</v>
      </c>
      <c r="Z5" s="186">
        <v>358439.8833333333</v>
      </c>
    </row>
    <row r="6" spans="1:26" x14ac:dyDescent="0.2">
      <c r="A6" s="270">
        <v>3</v>
      </c>
      <c r="B6" s="271" t="s">
        <v>325</v>
      </c>
      <c r="C6" s="271" t="s">
        <v>326</v>
      </c>
      <c r="D6" s="272">
        <v>14</v>
      </c>
      <c r="E6" s="271" t="s">
        <v>244</v>
      </c>
      <c r="F6" s="271" t="s">
        <v>327</v>
      </c>
      <c r="G6" s="271" t="s">
        <v>371</v>
      </c>
      <c r="H6" s="273" t="s">
        <v>368</v>
      </c>
      <c r="I6" s="275">
        <v>14</v>
      </c>
      <c r="J6" s="276" t="s">
        <v>107</v>
      </c>
      <c r="K6" s="277">
        <v>38087</v>
      </c>
      <c r="L6" s="277"/>
      <c r="M6" s="277"/>
      <c r="N6" s="277">
        <v>38087</v>
      </c>
      <c r="O6" s="277"/>
      <c r="P6" s="277">
        <v>6874.333333333333</v>
      </c>
      <c r="Q6" s="277">
        <v>68743.333333333328</v>
      </c>
      <c r="R6" s="277">
        <v>6665.2249999999995</v>
      </c>
      <c r="S6" s="277">
        <v>1142.6099999999999</v>
      </c>
      <c r="T6" s="277">
        <v>1904.3500000000001</v>
      </c>
      <c r="U6" s="277">
        <v>761.74</v>
      </c>
      <c r="V6" s="277">
        <v>1837</v>
      </c>
      <c r="W6" s="277">
        <v>1322</v>
      </c>
      <c r="X6" s="186">
        <v>20623</v>
      </c>
      <c r="Y6" s="186">
        <v>59739.98055555555</v>
      </c>
      <c r="Z6" s="186">
        <v>358439.8833333333</v>
      </c>
    </row>
    <row r="7" spans="1:26" x14ac:dyDescent="0.2">
      <c r="A7" s="279">
        <v>4</v>
      </c>
      <c r="B7" s="271" t="s">
        <v>325</v>
      </c>
      <c r="C7" s="271" t="s">
        <v>326</v>
      </c>
      <c r="D7" s="272">
        <v>14</v>
      </c>
      <c r="E7" s="271" t="s">
        <v>245</v>
      </c>
      <c r="F7" s="271" t="s">
        <v>327</v>
      </c>
      <c r="G7" s="271" t="s">
        <v>340</v>
      </c>
      <c r="H7" s="280" t="s">
        <v>321</v>
      </c>
      <c r="I7" s="275" t="s">
        <v>50</v>
      </c>
      <c r="J7" s="276" t="s">
        <v>107</v>
      </c>
      <c r="K7" s="277">
        <v>16563</v>
      </c>
      <c r="L7" s="277"/>
      <c r="M7" s="277"/>
      <c r="N7" s="277">
        <v>16563</v>
      </c>
      <c r="O7" s="277"/>
      <c r="P7" s="277">
        <v>3018.1666666666665</v>
      </c>
      <c r="Q7" s="277">
        <v>30181.666666666668</v>
      </c>
      <c r="R7" s="277">
        <v>2898.5249999999996</v>
      </c>
      <c r="S7" s="277">
        <v>496.89</v>
      </c>
      <c r="T7" s="277">
        <v>828.15000000000009</v>
      </c>
      <c r="U7" s="277">
        <v>331.26</v>
      </c>
      <c r="V7" s="277">
        <v>974</v>
      </c>
      <c r="W7" s="277">
        <v>572</v>
      </c>
      <c r="X7" s="186">
        <v>9054.5</v>
      </c>
      <c r="Y7" s="186">
        <v>26185.019444444446</v>
      </c>
      <c r="Z7" s="186">
        <v>157110.11666666667</v>
      </c>
    </row>
    <row r="8" spans="1:26" x14ac:dyDescent="0.2">
      <c r="A8" s="279">
        <v>5</v>
      </c>
      <c r="B8" s="271" t="s">
        <v>325</v>
      </c>
      <c r="C8" s="271" t="s">
        <v>326</v>
      </c>
      <c r="D8" s="272">
        <v>14</v>
      </c>
      <c r="E8" s="281" t="s">
        <v>244</v>
      </c>
      <c r="F8" s="271" t="s">
        <v>327</v>
      </c>
      <c r="G8" s="271" t="s">
        <v>336</v>
      </c>
      <c r="H8" s="273" t="s">
        <v>344</v>
      </c>
      <c r="I8" s="282" t="s">
        <v>354</v>
      </c>
      <c r="J8" s="276" t="s">
        <v>107</v>
      </c>
      <c r="K8" s="283">
        <v>14024</v>
      </c>
      <c r="L8" s="277"/>
      <c r="M8" s="277"/>
      <c r="N8" s="277">
        <v>14024</v>
      </c>
      <c r="O8" s="277"/>
      <c r="P8" s="277">
        <v>2582</v>
      </c>
      <c r="Q8" s="277">
        <v>25820</v>
      </c>
      <c r="R8" s="277">
        <v>2454.1999999999998</v>
      </c>
      <c r="S8" s="277">
        <v>420.71999999999997</v>
      </c>
      <c r="T8" s="277">
        <v>701.2</v>
      </c>
      <c r="U8" s="277">
        <v>280.48</v>
      </c>
      <c r="V8" s="277">
        <v>869</v>
      </c>
      <c r="W8" s="277">
        <v>599</v>
      </c>
      <c r="X8" s="186">
        <v>7746</v>
      </c>
      <c r="Y8" s="186">
        <v>22360.933333333334</v>
      </c>
      <c r="Z8" s="186">
        <v>134165.6</v>
      </c>
    </row>
    <row r="9" spans="1:26" x14ac:dyDescent="0.2">
      <c r="A9" s="270">
        <v>6</v>
      </c>
      <c r="B9" s="271" t="s">
        <v>325</v>
      </c>
      <c r="C9" s="271" t="s">
        <v>326</v>
      </c>
      <c r="D9" s="272">
        <v>14</v>
      </c>
      <c r="E9" s="271" t="s">
        <v>248</v>
      </c>
      <c r="F9" s="271" t="s">
        <v>327</v>
      </c>
      <c r="G9" s="271" t="s">
        <v>345</v>
      </c>
      <c r="H9" s="273" t="s">
        <v>346</v>
      </c>
      <c r="I9" s="275">
        <v>11</v>
      </c>
      <c r="J9" s="276" t="s">
        <v>107</v>
      </c>
      <c r="K9" s="277">
        <v>19633</v>
      </c>
      <c r="L9" s="277"/>
      <c r="M9" s="277"/>
      <c r="N9" s="277">
        <v>19633</v>
      </c>
      <c r="O9" s="277"/>
      <c r="P9" s="277">
        <v>3608.333333333333</v>
      </c>
      <c r="Q9" s="277">
        <v>36083.333333333328</v>
      </c>
      <c r="R9" s="277">
        <v>3435.7749999999996</v>
      </c>
      <c r="S9" s="277">
        <v>588.99</v>
      </c>
      <c r="T9" s="277">
        <v>981.65000000000009</v>
      </c>
      <c r="U9" s="277">
        <v>392.66</v>
      </c>
      <c r="V9" s="277">
        <v>1261</v>
      </c>
      <c r="W9" s="277">
        <v>756</v>
      </c>
      <c r="X9" s="186">
        <v>10825</v>
      </c>
      <c r="Y9" s="186">
        <v>31258.797222222227</v>
      </c>
      <c r="Z9" s="186">
        <v>187552.78333333335</v>
      </c>
    </row>
    <row r="10" spans="1:26" x14ac:dyDescent="0.2">
      <c r="A10" s="270">
        <v>7</v>
      </c>
      <c r="B10" s="271" t="s">
        <v>325</v>
      </c>
      <c r="C10" s="271" t="s">
        <v>326</v>
      </c>
      <c r="D10" s="272">
        <v>14</v>
      </c>
      <c r="E10" s="271" t="s">
        <v>245</v>
      </c>
      <c r="F10" s="271" t="s">
        <v>327</v>
      </c>
      <c r="G10" s="271" t="s">
        <v>372</v>
      </c>
      <c r="H10" s="285" t="s">
        <v>367</v>
      </c>
      <c r="I10" s="275">
        <v>13</v>
      </c>
      <c r="J10" s="276" t="s">
        <v>107</v>
      </c>
      <c r="K10" s="277">
        <v>30226</v>
      </c>
      <c r="L10" s="277"/>
      <c r="M10" s="277"/>
      <c r="N10" s="277">
        <v>30226</v>
      </c>
      <c r="O10" s="277"/>
      <c r="P10" s="277">
        <v>5482.5</v>
      </c>
      <c r="Q10" s="277">
        <v>54825</v>
      </c>
      <c r="R10" s="277">
        <v>5289.5499999999993</v>
      </c>
      <c r="S10" s="277">
        <v>906.78</v>
      </c>
      <c r="T10" s="277">
        <v>1511.3000000000002</v>
      </c>
      <c r="U10" s="277">
        <v>604.52</v>
      </c>
      <c r="V10" s="277">
        <v>1595</v>
      </c>
      <c r="W10" s="277">
        <v>1074</v>
      </c>
      <c r="X10" s="186">
        <v>16447.5</v>
      </c>
      <c r="Y10" s="186">
        <v>47603.4</v>
      </c>
      <c r="Z10" s="286">
        <v>285620.40000000002</v>
      </c>
    </row>
    <row r="11" spans="1:26" x14ac:dyDescent="0.2">
      <c r="A11" s="270">
        <v>8</v>
      </c>
      <c r="B11" s="271" t="s">
        <v>325</v>
      </c>
      <c r="C11" s="271" t="s">
        <v>326</v>
      </c>
      <c r="D11" s="272">
        <v>14</v>
      </c>
      <c r="E11" s="271" t="s">
        <v>245</v>
      </c>
      <c r="F11" s="271" t="s">
        <v>327</v>
      </c>
      <c r="G11" s="271" t="s">
        <v>337</v>
      </c>
      <c r="H11" s="274" t="s">
        <v>37</v>
      </c>
      <c r="I11" s="289" t="s">
        <v>354</v>
      </c>
      <c r="J11" s="276" t="s">
        <v>107</v>
      </c>
      <c r="K11" s="283">
        <v>14024</v>
      </c>
      <c r="L11" s="277"/>
      <c r="M11" s="277">
        <v>2103.6</v>
      </c>
      <c r="N11" s="277">
        <v>16127.6</v>
      </c>
      <c r="O11" s="277">
        <v>350.5</v>
      </c>
      <c r="P11" s="277">
        <v>2932.6</v>
      </c>
      <c r="Q11" s="277">
        <v>29326</v>
      </c>
      <c r="R11" s="277">
        <v>2822.33</v>
      </c>
      <c r="S11" s="277">
        <v>483.82799999999997</v>
      </c>
      <c r="T11" s="277">
        <v>806.38000000000011</v>
      </c>
      <c r="U11" s="277">
        <v>322.55200000000002</v>
      </c>
      <c r="V11" s="277">
        <v>869</v>
      </c>
      <c r="W11" s="277">
        <v>599</v>
      </c>
      <c r="X11" s="186">
        <v>8797.7999999999993</v>
      </c>
      <c r="Y11" s="186">
        <v>25802.556666666671</v>
      </c>
      <c r="Z11" s="186">
        <v>154815.34000000003</v>
      </c>
    </row>
    <row r="12" spans="1:26" x14ac:dyDescent="0.2">
      <c r="A12" s="279">
        <v>9</v>
      </c>
      <c r="B12" s="271" t="s">
        <v>325</v>
      </c>
      <c r="C12" s="271" t="s">
        <v>326</v>
      </c>
      <c r="D12" s="272">
        <v>14</v>
      </c>
      <c r="E12" s="271" t="s">
        <v>245</v>
      </c>
      <c r="F12" s="271" t="s">
        <v>327</v>
      </c>
      <c r="G12" s="271" t="s">
        <v>338</v>
      </c>
      <c r="H12" s="274" t="s">
        <v>87</v>
      </c>
      <c r="I12" s="275">
        <v>10</v>
      </c>
      <c r="J12" s="276" t="s">
        <v>107</v>
      </c>
      <c r="K12" s="277">
        <v>16156</v>
      </c>
      <c r="L12" s="277"/>
      <c r="M12" s="277"/>
      <c r="N12" s="277">
        <v>16156</v>
      </c>
      <c r="O12" s="277">
        <v>280.39999999999998</v>
      </c>
      <c r="P12" s="277">
        <v>2943</v>
      </c>
      <c r="Q12" s="277">
        <v>29430</v>
      </c>
      <c r="R12" s="277">
        <v>2827.2999999999997</v>
      </c>
      <c r="S12" s="277">
        <v>484.68</v>
      </c>
      <c r="T12" s="277">
        <v>807.80000000000007</v>
      </c>
      <c r="U12" s="277">
        <v>323.12</v>
      </c>
      <c r="V12" s="277">
        <v>931</v>
      </c>
      <c r="W12" s="277">
        <v>571</v>
      </c>
      <c r="X12" s="186">
        <v>8829</v>
      </c>
      <c r="Y12" s="186">
        <v>25814.799999999999</v>
      </c>
      <c r="Z12" s="186">
        <v>154888.79999999999</v>
      </c>
    </row>
    <row r="13" spans="1:26" x14ac:dyDescent="0.2">
      <c r="A13" s="279">
        <v>10</v>
      </c>
      <c r="B13" s="290" t="s">
        <v>325</v>
      </c>
      <c r="C13" s="290" t="s">
        <v>326</v>
      </c>
      <c r="D13" s="272">
        <v>14</v>
      </c>
      <c r="E13" s="290" t="s">
        <v>245</v>
      </c>
      <c r="F13" s="290" t="s">
        <v>327</v>
      </c>
      <c r="G13" s="290" t="s">
        <v>358</v>
      </c>
      <c r="H13" s="291" t="s">
        <v>357</v>
      </c>
      <c r="I13" s="275">
        <v>10</v>
      </c>
      <c r="J13" s="276" t="s">
        <v>107</v>
      </c>
      <c r="K13" s="277">
        <v>16156</v>
      </c>
      <c r="L13" s="277"/>
      <c r="M13" s="277"/>
      <c r="N13" s="277">
        <v>16156</v>
      </c>
      <c r="O13" s="277"/>
      <c r="P13" s="277">
        <v>2943</v>
      </c>
      <c r="Q13" s="277">
        <v>29430</v>
      </c>
      <c r="R13" s="277">
        <v>2827.2999999999997</v>
      </c>
      <c r="S13" s="277">
        <v>484.68</v>
      </c>
      <c r="T13" s="277">
        <v>807.80000000000007</v>
      </c>
      <c r="U13" s="277">
        <v>323.12</v>
      </c>
      <c r="V13" s="277">
        <v>931</v>
      </c>
      <c r="W13" s="277">
        <v>571</v>
      </c>
      <c r="X13" s="186">
        <v>8829</v>
      </c>
      <c r="Y13" s="186">
        <v>25534.399999999998</v>
      </c>
      <c r="Z13" s="186">
        <v>153206.39999999999</v>
      </c>
    </row>
    <row r="14" spans="1:26" x14ac:dyDescent="0.2">
      <c r="A14" s="270">
        <v>11</v>
      </c>
      <c r="B14" s="271" t="s">
        <v>325</v>
      </c>
      <c r="C14" s="271" t="s">
        <v>326</v>
      </c>
      <c r="D14" s="272">
        <v>14</v>
      </c>
      <c r="E14" s="271" t="s">
        <v>245</v>
      </c>
      <c r="F14" s="271" t="s">
        <v>327</v>
      </c>
      <c r="G14" s="293" t="s">
        <v>341</v>
      </c>
      <c r="H14" s="274" t="s">
        <v>71</v>
      </c>
      <c r="I14" s="275">
        <v>11</v>
      </c>
      <c r="J14" s="276" t="s">
        <v>107</v>
      </c>
      <c r="K14" s="277">
        <v>19633</v>
      </c>
      <c r="L14" s="277"/>
      <c r="M14" s="277"/>
      <c r="N14" s="277">
        <v>19633</v>
      </c>
      <c r="O14" s="277"/>
      <c r="P14" s="277">
        <v>3608.333333333333</v>
      </c>
      <c r="Q14" s="277">
        <v>36083.333333333328</v>
      </c>
      <c r="R14" s="277">
        <v>3435.7749999999996</v>
      </c>
      <c r="S14" s="277">
        <v>588.99</v>
      </c>
      <c r="T14" s="277">
        <v>981.65000000000009</v>
      </c>
      <c r="U14" s="277">
        <v>392.66</v>
      </c>
      <c r="V14" s="277">
        <v>1261</v>
      </c>
      <c r="W14" s="277">
        <v>756</v>
      </c>
      <c r="X14" s="186">
        <v>10825</v>
      </c>
      <c r="Y14" s="186">
        <v>31258.797222222227</v>
      </c>
      <c r="Z14" s="186">
        <v>187552.78333333335</v>
      </c>
    </row>
    <row r="15" spans="1:26" x14ac:dyDescent="0.2">
      <c r="A15" s="270">
        <v>12</v>
      </c>
      <c r="B15" s="271" t="s">
        <v>325</v>
      </c>
      <c r="C15" s="271" t="s">
        <v>326</v>
      </c>
      <c r="D15" s="272">
        <v>14</v>
      </c>
      <c r="E15" s="271" t="s">
        <v>245</v>
      </c>
      <c r="F15" s="271" t="s">
        <v>327</v>
      </c>
      <c r="G15" s="271" t="s">
        <v>342</v>
      </c>
      <c r="H15" s="273" t="s">
        <v>324</v>
      </c>
      <c r="I15" s="275">
        <v>15</v>
      </c>
      <c r="J15" s="276" t="s">
        <v>107</v>
      </c>
      <c r="K15" s="277">
        <v>48963</v>
      </c>
      <c r="L15" s="277"/>
      <c r="M15" s="277"/>
      <c r="N15" s="277">
        <v>48963</v>
      </c>
      <c r="O15" s="277"/>
      <c r="P15" s="277">
        <v>8728.1666666666679</v>
      </c>
      <c r="Q15" s="277">
        <v>87281.666666666672</v>
      </c>
      <c r="R15" s="277">
        <v>8568.5249999999996</v>
      </c>
      <c r="S15" s="277">
        <v>1468.8899999999999</v>
      </c>
      <c r="T15" s="277">
        <v>2448.15</v>
      </c>
      <c r="U15" s="277">
        <v>979.26</v>
      </c>
      <c r="V15" s="277">
        <v>1989</v>
      </c>
      <c r="W15" s="277">
        <v>1417</v>
      </c>
      <c r="X15" s="186"/>
      <c r="Y15" s="186">
        <v>73834.64444444445</v>
      </c>
      <c r="Z15" s="186">
        <v>443007.8666666667</v>
      </c>
    </row>
    <row r="16" spans="1:26" x14ac:dyDescent="0.2">
      <c r="A16" s="270">
        <v>13</v>
      </c>
      <c r="B16" s="271" t="s">
        <v>325</v>
      </c>
      <c r="C16" s="271" t="s">
        <v>326</v>
      </c>
      <c r="D16" s="272">
        <v>14</v>
      </c>
      <c r="E16" s="281" t="s">
        <v>245</v>
      </c>
      <c r="F16" s="271" t="s">
        <v>327</v>
      </c>
      <c r="G16" s="271" t="s">
        <v>373</v>
      </c>
      <c r="H16" s="292" t="s">
        <v>365</v>
      </c>
      <c r="I16" s="275">
        <v>12</v>
      </c>
      <c r="J16" s="276" t="s">
        <v>107</v>
      </c>
      <c r="K16" s="277">
        <v>24345</v>
      </c>
      <c r="L16" s="277"/>
      <c r="M16" s="277"/>
      <c r="N16" s="277">
        <v>24345</v>
      </c>
      <c r="O16" s="277"/>
      <c r="P16" s="277">
        <v>4451.333333333333</v>
      </c>
      <c r="Q16" s="277">
        <v>44513.333333333336</v>
      </c>
      <c r="R16" s="277">
        <v>4260.375</v>
      </c>
      <c r="S16" s="277">
        <v>730.35</v>
      </c>
      <c r="T16" s="277">
        <v>1217.25</v>
      </c>
      <c r="U16" s="277">
        <v>486.90000000000003</v>
      </c>
      <c r="V16" s="277">
        <v>1455</v>
      </c>
      <c r="W16" s="277">
        <v>908</v>
      </c>
      <c r="X16" s="186">
        <v>13354</v>
      </c>
      <c r="Y16" s="186">
        <v>38596.097222222219</v>
      </c>
      <c r="Z16" s="186">
        <v>231576.58333333331</v>
      </c>
    </row>
    <row r="17" spans="1:16376" x14ac:dyDescent="0.2">
      <c r="Z17" s="296">
        <f>SUM(Z4:Z16)</f>
        <v>2966288.7233333336</v>
      </c>
    </row>
    <row r="20" spans="1:16376" x14ac:dyDescent="0.2">
      <c r="A20" s="270">
        <v>1</v>
      </c>
      <c r="B20" s="271" t="s">
        <v>325</v>
      </c>
      <c r="C20" s="271" t="s">
        <v>326</v>
      </c>
      <c r="D20" s="272">
        <v>14</v>
      </c>
      <c r="E20" s="271" t="s">
        <v>244</v>
      </c>
      <c r="F20" s="271" t="s">
        <v>327</v>
      </c>
      <c r="G20" s="271" t="s">
        <v>335</v>
      </c>
      <c r="H20" s="273" t="s">
        <v>343</v>
      </c>
      <c r="I20" s="275" t="s">
        <v>50</v>
      </c>
      <c r="J20" s="276" t="s">
        <v>107</v>
      </c>
      <c r="K20" s="277">
        <v>16563</v>
      </c>
      <c r="L20" s="277"/>
      <c r="M20" s="277"/>
      <c r="N20" s="277">
        <v>16563</v>
      </c>
      <c r="O20" s="277"/>
      <c r="P20" s="277">
        <v>3083.333333333333</v>
      </c>
      <c r="Q20" s="277">
        <v>30833.333333333332</v>
      </c>
      <c r="R20" s="277">
        <v>2898.5249999999996</v>
      </c>
      <c r="S20" s="277">
        <v>496.89</v>
      </c>
      <c r="T20" s="277">
        <v>828.15000000000009</v>
      </c>
      <c r="U20" s="277">
        <v>331.26</v>
      </c>
      <c r="V20" s="277">
        <v>1221</v>
      </c>
      <c r="W20" s="277">
        <v>716</v>
      </c>
      <c r="X20" s="186">
        <v>9250</v>
      </c>
      <c r="Y20" s="186">
        <v>26652.047222222223</v>
      </c>
      <c r="Z20" s="186">
        <v>159912.28333333333</v>
      </c>
      <c r="AA20" s="186"/>
      <c r="AB20" s="186"/>
      <c r="AC20" s="186"/>
      <c r="AD20" s="186"/>
      <c r="AE20" s="186"/>
      <c r="AF20" s="186"/>
      <c r="AG20" s="186"/>
      <c r="AH20" s="186"/>
      <c r="AI20" s="186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  <c r="BI20" s="188"/>
      <c r="BJ20" s="188"/>
      <c r="BK20" s="188"/>
      <c r="BL20" s="188"/>
      <c r="BM20" s="188"/>
      <c r="BN20" s="188"/>
      <c r="BO20" s="188"/>
      <c r="BP20" s="188"/>
      <c r="BQ20" s="188"/>
      <c r="BR20" s="188"/>
      <c r="BS20" s="188"/>
      <c r="BT20" s="188"/>
      <c r="BU20" s="188"/>
      <c r="BV20" s="188"/>
      <c r="BW20" s="188"/>
      <c r="BX20" s="188"/>
      <c r="BY20" s="188"/>
      <c r="BZ20" s="188"/>
      <c r="CA20" s="188"/>
      <c r="CB20" s="188"/>
      <c r="CC20" s="188"/>
      <c r="CD20" s="188"/>
      <c r="CE20" s="188"/>
      <c r="CF20" s="188"/>
      <c r="CG20" s="188"/>
      <c r="CH20" s="188"/>
      <c r="CI20" s="188"/>
      <c r="CJ20" s="188"/>
      <c r="CK20" s="188"/>
      <c r="CL20" s="188"/>
      <c r="CM20" s="188"/>
      <c r="CN20" s="188"/>
      <c r="CO20" s="188"/>
      <c r="CP20" s="188"/>
      <c r="CQ20" s="188"/>
      <c r="CR20" s="188"/>
      <c r="CS20" s="188"/>
      <c r="CT20" s="188"/>
      <c r="CU20" s="188"/>
      <c r="CV20" s="188"/>
      <c r="CW20" s="188"/>
      <c r="CX20" s="188"/>
      <c r="CY20" s="188"/>
      <c r="CZ20" s="188"/>
      <c r="DA20" s="188"/>
      <c r="DB20" s="188"/>
      <c r="DC20" s="188"/>
      <c r="DD20" s="188"/>
      <c r="DE20" s="188"/>
      <c r="DF20" s="188"/>
      <c r="DG20" s="188"/>
      <c r="DH20" s="188"/>
      <c r="DI20" s="188"/>
      <c r="DJ20" s="188"/>
      <c r="DK20" s="188"/>
      <c r="DL20" s="188"/>
      <c r="DM20" s="188"/>
      <c r="DN20" s="188"/>
      <c r="DO20" s="188"/>
      <c r="DP20" s="188"/>
      <c r="DQ20" s="188"/>
      <c r="DR20" s="188"/>
      <c r="DS20" s="188"/>
      <c r="DT20" s="188"/>
      <c r="DU20" s="188"/>
      <c r="DV20" s="188"/>
      <c r="DW20" s="188"/>
      <c r="DX20" s="188"/>
      <c r="DY20" s="188"/>
      <c r="DZ20" s="188"/>
      <c r="EA20" s="188"/>
      <c r="EB20" s="188"/>
      <c r="EC20" s="188"/>
      <c r="ED20" s="188"/>
      <c r="EE20" s="188"/>
      <c r="EF20" s="188"/>
      <c r="EG20" s="188"/>
      <c r="EH20" s="188"/>
      <c r="EI20" s="188"/>
      <c r="EJ20" s="188"/>
      <c r="EK20" s="188"/>
      <c r="EL20" s="188"/>
      <c r="EM20" s="188"/>
      <c r="EN20" s="188"/>
      <c r="EO20" s="188"/>
      <c r="EP20" s="188"/>
      <c r="EQ20" s="188"/>
      <c r="ER20" s="188"/>
      <c r="ES20" s="188"/>
      <c r="ET20" s="188"/>
      <c r="EU20" s="188"/>
      <c r="EV20" s="188"/>
      <c r="EW20" s="188"/>
      <c r="EX20" s="188"/>
      <c r="EY20" s="188"/>
      <c r="EZ20" s="188"/>
      <c r="FA20" s="188"/>
      <c r="FB20" s="188"/>
      <c r="FC20" s="188"/>
      <c r="FD20" s="188"/>
      <c r="FE20" s="188"/>
      <c r="FF20" s="188"/>
      <c r="FG20" s="188"/>
      <c r="FH20" s="188"/>
      <c r="FI20" s="188"/>
      <c r="FJ20" s="188"/>
      <c r="FK20" s="188"/>
      <c r="FL20" s="188"/>
      <c r="FM20" s="188"/>
      <c r="FN20" s="188"/>
      <c r="FO20" s="188"/>
      <c r="FP20" s="188"/>
      <c r="FQ20" s="188"/>
      <c r="FR20" s="188"/>
      <c r="FS20" s="188"/>
      <c r="FT20" s="188"/>
      <c r="FU20" s="188"/>
      <c r="FV20" s="188"/>
      <c r="FW20" s="188"/>
      <c r="FX20" s="188"/>
      <c r="FY20" s="188"/>
      <c r="FZ20" s="188"/>
      <c r="GA20" s="188"/>
      <c r="GB20" s="188"/>
      <c r="GC20" s="188"/>
      <c r="GD20" s="188"/>
      <c r="GE20" s="188"/>
      <c r="GF20" s="188"/>
      <c r="GG20" s="188"/>
      <c r="GH20" s="188"/>
      <c r="GI20" s="188"/>
      <c r="GJ20" s="188"/>
      <c r="GK20" s="188"/>
      <c r="GL20" s="188"/>
      <c r="GM20" s="188"/>
      <c r="GN20" s="188"/>
      <c r="GO20" s="188"/>
      <c r="GP20" s="188"/>
      <c r="GQ20" s="188"/>
      <c r="GR20" s="188"/>
      <c r="GS20" s="188"/>
      <c r="GT20" s="188"/>
      <c r="GU20" s="188"/>
      <c r="GV20" s="188"/>
      <c r="GW20" s="188"/>
      <c r="GX20" s="188"/>
      <c r="GY20" s="188"/>
      <c r="GZ20" s="188"/>
      <c r="HA20" s="188"/>
      <c r="HB20" s="188"/>
      <c r="HC20" s="188"/>
      <c r="HD20" s="188"/>
      <c r="HE20" s="188"/>
      <c r="HF20" s="188"/>
      <c r="HG20" s="188"/>
      <c r="HH20" s="188"/>
      <c r="HI20" s="188"/>
      <c r="HJ20" s="188"/>
      <c r="HK20" s="188"/>
      <c r="HL20" s="188"/>
      <c r="HM20" s="188"/>
      <c r="HN20" s="188"/>
      <c r="HO20" s="188"/>
      <c r="HP20" s="188"/>
      <c r="HQ20" s="188"/>
      <c r="HR20" s="188"/>
      <c r="HS20" s="188"/>
      <c r="HT20" s="188"/>
      <c r="HU20" s="188"/>
      <c r="HV20" s="188"/>
      <c r="HW20" s="188"/>
      <c r="HX20" s="188"/>
      <c r="HY20" s="188"/>
      <c r="HZ20" s="188"/>
      <c r="IA20" s="188"/>
      <c r="IB20" s="188"/>
      <c r="IC20" s="188"/>
      <c r="ID20" s="188"/>
      <c r="IE20" s="188"/>
      <c r="IF20" s="188"/>
      <c r="IG20" s="188"/>
      <c r="IH20" s="188"/>
      <c r="II20" s="188"/>
      <c r="IJ20" s="188"/>
      <c r="IK20" s="188"/>
      <c r="IL20" s="188"/>
      <c r="IM20" s="188"/>
      <c r="IN20" s="188"/>
      <c r="IO20" s="188"/>
      <c r="IP20" s="188"/>
      <c r="IQ20" s="188"/>
      <c r="IR20" s="188"/>
      <c r="IS20" s="188"/>
      <c r="IT20" s="188"/>
      <c r="IU20" s="188"/>
      <c r="IV20" s="188"/>
      <c r="IW20" s="188"/>
      <c r="IX20" s="188"/>
      <c r="IY20" s="188"/>
      <c r="IZ20" s="188"/>
      <c r="JA20" s="188"/>
      <c r="JB20" s="188"/>
      <c r="JC20" s="188"/>
      <c r="JD20" s="188"/>
      <c r="JE20" s="188"/>
      <c r="JF20" s="188"/>
      <c r="JG20" s="188"/>
      <c r="JH20" s="188"/>
      <c r="JI20" s="188"/>
      <c r="JJ20" s="188"/>
      <c r="JK20" s="188"/>
      <c r="JL20" s="188"/>
      <c r="JM20" s="188"/>
      <c r="JN20" s="188"/>
      <c r="JO20" s="188"/>
      <c r="JP20" s="188"/>
      <c r="JQ20" s="188"/>
      <c r="JR20" s="188"/>
      <c r="JS20" s="188"/>
      <c r="JT20" s="188"/>
      <c r="JU20" s="188"/>
      <c r="JV20" s="188"/>
      <c r="JW20" s="188"/>
      <c r="JX20" s="188"/>
      <c r="JY20" s="188"/>
      <c r="JZ20" s="188"/>
      <c r="KA20" s="188"/>
      <c r="KB20" s="188"/>
      <c r="KC20" s="188"/>
      <c r="KD20" s="188"/>
      <c r="KE20" s="188"/>
      <c r="KF20" s="188"/>
      <c r="KG20" s="188"/>
      <c r="KH20" s="188"/>
      <c r="KI20" s="188"/>
      <c r="KJ20" s="188"/>
      <c r="KK20" s="188"/>
      <c r="KL20" s="188"/>
      <c r="KM20" s="188"/>
      <c r="KN20" s="188"/>
      <c r="KO20" s="188"/>
      <c r="KP20" s="188"/>
      <c r="KQ20" s="188"/>
      <c r="KR20" s="188"/>
      <c r="KS20" s="188"/>
      <c r="KT20" s="188"/>
      <c r="KU20" s="188"/>
      <c r="KV20" s="188"/>
      <c r="KW20" s="188"/>
      <c r="KX20" s="188"/>
      <c r="KY20" s="188"/>
      <c r="KZ20" s="188"/>
      <c r="LA20" s="188"/>
      <c r="LB20" s="188"/>
      <c r="LC20" s="188"/>
      <c r="LD20" s="188"/>
      <c r="LE20" s="188"/>
      <c r="LF20" s="188"/>
      <c r="LG20" s="188"/>
      <c r="LH20" s="188"/>
      <c r="LI20" s="188"/>
      <c r="LJ20" s="188"/>
      <c r="LK20" s="188"/>
      <c r="LL20" s="188"/>
      <c r="LM20" s="188"/>
      <c r="LN20" s="188"/>
      <c r="LO20" s="188"/>
      <c r="LP20" s="188"/>
      <c r="LQ20" s="188"/>
      <c r="LR20" s="188"/>
      <c r="LS20" s="188"/>
      <c r="LT20" s="188"/>
      <c r="LU20" s="188"/>
      <c r="LV20" s="188"/>
      <c r="LW20" s="188"/>
      <c r="LX20" s="188"/>
      <c r="LY20" s="188"/>
      <c r="LZ20" s="188"/>
      <c r="MA20" s="188"/>
      <c r="MB20" s="188"/>
      <c r="MC20" s="188"/>
      <c r="MD20" s="188"/>
      <c r="ME20" s="188"/>
      <c r="MF20" s="188"/>
      <c r="MG20" s="188"/>
      <c r="MH20" s="188"/>
      <c r="MI20" s="188"/>
      <c r="MJ20" s="188"/>
      <c r="MK20" s="188"/>
      <c r="ML20" s="188"/>
      <c r="MM20" s="188"/>
      <c r="MN20" s="188"/>
      <c r="MO20" s="188"/>
      <c r="MP20" s="188"/>
      <c r="MQ20" s="188"/>
      <c r="MR20" s="188"/>
      <c r="MS20" s="188"/>
      <c r="MT20" s="188"/>
      <c r="MU20" s="188"/>
      <c r="MV20" s="188"/>
      <c r="MW20" s="188"/>
      <c r="MX20" s="188"/>
      <c r="MY20" s="188"/>
      <c r="MZ20" s="188"/>
      <c r="NA20" s="188"/>
      <c r="NB20" s="188"/>
      <c r="NC20" s="188"/>
      <c r="ND20" s="188"/>
      <c r="NE20" s="188"/>
      <c r="NF20" s="188"/>
      <c r="NG20" s="188"/>
      <c r="NH20" s="188"/>
      <c r="NI20" s="188"/>
      <c r="NJ20" s="188"/>
      <c r="NK20" s="188"/>
      <c r="NL20" s="188"/>
      <c r="NM20" s="188"/>
      <c r="NN20" s="188"/>
      <c r="NO20" s="188"/>
      <c r="NP20" s="188"/>
      <c r="NQ20" s="188"/>
      <c r="NR20" s="188"/>
      <c r="NS20" s="188"/>
      <c r="NT20" s="188"/>
      <c r="NU20" s="188"/>
      <c r="NV20" s="188"/>
      <c r="NW20" s="188"/>
      <c r="NX20" s="188"/>
      <c r="NY20" s="188"/>
      <c r="NZ20" s="188"/>
      <c r="OA20" s="188"/>
      <c r="OB20" s="188"/>
      <c r="OC20" s="188"/>
      <c r="OD20" s="188"/>
      <c r="OE20" s="188"/>
      <c r="OF20" s="188"/>
      <c r="OG20" s="188"/>
      <c r="OH20" s="188"/>
      <c r="OI20" s="188"/>
      <c r="OJ20" s="188"/>
      <c r="OK20" s="188"/>
      <c r="OL20" s="188"/>
      <c r="OM20" s="188"/>
      <c r="ON20" s="188"/>
      <c r="OO20" s="188"/>
      <c r="OP20" s="188"/>
      <c r="OQ20" s="188"/>
      <c r="OR20" s="188"/>
      <c r="OS20" s="188"/>
      <c r="OT20" s="188"/>
      <c r="OU20" s="188"/>
      <c r="OV20" s="188"/>
      <c r="OW20" s="188"/>
      <c r="OX20" s="188"/>
      <c r="OY20" s="188"/>
      <c r="OZ20" s="188"/>
      <c r="PA20" s="188"/>
      <c r="PB20" s="188"/>
      <c r="PC20" s="188"/>
      <c r="PD20" s="188"/>
      <c r="PE20" s="188"/>
      <c r="PF20" s="188"/>
      <c r="PG20" s="188"/>
      <c r="PH20" s="188"/>
      <c r="PI20" s="188"/>
      <c r="PJ20" s="188"/>
      <c r="PK20" s="188"/>
      <c r="PL20" s="188"/>
      <c r="PM20" s="188"/>
      <c r="PN20" s="188"/>
      <c r="PO20" s="188"/>
      <c r="PP20" s="188"/>
      <c r="PQ20" s="188"/>
      <c r="PR20" s="188"/>
      <c r="PS20" s="188"/>
      <c r="PT20" s="188"/>
      <c r="PU20" s="188"/>
      <c r="PV20" s="188"/>
      <c r="PW20" s="188"/>
      <c r="PX20" s="188"/>
      <c r="PY20" s="188"/>
      <c r="PZ20" s="188"/>
      <c r="QA20" s="188"/>
      <c r="QB20" s="188"/>
      <c r="QC20" s="188"/>
      <c r="QD20" s="188"/>
      <c r="QE20" s="188"/>
      <c r="QF20" s="188"/>
      <c r="QG20" s="188"/>
      <c r="QH20" s="188"/>
      <c r="QI20" s="188"/>
      <c r="QJ20" s="188"/>
      <c r="QK20" s="188"/>
      <c r="QL20" s="188"/>
      <c r="QM20" s="188"/>
      <c r="QN20" s="188"/>
      <c r="QO20" s="188"/>
      <c r="QP20" s="188"/>
      <c r="QQ20" s="188"/>
      <c r="QR20" s="188"/>
      <c r="QS20" s="188"/>
      <c r="QT20" s="188"/>
      <c r="QU20" s="188"/>
      <c r="QV20" s="188"/>
      <c r="QW20" s="188"/>
      <c r="QX20" s="188"/>
      <c r="QY20" s="188"/>
      <c r="QZ20" s="188"/>
      <c r="RA20" s="188"/>
      <c r="RB20" s="188"/>
      <c r="RC20" s="188"/>
      <c r="RD20" s="188"/>
      <c r="RE20" s="188"/>
      <c r="RF20" s="188"/>
      <c r="RG20" s="188"/>
      <c r="RH20" s="188"/>
      <c r="RI20" s="188"/>
      <c r="RJ20" s="188"/>
      <c r="RK20" s="188"/>
      <c r="RL20" s="188"/>
      <c r="RM20" s="188"/>
      <c r="RN20" s="188"/>
      <c r="RO20" s="188"/>
      <c r="RP20" s="188"/>
      <c r="RQ20" s="188"/>
      <c r="RR20" s="188"/>
      <c r="RS20" s="188"/>
      <c r="RT20" s="188"/>
      <c r="RU20" s="188"/>
      <c r="RV20" s="188"/>
      <c r="RW20" s="188"/>
      <c r="RX20" s="188"/>
      <c r="RY20" s="188"/>
      <c r="RZ20" s="188"/>
      <c r="SA20" s="188"/>
      <c r="SB20" s="188"/>
      <c r="SC20" s="188"/>
      <c r="SD20" s="188"/>
      <c r="SE20" s="188"/>
      <c r="SF20" s="188"/>
      <c r="SG20" s="188"/>
      <c r="SH20" s="188"/>
      <c r="SI20" s="188"/>
      <c r="SJ20" s="188"/>
      <c r="SK20" s="188"/>
      <c r="SL20" s="188"/>
      <c r="SM20" s="188"/>
      <c r="SN20" s="188"/>
      <c r="SO20" s="188"/>
      <c r="SP20" s="188"/>
      <c r="SQ20" s="188"/>
      <c r="SR20" s="188"/>
      <c r="SS20" s="188"/>
      <c r="ST20" s="188"/>
      <c r="SU20" s="188"/>
      <c r="SV20" s="188"/>
      <c r="SW20" s="188"/>
      <c r="SX20" s="188"/>
      <c r="SY20" s="188"/>
      <c r="SZ20" s="188"/>
      <c r="TA20" s="188"/>
      <c r="TB20" s="188"/>
      <c r="TC20" s="188"/>
      <c r="TD20" s="188"/>
      <c r="TE20" s="188"/>
      <c r="TF20" s="188"/>
      <c r="TG20" s="188"/>
      <c r="TH20" s="188"/>
      <c r="TI20" s="188"/>
      <c r="TJ20" s="188"/>
      <c r="TK20" s="188"/>
      <c r="TL20" s="188"/>
      <c r="TM20" s="188"/>
      <c r="TN20" s="188"/>
      <c r="TO20" s="188"/>
      <c r="TP20" s="188"/>
      <c r="TQ20" s="188"/>
      <c r="TR20" s="188"/>
      <c r="TS20" s="188"/>
      <c r="TT20" s="188"/>
      <c r="TU20" s="188"/>
      <c r="TV20" s="188"/>
      <c r="TW20" s="188"/>
      <c r="TX20" s="188"/>
      <c r="TY20" s="188"/>
      <c r="TZ20" s="188"/>
      <c r="UA20" s="188"/>
      <c r="UB20" s="188"/>
      <c r="UC20" s="188"/>
      <c r="UD20" s="188"/>
      <c r="UE20" s="188"/>
      <c r="UF20" s="188"/>
      <c r="UG20" s="188"/>
      <c r="UH20" s="188"/>
      <c r="UI20" s="188"/>
      <c r="UJ20" s="188"/>
      <c r="UK20" s="188"/>
      <c r="UL20" s="188"/>
      <c r="UM20" s="188"/>
      <c r="UN20" s="188"/>
      <c r="UO20" s="188"/>
      <c r="UP20" s="188"/>
      <c r="UQ20" s="188"/>
      <c r="UR20" s="188"/>
      <c r="US20" s="188"/>
      <c r="UT20" s="188"/>
      <c r="UU20" s="188"/>
      <c r="UV20" s="188"/>
      <c r="UW20" s="188"/>
      <c r="UX20" s="188"/>
      <c r="UY20" s="188"/>
      <c r="UZ20" s="188"/>
      <c r="VA20" s="188"/>
      <c r="VB20" s="187"/>
      <c r="VC20" s="187"/>
      <c r="VD20" s="187"/>
      <c r="VE20" s="187"/>
      <c r="VF20" s="187"/>
      <c r="VG20" s="187"/>
      <c r="VH20" s="187"/>
      <c r="VI20" s="187"/>
      <c r="VJ20" s="187"/>
      <c r="VK20" s="187"/>
      <c r="VL20" s="187"/>
      <c r="VM20" s="187"/>
      <c r="VN20" s="187"/>
      <c r="VO20" s="187"/>
      <c r="VP20" s="187"/>
      <c r="VQ20" s="187"/>
      <c r="VR20" s="187"/>
      <c r="VS20" s="187"/>
      <c r="VT20" s="187"/>
      <c r="VU20" s="187"/>
      <c r="VV20" s="187"/>
      <c r="VW20" s="187"/>
      <c r="VX20" s="187"/>
      <c r="VY20" s="187"/>
      <c r="VZ20" s="187"/>
      <c r="WA20" s="187"/>
      <c r="WB20" s="187"/>
      <c r="WC20" s="187"/>
      <c r="WD20" s="187"/>
      <c r="WE20" s="187"/>
      <c r="WF20" s="187"/>
      <c r="WG20" s="187"/>
      <c r="WH20" s="187"/>
      <c r="WI20" s="187"/>
      <c r="WJ20" s="187"/>
      <c r="WK20" s="187"/>
      <c r="WL20" s="187"/>
      <c r="WM20" s="187"/>
      <c r="WN20" s="187"/>
      <c r="WO20" s="187"/>
      <c r="WP20" s="187"/>
      <c r="WQ20" s="187"/>
      <c r="WR20" s="187"/>
      <c r="WS20" s="187"/>
      <c r="WT20" s="187"/>
      <c r="WU20" s="187"/>
      <c r="WV20" s="187"/>
      <c r="WW20" s="187"/>
      <c r="WX20" s="187"/>
      <c r="WY20" s="187"/>
      <c r="WZ20" s="187"/>
      <c r="XA20" s="187"/>
      <c r="XB20" s="187"/>
      <c r="XC20" s="187"/>
      <c r="XD20" s="187"/>
      <c r="XE20" s="187"/>
      <c r="XF20" s="187"/>
      <c r="XG20" s="187"/>
      <c r="XH20" s="187"/>
      <c r="XI20" s="187"/>
      <c r="XJ20" s="187"/>
      <c r="XK20" s="187"/>
      <c r="XL20" s="187"/>
      <c r="XM20" s="187"/>
      <c r="XN20" s="187"/>
      <c r="XO20" s="187"/>
      <c r="XP20" s="187"/>
      <c r="XQ20" s="187"/>
      <c r="XR20" s="187"/>
      <c r="XS20" s="187"/>
      <c r="XT20" s="187"/>
      <c r="XU20" s="187"/>
      <c r="XV20" s="187"/>
      <c r="XW20" s="187"/>
      <c r="XX20" s="187"/>
      <c r="XY20" s="187"/>
      <c r="XZ20" s="187"/>
      <c r="YA20" s="187"/>
      <c r="YB20" s="187"/>
      <c r="YC20" s="187"/>
      <c r="YD20" s="187"/>
      <c r="YE20" s="187"/>
      <c r="YF20" s="187"/>
      <c r="YG20" s="187"/>
      <c r="YH20" s="187"/>
      <c r="YI20" s="187"/>
      <c r="YJ20" s="187"/>
      <c r="YK20" s="187"/>
      <c r="YL20" s="187"/>
      <c r="YM20" s="187"/>
      <c r="YN20" s="187"/>
      <c r="YO20" s="187"/>
      <c r="YP20" s="187"/>
      <c r="YQ20" s="187"/>
      <c r="YR20" s="187"/>
      <c r="YS20" s="187"/>
      <c r="YT20" s="187"/>
      <c r="YU20" s="187"/>
      <c r="YV20" s="187"/>
      <c r="YW20" s="187"/>
      <c r="YX20" s="187"/>
      <c r="YY20" s="187"/>
      <c r="YZ20" s="187"/>
      <c r="ZA20" s="187"/>
      <c r="ZB20" s="187"/>
      <c r="ZC20" s="187"/>
      <c r="ZD20" s="187"/>
      <c r="ZE20" s="187"/>
      <c r="ZF20" s="187"/>
      <c r="ZG20" s="187"/>
      <c r="ZH20" s="187"/>
      <c r="ZI20" s="187"/>
      <c r="ZJ20" s="187"/>
      <c r="ZK20" s="187"/>
      <c r="ZL20" s="187"/>
      <c r="ZM20" s="187"/>
      <c r="ZN20" s="187"/>
      <c r="ZO20" s="187"/>
      <c r="ZP20" s="187"/>
      <c r="ZQ20" s="187"/>
      <c r="ZR20" s="187"/>
      <c r="ZS20" s="187"/>
      <c r="ZT20" s="187"/>
      <c r="ZU20" s="187"/>
      <c r="ZV20" s="187"/>
      <c r="ZW20" s="187"/>
      <c r="ZX20" s="187"/>
      <c r="ZY20" s="187"/>
      <c r="ZZ20" s="187"/>
      <c r="AAA20" s="187"/>
      <c r="AAB20" s="187"/>
      <c r="AAC20" s="187"/>
      <c r="AAD20" s="187"/>
      <c r="AAE20" s="187"/>
      <c r="AAF20" s="187"/>
      <c r="AAG20" s="187"/>
      <c r="AAH20" s="187"/>
      <c r="AAI20" s="187"/>
      <c r="AAJ20" s="187"/>
      <c r="AAK20" s="187"/>
      <c r="AAL20" s="187"/>
      <c r="AAM20" s="187"/>
      <c r="AAN20" s="187"/>
      <c r="AAO20" s="187"/>
      <c r="AAP20" s="187"/>
      <c r="AAQ20" s="187"/>
      <c r="AAR20" s="187"/>
      <c r="AAS20" s="187"/>
      <c r="AAT20" s="187"/>
      <c r="AAU20" s="187"/>
      <c r="AAV20" s="187"/>
      <c r="AAW20" s="187"/>
      <c r="AAX20" s="187"/>
      <c r="AAY20" s="187"/>
      <c r="AAZ20" s="187"/>
      <c r="ABA20" s="187"/>
      <c r="ABB20" s="187"/>
      <c r="ABC20" s="187"/>
      <c r="ABD20" s="187"/>
      <c r="ABE20" s="187"/>
      <c r="ABF20" s="187"/>
      <c r="ABG20" s="187"/>
      <c r="ABH20" s="187"/>
      <c r="ABI20" s="187"/>
      <c r="ABJ20" s="187"/>
      <c r="ABK20" s="187"/>
      <c r="ABL20" s="187"/>
      <c r="ABM20" s="187"/>
      <c r="ABN20" s="187"/>
      <c r="ABO20" s="187"/>
      <c r="ABP20" s="187"/>
      <c r="ABQ20" s="187"/>
      <c r="ABR20" s="187"/>
      <c r="ABS20" s="187"/>
      <c r="ABT20" s="187"/>
      <c r="ABU20" s="187"/>
      <c r="ABV20" s="187"/>
      <c r="ABW20" s="187"/>
      <c r="ABX20" s="187"/>
      <c r="ABY20" s="187"/>
      <c r="ABZ20" s="187"/>
      <c r="ACA20" s="187"/>
      <c r="ACB20" s="187"/>
      <c r="ACC20" s="187"/>
      <c r="ACD20" s="187"/>
      <c r="ACE20" s="187"/>
      <c r="ACF20" s="187"/>
      <c r="ACG20" s="187"/>
      <c r="ACH20" s="187"/>
      <c r="ACI20" s="187"/>
      <c r="ACJ20" s="187"/>
      <c r="ACK20" s="187"/>
      <c r="ACL20" s="187"/>
      <c r="ACM20" s="187"/>
      <c r="ACN20" s="187"/>
      <c r="ACO20" s="187"/>
      <c r="ACP20" s="187"/>
      <c r="ACQ20" s="187"/>
      <c r="ACR20" s="187"/>
      <c r="ACS20" s="187"/>
      <c r="ACT20" s="187"/>
      <c r="ACU20" s="187"/>
      <c r="ACV20" s="187"/>
      <c r="ACW20" s="187"/>
      <c r="ACX20" s="187"/>
      <c r="ACY20" s="187"/>
      <c r="ACZ20" s="187"/>
      <c r="ADA20" s="187"/>
      <c r="ADB20" s="187"/>
      <c r="ADC20" s="187"/>
      <c r="ADD20" s="187"/>
      <c r="ADE20" s="187"/>
      <c r="ADF20" s="187"/>
      <c r="ADG20" s="187"/>
      <c r="ADH20" s="187"/>
      <c r="ADI20" s="187"/>
      <c r="ADJ20" s="187"/>
      <c r="ADK20" s="187"/>
      <c r="ADL20" s="187"/>
      <c r="ADM20" s="187"/>
      <c r="ADN20" s="187"/>
      <c r="ADO20" s="187"/>
      <c r="ADP20" s="187"/>
      <c r="ADQ20" s="187"/>
      <c r="ADR20" s="187"/>
      <c r="ADS20" s="187"/>
      <c r="ADT20" s="187"/>
      <c r="ADU20" s="187"/>
      <c r="ADV20" s="187"/>
      <c r="ADW20" s="187"/>
      <c r="ADX20" s="187"/>
      <c r="ADY20" s="187"/>
      <c r="ADZ20" s="187"/>
      <c r="AEA20" s="187"/>
      <c r="AEB20" s="187"/>
      <c r="AEC20" s="187"/>
      <c r="AED20" s="187"/>
      <c r="AEE20" s="187"/>
      <c r="AEF20" s="187"/>
      <c r="AEG20" s="187"/>
      <c r="AEH20" s="187"/>
      <c r="AEI20" s="187"/>
      <c r="AEJ20" s="187"/>
      <c r="AEK20" s="187"/>
      <c r="AEL20" s="187"/>
      <c r="AEM20" s="187"/>
      <c r="AEN20" s="187"/>
      <c r="AEO20" s="187"/>
      <c r="AEP20" s="187"/>
      <c r="AEQ20" s="187"/>
      <c r="AER20" s="187"/>
      <c r="AES20" s="187"/>
      <c r="AET20" s="187"/>
      <c r="AEU20" s="187"/>
      <c r="AEV20" s="187"/>
      <c r="AEW20" s="187"/>
      <c r="AEX20" s="187"/>
      <c r="AEY20" s="187"/>
      <c r="AEZ20" s="187"/>
      <c r="AFA20" s="187"/>
      <c r="AFB20" s="187"/>
      <c r="AFC20" s="187"/>
      <c r="AFD20" s="187"/>
      <c r="AFE20" s="187"/>
      <c r="AFF20" s="187"/>
      <c r="AFG20" s="187"/>
      <c r="AFH20" s="187"/>
      <c r="AFI20" s="187"/>
      <c r="AFJ20" s="187"/>
      <c r="AFK20" s="187"/>
      <c r="AFL20" s="187"/>
      <c r="AFM20" s="187"/>
      <c r="AFN20" s="187"/>
      <c r="AFO20" s="187"/>
      <c r="AFP20" s="187"/>
      <c r="AFQ20" s="187"/>
      <c r="AFR20" s="187"/>
      <c r="AFS20" s="187"/>
      <c r="AFT20" s="187"/>
      <c r="AFU20" s="187"/>
      <c r="AFV20" s="187"/>
      <c r="AFW20" s="187"/>
      <c r="AFX20" s="187"/>
      <c r="AFY20" s="187"/>
      <c r="AFZ20" s="187"/>
      <c r="AGA20" s="187"/>
      <c r="AGB20" s="187"/>
      <c r="AGC20" s="187"/>
      <c r="AGD20" s="187"/>
      <c r="AGE20" s="187"/>
      <c r="AGF20" s="187"/>
      <c r="AGG20" s="187"/>
      <c r="AGH20" s="187"/>
      <c r="AGI20" s="187"/>
      <c r="AGJ20" s="187"/>
      <c r="AGK20" s="187"/>
      <c r="AGL20" s="187"/>
      <c r="AGM20" s="187"/>
      <c r="AGN20" s="187"/>
      <c r="AGO20" s="187"/>
      <c r="AGP20" s="187"/>
      <c r="AGQ20" s="187"/>
      <c r="AGR20" s="187"/>
      <c r="AGS20" s="187"/>
      <c r="AGT20" s="187"/>
      <c r="AGU20" s="187"/>
      <c r="AGV20" s="187"/>
      <c r="AGW20" s="187"/>
      <c r="AGX20" s="187"/>
      <c r="AGY20" s="187"/>
      <c r="AGZ20" s="187"/>
      <c r="AHA20" s="187"/>
      <c r="AHB20" s="187"/>
      <c r="AHC20" s="187"/>
      <c r="AHD20" s="187"/>
      <c r="AHE20" s="187"/>
      <c r="AHF20" s="187"/>
      <c r="AHG20" s="187"/>
      <c r="AHH20" s="187"/>
      <c r="AHI20" s="187"/>
      <c r="AHJ20" s="187"/>
      <c r="AHK20" s="187"/>
      <c r="AHL20" s="187"/>
      <c r="AHM20" s="187"/>
      <c r="AHN20" s="187"/>
      <c r="AHO20" s="187"/>
      <c r="AHP20" s="187"/>
      <c r="AHQ20" s="187"/>
      <c r="AHR20" s="187"/>
      <c r="AHS20" s="187"/>
      <c r="AHT20" s="187"/>
      <c r="AHU20" s="187"/>
      <c r="AHV20" s="187"/>
      <c r="AHW20" s="187"/>
      <c r="AHX20" s="187"/>
      <c r="AHY20" s="187"/>
      <c r="AHZ20" s="187"/>
      <c r="AIA20" s="187"/>
      <c r="AIB20" s="187"/>
      <c r="AIC20" s="187"/>
      <c r="AID20" s="187"/>
      <c r="AIE20" s="187"/>
      <c r="AIF20" s="187"/>
      <c r="AIG20" s="187"/>
      <c r="AIH20" s="187"/>
      <c r="AII20" s="187"/>
      <c r="AIJ20" s="187"/>
      <c r="AIK20" s="187"/>
      <c r="AIL20" s="187"/>
      <c r="AIM20" s="187"/>
      <c r="AIN20" s="187"/>
      <c r="AIO20" s="187"/>
      <c r="AIP20" s="187"/>
      <c r="AIQ20" s="187"/>
      <c r="AIR20" s="187"/>
      <c r="AIS20" s="187"/>
      <c r="AIT20" s="187"/>
      <c r="AIU20" s="187"/>
      <c r="AIV20" s="187"/>
      <c r="AIW20" s="187"/>
      <c r="AIX20" s="187"/>
      <c r="AIY20" s="187"/>
      <c r="AIZ20" s="187"/>
      <c r="AJA20" s="187"/>
      <c r="AJB20" s="187"/>
      <c r="AJC20" s="187"/>
      <c r="AJD20" s="187"/>
      <c r="AJE20" s="187"/>
      <c r="AJF20" s="187"/>
      <c r="AJG20" s="187"/>
      <c r="AJH20" s="187"/>
      <c r="AJI20" s="187"/>
      <c r="AJJ20" s="187"/>
      <c r="AJK20" s="187"/>
      <c r="AJL20" s="187"/>
      <c r="AJM20" s="187"/>
      <c r="AJN20" s="187"/>
      <c r="AJO20" s="187"/>
      <c r="AJP20" s="187"/>
      <c r="AJQ20" s="187"/>
      <c r="AJR20" s="187"/>
      <c r="AJS20" s="187"/>
      <c r="AJT20" s="187"/>
      <c r="AJU20" s="187"/>
      <c r="AJV20" s="187"/>
      <c r="AJW20" s="187"/>
      <c r="AJX20" s="187"/>
      <c r="AJY20" s="187"/>
      <c r="AJZ20" s="187"/>
      <c r="AKA20" s="187"/>
      <c r="AKB20" s="187"/>
      <c r="AKC20" s="187"/>
      <c r="AKD20" s="187"/>
      <c r="AKE20" s="187"/>
      <c r="AKF20" s="187"/>
      <c r="AKG20" s="187"/>
      <c r="AKH20" s="187"/>
      <c r="AKI20" s="187"/>
      <c r="AKJ20" s="187"/>
      <c r="AKK20" s="187"/>
      <c r="AKL20" s="187"/>
      <c r="AKM20" s="187"/>
      <c r="AKN20" s="187"/>
      <c r="AKO20" s="187"/>
      <c r="AKP20" s="187"/>
      <c r="AKQ20" s="187"/>
      <c r="AKR20" s="187"/>
      <c r="AKS20" s="187"/>
      <c r="AKT20" s="187"/>
      <c r="AKU20" s="187"/>
      <c r="AKV20" s="187"/>
      <c r="AKW20" s="187"/>
      <c r="AKX20" s="187"/>
      <c r="AKY20" s="187"/>
      <c r="AKZ20" s="187"/>
      <c r="ALA20" s="187"/>
      <c r="ALB20" s="187"/>
      <c r="ALC20" s="187"/>
      <c r="ALD20" s="187"/>
      <c r="ALE20" s="187"/>
      <c r="ALF20" s="187"/>
      <c r="ALG20" s="187"/>
      <c r="ALH20" s="187"/>
      <c r="ALI20" s="187"/>
      <c r="ALJ20" s="187"/>
      <c r="ALK20" s="187"/>
      <c r="ALL20" s="187"/>
      <c r="ALM20" s="187"/>
      <c r="ALN20" s="187"/>
      <c r="ALO20" s="187"/>
      <c r="ALP20" s="187"/>
      <c r="ALQ20" s="187"/>
      <c r="ALR20" s="187"/>
      <c r="ALS20" s="187"/>
      <c r="ALT20" s="187"/>
      <c r="ALU20" s="187"/>
      <c r="ALV20" s="187"/>
      <c r="ALW20" s="187"/>
      <c r="ALX20" s="187"/>
      <c r="ALY20" s="187"/>
      <c r="ALZ20" s="187"/>
      <c r="AMA20" s="187"/>
      <c r="AMB20" s="187"/>
      <c r="AMC20" s="187"/>
      <c r="AMD20" s="187"/>
      <c r="AME20" s="187"/>
      <c r="AMF20" s="187"/>
      <c r="AMG20" s="187"/>
      <c r="AMH20" s="187"/>
      <c r="AMI20" s="187"/>
      <c r="AMJ20" s="187"/>
      <c r="AMK20" s="187"/>
      <c r="AML20" s="187"/>
      <c r="AMM20" s="187"/>
      <c r="AMN20" s="187"/>
      <c r="AMO20" s="187"/>
      <c r="AMP20" s="187"/>
      <c r="AMQ20" s="187"/>
      <c r="AMR20" s="187"/>
      <c r="AMS20" s="187"/>
      <c r="AMT20" s="187"/>
      <c r="AMU20" s="187"/>
      <c r="AMV20" s="187"/>
      <c r="AMW20" s="187"/>
      <c r="AMX20" s="187"/>
      <c r="AMY20" s="187"/>
      <c r="AMZ20" s="187"/>
      <c r="ANA20" s="187"/>
      <c r="ANB20" s="187"/>
      <c r="ANC20" s="187"/>
      <c r="AND20" s="187"/>
      <c r="ANE20" s="187"/>
      <c r="ANF20" s="187"/>
      <c r="ANG20" s="187"/>
      <c r="ANH20" s="187"/>
      <c r="ANI20" s="187"/>
      <c r="ANJ20" s="187"/>
      <c r="ANK20" s="187"/>
      <c r="ANL20" s="187"/>
      <c r="ANM20" s="187"/>
      <c r="ANN20" s="187"/>
      <c r="ANO20" s="187"/>
      <c r="ANP20" s="187"/>
      <c r="ANQ20" s="187"/>
      <c r="ANR20" s="187"/>
      <c r="ANS20" s="187"/>
      <c r="ANT20" s="187"/>
      <c r="ANU20" s="187"/>
      <c r="ANV20" s="187"/>
      <c r="ANW20" s="187"/>
      <c r="ANX20" s="187"/>
      <c r="ANY20" s="187"/>
      <c r="ANZ20" s="187"/>
      <c r="AOA20" s="187"/>
      <c r="AOB20" s="187"/>
      <c r="AOC20" s="187"/>
      <c r="AOD20" s="187"/>
      <c r="AOE20" s="187"/>
      <c r="AOF20" s="187"/>
      <c r="AOG20" s="187"/>
      <c r="AOH20" s="187"/>
      <c r="AOI20" s="187"/>
      <c r="AOJ20" s="187"/>
      <c r="AOK20" s="187"/>
      <c r="AOL20" s="187"/>
      <c r="AOM20" s="187"/>
      <c r="AON20" s="187"/>
      <c r="AOO20" s="187"/>
      <c r="AOP20" s="187"/>
      <c r="AOQ20" s="187"/>
      <c r="AOR20" s="187"/>
      <c r="AOS20" s="187"/>
      <c r="AOT20" s="187"/>
      <c r="AOU20" s="187"/>
      <c r="AOV20" s="187"/>
      <c r="AOW20" s="187"/>
      <c r="AOX20" s="187"/>
      <c r="AOY20" s="187"/>
      <c r="AOZ20" s="187"/>
      <c r="APA20" s="187"/>
      <c r="APB20" s="187"/>
      <c r="APC20" s="187"/>
      <c r="APD20" s="187"/>
      <c r="APE20" s="187"/>
      <c r="APF20" s="187"/>
      <c r="APG20" s="187"/>
      <c r="APH20" s="187"/>
      <c r="API20" s="187"/>
      <c r="APJ20" s="187"/>
      <c r="APK20" s="187"/>
      <c r="APL20" s="187"/>
      <c r="APM20" s="187"/>
      <c r="APN20" s="187"/>
      <c r="APO20" s="187"/>
      <c r="APP20" s="187"/>
      <c r="APQ20" s="187"/>
      <c r="APR20" s="187"/>
      <c r="APS20" s="187"/>
      <c r="APT20" s="187"/>
      <c r="APU20" s="187"/>
      <c r="APV20" s="187"/>
      <c r="APW20" s="187"/>
      <c r="APX20" s="187"/>
      <c r="APY20" s="187"/>
      <c r="APZ20" s="187"/>
      <c r="AQA20" s="187"/>
      <c r="AQB20" s="187"/>
      <c r="AQC20" s="187"/>
      <c r="AQD20" s="187"/>
      <c r="AQE20" s="187"/>
      <c r="AQF20" s="187"/>
      <c r="AQG20" s="187"/>
      <c r="AQH20" s="187"/>
      <c r="AQI20" s="187"/>
      <c r="AQJ20" s="187"/>
      <c r="AQK20" s="187"/>
      <c r="AQL20" s="187"/>
      <c r="AQM20" s="187"/>
      <c r="AQN20" s="187"/>
      <c r="AQO20" s="187"/>
      <c r="AQP20" s="187"/>
      <c r="AQQ20" s="187"/>
      <c r="AQR20" s="187"/>
      <c r="AQS20" s="187"/>
      <c r="AQT20" s="187"/>
      <c r="AQU20" s="187"/>
      <c r="AQV20" s="187"/>
      <c r="AQW20" s="187"/>
      <c r="AQX20" s="187"/>
      <c r="AQY20" s="187"/>
      <c r="AQZ20" s="187"/>
      <c r="ARA20" s="187"/>
      <c r="ARB20" s="187"/>
      <c r="ARC20" s="187"/>
      <c r="ARD20" s="187"/>
      <c r="ARE20" s="187"/>
      <c r="ARF20" s="187"/>
      <c r="ARG20" s="187"/>
      <c r="ARH20" s="187"/>
      <c r="ARI20" s="187"/>
      <c r="ARJ20" s="187"/>
      <c r="ARK20" s="187"/>
      <c r="ARL20" s="187"/>
      <c r="ARM20" s="187"/>
      <c r="ARN20" s="187"/>
      <c r="ARO20" s="187"/>
      <c r="ARP20" s="187"/>
      <c r="ARQ20" s="187"/>
      <c r="ARR20" s="187"/>
      <c r="ARS20" s="187"/>
      <c r="ART20" s="187"/>
      <c r="ARU20" s="187"/>
      <c r="ARV20" s="187"/>
      <c r="ARW20" s="187"/>
      <c r="ARX20" s="187"/>
      <c r="ARY20" s="187"/>
      <c r="ARZ20" s="187"/>
      <c r="ASA20" s="187"/>
      <c r="ASB20" s="187"/>
      <c r="ASC20" s="187"/>
      <c r="ASD20" s="187"/>
      <c r="ASE20" s="187"/>
      <c r="ASF20" s="187"/>
      <c r="ASG20" s="187"/>
      <c r="ASH20" s="187"/>
      <c r="ASI20" s="187"/>
      <c r="ASJ20" s="187"/>
      <c r="ASK20" s="187"/>
      <c r="ASL20" s="187"/>
      <c r="ASM20" s="187"/>
      <c r="ASN20" s="187"/>
      <c r="ASO20" s="187"/>
      <c r="ASP20" s="187"/>
      <c r="ASQ20" s="187"/>
      <c r="ASR20" s="187"/>
      <c r="ASS20" s="187"/>
      <c r="AST20" s="187"/>
      <c r="ASU20" s="187"/>
      <c r="ASV20" s="187"/>
      <c r="ASW20" s="187"/>
      <c r="ASX20" s="187"/>
      <c r="ASY20" s="187"/>
      <c r="ASZ20" s="187"/>
      <c r="ATA20" s="187"/>
      <c r="ATB20" s="187"/>
      <c r="ATC20" s="187"/>
      <c r="ATD20" s="187"/>
      <c r="ATE20" s="187"/>
      <c r="ATF20" s="187"/>
      <c r="ATG20" s="187"/>
      <c r="ATH20" s="187"/>
      <c r="ATI20" s="187"/>
      <c r="ATJ20" s="187"/>
      <c r="ATK20" s="187"/>
      <c r="ATL20" s="187"/>
      <c r="ATM20" s="187"/>
      <c r="ATN20" s="187"/>
      <c r="ATO20" s="187"/>
      <c r="ATP20" s="187"/>
      <c r="ATQ20" s="187"/>
      <c r="ATR20" s="187"/>
      <c r="ATS20" s="187"/>
      <c r="ATT20" s="187"/>
      <c r="ATU20" s="187"/>
      <c r="ATV20" s="187"/>
      <c r="ATW20" s="187"/>
      <c r="ATX20" s="187"/>
      <c r="ATY20" s="187"/>
      <c r="ATZ20" s="187"/>
      <c r="AUA20" s="187"/>
      <c r="AUB20" s="187"/>
      <c r="AUC20" s="187"/>
      <c r="AUD20" s="187"/>
      <c r="AUE20" s="187"/>
      <c r="AUF20" s="187"/>
      <c r="AUG20" s="187"/>
      <c r="AUH20" s="187"/>
      <c r="AUI20" s="187"/>
      <c r="AUJ20" s="187"/>
      <c r="AUK20" s="187"/>
      <c r="AUL20" s="187"/>
      <c r="AUM20" s="187"/>
      <c r="AUN20" s="187"/>
      <c r="AUO20" s="187"/>
      <c r="AUP20" s="187"/>
      <c r="AUQ20" s="187"/>
      <c r="AUR20" s="187"/>
      <c r="AUS20" s="187"/>
      <c r="AUT20" s="187"/>
      <c r="AUU20" s="187"/>
      <c r="AUV20" s="187"/>
      <c r="AUW20" s="187"/>
      <c r="AUX20" s="187"/>
      <c r="AUY20" s="187"/>
      <c r="AUZ20" s="187"/>
      <c r="AVA20" s="187"/>
      <c r="AVB20" s="187"/>
      <c r="AVC20" s="187"/>
      <c r="AVD20" s="187"/>
      <c r="AVE20" s="187"/>
      <c r="AVF20" s="187"/>
      <c r="AVG20" s="187"/>
      <c r="AVH20" s="187"/>
      <c r="AVI20" s="187"/>
      <c r="AVJ20" s="187"/>
      <c r="AVK20" s="187"/>
      <c r="AVL20" s="187"/>
      <c r="AVM20" s="187"/>
      <c r="AVN20" s="187"/>
      <c r="AVO20" s="187"/>
      <c r="AVP20" s="187"/>
      <c r="AVQ20" s="187"/>
      <c r="AVR20" s="187"/>
      <c r="AVS20" s="187"/>
      <c r="AVT20" s="187"/>
      <c r="AVU20" s="187"/>
      <c r="AVV20" s="187"/>
      <c r="AVW20" s="187"/>
      <c r="AVX20" s="187"/>
      <c r="AVY20" s="187"/>
      <c r="AVZ20" s="187"/>
      <c r="AWA20" s="187"/>
      <c r="AWB20" s="187"/>
      <c r="AWC20" s="187"/>
      <c r="AWD20" s="187"/>
      <c r="AWE20" s="187"/>
      <c r="AWF20" s="187"/>
      <c r="AWG20" s="187"/>
      <c r="AWH20" s="187"/>
      <c r="AWI20" s="187"/>
      <c r="AWJ20" s="187"/>
      <c r="AWK20" s="187"/>
      <c r="AWL20" s="187"/>
      <c r="AWM20" s="187"/>
      <c r="AWN20" s="187"/>
      <c r="AWO20" s="187"/>
      <c r="AWP20" s="187"/>
      <c r="AWQ20" s="187"/>
      <c r="AWR20" s="187"/>
      <c r="AWS20" s="187"/>
      <c r="AWT20" s="187"/>
      <c r="AWU20" s="187"/>
      <c r="AWV20" s="187"/>
      <c r="AWW20" s="187"/>
      <c r="AWX20" s="187"/>
      <c r="AWY20" s="187"/>
      <c r="AWZ20" s="187"/>
      <c r="AXA20" s="187"/>
      <c r="AXB20" s="187"/>
      <c r="AXC20" s="187"/>
      <c r="AXD20" s="187"/>
      <c r="AXE20" s="187"/>
      <c r="AXF20" s="187"/>
      <c r="AXG20" s="187"/>
      <c r="AXH20" s="187"/>
      <c r="AXI20" s="187"/>
      <c r="AXJ20" s="187"/>
      <c r="AXK20" s="187"/>
      <c r="AXL20" s="187"/>
      <c r="AXM20" s="187"/>
      <c r="AXN20" s="187"/>
      <c r="AXO20" s="187"/>
      <c r="AXP20" s="187"/>
      <c r="AXQ20" s="187"/>
      <c r="AXR20" s="187"/>
      <c r="AXS20" s="187"/>
      <c r="AXT20" s="187"/>
      <c r="AXU20" s="187"/>
      <c r="AXV20" s="187"/>
      <c r="AXW20" s="187"/>
      <c r="AXX20" s="187"/>
      <c r="AXY20" s="187"/>
      <c r="AXZ20" s="187"/>
      <c r="AYA20" s="187"/>
      <c r="AYB20" s="187"/>
      <c r="AYC20" s="187"/>
      <c r="AYD20" s="187"/>
      <c r="AYE20" s="187"/>
      <c r="AYF20" s="187"/>
      <c r="AYG20" s="187"/>
      <c r="AYH20" s="187"/>
      <c r="AYI20" s="187"/>
      <c r="AYJ20" s="187"/>
      <c r="AYK20" s="187"/>
      <c r="AYL20" s="187"/>
      <c r="AYM20" s="187"/>
      <c r="AYN20" s="187"/>
      <c r="AYO20" s="187"/>
      <c r="AYP20" s="187"/>
      <c r="AYQ20" s="187"/>
      <c r="AYR20" s="187"/>
      <c r="AYS20" s="187"/>
      <c r="AYT20" s="187"/>
      <c r="AYU20" s="187"/>
      <c r="AYV20" s="187"/>
      <c r="AYW20" s="187"/>
      <c r="AYX20" s="187"/>
      <c r="AYY20" s="187"/>
      <c r="AYZ20" s="187"/>
      <c r="AZA20" s="187"/>
      <c r="AZB20" s="187"/>
      <c r="AZC20" s="187"/>
      <c r="AZD20" s="187"/>
      <c r="AZE20" s="187"/>
      <c r="AZF20" s="187"/>
      <c r="AZG20" s="187"/>
      <c r="AZH20" s="187"/>
      <c r="AZI20" s="187"/>
      <c r="AZJ20" s="187"/>
      <c r="AZK20" s="187"/>
      <c r="AZL20" s="187"/>
      <c r="AZM20" s="187"/>
      <c r="AZN20" s="187"/>
      <c r="AZO20" s="187"/>
      <c r="AZP20" s="187"/>
      <c r="AZQ20" s="187"/>
      <c r="AZR20" s="187"/>
      <c r="AZS20" s="187"/>
      <c r="AZT20" s="187"/>
      <c r="AZU20" s="187"/>
      <c r="AZV20" s="187"/>
      <c r="AZW20" s="187"/>
      <c r="AZX20" s="187"/>
      <c r="AZY20" s="187"/>
      <c r="AZZ20" s="187"/>
      <c r="BAA20" s="187"/>
      <c r="BAB20" s="187"/>
      <c r="BAC20" s="187"/>
      <c r="BAD20" s="187"/>
      <c r="BAE20" s="187"/>
      <c r="BAF20" s="187"/>
      <c r="BAG20" s="187"/>
      <c r="BAH20" s="187"/>
      <c r="BAI20" s="187"/>
      <c r="BAJ20" s="187"/>
      <c r="BAK20" s="187"/>
      <c r="BAL20" s="187"/>
      <c r="BAM20" s="187"/>
      <c r="BAN20" s="187"/>
      <c r="BAO20" s="187"/>
      <c r="BAP20" s="187"/>
      <c r="BAQ20" s="187"/>
      <c r="BAR20" s="187"/>
      <c r="BAS20" s="187"/>
      <c r="BAT20" s="187"/>
      <c r="BAU20" s="187"/>
      <c r="BAV20" s="187"/>
      <c r="BAW20" s="187"/>
      <c r="BAX20" s="187"/>
      <c r="BAY20" s="187"/>
      <c r="BAZ20" s="187"/>
      <c r="BBA20" s="187"/>
      <c r="BBB20" s="187"/>
      <c r="BBC20" s="187"/>
      <c r="BBD20" s="187"/>
      <c r="BBE20" s="187"/>
      <c r="BBF20" s="187"/>
      <c r="BBG20" s="187"/>
      <c r="BBH20" s="187"/>
      <c r="BBI20" s="187"/>
      <c r="BBJ20" s="187"/>
      <c r="BBK20" s="187"/>
      <c r="BBL20" s="187"/>
      <c r="BBM20" s="187"/>
      <c r="BBN20" s="187"/>
      <c r="BBO20" s="187"/>
      <c r="BBP20" s="187"/>
      <c r="BBQ20" s="187"/>
      <c r="BBR20" s="187"/>
      <c r="BBS20" s="187"/>
      <c r="BBT20" s="187"/>
      <c r="BBU20" s="187"/>
      <c r="BBV20" s="187"/>
      <c r="BBW20" s="187"/>
      <c r="BBX20" s="187"/>
      <c r="BBY20" s="187"/>
      <c r="BBZ20" s="187"/>
      <c r="BCA20" s="187"/>
      <c r="BCB20" s="187"/>
      <c r="BCC20" s="187"/>
      <c r="BCD20" s="187"/>
      <c r="BCE20" s="187"/>
      <c r="BCF20" s="187"/>
      <c r="BCG20" s="187"/>
      <c r="BCH20" s="187"/>
      <c r="BCI20" s="187"/>
      <c r="BCJ20" s="187"/>
      <c r="BCK20" s="187"/>
      <c r="BCL20" s="187"/>
      <c r="BCM20" s="187"/>
      <c r="BCN20" s="187"/>
      <c r="BCO20" s="187"/>
      <c r="BCP20" s="187"/>
      <c r="BCQ20" s="187"/>
      <c r="BCR20" s="187"/>
      <c r="BCS20" s="187"/>
      <c r="BCT20" s="187"/>
      <c r="BCU20" s="187"/>
      <c r="BCV20" s="187"/>
      <c r="BCW20" s="187"/>
      <c r="BCX20" s="187"/>
      <c r="BCY20" s="187"/>
      <c r="BCZ20" s="187"/>
      <c r="BDA20" s="187"/>
      <c r="BDB20" s="187"/>
      <c r="BDC20" s="187"/>
      <c r="BDD20" s="187"/>
      <c r="BDE20" s="187"/>
      <c r="BDF20" s="187"/>
      <c r="BDG20" s="187"/>
      <c r="BDH20" s="187"/>
      <c r="BDI20" s="187"/>
      <c r="BDJ20" s="187"/>
      <c r="BDK20" s="187"/>
      <c r="BDL20" s="187"/>
      <c r="BDM20" s="187"/>
      <c r="BDN20" s="187"/>
      <c r="BDO20" s="187"/>
      <c r="BDP20" s="187"/>
      <c r="BDQ20" s="187"/>
      <c r="BDR20" s="187"/>
      <c r="BDS20" s="187"/>
      <c r="BDT20" s="187"/>
      <c r="BDU20" s="187"/>
      <c r="BDV20" s="187"/>
      <c r="BDW20" s="187"/>
      <c r="BDX20" s="187"/>
      <c r="BDY20" s="187"/>
      <c r="BDZ20" s="187"/>
      <c r="BEA20" s="187"/>
      <c r="BEB20" s="187"/>
      <c r="BEC20" s="187"/>
      <c r="BED20" s="187"/>
      <c r="BEE20" s="187"/>
      <c r="BEF20" s="187"/>
      <c r="BEG20" s="187"/>
      <c r="BEH20" s="187"/>
      <c r="BEI20" s="187"/>
      <c r="BEJ20" s="187"/>
      <c r="BEK20" s="187"/>
      <c r="BEL20" s="187"/>
      <c r="BEM20" s="187"/>
      <c r="BEN20" s="187"/>
      <c r="BEO20" s="187"/>
      <c r="BEP20" s="187"/>
      <c r="BEQ20" s="187"/>
      <c r="BER20" s="187"/>
      <c r="BES20" s="187"/>
      <c r="BET20" s="187"/>
      <c r="BEU20" s="187"/>
      <c r="BEV20" s="187"/>
      <c r="BEW20" s="187"/>
      <c r="BEX20" s="187"/>
      <c r="BEY20" s="187"/>
      <c r="BEZ20" s="187"/>
      <c r="BFA20" s="187"/>
      <c r="BFB20" s="187"/>
      <c r="BFC20" s="187"/>
      <c r="BFD20" s="187"/>
      <c r="BFE20" s="187"/>
      <c r="BFF20" s="187"/>
      <c r="BFG20" s="187"/>
      <c r="BFH20" s="187"/>
      <c r="BFI20" s="187"/>
      <c r="BFJ20" s="187"/>
      <c r="BFK20" s="187"/>
      <c r="BFL20" s="187"/>
      <c r="BFM20" s="187"/>
      <c r="BFN20" s="187"/>
      <c r="BFO20" s="187"/>
      <c r="BFP20" s="187"/>
      <c r="BFQ20" s="187"/>
      <c r="BFR20" s="187"/>
      <c r="BFS20" s="187"/>
      <c r="BFT20" s="187"/>
      <c r="BFU20" s="187"/>
      <c r="BFV20" s="187"/>
      <c r="BFW20" s="187"/>
      <c r="BFX20" s="187"/>
      <c r="BFY20" s="187"/>
      <c r="BFZ20" s="187"/>
      <c r="BGA20" s="187"/>
      <c r="BGB20" s="187"/>
      <c r="BGC20" s="187"/>
      <c r="BGD20" s="187"/>
      <c r="BGE20" s="187"/>
      <c r="BGF20" s="187"/>
      <c r="BGG20" s="187"/>
      <c r="BGH20" s="187"/>
      <c r="BGI20" s="187"/>
      <c r="BGJ20" s="187"/>
      <c r="BGK20" s="187"/>
      <c r="BGL20" s="187"/>
      <c r="BGM20" s="187"/>
      <c r="BGN20" s="187"/>
      <c r="BGO20" s="187"/>
      <c r="BGP20" s="187"/>
      <c r="BGQ20" s="187"/>
      <c r="BGR20" s="187"/>
      <c r="BGS20" s="187"/>
      <c r="BGT20" s="187"/>
      <c r="BGU20" s="187"/>
      <c r="BGV20" s="187"/>
      <c r="BGW20" s="187"/>
      <c r="BGX20" s="187"/>
      <c r="BGY20" s="187"/>
      <c r="BGZ20" s="187"/>
      <c r="BHA20" s="187"/>
      <c r="BHB20" s="187"/>
      <c r="BHC20" s="187"/>
      <c r="BHD20" s="187"/>
      <c r="BHE20" s="187"/>
      <c r="BHF20" s="187"/>
      <c r="BHG20" s="187"/>
      <c r="BHH20" s="187"/>
      <c r="BHI20" s="187"/>
      <c r="BHJ20" s="187"/>
      <c r="BHK20" s="187"/>
      <c r="BHL20" s="187"/>
      <c r="BHM20" s="187"/>
      <c r="BHN20" s="187"/>
      <c r="BHO20" s="187"/>
      <c r="BHP20" s="187"/>
      <c r="BHQ20" s="187"/>
      <c r="BHR20" s="187"/>
      <c r="BHS20" s="187"/>
      <c r="BHT20" s="187"/>
      <c r="BHU20" s="187"/>
      <c r="BHV20" s="187"/>
      <c r="BHW20" s="187"/>
      <c r="BHX20" s="187"/>
      <c r="BHY20" s="187"/>
      <c r="BHZ20" s="187"/>
      <c r="BIA20" s="187"/>
      <c r="BIB20" s="187"/>
      <c r="BIC20" s="187"/>
      <c r="BID20" s="187"/>
      <c r="BIE20" s="187"/>
      <c r="BIF20" s="187"/>
      <c r="BIG20" s="187"/>
      <c r="BIH20" s="187"/>
      <c r="BII20" s="187"/>
      <c r="BIJ20" s="187"/>
      <c r="BIK20" s="187"/>
      <c r="BIL20" s="187"/>
      <c r="BIM20" s="187"/>
      <c r="BIN20" s="187"/>
      <c r="BIO20" s="187"/>
      <c r="BIP20" s="187"/>
      <c r="BIQ20" s="187"/>
      <c r="BIR20" s="187"/>
      <c r="BIS20" s="187"/>
      <c r="BIT20" s="187"/>
      <c r="BIU20" s="187"/>
      <c r="BIV20" s="187"/>
      <c r="BIW20" s="187"/>
      <c r="BIX20" s="187"/>
      <c r="BIY20" s="187"/>
      <c r="BIZ20" s="187"/>
      <c r="BJA20" s="187"/>
      <c r="BJB20" s="187"/>
      <c r="BJC20" s="187"/>
      <c r="BJD20" s="187"/>
      <c r="BJE20" s="187"/>
      <c r="BJF20" s="187"/>
      <c r="BJG20" s="187"/>
      <c r="BJH20" s="187"/>
      <c r="BJI20" s="187"/>
      <c r="BJJ20" s="187"/>
      <c r="BJK20" s="187"/>
      <c r="BJL20" s="187"/>
      <c r="BJM20" s="187"/>
      <c r="BJN20" s="187"/>
      <c r="BJO20" s="187"/>
      <c r="BJP20" s="187"/>
      <c r="BJQ20" s="187"/>
      <c r="BJR20" s="187"/>
      <c r="BJS20" s="187"/>
      <c r="BJT20" s="187"/>
      <c r="BJU20" s="187"/>
      <c r="BJV20" s="187"/>
      <c r="BJW20" s="187"/>
      <c r="BJX20" s="187"/>
      <c r="BJY20" s="187"/>
      <c r="BJZ20" s="187"/>
      <c r="BKA20" s="187"/>
      <c r="BKB20" s="187"/>
      <c r="BKC20" s="187"/>
      <c r="BKD20" s="187"/>
      <c r="BKE20" s="187"/>
      <c r="BKF20" s="187"/>
      <c r="BKG20" s="187"/>
      <c r="BKH20" s="187"/>
      <c r="BKI20" s="187"/>
      <c r="BKJ20" s="187"/>
      <c r="BKK20" s="187"/>
      <c r="BKL20" s="187"/>
      <c r="BKM20" s="187"/>
      <c r="BKN20" s="187"/>
      <c r="BKO20" s="187"/>
      <c r="BKP20" s="187"/>
      <c r="BKQ20" s="187"/>
      <c r="BKR20" s="187"/>
      <c r="BKS20" s="187"/>
      <c r="BKT20" s="187"/>
      <c r="BKU20" s="187"/>
      <c r="BKV20" s="187"/>
      <c r="BKW20" s="187"/>
      <c r="BKX20" s="187"/>
      <c r="BKY20" s="187"/>
      <c r="BKZ20" s="187"/>
      <c r="BLA20" s="187"/>
      <c r="BLB20" s="187"/>
      <c r="BLC20" s="187"/>
      <c r="BLD20" s="187"/>
      <c r="BLE20" s="187"/>
      <c r="BLF20" s="187"/>
      <c r="BLG20" s="187"/>
      <c r="BLH20" s="187"/>
      <c r="BLI20" s="187"/>
      <c r="BLJ20" s="187"/>
      <c r="BLK20" s="187"/>
      <c r="BLL20" s="187"/>
      <c r="BLM20" s="187"/>
      <c r="BLN20" s="187"/>
      <c r="BLO20" s="187"/>
      <c r="BLP20" s="187"/>
      <c r="BLQ20" s="187"/>
      <c r="BLR20" s="187"/>
      <c r="BLS20" s="187"/>
      <c r="BLT20" s="187"/>
      <c r="BLU20" s="187"/>
      <c r="BLV20" s="187"/>
      <c r="BLW20" s="187"/>
      <c r="BLX20" s="187"/>
      <c r="BLY20" s="187"/>
      <c r="BLZ20" s="187"/>
      <c r="BMA20" s="187"/>
      <c r="BMB20" s="187"/>
      <c r="BMC20" s="187"/>
      <c r="BMD20" s="187"/>
      <c r="BME20" s="187"/>
      <c r="BMF20" s="187"/>
      <c r="BMG20" s="187"/>
      <c r="BMH20" s="187"/>
      <c r="BMI20" s="187"/>
      <c r="BMJ20" s="187"/>
      <c r="BMK20" s="187"/>
      <c r="BML20" s="187"/>
      <c r="BMM20" s="187"/>
      <c r="BMN20" s="187"/>
      <c r="BMO20" s="187"/>
      <c r="BMP20" s="187"/>
      <c r="BMQ20" s="187"/>
      <c r="BMR20" s="187"/>
      <c r="BMS20" s="187"/>
      <c r="BMT20" s="187"/>
      <c r="BMU20" s="187"/>
      <c r="BMV20" s="187"/>
      <c r="BMW20" s="187"/>
      <c r="BMX20" s="187"/>
      <c r="BMY20" s="187"/>
      <c r="BMZ20" s="187"/>
      <c r="BNA20" s="187"/>
      <c r="BNB20" s="187"/>
      <c r="BNC20" s="187"/>
      <c r="BND20" s="187"/>
      <c r="BNE20" s="187"/>
      <c r="BNF20" s="187"/>
      <c r="BNG20" s="187"/>
      <c r="BNH20" s="187"/>
      <c r="BNI20" s="187"/>
      <c r="BNJ20" s="187"/>
      <c r="BNK20" s="187"/>
      <c r="BNL20" s="187"/>
      <c r="BNM20" s="187"/>
      <c r="BNN20" s="187"/>
      <c r="BNO20" s="187"/>
      <c r="BNP20" s="187"/>
      <c r="BNQ20" s="187"/>
      <c r="BNR20" s="187"/>
      <c r="BNS20" s="187"/>
      <c r="BNT20" s="187"/>
      <c r="BNU20" s="187"/>
      <c r="BNV20" s="187"/>
      <c r="BNW20" s="187"/>
      <c r="BNX20" s="187"/>
      <c r="BNY20" s="187"/>
      <c r="BNZ20" s="187"/>
      <c r="BOA20" s="187"/>
      <c r="BOB20" s="187"/>
      <c r="BOC20" s="187"/>
      <c r="BOD20" s="187"/>
      <c r="BOE20" s="187"/>
      <c r="BOF20" s="187"/>
      <c r="BOG20" s="187"/>
      <c r="BOH20" s="187"/>
      <c r="BOI20" s="187"/>
      <c r="BOJ20" s="187"/>
      <c r="BOK20" s="187"/>
      <c r="BOL20" s="187"/>
      <c r="BOM20" s="187"/>
      <c r="BON20" s="187"/>
      <c r="BOO20" s="187"/>
      <c r="BOP20" s="187"/>
      <c r="BOQ20" s="187"/>
      <c r="BOR20" s="187"/>
      <c r="BOS20" s="187"/>
      <c r="BOT20" s="187"/>
      <c r="BOU20" s="187"/>
      <c r="BOV20" s="187"/>
      <c r="BOW20" s="187"/>
      <c r="BOX20" s="187"/>
      <c r="BOY20" s="187"/>
      <c r="BOZ20" s="187"/>
      <c r="BPA20" s="187"/>
      <c r="BPB20" s="187"/>
      <c r="BPC20" s="187"/>
      <c r="BPD20" s="187"/>
      <c r="BPE20" s="187"/>
      <c r="BPF20" s="187"/>
      <c r="BPG20" s="187"/>
      <c r="BPH20" s="187"/>
      <c r="BPI20" s="187"/>
      <c r="BPJ20" s="187"/>
      <c r="BPK20" s="187"/>
      <c r="BPL20" s="187"/>
      <c r="BPM20" s="187"/>
      <c r="BPN20" s="187"/>
      <c r="BPO20" s="187"/>
      <c r="BPP20" s="187"/>
      <c r="BPQ20" s="187"/>
      <c r="BPR20" s="187"/>
      <c r="BPS20" s="187"/>
      <c r="BPT20" s="187"/>
      <c r="BPU20" s="187"/>
      <c r="BPV20" s="187"/>
      <c r="BPW20" s="187"/>
      <c r="BPX20" s="187"/>
      <c r="BPY20" s="187"/>
      <c r="BPZ20" s="187"/>
      <c r="BQA20" s="187"/>
      <c r="BQB20" s="187"/>
      <c r="BQC20" s="187"/>
      <c r="BQD20" s="187"/>
      <c r="BQE20" s="187"/>
      <c r="BQF20" s="187"/>
      <c r="BQG20" s="187"/>
      <c r="BQH20" s="187"/>
      <c r="BQI20" s="187"/>
      <c r="BQJ20" s="187"/>
      <c r="BQK20" s="187"/>
      <c r="BQL20" s="187"/>
      <c r="BQM20" s="187"/>
      <c r="BQN20" s="187"/>
      <c r="BQO20" s="187"/>
      <c r="BQP20" s="187"/>
      <c r="BQQ20" s="187"/>
      <c r="BQR20" s="187"/>
      <c r="BQS20" s="187"/>
      <c r="BQT20" s="187"/>
      <c r="BQU20" s="187"/>
      <c r="BQV20" s="187"/>
      <c r="BQW20" s="187"/>
      <c r="BQX20" s="187"/>
      <c r="BQY20" s="187"/>
      <c r="BQZ20" s="187"/>
      <c r="BRA20" s="187"/>
      <c r="BRB20" s="187"/>
      <c r="BRC20" s="187"/>
      <c r="BRD20" s="187"/>
      <c r="BRE20" s="187"/>
      <c r="BRF20" s="187"/>
      <c r="BRG20" s="187"/>
      <c r="BRH20" s="187"/>
      <c r="BRI20" s="187"/>
      <c r="BRJ20" s="187"/>
      <c r="BRK20" s="187"/>
      <c r="BRL20" s="187"/>
      <c r="BRM20" s="187"/>
      <c r="BRN20" s="187"/>
      <c r="BRO20" s="187"/>
      <c r="BRP20" s="187"/>
      <c r="BRQ20" s="187"/>
      <c r="BRR20" s="187"/>
      <c r="BRS20" s="187"/>
      <c r="BRT20" s="187"/>
      <c r="BRU20" s="187"/>
      <c r="BRV20" s="187"/>
      <c r="BRW20" s="187"/>
      <c r="BRX20" s="187"/>
      <c r="BRY20" s="187"/>
      <c r="BRZ20" s="187"/>
      <c r="BSA20" s="187"/>
      <c r="BSB20" s="187"/>
      <c r="BSC20" s="187"/>
      <c r="BSD20" s="187"/>
      <c r="BSE20" s="187"/>
      <c r="BSF20" s="187"/>
      <c r="BSG20" s="187"/>
      <c r="BSH20" s="187"/>
      <c r="BSI20" s="187"/>
      <c r="BSJ20" s="187"/>
      <c r="BSK20" s="187"/>
      <c r="BSL20" s="187"/>
      <c r="BSM20" s="187"/>
      <c r="BSN20" s="187"/>
      <c r="BSO20" s="187"/>
      <c r="BSP20" s="187"/>
      <c r="BSQ20" s="187"/>
      <c r="BSR20" s="187"/>
      <c r="BSS20" s="187"/>
      <c r="BST20" s="187"/>
      <c r="BSU20" s="187"/>
      <c r="BSV20" s="187"/>
      <c r="BSW20" s="187"/>
      <c r="BSX20" s="187"/>
      <c r="BSY20" s="187"/>
      <c r="BSZ20" s="187"/>
      <c r="BTA20" s="187"/>
      <c r="BTB20" s="187"/>
      <c r="BTC20" s="187"/>
      <c r="BTD20" s="187"/>
      <c r="BTE20" s="187"/>
      <c r="BTF20" s="187"/>
      <c r="BTG20" s="187"/>
      <c r="BTH20" s="187"/>
      <c r="BTI20" s="187"/>
      <c r="BTJ20" s="187"/>
      <c r="BTK20" s="187"/>
      <c r="BTL20" s="187"/>
      <c r="BTM20" s="187"/>
      <c r="BTN20" s="187"/>
      <c r="BTO20" s="187"/>
      <c r="BTP20" s="187"/>
      <c r="BTQ20" s="187"/>
      <c r="BTR20" s="187"/>
      <c r="BTS20" s="187"/>
      <c r="BTT20" s="187"/>
      <c r="BTU20" s="187"/>
      <c r="BTV20" s="187"/>
      <c r="BTW20" s="187"/>
      <c r="BTX20" s="187"/>
      <c r="BTY20" s="187"/>
      <c r="BTZ20" s="187"/>
      <c r="BUA20" s="187"/>
      <c r="BUB20" s="187"/>
      <c r="BUC20" s="187"/>
      <c r="BUD20" s="187"/>
      <c r="BUE20" s="187"/>
      <c r="BUF20" s="187"/>
      <c r="BUG20" s="187"/>
      <c r="BUH20" s="187"/>
      <c r="BUI20" s="187"/>
      <c r="BUJ20" s="187"/>
      <c r="BUK20" s="187"/>
      <c r="BUL20" s="187"/>
      <c r="BUM20" s="187"/>
      <c r="BUN20" s="187"/>
      <c r="BUO20" s="187"/>
      <c r="BUP20" s="187"/>
      <c r="BUQ20" s="187"/>
      <c r="BUR20" s="187"/>
      <c r="BUS20" s="187"/>
      <c r="BUT20" s="187"/>
      <c r="BUU20" s="187"/>
      <c r="BUV20" s="187"/>
      <c r="BUW20" s="187"/>
      <c r="BUX20" s="187"/>
      <c r="BUY20" s="187"/>
      <c r="BUZ20" s="187"/>
      <c r="BVA20" s="187"/>
      <c r="BVB20" s="187"/>
      <c r="BVC20" s="187"/>
      <c r="BVD20" s="187"/>
      <c r="BVE20" s="187"/>
      <c r="BVF20" s="187"/>
      <c r="BVG20" s="187"/>
      <c r="BVH20" s="187"/>
      <c r="BVI20" s="187"/>
      <c r="BVJ20" s="187"/>
      <c r="BVK20" s="187"/>
      <c r="BVL20" s="187"/>
      <c r="BVM20" s="187"/>
      <c r="BVN20" s="187"/>
      <c r="BVO20" s="187"/>
      <c r="BVP20" s="187"/>
      <c r="BVQ20" s="187"/>
      <c r="BVR20" s="187"/>
      <c r="BVS20" s="187"/>
      <c r="BVT20" s="187"/>
      <c r="BVU20" s="187"/>
      <c r="BVV20" s="187"/>
      <c r="BVW20" s="187"/>
      <c r="BVX20" s="187"/>
      <c r="BVY20" s="187"/>
      <c r="BVZ20" s="187"/>
      <c r="BWA20" s="187"/>
      <c r="BWB20" s="187"/>
      <c r="BWC20" s="187"/>
      <c r="BWD20" s="187"/>
      <c r="BWE20" s="187"/>
      <c r="BWF20" s="187"/>
      <c r="BWG20" s="187"/>
      <c r="BWH20" s="187"/>
      <c r="BWI20" s="187"/>
      <c r="BWJ20" s="187"/>
      <c r="BWK20" s="187"/>
      <c r="BWL20" s="187"/>
      <c r="BWM20" s="187"/>
      <c r="BWN20" s="187"/>
      <c r="BWO20" s="187"/>
      <c r="BWP20" s="187"/>
      <c r="BWQ20" s="187"/>
      <c r="BWR20" s="187"/>
      <c r="BWS20" s="187"/>
      <c r="BWT20" s="187"/>
      <c r="BWU20" s="187"/>
      <c r="BWV20" s="187"/>
      <c r="BWW20" s="187"/>
      <c r="BWX20" s="187"/>
      <c r="BWY20" s="187"/>
      <c r="BWZ20" s="187"/>
      <c r="BXA20" s="187"/>
      <c r="BXB20" s="187"/>
      <c r="BXC20" s="187"/>
      <c r="BXD20" s="187"/>
      <c r="BXE20" s="187"/>
      <c r="BXF20" s="187"/>
      <c r="BXG20" s="187"/>
      <c r="BXH20" s="187"/>
      <c r="BXI20" s="187"/>
      <c r="BXJ20" s="187"/>
      <c r="BXK20" s="187"/>
      <c r="BXL20" s="187"/>
      <c r="BXM20" s="187"/>
      <c r="BXN20" s="187"/>
      <c r="BXO20" s="187"/>
      <c r="BXP20" s="187"/>
      <c r="BXQ20" s="187"/>
      <c r="BXR20" s="187"/>
      <c r="BXS20" s="187"/>
      <c r="BXT20" s="187"/>
      <c r="BXU20" s="187"/>
      <c r="BXV20" s="187"/>
      <c r="BXW20" s="187"/>
      <c r="BXX20" s="187"/>
      <c r="BXY20" s="187"/>
      <c r="BXZ20" s="187"/>
      <c r="BYA20" s="187"/>
      <c r="BYB20" s="187"/>
      <c r="BYC20" s="187"/>
      <c r="BYD20" s="187"/>
      <c r="BYE20" s="187"/>
      <c r="BYF20" s="187"/>
      <c r="BYG20" s="187"/>
      <c r="BYH20" s="187"/>
      <c r="BYI20" s="187"/>
      <c r="BYJ20" s="187"/>
      <c r="BYK20" s="187"/>
      <c r="BYL20" s="187"/>
      <c r="BYM20" s="187"/>
      <c r="BYN20" s="187"/>
      <c r="BYO20" s="187"/>
      <c r="BYP20" s="187"/>
      <c r="BYQ20" s="187"/>
      <c r="BYR20" s="187"/>
      <c r="BYS20" s="187"/>
      <c r="BYT20" s="187"/>
      <c r="BYU20" s="187"/>
      <c r="BYV20" s="187"/>
      <c r="BYW20" s="187"/>
      <c r="BYX20" s="187"/>
      <c r="BYY20" s="187"/>
      <c r="BYZ20" s="187"/>
      <c r="BZA20" s="187"/>
      <c r="BZB20" s="187"/>
      <c r="BZC20" s="187"/>
      <c r="BZD20" s="187"/>
      <c r="BZE20" s="187"/>
      <c r="BZF20" s="187"/>
      <c r="BZG20" s="187"/>
      <c r="BZH20" s="187"/>
      <c r="BZI20" s="187"/>
      <c r="BZJ20" s="187"/>
      <c r="BZK20" s="187"/>
      <c r="BZL20" s="187"/>
      <c r="BZM20" s="187"/>
      <c r="BZN20" s="187"/>
      <c r="BZO20" s="187"/>
      <c r="BZP20" s="187"/>
      <c r="BZQ20" s="187"/>
      <c r="BZR20" s="187"/>
      <c r="BZS20" s="187"/>
      <c r="BZT20" s="187"/>
      <c r="BZU20" s="187"/>
      <c r="BZV20" s="187"/>
      <c r="BZW20" s="187"/>
      <c r="BZX20" s="187"/>
      <c r="BZY20" s="187"/>
      <c r="BZZ20" s="187"/>
      <c r="CAA20" s="187"/>
      <c r="CAB20" s="187"/>
      <c r="CAC20" s="187"/>
      <c r="CAD20" s="187"/>
      <c r="CAE20" s="187"/>
      <c r="CAF20" s="187"/>
      <c r="CAG20" s="187"/>
      <c r="CAH20" s="187"/>
      <c r="CAI20" s="187"/>
      <c r="CAJ20" s="187"/>
      <c r="CAK20" s="187"/>
      <c r="CAL20" s="187"/>
      <c r="CAM20" s="187"/>
      <c r="CAN20" s="187"/>
      <c r="CAO20" s="187"/>
      <c r="CAP20" s="187"/>
      <c r="CAQ20" s="187"/>
      <c r="CAR20" s="187"/>
      <c r="CAS20" s="187"/>
      <c r="CAT20" s="187"/>
      <c r="CAU20" s="187"/>
      <c r="CAV20" s="187"/>
      <c r="CAW20" s="187"/>
      <c r="CAX20" s="187"/>
      <c r="CAY20" s="187"/>
      <c r="CAZ20" s="187"/>
      <c r="CBA20" s="187"/>
      <c r="CBB20" s="187"/>
      <c r="CBC20" s="187"/>
      <c r="CBD20" s="187"/>
      <c r="CBE20" s="187"/>
      <c r="CBF20" s="187"/>
      <c r="CBG20" s="187"/>
      <c r="CBH20" s="187"/>
      <c r="CBI20" s="187"/>
      <c r="CBJ20" s="187"/>
      <c r="CBK20" s="187"/>
      <c r="CBL20" s="187"/>
      <c r="CBM20" s="187"/>
      <c r="CBN20" s="187"/>
      <c r="CBO20" s="187"/>
      <c r="CBP20" s="187"/>
      <c r="CBQ20" s="187"/>
      <c r="CBR20" s="187"/>
      <c r="CBS20" s="187"/>
      <c r="CBT20" s="187"/>
      <c r="CBU20" s="187"/>
      <c r="CBV20" s="187"/>
      <c r="CBW20" s="187"/>
      <c r="CBX20" s="187"/>
      <c r="CBY20" s="187"/>
      <c r="CBZ20" s="187"/>
      <c r="CCA20" s="187"/>
      <c r="CCB20" s="187"/>
      <c r="CCC20" s="187"/>
      <c r="CCD20" s="187"/>
      <c r="CCE20" s="187"/>
      <c r="CCF20" s="187"/>
      <c r="CCG20" s="187"/>
      <c r="CCH20" s="187"/>
      <c r="CCI20" s="187"/>
      <c r="CCJ20" s="187"/>
      <c r="CCK20" s="187"/>
      <c r="CCL20" s="187"/>
      <c r="CCM20" s="187"/>
      <c r="CCN20" s="187"/>
      <c r="CCO20" s="187"/>
      <c r="CCP20" s="187"/>
      <c r="CCQ20" s="187"/>
      <c r="CCR20" s="187"/>
      <c r="CCS20" s="187"/>
      <c r="CCT20" s="187"/>
      <c r="CCU20" s="187"/>
      <c r="CCV20" s="187"/>
      <c r="CCW20" s="187"/>
      <c r="CCX20" s="187"/>
      <c r="CCY20" s="187"/>
      <c r="CCZ20" s="187"/>
      <c r="CDA20" s="187"/>
      <c r="CDB20" s="187"/>
      <c r="CDC20" s="187"/>
      <c r="CDD20" s="187"/>
      <c r="CDE20" s="187"/>
      <c r="CDF20" s="187"/>
      <c r="CDG20" s="187"/>
      <c r="CDH20" s="187"/>
      <c r="CDI20" s="187"/>
      <c r="CDJ20" s="187"/>
      <c r="CDK20" s="187"/>
      <c r="CDL20" s="187"/>
      <c r="CDM20" s="187"/>
      <c r="CDN20" s="187"/>
      <c r="CDO20" s="187"/>
      <c r="CDP20" s="187"/>
      <c r="CDQ20" s="187"/>
      <c r="CDR20" s="187"/>
      <c r="CDS20" s="187"/>
      <c r="CDT20" s="187"/>
      <c r="CDU20" s="187"/>
      <c r="CDV20" s="187"/>
      <c r="CDW20" s="187"/>
      <c r="CDX20" s="187"/>
      <c r="CDY20" s="187"/>
      <c r="CDZ20" s="187"/>
      <c r="CEA20" s="187"/>
      <c r="CEB20" s="187"/>
      <c r="CEC20" s="187"/>
      <c r="CED20" s="187"/>
      <c r="CEE20" s="187"/>
      <c r="CEF20" s="187"/>
      <c r="CEG20" s="187"/>
      <c r="CEH20" s="187"/>
      <c r="CEI20" s="187"/>
      <c r="CEJ20" s="187"/>
      <c r="CEK20" s="187"/>
      <c r="CEL20" s="187"/>
      <c r="CEM20" s="187"/>
      <c r="CEN20" s="187"/>
      <c r="CEO20" s="187"/>
      <c r="CEP20" s="187"/>
      <c r="CEQ20" s="187"/>
      <c r="CER20" s="187"/>
      <c r="CES20" s="187"/>
      <c r="CET20" s="187"/>
      <c r="CEU20" s="187"/>
      <c r="CEV20" s="187"/>
      <c r="CEW20" s="187"/>
      <c r="CEX20" s="187"/>
      <c r="CEY20" s="187"/>
      <c r="CEZ20" s="187"/>
      <c r="CFA20" s="187"/>
      <c r="CFB20" s="187"/>
      <c r="CFC20" s="187"/>
      <c r="CFD20" s="187"/>
      <c r="CFE20" s="187"/>
      <c r="CFF20" s="187"/>
      <c r="CFG20" s="187"/>
      <c r="CFH20" s="187"/>
      <c r="CFI20" s="187"/>
      <c r="CFJ20" s="187"/>
      <c r="CFK20" s="187"/>
      <c r="CFL20" s="187"/>
      <c r="CFM20" s="187"/>
      <c r="CFN20" s="187"/>
      <c r="CFO20" s="187"/>
      <c r="CFP20" s="187"/>
      <c r="CFQ20" s="187"/>
      <c r="CFR20" s="187"/>
      <c r="CFS20" s="187"/>
      <c r="CFT20" s="187"/>
      <c r="CFU20" s="187"/>
      <c r="CFV20" s="187"/>
      <c r="CFW20" s="187"/>
      <c r="CFX20" s="187"/>
      <c r="CFY20" s="187"/>
      <c r="CFZ20" s="187"/>
      <c r="CGA20" s="187"/>
      <c r="CGB20" s="187"/>
      <c r="CGC20" s="187"/>
      <c r="CGD20" s="187"/>
      <c r="CGE20" s="187"/>
      <c r="CGF20" s="187"/>
      <c r="CGG20" s="187"/>
      <c r="CGH20" s="187"/>
      <c r="CGI20" s="187"/>
      <c r="CGJ20" s="187"/>
      <c r="CGK20" s="187"/>
      <c r="CGL20" s="187"/>
      <c r="CGM20" s="187"/>
      <c r="CGN20" s="187"/>
      <c r="CGO20" s="187"/>
      <c r="CGP20" s="187"/>
      <c r="CGQ20" s="187"/>
      <c r="CGR20" s="187"/>
      <c r="CGS20" s="187"/>
      <c r="CGT20" s="187"/>
      <c r="CGU20" s="187"/>
      <c r="CGV20" s="187"/>
      <c r="CGW20" s="187"/>
      <c r="CGX20" s="187"/>
      <c r="CGY20" s="187"/>
      <c r="CGZ20" s="187"/>
      <c r="CHA20" s="187"/>
      <c r="CHB20" s="187"/>
      <c r="CHC20" s="187"/>
      <c r="CHD20" s="187"/>
      <c r="CHE20" s="187"/>
      <c r="CHF20" s="187"/>
      <c r="CHG20" s="187"/>
      <c r="CHH20" s="187"/>
      <c r="CHI20" s="187"/>
      <c r="CHJ20" s="187"/>
      <c r="CHK20" s="187"/>
      <c r="CHL20" s="187"/>
      <c r="CHM20" s="187"/>
      <c r="CHN20" s="187"/>
      <c r="CHO20" s="187"/>
      <c r="CHP20" s="187"/>
      <c r="CHQ20" s="187"/>
      <c r="CHR20" s="187"/>
      <c r="CHS20" s="187"/>
      <c r="CHT20" s="187"/>
      <c r="CHU20" s="187"/>
      <c r="CHV20" s="187"/>
      <c r="CHW20" s="187"/>
      <c r="CHX20" s="187"/>
      <c r="CHY20" s="187"/>
      <c r="CHZ20" s="187"/>
      <c r="CIA20" s="187"/>
      <c r="CIB20" s="187"/>
      <c r="CIC20" s="187"/>
      <c r="CID20" s="187"/>
      <c r="CIE20" s="187"/>
      <c r="CIF20" s="187"/>
      <c r="CIG20" s="187"/>
      <c r="CIH20" s="187"/>
      <c r="CII20" s="187"/>
      <c r="CIJ20" s="187"/>
      <c r="CIK20" s="187"/>
      <c r="CIL20" s="187"/>
      <c r="CIM20" s="187"/>
      <c r="CIN20" s="187"/>
      <c r="CIO20" s="187"/>
      <c r="CIP20" s="187"/>
      <c r="CIQ20" s="187"/>
      <c r="CIR20" s="187"/>
      <c r="CIS20" s="187"/>
      <c r="CIT20" s="187"/>
      <c r="CIU20" s="187"/>
      <c r="CIV20" s="187"/>
      <c r="CIW20" s="187"/>
      <c r="CIX20" s="187"/>
      <c r="CIY20" s="187"/>
      <c r="CIZ20" s="187"/>
      <c r="CJA20" s="187"/>
      <c r="CJB20" s="187"/>
      <c r="CJC20" s="187"/>
      <c r="CJD20" s="187"/>
      <c r="CJE20" s="187"/>
      <c r="CJF20" s="187"/>
      <c r="CJG20" s="187"/>
      <c r="CJH20" s="187"/>
      <c r="CJI20" s="187"/>
      <c r="CJJ20" s="187"/>
      <c r="CJK20" s="187"/>
      <c r="CJL20" s="187"/>
      <c r="CJM20" s="187"/>
      <c r="CJN20" s="187"/>
      <c r="CJO20" s="187"/>
      <c r="CJP20" s="187"/>
      <c r="CJQ20" s="187"/>
      <c r="CJR20" s="187"/>
      <c r="CJS20" s="187"/>
      <c r="CJT20" s="187"/>
      <c r="CJU20" s="187"/>
      <c r="CJV20" s="187"/>
      <c r="CJW20" s="187"/>
      <c r="CJX20" s="187"/>
      <c r="CJY20" s="187"/>
      <c r="CJZ20" s="187"/>
      <c r="CKA20" s="187"/>
      <c r="CKB20" s="187"/>
      <c r="CKC20" s="187"/>
      <c r="CKD20" s="187"/>
      <c r="CKE20" s="187"/>
      <c r="CKF20" s="187"/>
      <c r="CKG20" s="187"/>
      <c r="CKH20" s="187"/>
      <c r="CKI20" s="187"/>
      <c r="CKJ20" s="187"/>
      <c r="CKK20" s="187"/>
      <c r="CKL20" s="187"/>
      <c r="CKM20" s="187"/>
      <c r="CKN20" s="187"/>
      <c r="CKO20" s="187"/>
      <c r="CKP20" s="187"/>
      <c r="CKQ20" s="187"/>
      <c r="CKR20" s="187"/>
      <c r="CKS20" s="187"/>
      <c r="CKT20" s="187"/>
      <c r="CKU20" s="187"/>
      <c r="CKV20" s="187"/>
      <c r="CKW20" s="187"/>
      <c r="CKX20" s="187"/>
      <c r="CKY20" s="187"/>
      <c r="CKZ20" s="187"/>
      <c r="CLA20" s="187"/>
      <c r="CLB20" s="187"/>
      <c r="CLC20" s="187"/>
      <c r="CLD20" s="187"/>
      <c r="CLE20" s="187"/>
      <c r="CLF20" s="187"/>
      <c r="CLG20" s="187"/>
      <c r="CLH20" s="187"/>
      <c r="CLI20" s="187"/>
      <c r="CLJ20" s="187"/>
      <c r="CLK20" s="187"/>
      <c r="CLL20" s="187"/>
      <c r="CLM20" s="187"/>
      <c r="CLN20" s="187"/>
      <c r="CLO20" s="187"/>
      <c r="CLP20" s="187"/>
      <c r="CLQ20" s="187"/>
      <c r="CLR20" s="187"/>
      <c r="CLS20" s="187"/>
      <c r="CLT20" s="187"/>
      <c r="CLU20" s="187"/>
      <c r="CLV20" s="187"/>
      <c r="CLW20" s="187"/>
      <c r="CLX20" s="187"/>
      <c r="CLY20" s="187"/>
      <c r="CLZ20" s="187"/>
      <c r="CMA20" s="187"/>
      <c r="CMB20" s="187"/>
      <c r="CMC20" s="187"/>
      <c r="CMD20" s="187"/>
      <c r="CME20" s="187"/>
      <c r="CMF20" s="187"/>
      <c r="CMG20" s="187"/>
      <c r="CMH20" s="187"/>
      <c r="CMI20" s="187"/>
      <c r="CMJ20" s="187"/>
      <c r="CMK20" s="187"/>
      <c r="CML20" s="187"/>
      <c r="CMM20" s="187"/>
      <c r="CMN20" s="187"/>
      <c r="CMO20" s="187"/>
      <c r="CMP20" s="187"/>
      <c r="CMQ20" s="187"/>
      <c r="CMR20" s="187"/>
      <c r="CMS20" s="187"/>
      <c r="CMT20" s="187"/>
      <c r="CMU20" s="187"/>
      <c r="CMV20" s="187"/>
      <c r="CMW20" s="187"/>
      <c r="CMX20" s="187"/>
      <c r="CMY20" s="187"/>
      <c r="CMZ20" s="187"/>
      <c r="CNA20" s="187"/>
      <c r="CNB20" s="187"/>
      <c r="CNC20" s="187"/>
      <c r="CND20" s="187"/>
      <c r="CNE20" s="187"/>
      <c r="CNF20" s="187"/>
      <c r="CNG20" s="187"/>
      <c r="CNH20" s="187"/>
      <c r="CNI20" s="187"/>
      <c r="CNJ20" s="187"/>
      <c r="CNK20" s="187"/>
      <c r="CNL20" s="187"/>
      <c r="CNM20" s="187"/>
      <c r="CNN20" s="187"/>
      <c r="CNO20" s="187"/>
      <c r="CNP20" s="187"/>
      <c r="CNQ20" s="187"/>
      <c r="CNR20" s="187"/>
      <c r="CNS20" s="187"/>
      <c r="CNT20" s="187"/>
      <c r="CNU20" s="187"/>
      <c r="CNV20" s="187"/>
      <c r="CNW20" s="187"/>
      <c r="CNX20" s="187"/>
      <c r="CNY20" s="187"/>
      <c r="CNZ20" s="187"/>
      <c r="COA20" s="187"/>
      <c r="COB20" s="187"/>
      <c r="COC20" s="187"/>
      <c r="COD20" s="187"/>
      <c r="COE20" s="187"/>
      <c r="COF20" s="187"/>
      <c r="COG20" s="187"/>
      <c r="COH20" s="187"/>
      <c r="COI20" s="187"/>
      <c r="COJ20" s="187"/>
      <c r="COK20" s="187"/>
      <c r="COL20" s="187"/>
      <c r="COM20" s="187"/>
      <c r="CON20" s="187"/>
      <c r="COO20" s="187"/>
      <c r="COP20" s="187"/>
      <c r="COQ20" s="187"/>
      <c r="COR20" s="187"/>
      <c r="COS20" s="187"/>
      <c r="COT20" s="187"/>
      <c r="COU20" s="187"/>
      <c r="COV20" s="187"/>
      <c r="COW20" s="187"/>
      <c r="COX20" s="187"/>
      <c r="COY20" s="187"/>
      <c r="COZ20" s="187"/>
      <c r="CPA20" s="187"/>
      <c r="CPB20" s="187"/>
      <c r="CPC20" s="187"/>
      <c r="CPD20" s="187"/>
      <c r="CPE20" s="187"/>
      <c r="CPF20" s="187"/>
      <c r="CPG20" s="187"/>
      <c r="CPH20" s="187"/>
      <c r="CPI20" s="187"/>
      <c r="CPJ20" s="187"/>
      <c r="CPK20" s="187"/>
      <c r="CPL20" s="187"/>
      <c r="CPM20" s="187"/>
      <c r="CPN20" s="187"/>
      <c r="CPO20" s="187"/>
      <c r="CPP20" s="187"/>
      <c r="CPQ20" s="187"/>
      <c r="CPR20" s="187"/>
      <c r="CPS20" s="187"/>
      <c r="CPT20" s="187"/>
      <c r="CPU20" s="187"/>
      <c r="CPV20" s="187"/>
      <c r="CPW20" s="187"/>
      <c r="CPX20" s="187"/>
      <c r="CPY20" s="187"/>
      <c r="CPZ20" s="187"/>
      <c r="CQA20" s="187"/>
      <c r="CQB20" s="187"/>
      <c r="CQC20" s="187"/>
      <c r="CQD20" s="187"/>
      <c r="CQE20" s="187"/>
      <c r="CQF20" s="187"/>
      <c r="CQG20" s="187"/>
      <c r="CQH20" s="187"/>
      <c r="CQI20" s="187"/>
      <c r="CQJ20" s="187"/>
      <c r="CQK20" s="187"/>
      <c r="CQL20" s="187"/>
      <c r="CQM20" s="187"/>
      <c r="CQN20" s="187"/>
      <c r="CQO20" s="187"/>
      <c r="CQP20" s="187"/>
      <c r="CQQ20" s="187"/>
      <c r="CQR20" s="187"/>
      <c r="CQS20" s="187"/>
      <c r="CQT20" s="187"/>
      <c r="CQU20" s="187"/>
      <c r="CQV20" s="187"/>
      <c r="CQW20" s="187"/>
      <c r="CQX20" s="187"/>
      <c r="CQY20" s="187"/>
      <c r="CQZ20" s="187"/>
      <c r="CRA20" s="187"/>
      <c r="CRB20" s="187"/>
      <c r="CRC20" s="187"/>
      <c r="CRD20" s="187"/>
      <c r="CRE20" s="187"/>
      <c r="CRF20" s="187"/>
      <c r="CRG20" s="187"/>
      <c r="CRH20" s="187"/>
      <c r="CRI20" s="187"/>
      <c r="CRJ20" s="187"/>
      <c r="CRK20" s="187"/>
      <c r="CRL20" s="187"/>
      <c r="CRM20" s="187"/>
      <c r="CRN20" s="187"/>
      <c r="CRO20" s="187"/>
      <c r="CRP20" s="187"/>
      <c r="CRQ20" s="187"/>
      <c r="CRR20" s="187"/>
      <c r="CRS20" s="187"/>
      <c r="CRT20" s="187"/>
      <c r="CRU20" s="187"/>
      <c r="CRV20" s="187"/>
      <c r="CRW20" s="187"/>
      <c r="CRX20" s="187"/>
      <c r="CRY20" s="187"/>
      <c r="CRZ20" s="187"/>
      <c r="CSA20" s="187"/>
      <c r="CSB20" s="187"/>
      <c r="CSC20" s="187"/>
      <c r="CSD20" s="187"/>
      <c r="CSE20" s="187"/>
      <c r="CSF20" s="187"/>
      <c r="CSG20" s="187"/>
      <c r="CSH20" s="187"/>
      <c r="CSI20" s="187"/>
      <c r="CSJ20" s="187"/>
      <c r="CSK20" s="187"/>
      <c r="CSL20" s="187"/>
      <c r="CSM20" s="187"/>
      <c r="CSN20" s="187"/>
      <c r="CSO20" s="187"/>
      <c r="CSP20" s="187"/>
      <c r="CSQ20" s="187"/>
      <c r="CSR20" s="187"/>
      <c r="CSS20" s="187"/>
      <c r="CST20" s="187"/>
      <c r="CSU20" s="187"/>
      <c r="CSV20" s="187"/>
      <c r="CSW20" s="187"/>
      <c r="CSX20" s="187"/>
      <c r="CSY20" s="187"/>
      <c r="CSZ20" s="187"/>
      <c r="CTA20" s="187"/>
      <c r="CTB20" s="187"/>
      <c r="CTC20" s="187"/>
      <c r="CTD20" s="187"/>
      <c r="CTE20" s="187"/>
      <c r="CTF20" s="187"/>
      <c r="CTG20" s="187"/>
      <c r="CTH20" s="187"/>
      <c r="CTI20" s="187"/>
      <c r="CTJ20" s="187"/>
      <c r="CTK20" s="187"/>
      <c r="CTL20" s="187"/>
      <c r="CTM20" s="187"/>
      <c r="CTN20" s="187"/>
      <c r="CTO20" s="187"/>
      <c r="CTP20" s="187"/>
      <c r="CTQ20" s="187"/>
      <c r="CTR20" s="187"/>
      <c r="CTS20" s="187"/>
      <c r="CTT20" s="187"/>
      <c r="CTU20" s="187"/>
      <c r="CTV20" s="187"/>
      <c r="CTW20" s="187"/>
      <c r="CTX20" s="187"/>
      <c r="CTY20" s="187"/>
      <c r="CTZ20" s="187"/>
      <c r="CUA20" s="187"/>
      <c r="CUB20" s="187"/>
      <c r="CUC20" s="187"/>
      <c r="CUD20" s="187"/>
      <c r="CUE20" s="187"/>
      <c r="CUF20" s="187"/>
      <c r="CUG20" s="187"/>
      <c r="CUH20" s="187"/>
      <c r="CUI20" s="187"/>
      <c r="CUJ20" s="187"/>
      <c r="CUK20" s="187"/>
      <c r="CUL20" s="187"/>
      <c r="CUM20" s="187"/>
      <c r="CUN20" s="187"/>
      <c r="CUO20" s="187"/>
      <c r="CUP20" s="187"/>
      <c r="CUQ20" s="187"/>
      <c r="CUR20" s="187"/>
      <c r="CUS20" s="187"/>
      <c r="CUT20" s="187"/>
      <c r="CUU20" s="187"/>
      <c r="CUV20" s="187"/>
      <c r="CUW20" s="187"/>
      <c r="CUX20" s="187"/>
      <c r="CUY20" s="187"/>
      <c r="CUZ20" s="187"/>
      <c r="CVA20" s="187"/>
      <c r="CVB20" s="187"/>
      <c r="CVC20" s="187"/>
      <c r="CVD20" s="187"/>
      <c r="CVE20" s="187"/>
      <c r="CVF20" s="187"/>
      <c r="CVG20" s="187"/>
      <c r="CVH20" s="187"/>
      <c r="CVI20" s="187"/>
      <c r="CVJ20" s="187"/>
      <c r="CVK20" s="187"/>
      <c r="CVL20" s="187"/>
      <c r="CVM20" s="187"/>
      <c r="CVN20" s="187"/>
      <c r="CVO20" s="187"/>
      <c r="CVP20" s="187"/>
      <c r="CVQ20" s="187"/>
      <c r="CVR20" s="187"/>
      <c r="CVS20" s="187"/>
      <c r="CVT20" s="187"/>
      <c r="CVU20" s="187"/>
      <c r="CVV20" s="187"/>
      <c r="CVW20" s="187"/>
      <c r="CVX20" s="187"/>
      <c r="CVY20" s="187"/>
      <c r="CVZ20" s="187"/>
      <c r="CWA20" s="187"/>
      <c r="CWB20" s="187"/>
      <c r="CWC20" s="187"/>
      <c r="CWD20" s="187"/>
      <c r="CWE20" s="187"/>
      <c r="CWF20" s="187"/>
      <c r="CWG20" s="187"/>
      <c r="CWH20" s="187"/>
      <c r="CWI20" s="187"/>
      <c r="CWJ20" s="187"/>
      <c r="CWK20" s="187"/>
      <c r="CWL20" s="187"/>
      <c r="CWM20" s="187"/>
      <c r="CWN20" s="187"/>
      <c r="CWO20" s="187"/>
      <c r="CWP20" s="187"/>
      <c r="CWQ20" s="187"/>
      <c r="CWR20" s="187"/>
      <c r="CWS20" s="187"/>
      <c r="CWT20" s="187"/>
      <c r="CWU20" s="187"/>
      <c r="CWV20" s="187"/>
      <c r="CWW20" s="187"/>
      <c r="CWX20" s="187"/>
      <c r="CWY20" s="187"/>
      <c r="CWZ20" s="187"/>
      <c r="CXA20" s="187"/>
      <c r="CXB20" s="187"/>
      <c r="CXC20" s="187"/>
      <c r="CXD20" s="187"/>
      <c r="CXE20" s="187"/>
      <c r="CXF20" s="187"/>
      <c r="CXG20" s="187"/>
      <c r="CXH20" s="187"/>
      <c r="CXI20" s="187"/>
      <c r="CXJ20" s="187"/>
      <c r="CXK20" s="187"/>
      <c r="CXL20" s="187"/>
      <c r="CXM20" s="187"/>
      <c r="CXN20" s="187"/>
      <c r="CXO20" s="187"/>
      <c r="CXP20" s="187"/>
      <c r="CXQ20" s="187"/>
      <c r="CXR20" s="187"/>
      <c r="CXS20" s="187"/>
      <c r="CXT20" s="187"/>
      <c r="CXU20" s="187"/>
      <c r="CXV20" s="187"/>
      <c r="CXW20" s="187"/>
      <c r="CXX20" s="187"/>
      <c r="CXY20" s="187"/>
      <c r="CXZ20" s="187"/>
      <c r="CYA20" s="187"/>
      <c r="CYB20" s="187"/>
      <c r="CYC20" s="187"/>
      <c r="CYD20" s="187"/>
      <c r="CYE20" s="187"/>
      <c r="CYF20" s="187"/>
      <c r="CYG20" s="187"/>
      <c r="CYH20" s="187"/>
      <c r="CYI20" s="187"/>
      <c r="CYJ20" s="187"/>
      <c r="CYK20" s="187"/>
      <c r="CYL20" s="187"/>
      <c r="CYM20" s="187"/>
      <c r="CYN20" s="187"/>
      <c r="CYO20" s="187"/>
      <c r="CYP20" s="187"/>
      <c r="CYQ20" s="187"/>
      <c r="CYR20" s="187"/>
      <c r="CYS20" s="187"/>
      <c r="CYT20" s="187"/>
      <c r="CYU20" s="187"/>
      <c r="CYV20" s="187"/>
      <c r="CYW20" s="187"/>
      <c r="CYX20" s="187"/>
      <c r="CYY20" s="187"/>
      <c r="CYZ20" s="187"/>
      <c r="CZA20" s="187"/>
      <c r="CZB20" s="187"/>
      <c r="CZC20" s="187"/>
      <c r="CZD20" s="187"/>
      <c r="CZE20" s="187"/>
      <c r="CZF20" s="187"/>
      <c r="CZG20" s="187"/>
      <c r="CZH20" s="187"/>
      <c r="CZI20" s="187"/>
      <c r="CZJ20" s="187"/>
      <c r="CZK20" s="187"/>
      <c r="CZL20" s="187"/>
      <c r="CZM20" s="187"/>
      <c r="CZN20" s="187"/>
      <c r="CZO20" s="187"/>
      <c r="CZP20" s="187"/>
      <c r="CZQ20" s="187"/>
      <c r="CZR20" s="187"/>
      <c r="CZS20" s="187"/>
      <c r="CZT20" s="187"/>
      <c r="CZU20" s="187"/>
      <c r="CZV20" s="187"/>
      <c r="CZW20" s="187"/>
      <c r="CZX20" s="187"/>
      <c r="CZY20" s="187"/>
      <c r="CZZ20" s="187"/>
      <c r="DAA20" s="187"/>
      <c r="DAB20" s="187"/>
      <c r="DAC20" s="187"/>
      <c r="DAD20" s="187"/>
      <c r="DAE20" s="187"/>
      <c r="DAF20" s="187"/>
      <c r="DAG20" s="187"/>
      <c r="DAH20" s="187"/>
      <c r="DAI20" s="187"/>
      <c r="DAJ20" s="187"/>
      <c r="DAK20" s="187"/>
      <c r="DAL20" s="187"/>
      <c r="DAM20" s="187"/>
      <c r="DAN20" s="187"/>
      <c r="DAO20" s="187"/>
      <c r="DAP20" s="187"/>
      <c r="DAQ20" s="187"/>
      <c r="DAR20" s="187"/>
      <c r="DAS20" s="187"/>
      <c r="DAT20" s="187"/>
      <c r="DAU20" s="187"/>
      <c r="DAV20" s="187"/>
      <c r="DAW20" s="187"/>
      <c r="DAX20" s="187"/>
      <c r="DAY20" s="187"/>
      <c r="DAZ20" s="187"/>
      <c r="DBA20" s="187"/>
      <c r="DBB20" s="187"/>
      <c r="DBC20" s="187"/>
      <c r="DBD20" s="187"/>
      <c r="DBE20" s="187"/>
      <c r="DBF20" s="187"/>
      <c r="DBG20" s="187"/>
      <c r="DBH20" s="187"/>
      <c r="DBI20" s="187"/>
      <c r="DBJ20" s="187"/>
      <c r="DBK20" s="187"/>
      <c r="DBL20" s="187"/>
      <c r="DBM20" s="187"/>
      <c r="DBN20" s="187"/>
      <c r="DBO20" s="187"/>
      <c r="DBP20" s="187"/>
      <c r="DBQ20" s="187"/>
      <c r="DBR20" s="187"/>
      <c r="DBS20" s="187"/>
      <c r="DBT20" s="187"/>
      <c r="DBU20" s="187"/>
      <c r="DBV20" s="187"/>
      <c r="DBW20" s="187"/>
      <c r="DBX20" s="187"/>
      <c r="DBY20" s="187"/>
      <c r="DBZ20" s="187"/>
      <c r="DCA20" s="187"/>
      <c r="DCB20" s="187"/>
      <c r="DCC20" s="187"/>
      <c r="DCD20" s="187"/>
      <c r="DCE20" s="187"/>
      <c r="DCF20" s="187"/>
      <c r="DCG20" s="187"/>
      <c r="DCH20" s="187"/>
      <c r="DCI20" s="187"/>
      <c r="DCJ20" s="187"/>
      <c r="DCK20" s="187"/>
      <c r="DCL20" s="187"/>
      <c r="DCM20" s="187"/>
      <c r="DCN20" s="187"/>
      <c r="DCO20" s="187"/>
      <c r="DCP20" s="187"/>
      <c r="DCQ20" s="187"/>
      <c r="DCR20" s="187"/>
      <c r="DCS20" s="187"/>
      <c r="DCT20" s="187"/>
      <c r="DCU20" s="187"/>
      <c r="DCV20" s="187"/>
      <c r="DCW20" s="187"/>
      <c r="DCX20" s="187"/>
      <c r="DCY20" s="187"/>
      <c r="DCZ20" s="187"/>
      <c r="DDA20" s="187"/>
      <c r="DDB20" s="187"/>
      <c r="DDC20" s="187"/>
      <c r="DDD20" s="187"/>
      <c r="DDE20" s="187"/>
      <c r="DDF20" s="187"/>
      <c r="DDG20" s="187"/>
      <c r="DDH20" s="187"/>
      <c r="DDI20" s="187"/>
      <c r="DDJ20" s="187"/>
      <c r="DDK20" s="187"/>
      <c r="DDL20" s="187"/>
      <c r="DDM20" s="187"/>
      <c r="DDN20" s="187"/>
      <c r="DDO20" s="187"/>
      <c r="DDP20" s="187"/>
      <c r="DDQ20" s="187"/>
      <c r="DDR20" s="187"/>
      <c r="DDS20" s="187"/>
      <c r="DDT20" s="187"/>
      <c r="DDU20" s="187"/>
      <c r="DDV20" s="187"/>
      <c r="DDW20" s="187"/>
      <c r="DDX20" s="187"/>
      <c r="DDY20" s="187"/>
      <c r="DDZ20" s="187"/>
      <c r="DEA20" s="187"/>
      <c r="DEB20" s="187"/>
      <c r="DEC20" s="187"/>
      <c r="DED20" s="187"/>
      <c r="DEE20" s="187"/>
      <c r="DEF20" s="187"/>
      <c r="DEG20" s="187"/>
      <c r="DEH20" s="187"/>
      <c r="DEI20" s="187"/>
      <c r="DEJ20" s="187"/>
      <c r="DEK20" s="187"/>
      <c r="DEL20" s="187"/>
      <c r="DEM20" s="187"/>
      <c r="DEN20" s="187"/>
      <c r="DEO20" s="187"/>
      <c r="DEP20" s="187"/>
      <c r="DEQ20" s="187"/>
      <c r="DER20" s="187"/>
      <c r="DES20" s="187"/>
      <c r="DET20" s="187"/>
      <c r="DEU20" s="187"/>
      <c r="DEV20" s="187"/>
      <c r="DEW20" s="187"/>
      <c r="DEX20" s="187"/>
      <c r="DEY20" s="187"/>
      <c r="DEZ20" s="187"/>
      <c r="DFA20" s="187"/>
      <c r="DFB20" s="187"/>
      <c r="DFC20" s="187"/>
      <c r="DFD20" s="187"/>
      <c r="DFE20" s="187"/>
      <c r="DFF20" s="187"/>
      <c r="DFG20" s="187"/>
      <c r="DFH20" s="187"/>
      <c r="DFI20" s="187"/>
      <c r="DFJ20" s="187"/>
      <c r="DFK20" s="187"/>
      <c r="DFL20" s="187"/>
      <c r="DFM20" s="187"/>
      <c r="DFN20" s="187"/>
      <c r="DFO20" s="187"/>
      <c r="DFP20" s="187"/>
      <c r="DFQ20" s="187"/>
      <c r="DFR20" s="187"/>
      <c r="DFS20" s="187"/>
      <c r="DFT20" s="187"/>
      <c r="DFU20" s="187"/>
      <c r="DFV20" s="187"/>
      <c r="DFW20" s="187"/>
      <c r="DFX20" s="187"/>
      <c r="DFY20" s="187"/>
      <c r="DFZ20" s="187"/>
      <c r="DGA20" s="187"/>
      <c r="DGB20" s="187"/>
      <c r="DGC20" s="187"/>
      <c r="DGD20" s="187"/>
      <c r="DGE20" s="187"/>
      <c r="DGF20" s="187"/>
      <c r="DGG20" s="187"/>
      <c r="DGH20" s="187"/>
      <c r="DGI20" s="187"/>
      <c r="DGJ20" s="187"/>
      <c r="DGK20" s="187"/>
      <c r="DGL20" s="187"/>
      <c r="DGM20" s="187"/>
      <c r="DGN20" s="187"/>
      <c r="DGO20" s="187"/>
      <c r="DGP20" s="187"/>
      <c r="DGQ20" s="187"/>
      <c r="DGR20" s="187"/>
      <c r="DGS20" s="187"/>
      <c r="DGT20" s="187"/>
      <c r="DGU20" s="187"/>
      <c r="DGV20" s="187"/>
      <c r="DGW20" s="187"/>
      <c r="DGX20" s="187"/>
      <c r="DGY20" s="187"/>
      <c r="DGZ20" s="187"/>
      <c r="DHA20" s="187"/>
      <c r="DHB20" s="187"/>
      <c r="DHC20" s="187"/>
      <c r="DHD20" s="187"/>
      <c r="DHE20" s="187"/>
      <c r="DHF20" s="187"/>
      <c r="DHG20" s="187"/>
      <c r="DHH20" s="187"/>
      <c r="DHI20" s="187"/>
      <c r="DHJ20" s="187"/>
      <c r="DHK20" s="187"/>
      <c r="DHL20" s="187"/>
      <c r="DHM20" s="187"/>
      <c r="DHN20" s="187"/>
      <c r="DHO20" s="187"/>
      <c r="DHP20" s="187"/>
      <c r="DHQ20" s="187"/>
      <c r="DHR20" s="187"/>
      <c r="DHS20" s="187"/>
      <c r="DHT20" s="187"/>
      <c r="DHU20" s="187"/>
      <c r="DHV20" s="187"/>
      <c r="DHW20" s="187"/>
      <c r="DHX20" s="187"/>
      <c r="DHY20" s="187"/>
      <c r="DHZ20" s="187"/>
      <c r="DIA20" s="187"/>
      <c r="DIB20" s="187"/>
      <c r="DIC20" s="187"/>
      <c r="DID20" s="187"/>
      <c r="DIE20" s="187"/>
      <c r="DIF20" s="187"/>
      <c r="DIG20" s="187"/>
      <c r="DIH20" s="187"/>
      <c r="DII20" s="187"/>
      <c r="DIJ20" s="187"/>
      <c r="DIK20" s="187"/>
      <c r="DIL20" s="187"/>
      <c r="DIM20" s="187"/>
      <c r="DIN20" s="187"/>
      <c r="DIO20" s="187"/>
      <c r="DIP20" s="187"/>
      <c r="DIQ20" s="187"/>
      <c r="DIR20" s="187"/>
      <c r="DIS20" s="187"/>
      <c r="DIT20" s="187"/>
      <c r="DIU20" s="187"/>
      <c r="DIV20" s="187"/>
      <c r="DIW20" s="187"/>
      <c r="DIX20" s="187"/>
      <c r="DIY20" s="187"/>
      <c r="DIZ20" s="187"/>
      <c r="DJA20" s="187"/>
      <c r="DJB20" s="187"/>
      <c r="DJC20" s="187"/>
      <c r="DJD20" s="187"/>
      <c r="DJE20" s="187"/>
      <c r="DJF20" s="187"/>
      <c r="DJG20" s="187"/>
      <c r="DJH20" s="187"/>
      <c r="DJI20" s="187"/>
      <c r="DJJ20" s="187"/>
      <c r="DJK20" s="187"/>
      <c r="DJL20" s="187"/>
      <c r="DJM20" s="187"/>
      <c r="DJN20" s="187"/>
      <c r="DJO20" s="187"/>
      <c r="DJP20" s="187"/>
      <c r="DJQ20" s="187"/>
      <c r="DJR20" s="187"/>
      <c r="DJS20" s="187"/>
      <c r="DJT20" s="187"/>
      <c r="DJU20" s="187"/>
      <c r="DJV20" s="187"/>
      <c r="DJW20" s="187"/>
      <c r="DJX20" s="187"/>
      <c r="DJY20" s="187"/>
      <c r="DJZ20" s="187"/>
      <c r="DKA20" s="187"/>
      <c r="DKB20" s="187"/>
      <c r="DKC20" s="187"/>
      <c r="DKD20" s="187"/>
      <c r="DKE20" s="187"/>
      <c r="DKF20" s="187"/>
      <c r="DKG20" s="187"/>
      <c r="DKH20" s="187"/>
      <c r="DKI20" s="187"/>
      <c r="DKJ20" s="187"/>
      <c r="DKK20" s="187"/>
      <c r="DKL20" s="187"/>
      <c r="DKM20" s="187"/>
      <c r="DKN20" s="187"/>
      <c r="DKO20" s="187"/>
      <c r="DKP20" s="187"/>
      <c r="DKQ20" s="187"/>
      <c r="DKR20" s="187"/>
      <c r="DKS20" s="187"/>
      <c r="DKT20" s="187"/>
      <c r="DKU20" s="187"/>
      <c r="DKV20" s="187"/>
      <c r="DKW20" s="187"/>
      <c r="DKX20" s="187"/>
      <c r="DKY20" s="187"/>
      <c r="DKZ20" s="187"/>
      <c r="DLA20" s="187"/>
      <c r="DLB20" s="187"/>
      <c r="DLC20" s="187"/>
      <c r="DLD20" s="187"/>
      <c r="DLE20" s="187"/>
      <c r="DLF20" s="187"/>
      <c r="DLG20" s="187"/>
      <c r="DLH20" s="187"/>
      <c r="DLI20" s="187"/>
      <c r="DLJ20" s="187"/>
      <c r="DLK20" s="187"/>
      <c r="DLL20" s="187"/>
      <c r="DLM20" s="187"/>
      <c r="DLN20" s="187"/>
      <c r="DLO20" s="187"/>
      <c r="DLP20" s="187"/>
      <c r="DLQ20" s="187"/>
      <c r="DLR20" s="187"/>
      <c r="DLS20" s="187"/>
      <c r="DLT20" s="187"/>
      <c r="DLU20" s="187"/>
      <c r="DLV20" s="187"/>
      <c r="DLW20" s="187"/>
      <c r="DLX20" s="187"/>
      <c r="DLY20" s="187"/>
      <c r="DLZ20" s="187"/>
      <c r="DMA20" s="187"/>
      <c r="DMB20" s="187"/>
      <c r="DMC20" s="187"/>
      <c r="DMD20" s="187"/>
      <c r="DME20" s="187"/>
      <c r="DMF20" s="187"/>
      <c r="DMG20" s="187"/>
      <c r="DMH20" s="187"/>
      <c r="DMI20" s="187"/>
      <c r="DMJ20" s="187"/>
      <c r="DMK20" s="187"/>
      <c r="DML20" s="187"/>
      <c r="DMM20" s="187"/>
      <c r="DMN20" s="187"/>
      <c r="DMO20" s="187"/>
      <c r="DMP20" s="187"/>
      <c r="DMQ20" s="187"/>
      <c r="DMR20" s="187"/>
      <c r="DMS20" s="187"/>
      <c r="DMT20" s="187"/>
      <c r="DMU20" s="187"/>
      <c r="DMV20" s="187"/>
      <c r="DMW20" s="187"/>
      <c r="DMX20" s="187"/>
      <c r="DMY20" s="187"/>
      <c r="DMZ20" s="187"/>
      <c r="DNA20" s="187"/>
      <c r="DNB20" s="187"/>
      <c r="DNC20" s="187"/>
      <c r="DND20" s="187"/>
      <c r="DNE20" s="187"/>
      <c r="DNF20" s="187"/>
      <c r="DNG20" s="187"/>
      <c r="DNH20" s="187"/>
      <c r="DNI20" s="187"/>
      <c r="DNJ20" s="187"/>
      <c r="DNK20" s="187"/>
      <c r="DNL20" s="187"/>
      <c r="DNM20" s="187"/>
      <c r="DNN20" s="187"/>
      <c r="DNO20" s="187"/>
      <c r="DNP20" s="187"/>
      <c r="DNQ20" s="187"/>
      <c r="DNR20" s="187"/>
      <c r="DNS20" s="187"/>
      <c r="DNT20" s="187"/>
      <c r="DNU20" s="187"/>
      <c r="DNV20" s="187"/>
      <c r="DNW20" s="187"/>
      <c r="DNX20" s="187"/>
      <c r="DNY20" s="187"/>
      <c r="DNZ20" s="187"/>
      <c r="DOA20" s="187"/>
      <c r="DOB20" s="187"/>
      <c r="DOC20" s="187"/>
      <c r="DOD20" s="187"/>
      <c r="DOE20" s="187"/>
      <c r="DOF20" s="187"/>
      <c r="DOG20" s="187"/>
      <c r="DOH20" s="187"/>
      <c r="DOI20" s="187"/>
      <c r="DOJ20" s="187"/>
      <c r="DOK20" s="187"/>
      <c r="DOL20" s="187"/>
      <c r="DOM20" s="187"/>
      <c r="DON20" s="187"/>
      <c r="DOO20" s="187"/>
      <c r="DOP20" s="187"/>
      <c r="DOQ20" s="187"/>
      <c r="DOR20" s="187"/>
      <c r="DOS20" s="187"/>
      <c r="DOT20" s="187"/>
      <c r="DOU20" s="187"/>
      <c r="DOV20" s="187"/>
      <c r="DOW20" s="187"/>
      <c r="DOX20" s="187"/>
      <c r="DOY20" s="187"/>
      <c r="DOZ20" s="187"/>
      <c r="DPA20" s="187"/>
      <c r="DPB20" s="187"/>
      <c r="DPC20" s="187"/>
      <c r="DPD20" s="187"/>
      <c r="DPE20" s="187"/>
      <c r="DPF20" s="187"/>
      <c r="DPG20" s="187"/>
      <c r="DPH20" s="187"/>
      <c r="DPI20" s="187"/>
      <c r="DPJ20" s="187"/>
      <c r="DPK20" s="187"/>
      <c r="DPL20" s="187"/>
      <c r="DPM20" s="187"/>
      <c r="DPN20" s="187"/>
      <c r="DPO20" s="187"/>
      <c r="DPP20" s="187"/>
      <c r="DPQ20" s="187"/>
      <c r="DPR20" s="187"/>
      <c r="DPS20" s="187"/>
      <c r="DPT20" s="187"/>
      <c r="DPU20" s="187"/>
      <c r="DPV20" s="187"/>
      <c r="DPW20" s="187"/>
      <c r="DPX20" s="187"/>
      <c r="DPY20" s="187"/>
      <c r="DPZ20" s="187"/>
      <c r="DQA20" s="187"/>
      <c r="DQB20" s="187"/>
      <c r="DQC20" s="187"/>
      <c r="DQD20" s="187"/>
      <c r="DQE20" s="187"/>
      <c r="DQF20" s="187"/>
      <c r="DQG20" s="187"/>
      <c r="DQH20" s="187"/>
      <c r="DQI20" s="187"/>
      <c r="DQJ20" s="187"/>
      <c r="DQK20" s="187"/>
      <c r="DQL20" s="187"/>
      <c r="DQM20" s="187"/>
      <c r="DQN20" s="187"/>
      <c r="DQO20" s="187"/>
      <c r="DQP20" s="187"/>
      <c r="DQQ20" s="187"/>
      <c r="DQR20" s="187"/>
      <c r="DQS20" s="187"/>
      <c r="DQT20" s="187"/>
      <c r="DQU20" s="187"/>
      <c r="DQV20" s="187"/>
      <c r="DQW20" s="187"/>
      <c r="DQX20" s="187"/>
      <c r="DQY20" s="187"/>
      <c r="DQZ20" s="187"/>
      <c r="DRA20" s="187"/>
      <c r="DRB20" s="187"/>
      <c r="DRC20" s="187"/>
      <c r="DRD20" s="187"/>
      <c r="DRE20" s="187"/>
      <c r="DRF20" s="187"/>
      <c r="DRG20" s="187"/>
      <c r="DRH20" s="187"/>
      <c r="DRI20" s="187"/>
      <c r="DRJ20" s="187"/>
      <c r="DRK20" s="187"/>
      <c r="DRL20" s="187"/>
      <c r="DRM20" s="187"/>
      <c r="DRN20" s="187"/>
      <c r="DRO20" s="187"/>
      <c r="DRP20" s="187"/>
      <c r="DRQ20" s="187"/>
      <c r="DRR20" s="187"/>
      <c r="DRS20" s="187"/>
      <c r="DRT20" s="187"/>
      <c r="DRU20" s="187"/>
      <c r="DRV20" s="187"/>
      <c r="DRW20" s="187"/>
      <c r="DRX20" s="187"/>
      <c r="DRY20" s="187"/>
      <c r="DRZ20" s="187"/>
      <c r="DSA20" s="187"/>
      <c r="DSB20" s="187"/>
      <c r="DSC20" s="187"/>
      <c r="DSD20" s="187"/>
      <c r="DSE20" s="187"/>
      <c r="DSF20" s="187"/>
      <c r="DSG20" s="187"/>
      <c r="DSH20" s="187"/>
      <c r="DSI20" s="187"/>
      <c r="DSJ20" s="187"/>
      <c r="DSK20" s="187"/>
      <c r="DSL20" s="187"/>
      <c r="DSM20" s="187"/>
      <c r="DSN20" s="187"/>
      <c r="DSO20" s="187"/>
      <c r="DSP20" s="187"/>
      <c r="DSQ20" s="187"/>
      <c r="DSR20" s="187"/>
      <c r="DSS20" s="187"/>
      <c r="DST20" s="187"/>
      <c r="DSU20" s="187"/>
      <c r="DSV20" s="187"/>
      <c r="DSW20" s="187"/>
      <c r="DSX20" s="187"/>
      <c r="DSY20" s="187"/>
      <c r="DSZ20" s="187"/>
      <c r="DTA20" s="187"/>
      <c r="DTB20" s="187"/>
      <c r="DTC20" s="187"/>
      <c r="DTD20" s="187"/>
      <c r="DTE20" s="187"/>
      <c r="DTF20" s="187"/>
      <c r="DTG20" s="187"/>
      <c r="DTH20" s="187"/>
      <c r="DTI20" s="187"/>
      <c r="DTJ20" s="187"/>
      <c r="DTK20" s="187"/>
      <c r="DTL20" s="187"/>
      <c r="DTM20" s="187"/>
      <c r="DTN20" s="187"/>
      <c r="DTO20" s="187"/>
      <c r="DTP20" s="187"/>
      <c r="DTQ20" s="187"/>
      <c r="DTR20" s="187"/>
      <c r="DTS20" s="187"/>
      <c r="DTT20" s="187"/>
      <c r="DTU20" s="187"/>
      <c r="DTV20" s="187"/>
      <c r="DTW20" s="187"/>
      <c r="DTX20" s="187"/>
      <c r="DTY20" s="187"/>
      <c r="DTZ20" s="187"/>
      <c r="DUA20" s="187"/>
      <c r="DUB20" s="187"/>
      <c r="DUC20" s="187"/>
      <c r="DUD20" s="187"/>
      <c r="DUE20" s="187"/>
      <c r="DUF20" s="187"/>
      <c r="DUG20" s="187"/>
      <c r="DUH20" s="187"/>
      <c r="DUI20" s="187"/>
      <c r="DUJ20" s="187"/>
      <c r="DUK20" s="187"/>
      <c r="DUL20" s="187"/>
      <c r="DUM20" s="187"/>
      <c r="DUN20" s="187"/>
      <c r="DUO20" s="187"/>
      <c r="DUP20" s="187"/>
      <c r="DUQ20" s="187"/>
      <c r="DUR20" s="187"/>
      <c r="DUS20" s="187"/>
      <c r="DUT20" s="187"/>
      <c r="DUU20" s="187"/>
      <c r="DUV20" s="187"/>
      <c r="DUW20" s="187"/>
      <c r="DUX20" s="187"/>
      <c r="DUY20" s="187"/>
      <c r="DUZ20" s="187"/>
      <c r="DVA20" s="187"/>
      <c r="DVB20" s="187"/>
      <c r="DVC20" s="187"/>
      <c r="DVD20" s="187"/>
      <c r="DVE20" s="187"/>
      <c r="DVF20" s="187"/>
      <c r="DVG20" s="187"/>
      <c r="DVH20" s="187"/>
      <c r="DVI20" s="187"/>
      <c r="DVJ20" s="187"/>
      <c r="DVK20" s="187"/>
      <c r="DVL20" s="187"/>
      <c r="DVM20" s="187"/>
      <c r="DVN20" s="187"/>
      <c r="DVO20" s="187"/>
      <c r="DVP20" s="187"/>
      <c r="DVQ20" s="187"/>
      <c r="DVR20" s="187"/>
      <c r="DVS20" s="187"/>
      <c r="DVT20" s="187"/>
      <c r="DVU20" s="187"/>
      <c r="DVV20" s="187"/>
      <c r="DVW20" s="187"/>
      <c r="DVX20" s="187"/>
      <c r="DVY20" s="187"/>
      <c r="DVZ20" s="187"/>
      <c r="DWA20" s="187"/>
      <c r="DWB20" s="187"/>
      <c r="DWC20" s="187"/>
      <c r="DWD20" s="187"/>
      <c r="DWE20" s="187"/>
      <c r="DWF20" s="187"/>
      <c r="DWG20" s="187"/>
      <c r="DWH20" s="187"/>
      <c r="DWI20" s="187"/>
      <c r="DWJ20" s="187"/>
      <c r="DWK20" s="187"/>
      <c r="DWL20" s="187"/>
      <c r="DWM20" s="187"/>
      <c r="DWN20" s="187"/>
      <c r="DWO20" s="187"/>
      <c r="DWP20" s="187"/>
      <c r="DWQ20" s="187"/>
      <c r="DWR20" s="187"/>
      <c r="DWS20" s="187"/>
      <c r="DWT20" s="187"/>
      <c r="DWU20" s="187"/>
      <c r="DWV20" s="187"/>
      <c r="DWW20" s="187"/>
      <c r="DWX20" s="187"/>
      <c r="DWY20" s="187"/>
      <c r="DWZ20" s="187"/>
      <c r="DXA20" s="187"/>
      <c r="DXB20" s="187"/>
      <c r="DXC20" s="187"/>
      <c r="DXD20" s="187"/>
      <c r="DXE20" s="187"/>
      <c r="DXF20" s="187"/>
      <c r="DXG20" s="187"/>
      <c r="DXH20" s="187"/>
      <c r="DXI20" s="187"/>
      <c r="DXJ20" s="187"/>
      <c r="DXK20" s="187"/>
      <c r="DXL20" s="187"/>
      <c r="DXM20" s="187"/>
      <c r="DXN20" s="187"/>
      <c r="DXO20" s="187"/>
      <c r="DXP20" s="187"/>
      <c r="DXQ20" s="187"/>
      <c r="DXR20" s="187"/>
      <c r="DXS20" s="187"/>
      <c r="DXT20" s="187"/>
      <c r="DXU20" s="187"/>
      <c r="DXV20" s="187"/>
      <c r="DXW20" s="187"/>
      <c r="DXX20" s="187"/>
      <c r="DXY20" s="187"/>
      <c r="DXZ20" s="187"/>
      <c r="DYA20" s="187"/>
      <c r="DYB20" s="187"/>
      <c r="DYC20" s="187"/>
      <c r="DYD20" s="187"/>
      <c r="DYE20" s="187"/>
      <c r="DYF20" s="187"/>
      <c r="DYG20" s="187"/>
      <c r="DYH20" s="187"/>
      <c r="DYI20" s="187"/>
      <c r="DYJ20" s="187"/>
      <c r="DYK20" s="187"/>
      <c r="DYL20" s="187"/>
      <c r="DYM20" s="187"/>
      <c r="DYN20" s="187"/>
      <c r="DYO20" s="187"/>
      <c r="DYP20" s="187"/>
      <c r="DYQ20" s="187"/>
      <c r="DYR20" s="187"/>
      <c r="DYS20" s="187"/>
      <c r="DYT20" s="187"/>
      <c r="DYU20" s="187"/>
      <c r="DYV20" s="187"/>
      <c r="DYW20" s="187"/>
      <c r="DYX20" s="187"/>
      <c r="DYY20" s="187"/>
      <c r="DYZ20" s="187"/>
      <c r="DZA20" s="187"/>
      <c r="DZB20" s="187"/>
      <c r="DZC20" s="187"/>
      <c r="DZD20" s="187"/>
      <c r="DZE20" s="187"/>
      <c r="DZF20" s="187"/>
      <c r="DZG20" s="187"/>
      <c r="DZH20" s="187"/>
      <c r="DZI20" s="187"/>
      <c r="DZJ20" s="187"/>
      <c r="DZK20" s="187"/>
      <c r="DZL20" s="187"/>
      <c r="DZM20" s="187"/>
      <c r="DZN20" s="187"/>
      <c r="DZO20" s="187"/>
      <c r="DZP20" s="187"/>
      <c r="DZQ20" s="187"/>
      <c r="DZR20" s="187"/>
      <c r="DZS20" s="187"/>
      <c r="DZT20" s="187"/>
      <c r="DZU20" s="187"/>
      <c r="DZV20" s="187"/>
      <c r="DZW20" s="187"/>
      <c r="DZX20" s="187"/>
      <c r="DZY20" s="187"/>
      <c r="DZZ20" s="187"/>
      <c r="EAA20" s="187"/>
      <c r="EAB20" s="187"/>
      <c r="EAC20" s="187"/>
      <c r="EAD20" s="187"/>
      <c r="EAE20" s="187"/>
      <c r="EAF20" s="187"/>
      <c r="EAG20" s="187"/>
      <c r="EAH20" s="187"/>
      <c r="EAI20" s="187"/>
      <c r="EAJ20" s="187"/>
      <c r="EAK20" s="187"/>
      <c r="EAL20" s="187"/>
      <c r="EAM20" s="187"/>
      <c r="EAN20" s="187"/>
      <c r="EAO20" s="187"/>
      <c r="EAP20" s="187"/>
      <c r="EAQ20" s="187"/>
      <c r="EAR20" s="187"/>
      <c r="EAS20" s="187"/>
      <c r="EAT20" s="187"/>
      <c r="EAU20" s="187"/>
      <c r="EAV20" s="187"/>
      <c r="EAW20" s="187"/>
      <c r="EAX20" s="187"/>
      <c r="EAY20" s="187"/>
      <c r="EAZ20" s="187"/>
      <c r="EBA20" s="187"/>
      <c r="EBB20" s="187"/>
      <c r="EBC20" s="187"/>
      <c r="EBD20" s="187"/>
      <c r="EBE20" s="187"/>
      <c r="EBF20" s="187"/>
      <c r="EBG20" s="187"/>
      <c r="EBH20" s="187"/>
      <c r="EBI20" s="187"/>
      <c r="EBJ20" s="187"/>
      <c r="EBK20" s="187"/>
      <c r="EBL20" s="187"/>
      <c r="EBM20" s="187"/>
      <c r="EBN20" s="187"/>
      <c r="EBO20" s="187"/>
      <c r="EBP20" s="187"/>
      <c r="EBQ20" s="187"/>
      <c r="EBR20" s="187"/>
      <c r="EBS20" s="187"/>
      <c r="EBT20" s="187"/>
      <c r="EBU20" s="187"/>
      <c r="EBV20" s="187"/>
      <c r="EBW20" s="187"/>
      <c r="EBX20" s="187"/>
      <c r="EBY20" s="187"/>
      <c r="EBZ20" s="187"/>
      <c r="ECA20" s="187"/>
      <c r="ECB20" s="187"/>
      <c r="ECC20" s="187"/>
      <c r="ECD20" s="187"/>
      <c r="ECE20" s="187"/>
      <c r="ECF20" s="187"/>
      <c r="ECG20" s="187"/>
      <c r="ECH20" s="187"/>
      <c r="ECI20" s="187"/>
      <c r="ECJ20" s="187"/>
      <c r="ECK20" s="187"/>
      <c r="ECL20" s="187"/>
      <c r="ECM20" s="187"/>
      <c r="ECN20" s="187"/>
      <c r="ECO20" s="187"/>
      <c r="ECP20" s="187"/>
      <c r="ECQ20" s="187"/>
      <c r="ECR20" s="187"/>
      <c r="ECS20" s="187"/>
      <c r="ECT20" s="187"/>
      <c r="ECU20" s="187"/>
      <c r="ECV20" s="187"/>
      <c r="ECW20" s="187"/>
      <c r="ECX20" s="187"/>
      <c r="ECY20" s="187"/>
      <c r="ECZ20" s="187"/>
      <c r="EDA20" s="187"/>
      <c r="EDB20" s="187"/>
      <c r="EDC20" s="187"/>
      <c r="EDD20" s="187"/>
      <c r="EDE20" s="187"/>
      <c r="EDF20" s="187"/>
      <c r="EDG20" s="187"/>
      <c r="EDH20" s="187"/>
      <c r="EDI20" s="187"/>
      <c r="EDJ20" s="187"/>
      <c r="EDK20" s="187"/>
      <c r="EDL20" s="187"/>
      <c r="EDM20" s="187"/>
      <c r="EDN20" s="187"/>
      <c r="EDO20" s="187"/>
      <c r="EDP20" s="187"/>
      <c r="EDQ20" s="187"/>
      <c r="EDR20" s="187"/>
      <c r="EDS20" s="187"/>
      <c r="EDT20" s="187"/>
      <c r="EDU20" s="187"/>
      <c r="EDV20" s="187"/>
      <c r="EDW20" s="187"/>
      <c r="EDX20" s="187"/>
      <c r="EDY20" s="187"/>
      <c r="EDZ20" s="187"/>
      <c r="EEA20" s="187"/>
      <c r="EEB20" s="187"/>
      <c r="EEC20" s="187"/>
      <c r="EED20" s="187"/>
      <c r="EEE20" s="187"/>
      <c r="EEF20" s="187"/>
      <c r="EEG20" s="187"/>
      <c r="EEH20" s="187"/>
      <c r="EEI20" s="187"/>
      <c r="EEJ20" s="187"/>
      <c r="EEK20" s="187"/>
      <c r="EEL20" s="187"/>
      <c r="EEM20" s="187"/>
      <c r="EEN20" s="187"/>
      <c r="EEO20" s="187"/>
      <c r="EEP20" s="187"/>
      <c r="EEQ20" s="187"/>
      <c r="EER20" s="187"/>
      <c r="EES20" s="187"/>
      <c r="EET20" s="187"/>
      <c r="EEU20" s="187"/>
      <c r="EEV20" s="187"/>
      <c r="EEW20" s="187"/>
      <c r="EEX20" s="187"/>
      <c r="EEY20" s="187"/>
      <c r="EEZ20" s="187"/>
      <c r="EFA20" s="187"/>
      <c r="EFB20" s="187"/>
      <c r="EFC20" s="187"/>
      <c r="EFD20" s="187"/>
      <c r="EFE20" s="187"/>
      <c r="EFF20" s="187"/>
      <c r="EFG20" s="187"/>
      <c r="EFH20" s="187"/>
      <c r="EFI20" s="187"/>
      <c r="EFJ20" s="187"/>
      <c r="EFK20" s="187"/>
      <c r="EFL20" s="187"/>
      <c r="EFM20" s="187"/>
      <c r="EFN20" s="187"/>
      <c r="EFO20" s="187"/>
      <c r="EFP20" s="187"/>
      <c r="EFQ20" s="187"/>
      <c r="EFR20" s="187"/>
      <c r="EFS20" s="187"/>
      <c r="EFT20" s="187"/>
      <c r="EFU20" s="187"/>
      <c r="EFV20" s="187"/>
      <c r="EFW20" s="187"/>
      <c r="EFX20" s="187"/>
      <c r="EFY20" s="187"/>
      <c r="EFZ20" s="187"/>
      <c r="EGA20" s="187"/>
      <c r="EGB20" s="187"/>
      <c r="EGC20" s="187"/>
      <c r="EGD20" s="187"/>
      <c r="EGE20" s="187"/>
      <c r="EGF20" s="187"/>
      <c r="EGG20" s="187"/>
      <c r="EGH20" s="187"/>
      <c r="EGI20" s="187"/>
      <c r="EGJ20" s="187"/>
      <c r="EGK20" s="187"/>
      <c r="EGL20" s="187"/>
      <c r="EGM20" s="187"/>
      <c r="EGN20" s="187"/>
      <c r="EGO20" s="187"/>
      <c r="EGP20" s="187"/>
      <c r="EGQ20" s="187"/>
      <c r="EGR20" s="187"/>
      <c r="EGS20" s="187"/>
      <c r="EGT20" s="187"/>
      <c r="EGU20" s="187"/>
      <c r="EGV20" s="187"/>
      <c r="EGW20" s="187"/>
      <c r="EGX20" s="187"/>
      <c r="EGY20" s="187"/>
      <c r="EGZ20" s="187"/>
      <c r="EHA20" s="187"/>
      <c r="EHB20" s="187"/>
      <c r="EHC20" s="187"/>
      <c r="EHD20" s="187"/>
      <c r="EHE20" s="187"/>
      <c r="EHF20" s="187"/>
      <c r="EHG20" s="187"/>
      <c r="EHH20" s="187"/>
      <c r="EHI20" s="187"/>
      <c r="EHJ20" s="187"/>
      <c r="EHK20" s="187"/>
      <c r="EHL20" s="187"/>
      <c r="EHM20" s="187"/>
      <c r="EHN20" s="187"/>
      <c r="EHO20" s="187"/>
      <c r="EHP20" s="187"/>
      <c r="EHQ20" s="187"/>
      <c r="EHR20" s="187"/>
      <c r="EHS20" s="187"/>
      <c r="EHT20" s="187"/>
      <c r="EHU20" s="187"/>
      <c r="EHV20" s="187"/>
      <c r="EHW20" s="187"/>
      <c r="EHX20" s="187"/>
      <c r="EHY20" s="187"/>
      <c r="EHZ20" s="187"/>
      <c r="EIA20" s="187"/>
      <c r="EIB20" s="187"/>
      <c r="EIC20" s="187"/>
      <c r="EID20" s="187"/>
      <c r="EIE20" s="187"/>
      <c r="EIF20" s="187"/>
      <c r="EIG20" s="187"/>
      <c r="EIH20" s="187"/>
      <c r="EII20" s="187"/>
      <c r="EIJ20" s="187"/>
      <c r="EIK20" s="187"/>
      <c r="EIL20" s="187"/>
      <c r="EIM20" s="187"/>
      <c r="EIN20" s="187"/>
      <c r="EIO20" s="187"/>
      <c r="EIP20" s="187"/>
      <c r="EIQ20" s="187"/>
      <c r="EIR20" s="187"/>
      <c r="EIS20" s="187"/>
      <c r="EIT20" s="187"/>
      <c r="EIU20" s="187"/>
      <c r="EIV20" s="187"/>
      <c r="EIW20" s="187"/>
      <c r="EIX20" s="187"/>
      <c r="EIY20" s="187"/>
      <c r="EIZ20" s="187"/>
      <c r="EJA20" s="187"/>
      <c r="EJB20" s="187"/>
      <c r="EJC20" s="187"/>
      <c r="EJD20" s="187"/>
      <c r="EJE20" s="187"/>
      <c r="EJF20" s="187"/>
      <c r="EJG20" s="187"/>
      <c r="EJH20" s="187"/>
      <c r="EJI20" s="187"/>
      <c r="EJJ20" s="187"/>
      <c r="EJK20" s="187"/>
      <c r="EJL20" s="187"/>
      <c r="EJM20" s="187"/>
      <c r="EJN20" s="187"/>
      <c r="EJO20" s="187"/>
      <c r="EJP20" s="187"/>
      <c r="EJQ20" s="187"/>
      <c r="EJR20" s="187"/>
      <c r="EJS20" s="187"/>
      <c r="EJT20" s="187"/>
      <c r="EJU20" s="187"/>
      <c r="EJV20" s="187"/>
      <c r="EJW20" s="187"/>
      <c r="EJX20" s="187"/>
      <c r="EJY20" s="187"/>
      <c r="EJZ20" s="187"/>
      <c r="EKA20" s="187"/>
      <c r="EKB20" s="187"/>
      <c r="EKC20" s="187"/>
      <c r="EKD20" s="187"/>
      <c r="EKE20" s="187"/>
      <c r="EKF20" s="187"/>
      <c r="EKG20" s="187"/>
      <c r="EKH20" s="187"/>
      <c r="EKI20" s="187"/>
      <c r="EKJ20" s="187"/>
      <c r="EKK20" s="187"/>
      <c r="EKL20" s="187"/>
      <c r="EKM20" s="187"/>
      <c r="EKN20" s="187"/>
      <c r="EKO20" s="187"/>
      <c r="EKP20" s="187"/>
      <c r="EKQ20" s="187"/>
      <c r="EKR20" s="187"/>
      <c r="EKS20" s="187"/>
      <c r="EKT20" s="187"/>
      <c r="EKU20" s="187"/>
      <c r="EKV20" s="187"/>
      <c r="EKW20" s="187"/>
      <c r="EKX20" s="187"/>
      <c r="EKY20" s="187"/>
      <c r="EKZ20" s="187"/>
      <c r="ELA20" s="187"/>
      <c r="ELB20" s="187"/>
      <c r="ELC20" s="187"/>
      <c r="ELD20" s="187"/>
      <c r="ELE20" s="187"/>
      <c r="ELF20" s="187"/>
      <c r="ELG20" s="187"/>
      <c r="ELH20" s="187"/>
      <c r="ELI20" s="187"/>
      <c r="ELJ20" s="187"/>
      <c r="ELK20" s="187"/>
      <c r="ELL20" s="187"/>
      <c r="ELM20" s="187"/>
      <c r="ELN20" s="187"/>
      <c r="ELO20" s="187"/>
      <c r="ELP20" s="187"/>
      <c r="ELQ20" s="187"/>
      <c r="ELR20" s="187"/>
      <c r="ELS20" s="187"/>
      <c r="ELT20" s="187"/>
      <c r="ELU20" s="187"/>
      <c r="ELV20" s="187"/>
      <c r="ELW20" s="187"/>
      <c r="ELX20" s="187"/>
      <c r="ELY20" s="187"/>
      <c r="ELZ20" s="187"/>
      <c r="EMA20" s="187"/>
      <c r="EMB20" s="187"/>
      <c r="EMC20" s="187"/>
      <c r="EMD20" s="187"/>
      <c r="EME20" s="187"/>
      <c r="EMF20" s="187"/>
      <c r="EMG20" s="187"/>
      <c r="EMH20" s="187"/>
      <c r="EMI20" s="187"/>
      <c r="EMJ20" s="187"/>
      <c r="EMK20" s="187"/>
      <c r="EML20" s="187"/>
      <c r="EMM20" s="187"/>
      <c r="EMN20" s="187"/>
      <c r="EMO20" s="187"/>
      <c r="EMP20" s="187"/>
      <c r="EMQ20" s="187"/>
      <c r="EMR20" s="187"/>
      <c r="EMS20" s="187"/>
      <c r="EMT20" s="187"/>
      <c r="EMU20" s="187"/>
      <c r="EMV20" s="187"/>
      <c r="EMW20" s="187"/>
      <c r="EMX20" s="187"/>
      <c r="EMY20" s="187"/>
      <c r="EMZ20" s="187"/>
      <c r="ENA20" s="187"/>
      <c r="ENB20" s="187"/>
      <c r="ENC20" s="187"/>
      <c r="END20" s="187"/>
      <c r="ENE20" s="187"/>
      <c r="ENF20" s="187"/>
      <c r="ENG20" s="187"/>
      <c r="ENH20" s="187"/>
      <c r="ENI20" s="187"/>
      <c r="ENJ20" s="187"/>
      <c r="ENK20" s="187"/>
      <c r="ENL20" s="187"/>
      <c r="ENM20" s="187"/>
      <c r="ENN20" s="187"/>
      <c r="ENO20" s="187"/>
      <c r="ENP20" s="187"/>
      <c r="ENQ20" s="187"/>
      <c r="ENR20" s="187"/>
      <c r="ENS20" s="187"/>
      <c r="ENT20" s="187"/>
      <c r="ENU20" s="187"/>
      <c r="ENV20" s="187"/>
      <c r="ENW20" s="187"/>
      <c r="ENX20" s="187"/>
      <c r="ENY20" s="187"/>
      <c r="ENZ20" s="187"/>
      <c r="EOA20" s="187"/>
      <c r="EOB20" s="187"/>
      <c r="EOC20" s="187"/>
      <c r="EOD20" s="187"/>
      <c r="EOE20" s="187"/>
      <c r="EOF20" s="187"/>
      <c r="EOG20" s="187"/>
      <c r="EOH20" s="187"/>
      <c r="EOI20" s="187"/>
      <c r="EOJ20" s="187"/>
      <c r="EOK20" s="187"/>
      <c r="EOL20" s="187"/>
      <c r="EOM20" s="187"/>
      <c r="EON20" s="187"/>
      <c r="EOO20" s="187"/>
      <c r="EOP20" s="187"/>
      <c r="EOQ20" s="187"/>
      <c r="EOR20" s="187"/>
      <c r="EOS20" s="187"/>
      <c r="EOT20" s="187"/>
      <c r="EOU20" s="187"/>
      <c r="EOV20" s="187"/>
      <c r="EOW20" s="187"/>
      <c r="EOX20" s="187"/>
      <c r="EOY20" s="187"/>
      <c r="EOZ20" s="187"/>
      <c r="EPA20" s="187"/>
      <c r="EPB20" s="187"/>
      <c r="EPC20" s="187"/>
      <c r="EPD20" s="187"/>
      <c r="EPE20" s="187"/>
      <c r="EPF20" s="187"/>
      <c r="EPG20" s="187"/>
      <c r="EPH20" s="187"/>
      <c r="EPI20" s="187"/>
      <c r="EPJ20" s="187"/>
      <c r="EPK20" s="187"/>
      <c r="EPL20" s="187"/>
      <c r="EPM20" s="187"/>
      <c r="EPN20" s="187"/>
      <c r="EPO20" s="187"/>
      <c r="EPP20" s="187"/>
      <c r="EPQ20" s="187"/>
      <c r="EPR20" s="187"/>
      <c r="EPS20" s="187"/>
      <c r="EPT20" s="187"/>
      <c r="EPU20" s="187"/>
      <c r="EPV20" s="187"/>
      <c r="EPW20" s="187"/>
      <c r="EPX20" s="187"/>
      <c r="EPY20" s="187"/>
      <c r="EPZ20" s="187"/>
      <c r="EQA20" s="187"/>
      <c r="EQB20" s="187"/>
      <c r="EQC20" s="187"/>
      <c r="EQD20" s="187"/>
      <c r="EQE20" s="187"/>
      <c r="EQF20" s="187"/>
      <c r="EQG20" s="187"/>
      <c r="EQH20" s="187"/>
      <c r="EQI20" s="187"/>
      <c r="EQJ20" s="187"/>
      <c r="EQK20" s="187"/>
      <c r="EQL20" s="187"/>
      <c r="EQM20" s="187"/>
      <c r="EQN20" s="187"/>
      <c r="EQO20" s="187"/>
      <c r="EQP20" s="187"/>
      <c r="EQQ20" s="187"/>
      <c r="EQR20" s="187"/>
      <c r="EQS20" s="187"/>
      <c r="EQT20" s="187"/>
      <c r="EQU20" s="187"/>
      <c r="EQV20" s="187"/>
      <c r="EQW20" s="187"/>
      <c r="EQX20" s="187"/>
      <c r="EQY20" s="187"/>
      <c r="EQZ20" s="187"/>
      <c r="ERA20" s="187"/>
      <c r="ERB20" s="187"/>
      <c r="ERC20" s="187"/>
      <c r="ERD20" s="187"/>
      <c r="ERE20" s="187"/>
      <c r="ERF20" s="187"/>
      <c r="ERG20" s="187"/>
      <c r="ERH20" s="187"/>
      <c r="ERI20" s="187"/>
      <c r="ERJ20" s="187"/>
      <c r="ERK20" s="187"/>
      <c r="ERL20" s="187"/>
      <c r="ERM20" s="187"/>
      <c r="ERN20" s="187"/>
      <c r="ERO20" s="187"/>
      <c r="ERP20" s="187"/>
      <c r="ERQ20" s="187"/>
      <c r="ERR20" s="187"/>
      <c r="ERS20" s="187"/>
      <c r="ERT20" s="187"/>
      <c r="ERU20" s="187"/>
      <c r="ERV20" s="187"/>
      <c r="ERW20" s="187"/>
      <c r="ERX20" s="187"/>
      <c r="ERY20" s="187"/>
      <c r="ERZ20" s="187"/>
      <c r="ESA20" s="187"/>
      <c r="ESB20" s="187"/>
      <c r="ESC20" s="187"/>
      <c r="ESD20" s="187"/>
      <c r="ESE20" s="187"/>
      <c r="ESF20" s="187"/>
      <c r="ESG20" s="187"/>
      <c r="ESH20" s="187"/>
      <c r="ESI20" s="187"/>
      <c r="ESJ20" s="187"/>
      <c r="ESK20" s="187"/>
      <c r="ESL20" s="187"/>
      <c r="ESM20" s="187"/>
      <c r="ESN20" s="187"/>
      <c r="ESO20" s="187"/>
      <c r="ESP20" s="187"/>
      <c r="ESQ20" s="187"/>
      <c r="ESR20" s="187"/>
      <c r="ESS20" s="187"/>
      <c r="EST20" s="187"/>
      <c r="ESU20" s="187"/>
      <c r="ESV20" s="187"/>
      <c r="ESW20" s="187"/>
      <c r="ESX20" s="187"/>
      <c r="ESY20" s="187"/>
      <c r="ESZ20" s="187"/>
      <c r="ETA20" s="187"/>
      <c r="ETB20" s="187"/>
      <c r="ETC20" s="187"/>
      <c r="ETD20" s="187"/>
      <c r="ETE20" s="187"/>
      <c r="ETF20" s="187"/>
      <c r="ETG20" s="187"/>
      <c r="ETH20" s="187"/>
      <c r="ETI20" s="187"/>
      <c r="ETJ20" s="187"/>
      <c r="ETK20" s="187"/>
      <c r="ETL20" s="187"/>
      <c r="ETM20" s="187"/>
      <c r="ETN20" s="187"/>
      <c r="ETO20" s="187"/>
      <c r="ETP20" s="187"/>
      <c r="ETQ20" s="187"/>
      <c r="ETR20" s="187"/>
      <c r="ETS20" s="187"/>
      <c r="ETT20" s="187"/>
      <c r="ETU20" s="187"/>
      <c r="ETV20" s="187"/>
      <c r="ETW20" s="187"/>
      <c r="ETX20" s="187"/>
      <c r="ETY20" s="187"/>
      <c r="ETZ20" s="187"/>
      <c r="EUA20" s="187"/>
      <c r="EUB20" s="187"/>
      <c r="EUC20" s="187"/>
      <c r="EUD20" s="187"/>
      <c r="EUE20" s="187"/>
      <c r="EUF20" s="187"/>
      <c r="EUG20" s="187"/>
      <c r="EUH20" s="187"/>
      <c r="EUI20" s="187"/>
      <c r="EUJ20" s="187"/>
      <c r="EUK20" s="187"/>
      <c r="EUL20" s="187"/>
      <c r="EUM20" s="187"/>
      <c r="EUN20" s="187"/>
      <c r="EUO20" s="187"/>
      <c r="EUP20" s="187"/>
      <c r="EUQ20" s="187"/>
      <c r="EUR20" s="187"/>
      <c r="EUS20" s="187"/>
      <c r="EUT20" s="187"/>
      <c r="EUU20" s="187"/>
      <c r="EUV20" s="187"/>
      <c r="EUW20" s="187"/>
      <c r="EUX20" s="187"/>
      <c r="EUY20" s="187"/>
      <c r="EUZ20" s="187"/>
      <c r="EVA20" s="187"/>
      <c r="EVB20" s="187"/>
      <c r="EVC20" s="187"/>
      <c r="EVD20" s="187"/>
      <c r="EVE20" s="187"/>
      <c r="EVF20" s="187"/>
      <c r="EVG20" s="187"/>
      <c r="EVH20" s="187"/>
      <c r="EVI20" s="187"/>
      <c r="EVJ20" s="187"/>
      <c r="EVK20" s="187"/>
      <c r="EVL20" s="187"/>
      <c r="EVM20" s="187"/>
      <c r="EVN20" s="187"/>
      <c r="EVO20" s="187"/>
      <c r="EVP20" s="187"/>
      <c r="EVQ20" s="187"/>
      <c r="EVR20" s="187"/>
      <c r="EVS20" s="187"/>
      <c r="EVT20" s="187"/>
      <c r="EVU20" s="187"/>
      <c r="EVV20" s="187"/>
      <c r="EVW20" s="187"/>
      <c r="EVX20" s="187"/>
      <c r="EVY20" s="187"/>
      <c r="EVZ20" s="187"/>
      <c r="EWA20" s="187"/>
      <c r="EWB20" s="187"/>
      <c r="EWC20" s="187"/>
      <c r="EWD20" s="187"/>
      <c r="EWE20" s="187"/>
      <c r="EWF20" s="187"/>
      <c r="EWG20" s="187"/>
      <c r="EWH20" s="187"/>
      <c r="EWI20" s="187"/>
      <c r="EWJ20" s="187"/>
      <c r="EWK20" s="187"/>
      <c r="EWL20" s="187"/>
      <c r="EWM20" s="187"/>
      <c r="EWN20" s="187"/>
      <c r="EWO20" s="187"/>
      <c r="EWP20" s="187"/>
      <c r="EWQ20" s="187"/>
      <c r="EWR20" s="187"/>
      <c r="EWS20" s="187"/>
      <c r="EWT20" s="187"/>
      <c r="EWU20" s="187"/>
      <c r="EWV20" s="187"/>
      <c r="EWW20" s="187"/>
      <c r="EWX20" s="187"/>
      <c r="EWY20" s="187"/>
      <c r="EWZ20" s="187"/>
      <c r="EXA20" s="187"/>
      <c r="EXB20" s="187"/>
      <c r="EXC20" s="187"/>
      <c r="EXD20" s="187"/>
      <c r="EXE20" s="187"/>
      <c r="EXF20" s="187"/>
      <c r="EXG20" s="187"/>
      <c r="EXH20" s="187"/>
      <c r="EXI20" s="187"/>
      <c r="EXJ20" s="187"/>
      <c r="EXK20" s="187"/>
      <c r="EXL20" s="187"/>
      <c r="EXM20" s="187"/>
      <c r="EXN20" s="187"/>
      <c r="EXO20" s="187"/>
      <c r="EXP20" s="187"/>
      <c r="EXQ20" s="187"/>
      <c r="EXR20" s="187"/>
      <c r="EXS20" s="187"/>
      <c r="EXT20" s="187"/>
      <c r="EXU20" s="187"/>
      <c r="EXV20" s="187"/>
      <c r="EXW20" s="187"/>
      <c r="EXX20" s="187"/>
      <c r="EXY20" s="187"/>
      <c r="EXZ20" s="187"/>
      <c r="EYA20" s="187"/>
      <c r="EYB20" s="187"/>
      <c r="EYC20" s="187"/>
      <c r="EYD20" s="187"/>
      <c r="EYE20" s="187"/>
      <c r="EYF20" s="187"/>
      <c r="EYG20" s="187"/>
      <c r="EYH20" s="187"/>
      <c r="EYI20" s="187"/>
      <c r="EYJ20" s="187"/>
      <c r="EYK20" s="187"/>
      <c r="EYL20" s="187"/>
      <c r="EYM20" s="187"/>
      <c r="EYN20" s="187"/>
      <c r="EYO20" s="187"/>
      <c r="EYP20" s="187"/>
      <c r="EYQ20" s="187"/>
      <c r="EYR20" s="187"/>
      <c r="EYS20" s="187"/>
      <c r="EYT20" s="187"/>
      <c r="EYU20" s="187"/>
      <c r="EYV20" s="187"/>
      <c r="EYW20" s="187"/>
      <c r="EYX20" s="187"/>
      <c r="EYY20" s="187"/>
      <c r="EYZ20" s="187"/>
      <c r="EZA20" s="187"/>
      <c r="EZB20" s="187"/>
      <c r="EZC20" s="187"/>
      <c r="EZD20" s="187"/>
      <c r="EZE20" s="187"/>
      <c r="EZF20" s="187"/>
      <c r="EZG20" s="187"/>
      <c r="EZH20" s="187"/>
      <c r="EZI20" s="187"/>
      <c r="EZJ20" s="187"/>
      <c r="EZK20" s="187"/>
      <c r="EZL20" s="187"/>
      <c r="EZM20" s="187"/>
      <c r="EZN20" s="187"/>
      <c r="EZO20" s="187"/>
      <c r="EZP20" s="187"/>
      <c r="EZQ20" s="187"/>
      <c r="EZR20" s="187"/>
      <c r="EZS20" s="187"/>
      <c r="EZT20" s="187"/>
      <c r="EZU20" s="187"/>
      <c r="EZV20" s="187"/>
      <c r="EZW20" s="187"/>
      <c r="EZX20" s="187"/>
      <c r="EZY20" s="187"/>
      <c r="EZZ20" s="187"/>
      <c r="FAA20" s="187"/>
      <c r="FAB20" s="187"/>
      <c r="FAC20" s="187"/>
      <c r="FAD20" s="187"/>
      <c r="FAE20" s="187"/>
      <c r="FAF20" s="187"/>
      <c r="FAG20" s="187"/>
      <c r="FAH20" s="187"/>
      <c r="FAI20" s="187"/>
      <c r="FAJ20" s="187"/>
      <c r="FAK20" s="187"/>
      <c r="FAL20" s="187"/>
      <c r="FAM20" s="187"/>
      <c r="FAN20" s="187"/>
      <c r="FAO20" s="187"/>
      <c r="FAP20" s="187"/>
      <c r="FAQ20" s="187"/>
      <c r="FAR20" s="187"/>
      <c r="FAS20" s="187"/>
      <c r="FAT20" s="187"/>
      <c r="FAU20" s="187"/>
      <c r="FAV20" s="187"/>
      <c r="FAW20" s="187"/>
      <c r="FAX20" s="187"/>
      <c r="FAY20" s="187"/>
      <c r="FAZ20" s="187"/>
      <c r="FBA20" s="187"/>
      <c r="FBB20" s="187"/>
      <c r="FBC20" s="187"/>
      <c r="FBD20" s="187"/>
      <c r="FBE20" s="187"/>
      <c r="FBF20" s="187"/>
      <c r="FBG20" s="187"/>
      <c r="FBH20" s="187"/>
      <c r="FBI20" s="187"/>
      <c r="FBJ20" s="187"/>
      <c r="FBK20" s="187"/>
      <c r="FBL20" s="187"/>
      <c r="FBM20" s="187"/>
      <c r="FBN20" s="187"/>
      <c r="FBO20" s="187"/>
      <c r="FBP20" s="187"/>
      <c r="FBQ20" s="187"/>
      <c r="FBR20" s="187"/>
      <c r="FBS20" s="187"/>
      <c r="FBT20" s="187"/>
      <c r="FBU20" s="187"/>
      <c r="FBV20" s="187"/>
      <c r="FBW20" s="187"/>
      <c r="FBX20" s="187"/>
      <c r="FBY20" s="187"/>
      <c r="FBZ20" s="187"/>
      <c r="FCA20" s="187"/>
      <c r="FCB20" s="187"/>
      <c r="FCC20" s="187"/>
      <c r="FCD20" s="187"/>
      <c r="FCE20" s="187"/>
      <c r="FCF20" s="187"/>
      <c r="FCG20" s="187"/>
      <c r="FCH20" s="187"/>
      <c r="FCI20" s="187"/>
      <c r="FCJ20" s="187"/>
      <c r="FCK20" s="187"/>
      <c r="FCL20" s="187"/>
      <c r="FCM20" s="187"/>
      <c r="FCN20" s="187"/>
      <c r="FCO20" s="187"/>
      <c r="FCP20" s="187"/>
      <c r="FCQ20" s="187"/>
      <c r="FCR20" s="187"/>
      <c r="FCS20" s="187"/>
      <c r="FCT20" s="187"/>
      <c r="FCU20" s="187"/>
      <c r="FCV20" s="187"/>
      <c r="FCW20" s="187"/>
      <c r="FCX20" s="187"/>
      <c r="FCY20" s="187"/>
      <c r="FCZ20" s="187"/>
      <c r="FDA20" s="187"/>
      <c r="FDB20" s="187"/>
      <c r="FDC20" s="187"/>
      <c r="FDD20" s="187"/>
      <c r="FDE20" s="187"/>
      <c r="FDF20" s="187"/>
      <c r="FDG20" s="187"/>
      <c r="FDH20" s="187"/>
      <c r="FDI20" s="187"/>
      <c r="FDJ20" s="187"/>
      <c r="FDK20" s="187"/>
      <c r="FDL20" s="187"/>
      <c r="FDM20" s="187"/>
      <c r="FDN20" s="187"/>
      <c r="FDO20" s="187"/>
      <c r="FDP20" s="187"/>
      <c r="FDQ20" s="187"/>
      <c r="FDR20" s="187"/>
      <c r="FDS20" s="187"/>
      <c r="FDT20" s="187"/>
      <c r="FDU20" s="187"/>
      <c r="FDV20" s="187"/>
      <c r="FDW20" s="187"/>
      <c r="FDX20" s="187"/>
      <c r="FDY20" s="187"/>
      <c r="FDZ20" s="187"/>
      <c r="FEA20" s="187"/>
      <c r="FEB20" s="187"/>
      <c r="FEC20" s="187"/>
      <c r="FED20" s="187"/>
      <c r="FEE20" s="187"/>
      <c r="FEF20" s="187"/>
      <c r="FEG20" s="187"/>
      <c r="FEH20" s="187"/>
      <c r="FEI20" s="187"/>
      <c r="FEJ20" s="187"/>
      <c r="FEK20" s="187"/>
      <c r="FEL20" s="187"/>
      <c r="FEM20" s="187"/>
      <c r="FEN20" s="187"/>
      <c r="FEO20" s="187"/>
      <c r="FEP20" s="187"/>
      <c r="FEQ20" s="187"/>
      <c r="FER20" s="187"/>
      <c r="FES20" s="187"/>
      <c r="FET20" s="187"/>
      <c r="FEU20" s="187"/>
      <c r="FEV20" s="187"/>
      <c r="FEW20" s="187"/>
      <c r="FEX20" s="187"/>
      <c r="FEY20" s="187"/>
      <c r="FEZ20" s="187"/>
      <c r="FFA20" s="187"/>
      <c r="FFB20" s="187"/>
      <c r="FFC20" s="187"/>
      <c r="FFD20" s="187"/>
      <c r="FFE20" s="187"/>
      <c r="FFF20" s="187"/>
      <c r="FFG20" s="187"/>
      <c r="FFH20" s="187"/>
      <c r="FFI20" s="187"/>
      <c r="FFJ20" s="187"/>
      <c r="FFK20" s="187"/>
      <c r="FFL20" s="187"/>
      <c r="FFM20" s="187"/>
      <c r="FFN20" s="187"/>
      <c r="FFO20" s="187"/>
      <c r="FFP20" s="187"/>
      <c r="FFQ20" s="187"/>
      <c r="FFR20" s="187"/>
      <c r="FFS20" s="187"/>
      <c r="FFT20" s="187"/>
      <c r="FFU20" s="187"/>
      <c r="FFV20" s="187"/>
      <c r="FFW20" s="187"/>
      <c r="FFX20" s="187"/>
      <c r="FFY20" s="187"/>
      <c r="FFZ20" s="187"/>
      <c r="FGA20" s="187"/>
      <c r="FGB20" s="187"/>
      <c r="FGC20" s="187"/>
      <c r="FGD20" s="187"/>
      <c r="FGE20" s="187"/>
      <c r="FGF20" s="187"/>
      <c r="FGG20" s="187"/>
      <c r="FGH20" s="187"/>
      <c r="FGI20" s="187"/>
      <c r="FGJ20" s="187"/>
      <c r="FGK20" s="187"/>
      <c r="FGL20" s="187"/>
      <c r="FGM20" s="187"/>
      <c r="FGN20" s="187"/>
      <c r="FGO20" s="187"/>
      <c r="FGP20" s="187"/>
      <c r="FGQ20" s="187"/>
      <c r="FGR20" s="187"/>
      <c r="FGS20" s="187"/>
      <c r="FGT20" s="187"/>
      <c r="FGU20" s="187"/>
      <c r="FGV20" s="187"/>
      <c r="FGW20" s="187"/>
      <c r="FGX20" s="187"/>
      <c r="FGY20" s="187"/>
      <c r="FGZ20" s="187"/>
      <c r="FHA20" s="187"/>
      <c r="FHB20" s="187"/>
      <c r="FHC20" s="187"/>
      <c r="FHD20" s="187"/>
      <c r="FHE20" s="187"/>
      <c r="FHF20" s="187"/>
      <c r="FHG20" s="187"/>
      <c r="FHH20" s="187"/>
      <c r="FHI20" s="187"/>
      <c r="FHJ20" s="187"/>
      <c r="FHK20" s="187"/>
      <c r="FHL20" s="187"/>
      <c r="FHM20" s="187"/>
      <c r="FHN20" s="187"/>
      <c r="FHO20" s="187"/>
      <c r="FHP20" s="187"/>
      <c r="FHQ20" s="187"/>
      <c r="FHR20" s="187"/>
      <c r="FHS20" s="187"/>
      <c r="FHT20" s="187"/>
      <c r="FHU20" s="187"/>
      <c r="FHV20" s="187"/>
      <c r="FHW20" s="187"/>
      <c r="FHX20" s="187"/>
      <c r="FHY20" s="187"/>
      <c r="FHZ20" s="187"/>
      <c r="FIA20" s="187"/>
      <c r="FIB20" s="187"/>
      <c r="FIC20" s="187"/>
      <c r="FID20" s="187"/>
      <c r="FIE20" s="187"/>
      <c r="FIF20" s="187"/>
      <c r="FIG20" s="187"/>
      <c r="FIH20" s="187"/>
      <c r="FII20" s="187"/>
      <c r="FIJ20" s="187"/>
      <c r="FIK20" s="187"/>
      <c r="FIL20" s="187"/>
      <c r="FIM20" s="187"/>
      <c r="FIN20" s="187"/>
      <c r="FIO20" s="187"/>
      <c r="FIP20" s="187"/>
      <c r="FIQ20" s="187"/>
      <c r="FIR20" s="187"/>
      <c r="FIS20" s="187"/>
      <c r="FIT20" s="187"/>
      <c r="FIU20" s="187"/>
      <c r="FIV20" s="187"/>
      <c r="FIW20" s="187"/>
      <c r="FIX20" s="187"/>
      <c r="FIY20" s="187"/>
      <c r="FIZ20" s="187"/>
      <c r="FJA20" s="187"/>
      <c r="FJB20" s="187"/>
      <c r="FJC20" s="187"/>
      <c r="FJD20" s="187"/>
      <c r="FJE20" s="187"/>
      <c r="FJF20" s="187"/>
      <c r="FJG20" s="187"/>
      <c r="FJH20" s="187"/>
      <c r="FJI20" s="187"/>
      <c r="FJJ20" s="187"/>
      <c r="FJK20" s="187"/>
      <c r="FJL20" s="187"/>
      <c r="FJM20" s="187"/>
      <c r="FJN20" s="187"/>
      <c r="FJO20" s="187"/>
      <c r="FJP20" s="187"/>
      <c r="FJQ20" s="187"/>
      <c r="FJR20" s="187"/>
      <c r="FJS20" s="187"/>
      <c r="FJT20" s="187"/>
      <c r="FJU20" s="187"/>
      <c r="FJV20" s="187"/>
      <c r="FJW20" s="187"/>
      <c r="FJX20" s="187"/>
      <c r="FJY20" s="187"/>
      <c r="FJZ20" s="187"/>
      <c r="FKA20" s="187"/>
      <c r="FKB20" s="187"/>
      <c r="FKC20" s="187"/>
      <c r="FKD20" s="187"/>
      <c r="FKE20" s="187"/>
      <c r="FKF20" s="187"/>
      <c r="FKG20" s="187"/>
      <c r="FKH20" s="187"/>
      <c r="FKI20" s="187"/>
      <c r="FKJ20" s="187"/>
      <c r="FKK20" s="187"/>
      <c r="FKL20" s="187"/>
      <c r="FKM20" s="187"/>
      <c r="FKN20" s="187"/>
      <c r="FKO20" s="187"/>
      <c r="FKP20" s="187"/>
      <c r="FKQ20" s="187"/>
      <c r="FKR20" s="187"/>
      <c r="FKS20" s="187"/>
      <c r="FKT20" s="187"/>
      <c r="FKU20" s="187"/>
      <c r="FKV20" s="187"/>
      <c r="FKW20" s="187"/>
      <c r="FKX20" s="187"/>
      <c r="FKY20" s="187"/>
      <c r="FKZ20" s="187"/>
      <c r="FLA20" s="187"/>
      <c r="FLB20" s="187"/>
      <c r="FLC20" s="187"/>
      <c r="FLD20" s="187"/>
      <c r="FLE20" s="187"/>
      <c r="FLF20" s="187"/>
      <c r="FLG20" s="187"/>
      <c r="FLH20" s="187"/>
      <c r="FLI20" s="187"/>
      <c r="FLJ20" s="187"/>
      <c r="FLK20" s="187"/>
      <c r="FLL20" s="187"/>
      <c r="FLM20" s="187"/>
      <c r="FLN20" s="187"/>
      <c r="FLO20" s="187"/>
      <c r="FLP20" s="187"/>
      <c r="FLQ20" s="187"/>
      <c r="FLR20" s="187"/>
      <c r="FLS20" s="187"/>
      <c r="FLT20" s="187"/>
      <c r="FLU20" s="187"/>
      <c r="FLV20" s="187"/>
      <c r="FLW20" s="187"/>
      <c r="FLX20" s="187"/>
      <c r="FLY20" s="187"/>
      <c r="FLZ20" s="187"/>
      <c r="FMA20" s="187"/>
      <c r="FMB20" s="187"/>
      <c r="FMC20" s="187"/>
      <c r="FMD20" s="187"/>
      <c r="FME20" s="187"/>
      <c r="FMF20" s="187"/>
      <c r="FMG20" s="187"/>
      <c r="FMH20" s="187"/>
      <c r="FMI20" s="187"/>
      <c r="FMJ20" s="187"/>
      <c r="FMK20" s="187"/>
      <c r="FML20" s="187"/>
      <c r="FMM20" s="187"/>
      <c r="FMN20" s="187"/>
      <c r="FMO20" s="187"/>
      <c r="FMP20" s="187"/>
      <c r="FMQ20" s="187"/>
      <c r="FMR20" s="187"/>
      <c r="FMS20" s="187"/>
      <c r="FMT20" s="187"/>
      <c r="FMU20" s="187"/>
      <c r="FMV20" s="187"/>
      <c r="FMW20" s="187"/>
      <c r="FMX20" s="187"/>
      <c r="FMY20" s="187"/>
      <c r="FMZ20" s="187"/>
      <c r="FNA20" s="187"/>
      <c r="FNB20" s="187"/>
      <c r="FNC20" s="187"/>
      <c r="FND20" s="187"/>
      <c r="FNE20" s="187"/>
      <c r="FNF20" s="187"/>
      <c r="FNG20" s="187"/>
      <c r="FNH20" s="187"/>
      <c r="FNI20" s="187"/>
      <c r="FNJ20" s="187"/>
      <c r="FNK20" s="187"/>
      <c r="FNL20" s="187"/>
      <c r="FNM20" s="187"/>
      <c r="FNN20" s="187"/>
      <c r="FNO20" s="187"/>
      <c r="FNP20" s="187"/>
      <c r="FNQ20" s="187"/>
      <c r="FNR20" s="187"/>
      <c r="FNS20" s="187"/>
      <c r="FNT20" s="187"/>
      <c r="FNU20" s="187"/>
      <c r="FNV20" s="187"/>
      <c r="FNW20" s="187"/>
      <c r="FNX20" s="187"/>
      <c r="FNY20" s="187"/>
      <c r="FNZ20" s="187"/>
      <c r="FOA20" s="187"/>
      <c r="FOB20" s="187"/>
      <c r="FOC20" s="187"/>
      <c r="FOD20" s="187"/>
      <c r="FOE20" s="187"/>
      <c r="FOF20" s="187"/>
      <c r="FOG20" s="187"/>
      <c r="FOH20" s="187"/>
      <c r="FOI20" s="187"/>
      <c r="FOJ20" s="187"/>
      <c r="FOK20" s="187"/>
      <c r="FOL20" s="187"/>
      <c r="FOM20" s="187"/>
      <c r="FON20" s="187"/>
      <c r="FOO20" s="187"/>
      <c r="FOP20" s="187"/>
      <c r="FOQ20" s="187"/>
      <c r="FOR20" s="187"/>
      <c r="FOS20" s="187"/>
      <c r="FOT20" s="187"/>
      <c r="FOU20" s="187"/>
      <c r="FOV20" s="187"/>
      <c r="FOW20" s="187"/>
      <c r="FOX20" s="187"/>
      <c r="FOY20" s="187"/>
      <c r="FOZ20" s="187"/>
      <c r="FPA20" s="187"/>
      <c r="FPB20" s="187"/>
      <c r="FPC20" s="187"/>
      <c r="FPD20" s="187"/>
      <c r="FPE20" s="187"/>
      <c r="FPF20" s="187"/>
      <c r="FPG20" s="187"/>
      <c r="FPH20" s="187"/>
      <c r="FPI20" s="187"/>
      <c r="FPJ20" s="187"/>
      <c r="FPK20" s="187"/>
      <c r="FPL20" s="187"/>
      <c r="FPM20" s="187"/>
      <c r="FPN20" s="187"/>
      <c r="FPO20" s="187"/>
      <c r="FPP20" s="187"/>
      <c r="FPQ20" s="187"/>
      <c r="FPR20" s="187"/>
      <c r="FPS20" s="187"/>
      <c r="FPT20" s="187"/>
      <c r="FPU20" s="187"/>
      <c r="FPV20" s="187"/>
      <c r="FPW20" s="187"/>
      <c r="FPX20" s="187"/>
      <c r="FPY20" s="187"/>
      <c r="FPZ20" s="187"/>
      <c r="FQA20" s="187"/>
      <c r="FQB20" s="187"/>
      <c r="FQC20" s="187"/>
      <c r="FQD20" s="187"/>
      <c r="FQE20" s="187"/>
      <c r="FQF20" s="187"/>
      <c r="FQG20" s="187"/>
      <c r="FQH20" s="187"/>
      <c r="FQI20" s="187"/>
      <c r="FQJ20" s="187"/>
      <c r="FQK20" s="187"/>
      <c r="FQL20" s="187"/>
      <c r="FQM20" s="187"/>
      <c r="FQN20" s="187"/>
      <c r="FQO20" s="187"/>
      <c r="FQP20" s="187"/>
      <c r="FQQ20" s="187"/>
      <c r="FQR20" s="187"/>
      <c r="FQS20" s="187"/>
      <c r="FQT20" s="187"/>
      <c r="FQU20" s="187"/>
      <c r="FQV20" s="187"/>
      <c r="FQW20" s="187"/>
      <c r="FQX20" s="187"/>
      <c r="FQY20" s="187"/>
      <c r="FQZ20" s="187"/>
      <c r="FRA20" s="187"/>
      <c r="FRB20" s="187"/>
      <c r="FRC20" s="187"/>
      <c r="FRD20" s="187"/>
      <c r="FRE20" s="187"/>
      <c r="FRF20" s="187"/>
      <c r="FRG20" s="187"/>
      <c r="FRH20" s="187"/>
      <c r="FRI20" s="187"/>
      <c r="FRJ20" s="187"/>
      <c r="FRK20" s="187"/>
      <c r="FRL20" s="187"/>
      <c r="FRM20" s="187"/>
      <c r="FRN20" s="187"/>
      <c r="FRO20" s="187"/>
      <c r="FRP20" s="187"/>
      <c r="FRQ20" s="187"/>
      <c r="FRR20" s="187"/>
      <c r="FRS20" s="187"/>
      <c r="FRT20" s="187"/>
      <c r="FRU20" s="187"/>
      <c r="FRV20" s="187"/>
      <c r="FRW20" s="187"/>
      <c r="FRX20" s="187"/>
      <c r="FRY20" s="187"/>
      <c r="FRZ20" s="187"/>
      <c r="FSA20" s="187"/>
      <c r="FSB20" s="187"/>
      <c r="FSC20" s="187"/>
      <c r="FSD20" s="187"/>
      <c r="FSE20" s="187"/>
      <c r="FSF20" s="187"/>
      <c r="FSG20" s="187"/>
      <c r="FSH20" s="187"/>
      <c r="FSI20" s="187"/>
      <c r="FSJ20" s="187"/>
      <c r="FSK20" s="187"/>
      <c r="FSL20" s="187"/>
      <c r="FSM20" s="187"/>
      <c r="FSN20" s="187"/>
      <c r="FSO20" s="187"/>
      <c r="FSP20" s="187"/>
      <c r="FSQ20" s="187"/>
      <c r="FSR20" s="187"/>
      <c r="FSS20" s="187"/>
      <c r="FST20" s="187"/>
      <c r="FSU20" s="187"/>
      <c r="FSV20" s="187"/>
      <c r="FSW20" s="187"/>
      <c r="FSX20" s="187"/>
      <c r="FSY20" s="187"/>
      <c r="FSZ20" s="187"/>
      <c r="FTA20" s="187"/>
      <c r="FTB20" s="187"/>
      <c r="FTC20" s="187"/>
      <c r="FTD20" s="187"/>
      <c r="FTE20" s="187"/>
      <c r="FTF20" s="187"/>
      <c r="FTG20" s="187"/>
      <c r="FTH20" s="187"/>
      <c r="FTI20" s="187"/>
      <c r="FTJ20" s="187"/>
      <c r="FTK20" s="187"/>
      <c r="FTL20" s="187"/>
      <c r="FTM20" s="187"/>
      <c r="FTN20" s="187"/>
      <c r="FTO20" s="187"/>
      <c r="FTP20" s="187"/>
      <c r="FTQ20" s="187"/>
      <c r="FTR20" s="187"/>
      <c r="FTS20" s="187"/>
      <c r="FTT20" s="187"/>
      <c r="FTU20" s="187"/>
      <c r="FTV20" s="187"/>
      <c r="FTW20" s="187"/>
      <c r="FTX20" s="187"/>
      <c r="FTY20" s="187"/>
      <c r="FTZ20" s="187"/>
      <c r="FUA20" s="187"/>
      <c r="FUB20" s="187"/>
      <c r="FUC20" s="187"/>
      <c r="FUD20" s="187"/>
      <c r="FUE20" s="187"/>
      <c r="FUF20" s="187"/>
      <c r="FUG20" s="187"/>
      <c r="FUH20" s="187"/>
      <c r="FUI20" s="187"/>
      <c r="FUJ20" s="187"/>
      <c r="FUK20" s="187"/>
      <c r="FUL20" s="187"/>
      <c r="FUM20" s="187"/>
      <c r="FUN20" s="187"/>
      <c r="FUO20" s="187"/>
      <c r="FUP20" s="187"/>
      <c r="FUQ20" s="187"/>
      <c r="FUR20" s="187"/>
      <c r="FUS20" s="187"/>
      <c r="FUT20" s="187"/>
      <c r="FUU20" s="187"/>
      <c r="FUV20" s="187"/>
      <c r="FUW20" s="187"/>
      <c r="FUX20" s="187"/>
      <c r="FUY20" s="187"/>
      <c r="FUZ20" s="187"/>
      <c r="FVA20" s="187"/>
      <c r="FVB20" s="187"/>
      <c r="FVC20" s="187"/>
      <c r="FVD20" s="187"/>
      <c r="FVE20" s="187"/>
      <c r="FVF20" s="187"/>
      <c r="FVG20" s="187"/>
      <c r="FVH20" s="187"/>
      <c r="FVI20" s="187"/>
      <c r="FVJ20" s="187"/>
      <c r="FVK20" s="187"/>
      <c r="FVL20" s="187"/>
      <c r="FVM20" s="187"/>
      <c r="FVN20" s="187"/>
      <c r="FVO20" s="187"/>
      <c r="FVP20" s="187"/>
      <c r="FVQ20" s="187"/>
      <c r="FVR20" s="187"/>
      <c r="FVS20" s="187"/>
      <c r="FVT20" s="187"/>
      <c r="FVU20" s="187"/>
      <c r="FVV20" s="187"/>
      <c r="FVW20" s="187"/>
      <c r="FVX20" s="187"/>
      <c r="FVY20" s="187"/>
      <c r="FVZ20" s="187"/>
      <c r="FWA20" s="187"/>
      <c r="FWB20" s="187"/>
      <c r="FWC20" s="187"/>
      <c r="FWD20" s="187"/>
      <c r="FWE20" s="187"/>
      <c r="FWF20" s="187"/>
      <c r="FWG20" s="187"/>
      <c r="FWH20" s="187"/>
      <c r="FWI20" s="187"/>
      <c r="FWJ20" s="187"/>
      <c r="FWK20" s="187"/>
      <c r="FWL20" s="187"/>
      <c r="FWM20" s="187"/>
      <c r="FWN20" s="187"/>
      <c r="FWO20" s="187"/>
      <c r="FWP20" s="187"/>
      <c r="FWQ20" s="187"/>
      <c r="FWR20" s="187"/>
      <c r="FWS20" s="187"/>
      <c r="FWT20" s="187"/>
      <c r="FWU20" s="187"/>
      <c r="FWV20" s="187"/>
      <c r="FWW20" s="187"/>
      <c r="FWX20" s="187"/>
      <c r="FWY20" s="187"/>
      <c r="FWZ20" s="187"/>
      <c r="FXA20" s="187"/>
      <c r="FXB20" s="187"/>
      <c r="FXC20" s="187"/>
      <c r="FXD20" s="187"/>
      <c r="FXE20" s="187"/>
      <c r="FXF20" s="187"/>
      <c r="FXG20" s="187"/>
      <c r="FXH20" s="187"/>
      <c r="FXI20" s="187"/>
      <c r="FXJ20" s="187"/>
      <c r="FXK20" s="187"/>
      <c r="FXL20" s="187"/>
      <c r="FXM20" s="187"/>
      <c r="FXN20" s="187"/>
      <c r="FXO20" s="187"/>
      <c r="FXP20" s="187"/>
      <c r="FXQ20" s="187"/>
      <c r="FXR20" s="187"/>
      <c r="FXS20" s="187"/>
      <c r="FXT20" s="187"/>
      <c r="FXU20" s="187"/>
      <c r="FXV20" s="187"/>
      <c r="FXW20" s="187"/>
      <c r="FXX20" s="187"/>
      <c r="FXY20" s="187"/>
      <c r="FXZ20" s="187"/>
      <c r="FYA20" s="187"/>
      <c r="FYB20" s="187"/>
      <c r="FYC20" s="187"/>
      <c r="FYD20" s="187"/>
      <c r="FYE20" s="187"/>
      <c r="FYF20" s="187"/>
      <c r="FYG20" s="187"/>
      <c r="FYH20" s="187"/>
      <c r="FYI20" s="187"/>
      <c r="FYJ20" s="187"/>
      <c r="FYK20" s="187"/>
      <c r="FYL20" s="187"/>
      <c r="FYM20" s="187"/>
      <c r="FYN20" s="187"/>
      <c r="FYO20" s="187"/>
      <c r="FYP20" s="187"/>
      <c r="FYQ20" s="187"/>
      <c r="FYR20" s="187"/>
      <c r="FYS20" s="187"/>
      <c r="FYT20" s="187"/>
      <c r="FYU20" s="187"/>
      <c r="FYV20" s="187"/>
      <c r="FYW20" s="187"/>
      <c r="FYX20" s="187"/>
      <c r="FYY20" s="187"/>
      <c r="FYZ20" s="187"/>
      <c r="FZA20" s="187"/>
      <c r="FZB20" s="187"/>
      <c r="FZC20" s="187"/>
      <c r="FZD20" s="187"/>
      <c r="FZE20" s="187"/>
      <c r="FZF20" s="187"/>
      <c r="FZG20" s="187"/>
      <c r="FZH20" s="187"/>
      <c r="FZI20" s="187"/>
      <c r="FZJ20" s="187"/>
      <c r="FZK20" s="187"/>
      <c r="FZL20" s="187"/>
      <c r="FZM20" s="187"/>
      <c r="FZN20" s="187"/>
      <c r="FZO20" s="187"/>
      <c r="FZP20" s="187"/>
      <c r="FZQ20" s="187"/>
      <c r="FZR20" s="187"/>
      <c r="FZS20" s="187"/>
      <c r="FZT20" s="187"/>
      <c r="FZU20" s="187"/>
      <c r="FZV20" s="187"/>
      <c r="FZW20" s="187"/>
      <c r="FZX20" s="187"/>
      <c r="FZY20" s="187"/>
      <c r="FZZ20" s="187"/>
      <c r="GAA20" s="187"/>
      <c r="GAB20" s="187"/>
      <c r="GAC20" s="187"/>
      <c r="GAD20" s="187"/>
      <c r="GAE20" s="187"/>
      <c r="GAF20" s="187"/>
      <c r="GAG20" s="187"/>
      <c r="GAH20" s="187"/>
      <c r="GAI20" s="187"/>
      <c r="GAJ20" s="187"/>
      <c r="GAK20" s="187"/>
      <c r="GAL20" s="187"/>
      <c r="GAM20" s="187"/>
      <c r="GAN20" s="187"/>
      <c r="GAO20" s="187"/>
      <c r="GAP20" s="187"/>
      <c r="GAQ20" s="187"/>
      <c r="GAR20" s="187"/>
      <c r="GAS20" s="187"/>
      <c r="GAT20" s="187"/>
      <c r="GAU20" s="187"/>
      <c r="GAV20" s="187"/>
      <c r="GAW20" s="187"/>
      <c r="GAX20" s="187"/>
      <c r="GAY20" s="187"/>
      <c r="GAZ20" s="187"/>
      <c r="GBA20" s="187"/>
      <c r="GBB20" s="187"/>
      <c r="GBC20" s="187"/>
      <c r="GBD20" s="187"/>
      <c r="GBE20" s="187"/>
      <c r="GBF20" s="187"/>
      <c r="GBG20" s="187"/>
      <c r="GBH20" s="187"/>
      <c r="GBI20" s="187"/>
      <c r="GBJ20" s="187"/>
      <c r="GBK20" s="187"/>
      <c r="GBL20" s="187"/>
      <c r="GBM20" s="187"/>
      <c r="GBN20" s="187"/>
      <c r="GBO20" s="187"/>
      <c r="GBP20" s="187"/>
      <c r="GBQ20" s="187"/>
      <c r="GBR20" s="187"/>
      <c r="GBS20" s="187"/>
      <c r="GBT20" s="187"/>
      <c r="GBU20" s="187"/>
      <c r="GBV20" s="187"/>
      <c r="GBW20" s="187"/>
      <c r="GBX20" s="187"/>
      <c r="GBY20" s="187"/>
      <c r="GBZ20" s="187"/>
      <c r="GCA20" s="187"/>
      <c r="GCB20" s="187"/>
      <c r="GCC20" s="187"/>
      <c r="GCD20" s="187"/>
      <c r="GCE20" s="187"/>
      <c r="GCF20" s="187"/>
      <c r="GCG20" s="187"/>
      <c r="GCH20" s="187"/>
      <c r="GCI20" s="187"/>
      <c r="GCJ20" s="187"/>
      <c r="GCK20" s="187"/>
      <c r="GCL20" s="187"/>
      <c r="GCM20" s="187"/>
      <c r="GCN20" s="187"/>
      <c r="GCO20" s="187"/>
      <c r="GCP20" s="187"/>
      <c r="GCQ20" s="187"/>
      <c r="GCR20" s="187"/>
      <c r="GCS20" s="187"/>
      <c r="GCT20" s="187"/>
      <c r="GCU20" s="187"/>
      <c r="GCV20" s="187"/>
      <c r="GCW20" s="187"/>
      <c r="GCX20" s="187"/>
      <c r="GCY20" s="187"/>
      <c r="GCZ20" s="187"/>
      <c r="GDA20" s="187"/>
      <c r="GDB20" s="187"/>
      <c r="GDC20" s="187"/>
      <c r="GDD20" s="187"/>
      <c r="GDE20" s="187"/>
      <c r="GDF20" s="187"/>
      <c r="GDG20" s="187"/>
      <c r="GDH20" s="187"/>
      <c r="GDI20" s="187"/>
      <c r="GDJ20" s="187"/>
      <c r="GDK20" s="187"/>
      <c r="GDL20" s="187"/>
      <c r="GDM20" s="187"/>
      <c r="GDN20" s="187"/>
      <c r="GDO20" s="187"/>
      <c r="GDP20" s="187"/>
      <c r="GDQ20" s="187"/>
      <c r="GDR20" s="187"/>
      <c r="GDS20" s="187"/>
      <c r="GDT20" s="187"/>
      <c r="GDU20" s="187"/>
      <c r="GDV20" s="187"/>
      <c r="GDW20" s="187"/>
      <c r="GDX20" s="187"/>
      <c r="GDY20" s="187"/>
      <c r="GDZ20" s="187"/>
      <c r="GEA20" s="187"/>
      <c r="GEB20" s="187"/>
      <c r="GEC20" s="187"/>
      <c r="GED20" s="187"/>
      <c r="GEE20" s="187"/>
      <c r="GEF20" s="187"/>
      <c r="GEG20" s="187"/>
      <c r="GEH20" s="187"/>
      <c r="GEI20" s="187"/>
      <c r="GEJ20" s="187"/>
      <c r="GEK20" s="187"/>
      <c r="GEL20" s="187"/>
      <c r="GEM20" s="187"/>
      <c r="GEN20" s="187"/>
      <c r="GEO20" s="187"/>
      <c r="GEP20" s="187"/>
      <c r="GEQ20" s="187"/>
      <c r="GER20" s="187"/>
      <c r="GES20" s="187"/>
      <c r="GET20" s="187"/>
      <c r="GEU20" s="187"/>
      <c r="GEV20" s="187"/>
      <c r="GEW20" s="187"/>
      <c r="GEX20" s="187"/>
      <c r="GEY20" s="187"/>
      <c r="GEZ20" s="187"/>
      <c r="GFA20" s="187"/>
      <c r="GFB20" s="187"/>
      <c r="GFC20" s="187"/>
      <c r="GFD20" s="187"/>
      <c r="GFE20" s="187"/>
      <c r="GFF20" s="187"/>
      <c r="GFG20" s="187"/>
      <c r="GFH20" s="187"/>
      <c r="GFI20" s="187"/>
      <c r="GFJ20" s="187"/>
      <c r="GFK20" s="187"/>
      <c r="GFL20" s="187"/>
      <c r="GFM20" s="187"/>
      <c r="GFN20" s="187"/>
      <c r="GFO20" s="187"/>
      <c r="GFP20" s="187"/>
      <c r="GFQ20" s="187"/>
      <c r="GFR20" s="187"/>
      <c r="GFS20" s="187"/>
      <c r="GFT20" s="187"/>
      <c r="GFU20" s="187"/>
      <c r="GFV20" s="187"/>
      <c r="GFW20" s="187"/>
      <c r="GFX20" s="187"/>
      <c r="GFY20" s="187"/>
      <c r="GFZ20" s="187"/>
      <c r="GGA20" s="187"/>
      <c r="GGB20" s="187"/>
      <c r="GGC20" s="187"/>
      <c r="GGD20" s="187"/>
      <c r="GGE20" s="187"/>
      <c r="GGF20" s="187"/>
      <c r="GGG20" s="187"/>
      <c r="GGH20" s="187"/>
      <c r="GGI20" s="187"/>
      <c r="GGJ20" s="187"/>
      <c r="GGK20" s="187"/>
      <c r="GGL20" s="187"/>
      <c r="GGM20" s="187"/>
      <c r="GGN20" s="187"/>
      <c r="GGO20" s="187"/>
      <c r="GGP20" s="187"/>
      <c r="GGQ20" s="187"/>
      <c r="GGR20" s="187"/>
      <c r="GGS20" s="187"/>
      <c r="GGT20" s="187"/>
      <c r="GGU20" s="187"/>
      <c r="GGV20" s="187"/>
      <c r="GGW20" s="187"/>
      <c r="GGX20" s="187"/>
      <c r="GGY20" s="187"/>
      <c r="GGZ20" s="187"/>
      <c r="GHA20" s="187"/>
      <c r="GHB20" s="187"/>
      <c r="GHC20" s="187"/>
      <c r="GHD20" s="187"/>
      <c r="GHE20" s="187"/>
      <c r="GHF20" s="187"/>
      <c r="GHG20" s="187"/>
      <c r="GHH20" s="187"/>
      <c r="GHI20" s="187"/>
      <c r="GHJ20" s="187"/>
      <c r="GHK20" s="187"/>
      <c r="GHL20" s="187"/>
      <c r="GHM20" s="187"/>
      <c r="GHN20" s="187"/>
      <c r="GHO20" s="187"/>
      <c r="GHP20" s="187"/>
      <c r="GHQ20" s="187"/>
      <c r="GHR20" s="187"/>
      <c r="GHS20" s="187"/>
      <c r="GHT20" s="187"/>
      <c r="GHU20" s="187"/>
      <c r="GHV20" s="187"/>
      <c r="GHW20" s="187"/>
      <c r="GHX20" s="187"/>
      <c r="GHY20" s="187"/>
      <c r="GHZ20" s="187"/>
      <c r="GIA20" s="187"/>
      <c r="GIB20" s="187"/>
      <c r="GIC20" s="187"/>
      <c r="GID20" s="187"/>
      <c r="GIE20" s="187"/>
      <c r="GIF20" s="187"/>
      <c r="GIG20" s="187"/>
      <c r="GIH20" s="187"/>
      <c r="GII20" s="187"/>
      <c r="GIJ20" s="187"/>
      <c r="GIK20" s="187"/>
      <c r="GIL20" s="187"/>
      <c r="GIM20" s="187"/>
      <c r="GIN20" s="187"/>
      <c r="GIO20" s="187"/>
      <c r="GIP20" s="187"/>
      <c r="GIQ20" s="187"/>
      <c r="GIR20" s="187"/>
      <c r="GIS20" s="187"/>
      <c r="GIT20" s="187"/>
      <c r="GIU20" s="187"/>
      <c r="GIV20" s="187"/>
      <c r="GIW20" s="187"/>
      <c r="GIX20" s="187"/>
      <c r="GIY20" s="187"/>
      <c r="GIZ20" s="187"/>
      <c r="GJA20" s="187"/>
      <c r="GJB20" s="187"/>
      <c r="GJC20" s="187"/>
      <c r="GJD20" s="187"/>
      <c r="GJE20" s="187"/>
      <c r="GJF20" s="187"/>
      <c r="GJG20" s="187"/>
      <c r="GJH20" s="187"/>
      <c r="GJI20" s="187"/>
      <c r="GJJ20" s="187"/>
      <c r="GJK20" s="187"/>
      <c r="GJL20" s="187"/>
      <c r="GJM20" s="187"/>
      <c r="GJN20" s="187"/>
      <c r="GJO20" s="187"/>
      <c r="GJP20" s="187"/>
      <c r="GJQ20" s="187"/>
      <c r="GJR20" s="187"/>
      <c r="GJS20" s="187"/>
      <c r="GJT20" s="187"/>
      <c r="GJU20" s="187"/>
      <c r="GJV20" s="187"/>
      <c r="GJW20" s="187"/>
      <c r="GJX20" s="187"/>
      <c r="GJY20" s="187"/>
      <c r="GJZ20" s="187"/>
      <c r="GKA20" s="187"/>
      <c r="GKB20" s="187"/>
      <c r="GKC20" s="187"/>
      <c r="GKD20" s="187"/>
      <c r="GKE20" s="187"/>
      <c r="GKF20" s="187"/>
      <c r="GKG20" s="187"/>
      <c r="GKH20" s="187"/>
      <c r="GKI20" s="187"/>
      <c r="GKJ20" s="187"/>
      <c r="GKK20" s="187"/>
      <c r="GKL20" s="187"/>
      <c r="GKM20" s="187"/>
      <c r="GKN20" s="187"/>
      <c r="GKO20" s="187"/>
      <c r="GKP20" s="187"/>
      <c r="GKQ20" s="187"/>
      <c r="GKR20" s="187"/>
      <c r="GKS20" s="187"/>
      <c r="GKT20" s="187"/>
      <c r="GKU20" s="187"/>
      <c r="GKV20" s="187"/>
      <c r="GKW20" s="187"/>
      <c r="GKX20" s="187"/>
      <c r="GKY20" s="187"/>
      <c r="GKZ20" s="187"/>
      <c r="GLA20" s="187"/>
      <c r="GLB20" s="187"/>
      <c r="GLC20" s="187"/>
      <c r="GLD20" s="187"/>
      <c r="GLE20" s="187"/>
      <c r="GLF20" s="187"/>
      <c r="GLG20" s="187"/>
      <c r="GLH20" s="187"/>
      <c r="GLI20" s="187"/>
      <c r="GLJ20" s="187"/>
      <c r="GLK20" s="187"/>
      <c r="GLL20" s="187"/>
      <c r="GLM20" s="187"/>
      <c r="GLN20" s="187"/>
      <c r="GLO20" s="187"/>
      <c r="GLP20" s="187"/>
      <c r="GLQ20" s="187"/>
      <c r="GLR20" s="187"/>
      <c r="GLS20" s="187"/>
      <c r="GLT20" s="187"/>
      <c r="GLU20" s="187"/>
      <c r="GLV20" s="187"/>
      <c r="GLW20" s="187"/>
      <c r="GLX20" s="187"/>
      <c r="GLY20" s="187"/>
      <c r="GLZ20" s="187"/>
      <c r="GMA20" s="187"/>
      <c r="GMB20" s="187"/>
      <c r="GMC20" s="187"/>
      <c r="GMD20" s="187"/>
      <c r="GME20" s="187"/>
      <c r="GMF20" s="187"/>
      <c r="GMG20" s="187"/>
      <c r="GMH20" s="187"/>
      <c r="GMI20" s="187"/>
      <c r="GMJ20" s="187"/>
      <c r="GMK20" s="187"/>
      <c r="GML20" s="187"/>
      <c r="GMM20" s="187"/>
      <c r="GMN20" s="187"/>
      <c r="GMO20" s="187"/>
      <c r="GMP20" s="187"/>
      <c r="GMQ20" s="187"/>
      <c r="GMR20" s="187"/>
      <c r="GMS20" s="187"/>
      <c r="GMT20" s="187"/>
      <c r="GMU20" s="187"/>
      <c r="GMV20" s="187"/>
      <c r="GMW20" s="187"/>
      <c r="GMX20" s="187"/>
      <c r="GMY20" s="187"/>
      <c r="GMZ20" s="187"/>
      <c r="GNA20" s="187"/>
      <c r="GNB20" s="187"/>
      <c r="GNC20" s="187"/>
      <c r="GND20" s="187"/>
      <c r="GNE20" s="187"/>
      <c r="GNF20" s="187"/>
      <c r="GNG20" s="187"/>
      <c r="GNH20" s="187"/>
      <c r="GNI20" s="187"/>
      <c r="GNJ20" s="187"/>
      <c r="GNK20" s="187"/>
      <c r="GNL20" s="187"/>
      <c r="GNM20" s="187"/>
      <c r="GNN20" s="187"/>
      <c r="GNO20" s="187"/>
      <c r="GNP20" s="187"/>
      <c r="GNQ20" s="187"/>
      <c r="GNR20" s="187"/>
      <c r="GNS20" s="187"/>
      <c r="GNT20" s="187"/>
      <c r="GNU20" s="187"/>
      <c r="GNV20" s="187"/>
      <c r="GNW20" s="187"/>
      <c r="GNX20" s="187"/>
      <c r="GNY20" s="187"/>
      <c r="GNZ20" s="187"/>
      <c r="GOA20" s="187"/>
      <c r="GOB20" s="187"/>
      <c r="GOC20" s="187"/>
      <c r="GOD20" s="187"/>
      <c r="GOE20" s="187"/>
      <c r="GOF20" s="187"/>
      <c r="GOG20" s="187"/>
      <c r="GOH20" s="187"/>
      <c r="GOI20" s="187"/>
      <c r="GOJ20" s="187"/>
      <c r="GOK20" s="187"/>
      <c r="GOL20" s="187"/>
      <c r="GOM20" s="187"/>
      <c r="GON20" s="187"/>
      <c r="GOO20" s="187"/>
      <c r="GOP20" s="187"/>
      <c r="GOQ20" s="187"/>
      <c r="GOR20" s="187"/>
      <c r="GOS20" s="187"/>
      <c r="GOT20" s="187"/>
      <c r="GOU20" s="187"/>
      <c r="GOV20" s="187"/>
      <c r="GOW20" s="187"/>
      <c r="GOX20" s="187"/>
      <c r="GOY20" s="187"/>
      <c r="GOZ20" s="187"/>
      <c r="GPA20" s="187"/>
      <c r="GPB20" s="187"/>
      <c r="GPC20" s="187"/>
      <c r="GPD20" s="187"/>
      <c r="GPE20" s="187"/>
      <c r="GPF20" s="187"/>
      <c r="GPG20" s="187"/>
      <c r="GPH20" s="187"/>
      <c r="GPI20" s="187"/>
      <c r="GPJ20" s="187"/>
      <c r="GPK20" s="187"/>
      <c r="GPL20" s="187"/>
      <c r="GPM20" s="187"/>
      <c r="GPN20" s="187"/>
      <c r="GPO20" s="187"/>
      <c r="GPP20" s="187"/>
      <c r="GPQ20" s="187"/>
      <c r="GPR20" s="187"/>
      <c r="GPS20" s="187"/>
      <c r="GPT20" s="187"/>
      <c r="GPU20" s="187"/>
      <c r="GPV20" s="187"/>
      <c r="GPW20" s="187"/>
      <c r="GPX20" s="187"/>
      <c r="GPY20" s="187"/>
      <c r="GPZ20" s="187"/>
      <c r="GQA20" s="187"/>
      <c r="GQB20" s="187"/>
      <c r="GQC20" s="187"/>
      <c r="GQD20" s="187"/>
      <c r="GQE20" s="187"/>
      <c r="GQF20" s="187"/>
      <c r="GQG20" s="187"/>
      <c r="GQH20" s="187"/>
      <c r="GQI20" s="187"/>
      <c r="GQJ20" s="187"/>
      <c r="GQK20" s="187"/>
      <c r="GQL20" s="187"/>
      <c r="GQM20" s="187"/>
      <c r="GQN20" s="187"/>
      <c r="GQO20" s="187"/>
      <c r="GQP20" s="187"/>
      <c r="GQQ20" s="187"/>
      <c r="GQR20" s="187"/>
      <c r="GQS20" s="187"/>
      <c r="GQT20" s="187"/>
      <c r="GQU20" s="187"/>
      <c r="GQV20" s="187"/>
      <c r="GQW20" s="187"/>
      <c r="GQX20" s="187"/>
      <c r="GQY20" s="187"/>
      <c r="GQZ20" s="187"/>
      <c r="GRA20" s="187"/>
      <c r="GRB20" s="187"/>
      <c r="GRC20" s="187"/>
      <c r="GRD20" s="187"/>
      <c r="GRE20" s="187"/>
      <c r="GRF20" s="187"/>
      <c r="GRG20" s="187"/>
      <c r="GRH20" s="187"/>
      <c r="GRI20" s="187"/>
      <c r="GRJ20" s="187"/>
      <c r="GRK20" s="187"/>
      <c r="GRL20" s="187"/>
      <c r="GRM20" s="187"/>
      <c r="GRN20" s="187"/>
      <c r="GRO20" s="187"/>
      <c r="GRP20" s="187"/>
      <c r="GRQ20" s="187"/>
      <c r="GRR20" s="187"/>
      <c r="GRS20" s="187"/>
      <c r="GRT20" s="187"/>
      <c r="GRU20" s="187"/>
      <c r="GRV20" s="187"/>
      <c r="GRW20" s="187"/>
      <c r="GRX20" s="187"/>
      <c r="GRY20" s="187"/>
      <c r="GRZ20" s="187"/>
      <c r="GSA20" s="187"/>
      <c r="GSB20" s="187"/>
      <c r="GSC20" s="187"/>
      <c r="GSD20" s="187"/>
      <c r="GSE20" s="187"/>
      <c r="GSF20" s="187"/>
      <c r="GSG20" s="187"/>
      <c r="GSH20" s="187"/>
      <c r="GSI20" s="187"/>
      <c r="GSJ20" s="187"/>
      <c r="GSK20" s="187"/>
      <c r="GSL20" s="187"/>
      <c r="GSM20" s="187"/>
      <c r="GSN20" s="187"/>
      <c r="GSO20" s="187"/>
      <c r="GSP20" s="187"/>
      <c r="GSQ20" s="187"/>
      <c r="GSR20" s="187"/>
      <c r="GSS20" s="187"/>
      <c r="GST20" s="187"/>
      <c r="GSU20" s="187"/>
      <c r="GSV20" s="187"/>
      <c r="GSW20" s="187"/>
      <c r="GSX20" s="187"/>
      <c r="GSY20" s="187"/>
      <c r="GSZ20" s="187"/>
      <c r="GTA20" s="187"/>
      <c r="GTB20" s="187"/>
      <c r="GTC20" s="187"/>
      <c r="GTD20" s="187"/>
      <c r="GTE20" s="187"/>
      <c r="GTF20" s="187"/>
      <c r="GTG20" s="187"/>
      <c r="GTH20" s="187"/>
      <c r="GTI20" s="187"/>
      <c r="GTJ20" s="187"/>
      <c r="GTK20" s="187"/>
      <c r="GTL20" s="187"/>
      <c r="GTM20" s="187"/>
      <c r="GTN20" s="187"/>
      <c r="GTO20" s="187"/>
      <c r="GTP20" s="187"/>
      <c r="GTQ20" s="187"/>
      <c r="GTR20" s="187"/>
      <c r="GTS20" s="187"/>
      <c r="GTT20" s="187"/>
      <c r="GTU20" s="187"/>
      <c r="GTV20" s="187"/>
      <c r="GTW20" s="187"/>
      <c r="GTX20" s="187"/>
      <c r="GTY20" s="187"/>
      <c r="GTZ20" s="187"/>
      <c r="GUA20" s="187"/>
      <c r="GUB20" s="187"/>
      <c r="GUC20" s="187"/>
      <c r="GUD20" s="187"/>
      <c r="GUE20" s="187"/>
      <c r="GUF20" s="187"/>
      <c r="GUG20" s="187"/>
      <c r="GUH20" s="187"/>
      <c r="GUI20" s="187"/>
      <c r="GUJ20" s="187"/>
      <c r="GUK20" s="187"/>
      <c r="GUL20" s="187"/>
      <c r="GUM20" s="187"/>
      <c r="GUN20" s="187"/>
      <c r="GUO20" s="187"/>
      <c r="GUP20" s="187"/>
      <c r="GUQ20" s="187"/>
      <c r="GUR20" s="187"/>
      <c r="GUS20" s="187"/>
      <c r="GUT20" s="187"/>
      <c r="GUU20" s="187"/>
      <c r="GUV20" s="187"/>
      <c r="GUW20" s="187"/>
      <c r="GUX20" s="187"/>
      <c r="GUY20" s="187"/>
      <c r="GUZ20" s="187"/>
      <c r="GVA20" s="187"/>
      <c r="GVB20" s="187"/>
      <c r="GVC20" s="187"/>
      <c r="GVD20" s="187"/>
      <c r="GVE20" s="187"/>
      <c r="GVF20" s="187"/>
      <c r="GVG20" s="187"/>
      <c r="GVH20" s="187"/>
      <c r="GVI20" s="187"/>
      <c r="GVJ20" s="187"/>
      <c r="GVK20" s="187"/>
      <c r="GVL20" s="187"/>
      <c r="GVM20" s="187"/>
      <c r="GVN20" s="187"/>
      <c r="GVO20" s="187"/>
      <c r="GVP20" s="187"/>
      <c r="GVQ20" s="187"/>
      <c r="GVR20" s="187"/>
      <c r="GVS20" s="187"/>
      <c r="GVT20" s="187"/>
      <c r="GVU20" s="187"/>
      <c r="GVV20" s="187"/>
      <c r="GVW20" s="187"/>
      <c r="GVX20" s="187"/>
      <c r="GVY20" s="187"/>
      <c r="GVZ20" s="187"/>
      <c r="GWA20" s="187"/>
      <c r="GWB20" s="187"/>
      <c r="GWC20" s="187"/>
      <c r="GWD20" s="187"/>
      <c r="GWE20" s="187"/>
      <c r="GWF20" s="187"/>
      <c r="GWG20" s="187"/>
      <c r="GWH20" s="187"/>
      <c r="GWI20" s="187"/>
      <c r="GWJ20" s="187"/>
      <c r="GWK20" s="187"/>
      <c r="GWL20" s="187"/>
      <c r="GWM20" s="187"/>
      <c r="GWN20" s="187"/>
      <c r="GWO20" s="187"/>
      <c r="GWP20" s="187"/>
      <c r="GWQ20" s="187"/>
      <c r="GWR20" s="187"/>
      <c r="GWS20" s="187"/>
      <c r="GWT20" s="187"/>
      <c r="GWU20" s="187"/>
      <c r="GWV20" s="187"/>
      <c r="GWW20" s="187"/>
      <c r="GWX20" s="187"/>
      <c r="GWY20" s="187"/>
      <c r="GWZ20" s="187"/>
      <c r="GXA20" s="187"/>
      <c r="GXB20" s="187"/>
      <c r="GXC20" s="187"/>
      <c r="GXD20" s="187"/>
      <c r="GXE20" s="187"/>
      <c r="GXF20" s="187"/>
      <c r="GXG20" s="187"/>
      <c r="GXH20" s="187"/>
      <c r="GXI20" s="187"/>
      <c r="GXJ20" s="187"/>
      <c r="GXK20" s="187"/>
      <c r="GXL20" s="187"/>
      <c r="GXM20" s="187"/>
      <c r="GXN20" s="187"/>
      <c r="GXO20" s="187"/>
      <c r="GXP20" s="187"/>
      <c r="GXQ20" s="187"/>
      <c r="GXR20" s="187"/>
      <c r="GXS20" s="187"/>
      <c r="GXT20" s="187"/>
      <c r="GXU20" s="187"/>
      <c r="GXV20" s="187"/>
      <c r="GXW20" s="187"/>
      <c r="GXX20" s="187"/>
      <c r="GXY20" s="187"/>
      <c r="GXZ20" s="187"/>
      <c r="GYA20" s="187"/>
      <c r="GYB20" s="187"/>
      <c r="GYC20" s="187"/>
      <c r="GYD20" s="187"/>
      <c r="GYE20" s="187"/>
      <c r="GYF20" s="187"/>
      <c r="GYG20" s="187"/>
      <c r="GYH20" s="187"/>
      <c r="GYI20" s="187"/>
      <c r="GYJ20" s="187"/>
      <c r="GYK20" s="187"/>
      <c r="GYL20" s="187"/>
      <c r="GYM20" s="187"/>
      <c r="GYN20" s="187"/>
      <c r="GYO20" s="187"/>
      <c r="GYP20" s="187"/>
      <c r="GYQ20" s="187"/>
      <c r="GYR20" s="187"/>
      <c r="GYS20" s="187"/>
      <c r="GYT20" s="187"/>
      <c r="GYU20" s="187"/>
      <c r="GYV20" s="187"/>
      <c r="GYW20" s="187"/>
      <c r="GYX20" s="187"/>
      <c r="GYY20" s="187"/>
      <c r="GYZ20" s="187"/>
      <c r="GZA20" s="187"/>
      <c r="GZB20" s="187"/>
      <c r="GZC20" s="187"/>
      <c r="GZD20" s="187"/>
      <c r="GZE20" s="187"/>
      <c r="GZF20" s="187"/>
      <c r="GZG20" s="187"/>
      <c r="GZH20" s="187"/>
      <c r="GZI20" s="187"/>
      <c r="GZJ20" s="187"/>
      <c r="GZK20" s="187"/>
      <c r="GZL20" s="187"/>
      <c r="GZM20" s="187"/>
      <c r="GZN20" s="187"/>
      <c r="GZO20" s="187"/>
      <c r="GZP20" s="187"/>
      <c r="GZQ20" s="187"/>
      <c r="GZR20" s="187"/>
      <c r="GZS20" s="187"/>
      <c r="GZT20" s="187"/>
      <c r="GZU20" s="187"/>
      <c r="GZV20" s="187"/>
      <c r="GZW20" s="187"/>
      <c r="GZX20" s="187"/>
      <c r="GZY20" s="187"/>
      <c r="GZZ20" s="187"/>
      <c r="HAA20" s="187"/>
      <c r="HAB20" s="187"/>
      <c r="HAC20" s="187"/>
      <c r="HAD20" s="187"/>
      <c r="HAE20" s="187"/>
      <c r="HAF20" s="187"/>
      <c r="HAG20" s="187"/>
      <c r="HAH20" s="187"/>
      <c r="HAI20" s="187"/>
      <c r="HAJ20" s="187"/>
      <c r="HAK20" s="187"/>
      <c r="HAL20" s="187"/>
      <c r="HAM20" s="187"/>
      <c r="HAN20" s="187"/>
      <c r="HAO20" s="187"/>
      <c r="HAP20" s="187"/>
      <c r="HAQ20" s="187"/>
      <c r="HAR20" s="187"/>
      <c r="HAS20" s="187"/>
      <c r="HAT20" s="187"/>
      <c r="HAU20" s="187"/>
      <c r="HAV20" s="187"/>
      <c r="HAW20" s="187"/>
      <c r="HAX20" s="187"/>
      <c r="HAY20" s="187"/>
      <c r="HAZ20" s="187"/>
      <c r="HBA20" s="187"/>
      <c r="HBB20" s="187"/>
      <c r="HBC20" s="187"/>
      <c r="HBD20" s="187"/>
      <c r="HBE20" s="187"/>
      <c r="HBF20" s="187"/>
      <c r="HBG20" s="187"/>
      <c r="HBH20" s="187"/>
      <c r="HBI20" s="187"/>
      <c r="HBJ20" s="187"/>
      <c r="HBK20" s="187"/>
      <c r="HBL20" s="187"/>
      <c r="HBM20" s="187"/>
      <c r="HBN20" s="187"/>
      <c r="HBO20" s="187"/>
      <c r="HBP20" s="187"/>
      <c r="HBQ20" s="187"/>
      <c r="HBR20" s="187"/>
      <c r="HBS20" s="187"/>
      <c r="HBT20" s="187"/>
      <c r="HBU20" s="187"/>
      <c r="HBV20" s="187"/>
      <c r="HBW20" s="187"/>
      <c r="HBX20" s="187"/>
      <c r="HBY20" s="187"/>
      <c r="HBZ20" s="187"/>
      <c r="HCA20" s="187"/>
      <c r="HCB20" s="187"/>
      <c r="HCC20" s="187"/>
      <c r="HCD20" s="187"/>
      <c r="HCE20" s="187"/>
      <c r="HCF20" s="187"/>
      <c r="HCG20" s="187"/>
      <c r="HCH20" s="187"/>
      <c r="HCI20" s="187"/>
      <c r="HCJ20" s="187"/>
      <c r="HCK20" s="187"/>
      <c r="HCL20" s="187"/>
      <c r="HCM20" s="187"/>
      <c r="HCN20" s="187"/>
      <c r="HCO20" s="187"/>
      <c r="HCP20" s="187"/>
      <c r="HCQ20" s="187"/>
      <c r="HCR20" s="187"/>
      <c r="HCS20" s="187"/>
      <c r="HCT20" s="187"/>
      <c r="HCU20" s="187"/>
      <c r="HCV20" s="187"/>
      <c r="HCW20" s="187"/>
      <c r="HCX20" s="187"/>
      <c r="HCY20" s="187"/>
      <c r="HCZ20" s="187"/>
      <c r="HDA20" s="187"/>
      <c r="HDB20" s="187"/>
      <c r="HDC20" s="187"/>
      <c r="HDD20" s="187"/>
      <c r="HDE20" s="187"/>
      <c r="HDF20" s="187"/>
      <c r="HDG20" s="187"/>
      <c r="HDH20" s="187"/>
      <c r="HDI20" s="187"/>
      <c r="HDJ20" s="187"/>
      <c r="HDK20" s="187"/>
      <c r="HDL20" s="187"/>
      <c r="HDM20" s="187"/>
      <c r="HDN20" s="187"/>
      <c r="HDO20" s="187"/>
      <c r="HDP20" s="187"/>
      <c r="HDQ20" s="187"/>
      <c r="HDR20" s="187"/>
      <c r="HDS20" s="187"/>
      <c r="HDT20" s="187"/>
      <c r="HDU20" s="187"/>
      <c r="HDV20" s="187"/>
      <c r="HDW20" s="187"/>
      <c r="HDX20" s="187"/>
      <c r="HDY20" s="187"/>
      <c r="HDZ20" s="187"/>
      <c r="HEA20" s="187"/>
      <c r="HEB20" s="187"/>
      <c r="HEC20" s="187"/>
      <c r="HED20" s="187"/>
      <c r="HEE20" s="187"/>
      <c r="HEF20" s="187"/>
      <c r="HEG20" s="187"/>
      <c r="HEH20" s="187"/>
      <c r="HEI20" s="187"/>
      <c r="HEJ20" s="187"/>
      <c r="HEK20" s="187"/>
      <c r="HEL20" s="187"/>
      <c r="HEM20" s="187"/>
      <c r="HEN20" s="187"/>
      <c r="HEO20" s="187"/>
      <c r="HEP20" s="187"/>
      <c r="HEQ20" s="187"/>
      <c r="HER20" s="187"/>
      <c r="HES20" s="187"/>
      <c r="HET20" s="187"/>
      <c r="HEU20" s="187"/>
      <c r="HEV20" s="187"/>
      <c r="HEW20" s="187"/>
      <c r="HEX20" s="187"/>
      <c r="HEY20" s="187"/>
      <c r="HEZ20" s="187"/>
      <c r="HFA20" s="187"/>
      <c r="HFB20" s="187"/>
      <c r="HFC20" s="187"/>
      <c r="HFD20" s="187"/>
      <c r="HFE20" s="187"/>
      <c r="HFF20" s="187"/>
      <c r="HFG20" s="187"/>
      <c r="HFH20" s="187"/>
      <c r="HFI20" s="187"/>
      <c r="HFJ20" s="187"/>
      <c r="HFK20" s="187"/>
      <c r="HFL20" s="187"/>
      <c r="HFM20" s="187"/>
      <c r="HFN20" s="187"/>
      <c r="HFO20" s="187"/>
      <c r="HFP20" s="187"/>
      <c r="HFQ20" s="187"/>
      <c r="HFR20" s="187"/>
      <c r="HFS20" s="187"/>
      <c r="HFT20" s="187"/>
      <c r="HFU20" s="187"/>
      <c r="HFV20" s="187"/>
      <c r="HFW20" s="187"/>
      <c r="HFX20" s="187"/>
      <c r="HFY20" s="187"/>
      <c r="HFZ20" s="187"/>
      <c r="HGA20" s="187"/>
      <c r="HGB20" s="187"/>
      <c r="HGC20" s="187"/>
      <c r="HGD20" s="187"/>
      <c r="HGE20" s="187"/>
      <c r="HGF20" s="187"/>
      <c r="HGG20" s="187"/>
      <c r="HGH20" s="187"/>
      <c r="HGI20" s="187"/>
      <c r="HGJ20" s="187"/>
      <c r="HGK20" s="187"/>
      <c r="HGL20" s="187"/>
      <c r="HGM20" s="187"/>
      <c r="HGN20" s="187"/>
      <c r="HGO20" s="187"/>
      <c r="HGP20" s="187"/>
      <c r="HGQ20" s="187"/>
      <c r="HGR20" s="187"/>
      <c r="HGS20" s="187"/>
      <c r="HGT20" s="187"/>
      <c r="HGU20" s="187"/>
      <c r="HGV20" s="187"/>
      <c r="HGW20" s="187"/>
      <c r="HGX20" s="187"/>
      <c r="HGY20" s="187"/>
      <c r="HGZ20" s="187"/>
      <c r="HHA20" s="187"/>
      <c r="HHB20" s="187"/>
      <c r="HHC20" s="187"/>
      <c r="HHD20" s="187"/>
      <c r="HHE20" s="187"/>
      <c r="HHF20" s="187"/>
      <c r="HHG20" s="187"/>
      <c r="HHH20" s="187"/>
      <c r="HHI20" s="187"/>
      <c r="HHJ20" s="187"/>
      <c r="HHK20" s="187"/>
      <c r="HHL20" s="187"/>
      <c r="HHM20" s="187"/>
      <c r="HHN20" s="187"/>
      <c r="HHO20" s="187"/>
      <c r="HHP20" s="187"/>
      <c r="HHQ20" s="187"/>
      <c r="HHR20" s="187"/>
      <c r="HHS20" s="187"/>
      <c r="HHT20" s="187"/>
      <c r="HHU20" s="187"/>
      <c r="HHV20" s="187"/>
      <c r="HHW20" s="187"/>
      <c r="HHX20" s="187"/>
      <c r="HHY20" s="187"/>
      <c r="HHZ20" s="187"/>
      <c r="HIA20" s="187"/>
      <c r="HIB20" s="187"/>
      <c r="HIC20" s="187"/>
      <c r="HID20" s="187"/>
      <c r="HIE20" s="187"/>
      <c r="HIF20" s="187"/>
      <c r="HIG20" s="187"/>
      <c r="HIH20" s="187"/>
      <c r="HII20" s="187"/>
      <c r="HIJ20" s="187"/>
      <c r="HIK20" s="187"/>
      <c r="HIL20" s="187"/>
      <c r="HIM20" s="187"/>
      <c r="HIN20" s="187"/>
      <c r="HIO20" s="187"/>
      <c r="HIP20" s="187"/>
      <c r="HIQ20" s="187"/>
      <c r="HIR20" s="187"/>
      <c r="HIS20" s="187"/>
      <c r="HIT20" s="187"/>
      <c r="HIU20" s="187"/>
      <c r="HIV20" s="187"/>
      <c r="HIW20" s="187"/>
      <c r="HIX20" s="187"/>
      <c r="HIY20" s="187"/>
      <c r="HIZ20" s="187"/>
      <c r="HJA20" s="187"/>
      <c r="HJB20" s="187"/>
      <c r="HJC20" s="187"/>
      <c r="HJD20" s="187"/>
      <c r="HJE20" s="187"/>
      <c r="HJF20" s="187"/>
      <c r="HJG20" s="187"/>
      <c r="HJH20" s="187"/>
      <c r="HJI20" s="187"/>
      <c r="HJJ20" s="187"/>
      <c r="HJK20" s="187"/>
      <c r="HJL20" s="187"/>
      <c r="HJM20" s="187"/>
      <c r="HJN20" s="187"/>
      <c r="HJO20" s="187"/>
      <c r="HJP20" s="187"/>
      <c r="HJQ20" s="187"/>
      <c r="HJR20" s="187"/>
      <c r="HJS20" s="187"/>
      <c r="HJT20" s="187"/>
      <c r="HJU20" s="187"/>
      <c r="HJV20" s="187"/>
      <c r="HJW20" s="187"/>
      <c r="HJX20" s="187"/>
      <c r="HJY20" s="187"/>
      <c r="HJZ20" s="187"/>
      <c r="HKA20" s="187"/>
      <c r="HKB20" s="187"/>
      <c r="HKC20" s="187"/>
      <c r="HKD20" s="187"/>
      <c r="HKE20" s="187"/>
      <c r="HKF20" s="187"/>
      <c r="HKG20" s="187"/>
      <c r="HKH20" s="187"/>
      <c r="HKI20" s="187"/>
      <c r="HKJ20" s="187"/>
      <c r="HKK20" s="187"/>
      <c r="HKL20" s="187"/>
      <c r="HKM20" s="187"/>
      <c r="HKN20" s="187"/>
      <c r="HKO20" s="187"/>
      <c r="HKP20" s="187"/>
      <c r="HKQ20" s="187"/>
      <c r="HKR20" s="187"/>
      <c r="HKS20" s="187"/>
      <c r="HKT20" s="187"/>
      <c r="HKU20" s="187"/>
      <c r="HKV20" s="187"/>
      <c r="HKW20" s="187"/>
      <c r="HKX20" s="187"/>
      <c r="HKY20" s="187"/>
      <c r="HKZ20" s="187"/>
      <c r="HLA20" s="187"/>
      <c r="HLB20" s="187"/>
      <c r="HLC20" s="187"/>
      <c r="HLD20" s="187"/>
      <c r="HLE20" s="187"/>
      <c r="HLF20" s="187"/>
      <c r="HLG20" s="187"/>
      <c r="HLH20" s="187"/>
      <c r="HLI20" s="187"/>
      <c r="HLJ20" s="187"/>
      <c r="HLK20" s="187"/>
      <c r="HLL20" s="187"/>
      <c r="HLM20" s="187"/>
      <c r="HLN20" s="187"/>
      <c r="HLO20" s="187"/>
      <c r="HLP20" s="187"/>
      <c r="HLQ20" s="187"/>
      <c r="HLR20" s="187"/>
      <c r="HLS20" s="187"/>
      <c r="HLT20" s="187"/>
      <c r="HLU20" s="187"/>
      <c r="HLV20" s="187"/>
      <c r="HLW20" s="187"/>
      <c r="HLX20" s="187"/>
      <c r="HLY20" s="187"/>
      <c r="HLZ20" s="187"/>
      <c r="HMA20" s="187"/>
      <c r="HMB20" s="187"/>
      <c r="HMC20" s="187"/>
      <c r="HMD20" s="187"/>
      <c r="HME20" s="187"/>
      <c r="HMF20" s="187"/>
      <c r="HMG20" s="187"/>
      <c r="HMH20" s="187"/>
      <c r="HMI20" s="187"/>
      <c r="HMJ20" s="187"/>
      <c r="HMK20" s="187"/>
      <c r="HML20" s="187"/>
      <c r="HMM20" s="187"/>
      <c r="HMN20" s="187"/>
      <c r="HMO20" s="187"/>
      <c r="HMP20" s="187"/>
      <c r="HMQ20" s="187"/>
      <c r="HMR20" s="187"/>
      <c r="HMS20" s="187"/>
      <c r="HMT20" s="187"/>
      <c r="HMU20" s="187"/>
      <c r="HMV20" s="187"/>
      <c r="HMW20" s="187"/>
      <c r="HMX20" s="187"/>
      <c r="HMY20" s="187"/>
      <c r="HMZ20" s="187"/>
      <c r="HNA20" s="187"/>
      <c r="HNB20" s="187"/>
      <c r="HNC20" s="187"/>
      <c r="HND20" s="187"/>
      <c r="HNE20" s="187"/>
      <c r="HNF20" s="187"/>
      <c r="HNG20" s="187"/>
      <c r="HNH20" s="187"/>
      <c r="HNI20" s="187"/>
      <c r="HNJ20" s="187"/>
      <c r="HNK20" s="187"/>
      <c r="HNL20" s="187"/>
      <c r="HNM20" s="187"/>
      <c r="HNN20" s="187"/>
      <c r="HNO20" s="187"/>
      <c r="HNP20" s="187"/>
      <c r="HNQ20" s="187"/>
      <c r="HNR20" s="187"/>
      <c r="HNS20" s="187"/>
      <c r="HNT20" s="187"/>
      <c r="HNU20" s="187"/>
      <c r="HNV20" s="187"/>
      <c r="HNW20" s="187"/>
      <c r="HNX20" s="187"/>
      <c r="HNY20" s="187"/>
      <c r="HNZ20" s="187"/>
      <c r="HOA20" s="187"/>
      <c r="HOB20" s="187"/>
      <c r="HOC20" s="187"/>
      <c r="HOD20" s="187"/>
      <c r="HOE20" s="187"/>
      <c r="HOF20" s="187"/>
      <c r="HOG20" s="187"/>
      <c r="HOH20" s="187"/>
      <c r="HOI20" s="187"/>
      <c r="HOJ20" s="187"/>
      <c r="HOK20" s="187"/>
      <c r="HOL20" s="187"/>
      <c r="HOM20" s="187"/>
      <c r="HON20" s="187"/>
      <c r="HOO20" s="187"/>
      <c r="HOP20" s="187"/>
      <c r="HOQ20" s="187"/>
      <c r="HOR20" s="187"/>
      <c r="HOS20" s="187"/>
      <c r="HOT20" s="187"/>
      <c r="HOU20" s="187"/>
      <c r="HOV20" s="187"/>
      <c r="HOW20" s="187"/>
      <c r="HOX20" s="187"/>
      <c r="HOY20" s="187"/>
      <c r="HOZ20" s="187"/>
      <c r="HPA20" s="187"/>
      <c r="HPB20" s="187"/>
      <c r="HPC20" s="187"/>
      <c r="HPD20" s="187"/>
      <c r="HPE20" s="187"/>
      <c r="HPF20" s="187"/>
      <c r="HPG20" s="187"/>
      <c r="HPH20" s="187"/>
      <c r="HPI20" s="187"/>
      <c r="HPJ20" s="187"/>
      <c r="HPK20" s="187"/>
      <c r="HPL20" s="187"/>
      <c r="HPM20" s="187"/>
      <c r="HPN20" s="187"/>
      <c r="HPO20" s="187"/>
      <c r="HPP20" s="187"/>
      <c r="HPQ20" s="187"/>
      <c r="HPR20" s="187"/>
      <c r="HPS20" s="187"/>
      <c r="HPT20" s="187"/>
      <c r="HPU20" s="187"/>
      <c r="HPV20" s="187"/>
      <c r="HPW20" s="187"/>
      <c r="HPX20" s="187"/>
      <c r="HPY20" s="187"/>
      <c r="HPZ20" s="187"/>
      <c r="HQA20" s="187"/>
      <c r="HQB20" s="187"/>
      <c r="HQC20" s="187"/>
      <c r="HQD20" s="187"/>
      <c r="HQE20" s="187"/>
      <c r="HQF20" s="187"/>
      <c r="HQG20" s="187"/>
      <c r="HQH20" s="187"/>
      <c r="HQI20" s="187"/>
      <c r="HQJ20" s="187"/>
      <c r="HQK20" s="187"/>
      <c r="HQL20" s="187"/>
      <c r="HQM20" s="187"/>
      <c r="HQN20" s="187"/>
      <c r="HQO20" s="187"/>
      <c r="HQP20" s="187"/>
      <c r="HQQ20" s="187"/>
      <c r="HQR20" s="187"/>
      <c r="HQS20" s="187"/>
      <c r="HQT20" s="187"/>
      <c r="HQU20" s="187"/>
      <c r="HQV20" s="187"/>
      <c r="HQW20" s="187"/>
      <c r="HQX20" s="187"/>
      <c r="HQY20" s="187"/>
      <c r="HQZ20" s="187"/>
      <c r="HRA20" s="187"/>
      <c r="HRB20" s="187"/>
      <c r="HRC20" s="187"/>
      <c r="HRD20" s="187"/>
      <c r="HRE20" s="187"/>
      <c r="HRF20" s="187"/>
      <c r="HRG20" s="187"/>
      <c r="HRH20" s="187"/>
      <c r="HRI20" s="187"/>
      <c r="HRJ20" s="187"/>
      <c r="HRK20" s="187"/>
      <c r="HRL20" s="187"/>
      <c r="HRM20" s="187"/>
      <c r="HRN20" s="187"/>
      <c r="HRO20" s="187"/>
      <c r="HRP20" s="187"/>
      <c r="HRQ20" s="187"/>
      <c r="HRR20" s="187"/>
      <c r="HRS20" s="187"/>
      <c r="HRT20" s="187"/>
      <c r="HRU20" s="187"/>
      <c r="HRV20" s="187"/>
      <c r="HRW20" s="187"/>
      <c r="HRX20" s="187"/>
      <c r="HRY20" s="187"/>
      <c r="HRZ20" s="187"/>
      <c r="HSA20" s="187"/>
      <c r="HSB20" s="187"/>
      <c r="HSC20" s="187"/>
      <c r="HSD20" s="187"/>
      <c r="HSE20" s="187"/>
      <c r="HSF20" s="187"/>
      <c r="HSG20" s="187"/>
      <c r="HSH20" s="187"/>
      <c r="HSI20" s="187"/>
      <c r="HSJ20" s="187"/>
      <c r="HSK20" s="187"/>
      <c r="HSL20" s="187"/>
      <c r="HSM20" s="187"/>
      <c r="HSN20" s="187"/>
      <c r="HSO20" s="187"/>
      <c r="HSP20" s="187"/>
      <c r="HSQ20" s="187"/>
      <c r="HSR20" s="187"/>
      <c r="HSS20" s="187"/>
      <c r="HST20" s="187"/>
      <c r="HSU20" s="187"/>
      <c r="HSV20" s="187"/>
      <c r="HSW20" s="187"/>
      <c r="HSX20" s="187"/>
      <c r="HSY20" s="187"/>
      <c r="HSZ20" s="187"/>
      <c r="HTA20" s="187"/>
      <c r="HTB20" s="187"/>
      <c r="HTC20" s="187"/>
      <c r="HTD20" s="187"/>
      <c r="HTE20" s="187"/>
      <c r="HTF20" s="187"/>
      <c r="HTG20" s="187"/>
      <c r="HTH20" s="187"/>
      <c r="HTI20" s="187"/>
      <c r="HTJ20" s="187"/>
      <c r="HTK20" s="187"/>
      <c r="HTL20" s="187"/>
      <c r="HTM20" s="187"/>
      <c r="HTN20" s="187"/>
      <c r="HTO20" s="187"/>
      <c r="HTP20" s="187"/>
      <c r="HTQ20" s="187"/>
      <c r="HTR20" s="187"/>
      <c r="HTS20" s="187"/>
      <c r="HTT20" s="187"/>
      <c r="HTU20" s="187"/>
      <c r="HTV20" s="187"/>
      <c r="HTW20" s="187"/>
      <c r="HTX20" s="187"/>
      <c r="HTY20" s="187"/>
      <c r="HTZ20" s="187"/>
      <c r="HUA20" s="187"/>
      <c r="HUB20" s="187"/>
      <c r="HUC20" s="187"/>
      <c r="HUD20" s="187"/>
      <c r="HUE20" s="187"/>
      <c r="HUF20" s="187"/>
      <c r="HUG20" s="187"/>
      <c r="HUH20" s="187"/>
      <c r="HUI20" s="187"/>
      <c r="HUJ20" s="187"/>
      <c r="HUK20" s="187"/>
      <c r="HUL20" s="187"/>
      <c r="HUM20" s="187"/>
      <c r="HUN20" s="187"/>
      <c r="HUO20" s="187"/>
      <c r="HUP20" s="187"/>
      <c r="HUQ20" s="187"/>
      <c r="HUR20" s="187"/>
      <c r="HUS20" s="187"/>
      <c r="HUT20" s="187"/>
      <c r="HUU20" s="187"/>
      <c r="HUV20" s="187"/>
      <c r="HUW20" s="187"/>
      <c r="HUX20" s="187"/>
      <c r="HUY20" s="187"/>
      <c r="HUZ20" s="187"/>
      <c r="HVA20" s="187"/>
      <c r="HVB20" s="187"/>
      <c r="HVC20" s="187"/>
      <c r="HVD20" s="187"/>
      <c r="HVE20" s="187"/>
      <c r="HVF20" s="187"/>
      <c r="HVG20" s="187"/>
      <c r="HVH20" s="187"/>
      <c r="HVI20" s="187"/>
      <c r="HVJ20" s="187"/>
      <c r="HVK20" s="187"/>
      <c r="HVL20" s="187"/>
      <c r="HVM20" s="187"/>
      <c r="HVN20" s="187"/>
      <c r="HVO20" s="187"/>
      <c r="HVP20" s="187"/>
      <c r="HVQ20" s="187"/>
      <c r="HVR20" s="187"/>
      <c r="HVS20" s="187"/>
      <c r="HVT20" s="187"/>
      <c r="HVU20" s="187"/>
      <c r="HVV20" s="187"/>
      <c r="HVW20" s="187"/>
      <c r="HVX20" s="187"/>
      <c r="HVY20" s="187"/>
      <c r="HVZ20" s="187"/>
      <c r="HWA20" s="187"/>
      <c r="HWB20" s="187"/>
      <c r="HWC20" s="187"/>
      <c r="HWD20" s="187"/>
      <c r="HWE20" s="187"/>
      <c r="HWF20" s="187"/>
      <c r="HWG20" s="187"/>
      <c r="HWH20" s="187"/>
      <c r="HWI20" s="187"/>
      <c r="HWJ20" s="187"/>
      <c r="HWK20" s="187"/>
      <c r="HWL20" s="187"/>
      <c r="HWM20" s="187"/>
      <c r="HWN20" s="187"/>
      <c r="HWO20" s="187"/>
      <c r="HWP20" s="187"/>
      <c r="HWQ20" s="187"/>
      <c r="HWR20" s="187"/>
      <c r="HWS20" s="187"/>
      <c r="HWT20" s="187"/>
      <c r="HWU20" s="187"/>
      <c r="HWV20" s="187"/>
      <c r="HWW20" s="187"/>
      <c r="HWX20" s="187"/>
      <c r="HWY20" s="187"/>
      <c r="HWZ20" s="187"/>
      <c r="HXA20" s="187"/>
      <c r="HXB20" s="187"/>
      <c r="HXC20" s="187"/>
      <c r="HXD20" s="187"/>
      <c r="HXE20" s="187"/>
      <c r="HXF20" s="187"/>
      <c r="HXG20" s="187"/>
      <c r="HXH20" s="187"/>
      <c r="HXI20" s="187"/>
      <c r="HXJ20" s="187"/>
      <c r="HXK20" s="187"/>
      <c r="HXL20" s="187"/>
      <c r="HXM20" s="187"/>
      <c r="HXN20" s="187"/>
      <c r="HXO20" s="187"/>
      <c r="HXP20" s="187"/>
      <c r="HXQ20" s="187"/>
      <c r="HXR20" s="187"/>
      <c r="HXS20" s="187"/>
      <c r="HXT20" s="187"/>
      <c r="HXU20" s="187"/>
      <c r="HXV20" s="187"/>
      <c r="HXW20" s="187"/>
      <c r="HXX20" s="187"/>
      <c r="HXY20" s="187"/>
      <c r="HXZ20" s="187"/>
      <c r="HYA20" s="187"/>
      <c r="HYB20" s="187"/>
      <c r="HYC20" s="187"/>
      <c r="HYD20" s="187"/>
      <c r="HYE20" s="187"/>
      <c r="HYF20" s="187"/>
      <c r="HYG20" s="187"/>
      <c r="HYH20" s="187"/>
      <c r="HYI20" s="187"/>
      <c r="HYJ20" s="187"/>
      <c r="HYK20" s="187"/>
      <c r="HYL20" s="187"/>
      <c r="HYM20" s="187"/>
      <c r="HYN20" s="187"/>
      <c r="HYO20" s="187"/>
      <c r="HYP20" s="187"/>
      <c r="HYQ20" s="187"/>
      <c r="HYR20" s="187"/>
      <c r="HYS20" s="187"/>
      <c r="HYT20" s="187"/>
      <c r="HYU20" s="187"/>
      <c r="HYV20" s="187"/>
      <c r="HYW20" s="187"/>
      <c r="HYX20" s="187"/>
      <c r="HYY20" s="187"/>
      <c r="HYZ20" s="187"/>
      <c r="HZA20" s="187"/>
      <c r="HZB20" s="187"/>
      <c r="HZC20" s="187"/>
      <c r="HZD20" s="187"/>
      <c r="HZE20" s="187"/>
      <c r="HZF20" s="187"/>
      <c r="HZG20" s="187"/>
      <c r="HZH20" s="187"/>
      <c r="HZI20" s="187"/>
      <c r="HZJ20" s="187"/>
      <c r="HZK20" s="187"/>
      <c r="HZL20" s="187"/>
      <c r="HZM20" s="187"/>
      <c r="HZN20" s="187"/>
      <c r="HZO20" s="187"/>
      <c r="HZP20" s="187"/>
      <c r="HZQ20" s="187"/>
      <c r="HZR20" s="187"/>
      <c r="HZS20" s="187"/>
      <c r="HZT20" s="187"/>
      <c r="HZU20" s="187"/>
      <c r="HZV20" s="187"/>
      <c r="HZW20" s="187"/>
      <c r="HZX20" s="187"/>
      <c r="HZY20" s="187"/>
      <c r="HZZ20" s="187"/>
      <c r="IAA20" s="187"/>
      <c r="IAB20" s="187"/>
      <c r="IAC20" s="187"/>
      <c r="IAD20" s="187"/>
      <c r="IAE20" s="187"/>
      <c r="IAF20" s="187"/>
      <c r="IAG20" s="187"/>
      <c r="IAH20" s="187"/>
      <c r="IAI20" s="187"/>
      <c r="IAJ20" s="187"/>
      <c r="IAK20" s="187"/>
      <c r="IAL20" s="187"/>
      <c r="IAM20" s="187"/>
      <c r="IAN20" s="187"/>
      <c r="IAO20" s="187"/>
      <c r="IAP20" s="187"/>
      <c r="IAQ20" s="187"/>
      <c r="IAR20" s="187"/>
      <c r="IAS20" s="187"/>
      <c r="IAT20" s="187"/>
      <c r="IAU20" s="187"/>
      <c r="IAV20" s="187"/>
      <c r="IAW20" s="187"/>
      <c r="IAX20" s="187"/>
      <c r="IAY20" s="187"/>
      <c r="IAZ20" s="187"/>
      <c r="IBA20" s="187"/>
      <c r="IBB20" s="187"/>
      <c r="IBC20" s="187"/>
      <c r="IBD20" s="187"/>
      <c r="IBE20" s="187"/>
      <c r="IBF20" s="187"/>
      <c r="IBG20" s="187"/>
      <c r="IBH20" s="187"/>
      <c r="IBI20" s="187"/>
      <c r="IBJ20" s="187"/>
      <c r="IBK20" s="187"/>
      <c r="IBL20" s="187"/>
      <c r="IBM20" s="187"/>
      <c r="IBN20" s="187"/>
      <c r="IBO20" s="187"/>
      <c r="IBP20" s="187"/>
      <c r="IBQ20" s="187"/>
      <c r="IBR20" s="187"/>
      <c r="IBS20" s="187"/>
      <c r="IBT20" s="187"/>
      <c r="IBU20" s="187"/>
      <c r="IBV20" s="187"/>
      <c r="IBW20" s="187"/>
      <c r="IBX20" s="187"/>
      <c r="IBY20" s="187"/>
      <c r="IBZ20" s="187"/>
      <c r="ICA20" s="187"/>
      <c r="ICB20" s="187"/>
      <c r="ICC20" s="187"/>
      <c r="ICD20" s="187"/>
      <c r="ICE20" s="187"/>
      <c r="ICF20" s="187"/>
      <c r="ICG20" s="187"/>
      <c r="ICH20" s="187"/>
      <c r="ICI20" s="187"/>
      <c r="ICJ20" s="187"/>
      <c r="ICK20" s="187"/>
      <c r="ICL20" s="187"/>
      <c r="ICM20" s="187"/>
      <c r="ICN20" s="187"/>
      <c r="ICO20" s="187"/>
      <c r="ICP20" s="187"/>
      <c r="ICQ20" s="187"/>
      <c r="ICR20" s="187"/>
      <c r="ICS20" s="187"/>
      <c r="ICT20" s="187"/>
      <c r="ICU20" s="187"/>
      <c r="ICV20" s="187"/>
      <c r="ICW20" s="187"/>
      <c r="ICX20" s="187"/>
      <c r="ICY20" s="187"/>
      <c r="ICZ20" s="187"/>
      <c r="IDA20" s="187"/>
      <c r="IDB20" s="187"/>
      <c r="IDC20" s="187"/>
      <c r="IDD20" s="187"/>
      <c r="IDE20" s="187"/>
      <c r="IDF20" s="187"/>
      <c r="IDG20" s="187"/>
      <c r="IDH20" s="187"/>
      <c r="IDI20" s="187"/>
      <c r="IDJ20" s="187"/>
      <c r="IDK20" s="187"/>
      <c r="IDL20" s="187"/>
      <c r="IDM20" s="187"/>
      <c r="IDN20" s="187"/>
      <c r="IDO20" s="187"/>
      <c r="IDP20" s="187"/>
      <c r="IDQ20" s="187"/>
      <c r="IDR20" s="187"/>
      <c r="IDS20" s="187"/>
      <c r="IDT20" s="187"/>
      <c r="IDU20" s="187"/>
      <c r="IDV20" s="187"/>
      <c r="IDW20" s="187"/>
      <c r="IDX20" s="187"/>
      <c r="IDY20" s="187"/>
      <c r="IDZ20" s="187"/>
      <c r="IEA20" s="187"/>
      <c r="IEB20" s="187"/>
      <c r="IEC20" s="187"/>
      <c r="IED20" s="187"/>
      <c r="IEE20" s="187"/>
      <c r="IEF20" s="187"/>
      <c r="IEG20" s="187"/>
      <c r="IEH20" s="187"/>
      <c r="IEI20" s="187"/>
      <c r="IEJ20" s="187"/>
      <c r="IEK20" s="187"/>
      <c r="IEL20" s="187"/>
      <c r="IEM20" s="187"/>
      <c r="IEN20" s="187"/>
      <c r="IEO20" s="187"/>
      <c r="IEP20" s="187"/>
      <c r="IEQ20" s="187"/>
      <c r="IER20" s="187"/>
      <c r="IES20" s="187"/>
      <c r="IET20" s="187"/>
      <c r="IEU20" s="187"/>
      <c r="IEV20" s="187"/>
      <c r="IEW20" s="187"/>
      <c r="IEX20" s="187"/>
      <c r="IEY20" s="187"/>
      <c r="IEZ20" s="187"/>
      <c r="IFA20" s="187"/>
      <c r="IFB20" s="187"/>
      <c r="IFC20" s="187"/>
      <c r="IFD20" s="187"/>
      <c r="IFE20" s="187"/>
      <c r="IFF20" s="187"/>
      <c r="IFG20" s="187"/>
      <c r="IFH20" s="187"/>
      <c r="IFI20" s="187"/>
      <c r="IFJ20" s="187"/>
      <c r="IFK20" s="187"/>
      <c r="IFL20" s="187"/>
      <c r="IFM20" s="187"/>
      <c r="IFN20" s="187"/>
      <c r="IFO20" s="187"/>
      <c r="IFP20" s="187"/>
      <c r="IFQ20" s="187"/>
      <c r="IFR20" s="187"/>
      <c r="IFS20" s="187"/>
      <c r="IFT20" s="187"/>
      <c r="IFU20" s="187"/>
      <c r="IFV20" s="187"/>
      <c r="IFW20" s="187"/>
      <c r="IFX20" s="187"/>
      <c r="IFY20" s="187"/>
      <c r="IFZ20" s="187"/>
      <c r="IGA20" s="187"/>
      <c r="IGB20" s="187"/>
      <c r="IGC20" s="187"/>
      <c r="IGD20" s="187"/>
      <c r="IGE20" s="187"/>
      <c r="IGF20" s="187"/>
      <c r="IGG20" s="187"/>
      <c r="IGH20" s="187"/>
      <c r="IGI20" s="187"/>
      <c r="IGJ20" s="187"/>
      <c r="IGK20" s="187"/>
      <c r="IGL20" s="187"/>
      <c r="IGM20" s="187"/>
      <c r="IGN20" s="187"/>
      <c r="IGO20" s="187"/>
      <c r="IGP20" s="187"/>
      <c r="IGQ20" s="187"/>
      <c r="IGR20" s="187"/>
      <c r="IGS20" s="187"/>
      <c r="IGT20" s="187"/>
      <c r="IGU20" s="187"/>
      <c r="IGV20" s="187"/>
      <c r="IGW20" s="187"/>
      <c r="IGX20" s="187"/>
      <c r="IGY20" s="187"/>
      <c r="IGZ20" s="187"/>
      <c r="IHA20" s="187"/>
      <c r="IHB20" s="187"/>
      <c r="IHC20" s="187"/>
      <c r="IHD20" s="187"/>
      <c r="IHE20" s="187"/>
      <c r="IHF20" s="187"/>
      <c r="IHG20" s="187"/>
      <c r="IHH20" s="187"/>
      <c r="IHI20" s="187"/>
      <c r="IHJ20" s="187"/>
      <c r="IHK20" s="187"/>
      <c r="IHL20" s="187"/>
      <c r="IHM20" s="187"/>
      <c r="IHN20" s="187"/>
      <c r="IHO20" s="187"/>
      <c r="IHP20" s="187"/>
      <c r="IHQ20" s="187"/>
      <c r="IHR20" s="187"/>
      <c r="IHS20" s="187"/>
      <c r="IHT20" s="187"/>
      <c r="IHU20" s="187"/>
      <c r="IHV20" s="187"/>
      <c r="IHW20" s="187"/>
      <c r="IHX20" s="187"/>
      <c r="IHY20" s="187"/>
      <c r="IHZ20" s="187"/>
      <c r="IIA20" s="187"/>
      <c r="IIB20" s="187"/>
      <c r="IIC20" s="187"/>
      <c r="IID20" s="187"/>
      <c r="IIE20" s="187"/>
      <c r="IIF20" s="187"/>
      <c r="IIG20" s="187"/>
      <c r="IIH20" s="187"/>
      <c r="III20" s="187"/>
      <c r="IIJ20" s="187"/>
      <c r="IIK20" s="187"/>
      <c r="IIL20" s="187"/>
      <c r="IIM20" s="187"/>
      <c r="IIN20" s="187"/>
      <c r="IIO20" s="187"/>
      <c r="IIP20" s="187"/>
      <c r="IIQ20" s="187"/>
      <c r="IIR20" s="187"/>
      <c r="IIS20" s="187"/>
      <c r="IIT20" s="187"/>
      <c r="IIU20" s="187"/>
      <c r="IIV20" s="187"/>
      <c r="IIW20" s="187"/>
      <c r="IIX20" s="187"/>
      <c r="IIY20" s="187"/>
      <c r="IIZ20" s="187"/>
      <c r="IJA20" s="187"/>
      <c r="IJB20" s="187"/>
      <c r="IJC20" s="187"/>
      <c r="IJD20" s="187"/>
      <c r="IJE20" s="187"/>
      <c r="IJF20" s="187"/>
      <c r="IJG20" s="187"/>
      <c r="IJH20" s="187"/>
      <c r="IJI20" s="187"/>
      <c r="IJJ20" s="187"/>
      <c r="IJK20" s="187"/>
      <c r="IJL20" s="187"/>
      <c r="IJM20" s="187"/>
      <c r="IJN20" s="187"/>
      <c r="IJO20" s="187"/>
      <c r="IJP20" s="187"/>
      <c r="IJQ20" s="187"/>
      <c r="IJR20" s="187"/>
      <c r="IJS20" s="187"/>
      <c r="IJT20" s="187"/>
      <c r="IJU20" s="187"/>
      <c r="IJV20" s="187"/>
      <c r="IJW20" s="187"/>
      <c r="IJX20" s="187"/>
      <c r="IJY20" s="187"/>
      <c r="IJZ20" s="187"/>
      <c r="IKA20" s="187"/>
      <c r="IKB20" s="187"/>
      <c r="IKC20" s="187"/>
      <c r="IKD20" s="187"/>
      <c r="IKE20" s="187"/>
      <c r="IKF20" s="187"/>
      <c r="IKG20" s="187"/>
      <c r="IKH20" s="187"/>
      <c r="IKI20" s="187"/>
      <c r="IKJ20" s="187"/>
      <c r="IKK20" s="187"/>
      <c r="IKL20" s="187"/>
      <c r="IKM20" s="187"/>
      <c r="IKN20" s="187"/>
      <c r="IKO20" s="187"/>
      <c r="IKP20" s="187"/>
      <c r="IKQ20" s="187"/>
      <c r="IKR20" s="187"/>
      <c r="IKS20" s="187"/>
      <c r="IKT20" s="187"/>
      <c r="IKU20" s="187"/>
      <c r="IKV20" s="187"/>
      <c r="IKW20" s="187"/>
      <c r="IKX20" s="187"/>
      <c r="IKY20" s="187"/>
      <c r="IKZ20" s="187"/>
      <c r="ILA20" s="187"/>
      <c r="ILB20" s="187"/>
      <c r="ILC20" s="187"/>
      <c r="ILD20" s="187"/>
      <c r="ILE20" s="187"/>
      <c r="ILF20" s="187"/>
      <c r="ILG20" s="187"/>
      <c r="ILH20" s="187"/>
      <c r="ILI20" s="187"/>
      <c r="ILJ20" s="187"/>
      <c r="ILK20" s="187"/>
      <c r="ILL20" s="187"/>
      <c r="ILM20" s="187"/>
      <c r="ILN20" s="187"/>
      <c r="ILO20" s="187"/>
      <c r="ILP20" s="187"/>
      <c r="ILQ20" s="187"/>
      <c r="ILR20" s="187"/>
      <c r="ILS20" s="187"/>
      <c r="ILT20" s="187"/>
      <c r="ILU20" s="187"/>
      <c r="ILV20" s="187"/>
      <c r="ILW20" s="187"/>
      <c r="ILX20" s="187"/>
      <c r="ILY20" s="187"/>
      <c r="ILZ20" s="187"/>
      <c r="IMA20" s="187"/>
      <c r="IMB20" s="187"/>
      <c r="IMC20" s="187"/>
      <c r="IMD20" s="187"/>
      <c r="IME20" s="187"/>
      <c r="IMF20" s="187"/>
      <c r="IMG20" s="187"/>
      <c r="IMH20" s="187"/>
      <c r="IMI20" s="187"/>
      <c r="IMJ20" s="187"/>
      <c r="IMK20" s="187"/>
      <c r="IML20" s="187"/>
      <c r="IMM20" s="187"/>
      <c r="IMN20" s="187"/>
      <c r="IMO20" s="187"/>
      <c r="IMP20" s="187"/>
      <c r="IMQ20" s="187"/>
      <c r="IMR20" s="187"/>
      <c r="IMS20" s="187"/>
      <c r="IMT20" s="187"/>
      <c r="IMU20" s="187"/>
      <c r="IMV20" s="187"/>
      <c r="IMW20" s="187"/>
      <c r="IMX20" s="187"/>
      <c r="IMY20" s="187"/>
      <c r="IMZ20" s="187"/>
      <c r="INA20" s="187"/>
      <c r="INB20" s="187"/>
      <c r="INC20" s="187"/>
      <c r="IND20" s="187"/>
      <c r="INE20" s="187"/>
      <c r="INF20" s="187"/>
      <c r="ING20" s="187"/>
      <c r="INH20" s="187"/>
      <c r="INI20" s="187"/>
      <c r="INJ20" s="187"/>
      <c r="INK20" s="187"/>
      <c r="INL20" s="187"/>
      <c r="INM20" s="187"/>
      <c r="INN20" s="187"/>
      <c r="INO20" s="187"/>
      <c r="INP20" s="187"/>
      <c r="INQ20" s="187"/>
      <c r="INR20" s="187"/>
      <c r="INS20" s="187"/>
      <c r="INT20" s="187"/>
      <c r="INU20" s="187"/>
      <c r="INV20" s="187"/>
      <c r="INW20" s="187"/>
      <c r="INX20" s="187"/>
      <c r="INY20" s="187"/>
      <c r="INZ20" s="187"/>
      <c r="IOA20" s="187"/>
      <c r="IOB20" s="187"/>
      <c r="IOC20" s="187"/>
      <c r="IOD20" s="187"/>
      <c r="IOE20" s="187"/>
      <c r="IOF20" s="187"/>
      <c r="IOG20" s="187"/>
      <c r="IOH20" s="187"/>
      <c r="IOI20" s="187"/>
      <c r="IOJ20" s="187"/>
      <c r="IOK20" s="187"/>
      <c r="IOL20" s="187"/>
      <c r="IOM20" s="187"/>
      <c r="ION20" s="187"/>
      <c r="IOO20" s="187"/>
      <c r="IOP20" s="187"/>
      <c r="IOQ20" s="187"/>
      <c r="IOR20" s="187"/>
      <c r="IOS20" s="187"/>
      <c r="IOT20" s="187"/>
      <c r="IOU20" s="187"/>
      <c r="IOV20" s="187"/>
      <c r="IOW20" s="187"/>
      <c r="IOX20" s="187"/>
      <c r="IOY20" s="187"/>
      <c r="IOZ20" s="187"/>
      <c r="IPA20" s="187"/>
      <c r="IPB20" s="187"/>
      <c r="IPC20" s="187"/>
      <c r="IPD20" s="187"/>
      <c r="IPE20" s="187"/>
      <c r="IPF20" s="187"/>
      <c r="IPG20" s="187"/>
      <c r="IPH20" s="187"/>
      <c r="IPI20" s="187"/>
      <c r="IPJ20" s="187"/>
      <c r="IPK20" s="187"/>
      <c r="IPL20" s="187"/>
      <c r="IPM20" s="187"/>
      <c r="IPN20" s="187"/>
      <c r="IPO20" s="187"/>
      <c r="IPP20" s="187"/>
      <c r="IPQ20" s="187"/>
      <c r="IPR20" s="187"/>
      <c r="IPS20" s="187"/>
      <c r="IPT20" s="187"/>
      <c r="IPU20" s="187"/>
      <c r="IPV20" s="187"/>
      <c r="IPW20" s="187"/>
      <c r="IPX20" s="187"/>
      <c r="IPY20" s="187"/>
      <c r="IPZ20" s="187"/>
      <c r="IQA20" s="187"/>
      <c r="IQB20" s="187"/>
      <c r="IQC20" s="187"/>
      <c r="IQD20" s="187"/>
      <c r="IQE20" s="187"/>
      <c r="IQF20" s="187"/>
      <c r="IQG20" s="187"/>
      <c r="IQH20" s="187"/>
      <c r="IQI20" s="187"/>
      <c r="IQJ20" s="187"/>
      <c r="IQK20" s="187"/>
      <c r="IQL20" s="187"/>
      <c r="IQM20" s="187"/>
      <c r="IQN20" s="187"/>
      <c r="IQO20" s="187"/>
      <c r="IQP20" s="187"/>
      <c r="IQQ20" s="187"/>
      <c r="IQR20" s="187"/>
      <c r="IQS20" s="187"/>
      <c r="IQT20" s="187"/>
      <c r="IQU20" s="187"/>
      <c r="IQV20" s="187"/>
      <c r="IQW20" s="187"/>
      <c r="IQX20" s="187"/>
      <c r="IQY20" s="187"/>
      <c r="IQZ20" s="187"/>
      <c r="IRA20" s="187"/>
      <c r="IRB20" s="187"/>
      <c r="IRC20" s="187"/>
      <c r="IRD20" s="187"/>
      <c r="IRE20" s="187"/>
      <c r="IRF20" s="187"/>
      <c r="IRG20" s="187"/>
      <c r="IRH20" s="187"/>
      <c r="IRI20" s="187"/>
      <c r="IRJ20" s="187"/>
      <c r="IRK20" s="187"/>
      <c r="IRL20" s="187"/>
      <c r="IRM20" s="187"/>
      <c r="IRN20" s="187"/>
      <c r="IRO20" s="187"/>
      <c r="IRP20" s="187"/>
      <c r="IRQ20" s="187"/>
      <c r="IRR20" s="187"/>
      <c r="IRS20" s="187"/>
      <c r="IRT20" s="187"/>
      <c r="IRU20" s="187"/>
      <c r="IRV20" s="187"/>
      <c r="IRW20" s="187"/>
      <c r="IRX20" s="187"/>
      <c r="IRY20" s="187"/>
      <c r="IRZ20" s="187"/>
      <c r="ISA20" s="187"/>
      <c r="ISB20" s="187"/>
      <c r="ISC20" s="187"/>
      <c r="ISD20" s="187"/>
      <c r="ISE20" s="187"/>
      <c r="ISF20" s="187"/>
      <c r="ISG20" s="187"/>
      <c r="ISH20" s="187"/>
      <c r="ISI20" s="187"/>
      <c r="ISJ20" s="187"/>
      <c r="ISK20" s="187"/>
      <c r="ISL20" s="187"/>
      <c r="ISM20" s="187"/>
      <c r="ISN20" s="187"/>
      <c r="ISO20" s="187"/>
      <c r="ISP20" s="187"/>
      <c r="ISQ20" s="187"/>
      <c r="ISR20" s="187"/>
      <c r="ISS20" s="187"/>
      <c r="IST20" s="187"/>
      <c r="ISU20" s="187"/>
      <c r="ISV20" s="187"/>
      <c r="ISW20" s="187"/>
      <c r="ISX20" s="187"/>
      <c r="ISY20" s="187"/>
      <c r="ISZ20" s="187"/>
      <c r="ITA20" s="187"/>
      <c r="ITB20" s="187"/>
      <c r="ITC20" s="187"/>
      <c r="ITD20" s="187"/>
      <c r="ITE20" s="187"/>
      <c r="ITF20" s="187"/>
      <c r="ITG20" s="187"/>
      <c r="ITH20" s="187"/>
      <c r="ITI20" s="187"/>
      <c r="ITJ20" s="187"/>
      <c r="ITK20" s="187"/>
      <c r="ITL20" s="187"/>
      <c r="ITM20" s="187"/>
      <c r="ITN20" s="187"/>
      <c r="ITO20" s="187"/>
      <c r="ITP20" s="187"/>
      <c r="ITQ20" s="187"/>
      <c r="ITR20" s="187"/>
      <c r="ITS20" s="187"/>
      <c r="ITT20" s="187"/>
      <c r="ITU20" s="187"/>
      <c r="ITV20" s="187"/>
      <c r="ITW20" s="187"/>
      <c r="ITX20" s="187"/>
      <c r="ITY20" s="187"/>
      <c r="ITZ20" s="187"/>
      <c r="IUA20" s="187"/>
      <c r="IUB20" s="187"/>
      <c r="IUC20" s="187"/>
      <c r="IUD20" s="187"/>
      <c r="IUE20" s="187"/>
      <c r="IUF20" s="187"/>
      <c r="IUG20" s="187"/>
      <c r="IUH20" s="187"/>
      <c r="IUI20" s="187"/>
      <c r="IUJ20" s="187"/>
      <c r="IUK20" s="187"/>
      <c r="IUL20" s="187"/>
      <c r="IUM20" s="187"/>
      <c r="IUN20" s="187"/>
      <c r="IUO20" s="187"/>
      <c r="IUP20" s="187"/>
      <c r="IUQ20" s="187"/>
      <c r="IUR20" s="187"/>
      <c r="IUS20" s="187"/>
      <c r="IUT20" s="187"/>
      <c r="IUU20" s="187"/>
      <c r="IUV20" s="187"/>
      <c r="IUW20" s="187"/>
      <c r="IUX20" s="187"/>
      <c r="IUY20" s="187"/>
      <c r="IUZ20" s="187"/>
      <c r="IVA20" s="187"/>
      <c r="IVB20" s="187"/>
      <c r="IVC20" s="187"/>
      <c r="IVD20" s="187"/>
      <c r="IVE20" s="187"/>
      <c r="IVF20" s="187"/>
      <c r="IVG20" s="187"/>
      <c r="IVH20" s="187"/>
      <c r="IVI20" s="187"/>
      <c r="IVJ20" s="187"/>
      <c r="IVK20" s="187"/>
      <c r="IVL20" s="187"/>
      <c r="IVM20" s="187"/>
      <c r="IVN20" s="187"/>
      <c r="IVO20" s="187"/>
      <c r="IVP20" s="187"/>
      <c r="IVQ20" s="187"/>
      <c r="IVR20" s="187"/>
      <c r="IVS20" s="187"/>
      <c r="IVT20" s="187"/>
      <c r="IVU20" s="187"/>
      <c r="IVV20" s="187"/>
      <c r="IVW20" s="187"/>
      <c r="IVX20" s="187"/>
      <c r="IVY20" s="187"/>
      <c r="IVZ20" s="187"/>
      <c r="IWA20" s="187"/>
      <c r="IWB20" s="187"/>
      <c r="IWC20" s="187"/>
      <c r="IWD20" s="187"/>
      <c r="IWE20" s="187"/>
      <c r="IWF20" s="187"/>
      <c r="IWG20" s="187"/>
      <c r="IWH20" s="187"/>
      <c r="IWI20" s="187"/>
      <c r="IWJ20" s="187"/>
      <c r="IWK20" s="187"/>
      <c r="IWL20" s="187"/>
      <c r="IWM20" s="187"/>
      <c r="IWN20" s="187"/>
      <c r="IWO20" s="187"/>
      <c r="IWP20" s="187"/>
      <c r="IWQ20" s="187"/>
      <c r="IWR20" s="187"/>
      <c r="IWS20" s="187"/>
      <c r="IWT20" s="187"/>
      <c r="IWU20" s="187"/>
      <c r="IWV20" s="187"/>
      <c r="IWW20" s="187"/>
      <c r="IWX20" s="187"/>
      <c r="IWY20" s="187"/>
      <c r="IWZ20" s="187"/>
      <c r="IXA20" s="187"/>
      <c r="IXB20" s="187"/>
      <c r="IXC20" s="187"/>
      <c r="IXD20" s="187"/>
      <c r="IXE20" s="187"/>
      <c r="IXF20" s="187"/>
      <c r="IXG20" s="187"/>
      <c r="IXH20" s="187"/>
      <c r="IXI20" s="187"/>
      <c r="IXJ20" s="187"/>
      <c r="IXK20" s="187"/>
      <c r="IXL20" s="187"/>
      <c r="IXM20" s="187"/>
      <c r="IXN20" s="187"/>
      <c r="IXO20" s="187"/>
      <c r="IXP20" s="187"/>
      <c r="IXQ20" s="187"/>
      <c r="IXR20" s="187"/>
      <c r="IXS20" s="187"/>
      <c r="IXT20" s="187"/>
      <c r="IXU20" s="187"/>
      <c r="IXV20" s="187"/>
      <c r="IXW20" s="187"/>
      <c r="IXX20" s="187"/>
      <c r="IXY20" s="187"/>
      <c r="IXZ20" s="187"/>
      <c r="IYA20" s="187"/>
      <c r="IYB20" s="187"/>
      <c r="IYC20" s="187"/>
      <c r="IYD20" s="187"/>
      <c r="IYE20" s="187"/>
      <c r="IYF20" s="187"/>
      <c r="IYG20" s="187"/>
      <c r="IYH20" s="187"/>
      <c r="IYI20" s="187"/>
      <c r="IYJ20" s="187"/>
      <c r="IYK20" s="187"/>
      <c r="IYL20" s="187"/>
      <c r="IYM20" s="187"/>
      <c r="IYN20" s="187"/>
      <c r="IYO20" s="187"/>
      <c r="IYP20" s="187"/>
      <c r="IYQ20" s="187"/>
      <c r="IYR20" s="187"/>
      <c r="IYS20" s="187"/>
      <c r="IYT20" s="187"/>
      <c r="IYU20" s="187"/>
      <c r="IYV20" s="187"/>
      <c r="IYW20" s="187"/>
      <c r="IYX20" s="187"/>
      <c r="IYY20" s="187"/>
      <c r="IYZ20" s="187"/>
      <c r="IZA20" s="187"/>
      <c r="IZB20" s="187"/>
      <c r="IZC20" s="187"/>
      <c r="IZD20" s="187"/>
      <c r="IZE20" s="187"/>
      <c r="IZF20" s="187"/>
      <c r="IZG20" s="187"/>
      <c r="IZH20" s="187"/>
      <c r="IZI20" s="187"/>
      <c r="IZJ20" s="187"/>
      <c r="IZK20" s="187"/>
      <c r="IZL20" s="187"/>
      <c r="IZM20" s="187"/>
      <c r="IZN20" s="187"/>
      <c r="IZO20" s="187"/>
      <c r="IZP20" s="187"/>
      <c r="IZQ20" s="187"/>
      <c r="IZR20" s="187"/>
      <c r="IZS20" s="187"/>
      <c r="IZT20" s="187"/>
      <c r="IZU20" s="187"/>
      <c r="IZV20" s="187"/>
      <c r="IZW20" s="187"/>
      <c r="IZX20" s="187"/>
      <c r="IZY20" s="187"/>
      <c r="IZZ20" s="187"/>
      <c r="JAA20" s="187"/>
      <c r="JAB20" s="187"/>
      <c r="JAC20" s="187"/>
      <c r="JAD20" s="187"/>
      <c r="JAE20" s="187"/>
      <c r="JAF20" s="187"/>
      <c r="JAG20" s="187"/>
      <c r="JAH20" s="187"/>
      <c r="JAI20" s="187"/>
      <c r="JAJ20" s="187"/>
      <c r="JAK20" s="187"/>
      <c r="JAL20" s="187"/>
      <c r="JAM20" s="187"/>
      <c r="JAN20" s="187"/>
      <c r="JAO20" s="187"/>
      <c r="JAP20" s="187"/>
      <c r="JAQ20" s="187"/>
      <c r="JAR20" s="187"/>
      <c r="JAS20" s="187"/>
      <c r="JAT20" s="187"/>
      <c r="JAU20" s="187"/>
      <c r="JAV20" s="187"/>
      <c r="JAW20" s="187"/>
      <c r="JAX20" s="187"/>
      <c r="JAY20" s="187"/>
      <c r="JAZ20" s="187"/>
      <c r="JBA20" s="187"/>
      <c r="JBB20" s="187"/>
      <c r="JBC20" s="187"/>
      <c r="JBD20" s="187"/>
      <c r="JBE20" s="187"/>
      <c r="JBF20" s="187"/>
      <c r="JBG20" s="187"/>
      <c r="JBH20" s="187"/>
      <c r="JBI20" s="187"/>
      <c r="JBJ20" s="187"/>
      <c r="JBK20" s="187"/>
      <c r="JBL20" s="187"/>
      <c r="JBM20" s="187"/>
      <c r="JBN20" s="187"/>
      <c r="JBO20" s="187"/>
      <c r="JBP20" s="187"/>
      <c r="JBQ20" s="187"/>
      <c r="JBR20" s="187"/>
      <c r="JBS20" s="187"/>
      <c r="JBT20" s="187"/>
      <c r="JBU20" s="187"/>
      <c r="JBV20" s="187"/>
      <c r="JBW20" s="187"/>
      <c r="JBX20" s="187"/>
      <c r="JBY20" s="187"/>
      <c r="JBZ20" s="187"/>
      <c r="JCA20" s="187"/>
      <c r="JCB20" s="187"/>
      <c r="JCC20" s="187"/>
      <c r="JCD20" s="187"/>
      <c r="JCE20" s="187"/>
      <c r="JCF20" s="187"/>
      <c r="JCG20" s="187"/>
      <c r="JCH20" s="187"/>
      <c r="JCI20" s="187"/>
      <c r="JCJ20" s="187"/>
      <c r="JCK20" s="187"/>
      <c r="JCL20" s="187"/>
      <c r="JCM20" s="187"/>
      <c r="JCN20" s="187"/>
      <c r="JCO20" s="187"/>
      <c r="JCP20" s="187"/>
      <c r="JCQ20" s="187"/>
      <c r="JCR20" s="187"/>
      <c r="JCS20" s="187"/>
      <c r="JCT20" s="187"/>
      <c r="JCU20" s="187"/>
      <c r="JCV20" s="187"/>
      <c r="JCW20" s="187"/>
      <c r="JCX20" s="187"/>
      <c r="JCY20" s="187"/>
      <c r="JCZ20" s="187"/>
      <c r="JDA20" s="187"/>
      <c r="JDB20" s="187"/>
      <c r="JDC20" s="187"/>
      <c r="JDD20" s="187"/>
      <c r="JDE20" s="187"/>
      <c r="JDF20" s="187"/>
      <c r="JDG20" s="187"/>
      <c r="JDH20" s="187"/>
      <c r="JDI20" s="187"/>
      <c r="JDJ20" s="187"/>
      <c r="JDK20" s="187"/>
      <c r="JDL20" s="187"/>
      <c r="JDM20" s="187"/>
      <c r="JDN20" s="187"/>
      <c r="JDO20" s="187"/>
      <c r="JDP20" s="187"/>
      <c r="JDQ20" s="187"/>
      <c r="JDR20" s="187"/>
      <c r="JDS20" s="187"/>
      <c r="JDT20" s="187"/>
      <c r="JDU20" s="187"/>
      <c r="JDV20" s="187"/>
      <c r="JDW20" s="187"/>
      <c r="JDX20" s="187"/>
      <c r="JDY20" s="187"/>
      <c r="JDZ20" s="187"/>
      <c r="JEA20" s="187"/>
      <c r="JEB20" s="187"/>
      <c r="JEC20" s="187"/>
      <c r="JED20" s="187"/>
      <c r="JEE20" s="187"/>
      <c r="JEF20" s="187"/>
      <c r="JEG20" s="187"/>
      <c r="JEH20" s="187"/>
      <c r="JEI20" s="187"/>
      <c r="JEJ20" s="187"/>
      <c r="JEK20" s="187"/>
      <c r="JEL20" s="187"/>
      <c r="JEM20" s="187"/>
      <c r="JEN20" s="187"/>
      <c r="JEO20" s="187"/>
      <c r="JEP20" s="187"/>
      <c r="JEQ20" s="187"/>
      <c r="JER20" s="187"/>
      <c r="JES20" s="187"/>
      <c r="JET20" s="187"/>
      <c r="JEU20" s="187"/>
      <c r="JEV20" s="187"/>
      <c r="JEW20" s="187"/>
      <c r="JEX20" s="187"/>
      <c r="JEY20" s="187"/>
      <c r="JEZ20" s="187"/>
      <c r="JFA20" s="187"/>
      <c r="JFB20" s="187"/>
      <c r="JFC20" s="187"/>
      <c r="JFD20" s="187"/>
      <c r="JFE20" s="187"/>
      <c r="JFF20" s="187"/>
      <c r="JFG20" s="187"/>
      <c r="JFH20" s="187"/>
      <c r="JFI20" s="187"/>
      <c r="JFJ20" s="187"/>
      <c r="JFK20" s="187"/>
      <c r="JFL20" s="187"/>
      <c r="JFM20" s="187"/>
      <c r="JFN20" s="187"/>
      <c r="JFO20" s="187"/>
      <c r="JFP20" s="187"/>
      <c r="JFQ20" s="187"/>
      <c r="JFR20" s="187"/>
      <c r="JFS20" s="187"/>
      <c r="JFT20" s="187"/>
      <c r="JFU20" s="187"/>
      <c r="JFV20" s="187"/>
      <c r="JFW20" s="187"/>
      <c r="JFX20" s="187"/>
      <c r="JFY20" s="187"/>
      <c r="JFZ20" s="187"/>
      <c r="JGA20" s="187"/>
      <c r="JGB20" s="187"/>
      <c r="JGC20" s="187"/>
      <c r="JGD20" s="187"/>
      <c r="JGE20" s="187"/>
      <c r="JGF20" s="187"/>
      <c r="JGG20" s="187"/>
      <c r="JGH20" s="187"/>
      <c r="JGI20" s="187"/>
      <c r="JGJ20" s="187"/>
      <c r="JGK20" s="187"/>
      <c r="JGL20" s="187"/>
      <c r="JGM20" s="187"/>
      <c r="JGN20" s="187"/>
      <c r="JGO20" s="187"/>
      <c r="JGP20" s="187"/>
      <c r="JGQ20" s="187"/>
      <c r="JGR20" s="187"/>
      <c r="JGS20" s="187"/>
      <c r="JGT20" s="187"/>
      <c r="JGU20" s="187"/>
      <c r="JGV20" s="187"/>
      <c r="JGW20" s="187"/>
      <c r="JGX20" s="187"/>
      <c r="JGY20" s="187"/>
      <c r="JGZ20" s="187"/>
      <c r="JHA20" s="187"/>
      <c r="JHB20" s="187"/>
      <c r="JHC20" s="187"/>
      <c r="JHD20" s="187"/>
      <c r="JHE20" s="187"/>
      <c r="JHF20" s="187"/>
      <c r="JHG20" s="187"/>
      <c r="JHH20" s="187"/>
      <c r="JHI20" s="187"/>
      <c r="JHJ20" s="187"/>
      <c r="JHK20" s="187"/>
      <c r="JHL20" s="187"/>
      <c r="JHM20" s="187"/>
      <c r="JHN20" s="187"/>
      <c r="JHO20" s="187"/>
      <c r="JHP20" s="187"/>
      <c r="JHQ20" s="187"/>
      <c r="JHR20" s="187"/>
      <c r="JHS20" s="187"/>
      <c r="JHT20" s="187"/>
      <c r="JHU20" s="187"/>
      <c r="JHV20" s="187"/>
      <c r="JHW20" s="187"/>
      <c r="JHX20" s="187"/>
      <c r="JHY20" s="187"/>
      <c r="JHZ20" s="187"/>
      <c r="JIA20" s="187"/>
      <c r="JIB20" s="187"/>
      <c r="JIC20" s="187"/>
      <c r="JID20" s="187"/>
      <c r="JIE20" s="187"/>
      <c r="JIF20" s="187"/>
      <c r="JIG20" s="187"/>
      <c r="JIH20" s="187"/>
      <c r="JII20" s="187"/>
      <c r="JIJ20" s="187"/>
      <c r="JIK20" s="187"/>
      <c r="JIL20" s="187"/>
      <c r="JIM20" s="187"/>
      <c r="JIN20" s="187"/>
      <c r="JIO20" s="187"/>
      <c r="JIP20" s="187"/>
      <c r="JIQ20" s="187"/>
      <c r="JIR20" s="187"/>
      <c r="JIS20" s="187"/>
      <c r="JIT20" s="187"/>
      <c r="JIU20" s="187"/>
      <c r="JIV20" s="187"/>
      <c r="JIW20" s="187"/>
      <c r="JIX20" s="187"/>
      <c r="JIY20" s="187"/>
      <c r="JIZ20" s="187"/>
      <c r="JJA20" s="187"/>
      <c r="JJB20" s="187"/>
      <c r="JJC20" s="187"/>
      <c r="JJD20" s="187"/>
      <c r="JJE20" s="187"/>
      <c r="JJF20" s="187"/>
      <c r="JJG20" s="187"/>
      <c r="JJH20" s="187"/>
      <c r="JJI20" s="187"/>
      <c r="JJJ20" s="187"/>
      <c r="JJK20" s="187"/>
      <c r="JJL20" s="187"/>
      <c r="JJM20" s="187"/>
      <c r="JJN20" s="187"/>
      <c r="JJO20" s="187"/>
      <c r="JJP20" s="187"/>
      <c r="JJQ20" s="187"/>
      <c r="JJR20" s="187"/>
      <c r="JJS20" s="187"/>
      <c r="JJT20" s="187"/>
      <c r="JJU20" s="187"/>
      <c r="JJV20" s="187"/>
      <c r="JJW20" s="187"/>
      <c r="JJX20" s="187"/>
      <c r="JJY20" s="187"/>
      <c r="JJZ20" s="187"/>
      <c r="JKA20" s="187"/>
      <c r="JKB20" s="187"/>
      <c r="JKC20" s="187"/>
      <c r="JKD20" s="187"/>
      <c r="JKE20" s="187"/>
      <c r="JKF20" s="187"/>
      <c r="JKG20" s="187"/>
      <c r="JKH20" s="187"/>
      <c r="JKI20" s="187"/>
      <c r="JKJ20" s="187"/>
      <c r="JKK20" s="187"/>
      <c r="JKL20" s="187"/>
      <c r="JKM20" s="187"/>
      <c r="JKN20" s="187"/>
      <c r="JKO20" s="187"/>
      <c r="JKP20" s="187"/>
      <c r="JKQ20" s="187"/>
      <c r="JKR20" s="187"/>
      <c r="JKS20" s="187"/>
      <c r="JKT20" s="187"/>
      <c r="JKU20" s="187"/>
      <c r="JKV20" s="187"/>
      <c r="JKW20" s="187"/>
      <c r="JKX20" s="187"/>
      <c r="JKY20" s="187"/>
      <c r="JKZ20" s="187"/>
      <c r="JLA20" s="187"/>
      <c r="JLB20" s="187"/>
      <c r="JLC20" s="187"/>
      <c r="JLD20" s="187"/>
      <c r="JLE20" s="187"/>
      <c r="JLF20" s="187"/>
      <c r="JLG20" s="187"/>
      <c r="JLH20" s="187"/>
      <c r="JLI20" s="187"/>
      <c r="JLJ20" s="187"/>
      <c r="JLK20" s="187"/>
      <c r="JLL20" s="187"/>
      <c r="JLM20" s="187"/>
      <c r="JLN20" s="187"/>
      <c r="JLO20" s="187"/>
      <c r="JLP20" s="187"/>
      <c r="JLQ20" s="187"/>
      <c r="JLR20" s="187"/>
      <c r="JLS20" s="187"/>
      <c r="JLT20" s="187"/>
      <c r="JLU20" s="187"/>
      <c r="JLV20" s="187"/>
      <c r="JLW20" s="187"/>
      <c r="JLX20" s="187"/>
      <c r="JLY20" s="187"/>
      <c r="JLZ20" s="187"/>
      <c r="JMA20" s="187"/>
      <c r="JMB20" s="187"/>
      <c r="JMC20" s="187"/>
      <c r="JMD20" s="187"/>
      <c r="JME20" s="187"/>
      <c r="JMF20" s="187"/>
      <c r="JMG20" s="187"/>
      <c r="JMH20" s="187"/>
      <c r="JMI20" s="187"/>
      <c r="JMJ20" s="187"/>
      <c r="JMK20" s="187"/>
      <c r="JML20" s="187"/>
      <c r="JMM20" s="187"/>
      <c r="JMN20" s="187"/>
      <c r="JMO20" s="187"/>
      <c r="JMP20" s="187"/>
      <c r="JMQ20" s="187"/>
      <c r="JMR20" s="187"/>
      <c r="JMS20" s="187"/>
      <c r="JMT20" s="187"/>
      <c r="JMU20" s="187"/>
      <c r="JMV20" s="187"/>
      <c r="JMW20" s="187"/>
      <c r="JMX20" s="187"/>
      <c r="JMY20" s="187"/>
      <c r="JMZ20" s="187"/>
      <c r="JNA20" s="187"/>
      <c r="JNB20" s="187"/>
      <c r="JNC20" s="187"/>
      <c r="JND20" s="187"/>
      <c r="JNE20" s="187"/>
      <c r="JNF20" s="187"/>
      <c r="JNG20" s="187"/>
      <c r="JNH20" s="187"/>
      <c r="JNI20" s="187"/>
      <c r="JNJ20" s="187"/>
      <c r="JNK20" s="187"/>
      <c r="JNL20" s="187"/>
      <c r="JNM20" s="187"/>
      <c r="JNN20" s="187"/>
      <c r="JNO20" s="187"/>
      <c r="JNP20" s="187"/>
      <c r="JNQ20" s="187"/>
      <c r="JNR20" s="187"/>
      <c r="JNS20" s="187"/>
      <c r="JNT20" s="187"/>
      <c r="JNU20" s="187"/>
      <c r="JNV20" s="187"/>
      <c r="JNW20" s="187"/>
      <c r="JNX20" s="187"/>
      <c r="JNY20" s="187"/>
      <c r="JNZ20" s="187"/>
      <c r="JOA20" s="187"/>
      <c r="JOB20" s="187"/>
      <c r="JOC20" s="187"/>
      <c r="JOD20" s="187"/>
      <c r="JOE20" s="187"/>
      <c r="JOF20" s="187"/>
      <c r="JOG20" s="187"/>
      <c r="JOH20" s="187"/>
      <c r="JOI20" s="187"/>
      <c r="JOJ20" s="187"/>
      <c r="JOK20" s="187"/>
      <c r="JOL20" s="187"/>
      <c r="JOM20" s="187"/>
      <c r="JON20" s="187"/>
      <c r="JOO20" s="187"/>
      <c r="JOP20" s="187"/>
      <c r="JOQ20" s="187"/>
      <c r="JOR20" s="187"/>
      <c r="JOS20" s="187"/>
      <c r="JOT20" s="187"/>
      <c r="JOU20" s="187"/>
      <c r="JOV20" s="187"/>
      <c r="JOW20" s="187"/>
      <c r="JOX20" s="187"/>
      <c r="JOY20" s="187"/>
      <c r="JOZ20" s="187"/>
      <c r="JPA20" s="187"/>
      <c r="JPB20" s="187"/>
      <c r="JPC20" s="187"/>
      <c r="JPD20" s="187"/>
      <c r="JPE20" s="187"/>
      <c r="JPF20" s="187"/>
      <c r="JPG20" s="187"/>
      <c r="JPH20" s="187"/>
      <c r="JPI20" s="187"/>
      <c r="JPJ20" s="187"/>
      <c r="JPK20" s="187"/>
      <c r="JPL20" s="187"/>
      <c r="JPM20" s="187"/>
      <c r="JPN20" s="187"/>
      <c r="JPO20" s="187"/>
      <c r="JPP20" s="187"/>
      <c r="JPQ20" s="187"/>
      <c r="JPR20" s="187"/>
      <c r="JPS20" s="187"/>
      <c r="JPT20" s="187"/>
      <c r="JPU20" s="187"/>
      <c r="JPV20" s="187"/>
      <c r="JPW20" s="187"/>
      <c r="JPX20" s="187"/>
      <c r="JPY20" s="187"/>
      <c r="JPZ20" s="187"/>
      <c r="JQA20" s="187"/>
      <c r="JQB20" s="187"/>
      <c r="JQC20" s="187"/>
      <c r="JQD20" s="187"/>
      <c r="JQE20" s="187"/>
      <c r="JQF20" s="187"/>
      <c r="JQG20" s="187"/>
      <c r="JQH20" s="187"/>
      <c r="JQI20" s="187"/>
      <c r="JQJ20" s="187"/>
      <c r="JQK20" s="187"/>
      <c r="JQL20" s="187"/>
      <c r="JQM20" s="187"/>
      <c r="JQN20" s="187"/>
      <c r="JQO20" s="187"/>
      <c r="JQP20" s="187"/>
      <c r="JQQ20" s="187"/>
      <c r="JQR20" s="187"/>
      <c r="JQS20" s="187"/>
      <c r="JQT20" s="187"/>
      <c r="JQU20" s="187"/>
      <c r="JQV20" s="187"/>
      <c r="JQW20" s="187"/>
      <c r="JQX20" s="187"/>
      <c r="JQY20" s="187"/>
      <c r="JQZ20" s="187"/>
      <c r="JRA20" s="187"/>
      <c r="JRB20" s="187"/>
      <c r="JRC20" s="187"/>
      <c r="JRD20" s="187"/>
      <c r="JRE20" s="187"/>
      <c r="JRF20" s="187"/>
      <c r="JRG20" s="187"/>
      <c r="JRH20" s="187"/>
      <c r="JRI20" s="187"/>
      <c r="JRJ20" s="187"/>
      <c r="JRK20" s="187"/>
      <c r="JRL20" s="187"/>
      <c r="JRM20" s="187"/>
      <c r="JRN20" s="187"/>
      <c r="JRO20" s="187"/>
      <c r="JRP20" s="187"/>
      <c r="JRQ20" s="187"/>
      <c r="JRR20" s="187"/>
      <c r="JRS20" s="187"/>
      <c r="JRT20" s="187"/>
      <c r="JRU20" s="187"/>
      <c r="JRV20" s="187"/>
      <c r="JRW20" s="187"/>
      <c r="JRX20" s="187"/>
      <c r="JRY20" s="187"/>
      <c r="JRZ20" s="187"/>
      <c r="JSA20" s="187"/>
      <c r="JSB20" s="187"/>
      <c r="JSC20" s="187"/>
      <c r="JSD20" s="187"/>
      <c r="JSE20" s="187"/>
      <c r="JSF20" s="187"/>
      <c r="JSG20" s="187"/>
      <c r="JSH20" s="187"/>
      <c r="JSI20" s="187"/>
      <c r="JSJ20" s="187"/>
      <c r="JSK20" s="187"/>
      <c r="JSL20" s="187"/>
      <c r="JSM20" s="187"/>
      <c r="JSN20" s="187"/>
      <c r="JSO20" s="187"/>
      <c r="JSP20" s="187"/>
      <c r="JSQ20" s="187"/>
      <c r="JSR20" s="187"/>
      <c r="JSS20" s="187"/>
      <c r="JST20" s="187"/>
      <c r="JSU20" s="187"/>
      <c r="JSV20" s="187"/>
      <c r="JSW20" s="187"/>
      <c r="JSX20" s="187"/>
      <c r="JSY20" s="187"/>
      <c r="JSZ20" s="187"/>
      <c r="JTA20" s="187"/>
      <c r="JTB20" s="187"/>
      <c r="JTC20" s="187"/>
      <c r="JTD20" s="187"/>
      <c r="JTE20" s="187"/>
      <c r="JTF20" s="187"/>
      <c r="JTG20" s="187"/>
      <c r="JTH20" s="187"/>
      <c r="JTI20" s="187"/>
      <c r="JTJ20" s="187"/>
      <c r="JTK20" s="187"/>
      <c r="JTL20" s="187"/>
      <c r="JTM20" s="187"/>
      <c r="JTN20" s="187"/>
      <c r="JTO20" s="187"/>
      <c r="JTP20" s="187"/>
      <c r="JTQ20" s="187"/>
      <c r="JTR20" s="187"/>
      <c r="JTS20" s="187"/>
      <c r="JTT20" s="187"/>
      <c r="JTU20" s="187"/>
      <c r="JTV20" s="187"/>
      <c r="JTW20" s="187"/>
      <c r="JTX20" s="187"/>
      <c r="JTY20" s="187"/>
      <c r="JTZ20" s="187"/>
      <c r="JUA20" s="187"/>
      <c r="JUB20" s="187"/>
      <c r="JUC20" s="187"/>
      <c r="JUD20" s="187"/>
      <c r="JUE20" s="187"/>
      <c r="JUF20" s="187"/>
      <c r="JUG20" s="187"/>
      <c r="JUH20" s="187"/>
      <c r="JUI20" s="187"/>
      <c r="JUJ20" s="187"/>
      <c r="JUK20" s="187"/>
      <c r="JUL20" s="187"/>
      <c r="JUM20" s="187"/>
      <c r="JUN20" s="187"/>
      <c r="JUO20" s="187"/>
      <c r="JUP20" s="187"/>
      <c r="JUQ20" s="187"/>
      <c r="JUR20" s="187"/>
      <c r="JUS20" s="187"/>
      <c r="JUT20" s="187"/>
      <c r="JUU20" s="187"/>
      <c r="JUV20" s="187"/>
      <c r="JUW20" s="187"/>
      <c r="JUX20" s="187"/>
      <c r="JUY20" s="187"/>
      <c r="JUZ20" s="187"/>
      <c r="JVA20" s="187"/>
      <c r="JVB20" s="187"/>
      <c r="JVC20" s="187"/>
      <c r="JVD20" s="187"/>
      <c r="JVE20" s="187"/>
      <c r="JVF20" s="187"/>
      <c r="JVG20" s="187"/>
      <c r="JVH20" s="187"/>
      <c r="JVI20" s="187"/>
      <c r="JVJ20" s="187"/>
      <c r="JVK20" s="187"/>
      <c r="JVL20" s="187"/>
      <c r="JVM20" s="187"/>
      <c r="JVN20" s="187"/>
      <c r="JVO20" s="187"/>
      <c r="JVP20" s="187"/>
      <c r="JVQ20" s="187"/>
      <c r="JVR20" s="187"/>
      <c r="JVS20" s="187"/>
      <c r="JVT20" s="187"/>
      <c r="JVU20" s="187"/>
      <c r="JVV20" s="187"/>
      <c r="JVW20" s="187"/>
      <c r="JVX20" s="187"/>
      <c r="JVY20" s="187"/>
      <c r="JVZ20" s="187"/>
      <c r="JWA20" s="187"/>
      <c r="JWB20" s="187"/>
      <c r="JWC20" s="187"/>
      <c r="JWD20" s="187"/>
      <c r="JWE20" s="187"/>
      <c r="JWF20" s="187"/>
      <c r="JWG20" s="187"/>
      <c r="JWH20" s="187"/>
      <c r="JWI20" s="187"/>
      <c r="JWJ20" s="187"/>
      <c r="JWK20" s="187"/>
      <c r="JWL20" s="187"/>
      <c r="JWM20" s="187"/>
      <c r="JWN20" s="187"/>
      <c r="JWO20" s="187"/>
      <c r="JWP20" s="187"/>
      <c r="JWQ20" s="187"/>
      <c r="JWR20" s="187"/>
      <c r="JWS20" s="187"/>
      <c r="JWT20" s="187"/>
      <c r="JWU20" s="187"/>
      <c r="JWV20" s="187"/>
      <c r="JWW20" s="187"/>
      <c r="JWX20" s="187"/>
      <c r="JWY20" s="187"/>
      <c r="JWZ20" s="187"/>
      <c r="JXA20" s="187"/>
      <c r="JXB20" s="187"/>
      <c r="JXC20" s="187"/>
      <c r="JXD20" s="187"/>
      <c r="JXE20" s="187"/>
      <c r="JXF20" s="187"/>
      <c r="JXG20" s="187"/>
      <c r="JXH20" s="187"/>
      <c r="JXI20" s="187"/>
      <c r="JXJ20" s="187"/>
      <c r="JXK20" s="187"/>
      <c r="JXL20" s="187"/>
      <c r="JXM20" s="187"/>
      <c r="JXN20" s="187"/>
      <c r="JXO20" s="187"/>
      <c r="JXP20" s="187"/>
      <c r="JXQ20" s="187"/>
      <c r="JXR20" s="187"/>
      <c r="JXS20" s="187"/>
      <c r="JXT20" s="187"/>
      <c r="JXU20" s="187"/>
      <c r="JXV20" s="187"/>
      <c r="JXW20" s="187"/>
      <c r="JXX20" s="187"/>
      <c r="JXY20" s="187"/>
      <c r="JXZ20" s="187"/>
      <c r="JYA20" s="187"/>
      <c r="JYB20" s="187"/>
      <c r="JYC20" s="187"/>
      <c r="JYD20" s="187"/>
      <c r="JYE20" s="187"/>
      <c r="JYF20" s="187"/>
      <c r="JYG20" s="187"/>
      <c r="JYH20" s="187"/>
      <c r="JYI20" s="187"/>
      <c r="JYJ20" s="187"/>
      <c r="JYK20" s="187"/>
      <c r="JYL20" s="187"/>
      <c r="JYM20" s="187"/>
      <c r="JYN20" s="187"/>
      <c r="JYO20" s="187"/>
      <c r="JYP20" s="187"/>
      <c r="JYQ20" s="187"/>
      <c r="JYR20" s="187"/>
      <c r="JYS20" s="187"/>
      <c r="JYT20" s="187"/>
      <c r="JYU20" s="187"/>
      <c r="JYV20" s="187"/>
      <c r="JYW20" s="187"/>
      <c r="JYX20" s="187"/>
      <c r="JYY20" s="187"/>
      <c r="JYZ20" s="187"/>
      <c r="JZA20" s="187"/>
      <c r="JZB20" s="187"/>
      <c r="JZC20" s="187"/>
      <c r="JZD20" s="187"/>
      <c r="JZE20" s="187"/>
      <c r="JZF20" s="187"/>
      <c r="JZG20" s="187"/>
      <c r="JZH20" s="187"/>
      <c r="JZI20" s="187"/>
      <c r="JZJ20" s="187"/>
      <c r="JZK20" s="187"/>
      <c r="JZL20" s="187"/>
      <c r="JZM20" s="187"/>
      <c r="JZN20" s="187"/>
      <c r="JZO20" s="187"/>
      <c r="JZP20" s="187"/>
      <c r="JZQ20" s="187"/>
      <c r="JZR20" s="187"/>
      <c r="JZS20" s="187"/>
      <c r="JZT20" s="187"/>
      <c r="JZU20" s="187"/>
      <c r="JZV20" s="187"/>
      <c r="JZW20" s="187"/>
      <c r="JZX20" s="187"/>
      <c r="JZY20" s="187"/>
      <c r="JZZ20" s="187"/>
      <c r="KAA20" s="187"/>
      <c r="KAB20" s="187"/>
      <c r="KAC20" s="187"/>
      <c r="KAD20" s="187"/>
      <c r="KAE20" s="187"/>
      <c r="KAF20" s="187"/>
      <c r="KAG20" s="187"/>
      <c r="KAH20" s="187"/>
      <c r="KAI20" s="187"/>
      <c r="KAJ20" s="187"/>
      <c r="KAK20" s="187"/>
      <c r="KAL20" s="187"/>
      <c r="KAM20" s="187"/>
      <c r="KAN20" s="187"/>
      <c r="KAO20" s="187"/>
      <c r="KAP20" s="187"/>
      <c r="KAQ20" s="187"/>
      <c r="KAR20" s="187"/>
      <c r="KAS20" s="187"/>
      <c r="KAT20" s="187"/>
      <c r="KAU20" s="187"/>
      <c r="KAV20" s="187"/>
      <c r="KAW20" s="187"/>
      <c r="KAX20" s="187"/>
      <c r="KAY20" s="187"/>
      <c r="KAZ20" s="187"/>
      <c r="KBA20" s="187"/>
      <c r="KBB20" s="187"/>
      <c r="KBC20" s="187"/>
      <c r="KBD20" s="187"/>
      <c r="KBE20" s="187"/>
      <c r="KBF20" s="187"/>
      <c r="KBG20" s="187"/>
      <c r="KBH20" s="187"/>
      <c r="KBI20" s="187"/>
      <c r="KBJ20" s="187"/>
      <c r="KBK20" s="187"/>
      <c r="KBL20" s="187"/>
      <c r="KBM20" s="187"/>
      <c r="KBN20" s="187"/>
      <c r="KBO20" s="187"/>
      <c r="KBP20" s="187"/>
      <c r="KBQ20" s="187"/>
      <c r="KBR20" s="187"/>
      <c r="KBS20" s="187"/>
      <c r="KBT20" s="187"/>
      <c r="KBU20" s="187"/>
      <c r="KBV20" s="187"/>
      <c r="KBW20" s="187"/>
      <c r="KBX20" s="187"/>
      <c r="KBY20" s="187"/>
      <c r="KBZ20" s="187"/>
      <c r="KCA20" s="187"/>
      <c r="KCB20" s="187"/>
      <c r="KCC20" s="187"/>
      <c r="KCD20" s="187"/>
      <c r="KCE20" s="187"/>
      <c r="KCF20" s="187"/>
      <c r="KCG20" s="187"/>
      <c r="KCH20" s="187"/>
      <c r="KCI20" s="187"/>
      <c r="KCJ20" s="187"/>
      <c r="KCK20" s="187"/>
      <c r="KCL20" s="187"/>
      <c r="KCM20" s="187"/>
      <c r="KCN20" s="187"/>
      <c r="KCO20" s="187"/>
      <c r="KCP20" s="187"/>
      <c r="KCQ20" s="187"/>
      <c r="KCR20" s="187"/>
      <c r="KCS20" s="187"/>
      <c r="KCT20" s="187"/>
      <c r="KCU20" s="187"/>
      <c r="KCV20" s="187"/>
      <c r="KCW20" s="187"/>
      <c r="KCX20" s="187"/>
      <c r="KCY20" s="187"/>
      <c r="KCZ20" s="187"/>
      <c r="KDA20" s="187"/>
      <c r="KDB20" s="187"/>
      <c r="KDC20" s="187"/>
      <c r="KDD20" s="187"/>
      <c r="KDE20" s="187"/>
      <c r="KDF20" s="187"/>
      <c r="KDG20" s="187"/>
      <c r="KDH20" s="187"/>
      <c r="KDI20" s="187"/>
      <c r="KDJ20" s="187"/>
      <c r="KDK20" s="187"/>
      <c r="KDL20" s="187"/>
      <c r="KDM20" s="187"/>
      <c r="KDN20" s="187"/>
      <c r="KDO20" s="187"/>
      <c r="KDP20" s="187"/>
      <c r="KDQ20" s="187"/>
      <c r="KDR20" s="187"/>
      <c r="KDS20" s="187"/>
      <c r="KDT20" s="187"/>
      <c r="KDU20" s="187"/>
      <c r="KDV20" s="187"/>
      <c r="KDW20" s="187"/>
      <c r="KDX20" s="187"/>
      <c r="KDY20" s="187"/>
      <c r="KDZ20" s="187"/>
      <c r="KEA20" s="187"/>
      <c r="KEB20" s="187"/>
      <c r="KEC20" s="187"/>
      <c r="KED20" s="187"/>
      <c r="KEE20" s="187"/>
      <c r="KEF20" s="187"/>
      <c r="KEG20" s="187"/>
      <c r="KEH20" s="187"/>
      <c r="KEI20" s="187"/>
      <c r="KEJ20" s="187"/>
      <c r="KEK20" s="187"/>
      <c r="KEL20" s="187"/>
      <c r="KEM20" s="187"/>
      <c r="KEN20" s="187"/>
      <c r="KEO20" s="187"/>
      <c r="KEP20" s="187"/>
      <c r="KEQ20" s="187"/>
      <c r="KER20" s="187"/>
      <c r="KES20" s="187"/>
      <c r="KET20" s="187"/>
      <c r="KEU20" s="187"/>
      <c r="KEV20" s="187"/>
      <c r="KEW20" s="187"/>
      <c r="KEX20" s="187"/>
      <c r="KEY20" s="187"/>
      <c r="KEZ20" s="187"/>
      <c r="KFA20" s="187"/>
      <c r="KFB20" s="187"/>
      <c r="KFC20" s="187"/>
      <c r="KFD20" s="187"/>
      <c r="KFE20" s="187"/>
      <c r="KFF20" s="187"/>
      <c r="KFG20" s="187"/>
      <c r="KFH20" s="187"/>
      <c r="KFI20" s="187"/>
      <c r="KFJ20" s="187"/>
      <c r="KFK20" s="187"/>
      <c r="KFL20" s="187"/>
      <c r="KFM20" s="187"/>
      <c r="KFN20" s="187"/>
      <c r="KFO20" s="187"/>
      <c r="KFP20" s="187"/>
      <c r="KFQ20" s="187"/>
      <c r="KFR20" s="187"/>
      <c r="KFS20" s="187"/>
      <c r="KFT20" s="187"/>
      <c r="KFU20" s="187"/>
      <c r="KFV20" s="187"/>
      <c r="KFW20" s="187"/>
      <c r="KFX20" s="187"/>
      <c r="KFY20" s="187"/>
      <c r="KFZ20" s="187"/>
      <c r="KGA20" s="187"/>
      <c r="KGB20" s="187"/>
      <c r="KGC20" s="187"/>
      <c r="KGD20" s="187"/>
      <c r="KGE20" s="187"/>
      <c r="KGF20" s="187"/>
      <c r="KGG20" s="187"/>
      <c r="KGH20" s="187"/>
      <c r="KGI20" s="187"/>
      <c r="KGJ20" s="187"/>
      <c r="KGK20" s="187"/>
      <c r="KGL20" s="187"/>
      <c r="KGM20" s="187"/>
      <c r="KGN20" s="187"/>
      <c r="KGO20" s="187"/>
      <c r="KGP20" s="187"/>
      <c r="KGQ20" s="187"/>
      <c r="KGR20" s="187"/>
      <c r="KGS20" s="187"/>
      <c r="KGT20" s="187"/>
      <c r="KGU20" s="187"/>
      <c r="KGV20" s="187"/>
      <c r="KGW20" s="187"/>
      <c r="KGX20" s="187"/>
      <c r="KGY20" s="187"/>
      <c r="KGZ20" s="187"/>
      <c r="KHA20" s="187"/>
      <c r="KHB20" s="187"/>
      <c r="KHC20" s="187"/>
      <c r="KHD20" s="187"/>
      <c r="KHE20" s="187"/>
      <c r="KHF20" s="187"/>
      <c r="KHG20" s="187"/>
      <c r="KHH20" s="187"/>
      <c r="KHI20" s="187"/>
      <c r="KHJ20" s="187"/>
      <c r="KHK20" s="187"/>
      <c r="KHL20" s="187"/>
      <c r="KHM20" s="187"/>
      <c r="KHN20" s="187"/>
      <c r="KHO20" s="187"/>
      <c r="KHP20" s="187"/>
      <c r="KHQ20" s="187"/>
      <c r="KHR20" s="187"/>
      <c r="KHS20" s="187"/>
      <c r="KHT20" s="187"/>
      <c r="KHU20" s="187"/>
      <c r="KHV20" s="187"/>
      <c r="KHW20" s="187"/>
      <c r="KHX20" s="187"/>
      <c r="KHY20" s="187"/>
      <c r="KHZ20" s="187"/>
      <c r="KIA20" s="187"/>
      <c r="KIB20" s="187"/>
      <c r="KIC20" s="187"/>
      <c r="KID20" s="187"/>
      <c r="KIE20" s="187"/>
      <c r="KIF20" s="187"/>
      <c r="KIG20" s="187"/>
      <c r="KIH20" s="187"/>
      <c r="KII20" s="187"/>
      <c r="KIJ20" s="187"/>
      <c r="KIK20" s="187"/>
      <c r="KIL20" s="187"/>
      <c r="KIM20" s="187"/>
      <c r="KIN20" s="187"/>
      <c r="KIO20" s="187"/>
      <c r="KIP20" s="187"/>
      <c r="KIQ20" s="187"/>
      <c r="KIR20" s="187"/>
      <c r="KIS20" s="187"/>
      <c r="KIT20" s="187"/>
      <c r="KIU20" s="187"/>
      <c r="KIV20" s="187"/>
      <c r="KIW20" s="187"/>
      <c r="KIX20" s="187"/>
      <c r="KIY20" s="187"/>
      <c r="KIZ20" s="187"/>
      <c r="KJA20" s="187"/>
      <c r="KJB20" s="187"/>
      <c r="KJC20" s="187"/>
      <c r="KJD20" s="187"/>
      <c r="KJE20" s="187"/>
      <c r="KJF20" s="187"/>
      <c r="KJG20" s="187"/>
      <c r="KJH20" s="187"/>
      <c r="KJI20" s="187"/>
      <c r="KJJ20" s="187"/>
      <c r="KJK20" s="187"/>
      <c r="KJL20" s="187"/>
      <c r="KJM20" s="187"/>
      <c r="KJN20" s="187"/>
      <c r="KJO20" s="187"/>
      <c r="KJP20" s="187"/>
      <c r="KJQ20" s="187"/>
      <c r="KJR20" s="187"/>
      <c r="KJS20" s="187"/>
      <c r="KJT20" s="187"/>
      <c r="KJU20" s="187"/>
      <c r="KJV20" s="187"/>
      <c r="KJW20" s="187"/>
      <c r="KJX20" s="187"/>
      <c r="KJY20" s="187"/>
      <c r="KJZ20" s="187"/>
      <c r="KKA20" s="187"/>
      <c r="KKB20" s="187"/>
      <c r="KKC20" s="187"/>
      <c r="KKD20" s="187"/>
      <c r="KKE20" s="187"/>
      <c r="KKF20" s="187"/>
      <c r="KKG20" s="187"/>
      <c r="KKH20" s="187"/>
      <c r="KKI20" s="187"/>
      <c r="KKJ20" s="187"/>
      <c r="KKK20" s="187"/>
      <c r="KKL20" s="187"/>
      <c r="KKM20" s="187"/>
      <c r="KKN20" s="187"/>
      <c r="KKO20" s="187"/>
      <c r="KKP20" s="187"/>
      <c r="KKQ20" s="187"/>
      <c r="KKR20" s="187"/>
      <c r="KKS20" s="187"/>
      <c r="KKT20" s="187"/>
      <c r="KKU20" s="187"/>
      <c r="KKV20" s="187"/>
      <c r="KKW20" s="187"/>
      <c r="KKX20" s="187"/>
      <c r="KKY20" s="187"/>
      <c r="KKZ20" s="187"/>
      <c r="KLA20" s="187"/>
      <c r="KLB20" s="187"/>
      <c r="KLC20" s="187"/>
      <c r="KLD20" s="187"/>
      <c r="KLE20" s="187"/>
      <c r="KLF20" s="187"/>
      <c r="KLG20" s="187"/>
      <c r="KLH20" s="187"/>
      <c r="KLI20" s="187"/>
      <c r="KLJ20" s="187"/>
      <c r="KLK20" s="187"/>
      <c r="KLL20" s="187"/>
      <c r="KLM20" s="187"/>
      <c r="KLN20" s="187"/>
      <c r="KLO20" s="187"/>
      <c r="KLP20" s="187"/>
      <c r="KLQ20" s="187"/>
      <c r="KLR20" s="187"/>
      <c r="KLS20" s="187"/>
      <c r="KLT20" s="187"/>
      <c r="KLU20" s="187"/>
      <c r="KLV20" s="187"/>
      <c r="KLW20" s="187"/>
      <c r="KLX20" s="187"/>
      <c r="KLY20" s="187"/>
      <c r="KLZ20" s="187"/>
      <c r="KMA20" s="187"/>
      <c r="KMB20" s="187"/>
      <c r="KMC20" s="187"/>
      <c r="KMD20" s="187"/>
      <c r="KME20" s="187"/>
      <c r="KMF20" s="187"/>
      <c r="KMG20" s="187"/>
      <c r="KMH20" s="187"/>
      <c r="KMI20" s="187"/>
      <c r="KMJ20" s="187"/>
      <c r="KMK20" s="187"/>
      <c r="KML20" s="187"/>
      <c r="KMM20" s="187"/>
      <c r="KMN20" s="187"/>
      <c r="KMO20" s="187"/>
      <c r="KMP20" s="187"/>
      <c r="KMQ20" s="187"/>
      <c r="KMR20" s="187"/>
      <c r="KMS20" s="187"/>
      <c r="KMT20" s="187"/>
      <c r="KMU20" s="187"/>
      <c r="KMV20" s="187"/>
      <c r="KMW20" s="187"/>
      <c r="KMX20" s="187"/>
      <c r="KMY20" s="187"/>
      <c r="KMZ20" s="187"/>
      <c r="KNA20" s="187"/>
      <c r="KNB20" s="187"/>
      <c r="KNC20" s="187"/>
      <c r="KND20" s="187"/>
      <c r="KNE20" s="187"/>
      <c r="KNF20" s="187"/>
      <c r="KNG20" s="187"/>
      <c r="KNH20" s="187"/>
      <c r="KNI20" s="187"/>
      <c r="KNJ20" s="187"/>
      <c r="KNK20" s="187"/>
      <c r="KNL20" s="187"/>
      <c r="KNM20" s="187"/>
      <c r="KNN20" s="187"/>
      <c r="KNO20" s="187"/>
      <c r="KNP20" s="187"/>
      <c r="KNQ20" s="187"/>
      <c r="KNR20" s="187"/>
      <c r="KNS20" s="187"/>
      <c r="KNT20" s="187"/>
      <c r="KNU20" s="187"/>
      <c r="KNV20" s="187"/>
      <c r="KNW20" s="187"/>
      <c r="KNX20" s="187"/>
      <c r="KNY20" s="187"/>
      <c r="KNZ20" s="187"/>
      <c r="KOA20" s="187"/>
      <c r="KOB20" s="187"/>
      <c r="KOC20" s="187"/>
      <c r="KOD20" s="187"/>
      <c r="KOE20" s="187"/>
      <c r="KOF20" s="187"/>
      <c r="KOG20" s="187"/>
      <c r="KOH20" s="187"/>
      <c r="KOI20" s="187"/>
      <c r="KOJ20" s="187"/>
      <c r="KOK20" s="187"/>
      <c r="KOL20" s="187"/>
      <c r="KOM20" s="187"/>
      <c r="KON20" s="187"/>
      <c r="KOO20" s="187"/>
      <c r="KOP20" s="187"/>
      <c r="KOQ20" s="187"/>
      <c r="KOR20" s="187"/>
      <c r="KOS20" s="187"/>
      <c r="KOT20" s="187"/>
      <c r="KOU20" s="187"/>
      <c r="KOV20" s="187"/>
      <c r="KOW20" s="187"/>
      <c r="KOX20" s="187"/>
      <c r="KOY20" s="187"/>
      <c r="KOZ20" s="187"/>
      <c r="KPA20" s="187"/>
      <c r="KPB20" s="187"/>
      <c r="KPC20" s="187"/>
      <c r="KPD20" s="187"/>
      <c r="KPE20" s="187"/>
      <c r="KPF20" s="187"/>
      <c r="KPG20" s="187"/>
      <c r="KPH20" s="187"/>
      <c r="KPI20" s="187"/>
      <c r="KPJ20" s="187"/>
      <c r="KPK20" s="187"/>
      <c r="KPL20" s="187"/>
      <c r="KPM20" s="187"/>
      <c r="KPN20" s="187"/>
      <c r="KPO20" s="187"/>
      <c r="KPP20" s="187"/>
      <c r="KPQ20" s="187"/>
      <c r="KPR20" s="187"/>
      <c r="KPS20" s="187"/>
      <c r="KPT20" s="187"/>
      <c r="KPU20" s="187"/>
      <c r="KPV20" s="187"/>
      <c r="KPW20" s="187"/>
      <c r="KPX20" s="187"/>
      <c r="KPY20" s="187"/>
      <c r="KPZ20" s="187"/>
      <c r="KQA20" s="187"/>
      <c r="KQB20" s="187"/>
      <c r="KQC20" s="187"/>
      <c r="KQD20" s="187"/>
      <c r="KQE20" s="187"/>
      <c r="KQF20" s="187"/>
      <c r="KQG20" s="187"/>
      <c r="KQH20" s="187"/>
      <c r="KQI20" s="187"/>
      <c r="KQJ20" s="187"/>
      <c r="KQK20" s="187"/>
      <c r="KQL20" s="187"/>
      <c r="KQM20" s="187"/>
      <c r="KQN20" s="187"/>
      <c r="KQO20" s="187"/>
      <c r="KQP20" s="187"/>
      <c r="KQQ20" s="187"/>
      <c r="KQR20" s="187"/>
      <c r="KQS20" s="187"/>
      <c r="KQT20" s="187"/>
      <c r="KQU20" s="187"/>
      <c r="KQV20" s="187"/>
      <c r="KQW20" s="187"/>
      <c r="KQX20" s="187"/>
      <c r="KQY20" s="187"/>
      <c r="KQZ20" s="187"/>
      <c r="KRA20" s="187"/>
      <c r="KRB20" s="187"/>
      <c r="KRC20" s="187"/>
      <c r="KRD20" s="187"/>
      <c r="KRE20" s="187"/>
      <c r="KRF20" s="187"/>
      <c r="KRG20" s="187"/>
      <c r="KRH20" s="187"/>
      <c r="KRI20" s="187"/>
      <c r="KRJ20" s="187"/>
      <c r="KRK20" s="187"/>
      <c r="KRL20" s="187"/>
      <c r="KRM20" s="187"/>
      <c r="KRN20" s="187"/>
      <c r="KRO20" s="187"/>
      <c r="KRP20" s="187"/>
      <c r="KRQ20" s="187"/>
      <c r="KRR20" s="187"/>
      <c r="KRS20" s="187"/>
      <c r="KRT20" s="187"/>
      <c r="KRU20" s="187"/>
      <c r="KRV20" s="187"/>
      <c r="KRW20" s="187"/>
      <c r="KRX20" s="187"/>
      <c r="KRY20" s="187"/>
      <c r="KRZ20" s="187"/>
      <c r="KSA20" s="187"/>
      <c r="KSB20" s="187"/>
      <c r="KSC20" s="187"/>
      <c r="KSD20" s="187"/>
      <c r="KSE20" s="187"/>
      <c r="KSF20" s="187"/>
      <c r="KSG20" s="187"/>
      <c r="KSH20" s="187"/>
      <c r="KSI20" s="187"/>
      <c r="KSJ20" s="187"/>
      <c r="KSK20" s="187"/>
      <c r="KSL20" s="187"/>
      <c r="KSM20" s="187"/>
      <c r="KSN20" s="187"/>
      <c r="KSO20" s="187"/>
      <c r="KSP20" s="187"/>
      <c r="KSQ20" s="187"/>
      <c r="KSR20" s="187"/>
      <c r="KSS20" s="187"/>
      <c r="KST20" s="187"/>
      <c r="KSU20" s="187"/>
      <c r="KSV20" s="187"/>
      <c r="KSW20" s="187"/>
      <c r="KSX20" s="187"/>
      <c r="KSY20" s="187"/>
      <c r="KSZ20" s="187"/>
      <c r="KTA20" s="187"/>
      <c r="KTB20" s="187"/>
      <c r="KTC20" s="187"/>
      <c r="KTD20" s="187"/>
      <c r="KTE20" s="187"/>
      <c r="KTF20" s="187"/>
      <c r="KTG20" s="187"/>
      <c r="KTH20" s="187"/>
      <c r="KTI20" s="187"/>
      <c r="KTJ20" s="187"/>
      <c r="KTK20" s="187"/>
      <c r="KTL20" s="187"/>
      <c r="KTM20" s="187"/>
      <c r="KTN20" s="187"/>
      <c r="KTO20" s="187"/>
      <c r="KTP20" s="187"/>
      <c r="KTQ20" s="187"/>
      <c r="KTR20" s="187"/>
      <c r="KTS20" s="187"/>
      <c r="KTT20" s="187"/>
      <c r="KTU20" s="187"/>
      <c r="KTV20" s="187"/>
      <c r="KTW20" s="187"/>
      <c r="KTX20" s="187"/>
      <c r="KTY20" s="187"/>
      <c r="KTZ20" s="187"/>
      <c r="KUA20" s="187"/>
      <c r="KUB20" s="187"/>
      <c r="KUC20" s="187"/>
      <c r="KUD20" s="187"/>
      <c r="KUE20" s="187"/>
      <c r="KUF20" s="187"/>
      <c r="KUG20" s="187"/>
      <c r="KUH20" s="187"/>
      <c r="KUI20" s="187"/>
      <c r="KUJ20" s="187"/>
      <c r="KUK20" s="187"/>
      <c r="KUL20" s="187"/>
      <c r="KUM20" s="187"/>
      <c r="KUN20" s="187"/>
      <c r="KUO20" s="187"/>
      <c r="KUP20" s="187"/>
      <c r="KUQ20" s="187"/>
      <c r="KUR20" s="187"/>
      <c r="KUS20" s="187"/>
      <c r="KUT20" s="187"/>
      <c r="KUU20" s="187"/>
      <c r="KUV20" s="187"/>
      <c r="KUW20" s="187"/>
      <c r="KUX20" s="187"/>
      <c r="KUY20" s="187"/>
      <c r="KUZ20" s="187"/>
      <c r="KVA20" s="187"/>
      <c r="KVB20" s="187"/>
      <c r="KVC20" s="187"/>
      <c r="KVD20" s="187"/>
      <c r="KVE20" s="187"/>
      <c r="KVF20" s="187"/>
      <c r="KVG20" s="187"/>
      <c r="KVH20" s="187"/>
      <c r="KVI20" s="187"/>
      <c r="KVJ20" s="187"/>
      <c r="KVK20" s="187"/>
      <c r="KVL20" s="187"/>
      <c r="KVM20" s="187"/>
      <c r="KVN20" s="187"/>
      <c r="KVO20" s="187"/>
      <c r="KVP20" s="187"/>
      <c r="KVQ20" s="187"/>
      <c r="KVR20" s="187"/>
      <c r="KVS20" s="187"/>
      <c r="KVT20" s="187"/>
      <c r="KVU20" s="187"/>
      <c r="KVV20" s="187"/>
      <c r="KVW20" s="187"/>
      <c r="KVX20" s="187"/>
      <c r="KVY20" s="187"/>
      <c r="KVZ20" s="187"/>
      <c r="KWA20" s="187"/>
      <c r="KWB20" s="187"/>
      <c r="KWC20" s="187"/>
      <c r="KWD20" s="187"/>
      <c r="KWE20" s="187"/>
      <c r="KWF20" s="187"/>
      <c r="KWG20" s="187"/>
      <c r="KWH20" s="187"/>
      <c r="KWI20" s="187"/>
      <c r="KWJ20" s="187"/>
      <c r="KWK20" s="187"/>
      <c r="KWL20" s="187"/>
      <c r="KWM20" s="187"/>
      <c r="KWN20" s="187"/>
      <c r="KWO20" s="187"/>
      <c r="KWP20" s="187"/>
      <c r="KWQ20" s="187"/>
      <c r="KWR20" s="187"/>
      <c r="KWS20" s="187"/>
      <c r="KWT20" s="187"/>
      <c r="KWU20" s="187"/>
      <c r="KWV20" s="187"/>
      <c r="KWW20" s="187"/>
      <c r="KWX20" s="187"/>
      <c r="KWY20" s="187"/>
      <c r="KWZ20" s="187"/>
      <c r="KXA20" s="187"/>
      <c r="KXB20" s="187"/>
      <c r="KXC20" s="187"/>
      <c r="KXD20" s="187"/>
      <c r="KXE20" s="187"/>
      <c r="KXF20" s="187"/>
      <c r="KXG20" s="187"/>
      <c r="KXH20" s="187"/>
      <c r="KXI20" s="187"/>
      <c r="KXJ20" s="187"/>
      <c r="KXK20" s="187"/>
      <c r="KXL20" s="187"/>
      <c r="KXM20" s="187"/>
      <c r="KXN20" s="187"/>
      <c r="KXO20" s="187"/>
      <c r="KXP20" s="187"/>
      <c r="KXQ20" s="187"/>
      <c r="KXR20" s="187"/>
      <c r="KXS20" s="187"/>
      <c r="KXT20" s="187"/>
      <c r="KXU20" s="187"/>
      <c r="KXV20" s="187"/>
      <c r="KXW20" s="187"/>
      <c r="KXX20" s="187"/>
      <c r="KXY20" s="187"/>
      <c r="KXZ20" s="187"/>
      <c r="KYA20" s="187"/>
      <c r="KYB20" s="187"/>
      <c r="KYC20" s="187"/>
      <c r="KYD20" s="187"/>
      <c r="KYE20" s="187"/>
      <c r="KYF20" s="187"/>
      <c r="KYG20" s="187"/>
      <c r="KYH20" s="187"/>
      <c r="KYI20" s="187"/>
      <c r="KYJ20" s="187"/>
      <c r="KYK20" s="187"/>
      <c r="KYL20" s="187"/>
      <c r="KYM20" s="187"/>
      <c r="KYN20" s="187"/>
      <c r="KYO20" s="187"/>
      <c r="KYP20" s="187"/>
      <c r="KYQ20" s="187"/>
      <c r="KYR20" s="187"/>
      <c r="KYS20" s="187"/>
      <c r="KYT20" s="187"/>
      <c r="KYU20" s="187"/>
      <c r="KYV20" s="187"/>
      <c r="KYW20" s="187"/>
      <c r="KYX20" s="187"/>
      <c r="KYY20" s="187"/>
      <c r="KYZ20" s="187"/>
      <c r="KZA20" s="187"/>
      <c r="KZB20" s="187"/>
      <c r="KZC20" s="187"/>
      <c r="KZD20" s="187"/>
      <c r="KZE20" s="187"/>
      <c r="KZF20" s="187"/>
      <c r="KZG20" s="187"/>
      <c r="KZH20" s="187"/>
      <c r="KZI20" s="187"/>
      <c r="KZJ20" s="187"/>
      <c r="KZK20" s="187"/>
      <c r="KZL20" s="187"/>
      <c r="KZM20" s="187"/>
      <c r="KZN20" s="187"/>
      <c r="KZO20" s="187"/>
      <c r="KZP20" s="187"/>
      <c r="KZQ20" s="187"/>
      <c r="KZR20" s="187"/>
      <c r="KZS20" s="187"/>
      <c r="KZT20" s="187"/>
      <c r="KZU20" s="187"/>
      <c r="KZV20" s="187"/>
      <c r="KZW20" s="187"/>
      <c r="KZX20" s="187"/>
      <c r="KZY20" s="187"/>
      <c r="KZZ20" s="187"/>
      <c r="LAA20" s="187"/>
      <c r="LAB20" s="187"/>
      <c r="LAC20" s="187"/>
      <c r="LAD20" s="187"/>
      <c r="LAE20" s="187"/>
      <c r="LAF20" s="187"/>
      <c r="LAG20" s="187"/>
      <c r="LAH20" s="187"/>
      <c r="LAI20" s="187"/>
      <c r="LAJ20" s="187"/>
      <c r="LAK20" s="187"/>
      <c r="LAL20" s="187"/>
      <c r="LAM20" s="187"/>
      <c r="LAN20" s="187"/>
      <c r="LAO20" s="187"/>
      <c r="LAP20" s="187"/>
      <c r="LAQ20" s="187"/>
      <c r="LAR20" s="187"/>
      <c r="LAS20" s="187"/>
      <c r="LAT20" s="187"/>
      <c r="LAU20" s="187"/>
      <c r="LAV20" s="187"/>
      <c r="LAW20" s="187"/>
      <c r="LAX20" s="187"/>
      <c r="LAY20" s="187"/>
      <c r="LAZ20" s="187"/>
      <c r="LBA20" s="187"/>
      <c r="LBB20" s="187"/>
      <c r="LBC20" s="187"/>
      <c r="LBD20" s="187"/>
      <c r="LBE20" s="187"/>
      <c r="LBF20" s="187"/>
      <c r="LBG20" s="187"/>
      <c r="LBH20" s="187"/>
      <c r="LBI20" s="187"/>
      <c r="LBJ20" s="187"/>
      <c r="LBK20" s="187"/>
      <c r="LBL20" s="187"/>
      <c r="LBM20" s="187"/>
      <c r="LBN20" s="187"/>
      <c r="LBO20" s="187"/>
      <c r="LBP20" s="187"/>
      <c r="LBQ20" s="187"/>
      <c r="LBR20" s="187"/>
      <c r="LBS20" s="187"/>
      <c r="LBT20" s="187"/>
      <c r="LBU20" s="187"/>
      <c r="LBV20" s="187"/>
      <c r="LBW20" s="187"/>
      <c r="LBX20" s="187"/>
      <c r="LBY20" s="187"/>
      <c r="LBZ20" s="187"/>
      <c r="LCA20" s="187"/>
      <c r="LCB20" s="187"/>
      <c r="LCC20" s="187"/>
      <c r="LCD20" s="187"/>
      <c r="LCE20" s="187"/>
      <c r="LCF20" s="187"/>
      <c r="LCG20" s="187"/>
      <c r="LCH20" s="187"/>
      <c r="LCI20" s="187"/>
      <c r="LCJ20" s="187"/>
      <c r="LCK20" s="187"/>
      <c r="LCL20" s="187"/>
      <c r="LCM20" s="187"/>
      <c r="LCN20" s="187"/>
      <c r="LCO20" s="187"/>
      <c r="LCP20" s="187"/>
      <c r="LCQ20" s="187"/>
      <c r="LCR20" s="187"/>
      <c r="LCS20" s="187"/>
      <c r="LCT20" s="187"/>
      <c r="LCU20" s="187"/>
      <c r="LCV20" s="187"/>
      <c r="LCW20" s="187"/>
      <c r="LCX20" s="187"/>
      <c r="LCY20" s="187"/>
      <c r="LCZ20" s="187"/>
      <c r="LDA20" s="187"/>
      <c r="LDB20" s="187"/>
      <c r="LDC20" s="187"/>
      <c r="LDD20" s="187"/>
      <c r="LDE20" s="187"/>
      <c r="LDF20" s="187"/>
      <c r="LDG20" s="187"/>
      <c r="LDH20" s="187"/>
      <c r="LDI20" s="187"/>
      <c r="LDJ20" s="187"/>
      <c r="LDK20" s="187"/>
      <c r="LDL20" s="187"/>
      <c r="LDM20" s="187"/>
      <c r="LDN20" s="187"/>
      <c r="LDO20" s="187"/>
      <c r="LDP20" s="187"/>
      <c r="LDQ20" s="187"/>
      <c r="LDR20" s="187"/>
      <c r="LDS20" s="187"/>
      <c r="LDT20" s="187"/>
      <c r="LDU20" s="187"/>
      <c r="LDV20" s="187"/>
      <c r="LDW20" s="187"/>
      <c r="LDX20" s="187"/>
      <c r="LDY20" s="187"/>
      <c r="LDZ20" s="187"/>
      <c r="LEA20" s="187"/>
      <c r="LEB20" s="187"/>
      <c r="LEC20" s="187"/>
      <c r="LED20" s="187"/>
      <c r="LEE20" s="187"/>
      <c r="LEF20" s="187"/>
      <c r="LEG20" s="187"/>
      <c r="LEH20" s="187"/>
      <c r="LEI20" s="187"/>
      <c r="LEJ20" s="187"/>
      <c r="LEK20" s="187"/>
      <c r="LEL20" s="187"/>
      <c r="LEM20" s="187"/>
      <c r="LEN20" s="187"/>
      <c r="LEO20" s="187"/>
      <c r="LEP20" s="187"/>
      <c r="LEQ20" s="187"/>
      <c r="LER20" s="187"/>
      <c r="LES20" s="187"/>
      <c r="LET20" s="187"/>
      <c r="LEU20" s="187"/>
      <c r="LEV20" s="187"/>
      <c r="LEW20" s="187"/>
      <c r="LEX20" s="187"/>
      <c r="LEY20" s="187"/>
      <c r="LEZ20" s="187"/>
      <c r="LFA20" s="187"/>
      <c r="LFB20" s="187"/>
      <c r="LFC20" s="187"/>
      <c r="LFD20" s="187"/>
      <c r="LFE20" s="187"/>
      <c r="LFF20" s="187"/>
      <c r="LFG20" s="187"/>
      <c r="LFH20" s="187"/>
      <c r="LFI20" s="187"/>
      <c r="LFJ20" s="187"/>
      <c r="LFK20" s="187"/>
      <c r="LFL20" s="187"/>
      <c r="LFM20" s="187"/>
      <c r="LFN20" s="187"/>
      <c r="LFO20" s="187"/>
      <c r="LFP20" s="187"/>
      <c r="LFQ20" s="187"/>
      <c r="LFR20" s="187"/>
      <c r="LFS20" s="187"/>
      <c r="LFT20" s="187"/>
      <c r="LFU20" s="187"/>
      <c r="LFV20" s="187"/>
      <c r="LFW20" s="187"/>
      <c r="LFX20" s="187"/>
      <c r="LFY20" s="187"/>
      <c r="LFZ20" s="187"/>
      <c r="LGA20" s="187"/>
      <c r="LGB20" s="187"/>
      <c r="LGC20" s="187"/>
      <c r="LGD20" s="187"/>
      <c r="LGE20" s="187"/>
      <c r="LGF20" s="187"/>
      <c r="LGG20" s="187"/>
      <c r="LGH20" s="187"/>
      <c r="LGI20" s="187"/>
      <c r="LGJ20" s="187"/>
      <c r="LGK20" s="187"/>
      <c r="LGL20" s="187"/>
      <c r="LGM20" s="187"/>
      <c r="LGN20" s="187"/>
      <c r="LGO20" s="187"/>
      <c r="LGP20" s="187"/>
      <c r="LGQ20" s="187"/>
      <c r="LGR20" s="187"/>
      <c r="LGS20" s="187"/>
      <c r="LGT20" s="187"/>
      <c r="LGU20" s="187"/>
      <c r="LGV20" s="187"/>
      <c r="LGW20" s="187"/>
      <c r="LGX20" s="187"/>
      <c r="LGY20" s="187"/>
      <c r="LGZ20" s="187"/>
      <c r="LHA20" s="187"/>
      <c r="LHB20" s="187"/>
      <c r="LHC20" s="187"/>
      <c r="LHD20" s="187"/>
      <c r="LHE20" s="187"/>
      <c r="LHF20" s="187"/>
      <c r="LHG20" s="187"/>
      <c r="LHH20" s="187"/>
      <c r="LHI20" s="187"/>
      <c r="LHJ20" s="187"/>
      <c r="LHK20" s="187"/>
      <c r="LHL20" s="187"/>
      <c r="LHM20" s="187"/>
      <c r="LHN20" s="187"/>
      <c r="LHO20" s="187"/>
      <c r="LHP20" s="187"/>
      <c r="LHQ20" s="187"/>
      <c r="LHR20" s="187"/>
      <c r="LHS20" s="187"/>
      <c r="LHT20" s="187"/>
      <c r="LHU20" s="187"/>
      <c r="LHV20" s="187"/>
      <c r="LHW20" s="187"/>
      <c r="LHX20" s="187"/>
      <c r="LHY20" s="187"/>
      <c r="LHZ20" s="187"/>
      <c r="LIA20" s="187"/>
      <c r="LIB20" s="187"/>
      <c r="LIC20" s="187"/>
      <c r="LID20" s="187"/>
      <c r="LIE20" s="187"/>
      <c r="LIF20" s="187"/>
      <c r="LIG20" s="187"/>
      <c r="LIH20" s="187"/>
      <c r="LII20" s="187"/>
      <c r="LIJ20" s="187"/>
      <c r="LIK20" s="187"/>
      <c r="LIL20" s="187"/>
      <c r="LIM20" s="187"/>
      <c r="LIN20" s="187"/>
      <c r="LIO20" s="187"/>
      <c r="LIP20" s="187"/>
      <c r="LIQ20" s="187"/>
      <c r="LIR20" s="187"/>
      <c r="LIS20" s="187"/>
      <c r="LIT20" s="187"/>
      <c r="LIU20" s="187"/>
      <c r="LIV20" s="187"/>
      <c r="LIW20" s="187"/>
      <c r="LIX20" s="187"/>
      <c r="LIY20" s="187"/>
      <c r="LIZ20" s="187"/>
      <c r="LJA20" s="187"/>
      <c r="LJB20" s="187"/>
      <c r="LJC20" s="187"/>
      <c r="LJD20" s="187"/>
      <c r="LJE20" s="187"/>
      <c r="LJF20" s="187"/>
      <c r="LJG20" s="187"/>
      <c r="LJH20" s="187"/>
      <c r="LJI20" s="187"/>
      <c r="LJJ20" s="187"/>
      <c r="LJK20" s="187"/>
      <c r="LJL20" s="187"/>
      <c r="LJM20" s="187"/>
      <c r="LJN20" s="187"/>
      <c r="LJO20" s="187"/>
      <c r="LJP20" s="187"/>
      <c r="LJQ20" s="187"/>
      <c r="LJR20" s="187"/>
      <c r="LJS20" s="187"/>
      <c r="LJT20" s="187"/>
      <c r="LJU20" s="187"/>
      <c r="LJV20" s="187"/>
      <c r="LJW20" s="187"/>
      <c r="LJX20" s="187"/>
      <c r="LJY20" s="187"/>
      <c r="LJZ20" s="187"/>
      <c r="LKA20" s="187"/>
      <c r="LKB20" s="187"/>
      <c r="LKC20" s="187"/>
      <c r="LKD20" s="187"/>
      <c r="LKE20" s="187"/>
      <c r="LKF20" s="187"/>
      <c r="LKG20" s="187"/>
      <c r="LKH20" s="187"/>
      <c r="LKI20" s="187"/>
      <c r="LKJ20" s="187"/>
      <c r="LKK20" s="187"/>
      <c r="LKL20" s="187"/>
      <c r="LKM20" s="187"/>
      <c r="LKN20" s="187"/>
      <c r="LKO20" s="187"/>
      <c r="LKP20" s="187"/>
      <c r="LKQ20" s="187"/>
      <c r="LKR20" s="187"/>
      <c r="LKS20" s="187"/>
      <c r="LKT20" s="187"/>
      <c r="LKU20" s="187"/>
      <c r="LKV20" s="187"/>
      <c r="LKW20" s="187"/>
      <c r="LKX20" s="187"/>
      <c r="LKY20" s="187"/>
      <c r="LKZ20" s="187"/>
      <c r="LLA20" s="187"/>
      <c r="LLB20" s="187"/>
      <c r="LLC20" s="187"/>
      <c r="LLD20" s="187"/>
      <c r="LLE20" s="187"/>
      <c r="LLF20" s="187"/>
      <c r="LLG20" s="187"/>
      <c r="LLH20" s="187"/>
      <c r="LLI20" s="187"/>
      <c r="LLJ20" s="187"/>
      <c r="LLK20" s="187"/>
      <c r="LLL20" s="187"/>
      <c r="LLM20" s="187"/>
      <c r="LLN20" s="187"/>
      <c r="LLO20" s="187"/>
      <c r="LLP20" s="187"/>
      <c r="LLQ20" s="187"/>
      <c r="LLR20" s="187"/>
      <c r="LLS20" s="187"/>
      <c r="LLT20" s="187"/>
      <c r="LLU20" s="187"/>
      <c r="LLV20" s="187"/>
      <c r="LLW20" s="187"/>
      <c r="LLX20" s="187"/>
      <c r="LLY20" s="187"/>
      <c r="LLZ20" s="187"/>
      <c r="LMA20" s="187"/>
      <c r="LMB20" s="187"/>
      <c r="LMC20" s="187"/>
      <c r="LMD20" s="187"/>
      <c r="LME20" s="187"/>
      <c r="LMF20" s="187"/>
      <c r="LMG20" s="187"/>
      <c r="LMH20" s="187"/>
      <c r="LMI20" s="187"/>
      <c r="LMJ20" s="187"/>
      <c r="LMK20" s="187"/>
      <c r="LML20" s="187"/>
      <c r="LMM20" s="187"/>
      <c r="LMN20" s="187"/>
      <c r="LMO20" s="187"/>
      <c r="LMP20" s="187"/>
      <c r="LMQ20" s="187"/>
      <c r="LMR20" s="187"/>
      <c r="LMS20" s="187"/>
      <c r="LMT20" s="187"/>
      <c r="LMU20" s="187"/>
      <c r="LMV20" s="187"/>
      <c r="LMW20" s="187"/>
      <c r="LMX20" s="187"/>
      <c r="LMY20" s="187"/>
      <c r="LMZ20" s="187"/>
      <c r="LNA20" s="187"/>
      <c r="LNB20" s="187"/>
      <c r="LNC20" s="187"/>
      <c r="LND20" s="187"/>
      <c r="LNE20" s="187"/>
      <c r="LNF20" s="187"/>
      <c r="LNG20" s="187"/>
      <c r="LNH20" s="187"/>
      <c r="LNI20" s="187"/>
      <c r="LNJ20" s="187"/>
      <c r="LNK20" s="187"/>
      <c r="LNL20" s="187"/>
      <c r="LNM20" s="187"/>
      <c r="LNN20" s="187"/>
      <c r="LNO20" s="187"/>
      <c r="LNP20" s="187"/>
      <c r="LNQ20" s="187"/>
      <c r="LNR20" s="187"/>
      <c r="LNS20" s="187"/>
      <c r="LNT20" s="187"/>
      <c r="LNU20" s="187"/>
      <c r="LNV20" s="187"/>
      <c r="LNW20" s="187"/>
      <c r="LNX20" s="187"/>
      <c r="LNY20" s="187"/>
      <c r="LNZ20" s="187"/>
      <c r="LOA20" s="187"/>
      <c r="LOB20" s="187"/>
      <c r="LOC20" s="187"/>
      <c r="LOD20" s="187"/>
      <c r="LOE20" s="187"/>
      <c r="LOF20" s="187"/>
      <c r="LOG20" s="187"/>
      <c r="LOH20" s="187"/>
      <c r="LOI20" s="187"/>
      <c r="LOJ20" s="187"/>
      <c r="LOK20" s="187"/>
      <c r="LOL20" s="187"/>
      <c r="LOM20" s="187"/>
      <c r="LON20" s="187"/>
      <c r="LOO20" s="187"/>
      <c r="LOP20" s="187"/>
      <c r="LOQ20" s="187"/>
      <c r="LOR20" s="187"/>
      <c r="LOS20" s="187"/>
      <c r="LOT20" s="187"/>
      <c r="LOU20" s="187"/>
      <c r="LOV20" s="187"/>
      <c r="LOW20" s="187"/>
      <c r="LOX20" s="187"/>
      <c r="LOY20" s="187"/>
      <c r="LOZ20" s="187"/>
      <c r="LPA20" s="187"/>
      <c r="LPB20" s="187"/>
      <c r="LPC20" s="187"/>
      <c r="LPD20" s="187"/>
      <c r="LPE20" s="187"/>
      <c r="LPF20" s="187"/>
      <c r="LPG20" s="187"/>
      <c r="LPH20" s="187"/>
      <c r="LPI20" s="187"/>
      <c r="LPJ20" s="187"/>
      <c r="LPK20" s="187"/>
      <c r="LPL20" s="187"/>
      <c r="LPM20" s="187"/>
      <c r="LPN20" s="187"/>
      <c r="LPO20" s="187"/>
      <c r="LPP20" s="187"/>
      <c r="LPQ20" s="187"/>
      <c r="LPR20" s="187"/>
      <c r="LPS20" s="187"/>
      <c r="LPT20" s="187"/>
      <c r="LPU20" s="187"/>
      <c r="LPV20" s="187"/>
      <c r="LPW20" s="187"/>
      <c r="LPX20" s="187"/>
      <c r="LPY20" s="187"/>
      <c r="LPZ20" s="187"/>
      <c r="LQA20" s="187"/>
      <c r="LQB20" s="187"/>
      <c r="LQC20" s="187"/>
      <c r="LQD20" s="187"/>
      <c r="LQE20" s="187"/>
      <c r="LQF20" s="187"/>
      <c r="LQG20" s="187"/>
      <c r="LQH20" s="187"/>
      <c r="LQI20" s="187"/>
      <c r="LQJ20" s="187"/>
      <c r="LQK20" s="187"/>
      <c r="LQL20" s="187"/>
      <c r="LQM20" s="187"/>
      <c r="LQN20" s="187"/>
      <c r="LQO20" s="187"/>
      <c r="LQP20" s="187"/>
      <c r="LQQ20" s="187"/>
      <c r="LQR20" s="187"/>
      <c r="LQS20" s="187"/>
      <c r="LQT20" s="187"/>
      <c r="LQU20" s="187"/>
      <c r="LQV20" s="187"/>
      <c r="LQW20" s="187"/>
      <c r="LQX20" s="187"/>
      <c r="LQY20" s="187"/>
      <c r="LQZ20" s="187"/>
      <c r="LRA20" s="187"/>
      <c r="LRB20" s="187"/>
      <c r="LRC20" s="187"/>
      <c r="LRD20" s="187"/>
      <c r="LRE20" s="187"/>
      <c r="LRF20" s="187"/>
      <c r="LRG20" s="187"/>
      <c r="LRH20" s="187"/>
      <c r="LRI20" s="187"/>
      <c r="LRJ20" s="187"/>
      <c r="LRK20" s="187"/>
      <c r="LRL20" s="187"/>
      <c r="LRM20" s="187"/>
      <c r="LRN20" s="187"/>
      <c r="LRO20" s="187"/>
      <c r="LRP20" s="187"/>
      <c r="LRQ20" s="187"/>
      <c r="LRR20" s="187"/>
      <c r="LRS20" s="187"/>
      <c r="LRT20" s="187"/>
      <c r="LRU20" s="187"/>
      <c r="LRV20" s="187"/>
      <c r="LRW20" s="187"/>
      <c r="LRX20" s="187"/>
      <c r="LRY20" s="187"/>
      <c r="LRZ20" s="187"/>
      <c r="LSA20" s="187"/>
      <c r="LSB20" s="187"/>
      <c r="LSC20" s="187"/>
      <c r="LSD20" s="187"/>
      <c r="LSE20" s="187"/>
      <c r="LSF20" s="187"/>
      <c r="LSG20" s="187"/>
      <c r="LSH20" s="187"/>
      <c r="LSI20" s="187"/>
      <c r="LSJ20" s="187"/>
      <c r="LSK20" s="187"/>
      <c r="LSL20" s="187"/>
      <c r="LSM20" s="187"/>
      <c r="LSN20" s="187"/>
      <c r="LSO20" s="187"/>
      <c r="LSP20" s="187"/>
      <c r="LSQ20" s="187"/>
      <c r="LSR20" s="187"/>
      <c r="LSS20" s="187"/>
      <c r="LST20" s="187"/>
      <c r="LSU20" s="187"/>
      <c r="LSV20" s="187"/>
      <c r="LSW20" s="187"/>
      <c r="LSX20" s="187"/>
      <c r="LSY20" s="187"/>
      <c r="LSZ20" s="187"/>
      <c r="LTA20" s="187"/>
      <c r="LTB20" s="187"/>
      <c r="LTC20" s="187"/>
      <c r="LTD20" s="187"/>
      <c r="LTE20" s="187"/>
      <c r="LTF20" s="187"/>
      <c r="LTG20" s="187"/>
      <c r="LTH20" s="187"/>
      <c r="LTI20" s="187"/>
      <c r="LTJ20" s="187"/>
      <c r="LTK20" s="187"/>
      <c r="LTL20" s="187"/>
      <c r="LTM20" s="187"/>
      <c r="LTN20" s="187"/>
      <c r="LTO20" s="187"/>
      <c r="LTP20" s="187"/>
      <c r="LTQ20" s="187"/>
      <c r="LTR20" s="187"/>
      <c r="LTS20" s="187"/>
      <c r="LTT20" s="187"/>
      <c r="LTU20" s="187"/>
      <c r="LTV20" s="187"/>
      <c r="LTW20" s="187"/>
      <c r="LTX20" s="187"/>
      <c r="LTY20" s="187"/>
      <c r="LTZ20" s="187"/>
      <c r="LUA20" s="187"/>
      <c r="LUB20" s="187"/>
      <c r="LUC20" s="187"/>
      <c r="LUD20" s="187"/>
      <c r="LUE20" s="187"/>
      <c r="LUF20" s="187"/>
      <c r="LUG20" s="187"/>
      <c r="LUH20" s="187"/>
      <c r="LUI20" s="187"/>
      <c r="LUJ20" s="187"/>
      <c r="LUK20" s="187"/>
      <c r="LUL20" s="187"/>
      <c r="LUM20" s="187"/>
      <c r="LUN20" s="187"/>
      <c r="LUO20" s="187"/>
      <c r="LUP20" s="187"/>
      <c r="LUQ20" s="187"/>
      <c r="LUR20" s="187"/>
      <c r="LUS20" s="187"/>
      <c r="LUT20" s="187"/>
      <c r="LUU20" s="187"/>
      <c r="LUV20" s="187"/>
      <c r="LUW20" s="187"/>
      <c r="LUX20" s="187"/>
      <c r="LUY20" s="187"/>
      <c r="LUZ20" s="187"/>
      <c r="LVA20" s="187"/>
      <c r="LVB20" s="187"/>
      <c r="LVC20" s="187"/>
      <c r="LVD20" s="187"/>
      <c r="LVE20" s="187"/>
      <c r="LVF20" s="187"/>
      <c r="LVG20" s="187"/>
      <c r="LVH20" s="187"/>
      <c r="LVI20" s="187"/>
      <c r="LVJ20" s="187"/>
      <c r="LVK20" s="187"/>
      <c r="LVL20" s="187"/>
      <c r="LVM20" s="187"/>
      <c r="LVN20" s="187"/>
      <c r="LVO20" s="187"/>
      <c r="LVP20" s="187"/>
      <c r="LVQ20" s="187"/>
      <c r="LVR20" s="187"/>
      <c r="LVS20" s="187"/>
      <c r="LVT20" s="187"/>
      <c r="LVU20" s="187"/>
      <c r="LVV20" s="187"/>
      <c r="LVW20" s="187"/>
      <c r="LVX20" s="187"/>
      <c r="LVY20" s="187"/>
      <c r="LVZ20" s="187"/>
      <c r="LWA20" s="187"/>
      <c r="LWB20" s="187"/>
      <c r="LWC20" s="187"/>
      <c r="LWD20" s="187"/>
      <c r="LWE20" s="187"/>
      <c r="LWF20" s="187"/>
      <c r="LWG20" s="187"/>
      <c r="LWH20" s="187"/>
      <c r="LWI20" s="187"/>
      <c r="LWJ20" s="187"/>
      <c r="LWK20" s="187"/>
      <c r="LWL20" s="187"/>
      <c r="LWM20" s="187"/>
      <c r="LWN20" s="187"/>
      <c r="LWO20" s="187"/>
      <c r="LWP20" s="187"/>
      <c r="LWQ20" s="187"/>
      <c r="LWR20" s="187"/>
      <c r="LWS20" s="187"/>
      <c r="LWT20" s="187"/>
      <c r="LWU20" s="187"/>
      <c r="LWV20" s="187"/>
      <c r="LWW20" s="187"/>
      <c r="LWX20" s="187"/>
      <c r="LWY20" s="187"/>
      <c r="LWZ20" s="187"/>
      <c r="LXA20" s="187"/>
      <c r="LXB20" s="187"/>
      <c r="LXC20" s="187"/>
      <c r="LXD20" s="187"/>
      <c r="LXE20" s="187"/>
      <c r="LXF20" s="187"/>
      <c r="LXG20" s="187"/>
      <c r="LXH20" s="187"/>
      <c r="LXI20" s="187"/>
      <c r="LXJ20" s="187"/>
      <c r="LXK20" s="187"/>
      <c r="LXL20" s="187"/>
      <c r="LXM20" s="187"/>
      <c r="LXN20" s="187"/>
      <c r="LXO20" s="187"/>
      <c r="LXP20" s="187"/>
      <c r="LXQ20" s="187"/>
      <c r="LXR20" s="187"/>
      <c r="LXS20" s="187"/>
      <c r="LXT20" s="187"/>
      <c r="LXU20" s="187"/>
      <c r="LXV20" s="187"/>
      <c r="LXW20" s="187"/>
      <c r="LXX20" s="187"/>
      <c r="LXY20" s="187"/>
      <c r="LXZ20" s="187"/>
      <c r="LYA20" s="187"/>
      <c r="LYB20" s="187"/>
      <c r="LYC20" s="187"/>
      <c r="LYD20" s="187"/>
      <c r="LYE20" s="187"/>
      <c r="LYF20" s="187"/>
      <c r="LYG20" s="187"/>
      <c r="LYH20" s="187"/>
      <c r="LYI20" s="187"/>
      <c r="LYJ20" s="187"/>
      <c r="LYK20" s="187"/>
      <c r="LYL20" s="187"/>
      <c r="LYM20" s="187"/>
      <c r="LYN20" s="187"/>
      <c r="LYO20" s="187"/>
      <c r="LYP20" s="187"/>
      <c r="LYQ20" s="187"/>
      <c r="LYR20" s="187"/>
      <c r="LYS20" s="187"/>
      <c r="LYT20" s="187"/>
      <c r="LYU20" s="187"/>
      <c r="LYV20" s="187"/>
      <c r="LYW20" s="187"/>
      <c r="LYX20" s="187"/>
      <c r="LYY20" s="187"/>
      <c r="LYZ20" s="187"/>
      <c r="LZA20" s="187"/>
      <c r="LZB20" s="187"/>
      <c r="LZC20" s="187"/>
      <c r="LZD20" s="187"/>
      <c r="LZE20" s="187"/>
      <c r="LZF20" s="187"/>
      <c r="LZG20" s="187"/>
      <c r="LZH20" s="187"/>
      <c r="LZI20" s="187"/>
      <c r="LZJ20" s="187"/>
      <c r="LZK20" s="187"/>
      <c r="LZL20" s="187"/>
      <c r="LZM20" s="187"/>
      <c r="LZN20" s="187"/>
      <c r="LZO20" s="187"/>
      <c r="LZP20" s="187"/>
      <c r="LZQ20" s="187"/>
      <c r="LZR20" s="187"/>
      <c r="LZS20" s="187"/>
      <c r="LZT20" s="187"/>
      <c r="LZU20" s="187"/>
      <c r="LZV20" s="187"/>
      <c r="LZW20" s="187"/>
      <c r="LZX20" s="187"/>
      <c r="LZY20" s="187"/>
      <c r="LZZ20" s="187"/>
      <c r="MAA20" s="187"/>
      <c r="MAB20" s="187"/>
      <c r="MAC20" s="187"/>
      <c r="MAD20" s="187"/>
      <c r="MAE20" s="187"/>
      <c r="MAF20" s="187"/>
      <c r="MAG20" s="187"/>
      <c r="MAH20" s="187"/>
      <c r="MAI20" s="187"/>
      <c r="MAJ20" s="187"/>
      <c r="MAK20" s="187"/>
      <c r="MAL20" s="187"/>
      <c r="MAM20" s="187"/>
      <c r="MAN20" s="187"/>
      <c r="MAO20" s="187"/>
      <c r="MAP20" s="187"/>
      <c r="MAQ20" s="187"/>
      <c r="MAR20" s="187"/>
      <c r="MAS20" s="187"/>
      <c r="MAT20" s="187"/>
      <c r="MAU20" s="187"/>
      <c r="MAV20" s="187"/>
      <c r="MAW20" s="187"/>
      <c r="MAX20" s="187"/>
      <c r="MAY20" s="187"/>
      <c r="MAZ20" s="187"/>
      <c r="MBA20" s="187"/>
      <c r="MBB20" s="187"/>
      <c r="MBC20" s="187"/>
      <c r="MBD20" s="187"/>
      <c r="MBE20" s="187"/>
      <c r="MBF20" s="187"/>
      <c r="MBG20" s="187"/>
      <c r="MBH20" s="187"/>
      <c r="MBI20" s="187"/>
      <c r="MBJ20" s="187"/>
      <c r="MBK20" s="187"/>
      <c r="MBL20" s="187"/>
      <c r="MBM20" s="187"/>
      <c r="MBN20" s="187"/>
      <c r="MBO20" s="187"/>
      <c r="MBP20" s="187"/>
      <c r="MBQ20" s="187"/>
      <c r="MBR20" s="187"/>
      <c r="MBS20" s="187"/>
      <c r="MBT20" s="187"/>
      <c r="MBU20" s="187"/>
      <c r="MBV20" s="187"/>
      <c r="MBW20" s="187"/>
      <c r="MBX20" s="187"/>
      <c r="MBY20" s="187"/>
      <c r="MBZ20" s="187"/>
      <c r="MCA20" s="187"/>
      <c r="MCB20" s="187"/>
      <c r="MCC20" s="187"/>
      <c r="MCD20" s="187"/>
      <c r="MCE20" s="187"/>
      <c r="MCF20" s="187"/>
      <c r="MCG20" s="187"/>
      <c r="MCH20" s="187"/>
      <c r="MCI20" s="187"/>
      <c r="MCJ20" s="187"/>
      <c r="MCK20" s="187"/>
      <c r="MCL20" s="187"/>
      <c r="MCM20" s="187"/>
      <c r="MCN20" s="187"/>
      <c r="MCO20" s="187"/>
      <c r="MCP20" s="187"/>
      <c r="MCQ20" s="187"/>
      <c r="MCR20" s="187"/>
      <c r="MCS20" s="187"/>
      <c r="MCT20" s="187"/>
      <c r="MCU20" s="187"/>
      <c r="MCV20" s="187"/>
      <c r="MCW20" s="187"/>
      <c r="MCX20" s="187"/>
      <c r="MCY20" s="187"/>
      <c r="MCZ20" s="187"/>
      <c r="MDA20" s="187"/>
      <c r="MDB20" s="187"/>
      <c r="MDC20" s="187"/>
      <c r="MDD20" s="187"/>
      <c r="MDE20" s="187"/>
      <c r="MDF20" s="187"/>
      <c r="MDG20" s="187"/>
      <c r="MDH20" s="187"/>
      <c r="MDI20" s="187"/>
      <c r="MDJ20" s="187"/>
      <c r="MDK20" s="187"/>
      <c r="MDL20" s="187"/>
      <c r="MDM20" s="187"/>
      <c r="MDN20" s="187"/>
      <c r="MDO20" s="187"/>
      <c r="MDP20" s="187"/>
      <c r="MDQ20" s="187"/>
      <c r="MDR20" s="187"/>
      <c r="MDS20" s="187"/>
      <c r="MDT20" s="187"/>
      <c r="MDU20" s="187"/>
      <c r="MDV20" s="187"/>
      <c r="MDW20" s="187"/>
      <c r="MDX20" s="187"/>
      <c r="MDY20" s="187"/>
      <c r="MDZ20" s="187"/>
      <c r="MEA20" s="187"/>
      <c r="MEB20" s="187"/>
      <c r="MEC20" s="187"/>
      <c r="MED20" s="187"/>
      <c r="MEE20" s="187"/>
      <c r="MEF20" s="187"/>
      <c r="MEG20" s="187"/>
      <c r="MEH20" s="187"/>
      <c r="MEI20" s="187"/>
      <c r="MEJ20" s="187"/>
      <c r="MEK20" s="187"/>
      <c r="MEL20" s="187"/>
      <c r="MEM20" s="187"/>
      <c r="MEN20" s="187"/>
      <c r="MEO20" s="187"/>
      <c r="MEP20" s="187"/>
      <c r="MEQ20" s="187"/>
      <c r="MER20" s="187"/>
      <c r="MES20" s="187"/>
      <c r="MET20" s="187"/>
      <c r="MEU20" s="187"/>
      <c r="MEV20" s="187"/>
      <c r="MEW20" s="187"/>
      <c r="MEX20" s="187"/>
      <c r="MEY20" s="187"/>
      <c r="MEZ20" s="187"/>
      <c r="MFA20" s="187"/>
      <c r="MFB20" s="187"/>
      <c r="MFC20" s="187"/>
      <c r="MFD20" s="187"/>
      <c r="MFE20" s="187"/>
      <c r="MFF20" s="187"/>
      <c r="MFG20" s="187"/>
      <c r="MFH20" s="187"/>
      <c r="MFI20" s="187"/>
      <c r="MFJ20" s="187"/>
      <c r="MFK20" s="187"/>
      <c r="MFL20" s="187"/>
      <c r="MFM20" s="187"/>
      <c r="MFN20" s="187"/>
      <c r="MFO20" s="187"/>
      <c r="MFP20" s="187"/>
      <c r="MFQ20" s="187"/>
      <c r="MFR20" s="187"/>
      <c r="MFS20" s="187"/>
      <c r="MFT20" s="187"/>
      <c r="MFU20" s="187"/>
      <c r="MFV20" s="187"/>
      <c r="MFW20" s="187"/>
      <c r="MFX20" s="187"/>
      <c r="MFY20" s="187"/>
      <c r="MFZ20" s="187"/>
      <c r="MGA20" s="187"/>
      <c r="MGB20" s="187"/>
      <c r="MGC20" s="187"/>
      <c r="MGD20" s="187"/>
      <c r="MGE20" s="187"/>
      <c r="MGF20" s="187"/>
      <c r="MGG20" s="187"/>
      <c r="MGH20" s="187"/>
      <c r="MGI20" s="187"/>
      <c r="MGJ20" s="187"/>
      <c r="MGK20" s="187"/>
      <c r="MGL20" s="187"/>
      <c r="MGM20" s="187"/>
      <c r="MGN20" s="187"/>
      <c r="MGO20" s="187"/>
      <c r="MGP20" s="187"/>
      <c r="MGQ20" s="187"/>
      <c r="MGR20" s="187"/>
      <c r="MGS20" s="187"/>
      <c r="MGT20" s="187"/>
      <c r="MGU20" s="187"/>
      <c r="MGV20" s="187"/>
      <c r="MGW20" s="187"/>
      <c r="MGX20" s="187"/>
      <c r="MGY20" s="187"/>
      <c r="MGZ20" s="187"/>
      <c r="MHA20" s="187"/>
      <c r="MHB20" s="187"/>
      <c r="MHC20" s="187"/>
      <c r="MHD20" s="187"/>
      <c r="MHE20" s="187"/>
      <c r="MHF20" s="187"/>
      <c r="MHG20" s="187"/>
      <c r="MHH20" s="187"/>
      <c r="MHI20" s="187"/>
      <c r="MHJ20" s="187"/>
      <c r="MHK20" s="187"/>
      <c r="MHL20" s="187"/>
      <c r="MHM20" s="187"/>
      <c r="MHN20" s="187"/>
      <c r="MHO20" s="187"/>
      <c r="MHP20" s="187"/>
      <c r="MHQ20" s="187"/>
      <c r="MHR20" s="187"/>
      <c r="MHS20" s="187"/>
      <c r="MHT20" s="187"/>
      <c r="MHU20" s="187"/>
      <c r="MHV20" s="187"/>
      <c r="MHW20" s="187"/>
      <c r="MHX20" s="187"/>
      <c r="MHY20" s="187"/>
      <c r="MHZ20" s="187"/>
      <c r="MIA20" s="187"/>
      <c r="MIB20" s="187"/>
      <c r="MIC20" s="187"/>
      <c r="MID20" s="187"/>
      <c r="MIE20" s="187"/>
      <c r="MIF20" s="187"/>
      <c r="MIG20" s="187"/>
      <c r="MIH20" s="187"/>
      <c r="MII20" s="187"/>
      <c r="MIJ20" s="187"/>
      <c r="MIK20" s="187"/>
      <c r="MIL20" s="187"/>
      <c r="MIM20" s="187"/>
      <c r="MIN20" s="187"/>
      <c r="MIO20" s="187"/>
      <c r="MIP20" s="187"/>
      <c r="MIQ20" s="187"/>
      <c r="MIR20" s="187"/>
      <c r="MIS20" s="187"/>
      <c r="MIT20" s="187"/>
      <c r="MIU20" s="187"/>
      <c r="MIV20" s="187"/>
      <c r="MIW20" s="187"/>
      <c r="MIX20" s="187"/>
      <c r="MIY20" s="187"/>
      <c r="MIZ20" s="187"/>
      <c r="MJA20" s="187"/>
      <c r="MJB20" s="187"/>
      <c r="MJC20" s="187"/>
      <c r="MJD20" s="187"/>
      <c r="MJE20" s="187"/>
      <c r="MJF20" s="187"/>
      <c r="MJG20" s="187"/>
      <c r="MJH20" s="187"/>
      <c r="MJI20" s="187"/>
      <c r="MJJ20" s="187"/>
      <c r="MJK20" s="187"/>
      <c r="MJL20" s="187"/>
      <c r="MJM20" s="187"/>
      <c r="MJN20" s="187"/>
      <c r="MJO20" s="187"/>
      <c r="MJP20" s="187"/>
      <c r="MJQ20" s="187"/>
      <c r="MJR20" s="187"/>
      <c r="MJS20" s="187"/>
      <c r="MJT20" s="187"/>
      <c r="MJU20" s="187"/>
      <c r="MJV20" s="187"/>
      <c r="MJW20" s="187"/>
      <c r="MJX20" s="187"/>
      <c r="MJY20" s="187"/>
      <c r="MJZ20" s="187"/>
      <c r="MKA20" s="187"/>
      <c r="MKB20" s="187"/>
      <c r="MKC20" s="187"/>
      <c r="MKD20" s="187"/>
      <c r="MKE20" s="187"/>
      <c r="MKF20" s="187"/>
      <c r="MKG20" s="187"/>
      <c r="MKH20" s="187"/>
      <c r="MKI20" s="187"/>
      <c r="MKJ20" s="187"/>
      <c r="MKK20" s="187"/>
      <c r="MKL20" s="187"/>
      <c r="MKM20" s="187"/>
      <c r="MKN20" s="187"/>
      <c r="MKO20" s="187"/>
      <c r="MKP20" s="187"/>
      <c r="MKQ20" s="187"/>
      <c r="MKR20" s="187"/>
      <c r="MKS20" s="187"/>
      <c r="MKT20" s="187"/>
      <c r="MKU20" s="187"/>
      <c r="MKV20" s="187"/>
      <c r="MKW20" s="187"/>
      <c r="MKX20" s="187"/>
      <c r="MKY20" s="187"/>
      <c r="MKZ20" s="187"/>
      <c r="MLA20" s="187"/>
      <c r="MLB20" s="187"/>
      <c r="MLC20" s="187"/>
      <c r="MLD20" s="187"/>
      <c r="MLE20" s="187"/>
      <c r="MLF20" s="187"/>
      <c r="MLG20" s="187"/>
      <c r="MLH20" s="187"/>
      <c r="MLI20" s="187"/>
      <c r="MLJ20" s="187"/>
      <c r="MLK20" s="187"/>
      <c r="MLL20" s="187"/>
      <c r="MLM20" s="187"/>
      <c r="MLN20" s="187"/>
      <c r="MLO20" s="187"/>
      <c r="MLP20" s="187"/>
      <c r="MLQ20" s="187"/>
      <c r="MLR20" s="187"/>
      <c r="MLS20" s="187"/>
      <c r="MLT20" s="187"/>
      <c r="MLU20" s="187"/>
      <c r="MLV20" s="187"/>
      <c r="MLW20" s="187"/>
      <c r="MLX20" s="187"/>
      <c r="MLY20" s="187"/>
      <c r="MLZ20" s="187"/>
      <c r="MMA20" s="187"/>
      <c r="MMB20" s="187"/>
      <c r="MMC20" s="187"/>
      <c r="MMD20" s="187"/>
      <c r="MME20" s="187"/>
      <c r="MMF20" s="187"/>
      <c r="MMG20" s="187"/>
      <c r="MMH20" s="187"/>
      <c r="MMI20" s="187"/>
      <c r="MMJ20" s="187"/>
      <c r="MMK20" s="187"/>
      <c r="MML20" s="187"/>
      <c r="MMM20" s="187"/>
      <c r="MMN20" s="187"/>
      <c r="MMO20" s="187"/>
      <c r="MMP20" s="187"/>
      <c r="MMQ20" s="187"/>
      <c r="MMR20" s="187"/>
      <c r="MMS20" s="187"/>
      <c r="MMT20" s="187"/>
      <c r="MMU20" s="187"/>
      <c r="MMV20" s="187"/>
      <c r="MMW20" s="187"/>
      <c r="MMX20" s="187"/>
      <c r="MMY20" s="187"/>
      <c r="MMZ20" s="187"/>
      <c r="MNA20" s="187"/>
      <c r="MNB20" s="187"/>
      <c r="MNC20" s="187"/>
      <c r="MND20" s="187"/>
      <c r="MNE20" s="187"/>
      <c r="MNF20" s="187"/>
      <c r="MNG20" s="187"/>
      <c r="MNH20" s="187"/>
      <c r="MNI20" s="187"/>
      <c r="MNJ20" s="187"/>
      <c r="MNK20" s="187"/>
      <c r="MNL20" s="187"/>
      <c r="MNM20" s="187"/>
      <c r="MNN20" s="187"/>
      <c r="MNO20" s="187"/>
      <c r="MNP20" s="187"/>
      <c r="MNQ20" s="187"/>
      <c r="MNR20" s="187"/>
      <c r="MNS20" s="187"/>
      <c r="MNT20" s="187"/>
      <c r="MNU20" s="187"/>
      <c r="MNV20" s="187"/>
      <c r="MNW20" s="187"/>
      <c r="MNX20" s="187"/>
      <c r="MNY20" s="187"/>
      <c r="MNZ20" s="187"/>
      <c r="MOA20" s="187"/>
      <c r="MOB20" s="187"/>
      <c r="MOC20" s="187"/>
      <c r="MOD20" s="187"/>
      <c r="MOE20" s="187"/>
      <c r="MOF20" s="187"/>
      <c r="MOG20" s="187"/>
      <c r="MOH20" s="187"/>
      <c r="MOI20" s="187"/>
      <c r="MOJ20" s="187"/>
      <c r="MOK20" s="187"/>
      <c r="MOL20" s="187"/>
      <c r="MOM20" s="187"/>
      <c r="MON20" s="187"/>
      <c r="MOO20" s="187"/>
      <c r="MOP20" s="187"/>
      <c r="MOQ20" s="187"/>
      <c r="MOR20" s="187"/>
      <c r="MOS20" s="187"/>
      <c r="MOT20" s="187"/>
      <c r="MOU20" s="187"/>
      <c r="MOV20" s="187"/>
      <c r="MOW20" s="187"/>
      <c r="MOX20" s="187"/>
      <c r="MOY20" s="187"/>
      <c r="MOZ20" s="187"/>
      <c r="MPA20" s="187"/>
      <c r="MPB20" s="187"/>
      <c r="MPC20" s="187"/>
      <c r="MPD20" s="187"/>
      <c r="MPE20" s="187"/>
      <c r="MPF20" s="187"/>
      <c r="MPG20" s="187"/>
      <c r="MPH20" s="187"/>
      <c r="MPI20" s="187"/>
      <c r="MPJ20" s="187"/>
      <c r="MPK20" s="187"/>
      <c r="MPL20" s="187"/>
      <c r="MPM20" s="187"/>
      <c r="MPN20" s="187"/>
      <c r="MPO20" s="187"/>
      <c r="MPP20" s="187"/>
      <c r="MPQ20" s="187"/>
      <c r="MPR20" s="187"/>
      <c r="MPS20" s="187"/>
      <c r="MPT20" s="187"/>
      <c r="MPU20" s="187"/>
      <c r="MPV20" s="187"/>
      <c r="MPW20" s="187"/>
      <c r="MPX20" s="187"/>
      <c r="MPY20" s="187"/>
      <c r="MPZ20" s="187"/>
      <c r="MQA20" s="187"/>
      <c r="MQB20" s="187"/>
      <c r="MQC20" s="187"/>
      <c r="MQD20" s="187"/>
      <c r="MQE20" s="187"/>
      <c r="MQF20" s="187"/>
      <c r="MQG20" s="187"/>
      <c r="MQH20" s="187"/>
      <c r="MQI20" s="187"/>
      <c r="MQJ20" s="187"/>
      <c r="MQK20" s="187"/>
      <c r="MQL20" s="187"/>
      <c r="MQM20" s="187"/>
      <c r="MQN20" s="187"/>
      <c r="MQO20" s="187"/>
      <c r="MQP20" s="187"/>
      <c r="MQQ20" s="187"/>
      <c r="MQR20" s="187"/>
      <c r="MQS20" s="187"/>
      <c r="MQT20" s="187"/>
      <c r="MQU20" s="187"/>
      <c r="MQV20" s="187"/>
      <c r="MQW20" s="187"/>
      <c r="MQX20" s="187"/>
      <c r="MQY20" s="187"/>
      <c r="MQZ20" s="187"/>
      <c r="MRA20" s="187"/>
      <c r="MRB20" s="187"/>
      <c r="MRC20" s="187"/>
      <c r="MRD20" s="187"/>
      <c r="MRE20" s="187"/>
      <c r="MRF20" s="187"/>
      <c r="MRG20" s="187"/>
      <c r="MRH20" s="187"/>
      <c r="MRI20" s="187"/>
      <c r="MRJ20" s="187"/>
      <c r="MRK20" s="187"/>
      <c r="MRL20" s="187"/>
      <c r="MRM20" s="187"/>
      <c r="MRN20" s="187"/>
      <c r="MRO20" s="187"/>
      <c r="MRP20" s="187"/>
      <c r="MRQ20" s="187"/>
      <c r="MRR20" s="187"/>
      <c r="MRS20" s="187"/>
      <c r="MRT20" s="187"/>
      <c r="MRU20" s="187"/>
      <c r="MRV20" s="187"/>
      <c r="MRW20" s="187"/>
      <c r="MRX20" s="187"/>
      <c r="MRY20" s="187"/>
      <c r="MRZ20" s="187"/>
      <c r="MSA20" s="187"/>
      <c r="MSB20" s="187"/>
      <c r="MSC20" s="187"/>
      <c r="MSD20" s="187"/>
      <c r="MSE20" s="187"/>
      <c r="MSF20" s="187"/>
      <c r="MSG20" s="187"/>
      <c r="MSH20" s="187"/>
      <c r="MSI20" s="187"/>
      <c r="MSJ20" s="187"/>
      <c r="MSK20" s="187"/>
      <c r="MSL20" s="187"/>
      <c r="MSM20" s="187"/>
      <c r="MSN20" s="187"/>
      <c r="MSO20" s="187"/>
      <c r="MSP20" s="187"/>
      <c r="MSQ20" s="187"/>
      <c r="MSR20" s="187"/>
      <c r="MSS20" s="187"/>
      <c r="MST20" s="187"/>
      <c r="MSU20" s="187"/>
      <c r="MSV20" s="187"/>
      <c r="MSW20" s="187"/>
      <c r="MSX20" s="187"/>
      <c r="MSY20" s="187"/>
      <c r="MSZ20" s="187"/>
      <c r="MTA20" s="187"/>
      <c r="MTB20" s="187"/>
      <c r="MTC20" s="187"/>
      <c r="MTD20" s="187"/>
      <c r="MTE20" s="187"/>
      <c r="MTF20" s="187"/>
      <c r="MTG20" s="187"/>
      <c r="MTH20" s="187"/>
      <c r="MTI20" s="187"/>
      <c r="MTJ20" s="187"/>
      <c r="MTK20" s="187"/>
      <c r="MTL20" s="187"/>
      <c r="MTM20" s="187"/>
      <c r="MTN20" s="187"/>
      <c r="MTO20" s="187"/>
      <c r="MTP20" s="187"/>
      <c r="MTQ20" s="187"/>
      <c r="MTR20" s="187"/>
      <c r="MTS20" s="187"/>
      <c r="MTT20" s="187"/>
      <c r="MTU20" s="187"/>
      <c r="MTV20" s="187"/>
      <c r="MTW20" s="187"/>
      <c r="MTX20" s="187"/>
      <c r="MTY20" s="187"/>
      <c r="MTZ20" s="187"/>
      <c r="MUA20" s="187"/>
      <c r="MUB20" s="187"/>
      <c r="MUC20" s="187"/>
      <c r="MUD20" s="187"/>
      <c r="MUE20" s="187"/>
      <c r="MUF20" s="187"/>
      <c r="MUG20" s="187"/>
      <c r="MUH20" s="187"/>
      <c r="MUI20" s="187"/>
      <c r="MUJ20" s="187"/>
      <c r="MUK20" s="187"/>
      <c r="MUL20" s="187"/>
      <c r="MUM20" s="187"/>
      <c r="MUN20" s="187"/>
      <c r="MUO20" s="187"/>
      <c r="MUP20" s="187"/>
      <c r="MUQ20" s="187"/>
      <c r="MUR20" s="187"/>
      <c r="MUS20" s="187"/>
      <c r="MUT20" s="187"/>
      <c r="MUU20" s="187"/>
      <c r="MUV20" s="187"/>
      <c r="MUW20" s="187"/>
      <c r="MUX20" s="187"/>
      <c r="MUY20" s="187"/>
      <c r="MUZ20" s="187"/>
      <c r="MVA20" s="187"/>
      <c r="MVB20" s="187"/>
      <c r="MVC20" s="187"/>
      <c r="MVD20" s="187"/>
      <c r="MVE20" s="187"/>
      <c r="MVF20" s="187"/>
      <c r="MVG20" s="187"/>
      <c r="MVH20" s="187"/>
      <c r="MVI20" s="187"/>
      <c r="MVJ20" s="187"/>
      <c r="MVK20" s="187"/>
      <c r="MVL20" s="187"/>
      <c r="MVM20" s="187"/>
      <c r="MVN20" s="187"/>
      <c r="MVO20" s="187"/>
      <c r="MVP20" s="187"/>
      <c r="MVQ20" s="187"/>
      <c r="MVR20" s="187"/>
      <c r="MVS20" s="187"/>
      <c r="MVT20" s="187"/>
      <c r="MVU20" s="187"/>
      <c r="MVV20" s="187"/>
      <c r="MVW20" s="187"/>
      <c r="MVX20" s="187"/>
      <c r="MVY20" s="187"/>
      <c r="MVZ20" s="187"/>
      <c r="MWA20" s="187"/>
      <c r="MWB20" s="187"/>
      <c r="MWC20" s="187"/>
      <c r="MWD20" s="187"/>
      <c r="MWE20" s="187"/>
      <c r="MWF20" s="187"/>
      <c r="MWG20" s="187"/>
      <c r="MWH20" s="187"/>
      <c r="MWI20" s="187"/>
      <c r="MWJ20" s="187"/>
      <c r="MWK20" s="187"/>
      <c r="MWL20" s="187"/>
      <c r="MWM20" s="187"/>
      <c r="MWN20" s="187"/>
      <c r="MWO20" s="187"/>
      <c r="MWP20" s="187"/>
      <c r="MWQ20" s="187"/>
      <c r="MWR20" s="187"/>
      <c r="MWS20" s="187"/>
      <c r="MWT20" s="187"/>
      <c r="MWU20" s="187"/>
      <c r="MWV20" s="187"/>
      <c r="MWW20" s="187"/>
      <c r="MWX20" s="187"/>
      <c r="MWY20" s="187"/>
      <c r="MWZ20" s="187"/>
      <c r="MXA20" s="187"/>
      <c r="MXB20" s="187"/>
      <c r="MXC20" s="187"/>
      <c r="MXD20" s="187"/>
      <c r="MXE20" s="187"/>
      <c r="MXF20" s="187"/>
      <c r="MXG20" s="187"/>
      <c r="MXH20" s="187"/>
      <c r="MXI20" s="187"/>
      <c r="MXJ20" s="187"/>
      <c r="MXK20" s="187"/>
      <c r="MXL20" s="187"/>
      <c r="MXM20" s="187"/>
      <c r="MXN20" s="187"/>
      <c r="MXO20" s="187"/>
      <c r="MXP20" s="187"/>
      <c r="MXQ20" s="187"/>
      <c r="MXR20" s="187"/>
      <c r="MXS20" s="187"/>
      <c r="MXT20" s="187"/>
      <c r="MXU20" s="187"/>
      <c r="MXV20" s="187"/>
      <c r="MXW20" s="187"/>
      <c r="MXX20" s="187"/>
      <c r="MXY20" s="187"/>
      <c r="MXZ20" s="187"/>
      <c r="MYA20" s="187"/>
      <c r="MYB20" s="187"/>
      <c r="MYC20" s="187"/>
      <c r="MYD20" s="187"/>
      <c r="MYE20" s="187"/>
      <c r="MYF20" s="187"/>
      <c r="MYG20" s="187"/>
      <c r="MYH20" s="187"/>
      <c r="MYI20" s="187"/>
      <c r="MYJ20" s="187"/>
      <c r="MYK20" s="187"/>
      <c r="MYL20" s="187"/>
      <c r="MYM20" s="187"/>
      <c r="MYN20" s="187"/>
      <c r="MYO20" s="187"/>
      <c r="MYP20" s="187"/>
      <c r="MYQ20" s="187"/>
      <c r="MYR20" s="187"/>
      <c r="MYS20" s="187"/>
      <c r="MYT20" s="187"/>
      <c r="MYU20" s="187"/>
      <c r="MYV20" s="187"/>
      <c r="MYW20" s="187"/>
      <c r="MYX20" s="187"/>
      <c r="MYY20" s="187"/>
      <c r="MYZ20" s="187"/>
      <c r="MZA20" s="187"/>
      <c r="MZB20" s="187"/>
      <c r="MZC20" s="187"/>
      <c r="MZD20" s="187"/>
      <c r="MZE20" s="187"/>
      <c r="MZF20" s="187"/>
      <c r="MZG20" s="187"/>
      <c r="MZH20" s="187"/>
      <c r="MZI20" s="187"/>
      <c r="MZJ20" s="187"/>
      <c r="MZK20" s="187"/>
      <c r="MZL20" s="187"/>
      <c r="MZM20" s="187"/>
      <c r="MZN20" s="187"/>
      <c r="MZO20" s="187"/>
      <c r="MZP20" s="187"/>
      <c r="MZQ20" s="187"/>
      <c r="MZR20" s="187"/>
      <c r="MZS20" s="187"/>
      <c r="MZT20" s="187"/>
      <c r="MZU20" s="187"/>
      <c r="MZV20" s="187"/>
      <c r="MZW20" s="187"/>
      <c r="MZX20" s="187"/>
      <c r="MZY20" s="187"/>
      <c r="MZZ20" s="187"/>
      <c r="NAA20" s="187"/>
      <c r="NAB20" s="187"/>
      <c r="NAC20" s="187"/>
      <c r="NAD20" s="187"/>
      <c r="NAE20" s="187"/>
      <c r="NAF20" s="187"/>
      <c r="NAG20" s="187"/>
      <c r="NAH20" s="187"/>
      <c r="NAI20" s="187"/>
      <c r="NAJ20" s="187"/>
      <c r="NAK20" s="187"/>
      <c r="NAL20" s="187"/>
      <c r="NAM20" s="187"/>
      <c r="NAN20" s="187"/>
      <c r="NAO20" s="187"/>
      <c r="NAP20" s="187"/>
      <c r="NAQ20" s="187"/>
      <c r="NAR20" s="187"/>
      <c r="NAS20" s="187"/>
      <c r="NAT20" s="187"/>
      <c r="NAU20" s="187"/>
      <c r="NAV20" s="187"/>
      <c r="NAW20" s="187"/>
      <c r="NAX20" s="187"/>
      <c r="NAY20" s="187"/>
      <c r="NAZ20" s="187"/>
      <c r="NBA20" s="187"/>
      <c r="NBB20" s="187"/>
      <c r="NBC20" s="187"/>
      <c r="NBD20" s="187"/>
      <c r="NBE20" s="187"/>
      <c r="NBF20" s="187"/>
      <c r="NBG20" s="187"/>
      <c r="NBH20" s="187"/>
      <c r="NBI20" s="187"/>
      <c r="NBJ20" s="187"/>
      <c r="NBK20" s="187"/>
      <c r="NBL20" s="187"/>
      <c r="NBM20" s="187"/>
      <c r="NBN20" s="187"/>
      <c r="NBO20" s="187"/>
      <c r="NBP20" s="187"/>
      <c r="NBQ20" s="187"/>
      <c r="NBR20" s="187"/>
      <c r="NBS20" s="187"/>
      <c r="NBT20" s="187"/>
      <c r="NBU20" s="187"/>
      <c r="NBV20" s="187"/>
      <c r="NBW20" s="187"/>
      <c r="NBX20" s="187"/>
      <c r="NBY20" s="187"/>
      <c r="NBZ20" s="187"/>
      <c r="NCA20" s="187"/>
      <c r="NCB20" s="187"/>
      <c r="NCC20" s="187"/>
      <c r="NCD20" s="187"/>
      <c r="NCE20" s="187"/>
      <c r="NCF20" s="187"/>
      <c r="NCG20" s="187"/>
      <c r="NCH20" s="187"/>
      <c r="NCI20" s="187"/>
      <c r="NCJ20" s="187"/>
      <c r="NCK20" s="187"/>
      <c r="NCL20" s="187"/>
      <c r="NCM20" s="187"/>
      <c r="NCN20" s="187"/>
      <c r="NCO20" s="187"/>
      <c r="NCP20" s="187"/>
      <c r="NCQ20" s="187"/>
      <c r="NCR20" s="187"/>
      <c r="NCS20" s="187"/>
      <c r="NCT20" s="187"/>
      <c r="NCU20" s="187"/>
      <c r="NCV20" s="187"/>
      <c r="NCW20" s="187"/>
      <c r="NCX20" s="187"/>
      <c r="NCY20" s="187"/>
      <c r="NCZ20" s="187"/>
      <c r="NDA20" s="187"/>
      <c r="NDB20" s="187"/>
      <c r="NDC20" s="187"/>
      <c r="NDD20" s="187"/>
      <c r="NDE20" s="187"/>
      <c r="NDF20" s="187"/>
      <c r="NDG20" s="187"/>
      <c r="NDH20" s="187"/>
      <c r="NDI20" s="187"/>
      <c r="NDJ20" s="187"/>
      <c r="NDK20" s="187"/>
      <c r="NDL20" s="187"/>
      <c r="NDM20" s="187"/>
      <c r="NDN20" s="187"/>
      <c r="NDO20" s="187"/>
      <c r="NDP20" s="187"/>
      <c r="NDQ20" s="187"/>
      <c r="NDR20" s="187"/>
      <c r="NDS20" s="187"/>
      <c r="NDT20" s="187"/>
      <c r="NDU20" s="187"/>
      <c r="NDV20" s="187"/>
      <c r="NDW20" s="187"/>
      <c r="NDX20" s="187"/>
      <c r="NDY20" s="187"/>
      <c r="NDZ20" s="187"/>
      <c r="NEA20" s="187"/>
      <c r="NEB20" s="187"/>
      <c r="NEC20" s="187"/>
      <c r="NED20" s="187"/>
      <c r="NEE20" s="187"/>
      <c r="NEF20" s="187"/>
      <c r="NEG20" s="187"/>
      <c r="NEH20" s="187"/>
      <c r="NEI20" s="187"/>
      <c r="NEJ20" s="187"/>
      <c r="NEK20" s="187"/>
      <c r="NEL20" s="187"/>
      <c r="NEM20" s="187"/>
      <c r="NEN20" s="187"/>
      <c r="NEO20" s="187"/>
      <c r="NEP20" s="187"/>
      <c r="NEQ20" s="187"/>
      <c r="NER20" s="187"/>
      <c r="NES20" s="187"/>
      <c r="NET20" s="187"/>
      <c r="NEU20" s="187"/>
      <c r="NEV20" s="187"/>
      <c r="NEW20" s="187"/>
      <c r="NEX20" s="187"/>
      <c r="NEY20" s="187"/>
      <c r="NEZ20" s="187"/>
      <c r="NFA20" s="187"/>
      <c r="NFB20" s="187"/>
      <c r="NFC20" s="187"/>
      <c r="NFD20" s="187"/>
      <c r="NFE20" s="187"/>
      <c r="NFF20" s="187"/>
      <c r="NFG20" s="187"/>
      <c r="NFH20" s="187"/>
      <c r="NFI20" s="187"/>
      <c r="NFJ20" s="187"/>
      <c r="NFK20" s="187"/>
      <c r="NFL20" s="187"/>
      <c r="NFM20" s="187"/>
      <c r="NFN20" s="187"/>
      <c r="NFO20" s="187"/>
      <c r="NFP20" s="187"/>
      <c r="NFQ20" s="187"/>
      <c r="NFR20" s="187"/>
      <c r="NFS20" s="187"/>
      <c r="NFT20" s="187"/>
      <c r="NFU20" s="187"/>
      <c r="NFV20" s="187"/>
      <c r="NFW20" s="187"/>
      <c r="NFX20" s="187"/>
      <c r="NFY20" s="187"/>
      <c r="NFZ20" s="187"/>
      <c r="NGA20" s="187"/>
      <c r="NGB20" s="187"/>
      <c r="NGC20" s="187"/>
      <c r="NGD20" s="187"/>
      <c r="NGE20" s="187"/>
      <c r="NGF20" s="187"/>
      <c r="NGG20" s="187"/>
      <c r="NGH20" s="187"/>
      <c r="NGI20" s="187"/>
      <c r="NGJ20" s="187"/>
      <c r="NGK20" s="187"/>
      <c r="NGL20" s="187"/>
      <c r="NGM20" s="187"/>
      <c r="NGN20" s="187"/>
      <c r="NGO20" s="187"/>
      <c r="NGP20" s="187"/>
      <c r="NGQ20" s="187"/>
      <c r="NGR20" s="187"/>
      <c r="NGS20" s="187"/>
      <c r="NGT20" s="187"/>
      <c r="NGU20" s="187"/>
      <c r="NGV20" s="187"/>
      <c r="NGW20" s="187"/>
      <c r="NGX20" s="187"/>
      <c r="NGY20" s="187"/>
      <c r="NGZ20" s="187"/>
      <c r="NHA20" s="187"/>
      <c r="NHB20" s="187"/>
      <c r="NHC20" s="187"/>
      <c r="NHD20" s="187"/>
      <c r="NHE20" s="187"/>
      <c r="NHF20" s="187"/>
      <c r="NHG20" s="187"/>
      <c r="NHH20" s="187"/>
      <c r="NHI20" s="187"/>
      <c r="NHJ20" s="187"/>
      <c r="NHK20" s="187"/>
      <c r="NHL20" s="187"/>
      <c r="NHM20" s="187"/>
      <c r="NHN20" s="187"/>
      <c r="NHO20" s="187"/>
      <c r="NHP20" s="187"/>
      <c r="NHQ20" s="187"/>
      <c r="NHR20" s="187"/>
      <c r="NHS20" s="187"/>
      <c r="NHT20" s="187"/>
      <c r="NHU20" s="187"/>
      <c r="NHV20" s="187"/>
      <c r="NHW20" s="187"/>
      <c r="NHX20" s="187"/>
      <c r="NHY20" s="187"/>
      <c r="NHZ20" s="187"/>
      <c r="NIA20" s="187"/>
      <c r="NIB20" s="187"/>
      <c r="NIC20" s="187"/>
      <c r="NID20" s="187"/>
      <c r="NIE20" s="187"/>
      <c r="NIF20" s="187"/>
      <c r="NIG20" s="187"/>
      <c r="NIH20" s="187"/>
      <c r="NII20" s="187"/>
      <c r="NIJ20" s="187"/>
      <c r="NIK20" s="187"/>
      <c r="NIL20" s="187"/>
      <c r="NIM20" s="187"/>
      <c r="NIN20" s="187"/>
      <c r="NIO20" s="187"/>
      <c r="NIP20" s="187"/>
      <c r="NIQ20" s="187"/>
      <c r="NIR20" s="187"/>
      <c r="NIS20" s="187"/>
      <c r="NIT20" s="187"/>
      <c r="NIU20" s="187"/>
      <c r="NIV20" s="187"/>
      <c r="NIW20" s="187"/>
      <c r="NIX20" s="187"/>
      <c r="NIY20" s="187"/>
      <c r="NIZ20" s="187"/>
      <c r="NJA20" s="187"/>
      <c r="NJB20" s="187"/>
      <c r="NJC20" s="187"/>
      <c r="NJD20" s="187"/>
      <c r="NJE20" s="187"/>
      <c r="NJF20" s="187"/>
      <c r="NJG20" s="187"/>
      <c r="NJH20" s="187"/>
      <c r="NJI20" s="187"/>
      <c r="NJJ20" s="187"/>
      <c r="NJK20" s="187"/>
      <c r="NJL20" s="187"/>
      <c r="NJM20" s="187"/>
      <c r="NJN20" s="187"/>
      <c r="NJO20" s="187"/>
      <c r="NJP20" s="187"/>
      <c r="NJQ20" s="187"/>
      <c r="NJR20" s="187"/>
      <c r="NJS20" s="187"/>
      <c r="NJT20" s="187"/>
      <c r="NJU20" s="187"/>
      <c r="NJV20" s="187"/>
      <c r="NJW20" s="187"/>
      <c r="NJX20" s="187"/>
      <c r="NJY20" s="187"/>
      <c r="NJZ20" s="187"/>
      <c r="NKA20" s="187"/>
      <c r="NKB20" s="187"/>
      <c r="NKC20" s="187"/>
      <c r="NKD20" s="187"/>
      <c r="NKE20" s="187"/>
      <c r="NKF20" s="187"/>
      <c r="NKG20" s="187"/>
      <c r="NKH20" s="187"/>
      <c r="NKI20" s="187"/>
      <c r="NKJ20" s="187"/>
      <c r="NKK20" s="187"/>
      <c r="NKL20" s="187"/>
      <c r="NKM20" s="187"/>
      <c r="NKN20" s="187"/>
      <c r="NKO20" s="187"/>
      <c r="NKP20" s="187"/>
      <c r="NKQ20" s="187"/>
      <c r="NKR20" s="187"/>
      <c r="NKS20" s="187"/>
      <c r="NKT20" s="187"/>
      <c r="NKU20" s="187"/>
      <c r="NKV20" s="187"/>
      <c r="NKW20" s="187"/>
      <c r="NKX20" s="187"/>
      <c r="NKY20" s="187"/>
      <c r="NKZ20" s="187"/>
      <c r="NLA20" s="187"/>
      <c r="NLB20" s="187"/>
      <c r="NLC20" s="187"/>
      <c r="NLD20" s="187"/>
      <c r="NLE20" s="187"/>
      <c r="NLF20" s="187"/>
      <c r="NLG20" s="187"/>
      <c r="NLH20" s="187"/>
      <c r="NLI20" s="187"/>
      <c r="NLJ20" s="187"/>
      <c r="NLK20" s="187"/>
      <c r="NLL20" s="187"/>
      <c r="NLM20" s="187"/>
      <c r="NLN20" s="187"/>
      <c r="NLO20" s="187"/>
      <c r="NLP20" s="187"/>
      <c r="NLQ20" s="187"/>
      <c r="NLR20" s="187"/>
      <c r="NLS20" s="187"/>
      <c r="NLT20" s="187"/>
      <c r="NLU20" s="187"/>
      <c r="NLV20" s="187"/>
      <c r="NLW20" s="187"/>
      <c r="NLX20" s="187"/>
      <c r="NLY20" s="187"/>
      <c r="NLZ20" s="187"/>
      <c r="NMA20" s="187"/>
      <c r="NMB20" s="187"/>
      <c r="NMC20" s="187"/>
      <c r="NMD20" s="187"/>
      <c r="NME20" s="187"/>
      <c r="NMF20" s="187"/>
      <c r="NMG20" s="187"/>
      <c r="NMH20" s="187"/>
      <c r="NMI20" s="187"/>
      <c r="NMJ20" s="187"/>
      <c r="NMK20" s="187"/>
      <c r="NML20" s="187"/>
      <c r="NMM20" s="187"/>
      <c r="NMN20" s="187"/>
      <c r="NMO20" s="187"/>
      <c r="NMP20" s="187"/>
      <c r="NMQ20" s="187"/>
      <c r="NMR20" s="187"/>
      <c r="NMS20" s="187"/>
      <c r="NMT20" s="187"/>
      <c r="NMU20" s="187"/>
      <c r="NMV20" s="187"/>
      <c r="NMW20" s="187"/>
      <c r="NMX20" s="187"/>
      <c r="NMY20" s="187"/>
      <c r="NMZ20" s="187"/>
      <c r="NNA20" s="187"/>
      <c r="NNB20" s="187"/>
      <c r="NNC20" s="187"/>
      <c r="NND20" s="187"/>
      <c r="NNE20" s="187"/>
      <c r="NNF20" s="187"/>
      <c r="NNG20" s="187"/>
      <c r="NNH20" s="187"/>
      <c r="NNI20" s="187"/>
      <c r="NNJ20" s="187"/>
      <c r="NNK20" s="187"/>
      <c r="NNL20" s="187"/>
      <c r="NNM20" s="187"/>
      <c r="NNN20" s="187"/>
      <c r="NNO20" s="187"/>
      <c r="NNP20" s="187"/>
      <c r="NNQ20" s="187"/>
      <c r="NNR20" s="187"/>
      <c r="NNS20" s="187"/>
      <c r="NNT20" s="187"/>
      <c r="NNU20" s="187"/>
      <c r="NNV20" s="187"/>
      <c r="NNW20" s="187"/>
      <c r="NNX20" s="187"/>
      <c r="NNY20" s="187"/>
      <c r="NNZ20" s="187"/>
      <c r="NOA20" s="187"/>
      <c r="NOB20" s="187"/>
      <c r="NOC20" s="187"/>
      <c r="NOD20" s="187"/>
      <c r="NOE20" s="187"/>
      <c r="NOF20" s="187"/>
      <c r="NOG20" s="187"/>
      <c r="NOH20" s="187"/>
      <c r="NOI20" s="187"/>
      <c r="NOJ20" s="187"/>
      <c r="NOK20" s="187"/>
      <c r="NOL20" s="187"/>
      <c r="NOM20" s="187"/>
      <c r="NON20" s="187"/>
      <c r="NOO20" s="187"/>
      <c r="NOP20" s="187"/>
      <c r="NOQ20" s="187"/>
      <c r="NOR20" s="187"/>
      <c r="NOS20" s="187"/>
      <c r="NOT20" s="187"/>
      <c r="NOU20" s="187"/>
      <c r="NOV20" s="187"/>
      <c r="NOW20" s="187"/>
      <c r="NOX20" s="187"/>
      <c r="NOY20" s="187"/>
      <c r="NOZ20" s="187"/>
      <c r="NPA20" s="187"/>
      <c r="NPB20" s="187"/>
      <c r="NPC20" s="187"/>
      <c r="NPD20" s="187"/>
      <c r="NPE20" s="187"/>
      <c r="NPF20" s="187"/>
      <c r="NPG20" s="187"/>
      <c r="NPH20" s="187"/>
      <c r="NPI20" s="187"/>
      <c r="NPJ20" s="187"/>
      <c r="NPK20" s="187"/>
      <c r="NPL20" s="187"/>
      <c r="NPM20" s="187"/>
      <c r="NPN20" s="187"/>
      <c r="NPO20" s="187"/>
      <c r="NPP20" s="187"/>
      <c r="NPQ20" s="187"/>
      <c r="NPR20" s="187"/>
      <c r="NPS20" s="187"/>
      <c r="NPT20" s="187"/>
      <c r="NPU20" s="187"/>
      <c r="NPV20" s="187"/>
      <c r="NPW20" s="187"/>
      <c r="NPX20" s="187"/>
      <c r="NPY20" s="187"/>
      <c r="NPZ20" s="187"/>
      <c r="NQA20" s="187"/>
      <c r="NQB20" s="187"/>
      <c r="NQC20" s="187"/>
      <c r="NQD20" s="187"/>
      <c r="NQE20" s="187"/>
      <c r="NQF20" s="187"/>
      <c r="NQG20" s="187"/>
      <c r="NQH20" s="187"/>
      <c r="NQI20" s="187"/>
      <c r="NQJ20" s="187"/>
      <c r="NQK20" s="187"/>
      <c r="NQL20" s="187"/>
      <c r="NQM20" s="187"/>
      <c r="NQN20" s="187"/>
      <c r="NQO20" s="187"/>
      <c r="NQP20" s="187"/>
      <c r="NQQ20" s="187"/>
      <c r="NQR20" s="187"/>
      <c r="NQS20" s="187"/>
      <c r="NQT20" s="187"/>
      <c r="NQU20" s="187"/>
      <c r="NQV20" s="187"/>
      <c r="NQW20" s="187"/>
      <c r="NQX20" s="187"/>
      <c r="NQY20" s="187"/>
      <c r="NQZ20" s="187"/>
      <c r="NRA20" s="187"/>
      <c r="NRB20" s="187"/>
      <c r="NRC20" s="187"/>
      <c r="NRD20" s="187"/>
      <c r="NRE20" s="187"/>
      <c r="NRF20" s="187"/>
      <c r="NRG20" s="187"/>
      <c r="NRH20" s="187"/>
      <c r="NRI20" s="187"/>
      <c r="NRJ20" s="187"/>
      <c r="NRK20" s="187"/>
      <c r="NRL20" s="187"/>
      <c r="NRM20" s="187"/>
      <c r="NRN20" s="187"/>
      <c r="NRO20" s="187"/>
      <c r="NRP20" s="187"/>
      <c r="NRQ20" s="187"/>
      <c r="NRR20" s="187"/>
      <c r="NRS20" s="187"/>
      <c r="NRT20" s="187"/>
      <c r="NRU20" s="187"/>
      <c r="NRV20" s="187"/>
      <c r="NRW20" s="187"/>
      <c r="NRX20" s="187"/>
      <c r="NRY20" s="187"/>
      <c r="NRZ20" s="187"/>
      <c r="NSA20" s="187"/>
      <c r="NSB20" s="187"/>
      <c r="NSC20" s="187"/>
      <c r="NSD20" s="187"/>
      <c r="NSE20" s="187"/>
      <c r="NSF20" s="187"/>
      <c r="NSG20" s="187"/>
      <c r="NSH20" s="187"/>
      <c r="NSI20" s="187"/>
      <c r="NSJ20" s="187"/>
      <c r="NSK20" s="187"/>
      <c r="NSL20" s="187"/>
      <c r="NSM20" s="187"/>
      <c r="NSN20" s="187"/>
      <c r="NSO20" s="187"/>
      <c r="NSP20" s="187"/>
      <c r="NSQ20" s="187"/>
      <c r="NSR20" s="187"/>
      <c r="NSS20" s="187"/>
      <c r="NST20" s="187"/>
      <c r="NSU20" s="187"/>
      <c r="NSV20" s="187"/>
      <c r="NSW20" s="187"/>
      <c r="NSX20" s="187"/>
      <c r="NSY20" s="187"/>
      <c r="NSZ20" s="187"/>
      <c r="NTA20" s="187"/>
      <c r="NTB20" s="187"/>
      <c r="NTC20" s="187"/>
      <c r="NTD20" s="187"/>
      <c r="NTE20" s="187"/>
      <c r="NTF20" s="187"/>
      <c r="NTG20" s="187"/>
      <c r="NTH20" s="187"/>
      <c r="NTI20" s="187"/>
      <c r="NTJ20" s="187"/>
      <c r="NTK20" s="187"/>
      <c r="NTL20" s="187"/>
      <c r="NTM20" s="187"/>
      <c r="NTN20" s="187"/>
      <c r="NTO20" s="187"/>
      <c r="NTP20" s="187"/>
      <c r="NTQ20" s="187"/>
      <c r="NTR20" s="187"/>
      <c r="NTS20" s="187"/>
      <c r="NTT20" s="187"/>
      <c r="NTU20" s="187"/>
      <c r="NTV20" s="187"/>
      <c r="NTW20" s="187"/>
      <c r="NTX20" s="187"/>
      <c r="NTY20" s="187"/>
      <c r="NTZ20" s="187"/>
      <c r="NUA20" s="187"/>
      <c r="NUB20" s="187"/>
      <c r="NUC20" s="187"/>
      <c r="NUD20" s="187"/>
      <c r="NUE20" s="187"/>
      <c r="NUF20" s="187"/>
      <c r="NUG20" s="187"/>
      <c r="NUH20" s="187"/>
      <c r="NUI20" s="187"/>
      <c r="NUJ20" s="187"/>
      <c r="NUK20" s="187"/>
      <c r="NUL20" s="187"/>
      <c r="NUM20" s="187"/>
      <c r="NUN20" s="187"/>
      <c r="NUO20" s="187"/>
      <c r="NUP20" s="187"/>
      <c r="NUQ20" s="187"/>
      <c r="NUR20" s="187"/>
      <c r="NUS20" s="187"/>
      <c r="NUT20" s="187"/>
      <c r="NUU20" s="187"/>
      <c r="NUV20" s="187"/>
      <c r="NUW20" s="187"/>
      <c r="NUX20" s="187"/>
      <c r="NUY20" s="187"/>
      <c r="NUZ20" s="187"/>
      <c r="NVA20" s="187"/>
      <c r="NVB20" s="187"/>
      <c r="NVC20" s="187"/>
      <c r="NVD20" s="187"/>
      <c r="NVE20" s="187"/>
      <c r="NVF20" s="187"/>
      <c r="NVG20" s="187"/>
      <c r="NVH20" s="187"/>
      <c r="NVI20" s="187"/>
      <c r="NVJ20" s="187"/>
      <c r="NVK20" s="187"/>
      <c r="NVL20" s="187"/>
      <c r="NVM20" s="187"/>
      <c r="NVN20" s="187"/>
      <c r="NVO20" s="187"/>
      <c r="NVP20" s="187"/>
      <c r="NVQ20" s="187"/>
      <c r="NVR20" s="187"/>
      <c r="NVS20" s="187"/>
      <c r="NVT20" s="187"/>
      <c r="NVU20" s="187"/>
      <c r="NVV20" s="187"/>
      <c r="NVW20" s="187"/>
      <c r="NVX20" s="187"/>
      <c r="NVY20" s="187"/>
      <c r="NVZ20" s="187"/>
      <c r="NWA20" s="187"/>
      <c r="NWB20" s="187"/>
      <c r="NWC20" s="187"/>
      <c r="NWD20" s="187"/>
      <c r="NWE20" s="187"/>
      <c r="NWF20" s="187"/>
      <c r="NWG20" s="187"/>
      <c r="NWH20" s="187"/>
      <c r="NWI20" s="187"/>
      <c r="NWJ20" s="187"/>
      <c r="NWK20" s="187"/>
      <c r="NWL20" s="187"/>
      <c r="NWM20" s="187"/>
      <c r="NWN20" s="187"/>
      <c r="NWO20" s="187"/>
      <c r="NWP20" s="187"/>
      <c r="NWQ20" s="187"/>
      <c r="NWR20" s="187"/>
      <c r="NWS20" s="187"/>
      <c r="NWT20" s="187"/>
      <c r="NWU20" s="187"/>
      <c r="NWV20" s="187"/>
      <c r="NWW20" s="187"/>
      <c r="NWX20" s="187"/>
      <c r="NWY20" s="187"/>
      <c r="NWZ20" s="187"/>
      <c r="NXA20" s="187"/>
      <c r="NXB20" s="187"/>
      <c r="NXC20" s="187"/>
      <c r="NXD20" s="187"/>
      <c r="NXE20" s="187"/>
      <c r="NXF20" s="187"/>
      <c r="NXG20" s="187"/>
      <c r="NXH20" s="187"/>
      <c r="NXI20" s="187"/>
      <c r="NXJ20" s="187"/>
      <c r="NXK20" s="187"/>
      <c r="NXL20" s="187"/>
      <c r="NXM20" s="187"/>
      <c r="NXN20" s="187"/>
      <c r="NXO20" s="187"/>
      <c r="NXP20" s="187"/>
      <c r="NXQ20" s="187"/>
      <c r="NXR20" s="187"/>
      <c r="NXS20" s="187"/>
      <c r="NXT20" s="187"/>
      <c r="NXU20" s="187"/>
      <c r="NXV20" s="187"/>
      <c r="NXW20" s="187"/>
      <c r="NXX20" s="187"/>
      <c r="NXY20" s="187"/>
      <c r="NXZ20" s="187"/>
      <c r="NYA20" s="187"/>
      <c r="NYB20" s="187"/>
      <c r="NYC20" s="187"/>
      <c r="NYD20" s="187"/>
      <c r="NYE20" s="187"/>
      <c r="NYF20" s="187"/>
      <c r="NYG20" s="187"/>
      <c r="NYH20" s="187"/>
      <c r="NYI20" s="187"/>
      <c r="NYJ20" s="187"/>
      <c r="NYK20" s="187"/>
      <c r="NYL20" s="187"/>
      <c r="NYM20" s="187"/>
      <c r="NYN20" s="187"/>
      <c r="NYO20" s="187"/>
      <c r="NYP20" s="187"/>
      <c r="NYQ20" s="187"/>
      <c r="NYR20" s="187"/>
      <c r="NYS20" s="187"/>
      <c r="NYT20" s="187"/>
      <c r="NYU20" s="187"/>
      <c r="NYV20" s="187"/>
      <c r="NYW20" s="187"/>
      <c r="NYX20" s="187"/>
      <c r="NYY20" s="187"/>
      <c r="NYZ20" s="187"/>
      <c r="NZA20" s="187"/>
      <c r="NZB20" s="187"/>
      <c r="NZC20" s="187"/>
      <c r="NZD20" s="187"/>
      <c r="NZE20" s="187"/>
      <c r="NZF20" s="187"/>
      <c r="NZG20" s="187"/>
      <c r="NZH20" s="187"/>
      <c r="NZI20" s="187"/>
      <c r="NZJ20" s="187"/>
      <c r="NZK20" s="187"/>
      <c r="NZL20" s="187"/>
      <c r="NZM20" s="187"/>
      <c r="NZN20" s="187"/>
      <c r="NZO20" s="187"/>
      <c r="NZP20" s="187"/>
      <c r="NZQ20" s="187"/>
      <c r="NZR20" s="187"/>
      <c r="NZS20" s="187"/>
      <c r="NZT20" s="187"/>
      <c r="NZU20" s="187"/>
      <c r="NZV20" s="187"/>
      <c r="NZW20" s="187"/>
      <c r="NZX20" s="187"/>
      <c r="NZY20" s="187"/>
      <c r="NZZ20" s="187"/>
      <c r="OAA20" s="187"/>
      <c r="OAB20" s="187"/>
      <c r="OAC20" s="187"/>
      <c r="OAD20" s="187"/>
      <c r="OAE20" s="187"/>
      <c r="OAF20" s="187"/>
      <c r="OAG20" s="187"/>
      <c r="OAH20" s="187"/>
      <c r="OAI20" s="187"/>
      <c r="OAJ20" s="187"/>
      <c r="OAK20" s="187"/>
      <c r="OAL20" s="187"/>
      <c r="OAM20" s="187"/>
      <c r="OAN20" s="187"/>
      <c r="OAO20" s="187"/>
      <c r="OAP20" s="187"/>
      <c r="OAQ20" s="187"/>
      <c r="OAR20" s="187"/>
      <c r="OAS20" s="187"/>
      <c r="OAT20" s="187"/>
      <c r="OAU20" s="187"/>
      <c r="OAV20" s="187"/>
      <c r="OAW20" s="187"/>
      <c r="OAX20" s="187"/>
      <c r="OAY20" s="187"/>
      <c r="OAZ20" s="187"/>
      <c r="OBA20" s="187"/>
      <c r="OBB20" s="187"/>
      <c r="OBC20" s="187"/>
      <c r="OBD20" s="187"/>
      <c r="OBE20" s="187"/>
      <c r="OBF20" s="187"/>
      <c r="OBG20" s="187"/>
      <c r="OBH20" s="187"/>
      <c r="OBI20" s="187"/>
      <c r="OBJ20" s="187"/>
      <c r="OBK20" s="187"/>
      <c r="OBL20" s="187"/>
      <c r="OBM20" s="187"/>
      <c r="OBN20" s="187"/>
      <c r="OBO20" s="187"/>
      <c r="OBP20" s="187"/>
      <c r="OBQ20" s="187"/>
      <c r="OBR20" s="187"/>
      <c r="OBS20" s="187"/>
      <c r="OBT20" s="187"/>
      <c r="OBU20" s="187"/>
      <c r="OBV20" s="187"/>
      <c r="OBW20" s="187"/>
      <c r="OBX20" s="187"/>
      <c r="OBY20" s="187"/>
      <c r="OBZ20" s="187"/>
      <c r="OCA20" s="187"/>
      <c r="OCB20" s="187"/>
      <c r="OCC20" s="187"/>
      <c r="OCD20" s="187"/>
      <c r="OCE20" s="187"/>
      <c r="OCF20" s="187"/>
      <c r="OCG20" s="187"/>
      <c r="OCH20" s="187"/>
      <c r="OCI20" s="187"/>
      <c r="OCJ20" s="187"/>
      <c r="OCK20" s="187"/>
      <c r="OCL20" s="187"/>
      <c r="OCM20" s="187"/>
      <c r="OCN20" s="187"/>
      <c r="OCO20" s="187"/>
      <c r="OCP20" s="187"/>
      <c r="OCQ20" s="187"/>
      <c r="OCR20" s="187"/>
      <c r="OCS20" s="187"/>
      <c r="OCT20" s="187"/>
      <c r="OCU20" s="187"/>
      <c r="OCV20" s="187"/>
      <c r="OCW20" s="187"/>
      <c r="OCX20" s="187"/>
      <c r="OCY20" s="187"/>
      <c r="OCZ20" s="187"/>
      <c r="ODA20" s="187"/>
      <c r="ODB20" s="187"/>
      <c r="ODC20" s="187"/>
      <c r="ODD20" s="187"/>
      <c r="ODE20" s="187"/>
      <c r="ODF20" s="187"/>
      <c r="ODG20" s="187"/>
      <c r="ODH20" s="187"/>
      <c r="ODI20" s="187"/>
      <c r="ODJ20" s="187"/>
      <c r="ODK20" s="187"/>
      <c r="ODL20" s="187"/>
      <c r="ODM20" s="187"/>
      <c r="ODN20" s="187"/>
      <c r="ODO20" s="187"/>
      <c r="ODP20" s="187"/>
      <c r="ODQ20" s="187"/>
      <c r="ODR20" s="187"/>
      <c r="ODS20" s="187"/>
      <c r="ODT20" s="187"/>
      <c r="ODU20" s="187"/>
      <c r="ODV20" s="187"/>
      <c r="ODW20" s="187"/>
      <c r="ODX20" s="187"/>
      <c r="ODY20" s="187"/>
      <c r="ODZ20" s="187"/>
      <c r="OEA20" s="187"/>
      <c r="OEB20" s="187"/>
      <c r="OEC20" s="187"/>
      <c r="OED20" s="187"/>
      <c r="OEE20" s="187"/>
      <c r="OEF20" s="187"/>
      <c r="OEG20" s="187"/>
      <c r="OEH20" s="187"/>
      <c r="OEI20" s="187"/>
      <c r="OEJ20" s="187"/>
      <c r="OEK20" s="187"/>
      <c r="OEL20" s="187"/>
      <c r="OEM20" s="187"/>
      <c r="OEN20" s="187"/>
      <c r="OEO20" s="187"/>
      <c r="OEP20" s="187"/>
      <c r="OEQ20" s="187"/>
      <c r="OER20" s="187"/>
      <c r="OES20" s="187"/>
      <c r="OET20" s="187"/>
      <c r="OEU20" s="187"/>
      <c r="OEV20" s="187"/>
      <c r="OEW20" s="187"/>
      <c r="OEX20" s="187"/>
      <c r="OEY20" s="187"/>
      <c r="OEZ20" s="187"/>
      <c r="OFA20" s="187"/>
      <c r="OFB20" s="187"/>
      <c r="OFC20" s="187"/>
      <c r="OFD20" s="187"/>
      <c r="OFE20" s="187"/>
      <c r="OFF20" s="187"/>
      <c r="OFG20" s="187"/>
      <c r="OFH20" s="187"/>
      <c r="OFI20" s="187"/>
      <c r="OFJ20" s="187"/>
      <c r="OFK20" s="187"/>
      <c r="OFL20" s="187"/>
      <c r="OFM20" s="187"/>
      <c r="OFN20" s="187"/>
      <c r="OFO20" s="187"/>
      <c r="OFP20" s="187"/>
      <c r="OFQ20" s="187"/>
      <c r="OFR20" s="187"/>
      <c r="OFS20" s="187"/>
      <c r="OFT20" s="187"/>
      <c r="OFU20" s="187"/>
      <c r="OFV20" s="187"/>
      <c r="OFW20" s="187"/>
      <c r="OFX20" s="187"/>
      <c r="OFY20" s="187"/>
      <c r="OFZ20" s="187"/>
      <c r="OGA20" s="187"/>
      <c r="OGB20" s="187"/>
      <c r="OGC20" s="187"/>
      <c r="OGD20" s="187"/>
      <c r="OGE20" s="187"/>
      <c r="OGF20" s="187"/>
      <c r="OGG20" s="187"/>
      <c r="OGH20" s="187"/>
      <c r="OGI20" s="187"/>
      <c r="OGJ20" s="187"/>
      <c r="OGK20" s="187"/>
      <c r="OGL20" s="187"/>
      <c r="OGM20" s="187"/>
      <c r="OGN20" s="187"/>
      <c r="OGO20" s="187"/>
      <c r="OGP20" s="187"/>
      <c r="OGQ20" s="187"/>
      <c r="OGR20" s="187"/>
      <c r="OGS20" s="187"/>
      <c r="OGT20" s="187"/>
      <c r="OGU20" s="187"/>
      <c r="OGV20" s="187"/>
      <c r="OGW20" s="187"/>
      <c r="OGX20" s="187"/>
      <c r="OGY20" s="187"/>
      <c r="OGZ20" s="187"/>
      <c r="OHA20" s="187"/>
      <c r="OHB20" s="187"/>
      <c r="OHC20" s="187"/>
      <c r="OHD20" s="187"/>
      <c r="OHE20" s="187"/>
      <c r="OHF20" s="187"/>
      <c r="OHG20" s="187"/>
      <c r="OHH20" s="187"/>
      <c r="OHI20" s="187"/>
      <c r="OHJ20" s="187"/>
      <c r="OHK20" s="187"/>
      <c r="OHL20" s="187"/>
      <c r="OHM20" s="187"/>
      <c r="OHN20" s="187"/>
      <c r="OHO20" s="187"/>
      <c r="OHP20" s="187"/>
      <c r="OHQ20" s="187"/>
      <c r="OHR20" s="187"/>
      <c r="OHS20" s="187"/>
      <c r="OHT20" s="187"/>
      <c r="OHU20" s="187"/>
      <c r="OHV20" s="187"/>
      <c r="OHW20" s="187"/>
      <c r="OHX20" s="187"/>
      <c r="OHY20" s="187"/>
      <c r="OHZ20" s="187"/>
      <c r="OIA20" s="187"/>
      <c r="OIB20" s="187"/>
      <c r="OIC20" s="187"/>
      <c r="OID20" s="187"/>
      <c r="OIE20" s="187"/>
      <c r="OIF20" s="187"/>
      <c r="OIG20" s="187"/>
      <c r="OIH20" s="187"/>
      <c r="OII20" s="187"/>
      <c r="OIJ20" s="187"/>
      <c r="OIK20" s="187"/>
      <c r="OIL20" s="187"/>
      <c r="OIM20" s="187"/>
      <c r="OIN20" s="187"/>
      <c r="OIO20" s="187"/>
      <c r="OIP20" s="187"/>
      <c r="OIQ20" s="187"/>
      <c r="OIR20" s="187"/>
      <c r="OIS20" s="187"/>
      <c r="OIT20" s="187"/>
      <c r="OIU20" s="187"/>
      <c r="OIV20" s="187"/>
      <c r="OIW20" s="187"/>
      <c r="OIX20" s="187"/>
      <c r="OIY20" s="187"/>
      <c r="OIZ20" s="187"/>
      <c r="OJA20" s="187"/>
      <c r="OJB20" s="187"/>
      <c r="OJC20" s="187"/>
      <c r="OJD20" s="187"/>
      <c r="OJE20" s="187"/>
      <c r="OJF20" s="187"/>
      <c r="OJG20" s="187"/>
      <c r="OJH20" s="187"/>
      <c r="OJI20" s="187"/>
      <c r="OJJ20" s="187"/>
      <c r="OJK20" s="187"/>
      <c r="OJL20" s="187"/>
      <c r="OJM20" s="187"/>
      <c r="OJN20" s="187"/>
      <c r="OJO20" s="187"/>
      <c r="OJP20" s="187"/>
      <c r="OJQ20" s="187"/>
      <c r="OJR20" s="187"/>
      <c r="OJS20" s="187"/>
      <c r="OJT20" s="187"/>
      <c r="OJU20" s="187"/>
      <c r="OJV20" s="187"/>
      <c r="OJW20" s="187"/>
      <c r="OJX20" s="187"/>
      <c r="OJY20" s="187"/>
      <c r="OJZ20" s="187"/>
      <c r="OKA20" s="187"/>
      <c r="OKB20" s="187"/>
      <c r="OKC20" s="187"/>
      <c r="OKD20" s="187"/>
      <c r="OKE20" s="187"/>
      <c r="OKF20" s="187"/>
      <c r="OKG20" s="187"/>
      <c r="OKH20" s="187"/>
      <c r="OKI20" s="187"/>
      <c r="OKJ20" s="187"/>
      <c r="OKK20" s="187"/>
      <c r="OKL20" s="187"/>
      <c r="OKM20" s="187"/>
      <c r="OKN20" s="187"/>
      <c r="OKO20" s="187"/>
      <c r="OKP20" s="187"/>
      <c r="OKQ20" s="187"/>
      <c r="OKR20" s="187"/>
      <c r="OKS20" s="187"/>
      <c r="OKT20" s="187"/>
      <c r="OKU20" s="187"/>
      <c r="OKV20" s="187"/>
      <c r="OKW20" s="187"/>
      <c r="OKX20" s="187"/>
      <c r="OKY20" s="187"/>
      <c r="OKZ20" s="187"/>
      <c r="OLA20" s="187"/>
      <c r="OLB20" s="187"/>
      <c r="OLC20" s="187"/>
      <c r="OLD20" s="187"/>
      <c r="OLE20" s="187"/>
      <c r="OLF20" s="187"/>
      <c r="OLG20" s="187"/>
      <c r="OLH20" s="187"/>
      <c r="OLI20" s="187"/>
      <c r="OLJ20" s="187"/>
      <c r="OLK20" s="187"/>
      <c r="OLL20" s="187"/>
      <c r="OLM20" s="187"/>
      <c r="OLN20" s="187"/>
      <c r="OLO20" s="187"/>
      <c r="OLP20" s="187"/>
      <c r="OLQ20" s="187"/>
      <c r="OLR20" s="187"/>
      <c r="OLS20" s="187"/>
      <c r="OLT20" s="187"/>
      <c r="OLU20" s="187"/>
      <c r="OLV20" s="187"/>
      <c r="OLW20" s="187"/>
      <c r="OLX20" s="187"/>
      <c r="OLY20" s="187"/>
      <c r="OLZ20" s="187"/>
      <c r="OMA20" s="187"/>
      <c r="OMB20" s="187"/>
      <c r="OMC20" s="187"/>
      <c r="OMD20" s="187"/>
      <c r="OME20" s="187"/>
      <c r="OMF20" s="187"/>
      <c r="OMG20" s="187"/>
      <c r="OMH20" s="187"/>
      <c r="OMI20" s="187"/>
      <c r="OMJ20" s="187"/>
      <c r="OMK20" s="187"/>
      <c r="OML20" s="187"/>
      <c r="OMM20" s="187"/>
      <c r="OMN20" s="187"/>
      <c r="OMO20" s="187"/>
      <c r="OMP20" s="187"/>
      <c r="OMQ20" s="187"/>
      <c r="OMR20" s="187"/>
      <c r="OMS20" s="187"/>
      <c r="OMT20" s="187"/>
      <c r="OMU20" s="187"/>
      <c r="OMV20" s="187"/>
      <c r="OMW20" s="187"/>
      <c r="OMX20" s="187"/>
      <c r="OMY20" s="187"/>
      <c r="OMZ20" s="187"/>
      <c r="ONA20" s="187"/>
      <c r="ONB20" s="187"/>
      <c r="ONC20" s="187"/>
      <c r="OND20" s="187"/>
      <c r="ONE20" s="187"/>
      <c r="ONF20" s="187"/>
      <c r="ONG20" s="187"/>
      <c r="ONH20" s="187"/>
      <c r="ONI20" s="187"/>
      <c r="ONJ20" s="187"/>
      <c r="ONK20" s="187"/>
      <c r="ONL20" s="187"/>
      <c r="ONM20" s="187"/>
      <c r="ONN20" s="187"/>
      <c r="ONO20" s="187"/>
      <c r="ONP20" s="187"/>
      <c r="ONQ20" s="187"/>
      <c r="ONR20" s="187"/>
      <c r="ONS20" s="187"/>
      <c r="ONT20" s="187"/>
      <c r="ONU20" s="187"/>
      <c r="ONV20" s="187"/>
      <c r="ONW20" s="187"/>
      <c r="ONX20" s="187"/>
      <c r="ONY20" s="187"/>
      <c r="ONZ20" s="187"/>
      <c r="OOA20" s="187"/>
      <c r="OOB20" s="187"/>
      <c r="OOC20" s="187"/>
      <c r="OOD20" s="187"/>
      <c r="OOE20" s="187"/>
      <c r="OOF20" s="187"/>
      <c r="OOG20" s="187"/>
      <c r="OOH20" s="187"/>
      <c r="OOI20" s="187"/>
      <c r="OOJ20" s="187"/>
      <c r="OOK20" s="187"/>
      <c r="OOL20" s="187"/>
      <c r="OOM20" s="187"/>
      <c r="OON20" s="187"/>
      <c r="OOO20" s="187"/>
      <c r="OOP20" s="187"/>
      <c r="OOQ20" s="187"/>
      <c r="OOR20" s="187"/>
      <c r="OOS20" s="187"/>
      <c r="OOT20" s="187"/>
      <c r="OOU20" s="187"/>
      <c r="OOV20" s="187"/>
      <c r="OOW20" s="187"/>
      <c r="OOX20" s="187"/>
      <c r="OOY20" s="187"/>
      <c r="OOZ20" s="187"/>
      <c r="OPA20" s="187"/>
      <c r="OPB20" s="187"/>
      <c r="OPC20" s="187"/>
      <c r="OPD20" s="187"/>
      <c r="OPE20" s="187"/>
      <c r="OPF20" s="187"/>
      <c r="OPG20" s="187"/>
      <c r="OPH20" s="187"/>
      <c r="OPI20" s="187"/>
      <c r="OPJ20" s="187"/>
      <c r="OPK20" s="187"/>
      <c r="OPL20" s="187"/>
      <c r="OPM20" s="187"/>
      <c r="OPN20" s="187"/>
      <c r="OPO20" s="187"/>
      <c r="OPP20" s="187"/>
      <c r="OPQ20" s="187"/>
      <c r="OPR20" s="187"/>
      <c r="OPS20" s="187"/>
      <c r="OPT20" s="187"/>
      <c r="OPU20" s="187"/>
      <c r="OPV20" s="187"/>
      <c r="OPW20" s="187"/>
      <c r="OPX20" s="187"/>
      <c r="OPY20" s="187"/>
      <c r="OPZ20" s="187"/>
      <c r="OQA20" s="187"/>
      <c r="OQB20" s="187"/>
      <c r="OQC20" s="187"/>
      <c r="OQD20" s="187"/>
      <c r="OQE20" s="187"/>
      <c r="OQF20" s="187"/>
      <c r="OQG20" s="187"/>
      <c r="OQH20" s="187"/>
      <c r="OQI20" s="187"/>
      <c r="OQJ20" s="187"/>
      <c r="OQK20" s="187"/>
      <c r="OQL20" s="187"/>
      <c r="OQM20" s="187"/>
      <c r="OQN20" s="187"/>
      <c r="OQO20" s="187"/>
      <c r="OQP20" s="187"/>
      <c r="OQQ20" s="187"/>
      <c r="OQR20" s="187"/>
      <c r="OQS20" s="187"/>
      <c r="OQT20" s="187"/>
      <c r="OQU20" s="187"/>
      <c r="OQV20" s="187"/>
      <c r="OQW20" s="187"/>
      <c r="OQX20" s="187"/>
      <c r="OQY20" s="187"/>
      <c r="OQZ20" s="187"/>
      <c r="ORA20" s="187"/>
      <c r="ORB20" s="187"/>
      <c r="ORC20" s="187"/>
      <c r="ORD20" s="187"/>
      <c r="ORE20" s="187"/>
      <c r="ORF20" s="187"/>
      <c r="ORG20" s="187"/>
      <c r="ORH20" s="187"/>
      <c r="ORI20" s="187"/>
      <c r="ORJ20" s="187"/>
      <c r="ORK20" s="187"/>
      <c r="ORL20" s="187"/>
      <c r="ORM20" s="187"/>
      <c r="ORN20" s="187"/>
      <c r="ORO20" s="187"/>
      <c r="ORP20" s="187"/>
      <c r="ORQ20" s="187"/>
      <c r="ORR20" s="187"/>
      <c r="ORS20" s="187"/>
      <c r="ORT20" s="187"/>
      <c r="ORU20" s="187"/>
      <c r="ORV20" s="187"/>
      <c r="ORW20" s="187"/>
      <c r="ORX20" s="187"/>
      <c r="ORY20" s="187"/>
      <c r="ORZ20" s="187"/>
      <c r="OSA20" s="187"/>
      <c r="OSB20" s="187"/>
      <c r="OSC20" s="187"/>
      <c r="OSD20" s="187"/>
      <c r="OSE20" s="187"/>
      <c r="OSF20" s="187"/>
      <c r="OSG20" s="187"/>
      <c r="OSH20" s="187"/>
      <c r="OSI20" s="187"/>
      <c r="OSJ20" s="187"/>
      <c r="OSK20" s="187"/>
      <c r="OSL20" s="187"/>
      <c r="OSM20" s="187"/>
      <c r="OSN20" s="187"/>
      <c r="OSO20" s="187"/>
      <c r="OSP20" s="187"/>
      <c r="OSQ20" s="187"/>
      <c r="OSR20" s="187"/>
      <c r="OSS20" s="187"/>
      <c r="OST20" s="187"/>
      <c r="OSU20" s="187"/>
      <c r="OSV20" s="187"/>
      <c r="OSW20" s="187"/>
      <c r="OSX20" s="187"/>
      <c r="OSY20" s="187"/>
      <c r="OSZ20" s="187"/>
      <c r="OTA20" s="187"/>
      <c r="OTB20" s="187"/>
      <c r="OTC20" s="187"/>
      <c r="OTD20" s="187"/>
      <c r="OTE20" s="187"/>
      <c r="OTF20" s="187"/>
      <c r="OTG20" s="187"/>
      <c r="OTH20" s="187"/>
      <c r="OTI20" s="187"/>
      <c r="OTJ20" s="187"/>
      <c r="OTK20" s="187"/>
      <c r="OTL20" s="187"/>
      <c r="OTM20" s="187"/>
      <c r="OTN20" s="187"/>
      <c r="OTO20" s="187"/>
      <c r="OTP20" s="187"/>
      <c r="OTQ20" s="187"/>
      <c r="OTR20" s="187"/>
      <c r="OTS20" s="187"/>
      <c r="OTT20" s="187"/>
      <c r="OTU20" s="187"/>
      <c r="OTV20" s="187"/>
      <c r="OTW20" s="187"/>
      <c r="OTX20" s="187"/>
      <c r="OTY20" s="187"/>
      <c r="OTZ20" s="187"/>
      <c r="OUA20" s="187"/>
      <c r="OUB20" s="187"/>
      <c r="OUC20" s="187"/>
      <c r="OUD20" s="187"/>
      <c r="OUE20" s="187"/>
      <c r="OUF20" s="187"/>
      <c r="OUG20" s="187"/>
      <c r="OUH20" s="187"/>
      <c r="OUI20" s="187"/>
      <c r="OUJ20" s="187"/>
      <c r="OUK20" s="187"/>
      <c r="OUL20" s="187"/>
      <c r="OUM20" s="187"/>
      <c r="OUN20" s="187"/>
      <c r="OUO20" s="187"/>
      <c r="OUP20" s="187"/>
      <c r="OUQ20" s="187"/>
      <c r="OUR20" s="187"/>
      <c r="OUS20" s="187"/>
      <c r="OUT20" s="187"/>
      <c r="OUU20" s="187"/>
      <c r="OUV20" s="187"/>
      <c r="OUW20" s="187"/>
      <c r="OUX20" s="187"/>
      <c r="OUY20" s="187"/>
      <c r="OUZ20" s="187"/>
      <c r="OVA20" s="187"/>
      <c r="OVB20" s="187"/>
      <c r="OVC20" s="187"/>
      <c r="OVD20" s="187"/>
      <c r="OVE20" s="187"/>
      <c r="OVF20" s="187"/>
      <c r="OVG20" s="187"/>
      <c r="OVH20" s="187"/>
      <c r="OVI20" s="187"/>
      <c r="OVJ20" s="187"/>
      <c r="OVK20" s="187"/>
      <c r="OVL20" s="187"/>
      <c r="OVM20" s="187"/>
      <c r="OVN20" s="187"/>
      <c r="OVO20" s="187"/>
      <c r="OVP20" s="187"/>
      <c r="OVQ20" s="187"/>
      <c r="OVR20" s="187"/>
      <c r="OVS20" s="187"/>
      <c r="OVT20" s="187"/>
      <c r="OVU20" s="187"/>
      <c r="OVV20" s="187"/>
      <c r="OVW20" s="187"/>
      <c r="OVX20" s="187"/>
      <c r="OVY20" s="187"/>
      <c r="OVZ20" s="187"/>
      <c r="OWA20" s="187"/>
      <c r="OWB20" s="187"/>
      <c r="OWC20" s="187"/>
      <c r="OWD20" s="187"/>
      <c r="OWE20" s="187"/>
      <c r="OWF20" s="187"/>
      <c r="OWG20" s="187"/>
      <c r="OWH20" s="187"/>
      <c r="OWI20" s="187"/>
      <c r="OWJ20" s="187"/>
      <c r="OWK20" s="187"/>
      <c r="OWL20" s="187"/>
      <c r="OWM20" s="187"/>
      <c r="OWN20" s="187"/>
      <c r="OWO20" s="187"/>
      <c r="OWP20" s="187"/>
      <c r="OWQ20" s="187"/>
      <c r="OWR20" s="187"/>
      <c r="OWS20" s="187"/>
      <c r="OWT20" s="187"/>
      <c r="OWU20" s="187"/>
      <c r="OWV20" s="187"/>
      <c r="OWW20" s="187"/>
      <c r="OWX20" s="187"/>
      <c r="OWY20" s="187"/>
      <c r="OWZ20" s="187"/>
      <c r="OXA20" s="187"/>
      <c r="OXB20" s="187"/>
      <c r="OXC20" s="187"/>
      <c r="OXD20" s="187"/>
      <c r="OXE20" s="187"/>
      <c r="OXF20" s="187"/>
      <c r="OXG20" s="187"/>
      <c r="OXH20" s="187"/>
      <c r="OXI20" s="187"/>
      <c r="OXJ20" s="187"/>
      <c r="OXK20" s="187"/>
      <c r="OXL20" s="187"/>
      <c r="OXM20" s="187"/>
      <c r="OXN20" s="187"/>
      <c r="OXO20" s="187"/>
      <c r="OXP20" s="187"/>
      <c r="OXQ20" s="187"/>
      <c r="OXR20" s="187"/>
      <c r="OXS20" s="187"/>
      <c r="OXT20" s="187"/>
      <c r="OXU20" s="187"/>
      <c r="OXV20" s="187"/>
      <c r="OXW20" s="187"/>
      <c r="OXX20" s="187"/>
      <c r="OXY20" s="187"/>
      <c r="OXZ20" s="187"/>
      <c r="OYA20" s="187"/>
      <c r="OYB20" s="187"/>
      <c r="OYC20" s="187"/>
      <c r="OYD20" s="187"/>
      <c r="OYE20" s="187"/>
      <c r="OYF20" s="187"/>
      <c r="OYG20" s="187"/>
      <c r="OYH20" s="187"/>
      <c r="OYI20" s="187"/>
      <c r="OYJ20" s="187"/>
      <c r="OYK20" s="187"/>
      <c r="OYL20" s="187"/>
      <c r="OYM20" s="187"/>
      <c r="OYN20" s="187"/>
      <c r="OYO20" s="187"/>
      <c r="OYP20" s="187"/>
      <c r="OYQ20" s="187"/>
      <c r="OYR20" s="187"/>
      <c r="OYS20" s="187"/>
      <c r="OYT20" s="187"/>
      <c r="OYU20" s="187"/>
      <c r="OYV20" s="187"/>
      <c r="OYW20" s="187"/>
      <c r="OYX20" s="187"/>
      <c r="OYY20" s="187"/>
      <c r="OYZ20" s="187"/>
      <c r="OZA20" s="187"/>
      <c r="OZB20" s="187"/>
      <c r="OZC20" s="187"/>
      <c r="OZD20" s="187"/>
      <c r="OZE20" s="187"/>
      <c r="OZF20" s="187"/>
      <c r="OZG20" s="187"/>
      <c r="OZH20" s="187"/>
      <c r="OZI20" s="187"/>
      <c r="OZJ20" s="187"/>
      <c r="OZK20" s="187"/>
      <c r="OZL20" s="187"/>
      <c r="OZM20" s="187"/>
      <c r="OZN20" s="187"/>
      <c r="OZO20" s="187"/>
      <c r="OZP20" s="187"/>
      <c r="OZQ20" s="187"/>
      <c r="OZR20" s="187"/>
      <c r="OZS20" s="187"/>
      <c r="OZT20" s="187"/>
      <c r="OZU20" s="187"/>
      <c r="OZV20" s="187"/>
      <c r="OZW20" s="187"/>
      <c r="OZX20" s="187"/>
      <c r="OZY20" s="187"/>
      <c r="OZZ20" s="187"/>
      <c r="PAA20" s="187"/>
      <c r="PAB20" s="187"/>
      <c r="PAC20" s="187"/>
      <c r="PAD20" s="187"/>
      <c r="PAE20" s="187"/>
      <c r="PAF20" s="187"/>
      <c r="PAG20" s="187"/>
      <c r="PAH20" s="187"/>
      <c r="PAI20" s="187"/>
      <c r="PAJ20" s="187"/>
      <c r="PAK20" s="187"/>
      <c r="PAL20" s="187"/>
      <c r="PAM20" s="187"/>
      <c r="PAN20" s="187"/>
      <c r="PAO20" s="187"/>
      <c r="PAP20" s="187"/>
      <c r="PAQ20" s="187"/>
      <c r="PAR20" s="187"/>
      <c r="PAS20" s="187"/>
      <c r="PAT20" s="187"/>
      <c r="PAU20" s="187"/>
      <c r="PAV20" s="187"/>
      <c r="PAW20" s="187"/>
      <c r="PAX20" s="187"/>
      <c r="PAY20" s="187"/>
      <c r="PAZ20" s="187"/>
      <c r="PBA20" s="187"/>
      <c r="PBB20" s="187"/>
      <c r="PBC20" s="187"/>
      <c r="PBD20" s="187"/>
      <c r="PBE20" s="187"/>
      <c r="PBF20" s="187"/>
      <c r="PBG20" s="187"/>
      <c r="PBH20" s="187"/>
      <c r="PBI20" s="187"/>
      <c r="PBJ20" s="187"/>
      <c r="PBK20" s="187"/>
      <c r="PBL20" s="187"/>
      <c r="PBM20" s="187"/>
      <c r="PBN20" s="187"/>
      <c r="PBO20" s="187"/>
      <c r="PBP20" s="187"/>
      <c r="PBQ20" s="187"/>
      <c r="PBR20" s="187"/>
      <c r="PBS20" s="187"/>
      <c r="PBT20" s="187"/>
      <c r="PBU20" s="187"/>
      <c r="PBV20" s="187"/>
      <c r="PBW20" s="187"/>
      <c r="PBX20" s="187"/>
      <c r="PBY20" s="187"/>
      <c r="PBZ20" s="187"/>
      <c r="PCA20" s="187"/>
      <c r="PCB20" s="187"/>
      <c r="PCC20" s="187"/>
      <c r="PCD20" s="187"/>
      <c r="PCE20" s="187"/>
      <c r="PCF20" s="187"/>
      <c r="PCG20" s="187"/>
      <c r="PCH20" s="187"/>
      <c r="PCI20" s="187"/>
      <c r="PCJ20" s="187"/>
      <c r="PCK20" s="187"/>
      <c r="PCL20" s="187"/>
      <c r="PCM20" s="187"/>
      <c r="PCN20" s="187"/>
      <c r="PCO20" s="187"/>
      <c r="PCP20" s="187"/>
      <c r="PCQ20" s="187"/>
      <c r="PCR20" s="187"/>
      <c r="PCS20" s="187"/>
      <c r="PCT20" s="187"/>
      <c r="PCU20" s="187"/>
      <c r="PCV20" s="187"/>
      <c r="PCW20" s="187"/>
      <c r="PCX20" s="187"/>
      <c r="PCY20" s="187"/>
      <c r="PCZ20" s="187"/>
      <c r="PDA20" s="187"/>
      <c r="PDB20" s="187"/>
      <c r="PDC20" s="187"/>
      <c r="PDD20" s="187"/>
      <c r="PDE20" s="187"/>
      <c r="PDF20" s="187"/>
      <c r="PDG20" s="187"/>
      <c r="PDH20" s="187"/>
      <c r="PDI20" s="187"/>
      <c r="PDJ20" s="187"/>
      <c r="PDK20" s="187"/>
      <c r="PDL20" s="187"/>
      <c r="PDM20" s="187"/>
      <c r="PDN20" s="187"/>
      <c r="PDO20" s="187"/>
      <c r="PDP20" s="187"/>
      <c r="PDQ20" s="187"/>
      <c r="PDR20" s="187"/>
      <c r="PDS20" s="187"/>
      <c r="PDT20" s="187"/>
      <c r="PDU20" s="187"/>
      <c r="PDV20" s="187"/>
      <c r="PDW20" s="187"/>
      <c r="PDX20" s="187"/>
      <c r="PDY20" s="187"/>
      <c r="PDZ20" s="187"/>
      <c r="PEA20" s="187"/>
      <c r="PEB20" s="187"/>
      <c r="PEC20" s="187"/>
      <c r="PED20" s="187"/>
      <c r="PEE20" s="187"/>
      <c r="PEF20" s="187"/>
      <c r="PEG20" s="187"/>
      <c r="PEH20" s="187"/>
      <c r="PEI20" s="187"/>
      <c r="PEJ20" s="187"/>
      <c r="PEK20" s="187"/>
      <c r="PEL20" s="187"/>
      <c r="PEM20" s="187"/>
      <c r="PEN20" s="187"/>
      <c r="PEO20" s="187"/>
      <c r="PEP20" s="187"/>
      <c r="PEQ20" s="187"/>
      <c r="PER20" s="187"/>
      <c r="PES20" s="187"/>
      <c r="PET20" s="187"/>
      <c r="PEU20" s="187"/>
      <c r="PEV20" s="187"/>
      <c r="PEW20" s="187"/>
      <c r="PEX20" s="187"/>
      <c r="PEY20" s="187"/>
      <c r="PEZ20" s="187"/>
      <c r="PFA20" s="187"/>
      <c r="PFB20" s="187"/>
      <c r="PFC20" s="187"/>
      <c r="PFD20" s="187"/>
      <c r="PFE20" s="187"/>
      <c r="PFF20" s="187"/>
      <c r="PFG20" s="187"/>
      <c r="PFH20" s="187"/>
      <c r="PFI20" s="187"/>
      <c r="PFJ20" s="187"/>
      <c r="PFK20" s="187"/>
      <c r="PFL20" s="187"/>
      <c r="PFM20" s="187"/>
      <c r="PFN20" s="187"/>
      <c r="PFO20" s="187"/>
      <c r="PFP20" s="187"/>
      <c r="PFQ20" s="187"/>
      <c r="PFR20" s="187"/>
      <c r="PFS20" s="187"/>
      <c r="PFT20" s="187"/>
      <c r="PFU20" s="187"/>
      <c r="PFV20" s="187"/>
      <c r="PFW20" s="187"/>
      <c r="PFX20" s="187"/>
      <c r="PFY20" s="187"/>
      <c r="PFZ20" s="187"/>
      <c r="PGA20" s="187"/>
      <c r="PGB20" s="187"/>
      <c r="PGC20" s="187"/>
      <c r="PGD20" s="187"/>
      <c r="PGE20" s="187"/>
      <c r="PGF20" s="187"/>
      <c r="PGG20" s="187"/>
      <c r="PGH20" s="187"/>
      <c r="PGI20" s="187"/>
      <c r="PGJ20" s="187"/>
      <c r="PGK20" s="187"/>
      <c r="PGL20" s="187"/>
      <c r="PGM20" s="187"/>
      <c r="PGN20" s="187"/>
      <c r="PGO20" s="187"/>
      <c r="PGP20" s="187"/>
      <c r="PGQ20" s="187"/>
      <c r="PGR20" s="187"/>
      <c r="PGS20" s="187"/>
      <c r="PGT20" s="187"/>
      <c r="PGU20" s="187"/>
      <c r="PGV20" s="187"/>
      <c r="PGW20" s="187"/>
      <c r="PGX20" s="187"/>
      <c r="PGY20" s="187"/>
      <c r="PGZ20" s="187"/>
      <c r="PHA20" s="187"/>
      <c r="PHB20" s="187"/>
      <c r="PHC20" s="187"/>
      <c r="PHD20" s="187"/>
      <c r="PHE20" s="187"/>
      <c r="PHF20" s="187"/>
      <c r="PHG20" s="187"/>
      <c r="PHH20" s="187"/>
      <c r="PHI20" s="187"/>
      <c r="PHJ20" s="187"/>
      <c r="PHK20" s="187"/>
      <c r="PHL20" s="187"/>
      <c r="PHM20" s="187"/>
      <c r="PHN20" s="187"/>
      <c r="PHO20" s="187"/>
      <c r="PHP20" s="187"/>
      <c r="PHQ20" s="187"/>
      <c r="PHR20" s="187"/>
      <c r="PHS20" s="187"/>
      <c r="PHT20" s="187"/>
      <c r="PHU20" s="187"/>
      <c r="PHV20" s="187"/>
      <c r="PHW20" s="187"/>
      <c r="PHX20" s="187"/>
      <c r="PHY20" s="187"/>
      <c r="PHZ20" s="187"/>
      <c r="PIA20" s="187"/>
      <c r="PIB20" s="187"/>
      <c r="PIC20" s="187"/>
      <c r="PID20" s="187"/>
      <c r="PIE20" s="187"/>
      <c r="PIF20" s="187"/>
      <c r="PIG20" s="187"/>
      <c r="PIH20" s="187"/>
      <c r="PII20" s="187"/>
      <c r="PIJ20" s="187"/>
      <c r="PIK20" s="187"/>
      <c r="PIL20" s="187"/>
      <c r="PIM20" s="187"/>
      <c r="PIN20" s="187"/>
      <c r="PIO20" s="187"/>
      <c r="PIP20" s="187"/>
      <c r="PIQ20" s="187"/>
      <c r="PIR20" s="187"/>
      <c r="PIS20" s="187"/>
      <c r="PIT20" s="187"/>
      <c r="PIU20" s="187"/>
      <c r="PIV20" s="187"/>
      <c r="PIW20" s="187"/>
      <c r="PIX20" s="187"/>
      <c r="PIY20" s="187"/>
      <c r="PIZ20" s="187"/>
      <c r="PJA20" s="187"/>
      <c r="PJB20" s="187"/>
      <c r="PJC20" s="187"/>
      <c r="PJD20" s="187"/>
      <c r="PJE20" s="187"/>
      <c r="PJF20" s="187"/>
      <c r="PJG20" s="187"/>
      <c r="PJH20" s="187"/>
      <c r="PJI20" s="187"/>
      <c r="PJJ20" s="187"/>
      <c r="PJK20" s="187"/>
      <c r="PJL20" s="187"/>
      <c r="PJM20" s="187"/>
      <c r="PJN20" s="187"/>
      <c r="PJO20" s="187"/>
      <c r="PJP20" s="187"/>
      <c r="PJQ20" s="187"/>
      <c r="PJR20" s="187"/>
      <c r="PJS20" s="187"/>
      <c r="PJT20" s="187"/>
      <c r="PJU20" s="187"/>
      <c r="PJV20" s="187"/>
      <c r="PJW20" s="187"/>
      <c r="PJX20" s="187"/>
      <c r="PJY20" s="187"/>
      <c r="PJZ20" s="187"/>
      <c r="PKA20" s="187"/>
      <c r="PKB20" s="187"/>
      <c r="PKC20" s="187"/>
      <c r="PKD20" s="187"/>
      <c r="PKE20" s="187"/>
      <c r="PKF20" s="187"/>
      <c r="PKG20" s="187"/>
      <c r="PKH20" s="187"/>
      <c r="PKI20" s="187"/>
      <c r="PKJ20" s="187"/>
      <c r="PKK20" s="187"/>
      <c r="PKL20" s="187"/>
      <c r="PKM20" s="187"/>
      <c r="PKN20" s="187"/>
      <c r="PKO20" s="187"/>
      <c r="PKP20" s="187"/>
      <c r="PKQ20" s="187"/>
      <c r="PKR20" s="187"/>
      <c r="PKS20" s="187"/>
      <c r="PKT20" s="187"/>
      <c r="PKU20" s="187"/>
      <c r="PKV20" s="187"/>
      <c r="PKW20" s="187"/>
      <c r="PKX20" s="187"/>
      <c r="PKY20" s="187"/>
      <c r="PKZ20" s="187"/>
      <c r="PLA20" s="187"/>
      <c r="PLB20" s="187"/>
      <c r="PLC20" s="187"/>
      <c r="PLD20" s="187"/>
      <c r="PLE20" s="187"/>
      <c r="PLF20" s="187"/>
      <c r="PLG20" s="187"/>
      <c r="PLH20" s="187"/>
      <c r="PLI20" s="187"/>
      <c r="PLJ20" s="187"/>
      <c r="PLK20" s="187"/>
      <c r="PLL20" s="187"/>
      <c r="PLM20" s="187"/>
      <c r="PLN20" s="187"/>
      <c r="PLO20" s="187"/>
      <c r="PLP20" s="187"/>
      <c r="PLQ20" s="187"/>
      <c r="PLR20" s="187"/>
      <c r="PLS20" s="187"/>
      <c r="PLT20" s="187"/>
      <c r="PLU20" s="187"/>
      <c r="PLV20" s="187"/>
      <c r="PLW20" s="187"/>
      <c r="PLX20" s="187"/>
      <c r="PLY20" s="187"/>
      <c r="PLZ20" s="187"/>
      <c r="PMA20" s="187"/>
      <c r="PMB20" s="187"/>
      <c r="PMC20" s="187"/>
      <c r="PMD20" s="187"/>
      <c r="PME20" s="187"/>
      <c r="PMF20" s="187"/>
      <c r="PMG20" s="187"/>
      <c r="PMH20" s="187"/>
      <c r="PMI20" s="187"/>
      <c r="PMJ20" s="187"/>
      <c r="PMK20" s="187"/>
      <c r="PML20" s="187"/>
      <c r="PMM20" s="187"/>
      <c r="PMN20" s="187"/>
      <c r="PMO20" s="187"/>
      <c r="PMP20" s="187"/>
      <c r="PMQ20" s="187"/>
      <c r="PMR20" s="187"/>
      <c r="PMS20" s="187"/>
      <c r="PMT20" s="187"/>
      <c r="PMU20" s="187"/>
      <c r="PMV20" s="187"/>
      <c r="PMW20" s="187"/>
      <c r="PMX20" s="187"/>
      <c r="PMY20" s="187"/>
      <c r="PMZ20" s="187"/>
      <c r="PNA20" s="187"/>
      <c r="PNB20" s="187"/>
      <c r="PNC20" s="187"/>
      <c r="PND20" s="187"/>
      <c r="PNE20" s="187"/>
      <c r="PNF20" s="187"/>
      <c r="PNG20" s="187"/>
      <c r="PNH20" s="187"/>
      <c r="PNI20" s="187"/>
      <c r="PNJ20" s="187"/>
      <c r="PNK20" s="187"/>
      <c r="PNL20" s="187"/>
      <c r="PNM20" s="187"/>
      <c r="PNN20" s="187"/>
      <c r="PNO20" s="187"/>
      <c r="PNP20" s="187"/>
      <c r="PNQ20" s="187"/>
      <c r="PNR20" s="187"/>
      <c r="PNS20" s="187"/>
      <c r="PNT20" s="187"/>
      <c r="PNU20" s="187"/>
      <c r="PNV20" s="187"/>
      <c r="PNW20" s="187"/>
      <c r="PNX20" s="187"/>
      <c r="PNY20" s="187"/>
      <c r="PNZ20" s="187"/>
      <c r="POA20" s="187"/>
      <c r="POB20" s="187"/>
      <c r="POC20" s="187"/>
      <c r="POD20" s="187"/>
      <c r="POE20" s="187"/>
      <c r="POF20" s="187"/>
      <c r="POG20" s="187"/>
      <c r="POH20" s="187"/>
      <c r="POI20" s="187"/>
      <c r="POJ20" s="187"/>
      <c r="POK20" s="187"/>
      <c r="POL20" s="187"/>
      <c r="POM20" s="187"/>
      <c r="PON20" s="187"/>
      <c r="POO20" s="187"/>
      <c r="POP20" s="187"/>
      <c r="POQ20" s="187"/>
      <c r="POR20" s="187"/>
      <c r="POS20" s="187"/>
      <c r="POT20" s="187"/>
      <c r="POU20" s="187"/>
      <c r="POV20" s="187"/>
      <c r="POW20" s="187"/>
      <c r="POX20" s="187"/>
      <c r="POY20" s="187"/>
      <c r="POZ20" s="187"/>
      <c r="PPA20" s="187"/>
      <c r="PPB20" s="187"/>
      <c r="PPC20" s="187"/>
      <c r="PPD20" s="187"/>
      <c r="PPE20" s="187"/>
      <c r="PPF20" s="187"/>
      <c r="PPG20" s="187"/>
      <c r="PPH20" s="187"/>
      <c r="PPI20" s="187"/>
      <c r="PPJ20" s="187"/>
      <c r="PPK20" s="187"/>
      <c r="PPL20" s="187"/>
      <c r="PPM20" s="187"/>
      <c r="PPN20" s="187"/>
      <c r="PPO20" s="187"/>
      <c r="PPP20" s="187"/>
      <c r="PPQ20" s="187"/>
      <c r="PPR20" s="187"/>
      <c r="PPS20" s="187"/>
      <c r="PPT20" s="187"/>
      <c r="PPU20" s="187"/>
      <c r="PPV20" s="187"/>
      <c r="PPW20" s="187"/>
      <c r="PPX20" s="187"/>
      <c r="PPY20" s="187"/>
      <c r="PPZ20" s="187"/>
      <c r="PQA20" s="187"/>
      <c r="PQB20" s="187"/>
      <c r="PQC20" s="187"/>
      <c r="PQD20" s="187"/>
      <c r="PQE20" s="187"/>
      <c r="PQF20" s="187"/>
      <c r="PQG20" s="187"/>
      <c r="PQH20" s="187"/>
      <c r="PQI20" s="187"/>
      <c r="PQJ20" s="187"/>
      <c r="PQK20" s="187"/>
      <c r="PQL20" s="187"/>
      <c r="PQM20" s="187"/>
      <c r="PQN20" s="187"/>
      <c r="PQO20" s="187"/>
      <c r="PQP20" s="187"/>
      <c r="PQQ20" s="187"/>
      <c r="PQR20" s="187"/>
      <c r="PQS20" s="187"/>
      <c r="PQT20" s="187"/>
      <c r="PQU20" s="187"/>
      <c r="PQV20" s="187"/>
      <c r="PQW20" s="187"/>
      <c r="PQX20" s="187"/>
      <c r="PQY20" s="187"/>
      <c r="PQZ20" s="187"/>
      <c r="PRA20" s="187"/>
      <c r="PRB20" s="187"/>
      <c r="PRC20" s="187"/>
      <c r="PRD20" s="187"/>
      <c r="PRE20" s="187"/>
      <c r="PRF20" s="187"/>
      <c r="PRG20" s="187"/>
      <c r="PRH20" s="187"/>
      <c r="PRI20" s="187"/>
      <c r="PRJ20" s="187"/>
      <c r="PRK20" s="187"/>
      <c r="PRL20" s="187"/>
      <c r="PRM20" s="187"/>
      <c r="PRN20" s="187"/>
      <c r="PRO20" s="187"/>
      <c r="PRP20" s="187"/>
      <c r="PRQ20" s="187"/>
      <c r="PRR20" s="187"/>
      <c r="PRS20" s="187"/>
      <c r="PRT20" s="187"/>
      <c r="PRU20" s="187"/>
      <c r="PRV20" s="187"/>
      <c r="PRW20" s="187"/>
      <c r="PRX20" s="187"/>
      <c r="PRY20" s="187"/>
      <c r="PRZ20" s="187"/>
      <c r="PSA20" s="187"/>
      <c r="PSB20" s="187"/>
      <c r="PSC20" s="187"/>
      <c r="PSD20" s="187"/>
      <c r="PSE20" s="187"/>
      <c r="PSF20" s="187"/>
      <c r="PSG20" s="187"/>
      <c r="PSH20" s="187"/>
      <c r="PSI20" s="187"/>
      <c r="PSJ20" s="187"/>
      <c r="PSK20" s="187"/>
      <c r="PSL20" s="187"/>
      <c r="PSM20" s="187"/>
      <c r="PSN20" s="187"/>
      <c r="PSO20" s="187"/>
      <c r="PSP20" s="187"/>
      <c r="PSQ20" s="187"/>
      <c r="PSR20" s="187"/>
      <c r="PSS20" s="187"/>
      <c r="PST20" s="187"/>
      <c r="PSU20" s="187"/>
      <c r="PSV20" s="187"/>
      <c r="PSW20" s="187"/>
      <c r="PSX20" s="187"/>
      <c r="PSY20" s="187"/>
      <c r="PSZ20" s="187"/>
      <c r="PTA20" s="187"/>
      <c r="PTB20" s="187"/>
      <c r="PTC20" s="187"/>
      <c r="PTD20" s="187"/>
      <c r="PTE20" s="187"/>
      <c r="PTF20" s="187"/>
      <c r="PTG20" s="187"/>
      <c r="PTH20" s="187"/>
      <c r="PTI20" s="187"/>
      <c r="PTJ20" s="187"/>
      <c r="PTK20" s="187"/>
      <c r="PTL20" s="187"/>
      <c r="PTM20" s="187"/>
      <c r="PTN20" s="187"/>
      <c r="PTO20" s="187"/>
      <c r="PTP20" s="187"/>
      <c r="PTQ20" s="187"/>
      <c r="PTR20" s="187"/>
      <c r="PTS20" s="187"/>
      <c r="PTT20" s="187"/>
      <c r="PTU20" s="187"/>
      <c r="PTV20" s="187"/>
      <c r="PTW20" s="187"/>
      <c r="PTX20" s="187"/>
      <c r="PTY20" s="187"/>
      <c r="PTZ20" s="187"/>
      <c r="PUA20" s="187"/>
      <c r="PUB20" s="187"/>
      <c r="PUC20" s="187"/>
      <c r="PUD20" s="187"/>
      <c r="PUE20" s="187"/>
      <c r="PUF20" s="187"/>
      <c r="PUG20" s="187"/>
      <c r="PUH20" s="187"/>
      <c r="PUI20" s="187"/>
      <c r="PUJ20" s="187"/>
      <c r="PUK20" s="187"/>
      <c r="PUL20" s="187"/>
      <c r="PUM20" s="187"/>
      <c r="PUN20" s="187"/>
      <c r="PUO20" s="187"/>
      <c r="PUP20" s="187"/>
      <c r="PUQ20" s="187"/>
      <c r="PUR20" s="187"/>
      <c r="PUS20" s="187"/>
      <c r="PUT20" s="187"/>
      <c r="PUU20" s="187"/>
      <c r="PUV20" s="187"/>
      <c r="PUW20" s="187"/>
      <c r="PUX20" s="187"/>
      <c r="PUY20" s="187"/>
      <c r="PUZ20" s="187"/>
      <c r="PVA20" s="187"/>
      <c r="PVB20" s="187"/>
      <c r="PVC20" s="187"/>
      <c r="PVD20" s="187"/>
      <c r="PVE20" s="187"/>
      <c r="PVF20" s="187"/>
      <c r="PVG20" s="187"/>
      <c r="PVH20" s="187"/>
      <c r="PVI20" s="187"/>
      <c r="PVJ20" s="187"/>
      <c r="PVK20" s="187"/>
      <c r="PVL20" s="187"/>
      <c r="PVM20" s="187"/>
      <c r="PVN20" s="187"/>
      <c r="PVO20" s="187"/>
      <c r="PVP20" s="187"/>
      <c r="PVQ20" s="187"/>
      <c r="PVR20" s="187"/>
      <c r="PVS20" s="187"/>
      <c r="PVT20" s="187"/>
      <c r="PVU20" s="187"/>
      <c r="PVV20" s="187"/>
      <c r="PVW20" s="187"/>
      <c r="PVX20" s="187"/>
      <c r="PVY20" s="187"/>
      <c r="PVZ20" s="187"/>
      <c r="PWA20" s="187"/>
      <c r="PWB20" s="187"/>
      <c r="PWC20" s="187"/>
      <c r="PWD20" s="187"/>
      <c r="PWE20" s="187"/>
      <c r="PWF20" s="187"/>
      <c r="PWG20" s="187"/>
      <c r="PWH20" s="187"/>
      <c r="PWI20" s="187"/>
      <c r="PWJ20" s="187"/>
      <c r="PWK20" s="187"/>
      <c r="PWL20" s="187"/>
      <c r="PWM20" s="187"/>
      <c r="PWN20" s="187"/>
      <c r="PWO20" s="187"/>
      <c r="PWP20" s="187"/>
      <c r="PWQ20" s="187"/>
      <c r="PWR20" s="187"/>
      <c r="PWS20" s="187"/>
      <c r="PWT20" s="187"/>
      <c r="PWU20" s="187"/>
      <c r="PWV20" s="187"/>
      <c r="PWW20" s="187"/>
      <c r="PWX20" s="187"/>
      <c r="PWY20" s="187"/>
      <c r="PWZ20" s="187"/>
      <c r="PXA20" s="187"/>
      <c r="PXB20" s="187"/>
      <c r="PXC20" s="187"/>
      <c r="PXD20" s="187"/>
      <c r="PXE20" s="187"/>
      <c r="PXF20" s="187"/>
      <c r="PXG20" s="187"/>
      <c r="PXH20" s="187"/>
      <c r="PXI20" s="187"/>
      <c r="PXJ20" s="187"/>
      <c r="PXK20" s="187"/>
      <c r="PXL20" s="187"/>
      <c r="PXM20" s="187"/>
      <c r="PXN20" s="187"/>
      <c r="PXO20" s="187"/>
      <c r="PXP20" s="187"/>
      <c r="PXQ20" s="187"/>
      <c r="PXR20" s="187"/>
      <c r="PXS20" s="187"/>
      <c r="PXT20" s="187"/>
      <c r="PXU20" s="187"/>
      <c r="PXV20" s="187"/>
      <c r="PXW20" s="187"/>
      <c r="PXX20" s="187"/>
      <c r="PXY20" s="187"/>
      <c r="PXZ20" s="187"/>
      <c r="PYA20" s="187"/>
      <c r="PYB20" s="187"/>
      <c r="PYC20" s="187"/>
      <c r="PYD20" s="187"/>
      <c r="PYE20" s="187"/>
      <c r="PYF20" s="187"/>
      <c r="PYG20" s="187"/>
      <c r="PYH20" s="187"/>
      <c r="PYI20" s="187"/>
      <c r="PYJ20" s="187"/>
      <c r="PYK20" s="187"/>
      <c r="PYL20" s="187"/>
      <c r="PYM20" s="187"/>
      <c r="PYN20" s="187"/>
      <c r="PYO20" s="187"/>
      <c r="PYP20" s="187"/>
      <c r="PYQ20" s="187"/>
      <c r="PYR20" s="187"/>
      <c r="PYS20" s="187"/>
      <c r="PYT20" s="187"/>
      <c r="PYU20" s="187"/>
      <c r="PYV20" s="187"/>
      <c r="PYW20" s="187"/>
      <c r="PYX20" s="187"/>
      <c r="PYY20" s="187"/>
      <c r="PYZ20" s="187"/>
      <c r="PZA20" s="187"/>
      <c r="PZB20" s="187"/>
      <c r="PZC20" s="187"/>
      <c r="PZD20" s="187"/>
      <c r="PZE20" s="187"/>
      <c r="PZF20" s="187"/>
      <c r="PZG20" s="187"/>
      <c r="PZH20" s="187"/>
      <c r="PZI20" s="187"/>
      <c r="PZJ20" s="187"/>
      <c r="PZK20" s="187"/>
      <c r="PZL20" s="187"/>
      <c r="PZM20" s="187"/>
      <c r="PZN20" s="187"/>
      <c r="PZO20" s="187"/>
      <c r="PZP20" s="187"/>
      <c r="PZQ20" s="187"/>
      <c r="PZR20" s="187"/>
      <c r="PZS20" s="187"/>
      <c r="PZT20" s="187"/>
      <c r="PZU20" s="187"/>
      <c r="PZV20" s="187"/>
      <c r="PZW20" s="187"/>
      <c r="PZX20" s="187"/>
      <c r="PZY20" s="187"/>
      <c r="PZZ20" s="187"/>
      <c r="QAA20" s="187"/>
      <c r="QAB20" s="187"/>
      <c r="QAC20" s="187"/>
      <c r="QAD20" s="187"/>
      <c r="QAE20" s="187"/>
      <c r="QAF20" s="187"/>
      <c r="QAG20" s="187"/>
      <c r="QAH20" s="187"/>
      <c r="QAI20" s="187"/>
      <c r="QAJ20" s="187"/>
      <c r="QAK20" s="187"/>
      <c r="QAL20" s="187"/>
      <c r="QAM20" s="187"/>
      <c r="QAN20" s="187"/>
      <c r="QAO20" s="187"/>
      <c r="QAP20" s="187"/>
      <c r="QAQ20" s="187"/>
      <c r="QAR20" s="187"/>
      <c r="QAS20" s="187"/>
      <c r="QAT20" s="187"/>
      <c r="QAU20" s="187"/>
      <c r="QAV20" s="187"/>
      <c r="QAW20" s="187"/>
      <c r="QAX20" s="187"/>
      <c r="QAY20" s="187"/>
      <c r="QAZ20" s="187"/>
      <c r="QBA20" s="187"/>
      <c r="QBB20" s="187"/>
      <c r="QBC20" s="187"/>
      <c r="QBD20" s="187"/>
      <c r="QBE20" s="187"/>
      <c r="QBF20" s="187"/>
      <c r="QBG20" s="187"/>
      <c r="QBH20" s="187"/>
      <c r="QBI20" s="187"/>
      <c r="QBJ20" s="187"/>
      <c r="QBK20" s="187"/>
      <c r="QBL20" s="187"/>
      <c r="QBM20" s="187"/>
      <c r="QBN20" s="187"/>
      <c r="QBO20" s="187"/>
      <c r="QBP20" s="187"/>
      <c r="QBQ20" s="187"/>
      <c r="QBR20" s="187"/>
      <c r="QBS20" s="187"/>
      <c r="QBT20" s="187"/>
      <c r="QBU20" s="187"/>
      <c r="QBV20" s="187"/>
      <c r="QBW20" s="187"/>
      <c r="QBX20" s="187"/>
      <c r="QBY20" s="187"/>
      <c r="QBZ20" s="187"/>
      <c r="QCA20" s="187"/>
      <c r="QCB20" s="187"/>
      <c r="QCC20" s="187"/>
      <c r="QCD20" s="187"/>
      <c r="QCE20" s="187"/>
      <c r="QCF20" s="187"/>
      <c r="QCG20" s="187"/>
      <c r="QCH20" s="187"/>
      <c r="QCI20" s="187"/>
      <c r="QCJ20" s="187"/>
      <c r="QCK20" s="187"/>
      <c r="QCL20" s="187"/>
      <c r="QCM20" s="187"/>
      <c r="QCN20" s="187"/>
      <c r="QCO20" s="187"/>
      <c r="QCP20" s="187"/>
      <c r="QCQ20" s="187"/>
      <c r="QCR20" s="187"/>
      <c r="QCS20" s="187"/>
      <c r="QCT20" s="187"/>
      <c r="QCU20" s="187"/>
      <c r="QCV20" s="187"/>
      <c r="QCW20" s="187"/>
      <c r="QCX20" s="187"/>
      <c r="QCY20" s="187"/>
      <c r="QCZ20" s="187"/>
      <c r="QDA20" s="187"/>
      <c r="QDB20" s="187"/>
      <c r="QDC20" s="187"/>
      <c r="QDD20" s="187"/>
      <c r="QDE20" s="187"/>
      <c r="QDF20" s="187"/>
      <c r="QDG20" s="187"/>
      <c r="QDH20" s="187"/>
      <c r="QDI20" s="187"/>
      <c r="QDJ20" s="187"/>
      <c r="QDK20" s="187"/>
      <c r="QDL20" s="187"/>
      <c r="QDM20" s="187"/>
      <c r="QDN20" s="187"/>
      <c r="QDO20" s="187"/>
      <c r="QDP20" s="187"/>
      <c r="QDQ20" s="187"/>
      <c r="QDR20" s="187"/>
      <c r="QDS20" s="187"/>
      <c r="QDT20" s="187"/>
      <c r="QDU20" s="187"/>
      <c r="QDV20" s="187"/>
      <c r="QDW20" s="187"/>
      <c r="QDX20" s="187"/>
      <c r="QDY20" s="187"/>
      <c r="QDZ20" s="187"/>
      <c r="QEA20" s="187"/>
      <c r="QEB20" s="187"/>
      <c r="QEC20" s="187"/>
      <c r="QED20" s="187"/>
      <c r="QEE20" s="187"/>
      <c r="QEF20" s="187"/>
      <c r="QEG20" s="187"/>
      <c r="QEH20" s="187"/>
      <c r="QEI20" s="187"/>
      <c r="QEJ20" s="187"/>
      <c r="QEK20" s="187"/>
      <c r="QEL20" s="187"/>
      <c r="QEM20" s="187"/>
      <c r="QEN20" s="187"/>
      <c r="QEO20" s="187"/>
      <c r="QEP20" s="187"/>
      <c r="QEQ20" s="187"/>
      <c r="QER20" s="187"/>
      <c r="QES20" s="187"/>
      <c r="QET20" s="187"/>
      <c r="QEU20" s="187"/>
      <c r="QEV20" s="187"/>
      <c r="QEW20" s="187"/>
      <c r="QEX20" s="187"/>
      <c r="QEY20" s="187"/>
      <c r="QEZ20" s="187"/>
      <c r="QFA20" s="187"/>
      <c r="QFB20" s="187"/>
      <c r="QFC20" s="187"/>
      <c r="QFD20" s="187"/>
      <c r="QFE20" s="187"/>
      <c r="QFF20" s="187"/>
      <c r="QFG20" s="187"/>
      <c r="QFH20" s="187"/>
      <c r="QFI20" s="187"/>
      <c r="QFJ20" s="187"/>
      <c r="QFK20" s="187"/>
      <c r="QFL20" s="187"/>
      <c r="QFM20" s="187"/>
      <c r="QFN20" s="187"/>
      <c r="QFO20" s="187"/>
      <c r="QFP20" s="187"/>
      <c r="QFQ20" s="187"/>
      <c r="QFR20" s="187"/>
      <c r="QFS20" s="187"/>
      <c r="QFT20" s="187"/>
      <c r="QFU20" s="187"/>
      <c r="QFV20" s="187"/>
      <c r="QFW20" s="187"/>
      <c r="QFX20" s="187"/>
      <c r="QFY20" s="187"/>
      <c r="QFZ20" s="187"/>
      <c r="QGA20" s="187"/>
      <c r="QGB20" s="187"/>
      <c r="QGC20" s="187"/>
      <c r="QGD20" s="187"/>
      <c r="QGE20" s="187"/>
      <c r="QGF20" s="187"/>
      <c r="QGG20" s="187"/>
      <c r="QGH20" s="187"/>
      <c r="QGI20" s="187"/>
      <c r="QGJ20" s="187"/>
      <c r="QGK20" s="187"/>
      <c r="QGL20" s="187"/>
      <c r="QGM20" s="187"/>
      <c r="QGN20" s="187"/>
      <c r="QGO20" s="187"/>
      <c r="QGP20" s="187"/>
      <c r="QGQ20" s="187"/>
      <c r="QGR20" s="187"/>
      <c r="QGS20" s="187"/>
      <c r="QGT20" s="187"/>
      <c r="QGU20" s="187"/>
      <c r="QGV20" s="187"/>
      <c r="QGW20" s="187"/>
      <c r="QGX20" s="187"/>
      <c r="QGY20" s="187"/>
      <c r="QGZ20" s="187"/>
      <c r="QHA20" s="187"/>
      <c r="QHB20" s="187"/>
      <c r="QHC20" s="187"/>
      <c r="QHD20" s="187"/>
      <c r="QHE20" s="187"/>
      <c r="QHF20" s="187"/>
      <c r="QHG20" s="187"/>
      <c r="QHH20" s="187"/>
      <c r="QHI20" s="187"/>
      <c r="QHJ20" s="187"/>
      <c r="QHK20" s="187"/>
      <c r="QHL20" s="187"/>
      <c r="QHM20" s="187"/>
      <c r="QHN20" s="187"/>
      <c r="QHO20" s="187"/>
      <c r="QHP20" s="187"/>
      <c r="QHQ20" s="187"/>
      <c r="QHR20" s="187"/>
      <c r="QHS20" s="187"/>
      <c r="QHT20" s="187"/>
      <c r="QHU20" s="187"/>
      <c r="QHV20" s="187"/>
      <c r="QHW20" s="187"/>
      <c r="QHX20" s="187"/>
      <c r="QHY20" s="187"/>
      <c r="QHZ20" s="187"/>
      <c r="QIA20" s="187"/>
      <c r="QIB20" s="187"/>
      <c r="QIC20" s="187"/>
      <c r="QID20" s="187"/>
      <c r="QIE20" s="187"/>
      <c r="QIF20" s="187"/>
      <c r="QIG20" s="187"/>
      <c r="QIH20" s="187"/>
      <c r="QII20" s="187"/>
      <c r="QIJ20" s="187"/>
      <c r="QIK20" s="187"/>
      <c r="QIL20" s="187"/>
      <c r="QIM20" s="187"/>
      <c r="QIN20" s="187"/>
      <c r="QIO20" s="187"/>
      <c r="QIP20" s="187"/>
      <c r="QIQ20" s="187"/>
      <c r="QIR20" s="187"/>
      <c r="QIS20" s="187"/>
      <c r="QIT20" s="187"/>
      <c r="QIU20" s="187"/>
      <c r="QIV20" s="187"/>
      <c r="QIW20" s="187"/>
      <c r="QIX20" s="187"/>
      <c r="QIY20" s="187"/>
      <c r="QIZ20" s="187"/>
      <c r="QJA20" s="187"/>
      <c r="QJB20" s="187"/>
      <c r="QJC20" s="187"/>
      <c r="QJD20" s="187"/>
      <c r="QJE20" s="187"/>
      <c r="QJF20" s="187"/>
      <c r="QJG20" s="187"/>
      <c r="QJH20" s="187"/>
      <c r="QJI20" s="187"/>
      <c r="QJJ20" s="187"/>
      <c r="QJK20" s="187"/>
      <c r="QJL20" s="187"/>
      <c r="QJM20" s="187"/>
      <c r="QJN20" s="187"/>
      <c r="QJO20" s="187"/>
      <c r="QJP20" s="187"/>
      <c r="QJQ20" s="187"/>
      <c r="QJR20" s="187"/>
      <c r="QJS20" s="187"/>
      <c r="QJT20" s="187"/>
      <c r="QJU20" s="187"/>
      <c r="QJV20" s="187"/>
      <c r="QJW20" s="187"/>
      <c r="QJX20" s="187"/>
      <c r="QJY20" s="187"/>
      <c r="QJZ20" s="187"/>
      <c r="QKA20" s="187"/>
      <c r="QKB20" s="187"/>
      <c r="QKC20" s="187"/>
      <c r="QKD20" s="187"/>
      <c r="QKE20" s="187"/>
      <c r="QKF20" s="187"/>
      <c r="QKG20" s="187"/>
      <c r="QKH20" s="187"/>
      <c r="QKI20" s="187"/>
      <c r="QKJ20" s="187"/>
      <c r="QKK20" s="187"/>
      <c r="QKL20" s="187"/>
      <c r="QKM20" s="187"/>
      <c r="QKN20" s="187"/>
      <c r="QKO20" s="187"/>
      <c r="QKP20" s="187"/>
      <c r="QKQ20" s="187"/>
      <c r="QKR20" s="187"/>
      <c r="QKS20" s="187"/>
      <c r="QKT20" s="187"/>
      <c r="QKU20" s="187"/>
      <c r="QKV20" s="187"/>
      <c r="QKW20" s="187"/>
      <c r="QKX20" s="187"/>
      <c r="QKY20" s="187"/>
      <c r="QKZ20" s="187"/>
      <c r="QLA20" s="187"/>
      <c r="QLB20" s="187"/>
      <c r="QLC20" s="187"/>
      <c r="QLD20" s="187"/>
      <c r="QLE20" s="187"/>
      <c r="QLF20" s="187"/>
      <c r="QLG20" s="187"/>
      <c r="QLH20" s="187"/>
      <c r="QLI20" s="187"/>
      <c r="QLJ20" s="187"/>
      <c r="QLK20" s="187"/>
      <c r="QLL20" s="187"/>
      <c r="QLM20" s="187"/>
      <c r="QLN20" s="187"/>
      <c r="QLO20" s="187"/>
      <c r="QLP20" s="187"/>
      <c r="QLQ20" s="187"/>
      <c r="QLR20" s="187"/>
      <c r="QLS20" s="187"/>
      <c r="QLT20" s="187"/>
      <c r="QLU20" s="187"/>
      <c r="QLV20" s="187"/>
      <c r="QLW20" s="187"/>
      <c r="QLX20" s="187"/>
      <c r="QLY20" s="187"/>
      <c r="QLZ20" s="187"/>
      <c r="QMA20" s="187"/>
      <c r="QMB20" s="187"/>
      <c r="QMC20" s="187"/>
      <c r="QMD20" s="187"/>
      <c r="QME20" s="187"/>
      <c r="QMF20" s="187"/>
      <c r="QMG20" s="187"/>
      <c r="QMH20" s="187"/>
      <c r="QMI20" s="187"/>
      <c r="QMJ20" s="187"/>
      <c r="QMK20" s="187"/>
      <c r="QML20" s="187"/>
      <c r="QMM20" s="187"/>
      <c r="QMN20" s="187"/>
      <c r="QMO20" s="187"/>
      <c r="QMP20" s="187"/>
      <c r="QMQ20" s="187"/>
      <c r="QMR20" s="187"/>
      <c r="QMS20" s="187"/>
      <c r="QMT20" s="187"/>
      <c r="QMU20" s="187"/>
      <c r="QMV20" s="187"/>
      <c r="QMW20" s="187"/>
      <c r="QMX20" s="187"/>
      <c r="QMY20" s="187"/>
      <c r="QMZ20" s="187"/>
      <c r="QNA20" s="187"/>
      <c r="QNB20" s="187"/>
      <c r="QNC20" s="187"/>
      <c r="QND20" s="187"/>
      <c r="QNE20" s="187"/>
      <c r="QNF20" s="187"/>
      <c r="QNG20" s="187"/>
      <c r="QNH20" s="187"/>
      <c r="QNI20" s="187"/>
      <c r="QNJ20" s="187"/>
      <c r="QNK20" s="187"/>
      <c r="QNL20" s="187"/>
      <c r="QNM20" s="187"/>
      <c r="QNN20" s="187"/>
      <c r="QNO20" s="187"/>
      <c r="QNP20" s="187"/>
      <c r="QNQ20" s="187"/>
      <c r="QNR20" s="187"/>
      <c r="QNS20" s="187"/>
      <c r="QNT20" s="187"/>
      <c r="QNU20" s="187"/>
      <c r="QNV20" s="187"/>
      <c r="QNW20" s="187"/>
      <c r="QNX20" s="187"/>
      <c r="QNY20" s="187"/>
      <c r="QNZ20" s="187"/>
      <c r="QOA20" s="187"/>
      <c r="QOB20" s="187"/>
      <c r="QOC20" s="187"/>
      <c r="QOD20" s="187"/>
      <c r="QOE20" s="187"/>
      <c r="QOF20" s="187"/>
      <c r="QOG20" s="187"/>
      <c r="QOH20" s="187"/>
      <c r="QOI20" s="187"/>
      <c r="QOJ20" s="187"/>
      <c r="QOK20" s="187"/>
      <c r="QOL20" s="187"/>
      <c r="QOM20" s="187"/>
      <c r="QON20" s="187"/>
      <c r="QOO20" s="187"/>
      <c r="QOP20" s="187"/>
      <c r="QOQ20" s="187"/>
      <c r="QOR20" s="187"/>
      <c r="QOS20" s="187"/>
      <c r="QOT20" s="187"/>
      <c r="QOU20" s="187"/>
      <c r="QOV20" s="187"/>
      <c r="QOW20" s="187"/>
      <c r="QOX20" s="187"/>
      <c r="QOY20" s="187"/>
      <c r="QOZ20" s="187"/>
      <c r="QPA20" s="187"/>
      <c r="QPB20" s="187"/>
      <c r="QPC20" s="187"/>
      <c r="QPD20" s="187"/>
      <c r="QPE20" s="187"/>
      <c r="QPF20" s="187"/>
      <c r="QPG20" s="187"/>
      <c r="QPH20" s="187"/>
      <c r="QPI20" s="187"/>
      <c r="QPJ20" s="187"/>
      <c r="QPK20" s="187"/>
      <c r="QPL20" s="187"/>
      <c r="QPM20" s="187"/>
      <c r="QPN20" s="187"/>
      <c r="QPO20" s="187"/>
      <c r="QPP20" s="187"/>
      <c r="QPQ20" s="187"/>
      <c r="QPR20" s="187"/>
      <c r="QPS20" s="187"/>
      <c r="QPT20" s="187"/>
      <c r="QPU20" s="187"/>
      <c r="QPV20" s="187"/>
      <c r="QPW20" s="187"/>
      <c r="QPX20" s="187"/>
      <c r="QPY20" s="187"/>
      <c r="QPZ20" s="187"/>
      <c r="QQA20" s="187"/>
      <c r="QQB20" s="187"/>
      <c r="QQC20" s="187"/>
      <c r="QQD20" s="187"/>
      <c r="QQE20" s="187"/>
      <c r="QQF20" s="187"/>
      <c r="QQG20" s="187"/>
      <c r="QQH20" s="187"/>
      <c r="QQI20" s="187"/>
      <c r="QQJ20" s="187"/>
      <c r="QQK20" s="187"/>
      <c r="QQL20" s="187"/>
      <c r="QQM20" s="187"/>
      <c r="QQN20" s="187"/>
      <c r="QQO20" s="187"/>
      <c r="QQP20" s="187"/>
      <c r="QQQ20" s="187"/>
      <c r="QQR20" s="187"/>
      <c r="QQS20" s="187"/>
      <c r="QQT20" s="187"/>
      <c r="QQU20" s="187"/>
      <c r="QQV20" s="187"/>
      <c r="QQW20" s="187"/>
      <c r="QQX20" s="187"/>
      <c r="QQY20" s="187"/>
      <c r="QQZ20" s="187"/>
      <c r="QRA20" s="187"/>
      <c r="QRB20" s="187"/>
      <c r="QRC20" s="187"/>
      <c r="QRD20" s="187"/>
      <c r="QRE20" s="187"/>
      <c r="QRF20" s="187"/>
      <c r="QRG20" s="187"/>
      <c r="QRH20" s="187"/>
      <c r="QRI20" s="187"/>
      <c r="QRJ20" s="187"/>
      <c r="QRK20" s="187"/>
      <c r="QRL20" s="187"/>
      <c r="QRM20" s="187"/>
      <c r="QRN20" s="187"/>
      <c r="QRO20" s="187"/>
      <c r="QRP20" s="187"/>
      <c r="QRQ20" s="187"/>
      <c r="QRR20" s="187"/>
      <c r="QRS20" s="187"/>
      <c r="QRT20" s="187"/>
      <c r="QRU20" s="187"/>
      <c r="QRV20" s="187"/>
      <c r="QRW20" s="187"/>
      <c r="QRX20" s="187"/>
      <c r="QRY20" s="187"/>
      <c r="QRZ20" s="187"/>
      <c r="QSA20" s="187"/>
      <c r="QSB20" s="187"/>
      <c r="QSC20" s="187"/>
      <c r="QSD20" s="187"/>
      <c r="QSE20" s="187"/>
      <c r="QSF20" s="187"/>
      <c r="QSG20" s="187"/>
      <c r="QSH20" s="187"/>
      <c r="QSI20" s="187"/>
      <c r="QSJ20" s="187"/>
      <c r="QSK20" s="187"/>
      <c r="QSL20" s="187"/>
      <c r="QSM20" s="187"/>
      <c r="QSN20" s="187"/>
      <c r="QSO20" s="187"/>
      <c r="QSP20" s="187"/>
      <c r="QSQ20" s="187"/>
      <c r="QSR20" s="187"/>
      <c r="QSS20" s="187"/>
      <c r="QST20" s="187"/>
      <c r="QSU20" s="187"/>
      <c r="QSV20" s="187"/>
      <c r="QSW20" s="187"/>
      <c r="QSX20" s="187"/>
      <c r="QSY20" s="187"/>
      <c r="QSZ20" s="187"/>
      <c r="QTA20" s="187"/>
      <c r="QTB20" s="187"/>
      <c r="QTC20" s="187"/>
      <c r="QTD20" s="187"/>
      <c r="QTE20" s="187"/>
      <c r="QTF20" s="187"/>
      <c r="QTG20" s="187"/>
      <c r="QTH20" s="187"/>
      <c r="QTI20" s="187"/>
      <c r="QTJ20" s="187"/>
      <c r="QTK20" s="187"/>
      <c r="QTL20" s="187"/>
      <c r="QTM20" s="187"/>
      <c r="QTN20" s="187"/>
      <c r="QTO20" s="187"/>
      <c r="QTP20" s="187"/>
      <c r="QTQ20" s="187"/>
      <c r="QTR20" s="187"/>
      <c r="QTS20" s="187"/>
      <c r="QTT20" s="187"/>
      <c r="QTU20" s="187"/>
      <c r="QTV20" s="187"/>
      <c r="QTW20" s="187"/>
      <c r="QTX20" s="187"/>
      <c r="QTY20" s="187"/>
      <c r="QTZ20" s="187"/>
      <c r="QUA20" s="187"/>
      <c r="QUB20" s="187"/>
      <c r="QUC20" s="187"/>
      <c r="QUD20" s="187"/>
      <c r="QUE20" s="187"/>
      <c r="QUF20" s="187"/>
      <c r="QUG20" s="187"/>
      <c r="QUH20" s="187"/>
      <c r="QUI20" s="187"/>
      <c r="QUJ20" s="187"/>
      <c r="QUK20" s="187"/>
      <c r="QUL20" s="187"/>
      <c r="QUM20" s="187"/>
      <c r="QUN20" s="187"/>
      <c r="QUO20" s="187"/>
      <c r="QUP20" s="187"/>
      <c r="QUQ20" s="187"/>
      <c r="QUR20" s="187"/>
      <c r="QUS20" s="187"/>
      <c r="QUT20" s="187"/>
      <c r="QUU20" s="187"/>
      <c r="QUV20" s="187"/>
      <c r="QUW20" s="187"/>
      <c r="QUX20" s="187"/>
      <c r="QUY20" s="187"/>
      <c r="QUZ20" s="187"/>
      <c r="QVA20" s="187"/>
      <c r="QVB20" s="187"/>
      <c r="QVC20" s="187"/>
      <c r="QVD20" s="187"/>
      <c r="QVE20" s="187"/>
      <c r="QVF20" s="187"/>
      <c r="QVG20" s="187"/>
      <c r="QVH20" s="187"/>
      <c r="QVI20" s="187"/>
      <c r="QVJ20" s="187"/>
      <c r="QVK20" s="187"/>
      <c r="QVL20" s="187"/>
      <c r="QVM20" s="187"/>
      <c r="QVN20" s="187"/>
      <c r="QVO20" s="187"/>
      <c r="QVP20" s="187"/>
      <c r="QVQ20" s="187"/>
      <c r="QVR20" s="187"/>
      <c r="QVS20" s="187"/>
      <c r="QVT20" s="187"/>
      <c r="QVU20" s="187"/>
      <c r="QVV20" s="187"/>
      <c r="QVW20" s="187"/>
      <c r="QVX20" s="187"/>
      <c r="QVY20" s="187"/>
      <c r="QVZ20" s="187"/>
      <c r="QWA20" s="187"/>
      <c r="QWB20" s="187"/>
      <c r="QWC20" s="187"/>
      <c r="QWD20" s="187"/>
      <c r="QWE20" s="187"/>
      <c r="QWF20" s="187"/>
      <c r="QWG20" s="187"/>
      <c r="QWH20" s="187"/>
      <c r="QWI20" s="187"/>
      <c r="QWJ20" s="187"/>
      <c r="QWK20" s="187"/>
      <c r="QWL20" s="187"/>
      <c r="QWM20" s="187"/>
      <c r="QWN20" s="187"/>
      <c r="QWO20" s="187"/>
      <c r="QWP20" s="187"/>
      <c r="QWQ20" s="187"/>
      <c r="QWR20" s="187"/>
      <c r="QWS20" s="187"/>
      <c r="QWT20" s="187"/>
      <c r="QWU20" s="187"/>
      <c r="QWV20" s="187"/>
      <c r="QWW20" s="187"/>
      <c r="QWX20" s="187"/>
      <c r="QWY20" s="187"/>
      <c r="QWZ20" s="187"/>
      <c r="QXA20" s="187"/>
      <c r="QXB20" s="187"/>
      <c r="QXC20" s="187"/>
      <c r="QXD20" s="187"/>
      <c r="QXE20" s="187"/>
      <c r="QXF20" s="187"/>
      <c r="QXG20" s="187"/>
      <c r="QXH20" s="187"/>
      <c r="QXI20" s="187"/>
      <c r="QXJ20" s="187"/>
      <c r="QXK20" s="187"/>
      <c r="QXL20" s="187"/>
      <c r="QXM20" s="187"/>
      <c r="QXN20" s="187"/>
      <c r="QXO20" s="187"/>
      <c r="QXP20" s="187"/>
      <c r="QXQ20" s="187"/>
      <c r="QXR20" s="187"/>
      <c r="QXS20" s="187"/>
      <c r="QXT20" s="187"/>
      <c r="QXU20" s="187"/>
      <c r="QXV20" s="187"/>
      <c r="QXW20" s="187"/>
      <c r="QXX20" s="187"/>
      <c r="QXY20" s="187"/>
      <c r="QXZ20" s="187"/>
      <c r="QYA20" s="187"/>
      <c r="QYB20" s="187"/>
      <c r="QYC20" s="187"/>
      <c r="QYD20" s="187"/>
      <c r="QYE20" s="187"/>
      <c r="QYF20" s="187"/>
      <c r="QYG20" s="187"/>
      <c r="QYH20" s="187"/>
      <c r="QYI20" s="187"/>
      <c r="QYJ20" s="187"/>
      <c r="QYK20" s="187"/>
      <c r="QYL20" s="187"/>
      <c r="QYM20" s="187"/>
      <c r="QYN20" s="187"/>
      <c r="QYO20" s="187"/>
      <c r="QYP20" s="187"/>
      <c r="QYQ20" s="187"/>
      <c r="QYR20" s="187"/>
      <c r="QYS20" s="187"/>
      <c r="QYT20" s="187"/>
      <c r="QYU20" s="187"/>
      <c r="QYV20" s="187"/>
      <c r="QYW20" s="187"/>
      <c r="QYX20" s="187"/>
      <c r="QYY20" s="187"/>
      <c r="QYZ20" s="187"/>
      <c r="QZA20" s="187"/>
      <c r="QZB20" s="187"/>
      <c r="QZC20" s="187"/>
      <c r="QZD20" s="187"/>
      <c r="QZE20" s="187"/>
      <c r="QZF20" s="187"/>
      <c r="QZG20" s="187"/>
      <c r="QZH20" s="187"/>
      <c r="QZI20" s="187"/>
      <c r="QZJ20" s="187"/>
      <c r="QZK20" s="187"/>
      <c r="QZL20" s="187"/>
      <c r="QZM20" s="187"/>
      <c r="QZN20" s="187"/>
      <c r="QZO20" s="187"/>
      <c r="QZP20" s="187"/>
      <c r="QZQ20" s="187"/>
      <c r="QZR20" s="187"/>
      <c r="QZS20" s="187"/>
      <c r="QZT20" s="187"/>
      <c r="QZU20" s="187"/>
      <c r="QZV20" s="187"/>
      <c r="QZW20" s="187"/>
      <c r="QZX20" s="187"/>
      <c r="QZY20" s="187"/>
      <c r="QZZ20" s="187"/>
      <c r="RAA20" s="187"/>
      <c r="RAB20" s="187"/>
      <c r="RAC20" s="187"/>
      <c r="RAD20" s="187"/>
      <c r="RAE20" s="187"/>
      <c r="RAF20" s="187"/>
      <c r="RAG20" s="187"/>
      <c r="RAH20" s="187"/>
      <c r="RAI20" s="187"/>
      <c r="RAJ20" s="187"/>
      <c r="RAK20" s="187"/>
      <c r="RAL20" s="187"/>
      <c r="RAM20" s="187"/>
      <c r="RAN20" s="187"/>
      <c r="RAO20" s="187"/>
      <c r="RAP20" s="187"/>
      <c r="RAQ20" s="187"/>
      <c r="RAR20" s="187"/>
      <c r="RAS20" s="187"/>
      <c r="RAT20" s="187"/>
      <c r="RAU20" s="187"/>
      <c r="RAV20" s="187"/>
      <c r="RAW20" s="187"/>
      <c r="RAX20" s="187"/>
      <c r="RAY20" s="187"/>
      <c r="RAZ20" s="187"/>
      <c r="RBA20" s="187"/>
      <c r="RBB20" s="187"/>
      <c r="RBC20" s="187"/>
      <c r="RBD20" s="187"/>
      <c r="RBE20" s="187"/>
      <c r="RBF20" s="187"/>
      <c r="RBG20" s="187"/>
      <c r="RBH20" s="187"/>
      <c r="RBI20" s="187"/>
      <c r="RBJ20" s="187"/>
      <c r="RBK20" s="187"/>
      <c r="RBL20" s="187"/>
      <c r="RBM20" s="187"/>
      <c r="RBN20" s="187"/>
      <c r="RBO20" s="187"/>
      <c r="RBP20" s="187"/>
      <c r="RBQ20" s="187"/>
      <c r="RBR20" s="187"/>
      <c r="RBS20" s="187"/>
      <c r="RBT20" s="187"/>
      <c r="RBU20" s="187"/>
      <c r="RBV20" s="187"/>
      <c r="RBW20" s="187"/>
      <c r="RBX20" s="187"/>
      <c r="RBY20" s="187"/>
      <c r="RBZ20" s="187"/>
      <c r="RCA20" s="187"/>
      <c r="RCB20" s="187"/>
      <c r="RCC20" s="187"/>
      <c r="RCD20" s="187"/>
      <c r="RCE20" s="187"/>
      <c r="RCF20" s="187"/>
      <c r="RCG20" s="187"/>
      <c r="RCH20" s="187"/>
      <c r="RCI20" s="187"/>
      <c r="RCJ20" s="187"/>
      <c r="RCK20" s="187"/>
      <c r="RCL20" s="187"/>
      <c r="RCM20" s="187"/>
      <c r="RCN20" s="187"/>
      <c r="RCO20" s="187"/>
      <c r="RCP20" s="187"/>
      <c r="RCQ20" s="187"/>
      <c r="RCR20" s="187"/>
      <c r="RCS20" s="187"/>
      <c r="RCT20" s="187"/>
      <c r="RCU20" s="187"/>
      <c r="RCV20" s="187"/>
      <c r="RCW20" s="187"/>
      <c r="RCX20" s="187"/>
      <c r="RCY20" s="187"/>
      <c r="RCZ20" s="187"/>
      <c r="RDA20" s="187"/>
      <c r="RDB20" s="187"/>
      <c r="RDC20" s="187"/>
      <c r="RDD20" s="187"/>
      <c r="RDE20" s="187"/>
      <c r="RDF20" s="187"/>
      <c r="RDG20" s="187"/>
      <c r="RDH20" s="187"/>
      <c r="RDI20" s="187"/>
      <c r="RDJ20" s="187"/>
      <c r="RDK20" s="187"/>
      <c r="RDL20" s="187"/>
      <c r="RDM20" s="187"/>
      <c r="RDN20" s="187"/>
      <c r="RDO20" s="187"/>
      <c r="RDP20" s="187"/>
      <c r="RDQ20" s="187"/>
      <c r="RDR20" s="187"/>
      <c r="RDS20" s="187"/>
      <c r="RDT20" s="187"/>
      <c r="RDU20" s="187"/>
      <c r="RDV20" s="187"/>
      <c r="RDW20" s="187"/>
      <c r="RDX20" s="187"/>
      <c r="RDY20" s="187"/>
      <c r="RDZ20" s="187"/>
      <c r="REA20" s="187"/>
      <c r="REB20" s="187"/>
      <c r="REC20" s="187"/>
      <c r="RED20" s="187"/>
      <c r="REE20" s="187"/>
      <c r="REF20" s="187"/>
      <c r="REG20" s="187"/>
      <c r="REH20" s="187"/>
      <c r="REI20" s="187"/>
      <c r="REJ20" s="187"/>
      <c r="REK20" s="187"/>
      <c r="REL20" s="187"/>
      <c r="REM20" s="187"/>
      <c r="REN20" s="187"/>
      <c r="REO20" s="187"/>
      <c r="REP20" s="187"/>
      <c r="REQ20" s="187"/>
      <c r="RER20" s="187"/>
      <c r="RES20" s="187"/>
      <c r="RET20" s="187"/>
      <c r="REU20" s="187"/>
      <c r="REV20" s="187"/>
      <c r="REW20" s="187"/>
      <c r="REX20" s="187"/>
      <c r="REY20" s="187"/>
      <c r="REZ20" s="187"/>
      <c r="RFA20" s="187"/>
      <c r="RFB20" s="187"/>
      <c r="RFC20" s="187"/>
      <c r="RFD20" s="187"/>
      <c r="RFE20" s="187"/>
      <c r="RFF20" s="187"/>
      <c r="RFG20" s="187"/>
      <c r="RFH20" s="187"/>
      <c r="RFI20" s="187"/>
      <c r="RFJ20" s="187"/>
      <c r="RFK20" s="187"/>
      <c r="RFL20" s="187"/>
      <c r="RFM20" s="187"/>
      <c r="RFN20" s="187"/>
      <c r="RFO20" s="187"/>
      <c r="RFP20" s="187"/>
      <c r="RFQ20" s="187"/>
      <c r="RFR20" s="187"/>
      <c r="RFS20" s="187"/>
      <c r="RFT20" s="187"/>
      <c r="RFU20" s="187"/>
      <c r="RFV20" s="187"/>
      <c r="RFW20" s="187"/>
      <c r="RFX20" s="187"/>
      <c r="RFY20" s="187"/>
      <c r="RFZ20" s="187"/>
      <c r="RGA20" s="187"/>
      <c r="RGB20" s="187"/>
      <c r="RGC20" s="187"/>
      <c r="RGD20" s="187"/>
      <c r="RGE20" s="187"/>
      <c r="RGF20" s="187"/>
      <c r="RGG20" s="187"/>
      <c r="RGH20" s="187"/>
      <c r="RGI20" s="187"/>
      <c r="RGJ20" s="187"/>
      <c r="RGK20" s="187"/>
      <c r="RGL20" s="187"/>
      <c r="RGM20" s="187"/>
      <c r="RGN20" s="187"/>
      <c r="RGO20" s="187"/>
      <c r="RGP20" s="187"/>
      <c r="RGQ20" s="187"/>
      <c r="RGR20" s="187"/>
      <c r="RGS20" s="187"/>
      <c r="RGT20" s="187"/>
      <c r="RGU20" s="187"/>
      <c r="RGV20" s="187"/>
      <c r="RGW20" s="187"/>
      <c r="RGX20" s="187"/>
      <c r="RGY20" s="187"/>
      <c r="RGZ20" s="187"/>
      <c r="RHA20" s="187"/>
      <c r="RHB20" s="187"/>
      <c r="RHC20" s="187"/>
      <c r="RHD20" s="187"/>
      <c r="RHE20" s="187"/>
      <c r="RHF20" s="187"/>
      <c r="RHG20" s="187"/>
      <c r="RHH20" s="187"/>
      <c r="RHI20" s="187"/>
      <c r="RHJ20" s="187"/>
      <c r="RHK20" s="187"/>
      <c r="RHL20" s="187"/>
      <c r="RHM20" s="187"/>
      <c r="RHN20" s="187"/>
      <c r="RHO20" s="187"/>
      <c r="RHP20" s="187"/>
      <c r="RHQ20" s="187"/>
      <c r="RHR20" s="187"/>
      <c r="RHS20" s="187"/>
      <c r="RHT20" s="187"/>
      <c r="RHU20" s="187"/>
      <c r="RHV20" s="187"/>
      <c r="RHW20" s="187"/>
      <c r="RHX20" s="187"/>
      <c r="RHY20" s="187"/>
      <c r="RHZ20" s="187"/>
      <c r="RIA20" s="187"/>
      <c r="RIB20" s="187"/>
      <c r="RIC20" s="187"/>
      <c r="RID20" s="187"/>
      <c r="RIE20" s="187"/>
      <c r="RIF20" s="187"/>
      <c r="RIG20" s="187"/>
      <c r="RIH20" s="187"/>
      <c r="RII20" s="187"/>
      <c r="RIJ20" s="187"/>
      <c r="RIK20" s="187"/>
      <c r="RIL20" s="187"/>
      <c r="RIM20" s="187"/>
      <c r="RIN20" s="187"/>
      <c r="RIO20" s="187"/>
      <c r="RIP20" s="187"/>
      <c r="RIQ20" s="187"/>
      <c r="RIR20" s="187"/>
      <c r="RIS20" s="187"/>
      <c r="RIT20" s="187"/>
      <c r="RIU20" s="187"/>
      <c r="RIV20" s="187"/>
      <c r="RIW20" s="187"/>
      <c r="RIX20" s="187"/>
      <c r="RIY20" s="187"/>
      <c r="RIZ20" s="187"/>
      <c r="RJA20" s="187"/>
      <c r="RJB20" s="187"/>
      <c r="RJC20" s="187"/>
      <c r="RJD20" s="187"/>
      <c r="RJE20" s="187"/>
      <c r="RJF20" s="187"/>
      <c r="RJG20" s="187"/>
      <c r="RJH20" s="187"/>
      <c r="RJI20" s="187"/>
      <c r="RJJ20" s="187"/>
      <c r="RJK20" s="187"/>
      <c r="RJL20" s="187"/>
      <c r="RJM20" s="187"/>
      <c r="RJN20" s="187"/>
      <c r="RJO20" s="187"/>
      <c r="RJP20" s="187"/>
      <c r="RJQ20" s="187"/>
      <c r="RJR20" s="187"/>
      <c r="RJS20" s="187"/>
      <c r="RJT20" s="187"/>
      <c r="RJU20" s="187"/>
      <c r="RJV20" s="187"/>
      <c r="RJW20" s="187"/>
      <c r="RJX20" s="187"/>
      <c r="RJY20" s="187"/>
      <c r="RJZ20" s="187"/>
      <c r="RKA20" s="187"/>
      <c r="RKB20" s="187"/>
      <c r="RKC20" s="187"/>
      <c r="RKD20" s="187"/>
      <c r="RKE20" s="187"/>
      <c r="RKF20" s="187"/>
      <c r="RKG20" s="187"/>
      <c r="RKH20" s="187"/>
      <c r="RKI20" s="187"/>
      <c r="RKJ20" s="187"/>
      <c r="RKK20" s="187"/>
      <c r="RKL20" s="187"/>
      <c r="RKM20" s="187"/>
      <c r="RKN20" s="187"/>
      <c r="RKO20" s="187"/>
      <c r="RKP20" s="187"/>
      <c r="RKQ20" s="187"/>
      <c r="RKR20" s="187"/>
      <c r="RKS20" s="187"/>
      <c r="RKT20" s="187"/>
      <c r="RKU20" s="187"/>
      <c r="RKV20" s="187"/>
      <c r="RKW20" s="187"/>
      <c r="RKX20" s="187"/>
      <c r="RKY20" s="187"/>
      <c r="RKZ20" s="187"/>
      <c r="RLA20" s="187"/>
      <c r="RLB20" s="187"/>
      <c r="RLC20" s="187"/>
      <c r="RLD20" s="187"/>
      <c r="RLE20" s="187"/>
      <c r="RLF20" s="187"/>
      <c r="RLG20" s="187"/>
      <c r="RLH20" s="187"/>
      <c r="RLI20" s="187"/>
      <c r="RLJ20" s="187"/>
      <c r="RLK20" s="187"/>
      <c r="RLL20" s="187"/>
      <c r="RLM20" s="187"/>
      <c r="RLN20" s="187"/>
      <c r="RLO20" s="187"/>
      <c r="RLP20" s="187"/>
      <c r="RLQ20" s="187"/>
      <c r="RLR20" s="187"/>
      <c r="RLS20" s="187"/>
      <c r="RLT20" s="187"/>
      <c r="RLU20" s="187"/>
      <c r="RLV20" s="187"/>
      <c r="RLW20" s="187"/>
      <c r="RLX20" s="187"/>
      <c r="RLY20" s="187"/>
      <c r="RLZ20" s="187"/>
      <c r="RMA20" s="187"/>
      <c r="RMB20" s="187"/>
      <c r="RMC20" s="187"/>
      <c r="RMD20" s="187"/>
      <c r="RME20" s="187"/>
      <c r="RMF20" s="187"/>
      <c r="RMG20" s="187"/>
      <c r="RMH20" s="187"/>
      <c r="RMI20" s="187"/>
      <c r="RMJ20" s="187"/>
      <c r="RMK20" s="187"/>
      <c r="RML20" s="187"/>
      <c r="RMM20" s="187"/>
      <c r="RMN20" s="187"/>
      <c r="RMO20" s="187"/>
      <c r="RMP20" s="187"/>
      <c r="RMQ20" s="187"/>
      <c r="RMR20" s="187"/>
      <c r="RMS20" s="187"/>
      <c r="RMT20" s="187"/>
      <c r="RMU20" s="187"/>
      <c r="RMV20" s="187"/>
      <c r="RMW20" s="187"/>
      <c r="RMX20" s="187"/>
      <c r="RMY20" s="187"/>
      <c r="RMZ20" s="187"/>
      <c r="RNA20" s="187"/>
      <c r="RNB20" s="187"/>
      <c r="RNC20" s="187"/>
      <c r="RND20" s="187"/>
      <c r="RNE20" s="187"/>
      <c r="RNF20" s="187"/>
      <c r="RNG20" s="187"/>
      <c r="RNH20" s="187"/>
      <c r="RNI20" s="187"/>
      <c r="RNJ20" s="187"/>
      <c r="RNK20" s="187"/>
      <c r="RNL20" s="187"/>
      <c r="RNM20" s="187"/>
      <c r="RNN20" s="187"/>
      <c r="RNO20" s="187"/>
      <c r="RNP20" s="187"/>
      <c r="RNQ20" s="187"/>
      <c r="RNR20" s="187"/>
      <c r="RNS20" s="187"/>
      <c r="RNT20" s="187"/>
      <c r="RNU20" s="187"/>
      <c r="RNV20" s="187"/>
      <c r="RNW20" s="187"/>
      <c r="RNX20" s="187"/>
      <c r="RNY20" s="187"/>
      <c r="RNZ20" s="187"/>
      <c r="ROA20" s="187"/>
      <c r="ROB20" s="187"/>
      <c r="ROC20" s="187"/>
      <c r="ROD20" s="187"/>
      <c r="ROE20" s="187"/>
      <c r="ROF20" s="187"/>
      <c r="ROG20" s="187"/>
      <c r="ROH20" s="187"/>
      <c r="ROI20" s="187"/>
      <c r="ROJ20" s="187"/>
      <c r="ROK20" s="187"/>
      <c r="ROL20" s="187"/>
      <c r="ROM20" s="187"/>
      <c r="RON20" s="187"/>
      <c r="ROO20" s="187"/>
      <c r="ROP20" s="187"/>
      <c r="ROQ20" s="187"/>
      <c r="ROR20" s="187"/>
      <c r="ROS20" s="187"/>
      <c r="ROT20" s="187"/>
      <c r="ROU20" s="187"/>
      <c r="ROV20" s="187"/>
      <c r="ROW20" s="187"/>
      <c r="ROX20" s="187"/>
      <c r="ROY20" s="187"/>
      <c r="ROZ20" s="187"/>
      <c r="RPA20" s="187"/>
      <c r="RPB20" s="187"/>
      <c r="RPC20" s="187"/>
      <c r="RPD20" s="187"/>
      <c r="RPE20" s="187"/>
      <c r="RPF20" s="187"/>
      <c r="RPG20" s="187"/>
      <c r="RPH20" s="187"/>
      <c r="RPI20" s="187"/>
      <c r="RPJ20" s="187"/>
      <c r="RPK20" s="187"/>
      <c r="RPL20" s="187"/>
      <c r="RPM20" s="187"/>
      <c r="RPN20" s="187"/>
      <c r="RPO20" s="187"/>
      <c r="RPP20" s="187"/>
      <c r="RPQ20" s="187"/>
      <c r="RPR20" s="187"/>
      <c r="RPS20" s="187"/>
      <c r="RPT20" s="187"/>
      <c r="RPU20" s="187"/>
      <c r="RPV20" s="187"/>
      <c r="RPW20" s="187"/>
      <c r="RPX20" s="187"/>
      <c r="RPY20" s="187"/>
      <c r="RPZ20" s="187"/>
      <c r="RQA20" s="187"/>
      <c r="RQB20" s="187"/>
      <c r="RQC20" s="187"/>
      <c r="RQD20" s="187"/>
      <c r="RQE20" s="187"/>
      <c r="RQF20" s="187"/>
      <c r="RQG20" s="187"/>
      <c r="RQH20" s="187"/>
      <c r="RQI20" s="187"/>
      <c r="RQJ20" s="187"/>
      <c r="RQK20" s="187"/>
      <c r="RQL20" s="187"/>
      <c r="RQM20" s="187"/>
      <c r="RQN20" s="187"/>
      <c r="RQO20" s="187"/>
      <c r="RQP20" s="187"/>
      <c r="RQQ20" s="187"/>
      <c r="RQR20" s="187"/>
      <c r="RQS20" s="187"/>
      <c r="RQT20" s="187"/>
      <c r="RQU20" s="187"/>
      <c r="RQV20" s="187"/>
      <c r="RQW20" s="187"/>
      <c r="RQX20" s="187"/>
      <c r="RQY20" s="187"/>
      <c r="RQZ20" s="187"/>
      <c r="RRA20" s="187"/>
      <c r="RRB20" s="187"/>
      <c r="RRC20" s="187"/>
      <c r="RRD20" s="187"/>
      <c r="RRE20" s="187"/>
      <c r="RRF20" s="187"/>
      <c r="RRG20" s="187"/>
      <c r="RRH20" s="187"/>
      <c r="RRI20" s="187"/>
      <c r="RRJ20" s="187"/>
      <c r="RRK20" s="187"/>
      <c r="RRL20" s="187"/>
      <c r="RRM20" s="187"/>
      <c r="RRN20" s="187"/>
      <c r="RRO20" s="187"/>
      <c r="RRP20" s="187"/>
      <c r="RRQ20" s="187"/>
      <c r="RRR20" s="187"/>
      <c r="RRS20" s="187"/>
      <c r="RRT20" s="187"/>
      <c r="RRU20" s="187"/>
      <c r="RRV20" s="187"/>
      <c r="RRW20" s="187"/>
      <c r="RRX20" s="187"/>
      <c r="RRY20" s="187"/>
      <c r="RRZ20" s="187"/>
      <c r="RSA20" s="187"/>
      <c r="RSB20" s="187"/>
      <c r="RSC20" s="187"/>
      <c r="RSD20" s="187"/>
      <c r="RSE20" s="187"/>
      <c r="RSF20" s="187"/>
      <c r="RSG20" s="187"/>
      <c r="RSH20" s="187"/>
      <c r="RSI20" s="187"/>
      <c r="RSJ20" s="187"/>
      <c r="RSK20" s="187"/>
      <c r="RSL20" s="187"/>
      <c r="RSM20" s="187"/>
      <c r="RSN20" s="187"/>
      <c r="RSO20" s="187"/>
      <c r="RSP20" s="187"/>
      <c r="RSQ20" s="187"/>
      <c r="RSR20" s="187"/>
      <c r="RSS20" s="187"/>
      <c r="RST20" s="187"/>
      <c r="RSU20" s="187"/>
      <c r="RSV20" s="187"/>
      <c r="RSW20" s="187"/>
      <c r="RSX20" s="187"/>
      <c r="RSY20" s="187"/>
      <c r="RSZ20" s="187"/>
      <c r="RTA20" s="187"/>
      <c r="RTB20" s="187"/>
      <c r="RTC20" s="187"/>
      <c r="RTD20" s="187"/>
      <c r="RTE20" s="187"/>
      <c r="RTF20" s="187"/>
      <c r="RTG20" s="187"/>
      <c r="RTH20" s="187"/>
      <c r="RTI20" s="187"/>
      <c r="RTJ20" s="187"/>
      <c r="RTK20" s="187"/>
      <c r="RTL20" s="187"/>
      <c r="RTM20" s="187"/>
      <c r="RTN20" s="187"/>
      <c r="RTO20" s="187"/>
      <c r="RTP20" s="187"/>
      <c r="RTQ20" s="187"/>
      <c r="RTR20" s="187"/>
      <c r="RTS20" s="187"/>
      <c r="RTT20" s="187"/>
      <c r="RTU20" s="187"/>
      <c r="RTV20" s="187"/>
      <c r="RTW20" s="187"/>
      <c r="RTX20" s="187"/>
      <c r="RTY20" s="187"/>
      <c r="RTZ20" s="187"/>
      <c r="RUA20" s="187"/>
      <c r="RUB20" s="187"/>
      <c r="RUC20" s="187"/>
      <c r="RUD20" s="187"/>
      <c r="RUE20" s="187"/>
      <c r="RUF20" s="187"/>
      <c r="RUG20" s="187"/>
      <c r="RUH20" s="187"/>
      <c r="RUI20" s="187"/>
      <c r="RUJ20" s="187"/>
      <c r="RUK20" s="187"/>
      <c r="RUL20" s="187"/>
      <c r="RUM20" s="187"/>
      <c r="RUN20" s="187"/>
      <c r="RUO20" s="187"/>
      <c r="RUP20" s="187"/>
      <c r="RUQ20" s="187"/>
      <c r="RUR20" s="187"/>
      <c r="RUS20" s="187"/>
      <c r="RUT20" s="187"/>
      <c r="RUU20" s="187"/>
      <c r="RUV20" s="187"/>
      <c r="RUW20" s="187"/>
      <c r="RUX20" s="187"/>
      <c r="RUY20" s="187"/>
      <c r="RUZ20" s="187"/>
      <c r="RVA20" s="187"/>
      <c r="RVB20" s="187"/>
      <c r="RVC20" s="187"/>
      <c r="RVD20" s="187"/>
      <c r="RVE20" s="187"/>
      <c r="RVF20" s="187"/>
      <c r="RVG20" s="187"/>
      <c r="RVH20" s="187"/>
      <c r="RVI20" s="187"/>
      <c r="RVJ20" s="187"/>
      <c r="RVK20" s="187"/>
      <c r="RVL20" s="187"/>
      <c r="RVM20" s="187"/>
      <c r="RVN20" s="187"/>
      <c r="RVO20" s="187"/>
      <c r="RVP20" s="187"/>
      <c r="RVQ20" s="187"/>
      <c r="RVR20" s="187"/>
      <c r="RVS20" s="187"/>
      <c r="RVT20" s="187"/>
      <c r="RVU20" s="187"/>
      <c r="RVV20" s="187"/>
      <c r="RVW20" s="187"/>
      <c r="RVX20" s="187"/>
      <c r="RVY20" s="187"/>
      <c r="RVZ20" s="187"/>
      <c r="RWA20" s="187"/>
      <c r="RWB20" s="187"/>
      <c r="RWC20" s="187"/>
      <c r="RWD20" s="187"/>
      <c r="RWE20" s="187"/>
      <c r="RWF20" s="187"/>
      <c r="RWG20" s="187"/>
      <c r="RWH20" s="187"/>
      <c r="RWI20" s="187"/>
      <c r="RWJ20" s="187"/>
      <c r="RWK20" s="187"/>
      <c r="RWL20" s="187"/>
      <c r="RWM20" s="187"/>
      <c r="RWN20" s="187"/>
      <c r="RWO20" s="187"/>
      <c r="RWP20" s="187"/>
      <c r="RWQ20" s="187"/>
      <c r="RWR20" s="187"/>
      <c r="RWS20" s="187"/>
      <c r="RWT20" s="187"/>
      <c r="RWU20" s="187"/>
      <c r="RWV20" s="187"/>
      <c r="RWW20" s="187"/>
      <c r="RWX20" s="187"/>
      <c r="RWY20" s="187"/>
      <c r="RWZ20" s="187"/>
      <c r="RXA20" s="187"/>
      <c r="RXB20" s="187"/>
      <c r="RXC20" s="187"/>
      <c r="RXD20" s="187"/>
      <c r="RXE20" s="187"/>
      <c r="RXF20" s="187"/>
      <c r="RXG20" s="187"/>
      <c r="RXH20" s="187"/>
      <c r="RXI20" s="187"/>
      <c r="RXJ20" s="187"/>
      <c r="RXK20" s="187"/>
      <c r="RXL20" s="187"/>
      <c r="RXM20" s="187"/>
      <c r="RXN20" s="187"/>
      <c r="RXO20" s="187"/>
      <c r="RXP20" s="187"/>
      <c r="RXQ20" s="187"/>
      <c r="RXR20" s="187"/>
      <c r="RXS20" s="187"/>
      <c r="RXT20" s="187"/>
      <c r="RXU20" s="187"/>
      <c r="RXV20" s="187"/>
      <c r="RXW20" s="187"/>
      <c r="RXX20" s="187"/>
      <c r="RXY20" s="187"/>
      <c r="RXZ20" s="187"/>
      <c r="RYA20" s="187"/>
      <c r="RYB20" s="187"/>
      <c r="RYC20" s="187"/>
      <c r="RYD20" s="187"/>
      <c r="RYE20" s="187"/>
      <c r="RYF20" s="187"/>
      <c r="RYG20" s="187"/>
      <c r="RYH20" s="187"/>
      <c r="RYI20" s="187"/>
      <c r="RYJ20" s="187"/>
      <c r="RYK20" s="187"/>
      <c r="RYL20" s="187"/>
      <c r="RYM20" s="187"/>
      <c r="RYN20" s="187"/>
      <c r="RYO20" s="187"/>
      <c r="RYP20" s="187"/>
      <c r="RYQ20" s="187"/>
      <c r="RYR20" s="187"/>
      <c r="RYS20" s="187"/>
      <c r="RYT20" s="187"/>
      <c r="RYU20" s="187"/>
      <c r="RYV20" s="187"/>
      <c r="RYW20" s="187"/>
      <c r="RYX20" s="187"/>
      <c r="RYY20" s="187"/>
      <c r="RYZ20" s="187"/>
      <c r="RZA20" s="187"/>
      <c r="RZB20" s="187"/>
      <c r="RZC20" s="187"/>
      <c r="RZD20" s="187"/>
      <c r="RZE20" s="187"/>
      <c r="RZF20" s="187"/>
      <c r="RZG20" s="187"/>
      <c r="RZH20" s="187"/>
      <c r="RZI20" s="187"/>
      <c r="RZJ20" s="187"/>
      <c r="RZK20" s="187"/>
      <c r="RZL20" s="187"/>
      <c r="RZM20" s="187"/>
      <c r="RZN20" s="187"/>
      <c r="RZO20" s="187"/>
      <c r="RZP20" s="187"/>
      <c r="RZQ20" s="187"/>
      <c r="RZR20" s="187"/>
      <c r="RZS20" s="187"/>
      <c r="RZT20" s="187"/>
      <c r="RZU20" s="187"/>
      <c r="RZV20" s="187"/>
      <c r="RZW20" s="187"/>
      <c r="RZX20" s="187"/>
      <c r="RZY20" s="187"/>
      <c r="RZZ20" s="187"/>
      <c r="SAA20" s="187"/>
      <c r="SAB20" s="187"/>
      <c r="SAC20" s="187"/>
      <c r="SAD20" s="187"/>
      <c r="SAE20" s="187"/>
      <c r="SAF20" s="187"/>
      <c r="SAG20" s="187"/>
      <c r="SAH20" s="187"/>
      <c r="SAI20" s="187"/>
      <c r="SAJ20" s="187"/>
      <c r="SAK20" s="187"/>
      <c r="SAL20" s="187"/>
      <c r="SAM20" s="187"/>
      <c r="SAN20" s="187"/>
      <c r="SAO20" s="187"/>
      <c r="SAP20" s="187"/>
      <c r="SAQ20" s="187"/>
      <c r="SAR20" s="187"/>
      <c r="SAS20" s="187"/>
      <c r="SAT20" s="187"/>
      <c r="SAU20" s="187"/>
      <c r="SAV20" s="187"/>
      <c r="SAW20" s="187"/>
      <c r="SAX20" s="187"/>
      <c r="SAY20" s="187"/>
      <c r="SAZ20" s="187"/>
      <c r="SBA20" s="187"/>
      <c r="SBB20" s="187"/>
      <c r="SBC20" s="187"/>
      <c r="SBD20" s="187"/>
      <c r="SBE20" s="187"/>
      <c r="SBF20" s="187"/>
      <c r="SBG20" s="187"/>
      <c r="SBH20" s="187"/>
      <c r="SBI20" s="187"/>
      <c r="SBJ20" s="187"/>
      <c r="SBK20" s="187"/>
      <c r="SBL20" s="187"/>
      <c r="SBM20" s="187"/>
      <c r="SBN20" s="187"/>
      <c r="SBO20" s="187"/>
      <c r="SBP20" s="187"/>
      <c r="SBQ20" s="187"/>
      <c r="SBR20" s="187"/>
      <c r="SBS20" s="187"/>
      <c r="SBT20" s="187"/>
      <c r="SBU20" s="187"/>
      <c r="SBV20" s="187"/>
      <c r="SBW20" s="187"/>
      <c r="SBX20" s="187"/>
      <c r="SBY20" s="187"/>
      <c r="SBZ20" s="187"/>
      <c r="SCA20" s="187"/>
      <c r="SCB20" s="187"/>
      <c r="SCC20" s="187"/>
      <c r="SCD20" s="187"/>
      <c r="SCE20" s="187"/>
      <c r="SCF20" s="187"/>
      <c r="SCG20" s="187"/>
      <c r="SCH20" s="187"/>
      <c r="SCI20" s="187"/>
      <c r="SCJ20" s="187"/>
      <c r="SCK20" s="187"/>
      <c r="SCL20" s="187"/>
      <c r="SCM20" s="187"/>
      <c r="SCN20" s="187"/>
      <c r="SCO20" s="187"/>
      <c r="SCP20" s="187"/>
      <c r="SCQ20" s="187"/>
      <c r="SCR20" s="187"/>
      <c r="SCS20" s="187"/>
      <c r="SCT20" s="187"/>
      <c r="SCU20" s="187"/>
      <c r="SCV20" s="187"/>
      <c r="SCW20" s="187"/>
      <c r="SCX20" s="187"/>
      <c r="SCY20" s="187"/>
      <c r="SCZ20" s="187"/>
      <c r="SDA20" s="187"/>
      <c r="SDB20" s="187"/>
      <c r="SDC20" s="187"/>
      <c r="SDD20" s="187"/>
      <c r="SDE20" s="187"/>
      <c r="SDF20" s="187"/>
      <c r="SDG20" s="187"/>
      <c r="SDH20" s="187"/>
      <c r="SDI20" s="187"/>
      <c r="SDJ20" s="187"/>
      <c r="SDK20" s="187"/>
      <c r="SDL20" s="187"/>
      <c r="SDM20" s="187"/>
      <c r="SDN20" s="187"/>
      <c r="SDO20" s="187"/>
      <c r="SDP20" s="187"/>
      <c r="SDQ20" s="187"/>
      <c r="SDR20" s="187"/>
      <c r="SDS20" s="187"/>
      <c r="SDT20" s="187"/>
      <c r="SDU20" s="187"/>
      <c r="SDV20" s="187"/>
      <c r="SDW20" s="187"/>
      <c r="SDX20" s="187"/>
      <c r="SDY20" s="187"/>
      <c r="SDZ20" s="187"/>
      <c r="SEA20" s="187"/>
      <c r="SEB20" s="187"/>
      <c r="SEC20" s="187"/>
      <c r="SED20" s="187"/>
      <c r="SEE20" s="187"/>
      <c r="SEF20" s="187"/>
      <c r="SEG20" s="187"/>
      <c r="SEH20" s="187"/>
      <c r="SEI20" s="187"/>
      <c r="SEJ20" s="187"/>
      <c r="SEK20" s="187"/>
      <c r="SEL20" s="187"/>
      <c r="SEM20" s="187"/>
      <c r="SEN20" s="187"/>
      <c r="SEO20" s="187"/>
      <c r="SEP20" s="187"/>
      <c r="SEQ20" s="187"/>
      <c r="SER20" s="187"/>
      <c r="SES20" s="187"/>
      <c r="SET20" s="187"/>
      <c r="SEU20" s="187"/>
      <c r="SEV20" s="187"/>
      <c r="SEW20" s="187"/>
      <c r="SEX20" s="187"/>
      <c r="SEY20" s="187"/>
      <c r="SEZ20" s="187"/>
      <c r="SFA20" s="187"/>
      <c r="SFB20" s="187"/>
      <c r="SFC20" s="187"/>
      <c r="SFD20" s="187"/>
      <c r="SFE20" s="187"/>
      <c r="SFF20" s="187"/>
      <c r="SFG20" s="187"/>
      <c r="SFH20" s="187"/>
      <c r="SFI20" s="187"/>
      <c r="SFJ20" s="187"/>
      <c r="SFK20" s="187"/>
      <c r="SFL20" s="187"/>
      <c r="SFM20" s="187"/>
      <c r="SFN20" s="187"/>
      <c r="SFO20" s="187"/>
      <c r="SFP20" s="187"/>
      <c r="SFQ20" s="187"/>
      <c r="SFR20" s="187"/>
      <c r="SFS20" s="187"/>
      <c r="SFT20" s="187"/>
      <c r="SFU20" s="187"/>
      <c r="SFV20" s="187"/>
      <c r="SFW20" s="187"/>
      <c r="SFX20" s="187"/>
      <c r="SFY20" s="187"/>
      <c r="SFZ20" s="187"/>
      <c r="SGA20" s="187"/>
      <c r="SGB20" s="187"/>
      <c r="SGC20" s="187"/>
      <c r="SGD20" s="187"/>
      <c r="SGE20" s="187"/>
      <c r="SGF20" s="187"/>
      <c r="SGG20" s="187"/>
      <c r="SGH20" s="187"/>
      <c r="SGI20" s="187"/>
      <c r="SGJ20" s="187"/>
      <c r="SGK20" s="187"/>
      <c r="SGL20" s="187"/>
      <c r="SGM20" s="187"/>
      <c r="SGN20" s="187"/>
      <c r="SGO20" s="187"/>
      <c r="SGP20" s="187"/>
      <c r="SGQ20" s="187"/>
      <c r="SGR20" s="187"/>
      <c r="SGS20" s="187"/>
      <c r="SGT20" s="187"/>
      <c r="SGU20" s="187"/>
      <c r="SGV20" s="187"/>
      <c r="SGW20" s="187"/>
      <c r="SGX20" s="187"/>
      <c r="SGY20" s="187"/>
      <c r="SGZ20" s="187"/>
      <c r="SHA20" s="187"/>
      <c r="SHB20" s="187"/>
      <c r="SHC20" s="187"/>
      <c r="SHD20" s="187"/>
      <c r="SHE20" s="187"/>
      <c r="SHF20" s="187"/>
      <c r="SHG20" s="187"/>
      <c r="SHH20" s="187"/>
      <c r="SHI20" s="187"/>
      <c r="SHJ20" s="187"/>
      <c r="SHK20" s="187"/>
      <c r="SHL20" s="187"/>
      <c r="SHM20" s="187"/>
      <c r="SHN20" s="187"/>
      <c r="SHO20" s="187"/>
      <c r="SHP20" s="187"/>
      <c r="SHQ20" s="187"/>
      <c r="SHR20" s="187"/>
      <c r="SHS20" s="187"/>
      <c r="SHT20" s="187"/>
      <c r="SHU20" s="187"/>
      <c r="SHV20" s="187"/>
      <c r="SHW20" s="187"/>
      <c r="SHX20" s="187"/>
      <c r="SHY20" s="187"/>
      <c r="SHZ20" s="187"/>
      <c r="SIA20" s="187"/>
      <c r="SIB20" s="187"/>
      <c r="SIC20" s="187"/>
      <c r="SID20" s="187"/>
      <c r="SIE20" s="187"/>
      <c r="SIF20" s="187"/>
      <c r="SIG20" s="187"/>
      <c r="SIH20" s="187"/>
      <c r="SII20" s="187"/>
      <c r="SIJ20" s="187"/>
      <c r="SIK20" s="187"/>
      <c r="SIL20" s="187"/>
      <c r="SIM20" s="187"/>
      <c r="SIN20" s="187"/>
      <c r="SIO20" s="187"/>
      <c r="SIP20" s="187"/>
      <c r="SIQ20" s="187"/>
      <c r="SIR20" s="187"/>
      <c r="SIS20" s="187"/>
      <c r="SIT20" s="187"/>
      <c r="SIU20" s="187"/>
      <c r="SIV20" s="187"/>
      <c r="SIW20" s="187"/>
      <c r="SIX20" s="187"/>
      <c r="SIY20" s="187"/>
      <c r="SIZ20" s="187"/>
      <c r="SJA20" s="187"/>
      <c r="SJB20" s="187"/>
      <c r="SJC20" s="187"/>
      <c r="SJD20" s="187"/>
      <c r="SJE20" s="187"/>
      <c r="SJF20" s="187"/>
      <c r="SJG20" s="187"/>
      <c r="SJH20" s="187"/>
      <c r="SJI20" s="187"/>
      <c r="SJJ20" s="187"/>
      <c r="SJK20" s="187"/>
      <c r="SJL20" s="187"/>
      <c r="SJM20" s="187"/>
      <c r="SJN20" s="187"/>
      <c r="SJO20" s="187"/>
      <c r="SJP20" s="187"/>
      <c r="SJQ20" s="187"/>
      <c r="SJR20" s="187"/>
      <c r="SJS20" s="187"/>
      <c r="SJT20" s="187"/>
      <c r="SJU20" s="187"/>
      <c r="SJV20" s="187"/>
      <c r="SJW20" s="187"/>
      <c r="SJX20" s="187"/>
      <c r="SJY20" s="187"/>
      <c r="SJZ20" s="187"/>
      <c r="SKA20" s="187"/>
      <c r="SKB20" s="187"/>
      <c r="SKC20" s="187"/>
      <c r="SKD20" s="187"/>
      <c r="SKE20" s="187"/>
      <c r="SKF20" s="187"/>
      <c r="SKG20" s="187"/>
      <c r="SKH20" s="187"/>
      <c r="SKI20" s="187"/>
      <c r="SKJ20" s="187"/>
      <c r="SKK20" s="187"/>
      <c r="SKL20" s="187"/>
      <c r="SKM20" s="187"/>
      <c r="SKN20" s="187"/>
      <c r="SKO20" s="187"/>
      <c r="SKP20" s="187"/>
      <c r="SKQ20" s="187"/>
      <c r="SKR20" s="187"/>
      <c r="SKS20" s="187"/>
      <c r="SKT20" s="187"/>
      <c r="SKU20" s="187"/>
      <c r="SKV20" s="187"/>
      <c r="SKW20" s="187"/>
      <c r="SKX20" s="187"/>
      <c r="SKY20" s="187"/>
      <c r="SKZ20" s="187"/>
      <c r="SLA20" s="187"/>
      <c r="SLB20" s="187"/>
      <c r="SLC20" s="187"/>
      <c r="SLD20" s="187"/>
      <c r="SLE20" s="187"/>
      <c r="SLF20" s="187"/>
      <c r="SLG20" s="187"/>
      <c r="SLH20" s="187"/>
      <c r="SLI20" s="187"/>
      <c r="SLJ20" s="187"/>
      <c r="SLK20" s="187"/>
      <c r="SLL20" s="187"/>
      <c r="SLM20" s="187"/>
      <c r="SLN20" s="187"/>
      <c r="SLO20" s="187"/>
      <c r="SLP20" s="187"/>
      <c r="SLQ20" s="187"/>
      <c r="SLR20" s="187"/>
      <c r="SLS20" s="187"/>
      <c r="SLT20" s="187"/>
      <c r="SLU20" s="187"/>
      <c r="SLV20" s="187"/>
      <c r="SLW20" s="187"/>
      <c r="SLX20" s="187"/>
      <c r="SLY20" s="187"/>
      <c r="SLZ20" s="187"/>
      <c r="SMA20" s="187"/>
      <c r="SMB20" s="187"/>
      <c r="SMC20" s="187"/>
      <c r="SMD20" s="187"/>
      <c r="SME20" s="187"/>
      <c r="SMF20" s="187"/>
      <c r="SMG20" s="187"/>
      <c r="SMH20" s="187"/>
      <c r="SMI20" s="187"/>
      <c r="SMJ20" s="187"/>
      <c r="SMK20" s="187"/>
      <c r="SML20" s="187"/>
      <c r="SMM20" s="187"/>
      <c r="SMN20" s="187"/>
      <c r="SMO20" s="187"/>
      <c r="SMP20" s="187"/>
      <c r="SMQ20" s="187"/>
      <c r="SMR20" s="187"/>
      <c r="SMS20" s="187"/>
      <c r="SMT20" s="187"/>
      <c r="SMU20" s="187"/>
      <c r="SMV20" s="187"/>
      <c r="SMW20" s="187"/>
      <c r="SMX20" s="187"/>
      <c r="SMY20" s="187"/>
      <c r="SMZ20" s="187"/>
      <c r="SNA20" s="187"/>
      <c r="SNB20" s="187"/>
      <c r="SNC20" s="187"/>
      <c r="SND20" s="187"/>
      <c r="SNE20" s="187"/>
      <c r="SNF20" s="187"/>
      <c r="SNG20" s="187"/>
      <c r="SNH20" s="187"/>
      <c r="SNI20" s="187"/>
      <c r="SNJ20" s="187"/>
      <c r="SNK20" s="187"/>
      <c r="SNL20" s="187"/>
      <c r="SNM20" s="187"/>
      <c r="SNN20" s="187"/>
      <c r="SNO20" s="187"/>
      <c r="SNP20" s="187"/>
      <c r="SNQ20" s="187"/>
      <c r="SNR20" s="187"/>
      <c r="SNS20" s="187"/>
      <c r="SNT20" s="187"/>
      <c r="SNU20" s="187"/>
      <c r="SNV20" s="187"/>
      <c r="SNW20" s="187"/>
      <c r="SNX20" s="187"/>
      <c r="SNY20" s="187"/>
      <c r="SNZ20" s="187"/>
      <c r="SOA20" s="187"/>
      <c r="SOB20" s="187"/>
      <c r="SOC20" s="187"/>
      <c r="SOD20" s="187"/>
      <c r="SOE20" s="187"/>
      <c r="SOF20" s="187"/>
      <c r="SOG20" s="187"/>
      <c r="SOH20" s="187"/>
      <c r="SOI20" s="187"/>
      <c r="SOJ20" s="187"/>
      <c r="SOK20" s="187"/>
      <c r="SOL20" s="187"/>
      <c r="SOM20" s="187"/>
      <c r="SON20" s="187"/>
      <c r="SOO20" s="187"/>
      <c r="SOP20" s="187"/>
      <c r="SOQ20" s="187"/>
      <c r="SOR20" s="187"/>
      <c r="SOS20" s="187"/>
      <c r="SOT20" s="187"/>
      <c r="SOU20" s="187"/>
      <c r="SOV20" s="187"/>
      <c r="SOW20" s="187"/>
      <c r="SOX20" s="187"/>
      <c r="SOY20" s="187"/>
      <c r="SOZ20" s="187"/>
      <c r="SPA20" s="187"/>
      <c r="SPB20" s="187"/>
      <c r="SPC20" s="187"/>
      <c r="SPD20" s="187"/>
      <c r="SPE20" s="187"/>
      <c r="SPF20" s="187"/>
      <c r="SPG20" s="187"/>
      <c r="SPH20" s="187"/>
      <c r="SPI20" s="187"/>
      <c r="SPJ20" s="187"/>
      <c r="SPK20" s="187"/>
      <c r="SPL20" s="187"/>
      <c r="SPM20" s="187"/>
      <c r="SPN20" s="187"/>
      <c r="SPO20" s="187"/>
      <c r="SPP20" s="187"/>
      <c r="SPQ20" s="187"/>
      <c r="SPR20" s="187"/>
      <c r="SPS20" s="187"/>
      <c r="SPT20" s="187"/>
      <c r="SPU20" s="187"/>
      <c r="SPV20" s="187"/>
      <c r="SPW20" s="187"/>
      <c r="SPX20" s="187"/>
      <c r="SPY20" s="187"/>
      <c r="SPZ20" s="187"/>
      <c r="SQA20" s="187"/>
      <c r="SQB20" s="187"/>
      <c r="SQC20" s="187"/>
      <c r="SQD20" s="187"/>
      <c r="SQE20" s="187"/>
      <c r="SQF20" s="187"/>
      <c r="SQG20" s="187"/>
      <c r="SQH20" s="187"/>
      <c r="SQI20" s="187"/>
      <c r="SQJ20" s="187"/>
      <c r="SQK20" s="187"/>
      <c r="SQL20" s="187"/>
      <c r="SQM20" s="187"/>
      <c r="SQN20" s="187"/>
      <c r="SQO20" s="187"/>
      <c r="SQP20" s="187"/>
      <c r="SQQ20" s="187"/>
      <c r="SQR20" s="187"/>
      <c r="SQS20" s="187"/>
      <c r="SQT20" s="187"/>
      <c r="SQU20" s="187"/>
      <c r="SQV20" s="187"/>
      <c r="SQW20" s="187"/>
      <c r="SQX20" s="187"/>
      <c r="SQY20" s="187"/>
      <c r="SQZ20" s="187"/>
      <c r="SRA20" s="187"/>
      <c r="SRB20" s="187"/>
      <c r="SRC20" s="187"/>
      <c r="SRD20" s="187"/>
      <c r="SRE20" s="187"/>
      <c r="SRF20" s="187"/>
      <c r="SRG20" s="187"/>
      <c r="SRH20" s="187"/>
      <c r="SRI20" s="187"/>
      <c r="SRJ20" s="187"/>
      <c r="SRK20" s="187"/>
      <c r="SRL20" s="187"/>
      <c r="SRM20" s="187"/>
      <c r="SRN20" s="187"/>
      <c r="SRO20" s="187"/>
      <c r="SRP20" s="187"/>
      <c r="SRQ20" s="187"/>
      <c r="SRR20" s="187"/>
      <c r="SRS20" s="187"/>
      <c r="SRT20" s="187"/>
      <c r="SRU20" s="187"/>
      <c r="SRV20" s="187"/>
      <c r="SRW20" s="187"/>
      <c r="SRX20" s="187"/>
      <c r="SRY20" s="187"/>
      <c r="SRZ20" s="187"/>
      <c r="SSA20" s="187"/>
      <c r="SSB20" s="187"/>
      <c r="SSC20" s="187"/>
      <c r="SSD20" s="187"/>
      <c r="SSE20" s="187"/>
      <c r="SSF20" s="187"/>
      <c r="SSG20" s="187"/>
      <c r="SSH20" s="187"/>
      <c r="SSI20" s="187"/>
      <c r="SSJ20" s="187"/>
      <c r="SSK20" s="187"/>
      <c r="SSL20" s="187"/>
      <c r="SSM20" s="187"/>
      <c r="SSN20" s="187"/>
      <c r="SSO20" s="187"/>
      <c r="SSP20" s="187"/>
      <c r="SSQ20" s="187"/>
      <c r="SSR20" s="187"/>
      <c r="SSS20" s="187"/>
      <c r="SST20" s="187"/>
      <c r="SSU20" s="187"/>
      <c r="SSV20" s="187"/>
      <c r="SSW20" s="187"/>
      <c r="SSX20" s="187"/>
      <c r="SSY20" s="187"/>
      <c r="SSZ20" s="187"/>
      <c r="STA20" s="187"/>
      <c r="STB20" s="187"/>
      <c r="STC20" s="187"/>
      <c r="STD20" s="187"/>
      <c r="STE20" s="187"/>
      <c r="STF20" s="187"/>
      <c r="STG20" s="187"/>
      <c r="STH20" s="187"/>
      <c r="STI20" s="187"/>
      <c r="STJ20" s="187"/>
      <c r="STK20" s="187"/>
      <c r="STL20" s="187"/>
      <c r="STM20" s="187"/>
      <c r="STN20" s="187"/>
      <c r="STO20" s="187"/>
      <c r="STP20" s="187"/>
      <c r="STQ20" s="187"/>
      <c r="STR20" s="187"/>
      <c r="STS20" s="187"/>
      <c r="STT20" s="187"/>
      <c r="STU20" s="187"/>
      <c r="STV20" s="187"/>
      <c r="STW20" s="187"/>
      <c r="STX20" s="187"/>
      <c r="STY20" s="187"/>
      <c r="STZ20" s="187"/>
      <c r="SUA20" s="187"/>
      <c r="SUB20" s="187"/>
      <c r="SUC20" s="187"/>
      <c r="SUD20" s="187"/>
      <c r="SUE20" s="187"/>
      <c r="SUF20" s="187"/>
      <c r="SUG20" s="187"/>
      <c r="SUH20" s="187"/>
      <c r="SUI20" s="187"/>
      <c r="SUJ20" s="187"/>
      <c r="SUK20" s="187"/>
      <c r="SUL20" s="187"/>
      <c r="SUM20" s="187"/>
      <c r="SUN20" s="187"/>
      <c r="SUO20" s="187"/>
      <c r="SUP20" s="187"/>
      <c r="SUQ20" s="187"/>
      <c r="SUR20" s="187"/>
      <c r="SUS20" s="187"/>
      <c r="SUT20" s="187"/>
      <c r="SUU20" s="187"/>
      <c r="SUV20" s="187"/>
      <c r="SUW20" s="187"/>
      <c r="SUX20" s="187"/>
      <c r="SUY20" s="187"/>
      <c r="SUZ20" s="187"/>
      <c r="SVA20" s="187"/>
      <c r="SVB20" s="187"/>
      <c r="SVC20" s="187"/>
      <c r="SVD20" s="187"/>
      <c r="SVE20" s="187"/>
      <c r="SVF20" s="187"/>
      <c r="SVG20" s="187"/>
      <c r="SVH20" s="187"/>
      <c r="SVI20" s="187"/>
      <c r="SVJ20" s="187"/>
      <c r="SVK20" s="187"/>
      <c r="SVL20" s="187"/>
      <c r="SVM20" s="187"/>
      <c r="SVN20" s="187"/>
      <c r="SVO20" s="187"/>
      <c r="SVP20" s="187"/>
      <c r="SVQ20" s="187"/>
      <c r="SVR20" s="187"/>
      <c r="SVS20" s="187"/>
      <c r="SVT20" s="187"/>
      <c r="SVU20" s="187"/>
      <c r="SVV20" s="187"/>
      <c r="SVW20" s="187"/>
      <c r="SVX20" s="187"/>
      <c r="SVY20" s="187"/>
      <c r="SVZ20" s="187"/>
      <c r="SWA20" s="187"/>
      <c r="SWB20" s="187"/>
      <c r="SWC20" s="187"/>
      <c r="SWD20" s="187"/>
      <c r="SWE20" s="187"/>
      <c r="SWF20" s="187"/>
      <c r="SWG20" s="187"/>
      <c r="SWH20" s="187"/>
      <c r="SWI20" s="187"/>
      <c r="SWJ20" s="187"/>
      <c r="SWK20" s="187"/>
      <c r="SWL20" s="187"/>
      <c r="SWM20" s="187"/>
      <c r="SWN20" s="187"/>
      <c r="SWO20" s="187"/>
      <c r="SWP20" s="187"/>
      <c r="SWQ20" s="187"/>
      <c r="SWR20" s="187"/>
      <c r="SWS20" s="187"/>
      <c r="SWT20" s="187"/>
      <c r="SWU20" s="187"/>
      <c r="SWV20" s="187"/>
      <c r="SWW20" s="187"/>
      <c r="SWX20" s="187"/>
      <c r="SWY20" s="187"/>
      <c r="SWZ20" s="187"/>
      <c r="SXA20" s="187"/>
      <c r="SXB20" s="187"/>
      <c r="SXC20" s="187"/>
      <c r="SXD20" s="187"/>
      <c r="SXE20" s="187"/>
      <c r="SXF20" s="187"/>
      <c r="SXG20" s="187"/>
      <c r="SXH20" s="187"/>
      <c r="SXI20" s="187"/>
      <c r="SXJ20" s="187"/>
      <c r="SXK20" s="187"/>
      <c r="SXL20" s="187"/>
      <c r="SXM20" s="187"/>
      <c r="SXN20" s="187"/>
      <c r="SXO20" s="187"/>
      <c r="SXP20" s="187"/>
      <c r="SXQ20" s="187"/>
      <c r="SXR20" s="187"/>
      <c r="SXS20" s="187"/>
      <c r="SXT20" s="187"/>
      <c r="SXU20" s="187"/>
      <c r="SXV20" s="187"/>
      <c r="SXW20" s="187"/>
      <c r="SXX20" s="187"/>
      <c r="SXY20" s="187"/>
      <c r="SXZ20" s="187"/>
      <c r="SYA20" s="187"/>
      <c r="SYB20" s="187"/>
      <c r="SYC20" s="187"/>
      <c r="SYD20" s="187"/>
      <c r="SYE20" s="187"/>
      <c r="SYF20" s="187"/>
      <c r="SYG20" s="187"/>
      <c r="SYH20" s="187"/>
      <c r="SYI20" s="187"/>
      <c r="SYJ20" s="187"/>
      <c r="SYK20" s="187"/>
      <c r="SYL20" s="187"/>
      <c r="SYM20" s="187"/>
      <c r="SYN20" s="187"/>
      <c r="SYO20" s="187"/>
      <c r="SYP20" s="187"/>
      <c r="SYQ20" s="187"/>
      <c r="SYR20" s="187"/>
      <c r="SYS20" s="187"/>
      <c r="SYT20" s="187"/>
      <c r="SYU20" s="187"/>
      <c r="SYV20" s="187"/>
      <c r="SYW20" s="187"/>
      <c r="SYX20" s="187"/>
      <c r="SYY20" s="187"/>
      <c r="SYZ20" s="187"/>
      <c r="SZA20" s="187"/>
      <c r="SZB20" s="187"/>
      <c r="SZC20" s="187"/>
      <c r="SZD20" s="187"/>
      <c r="SZE20" s="187"/>
      <c r="SZF20" s="187"/>
      <c r="SZG20" s="187"/>
      <c r="SZH20" s="187"/>
      <c r="SZI20" s="187"/>
      <c r="SZJ20" s="187"/>
      <c r="SZK20" s="187"/>
      <c r="SZL20" s="187"/>
      <c r="SZM20" s="187"/>
      <c r="SZN20" s="187"/>
      <c r="SZO20" s="187"/>
      <c r="SZP20" s="187"/>
      <c r="SZQ20" s="187"/>
      <c r="SZR20" s="187"/>
      <c r="SZS20" s="187"/>
      <c r="SZT20" s="187"/>
      <c r="SZU20" s="187"/>
      <c r="SZV20" s="187"/>
      <c r="SZW20" s="187"/>
      <c r="SZX20" s="187"/>
      <c r="SZY20" s="187"/>
      <c r="SZZ20" s="187"/>
      <c r="TAA20" s="187"/>
      <c r="TAB20" s="187"/>
      <c r="TAC20" s="187"/>
      <c r="TAD20" s="187"/>
      <c r="TAE20" s="187"/>
      <c r="TAF20" s="187"/>
      <c r="TAG20" s="187"/>
      <c r="TAH20" s="187"/>
      <c r="TAI20" s="187"/>
      <c r="TAJ20" s="187"/>
      <c r="TAK20" s="187"/>
      <c r="TAL20" s="187"/>
      <c r="TAM20" s="187"/>
      <c r="TAN20" s="187"/>
      <c r="TAO20" s="187"/>
      <c r="TAP20" s="187"/>
      <c r="TAQ20" s="187"/>
      <c r="TAR20" s="187"/>
      <c r="TAS20" s="187"/>
      <c r="TAT20" s="187"/>
      <c r="TAU20" s="187"/>
      <c r="TAV20" s="187"/>
      <c r="TAW20" s="187"/>
      <c r="TAX20" s="187"/>
      <c r="TAY20" s="187"/>
      <c r="TAZ20" s="187"/>
      <c r="TBA20" s="187"/>
      <c r="TBB20" s="187"/>
      <c r="TBC20" s="187"/>
      <c r="TBD20" s="187"/>
      <c r="TBE20" s="187"/>
      <c r="TBF20" s="187"/>
      <c r="TBG20" s="187"/>
      <c r="TBH20" s="187"/>
      <c r="TBI20" s="187"/>
      <c r="TBJ20" s="187"/>
      <c r="TBK20" s="187"/>
      <c r="TBL20" s="187"/>
      <c r="TBM20" s="187"/>
      <c r="TBN20" s="187"/>
      <c r="TBO20" s="187"/>
      <c r="TBP20" s="187"/>
      <c r="TBQ20" s="187"/>
      <c r="TBR20" s="187"/>
      <c r="TBS20" s="187"/>
      <c r="TBT20" s="187"/>
      <c r="TBU20" s="187"/>
      <c r="TBV20" s="187"/>
      <c r="TBW20" s="187"/>
      <c r="TBX20" s="187"/>
      <c r="TBY20" s="187"/>
      <c r="TBZ20" s="187"/>
      <c r="TCA20" s="187"/>
      <c r="TCB20" s="187"/>
      <c r="TCC20" s="187"/>
      <c r="TCD20" s="187"/>
      <c r="TCE20" s="187"/>
      <c r="TCF20" s="187"/>
      <c r="TCG20" s="187"/>
      <c r="TCH20" s="187"/>
      <c r="TCI20" s="187"/>
      <c r="TCJ20" s="187"/>
      <c r="TCK20" s="187"/>
      <c r="TCL20" s="187"/>
      <c r="TCM20" s="187"/>
      <c r="TCN20" s="187"/>
      <c r="TCO20" s="187"/>
      <c r="TCP20" s="187"/>
      <c r="TCQ20" s="187"/>
      <c r="TCR20" s="187"/>
      <c r="TCS20" s="187"/>
      <c r="TCT20" s="187"/>
      <c r="TCU20" s="187"/>
      <c r="TCV20" s="187"/>
      <c r="TCW20" s="187"/>
      <c r="TCX20" s="187"/>
      <c r="TCY20" s="187"/>
      <c r="TCZ20" s="187"/>
      <c r="TDA20" s="187"/>
      <c r="TDB20" s="187"/>
      <c r="TDC20" s="187"/>
      <c r="TDD20" s="187"/>
      <c r="TDE20" s="187"/>
      <c r="TDF20" s="187"/>
      <c r="TDG20" s="187"/>
      <c r="TDH20" s="187"/>
      <c r="TDI20" s="187"/>
      <c r="TDJ20" s="187"/>
      <c r="TDK20" s="187"/>
      <c r="TDL20" s="187"/>
      <c r="TDM20" s="187"/>
      <c r="TDN20" s="187"/>
      <c r="TDO20" s="187"/>
      <c r="TDP20" s="187"/>
      <c r="TDQ20" s="187"/>
      <c r="TDR20" s="187"/>
      <c r="TDS20" s="187"/>
      <c r="TDT20" s="187"/>
      <c r="TDU20" s="187"/>
      <c r="TDV20" s="187"/>
      <c r="TDW20" s="187"/>
      <c r="TDX20" s="187"/>
      <c r="TDY20" s="187"/>
      <c r="TDZ20" s="187"/>
      <c r="TEA20" s="187"/>
      <c r="TEB20" s="187"/>
      <c r="TEC20" s="187"/>
      <c r="TED20" s="187"/>
      <c r="TEE20" s="187"/>
      <c r="TEF20" s="187"/>
      <c r="TEG20" s="187"/>
      <c r="TEH20" s="187"/>
      <c r="TEI20" s="187"/>
      <c r="TEJ20" s="187"/>
      <c r="TEK20" s="187"/>
      <c r="TEL20" s="187"/>
      <c r="TEM20" s="187"/>
      <c r="TEN20" s="187"/>
      <c r="TEO20" s="187"/>
      <c r="TEP20" s="187"/>
      <c r="TEQ20" s="187"/>
      <c r="TER20" s="187"/>
      <c r="TES20" s="187"/>
      <c r="TET20" s="187"/>
      <c r="TEU20" s="187"/>
      <c r="TEV20" s="187"/>
      <c r="TEW20" s="187"/>
      <c r="TEX20" s="187"/>
      <c r="TEY20" s="187"/>
      <c r="TEZ20" s="187"/>
      <c r="TFA20" s="187"/>
      <c r="TFB20" s="187"/>
      <c r="TFC20" s="187"/>
      <c r="TFD20" s="187"/>
      <c r="TFE20" s="187"/>
      <c r="TFF20" s="187"/>
      <c r="TFG20" s="187"/>
      <c r="TFH20" s="187"/>
      <c r="TFI20" s="187"/>
      <c r="TFJ20" s="187"/>
      <c r="TFK20" s="187"/>
      <c r="TFL20" s="187"/>
      <c r="TFM20" s="187"/>
      <c r="TFN20" s="187"/>
      <c r="TFO20" s="187"/>
      <c r="TFP20" s="187"/>
      <c r="TFQ20" s="187"/>
      <c r="TFR20" s="187"/>
      <c r="TFS20" s="187"/>
      <c r="TFT20" s="187"/>
      <c r="TFU20" s="187"/>
      <c r="TFV20" s="187"/>
      <c r="TFW20" s="187"/>
      <c r="TFX20" s="187"/>
      <c r="TFY20" s="187"/>
      <c r="TFZ20" s="187"/>
      <c r="TGA20" s="187"/>
      <c r="TGB20" s="187"/>
      <c r="TGC20" s="187"/>
      <c r="TGD20" s="187"/>
      <c r="TGE20" s="187"/>
      <c r="TGF20" s="187"/>
      <c r="TGG20" s="187"/>
      <c r="TGH20" s="187"/>
      <c r="TGI20" s="187"/>
      <c r="TGJ20" s="187"/>
      <c r="TGK20" s="187"/>
      <c r="TGL20" s="187"/>
      <c r="TGM20" s="187"/>
      <c r="TGN20" s="187"/>
      <c r="TGO20" s="187"/>
      <c r="TGP20" s="187"/>
      <c r="TGQ20" s="187"/>
      <c r="TGR20" s="187"/>
      <c r="TGS20" s="187"/>
      <c r="TGT20" s="187"/>
      <c r="TGU20" s="187"/>
      <c r="TGV20" s="187"/>
      <c r="TGW20" s="187"/>
      <c r="TGX20" s="187"/>
      <c r="TGY20" s="187"/>
      <c r="TGZ20" s="187"/>
      <c r="THA20" s="187"/>
      <c r="THB20" s="187"/>
      <c r="THC20" s="187"/>
      <c r="THD20" s="187"/>
      <c r="THE20" s="187"/>
      <c r="THF20" s="187"/>
      <c r="THG20" s="187"/>
      <c r="THH20" s="187"/>
      <c r="THI20" s="187"/>
      <c r="THJ20" s="187"/>
      <c r="THK20" s="187"/>
      <c r="THL20" s="187"/>
      <c r="THM20" s="187"/>
      <c r="THN20" s="187"/>
      <c r="THO20" s="187"/>
      <c r="THP20" s="187"/>
      <c r="THQ20" s="187"/>
      <c r="THR20" s="187"/>
      <c r="THS20" s="187"/>
      <c r="THT20" s="187"/>
      <c r="THU20" s="187"/>
      <c r="THV20" s="187"/>
      <c r="THW20" s="187"/>
      <c r="THX20" s="187"/>
      <c r="THY20" s="187"/>
      <c r="THZ20" s="187"/>
      <c r="TIA20" s="187"/>
      <c r="TIB20" s="187"/>
      <c r="TIC20" s="187"/>
      <c r="TID20" s="187"/>
      <c r="TIE20" s="187"/>
      <c r="TIF20" s="187"/>
      <c r="TIG20" s="187"/>
      <c r="TIH20" s="187"/>
      <c r="TII20" s="187"/>
      <c r="TIJ20" s="187"/>
      <c r="TIK20" s="187"/>
      <c r="TIL20" s="187"/>
      <c r="TIM20" s="187"/>
      <c r="TIN20" s="187"/>
      <c r="TIO20" s="187"/>
      <c r="TIP20" s="187"/>
      <c r="TIQ20" s="187"/>
      <c r="TIR20" s="187"/>
      <c r="TIS20" s="187"/>
      <c r="TIT20" s="187"/>
      <c r="TIU20" s="187"/>
      <c r="TIV20" s="187"/>
      <c r="TIW20" s="187"/>
      <c r="TIX20" s="187"/>
      <c r="TIY20" s="187"/>
      <c r="TIZ20" s="187"/>
      <c r="TJA20" s="187"/>
      <c r="TJB20" s="187"/>
      <c r="TJC20" s="187"/>
      <c r="TJD20" s="187"/>
      <c r="TJE20" s="187"/>
      <c r="TJF20" s="187"/>
      <c r="TJG20" s="187"/>
      <c r="TJH20" s="187"/>
      <c r="TJI20" s="187"/>
      <c r="TJJ20" s="187"/>
      <c r="TJK20" s="187"/>
      <c r="TJL20" s="187"/>
      <c r="TJM20" s="187"/>
      <c r="TJN20" s="187"/>
      <c r="TJO20" s="187"/>
      <c r="TJP20" s="187"/>
      <c r="TJQ20" s="187"/>
      <c r="TJR20" s="187"/>
      <c r="TJS20" s="187"/>
      <c r="TJT20" s="187"/>
      <c r="TJU20" s="187"/>
      <c r="TJV20" s="187"/>
      <c r="TJW20" s="187"/>
      <c r="TJX20" s="187"/>
      <c r="TJY20" s="187"/>
      <c r="TJZ20" s="187"/>
      <c r="TKA20" s="187"/>
      <c r="TKB20" s="187"/>
      <c r="TKC20" s="187"/>
      <c r="TKD20" s="187"/>
      <c r="TKE20" s="187"/>
      <c r="TKF20" s="187"/>
      <c r="TKG20" s="187"/>
      <c r="TKH20" s="187"/>
      <c r="TKI20" s="187"/>
      <c r="TKJ20" s="187"/>
      <c r="TKK20" s="187"/>
      <c r="TKL20" s="187"/>
      <c r="TKM20" s="187"/>
      <c r="TKN20" s="187"/>
      <c r="TKO20" s="187"/>
      <c r="TKP20" s="187"/>
      <c r="TKQ20" s="187"/>
      <c r="TKR20" s="187"/>
      <c r="TKS20" s="187"/>
      <c r="TKT20" s="187"/>
      <c r="TKU20" s="187"/>
      <c r="TKV20" s="187"/>
      <c r="TKW20" s="187"/>
      <c r="TKX20" s="187"/>
      <c r="TKY20" s="187"/>
      <c r="TKZ20" s="187"/>
      <c r="TLA20" s="187"/>
      <c r="TLB20" s="187"/>
      <c r="TLC20" s="187"/>
      <c r="TLD20" s="187"/>
      <c r="TLE20" s="187"/>
      <c r="TLF20" s="187"/>
      <c r="TLG20" s="187"/>
      <c r="TLH20" s="187"/>
      <c r="TLI20" s="187"/>
      <c r="TLJ20" s="187"/>
      <c r="TLK20" s="187"/>
      <c r="TLL20" s="187"/>
      <c r="TLM20" s="187"/>
      <c r="TLN20" s="187"/>
      <c r="TLO20" s="187"/>
      <c r="TLP20" s="187"/>
      <c r="TLQ20" s="187"/>
      <c r="TLR20" s="187"/>
      <c r="TLS20" s="187"/>
      <c r="TLT20" s="187"/>
      <c r="TLU20" s="187"/>
      <c r="TLV20" s="187"/>
      <c r="TLW20" s="187"/>
      <c r="TLX20" s="187"/>
      <c r="TLY20" s="187"/>
      <c r="TLZ20" s="187"/>
      <c r="TMA20" s="187"/>
      <c r="TMB20" s="187"/>
      <c r="TMC20" s="187"/>
      <c r="TMD20" s="187"/>
      <c r="TME20" s="187"/>
      <c r="TMF20" s="187"/>
      <c r="TMG20" s="187"/>
      <c r="TMH20" s="187"/>
      <c r="TMI20" s="187"/>
      <c r="TMJ20" s="187"/>
      <c r="TMK20" s="187"/>
      <c r="TML20" s="187"/>
      <c r="TMM20" s="187"/>
      <c r="TMN20" s="187"/>
      <c r="TMO20" s="187"/>
      <c r="TMP20" s="187"/>
      <c r="TMQ20" s="187"/>
      <c r="TMR20" s="187"/>
      <c r="TMS20" s="187"/>
      <c r="TMT20" s="187"/>
      <c r="TMU20" s="187"/>
      <c r="TMV20" s="187"/>
      <c r="TMW20" s="187"/>
      <c r="TMX20" s="187"/>
      <c r="TMY20" s="187"/>
      <c r="TMZ20" s="187"/>
      <c r="TNA20" s="187"/>
      <c r="TNB20" s="187"/>
      <c r="TNC20" s="187"/>
      <c r="TND20" s="187"/>
      <c r="TNE20" s="187"/>
      <c r="TNF20" s="187"/>
      <c r="TNG20" s="187"/>
      <c r="TNH20" s="187"/>
      <c r="TNI20" s="187"/>
      <c r="TNJ20" s="187"/>
      <c r="TNK20" s="187"/>
      <c r="TNL20" s="187"/>
      <c r="TNM20" s="187"/>
      <c r="TNN20" s="187"/>
      <c r="TNO20" s="187"/>
      <c r="TNP20" s="187"/>
      <c r="TNQ20" s="187"/>
      <c r="TNR20" s="187"/>
      <c r="TNS20" s="187"/>
      <c r="TNT20" s="187"/>
      <c r="TNU20" s="187"/>
      <c r="TNV20" s="187"/>
      <c r="TNW20" s="187"/>
      <c r="TNX20" s="187"/>
      <c r="TNY20" s="187"/>
      <c r="TNZ20" s="187"/>
      <c r="TOA20" s="187"/>
      <c r="TOB20" s="187"/>
      <c r="TOC20" s="187"/>
      <c r="TOD20" s="187"/>
      <c r="TOE20" s="187"/>
      <c r="TOF20" s="187"/>
      <c r="TOG20" s="187"/>
      <c r="TOH20" s="187"/>
      <c r="TOI20" s="187"/>
      <c r="TOJ20" s="187"/>
      <c r="TOK20" s="187"/>
      <c r="TOL20" s="187"/>
      <c r="TOM20" s="187"/>
      <c r="TON20" s="187"/>
      <c r="TOO20" s="187"/>
      <c r="TOP20" s="187"/>
      <c r="TOQ20" s="187"/>
      <c r="TOR20" s="187"/>
      <c r="TOS20" s="187"/>
      <c r="TOT20" s="187"/>
      <c r="TOU20" s="187"/>
      <c r="TOV20" s="187"/>
      <c r="TOW20" s="187"/>
      <c r="TOX20" s="187"/>
      <c r="TOY20" s="187"/>
      <c r="TOZ20" s="187"/>
      <c r="TPA20" s="187"/>
      <c r="TPB20" s="187"/>
      <c r="TPC20" s="187"/>
      <c r="TPD20" s="187"/>
      <c r="TPE20" s="187"/>
      <c r="TPF20" s="187"/>
      <c r="TPG20" s="187"/>
      <c r="TPH20" s="187"/>
      <c r="TPI20" s="187"/>
      <c r="TPJ20" s="187"/>
      <c r="TPK20" s="187"/>
      <c r="TPL20" s="187"/>
      <c r="TPM20" s="187"/>
      <c r="TPN20" s="187"/>
      <c r="TPO20" s="187"/>
      <c r="TPP20" s="187"/>
      <c r="TPQ20" s="187"/>
      <c r="TPR20" s="187"/>
      <c r="TPS20" s="187"/>
      <c r="TPT20" s="187"/>
      <c r="TPU20" s="187"/>
      <c r="TPV20" s="187"/>
      <c r="TPW20" s="187"/>
      <c r="TPX20" s="187"/>
      <c r="TPY20" s="187"/>
      <c r="TPZ20" s="187"/>
      <c r="TQA20" s="187"/>
      <c r="TQB20" s="187"/>
      <c r="TQC20" s="187"/>
      <c r="TQD20" s="187"/>
      <c r="TQE20" s="187"/>
      <c r="TQF20" s="187"/>
      <c r="TQG20" s="187"/>
      <c r="TQH20" s="187"/>
      <c r="TQI20" s="187"/>
      <c r="TQJ20" s="187"/>
      <c r="TQK20" s="187"/>
      <c r="TQL20" s="187"/>
      <c r="TQM20" s="187"/>
      <c r="TQN20" s="187"/>
      <c r="TQO20" s="187"/>
      <c r="TQP20" s="187"/>
      <c r="TQQ20" s="187"/>
      <c r="TQR20" s="187"/>
      <c r="TQS20" s="187"/>
      <c r="TQT20" s="187"/>
      <c r="TQU20" s="187"/>
      <c r="TQV20" s="187"/>
      <c r="TQW20" s="187"/>
      <c r="TQX20" s="187"/>
      <c r="TQY20" s="187"/>
      <c r="TQZ20" s="187"/>
      <c r="TRA20" s="187"/>
      <c r="TRB20" s="187"/>
      <c r="TRC20" s="187"/>
      <c r="TRD20" s="187"/>
      <c r="TRE20" s="187"/>
      <c r="TRF20" s="187"/>
      <c r="TRG20" s="187"/>
      <c r="TRH20" s="187"/>
      <c r="TRI20" s="187"/>
      <c r="TRJ20" s="187"/>
      <c r="TRK20" s="187"/>
      <c r="TRL20" s="187"/>
      <c r="TRM20" s="187"/>
      <c r="TRN20" s="187"/>
      <c r="TRO20" s="187"/>
      <c r="TRP20" s="187"/>
      <c r="TRQ20" s="187"/>
      <c r="TRR20" s="187"/>
      <c r="TRS20" s="187"/>
      <c r="TRT20" s="187"/>
      <c r="TRU20" s="187"/>
      <c r="TRV20" s="187"/>
      <c r="TRW20" s="187"/>
      <c r="TRX20" s="187"/>
      <c r="TRY20" s="187"/>
      <c r="TRZ20" s="187"/>
      <c r="TSA20" s="187"/>
      <c r="TSB20" s="187"/>
      <c r="TSC20" s="187"/>
      <c r="TSD20" s="187"/>
      <c r="TSE20" s="187"/>
      <c r="TSF20" s="187"/>
      <c r="TSG20" s="187"/>
      <c r="TSH20" s="187"/>
      <c r="TSI20" s="187"/>
      <c r="TSJ20" s="187"/>
      <c r="TSK20" s="187"/>
      <c r="TSL20" s="187"/>
      <c r="TSM20" s="187"/>
      <c r="TSN20" s="187"/>
      <c r="TSO20" s="187"/>
      <c r="TSP20" s="187"/>
      <c r="TSQ20" s="187"/>
      <c r="TSR20" s="187"/>
      <c r="TSS20" s="187"/>
      <c r="TST20" s="187"/>
      <c r="TSU20" s="187"/>
      <c r="TSV20" s="187"/>
      <c r="TSW20" s="187"/>
      <c r="TSX20" s="187"/>
      <c r="TSY20" s="187"/>
      <c r="TSZ20" s="187"/>
      <c r="TTA20" s="187"/>
      <c r="TTB20" s="187"/>
      <c r="TTC20" s="187"/>
      <c r="TTD20" s="187"/>
      <c r="TTE20" s="187"/>
      <c r="TTF20" s="187"/>
      <c r="TTG20" s="187"/>
      <c r="TTH20" s="187"/>
      <c r="TTI20" s="187"/>
      <c r="TTJ20" s="187"/>
      <c r="TTK20" s="187"/>
      <c r="TTL20" s="187"/>
      <c r="TTM20" s="187"/>
      <c r="TTN20" s="187"/>
      <c r="TTO20" s="187"/>
      <c r="TTP20" s="187"/>
      <c r="TTQ20" s="187"/>
      <c r="TTR20" s="187"/>
      <c r="TTS20" s="187"/>
      <c r="TTT20" s="187"/>
      <c r="TTU20" s="187"/>
      <c r="TTV20" s="187"/>
      <c r="TTW20" s="187"/>
      <c r="TTX20" s="187"/>
      <c r="TTY20" s="187"/>
      <c r="TTZ20" s="187"/>
      <c r="TUA20" s="187"/>
      <c r="TUB20" s="187"/>
      <c r="TUC20" s="187"/>
      <c r="TUD20" s="187"/>
      <c r="TUE20" s="187"/>
      <c r="TUF20" s="187"/>
      <c r="TUG20" s="187"/>
      <c r="TUH20" s="187"/>
      <c r="TUI20" s="187"/>
      <c r="TUJ20" s="187"/>
      <c r="TUK20" s="187"/>
      <c r="TUL20" s="187"/>
      <c r="TUM20" s="187"/>
      <c r="TUN20" s="187"/>
      <c r="TUO20" s="187"/>
      <c r="TUP20" s="187"/>
      <c r="TUQ20" s="187"/>
      <c r="TUR20" s="187"/>
      <c r="TUS20" s="187"/>
      <c r="TUT20" s="187"/>
      <c r="TUU20" s="187"/>
      <c r="TUV20" s="187"/>
      <c r="TUW20" s="187"/>
      <c r="TUX20" s="187"/>
      <c r="TUY20" s="187"/>
      <c r="TUZ20" s="187"/>
      <c r="TVA20" s="187"/>
      <c r="TVB20" s="187"/>
      <c r="TVC20" s="187"/>
      <c r="TVD20" s="187"/>
      <c r="TVE20" s="187"/>
      <c r="TVF20" s="187"/>
      <c r="TVG20" s="187"/>
      <c r="TVH20" s="187"/>
      <c r="TVI20" s="187"/>
      <c r="TVJ20" s="187"/>
      <c r="TVK20" s="187"/>
      <c r="TVL20" s="187"/>
      <c r="TVM20" s="187"/>
      <c r="TVN20" s="187"/>
      <c r="TVO20" s="187"/>
      <c r="TVP20" s="187"/>
      <c r="TVQ20" s="187"/>
      <c r="TVR20" s="187"/>
      <c r="TVS20" s="187"/>
      <c r="TVT20" s="187"/>
      <c r="TVU20" s="187"/>
      <c r="TVV20" s="187"/>
      <c r="TVW20" s="187"/>
      <c r="TVX20" s="187"/>
      <c r="TVY20" s="187"/>
      <c r="TVZ20" s="187"/>
      <c r="TWA20" s="187"/>
      <c r="TWB20" s="187"/>
      <c r="TWC20" s="187"/>
      <c r="TWD20" s="187"/>
      <c r="TWE20" s="187"/>
      <c r="TWF20" s="187"/>
      <c r="TWG20" s="187"/>
      <c r="TWH20" s="187"/>
      <c r="TWI20" s="187"/>
      <c r="TWJ20" s="187"/>
      <c r="TWK20" s="187"/>
      <c r="TWL20" s="187"/>
      <c r="TWM20" s="187"/>
      <c r="TWN20" s="187"/>
      <c r="TWO20" s="187"/>
      <c r="TWP20" s="187"/>
      <c r="TWQ20" s="187"/>
      <c r="TWR20" s="187"/>
      <c r="TWS20" s="187"/>
      <c r="TWT20" s="187"/>
      <c r="TWU20" s="187"/>
      <c r="TWV20" s="187"/>
      <c r="TWW20" s="187"/>
      <c r="TWX20" s="187"/>
      <c r="TWY20" s="187"/>
      <c r="TWZ20" s="187"/>
      <c r="TXA20" s="187"/>
      <c r="TXB20" s="187"/>
      <c r="TXC20" s="187"/>
      <c r="TXD20" s="187"/>
      <c r="TXE20" s="187"/>
      <c r="TXF20" s="187"/>
      <c r="TXG20" s="187"/>
      <c r="TXH20" s="187"/>
      <c r="TXI20" s="187"/>
      <c r="TXJ20" s="187"/>
      <c r="TXK20" s="187"/>
      <c r="TXL20" s="187"/>
      <c r="TXM20" s="187"/>
      <c r="TXN20" s="187"/>
      <c r="TXO20" s="187"/>
      <c r="TXP20" s="187"/>
      <c r="TXQ20" s="187"/>
      <c r="TXR20" s="187"/>
      <c r="TXS20" s="187"/>
      <c r="TXT20" s="187"/>
      <c r="TXU20" s="187"/>
      <c r="TXV20" s="187"/>
      <c r="TXW20" s="187"/>
      <c r="TXX20" s="187"/>
      <c r="TXY20" s="187"/>
      <c r="TXZ20" s="187"/>
      <c r="TYA20" s="187"/>
      <c r="TYB20" s="187"/>
      <c r="TYC20" s="187"/>
      <c r="TYD20" s="187"/>
      <c r="TYE20" s="187"/>
      <c r="TYF20" s="187"/>
      <c r="TYG20" s="187"/>
      <c r="TYH20" s="187"/>
      <c r="TYI20" s="187"/>
      <c r="TYJ20" s="187"/>
      <c r="TYK20" s="187"/>
      <c r="TYL20" s="187"/>
      <c r="TYM20" s="187"/>
      <c r="TYN20" s="187"/>
      <c r="TYO20" s="187"/>
      <c r="TYP20" s="187"/>
      <c r="TYQ20" s="187"/>
      <c r="TYR20" s="187"/>
      <c r="TYS20" s="187"/>
      <c r="TYT20" s="187"/>
      <c r="TYU20" s="187"/>
      <c r="TYV20" s="187"/>
      <c r="TYW20" s="187"/>
      <c r="TYX20" s="187"/>
      <c r="TYY20" s="187"/>
      <c r="TYZ20" s="187"/>
      <c r="TZA20" s="187"/>
      <c r="TZB20" s="187"/>
      <c r="TZC20" s="187"/>
      <c r="TZD20" s="187"/>
      <c r="TZE20" s="187"/>
      <c r="TZF20" s="187"/>
      <c r="TZG20" s="187"/>
      <c r="TZH20" s="187"/>
      <c r="TZI20" s="187"/>
      <c r="TZJ20" s="187"/>
      <c r="TZK20" s="187"/>
      <c r="TZL20" s="187"/>
      <c r="TZM20" s="187"/>
      <c r="TZN20" s="187"/>
      <c r="TZO20" s="187"/>
      <c r="TZP20" s="187"/>
      <c r="TZQ20" s="187"/>
      <c r="TZR20" s="187"/>
      <c r="TZS20" s="187"/>
      <c r="TZT20" s="187"/>
      <c r="TZU20" s="187"/>
      <c r="TZV20" s="187"/>
      <c r="TZW20" s="187"/>
      <c r="TZX20" s="187"/>
      <c r="TZY20" s="187"/>
      <c r="TZZ20" s="187"/>
      <c r="UAA20" s="187"/>
      <c r="UAB20" s="187"/>
      <c r="UAC20" s="187"/>
      <c r="UAD20" s="187"/>
      <c r="UAE20" s="187"/>
      <c r="UAF20" s="187"/>
      <c r="UAG20" s="187"/>
      <c r="UAH20" s="187"/>
      <c r="UAI20" s="187"/>
      <c r="UAJ20" s="187"/>
      <c r="UAK20" s="187"/>
      <c r="UAL20" s="187"/>
      <c r="UAM20" s="187"/>
      <c r="UAN20" s="187"/>
      <c r="UAO20" s="187"/>
      <c r="UAP20" s="187"/>
      <c r="UAQ20" s="187"/>
      <c r="UAR20" s="187"/>
      <c r="UAS20" s="187"/>
      <c r="UAT20" s="187"/>
      <c r="UAU20" s="187"/>
      <c r="UAV20" s="187"/>
      <c r="UAW20" s="187"/>
      <c r="UAX20" s="187"/>
      <c r="UAY20" s="187"/>
      <c r="UAZ20" s="187"/>
      <c r="UBA20" s="187"/>
      <c r="UBB20" s="187"/>
      <c r="UBC20" s="187"/>
      <c r="UBD20" s="187"/>
      <c r="UBE20" s="187"/>
      <c r="UBF20" s="187"/>
      <c r="UBG20" s="187"/>
      <c r="UBH20" s="187"/>
      <c r="UBI20" s="187"/>
      <c r="UBJ20" s="187"/>
      <c r="UBK20" s="187"/>
      <c r="UBL20" s="187"/>
      <c r="UBM20" s="187"/>
      <c r="UBN20" s="187"/>
      <c r="UBO20" s="187"/>
      <c r="UBP20" s="187"/>
      <c r="UBQ20" s="187"/>
      <c r="UBR20" s="187"/>
      <c r="UBS20" s="187"/>
      <c r="UBT20" s="187"/>
      <c r="UBU20" s="187"/>
      <c r="UBV20" s="187"/>
      <c r="UBW20" s="187"/>
      <c r="UBX20" s="187"/>
      <c r="UBY20" s="187"/>
      <c r="UBZ20" s="187"/>
      <c r="UCA20" s="187"/>
      <c r="UCB20" s="187"/>
      <c r="UCC20" s="187"/>
      <c r="UCD20" s="187"/>
      <c r="UCE20" s="187"/>
      <c r="UCF20" s="187"/>
      <c r="UCG20" s="187"/>
      <c r="UCH20" s="187"/>
      <c r="UCI20" s="187"/>
      <c r="UCJ20" s="187"/>
      <c r="UCK20" s="187"/>
      <c r="UCL20" s="187"/>
      <c r="UCM20" s="187"/>
      <c r="UCN20" s="187"/>
      <c r="UCO20" s="187"/>
      <c r="UCP20" s="187"/>
      <c r="UCQ20" s="187"/>
      <c r="UCR20" s="187"/>
      <c r="UCS20" s="187"/>
      <c r="UCT20" s="187"/>
      <c r="UCU20" s="187"/>
      <c r="UCV20" s="187"/>
      <c r="UCW20" s="187"/>
      <c r="UCX20" s="187"/>
      <c r="UCY20" s="187"/>
      <c r="UCZ20" s="187"/>
      <c r="UDA20" s="187"/>
      <c r="UDB20" s="187"/>
      <c r="UDC20" s="187"/>
      <c r="UDD20" s="187"/>
      <c r="UDE20" s="187"/>
      <c r="UDF20" s="187"/>
      <c r="UDG20" s="187"/>
      <c r="UDH20" s="187"/>
      <c r="UDI20" s="187"/>
      <c r="UDJ20" s="187"/>
      <c r="UDK20" s="187"/>
      <c r="UDL20" s="187"/>
      <c r="UDM20" s="187"/>
      <c r="UDN20" s="187"/>
      <c r="UDO20" s="187"/>
      <c r="UDP20" s="187"/>
      <c r="UDQ20" s="187"/>
      <c r="UDR20" s="187"/>
      <c r="UDS20" s="187"/>
      <c r="UDT20" s="187"/>
      <c r="UDU20" s="187"/>
      <c r="UDV20" s="187"/>
      <c r="UDW20" s="187"/>
      <c r="UDX20" s="187"/>
      <c r="UDY20" s="187"/>
      <c r="UDZ20" s="187"/>
      <c r="UEA20" s="187"/>
      <c r="UEB20" s="187"/>
      <c r="UEC20" s="187"/>
      <c r="UED20" s="187"/>
      <c r="UEE20" s="187"/>
      <c r="UEF20" s="187"/>
      <c r="UEG20" s="187"/>
      <c r="UEH20" s="187"/>
      <c r="UEI20" s="187"/>
      <c r="UEJ20" s="187"/>
      <c r="UEK20" s="187"/>
      <c r="UEL20" s="187"/>
      <c r="UEM20" s="187"/>
      <c r="UEN20" s="187"/>
      <c r="UEO20" s="187"/>
      <c r="UEP20" s="187"/>
      <c r="UEQ20" s="187"/>
      <c r="UER20" s="187"/>
      <c r="UES20" s="187"/>
      <c r="UET20" s="187"/>
      <c r="UEU20" s="187"/>
      <c r="UEV20" s="187"/>
      <c r="UEW20" s="187"/>
      <c r="UEX20" s="187"/>
      <c r="UEY20" s="187"/>
      <c r="UEZ20" s="187"/>
      <c r="UFA20" s="187"/>
      <c r="UFB20" s="187"/>
      <c r="UFC20" s="187"/>
      <c r="UFD20" s="187"/>
      <c r="UFE20" s="187"/>
      <c r="UFF20" s="187"/>
      <c r="UFG20" s="187"/>
      <c r="UFH20" s="187"/>
      <c r="UFI20" s="187"/>
      <c r="UFJ20" s="187"/>
      <c r="UFK20" s="187"/>
      <c r="UFL20" s="187"/>
      <c r="UFM20" s="187"/>
      <c r="UFN20" s="187"/>
      <c r="UFO20" s="187"/>
      <c r="UFP20" s="187"/>
      <c r="UFQ20" s="187"/>
      <c r="UFR20" s="187"/>
      <c r="UFS20" s="187"/>
      <c r="UFT20" s="187"/>
      <c r="UFU20" s="187"/>
      <c r="UFV20" s="187"/>
      <c r="UFW20" s="187"/>
      <c r="UFX20" s="187"/>
      <c r="UFY20" s="187"/>
      <c r="UFZ20" s="187"/>
      <c r="UGA20" s="187"/>
      <c r="UGB20" s="187"/>
      <c r="UGC20" s="187"/>
      <c r="UGD20" s="187"/>
      <c r="UGE20" s="187"/>
      <c r="UGF20" s="187"/>
      <c r="UGG20" s="187"/>
      <c r="UGH20" s="187"/>
      <c r="UGI20" s="187"/>
      <c r="UGJ20" s="187"/>
      <c r="UGK20" s="187"/>
      <c r="UGL20" s="187"/>
      <c r="UGM20" s="187"/>
      <c r="UGN20" s="187"/>
      <c r="UGO20" s="187"/>
      <c r="UGP20" s="187"/>
      <c r="UGQ20" s="187"/>
      <c r="UGR20" s="187"/>
      <c r="UGS20" s="187"/>
      <c r="UGT20" s="187"/>
      <c r="UGU20" s="187"/>
      <c r="UGV20" s="187"/>
      <c r="UGW20" s="187"/>
      <c r="UGX20" s="187"/>
      <c r="UGY20" s="187"/>
      <c r="UGZ20" s="187"/>
      <c r="UHA20" s="187"/>
      <c r="UHB20" s="187"/>
      <c r="UHC20" s="187"/>
      <c r="UHD20" s="187"/>
      <c r="UHE20" s="187"/>
      <c r="UHF20" s="187"/>
      <c r="UHG20" s="187"/>
      <c r="UHH20" s="187"/>
      <c r="UHI20" s="187"/>
      <c r="UHJ20" s="187"/>
      <c r="UHK20" s="187"/>
      <c r="UHL20" s="187"/>
      <c r="UHM20" s="187"/>
      <c r="UHN20" s="187"/>
      <c r="UHO20" s="187"/>
      <c r="UHP20" s="187"/>
      <c r="UHQ20" s="187"/>
      <c r="UHR20" s="187"/>
      <c r="UHS20" s="187"/>
      <c r="UHT20" s="187"/>
      <c r="UHU20" s="187"/>
      <c r="UHV20" s="187"/>
      <c r="UHW20" s="187"/>
      <c r="UHX20" s="187"/>
      <c r="UHY20" s="187"/>
      <c r="UHZ20" s="187"/>
      <c r="UIA20" s="187"/>
      <c r="UIB20" s="187"/>
      <c r="UIC20" s="187"/>
      <c r="UID20" s="187"/>
      <c r="UIE20" s="187"/>
      <c r="UIF20" s="187"/>
      <c r="UIG20" s="187"/>
      <c r="UIH20" s="187"/>
      <c r="UII20" s="187"/>
      <c r="UIJ20" s="187"/>
      <c r="UIK20" s="187"/>
      <c r="UIL20" s="187"/>
      <c r="UIM20" s="187"/>
      <c r="UIN20" s="187"/>
      <c r="UIO20" s="187"/>
      <c r="UIP20" s="187"/>
      <c r="UIQ20" s="187"/>
      <c r="UIR20" s="187"/>
      <c r="UIS20" s="187"/>
      <c r="UIT20" s="187"/>
      <c r="UIU20" s="187"/>
      <c r="UIV20" s="187"/>
      <c r="UIW20" s="187"/>
      <c r="UIX20" s="187"/>
      <c r="UIY20" s="187"/>
      <c r="UIZ20" s="187"/>
      <c r="UJA20" s="187"/>
      <c r="UJB20" s="187"/>
      <c r="UJC20" s="187"/>
      <c r="UJD20" s="187"/>
      <c r="UJE20" s="187"/>
      <c r="UJF20" s="187"/>
      <c r="UJG20" s="187"/>
      <c r="UJH20" s="187"/>
      <c r="UJI20" s="187"/>
      <c r="UJJ20" s="187"/>
      <c r="UJK20" s="187"/>
      <c r="UJL20" s="187"/>
      <c r="UJM20" s="187"/>
      <c r="UJN20" s="187"/>
      <c r="UJO20" s="187"/>
      <c r="UJP20" s="187"/>
      <c r="UJQ20" s="187"/>
      <c r="UJR20" s="187"/>
      <c r="UJS20" s="187"/>
      <c r="UJT20" s="187"/>
      <c r="UJU20" s="187"/>
      <c r="UJV20" s="187"/>
      <c r="UJW20" s="187"/>
      <c r="UJX20" s="187"/>
      <c r="UJY20" s="187"/>
      <c r="UJZ20" s="187"/>
      <c r="UKA20" s="187"/>
      <c r="UKB20" s="187"/>
      <c r="UKC20" s="187"/>
      <c r="UKD20" s="187"/>
      <c r="UKE20" s="187"/>
      <c r="UKF20" s="187"/>
      <c r="UKG20" s="187"/>
      <c r="UKH20" s="187"/>
      <c r="UKI20" s="187"/>
      <c r="UKJ20" s="187"/>
      <c r="UKK20" s="187"/>
      <c r="UKL20" s="187"/>
      <c r="UKM20" s="187"/>
      <c r="UKN20" s="187"/>
      <c r="UKO20" s="187"/>
      <c r="UKP20" s="187"/>
      <c r="UKQ20" s="187"/>
      <c r="UKR20" s="187"/>
      <c r="UKS20" s="187"/>
      <c r="UKT20" s="187"/>
      <c r="UKU20" s="187"/>
      <c r="UKV20" s="187"/>
      <c r="UKW20" s="187"/>
      <c r="UKX20" s="187"/>
      <c r="UKY20" s="187"/>
      <c r="UKZ20" s="187"/>
      <c r="ULA20" s="187"/>
      <c r="ULB20" s="187"/>
      <c r="ULC20" s="187"/>
      <c r="ULD20" s="187"/>
      <c r="ULE20" s="187"/>
      <c r="ULF20" s="187"/>
      <c r="ULG20" s="187"/>
      <c r="ULH20" s="187"/>
      <c r="ULI20" s="187"/>
      <c r="ULJ20" s="187"/>
      <c r="ULK20" s="187"/>
      <c r="ULL20" s="187"/>
      <c r="ULM20" s="187"/>
      <c r="ULN20" s="187"/>
      <c r="ULO20" s="187"/>
      <c r="ULP20" s="187"/>
      <c r="ULQ20" s="187"/>
      <c r="ULR20" s="187"/>
      <c r="ULS20" s="187"/>
      <c r="ULT20" s="187"/>
      <c r="ULU20" s="187"/>
      <c r="ULV20" s="187"/>
      <c r="ULW20" s="187"/>
      <c r="ULX20" s="187"/>
      <c r="ULY20" s="187"/>
      <c r="ULZ20" s="187"/>
      <c r="UMA20" s="187"/>
      <c r="UMB20" s="187"/>
      <c r="UMC20" s="187"/>
      <c r="UMD20" s="187"/>
      <c r="UME20" s="187"/>
      <c r="UMF20" s="187"/>
      <c r="UMG20" s="187"/>
      <c r="UMH20" s="187"/>
      <c r="UMI20" s="187"/>
      <c r="UMJ20" s="187"/>
      <c r="UMK20" s="187"/>
      <c r="UML20" s="187"/>
      <c r="UMM20" s="187"/>
      <c r="UMN20" s="187"/>
      <c r="UMO20" s="187"/>
      <c r="UMP20" s="187"/>
      <c r="UMQ20" s="187"/>
      <c r="UMR20" s="187"/>
      <c r="UMS20" s="187"/>
      <c r="UMT20" s="187"/>
      <c r="UMU20" s="187"/>
      <c r="UMV20" s="187"/>
      <c r="UMW20" s="187"/>
      <c r="UMX20" s="187"/>
      <c r="UMY20" s="187"/>
      <c r="UMZ20" s="187"/>
      <c r="UNA20" s="187"/>
      <c r="UNB20" s="187"/>
      <c r="UNC20" s="187"/>
      <c r="UND20" s="187"/>
      <c r="UNE20" s="187"/>
      <c r="UNF20" s="187"/>
      <c r="UNG20" s="187"/>
      <c r="UNH20" s="187"/>
      <c r="UNI20" s="187"/>
      <c r="UNJ20" s="187"/>
      <c r="UNK20" s="187"/>
      <c r="UNL20" s="187"/>
      <c r="UNM20" s="187"/>
      <c r="UNN20" s="187"/>
      <c r="UNO20" s="187"/>
      <c r="UNP20" s="187"/>
      <c r="UNQ20" s="187"/>
      <c r="UNR20" s="187"/>
      <c r="UNS20" s="187"/>
      <c r="UNT20" s="187"/>
      <c r="UNU20" s="187"/>
      <c r="UNV20" s="187"/>
      <c r="UNW20" s="187"/>
      <c r="UNX20" s="187"/>
      <c r="UNY20" s="187"/>
      <c r="UNZ20" s="187"/>
      <c r="UOA20" s="187"/>
      <c r="UOB20" s="187"/>
      <c r="UOC20" s="187"/>
      <c r="UOD20" s="187"/>
      <c r="UOE20" s="187"/>
      <c r="UOF20" s="187"/>
      <c r="UOG20" s="187"/>
      <c r="UOH20" s="187"/>
      <c r="UOI20" s="187"/>
      <c r="UOJ20" s="187"/>
      <c r="UOK20" s="187"/>
      <c r="UOL20" s="187"/>
      <c r="UOM20" s="187"/>
      <c r="UON20" s="187"/>
      <c r="UOO20" s="187"/>
      <c r="UOP20" s="187"/>
      <c r="UOQ20" s="187"/>
      <c r="UOR20" s="187"/>
      <c r="UOS20" s="187"/>
      <c r="UOT20" s="187"/>
      <c r="UOU20" s="187"/>
      <c r="UOV20" s="187"/>
      <c r="UOW20" s="187"/>
      <c r="UOX20" s="187"/>
      <c r="UOY20" s="187"/>
      <c r="UOZ20" s="187"/>
      <c r="UPA20" s="187"/>
      <c r="UPB20" s="187"/>
      <c r="UPC20" s="187"/>
      <c r="UPD20" s="187"/>
      <c r="UPE20" s="187"/>
      <c r="UPF20" s="187"/>
      <c r="UPG20" s="187"/>
      <c r="UPH20" s="187"/>
      <c r="UPI20" s="187"/>
      <c r="UPJ20" s="187"/>
      <c r="UPK20" s="187"/>
      <c r="UPL20" s="187"/>
      <c r="UPM20" s="187"/>
      <c r="UPN20" s="187"/>
      <c r="UPO20" s="187"/>
      <c r="UPP20" s="187"/>
      <c r="UPQ20" s="187"/>
      <c r="UPR20" s="187"/>
      <c r="UPS20" s="187"/>
      <c r="UPT20" s="187"/>
      <c r="UPU20" s="187"/>
      <c r="UPV20" s="187"/>
      <c r="UPW20" s="187"/>
      <c r="UPX20" s="187"/>
      <c r="UPY20" s="187"/>
      <c r="UPZ20" s="187"/>
      <c r="UQA20" s="187"/>
      <c r="UQB20" s="187"/>
      <c r="UQC20" s="187"/>
      <c r="UQD20" s="187"/>
      <c r="UQE20" s="187"/>
      <c r="UQF20" s="187"/>
      <c r="UQG20" s="187"/>
      <c r="UQH20" s="187"/>
      <c r="UQI20" s="187"/>
      <c r="UQJ20" s="187"/>
      <c r="UQK20" s="187"/>
      <c r="UQL20" s="187"/>
      <c r="UQM20" s="187"/>
      <c r="UQN20" s="187"/>
      <c r="UQO20" s="187"/>
      <c r="UQP20" s="187"/>
      <c r="UQQ20" s="187"/>
      <c r="UQR20" s="187"/>
      <c r="UQS20" s="187"/>
      <c r="UQT20" s="187"/>
      <c r="UQU20" s="187"/>
      <c r="UQV20" s="187"/>
      <c r="UQW20" s="187"/>
      <c r="UQX20" s="187"/>
      <c r="UQY20" s="187"/>
      <c r="UQZ20" s="187"/>
      <c r="URA20" s="187"/>
      <c r="URB20" s="187"/>
      <c r="URC20" s="187"/>
      <c r="URD20" s="187"/>
      <c r="URE20" s="187"/>
      <c r="URF20" s="187"/>
      <c r="URG20" s="187"/>
      <c r="URH20" s="187"/>
      <c r="URI20" s="187"/>
      <c r="URJ20" s="187"/>
      <c r="URK20" s="187"/>
      <c r="URL20" s="187"/>
      <c r="URM20" s="187"/>
      <c r="URN20" s="187"/>
      <c r="URO20" s="187"/>
      <c r="URP20" s="187"/>
      <c r="URQ20" s="187"/>
      <c r="URR20" s="187"/>
      <c r="URS20" s="187"/>
      <c r="URT20" s="187"/>
      <c r="URU20" s="187"/>
      <c r="URV20" s="187"/>
      <c r="URW20" s="187"/>
      <c r="URX20" s="187"/>
      <c r="URY20" s="187"/>
      <c r="URZ20" s="187"/>
      <c r="USA20" s="187"/>
      <c r="USB20" s="187"/>
      <c r="USC20" s="187"/>
      <c r="USD20" s="187"/>
      <c r="USE20" s="187"/>
      <c r="USF20" s="187"/>
      <c r="USG20" s="187"/>
      <c r="USH20" s="187"/>
      <c r="USI20" s="187"/>
      <c r="USJ20" s="187"/>
      <c r="USK20" s="187"/>
      <c r="USL20" s="187"/>
      <c r="USM20" s="187"/>
      <c r="USN20" s="187"/>
      <c r="USO20" s="187"/>
      <c r="USP20" s="187"/>
      <c r="USQ20" s="187"/>
      <c r="USR20" s="187"/>
      <c r="USS20" s="187"/>
      <c r="UST20" s="187"/>
      <c r="USU20" s="187"/>
      <c r="USV20" s="187"/>
      <c r="USW20" s="187"/>
      <c r="USX20" s="187"/>
      <c r="USY20" s="187"/>
      <c r="USZ20" s="187"/>
      <c r="UTA20" s="187"/>
      <c r="UTB20" s="187"/>
      <c r="UTC20" s="187"/>
      <c r="UTD20" s="187"/>
      <c r="UTE20" s="187"/>
      <c r="UTF20" s="187"/>
      <c r="UTG20" s="187"/>
      <c r="UTH20" s="187"/>
      <c r="UTI20" s="187"/>
      <c r="UTJ20" s="187"/>
      <c r="UTK20" s="187"/>
      <c r="UTL20" s="187"/>
      <c r="UTM20" s="187"/>
      <c r="UTN20" s="187"/>
      <c r="UTO20" s="187"/>
      <c r="UTP20" s="187"/>
      <c r="UTQ20" s="187"/>
      <c r="UTR20" s="187"/>
      <c r="UTS20" s="187"/>
      <c r="UTT20" s="187"/>
      <c r="UTU20" s="187"/>
      <c r="UTV20" s="187"/>
      <c r="UTW20" s="187"/>
      <c r="UTX20" s="187"/>
      <c r="UTY20" s="187"/>
      <c r="UTZ20" s="187"/>
      <c r="UUA20" s="187"/>
      <c r="UUB20" s="187"/>
      <c r="UUC20" s="187"/>
      <c r="UUD20" s="187"/>
      <c r="UUE20" s="187"/>
      <c r="UUF20" s="187"/>
      <c r="UUG20" s="187"/>
      <c r="UUH20" s="187"/>
      <c r="UUI20" s="187"/>
      <c r="UUJ20" s="187"/>
      <c r="UUK20" s="187"/>
      <c r="UUL20" s="187"/>
      <c r="UUM20" s="187"/>
      <c r="UUN20" s="187"/>
      <c r="UUO20" s="187"/>
      <c r="UUP20" s="187"/>
      <c r="UUQ20" s="187"/>
      <c r="UUR20" s="187"/>
      <c r="UUS20" s="187"/>
      <c r="UUT20" s="187"/>
      <c r="UUU20" s="187"/>
      <c r="UUV20" s="187"/>
      <c r="UUW20" s="187"/>
      <c r="UUX20" s="187"/>
      <c r="UUY20" s="187"/>
      <c r="UUZ20" s="187"/>
      <c r="UVA20" s="187"/>
      <c r="UVB20" s="187"/>
      <c r="UVC20" s="187"/>
      <c r="UVD20" s="187"/>
      <c r="UVE20" s="187"/>
      <c r="UVF20" s="187"/>
      <c r="UVG20" s="187"/>
      <c r="UVH20" s="187"/>
      <c r="UVI20" s="187"/>
      <c r="UVJ20" s="187"/>
      <c r="UVK20" s="187"/>
      <c r="UVL20" s="187"/>
      <c r="UVM20" s="187"/>
      <c r="UVN20" s="187"/>
      <c r="UVO20" s="187"/>
      <c r="UVP20" s="187"/>
      <c r="UVQ20" s="187"/>
      <c r="UVR20" s="187"/>
      <c r="UVS20" s="187"/>
      <c r="UVT20" s="187"/>
      <c r="UVU20" s="187"/>
      <c r="UVV20" s="187"/>
      <c r="UVW20" s="187"/>
      <c r="UVX20" s="187"/>
      <c r="UVY20" s="187"/>
      <c r="UVZ20" s="187"/>
      <c r="UWA20" s="187"/>
      <c r="UWB20" s="187"/>
      <c r="UWC20" s="187"/>
      <c r="UWD20" s="187"/>
      <c r="UWE20" s="187"/>
      <c r="UWF20" s="187"/>
      <c r="UWG20" s="187"/>
      <c r="UWH20" s="187"/>
      <c r="UWI20" s="187"/>
      <c r="UWJ20" s="187"/>
      <c r="UWK20" s="187"/>
      <c r="UWL20" s="187"/>
      <c r="UWM20" s="187"/>
      <c r="UWN20" s="187"/>
      <c r="UWO20" s="187"/>
      <c r="UWP20" s="187"/>
      <c r="UWQ20" s="187"/>
      <c r="UWR20" s="187"/>
      <c r="UWS20" s="187"/>
      <c r="UWT20" s="187"/>
      <c r="UWU20" s="187"/>
      <c r="UWV20" s="187"/>
      <c r="UWW20" s="187"/>
      <c r="UWX20" s="187"/>
      <c r="UWY20" s="187"/>
      <c r="UWZ20" s="187"/>
      <c r="UXA20" s="187"/>
      <c r="UXB20" s="187"/>
      <c r="UXC20" s="187"/>
      <c r="UXD20" s="187"/>
      <c r="UXE20" s="187"/>
      <c r="UXF20" s="187"/>
      <c r="UXG20" s="187"/>
      <c r="UXH20" s="187"/>
      <c r="UXI20" s="187"/>
      <c r="UXJ20" s="187"/>
      <c r="UXK20" s="187"/>
      <c r="UXL20" s="187"/>
      <c r="UXM20" s="187"/>
      <c r="UXN20" s="187"/>
      <c r="UXO20" s="187"/>
      <c r="UXP20" s="187"/>
      <c r="UXQ20" s="187"/>
      <c r="UXR20" s="187"/>
      <c r="UXS20" s="187"/>
      <c r="UXT20" s="187"/>
      <c r="UXU20" s="187"/>
      <c r="UXV20" s="187"/>
      <c r="UXW20" s="187"/>
      <c r="UXX20" s="187"/>
      <c r="UXY20" s="187"/>
      <c r="UXZ20" s="187"/>
      <c r="UYA20" s="187"/>
      <c r="UYB20" s="187"/>
      <c r="UYC20" s="187"/>
      <c r="UYD20" s="187"/>
      <c r="UYE20" s="187"/>
      <c r="UYF20" s="187"/>
      <c r="UYG20" s="187"/>
      <c r="UYH20" s="187"/>
      <c r="UYI20" s="187"/>
      <c r="UYJ20" s="187"/>
      <c r="UYK20" s="187"/>
      <c r="UYL20" s="187"/>
      <c r="UYM20" s="187"/>
      <c r="UYN20" s="187"/>
      <c r="UYO20" s="187"/>
      <c r="UYP20" s="187"/>
      <c r="UYQ20" s="187"/>
      <c r="UYR20" s="187"/>
      <c r="UYS20" s="187"/>
      <c r="UYT20" s="187"/>
      <c r="UYU20" s="187"/>
      <c r="UYV20" s="187"/>
      <c r="UYW20" s="187"/>
      <c r="UYX20" s="187"/>
      <c r="UYY20" s="187"/>
      <c r="UYZ20" s="187"/>
      <c r="UZA20" s="187"/>
      <c r="UZB20" s="187"/>
      <c r="UZC20" s="187"/>
      <c r="UZD20" s="187"/>
      <c r="UZE20" s="187"/>
      <c r="UZF20" s="187"/>
      <c r="UZG20" s="187"/>
      <c r="UZH20" s="187"/>
      <c r="UZI20" s="187"/>
      <c r="UZJ20" s="187"/>
      <c r="UZK20" s="187"/>
      <c r="UZL20" s="187"/>
      <c r="UZM20" s="187"/>
      <c r="UZN20" s="187"/>
      <c r="UZO20" s="187"/>
      <c r="UZP20" s="187"/>
      <c r="UZQ20" s="187"/>
      <c r="UZR20" s="187"/>
      <c r="UZS20" s="187"/>
      <c r="UZT20" s="187"/>
      <c r="UZU20" s="187"/>
      <c r="UZV20" s="187"/>
      <c r="UZW20" s="187"/>
      <c r="UZX20" s="187"/>
      <c r="UZY20" s="187"/>
      <c r="UZZ20" s="187"/>
      <c r="VAA20" s="187"/>
      <c r="VAB20" s="187"/>
      <c r="VAC20" s="187"/>
      <c r="VAD20" s="187"/>
      <c r="VAE20" s="187"/>
      <c r="VAF20" s="187"/>
      <c r="VAG20" s="187"/>
      <c r="VAH20" s="187"/>
      <c r="VAI20" s="187"/>
      <c r="VAJ20" s="187"/>
      <c r="VAK20" s="187"/>
      <c r="VAL20" s="187"/>
      <c r="VAM20" s="187"/>
      <c r="VAN20" s="187"/>
      <c r="VAO20" s="187"/>
      <c r="VAP20" s="187"/>
      <c r="VAQ20" s="187"/>
      <c r="VAR20" s="187"/>
      <c r="VAS20" s="187"/>
      <c r="VAT20" s="187"/>
      <c r="VAU20" s="187"/>
      <c r="VAV20" s="187"/>
      <c r="VAW20" s="187"/>
      <c r="VAX20" s="187"/>
      <c r="VAY20" s="187"/>
      <c r="VAZ20" s="187"/>
      <c r="VBA20" s="187"/>
      <c r="VBB20" s="187"/>
      <c r="VBC20" s="187"/>
      <c r="VBD20" s="187"/>
      <c r="VBE20" s="187"/>
      <c r="VBF20" s="187"/>
      <c r="VBG20" s="187"/>
      <c r="VBH20" s="187"/>
      <c r="VBI20" s="187"/>
      <c r="VBJ20" s="187"/>
      <c r="VBK20" s="187"/>
      <c r="VBL20" s="187"/>
      <c r="VBM20" s="187"/>
      <c r="VBN20" s="187"/>
      <c r="VBO20" s="187"/>
      <c r="VBP20" s="187"/>
      <c r="VBQ20" s="187"/>
      <c r="VBR20" s="187"/>
      <c r="VBS20" s="187"/>
      <c r="VBT20" s="187"/>
      <c r="VBU20" s="187"/>
      <c r="VBV20" s="187"/>
      <c r="VBW20" s="187"/>
      <c r="VBX20" s="187"/>
      <c r="VBY20" s="187"/>
      <c r="VBZ20" s="187"/>
      <c r="VCA20" s="187"/>
      <c r="VCB20" s="187"/>
      <c r="VCC20" s="187"/>
      <c r="VCD20" s="187"/>
      <c r="VCE20" s="187"/>
      <c r="VCF20" s="187"/>
      <c r="VCG20" s="187"/>
      <c r="VCH20" s="187"/>
      <c r="VCI20" s="187"/>
      <c r="VCJ20" s="187"/>
      <c r="VCK20" s="187"/>
      <c r="VCL20" s="187"/>
      <c r="VCM20" s="187"/>
      <c r="VCN20" s="187"/>
      <c r="VCO20" s="187"/>
      <c r="VCP20" s="187"/>
      <c r="VCQ20" s="187"/>
      <c r="VCR20" s="187"/>
      <c r="VCS20" s="187"/>
      <c r="VCT20" s="187"/>
      <c r="VCU20" s="187"/>
      <c r="VCV20" s="187"/>
      <c r="VCW20" s="187"/>
      <c r="VCX20" s="187"/>
      <c r="VCY20" s="187"/>
      <c r="VCZ20" s="187"/>
      <c r="VDA20" s="187"/>
      <c r="VDB20" s="187"/>
      <c r="VDC20" s="187"/>
      <c r="VDD20" s="187"/>
      <c r="VDE20" s="187"/>
      <c r="VDF20" s="187"/>
      <c r="VDG20" s="187"/>
      <c r="VDH20" s="187"/>
      <c r="VDI20" s="187"/>
      <c r="VDJ20" s="187"/>
      <c r="VDK20" s="187"/>
      <c r="VDL20" s="187"/>
      <c r="VDM20" s="187"/>
      <c r="VDN20" s="187"/>
      <c r="VDO20" s="187"/>
      <c r="VDP20" s="187"/>
      <c r="VDQ20" s="187"/>
      <c r="VDR20" s="187"/>
      <c r="VDS20" s="187"/>
      <c r="VDT20" s="187"/>
      <c r="VDU20" s="187"/>
      <c r="VDV20" s="187"/>
      <c r="VDW20" s="187"/>
      <c r="VDX20" s="187"/>
      <c r="VDY20" s="187"/>
      <c r="VDZ20" s="187"/>
      <c r="VEA20" s="187"/>
      <c r="VEB20" s="187"/>
      <c r="VEC20" s="187"/>
      <c r="VED20" s="187"/>
      <c r="VEE20" s="187"/>
      <c r="VEF20" s="187"/>
      <c r="VEG20" s="187"/>
      <c r="VEH20" s="187"/>
      <c r="VEI20" s="187"/>
      <c r="VEJ20" s="187"/>
      <c r="VEK20" s="187"/>
      <c r="VEL20" s="187"/>
      <c r="VEM20" s="187"/>
      <c r="VEN20" s="187"/>
      <c r="VEO20" s="187"/>
      <c r="VEP20" s="187"/>
      <c r="VEQ20" s="187"/>
      <c r="VER20" s="187"/>
      <c r="VES20" s="187"/>
      <c r="VET20" s="187"/>
      <c r="VEU20" s="187"/>
      <c r="VEV20" s="187"/>
      <c r="VEW20" s="187"/>
      <c r="VEX20" s="187"/>
      <c r="VEY20" s="187"/>
      <c r="VEZ20" s="187"/>
      <c r="VFA20" s="187"/>
      <c r="VFB20" s="187"/>
      <c r="VFC20" s="187"/>
      <c r="VFD20" s="187"/>
      <c r="VFE20" s="187"/>
      <c r="VFF20" s="187"/>
      <c r="VFG20" s="187"/>
      <c r="VFH20" s="187"/>
      <c r="VFI20" s="187"/>
      <c r="VFJ20" s="187"/>
      <c r="VFK20" s="187"/>
      <c r="VFL20" s="187"/>
      <c r="VFM20" s="187"/>
      <c r="VFN20" s="187"/>
      <c r="VFO20" s="187"/>
      <c r="VFP20" s="187"/>
      <c r="VFQ20" s="187"/>
      <c r="VFR20" s="187"/>
      <c r="VFS20" s="187"/>
      <c r="VFT20" s="187"/>
      <c r="VFU20" s="187"/>
      <c r="VFV20" s="187"/>
      <c r="VFW20" s="187"/>
      <c r="VFX20" s="187"/>
      <c r="VFY20" s="187"/>
      <c r="VFZ20" s="187"/>
      <c r="VGA20" s="187"/>
      <c r="VGB20" s="187"/>
      <c r="VGC20" s="187"/>
      <c r="VGD20" s="187"/>
      <c r="VGE20" s="187"/>
      <c r="VGF20" s="187"/>
      <c r="VGG20" s="187"/>
      <c r="VGH20" s="187"/>
      <c r="VGI20" s="187"/>
      <c r="VGJ20" s="187"/>
      <c r="VGK20" s="187"/>
      <c r="VGL20" s="187"/>
      <c r="VGM20" s="187"/>
      <c r="VGN20" s="187"/>
      <c r="VGO20" s="187"/>
      <c r="VGP20" s="187"/>
      <c r="VGQ20" s="187"/>
      <c r="VGR20" s="187"/>
      <c r="VGS20" s="187"/>
      <c r="VGT20" s="187"/>
      <c r="VGU20" s="187"/>
      <c r="VGV20" s="187"/>
      <c r="VGW20" s="187"/>
      <c r="VGX20" s="187"/>
      <c r="VGY20" s="187"/>
      <c r="VGZ20" s="187"/>
      <c r="VHA20" s="187"/>
      <c r="VHB20" s="187"/>
      <c r="VHC20" s="187"/>
      <c r="VHD20" s="187"/>
      <c r="VHE20" s="187"/>
      <c r="VHF20" s="187"/>
      <c r="VHG20" s="187"/>
      <c r="VHH20" s="187"/>
      <c r="VHI20" s="187"/>
      <c r="VHJ20" s="187"/>
      <c r="VHK20" s="187"/>
      <c r="VHL20" s="187"/>
      <c r="VHM20" s="187"/>
      <c r="VHN20" s="187"/>
      <c r="VHO20" s="187"/>
      <c r="VHP20" s="187"/>
      <c r="VHQ20" s="187"/>
      <c r="VHR20" s="187"/>
      <c r="VHS20" s="187"/>
      <c r="VHT20" s="187"/>
      <c r="VHU20" s="187"/>
      <c r="VHV20" s="187"/>
      <c r="VHW20" s="187"/>
      <c r="VHX20" s="187"/>
      <c r="VHY20" s="187"/>
      <c r="VHZ20" s="187"/>
      <c r="VIA20" s="187"/>
      <c r="VIB20" s="187"/>
      <c r="VIC20" s="187"/>
      <c r="VID20" s="187"/>
      <c r="VIE20" s="187"/>
      <c r="VIF20" s="187"/>
      <c r="VIG20" s="187"/>
      <c r="VIH20" s="187"/>
      <c r="VII20" s="187"/>
      <c r="VIJ20" s="187"/>
      <c r="VIK20" s="187"/>
      <c r="VIL20" s="187"/>
      <c r="VIM20" s="187"/>
      <c r="VIN20" s="187"/>
      <c r="VIO20" s="187"/>
      <c r="VIP20" s="187"/>
      <c r="VIQ20" s="187"/>
      <c r="VIR20" s="187"/>
      <c r="VIS20" s="187"/>
      <c r="VIT20" s="187"/>
      <c r="VIU20" s="187"/>
      <c r="VIV20" s="187"/>
      <c r="VIW20" s="187"/>
      <c r="VIX20" s="187"/>
      <c r="VIY20" s="187"/>
      <c r="VIZ20" s="187"/>
      <c r="VJA20" s="187"/>
      <c r="VJB20" s="187"/>
      <c r="VJC20" s="187"/>
      <c r="VJD20" s="187"/>
      <c r="VJE20" s="187"/>
      <c r="VJF20" s="187"/>
      <c r="VJG20" s="187"/>
      <c r="VJH20" s="187"/>
      <c r="VJI20" s="187"/>
      <c r="VJJ20" s="187"/>
      <c r="VJK20" s="187"/>
      <c r="VJL20" s="187"/>
      <c r="VJM20" s="187"/>
      <c r="VJN20" s="187"/>
      <c r="VJO20" s="187"/>
      <c r="VJP20" s="187"/>
      <c r="VJQ20" s="187"/>
      <c r="VJR20" s="187"/>
      <c r="VJS20" s="187"/>
      <c r="VJT20" s="187"/>
      <c r="VJU20" s="187"/>
      <c r="VJV20" s="187"/>
      <c r="VJW20" s="187"/>
      <c r="VJX20" s="187"/>
      <c r="VJY20" s="187"/>
      <c r="VJZ20" s="187"/>
      <c r="VKA20" s="187"/>
      <c r="VKB20" s="187"/>
      <c r="VKC20" s="187"/>
      <c r="VKD20" s="187"/>
      <c r="VKE20" s="187"/>
      <c r="VKF20" s="187"/>
      <c r="VKG20" s="187"/>
      <c r="VKH20" s="187"/>
      <c r="VKI20" s="187"/>
      <c r="VKJ20" s="187"/>
      <c r="VKK20" s="187"/>
      <c r="VKL20" s="187"/>
      <c r="VKM20" s="187"/>
      <c r="VKN20" s="187"/>
      <c r="VKO20" s="187"/>
      <c r="VKP20" s="187"/>
      <c r="VKQ20" s="187"/>
      <c r="VKR20" s="187"/>
      <c r="VKS20" s="187"/>
      <c r="VKT20" s="187"/>
      <c r="VKU20" s="187"/>
      <c r="VKV20" s="187"/>
      <c r="VKW20" s="187"/>
      <c r="VKX20" s="187"/>
      <c r="VKY20" s="187"/>
      <c r="VKZ20" s="187"/>
      <c r="VLA20" s="187"/>
      <c r="VLB20" s="187"/>
      <c r="VLC20" s="187"/>
      <c r="VLD20" s="187"/>
      <c r="VLE20" s="187"/>
      <c r="VLF20" s="187"/>
      <c r="VLG20" s="187"/>
      <c r="VLH20" s="187"/>
      <c r="VLI20" s="187"/>
      <c r="VLJ20" s="187"/>
      <c r="VLK20" s="187"/>
      <c r="VLL20" s="187"/>
      <c r="VLM20" s="187"/>
      <c r="VLN20" s="187"/>
      <c r="VLO20" s="187"/>
      <c r="VLP20" s="187"/>
      <c r="VLQ20" s="187"/>
      <c r="VLR20" s="187"/>
      <c r="VLS20" s="187"/>
      <c r="VLT20" s="187"/>
      <c r="VLU20" s="187"/>
      <c r="VLV20" s="187"/>
      <c r="VLW20" s="187"/>
      <c r="VLX20" s="187"/>
      <c r="VLY20" s="187"/>
      <c r="VLZ20" s="187"/>
      <c r="VMA20" s="187"/>
      <c r="VMB20" s="187"/>
      <c r="VMC20" s="187"/>
      <c r="VMD20" s="187"/>
      <c r="VME20" s="187"/>
      <c r="VMF20" s="187"/>
      <c r="VMG20" s="187"/>
      <c r="VMH20" s="187"/>
      <c r="VMI20" s="187"/>
      <c r="VMJ20" s="187"/>
      <c r="VMK20" s="187"/>
      <c r="VML20" s="187"/>
      <c r="VMM20" s="187"/>
      <c r="VMN20" s="187"/>
      <c r="VMO20" s="187"/>
      <c r="VMP20" s="187"/>
      <c r="VMQ20" s="187"/>
      <c r="VMR20" s="187"/>
      <c r="VMS20" s="187"/>
      <c r="VMT20" s="187"/>
      <c r="VMU20" s="187"/>
      <c r="VMV20" s="187"/>
      <c r="VMW20" s="187"/>
      <c r="VMX20" s="187"/>
      <c r="VMY20" s="187"/>
      <c r="VMZ20" s="187"/>
      <c r="VNA20" s="187"/>
      <c r="VNB20" s="187"/>
      <c r="VNC20" s="187"/>
      <c r="VND20" s="187"/>
      <c r="VNE20" s="187"/>
      <c r="VNF20" s="187"/>
      <c r="VNG20" s="187"/>
      <c r="VNH20" s="187"/>
      <c r="VNI20" s="187"/>
      <c r="VNJ20" s="187"/>
      <c r="VNK20" s="187"/>
      <c r="VNL20" s="187"/>
      <c r="VNM20" s="187"/>
      <c r="VNN20" s="187"/>
      <c r="VNO20" s="187"/>
      <c r="VNP20" s="187"/>
      <c r="VNQ20" s="187"/>
      <c r="VNR20" s="187"/>
      <c r="VNS20" s="187"/>
      <c r="VNT20" s="187"/>
      <c r="VNU20" s="187"/>
      <c r="VNV20" s="187"/>
      <c r="VNW20" s="187"/>
      <c r="VNX20" s="187"/>
      <c r="VNY20" s="187"/>
      <c r="VNZ20" s="187"/>
      <c r="VOA20" s="187"/>
      <c r="VOB20" s="187"/>
      <c r="VOC20" s="187"/>
      <c r="VOD20" s="187"/>
      <c r="VOE20" s="187"/>
      <c r="VOF20" s="187"/>
      <c r="VOG20" s="187"/>
      <c r="VOH20" s="187"/>
      <c r="VOI20" s="187"/>
      <c r="VOJ20" s="187"/>
      <c r="VOK20" s="187"/>
      <c r="VOL20" s="187"/>
      <c r="VOM20" s="187"/>
      <c r="VON20" s="187"/>
      <c r="VOO20" s="187"/>
      <c r="VOP20" s="187"/>
      <c r="VOQ20" s="187"/>
      <c r="VOR20" s="187"/>
      <c r="VOS20" s="187"/>
      <c r="VOT20" s="187"/>
      <c r="VOU20" s="187"/>
      <c r="VOV20" s="187"/>
      <c r="VOW20" s="187"/>
      <c r="VOX20" s="187"/>
      <c r="VOY20" s="187"/>
      <c r="VOZ20" s="187"/>
      <c r="VPA20" s="187"/>
      <c r="VPB20" s="187"/>
      <c r="VPC20" s="187"/>
      <c r="VPD20" s="187"/>
      <c r="VPE20" s="187"/>
      <c r="VPF20" s="187"/>
      <c r="VPG20" s="187"/>
      <c r="VPH20" s="187"/>
      <c r="VPI20" s="187"/>
      <c r="VPJ20" s="187"/>
      <c r="VPK20" s="187"/>
      <c r="VPL20" s="187"/>
      <c r="VPM20" s="187"/>
      <c r="VPN20" s="187"/>
      <c r="VPO20" s="187"/>
      <c r="VPP20" s="187"/>
      <c r="VPQ20" s="187"/>
      <c r="VPR20" s="187"/>
      <c r="VPS20" s="187"/>
      <c r="VPT20" s="187"/>
      <c r="VPU20" s="187"/>
      <c r="VPV20" s="187"/>
      <c r="VPW20" s="187"/>
      <c r="VPX20" s="187"/>
      <c r="VPY20" s="187"/>
      <c r="VPZ20" s="187"/>
      <c r="VQA20" s="187"/>
      <c r="VQB20" s="187"/>
      <c r="VQC20" s="187"/>
      <c r="VQD20" s="187"/>
      <c r="VQE20" s="187"/>
      <c r="VQF20" s="187"/>
      <c r="VQG20" s="187"/>
      <c r="VQH20" s="187"/>
      <c r="VQI20" s="187"/>
      <c r="VQJ20" s="187"/>
      <c r="VQK20" s="187"/>
      <c r="VQL20" s="187"/>
      <c r="VQM20" s="187"/>
      <c r="VQN20" s="187"/>
      <c r="VQO20" s="187"/>
      <c r="VQP20" s="187"/>
      <c r="VQQ20" s="187"/>
      <c r="VQR20" s="187"/>
      <c r="VQS20" s="187"/>
      <c r="VQT20" s="187"/>
      <c r="VQU20" s="187"/>
      <c r="VQV20" s="187"/>
      <c r="VQW20" s="187"/>
      <c r="VQX20" s="187"/>
      <c r="VQY20" s="187"/>
      <c r="VQZ20" s="187"/>
      <c r="VRA20" s="187"/>
      <c r="VRB20" s="187"/>
      <c r="VRC20" s="187"/>
      <c r="VRD20" s="187"/>
      <c r="VRE20" s="187"/>
      <c r="VRF20" s="187"/>
      <c r="VRG20" s="187"/>
      <c r="VRH20" s="187"/>
      <c r="VRI20" s="187"/>
      <c r="VRJ20" s="187"/>
      <c r="VRK20" s="187"/>
      <c r="VRL20" s="187"/>
      <c r="VRM20" s="187"/>
      <c r="VRN20" s="187"/>
      <c r="VRO20" s="187"/>
      <c r="VRP20" s="187"/>
      <c r="VRQ20" s="187"/>
      <c r="VRR20" s="187"/>
      <c r="VRS20" s="187"/>
      <c r="VRT20" s="187"/>
      <c r="VRU20" s="187"/>
      <c r="VRV20" s="187"/>
      <c r="VRW20" s="187"/>
      <c r="VRX20" s="187"/>
      <c r="VRY20" s="187"/>
      <c r="VRZ20" s="187"/>
      <c r="VSA20" s="187"/>
      <c r="VSB20" s="187"/>
      <c r="VSC20" s="187"/>
      <c r="VSD20" s="187"/>
      <c r="VSE20" s="187"/>
      <c r="VSF20" s="187"/>
      <c r="VSG20" s="187"/>
      <c r="VSH20" s="187"/>
      <c r="VSI20" s="187"/>
      <c r="VSJ20" s="187"/>
      <c r="VSK20" s="187"/>
      <c r="VSL20" s="187"/>
      <c r="VSM20" s="187"/>
      <c r="VSN20" s="187"/>
      <c r="VSO20" s="187"/>
      <c r="VSP20" s="187"/>
      <c r="VSQ20" s="187"/>
      <c r="VSR20" s="187"/>
      <c r="VSS20" s="187"/>
      <c r="VST20" s="187"/>
      <c r="VSU20" s="187"/>
      <c r="VSV20" s="187"/>
      <c r="VSW20" s="187"/>
      <c r="VSX20" s="187"/>
      <c r="VSY20" s="187"/>
      <c r="VSZ20" s="187"/>
      <c r="VTA20" s="187"/>
      <c r="VTB20" s="187"/>
      <c r="VTC20" s="187"/>
      <c r="VTD20" s="187"/>
      <c r="VTE20" s="187"/>
      <c r="VTF20" s="187"/>
      <c r="VTG20" s="187"/>
      <c r="VTH20" s="187"/>
      <c r="VTI20" s="187"/>
      <c r="VTJ20" s="187"/>
      <c r="VTK20" s="187"/>
      <c r="VTL20" s="187"/>
      <c r="VTM20" s="187"/>
      <c r="VTN20" s="187"/>
      <c r="VTO20" s="187"/>
      <c r="VTP20" s="187"/>
      <c r="VTQ20" s="187"/>
      <c r="VTR20" s="187"/>
      <c r="VTS20" s="187"/>
      <c r="VTT20" s="187"/>
      <c r="VTU20" s="187"/>
      <c r="VTV20" s="187"/>
      <c r="VTW20" s="187"/>
      <c r="VTX20" s="187"/>
      <c r="VTY20" s="187"/>
      <c r="VTZ20" s="187"/>
      <c r="VUA20" s="187"/>
      <c r="VUB20" s="187"/>
      <c r="VUC20" s="187"/>
      <c r="VUD20" s="187"/>
      <c r="VUE20" s="187"/>
      <c r="VUF20" s="187"/>
      <c r="VUG20" s="187"/>
      <c r="VUH20" s="187"/>
      <c r="VUI20" s="187"/>
      <c r="VUJ20" s="187"/>
      <c r="VUK20" s="187"/>
      <c r="VUL20" s="187"/>
      <c r="VUM20" s="187"/>
      <c r="VUN20" s="187"/>
      <c r="VUO20" s="187"/>
      <c r="VUP20" s="187"/>
      <c r="VUQ20" s="187"/>
      <c r="VUR20" s="187"/>
      <c r="VUS20" s="187"/>
      <c r="VUT20" s="187"/>
      <c r="VUU20" s="187"/>
      <c r="VUV20" s="187"/>
      <c r="VUW20" s="187"/>
      <c r="VUX20" s="187"/>
      <c r="VUY20" s="187"/>
      <c r="VUZ20" s="187"/>
      <c r="VVA20" s="187"/>
      <c r="VVB20" s="187"/>
      <c r="VVC20" s="187"/>
      <c r="VVD20" s="187"/>
      <c r="VVE20" s="187"/>
      <c r="VVF20" s="187"/>
      <c r="VVG20" s="187"/>
      <c r="VVH20" s="187"/>
      <c r="VVI20" s="187"/>
      <c r="VVJ20" s="187"/>
      <c r="VVK20" s="187"/>
      <c r="VVL20" s="187"/>
      <c r="VVM20" s="187"/>
      <c r="VVN20" s="187"/>
      <c r="VVO20" s="187"/>
      <c r="VVP20" s="187"/>
      <c r="VVQ20" s="187"/>
      <c r="VVR20" s="187"/>
      <c r="VVS20" s="187"/>
      <c r="VVT20" s="187"/>
      <c r="VVU20" s="187"/>
      <c r="VVV20" s="187"/>
      <c r="VVW20" s="187"/>
      <c r="VVX20" s="187"/>
      <c r="VVY20" s="187"/>
      <c r="VVZ20" s="187"/>
      <c r="VWA20" s="187"/>
      <c r="VWB20" s="187"/>
      <c r="VWC20" s="187"/>
      <c r="VWD20" s="187"/>
      <c r="VWE20" s="187"/>
      <c r="VWF20" s="187"/>
      <c r="VWG20" s="187"/>
      <c r="VWH20" s="187"/>
      <c r="VWI20" s="187"/>
      <c r="VWJ20" s="187"/>
      <c r="VWK20" s="187"/>
      <c r="VWL20" s="187"/>
      <c r="VWM20" s="187"/>
      <c r="VWN20" s="187"/>
      <c r="VWO20" s="187"/>
      <c r="VWP20" s="187"/>
      <c r="VWQ20" s="187"/>
      <c r="VWR20" s="187"/>
      <c r="VWS20" s="187"/>
      <c r="VWT20" s="187"/>
      <c r="VWU20" s="187"/>
      <c r="VWV20" s="187"/>
      <c r="VWW20" s="187"/>
      <c r="VWX20" s="187"/>
      <c r="VWY20" s="187"/>
      <c r="VWZ20" s="187"/>
      <c r="VXA20" s="187"/>
      <c r="VXB20" s="187"/>
      <c r="VXC20" s="187"/>
      <c r="VXD20" s="187"/>
      <c r="VXE20" s="187"/>
      <c r="VXF20" s="187"/>
      <c r="VXG20" s="187"/>
      <c r="VXH20" s="187"/>
      <c r="VXI20" s="187"/>
      <c r="VXJ20" s="187"/>
      <c r="VXK20" s="187"/>
      <c r="VXL20" s="187"/>
      <c r="VXM20" s="187"/>
      <c r="VXN20" s="187"/>
      <c r="VXO20" s="187"/>
      <c r="VXP20" s="187"/>
      <c r="VXQ20" s="187"/>
      <c r="VXR20" s="187"/>
      <c r="VXS20" s="187"/>
      <c r="VXT20" s="187"/>
      <c r="VXU20" s="187"/>
      <c r="VXV20" s="187"/>
      <c r="VXW20" s="187"/>
      <c r="VXX20" s="187"/>
      <c r="VXY20" s="187"/>
      <c r="VXZ20" s="187"/>
      <c r="VYA20" s="187"/>
      <c r="VYB20" s="187"/>
      <c r="VYC20" s="187"/>
      <c r="VYD20" s="187"/>
      <c r="VYE20" s="187"/>
      <c r="VYF20" s="187"/>
      <c r="VYG20" s="187"/>
      <c r="VYH20" s="187"/>
      <c r="VYI20" s="187"/>
      <c r="VYJ20" s="187"/>
      <c r="VYK20" s="187"/>
      <c r="VYL20" s="187"/>
      <c r="VYM20" s="187"/>
      <c r="VYN20" s="187"/>
      <c r="VYO20" s="187"/>
      <c r="VYP20" s="187"/>
      <c r="VYQ20" s="187"/>
      <c r="VYR20" s="187"/>
      <c r="VYS20" s="187"/>
      <c r="VYT20" s="187"/>
      <c r="VYU20" s="187"/>
      <c r="VYV20" s="187"/>
      <c r="VYW20" s="187"/>
      <c r="VYX20" s="187"/>
      <c r="VYY20" s="187"/>
      <c r="VYZ20" s="187"/>
      <c r="VZA20" s="187"/>
      <c r="VZB20" s="187"/>
      <c r="VZC20" s="187"/>
      <c r="VZD20" s="187"/>
      <c r="VZE20" s="187"/>
      <c r="VZF20" s="187"/>
      <c r="VZG20" s="187"/>
      <c r="VZH20" s="187"/>
      <c r="VZI20" s="187"/>
      <c r="VZJ20" s="187"/>
      <c r="VZK20" s="187"/>
      <c r="VZL20" s="187"/>
      <c r="VZM20" s="187"/>
      <c r="VZN20" s="187"/>
      <c r="VZO20" s="187"/>
      <c r="VZP20" s="187"/>
      <c r="VZQ20" s="187"/>
      <c r="VZR20" s="187"/>
      <c r="VZS20" s="187"/>
      <c r="VZT20" s="187"/>
      <c r="VZU20" s="187"/>
      <c r="VZV20" s="187"/>
      <c r="VZW20" s="187"/>
      <c r="VZX20" s="187"/>
      <c r="VZY20" s="187"/>
      <c r="VZZ20" s="187"/>
      <c r="WAA20" s="187"/>
      <c r="WAB20" s="187"/>
      <c r="WAC20" s="187"/>
      <c r="WAD20" s="187"/>
      <c r="WAE20" s="187"/>
      <c r="WAF20" s="187"/>
      <c r="WAG20" s="187"/>
      <c r="WAH20" s="187"/>
      <c r="WAI20" s="187"/>
      <c r="WAJ20" s="187"/>
      <c r="WAK20" s="187"/>
      <c r="WAL20" s="187"/>
      <c r="WAM20" s="187"/>
      <c r="WAN20" s="187"/>
      <c r="WAO20" s="187"/>
      <c r="WAP20" s="187"/>
      <c r="WAQ20" s="187"/>
      <c r="WAR20" s="187"/>
      <c r="WAS20" s="187"/>
      <c r="WAT20" s="187"/>
      <c r="WAU20" s="187"/>
      <c r="WAV20" s="187"/>
      <c r="WAW20" s="187"/>
      <c r="WAX20" s="187"/>
      <c r="WAY20" s="187"/>
      <c r="WAZ20" s="187"/>
      <c r="WBA20" s="187"/>
      <c r="WBB20" s="187"/>
      <c r="WBC20" s="187"/>
      <c r="WBD20" s="187"/>
      <c r="WBE20" s="187"/>
      <c r="WBF20" s="187"/>
      <c r="WBG20" s="187"/>
      <c r="WBH20" s="187"/>
      <c r="WBI20" s="187"/>
      <c r="WBJ20" s="187"/>
      <c r="WBK20" s="187"/>
      <c r="WBL20" s="187"/>
      <c r="WBM20" s="187"/>
      <c r="WBN20" s="187"/>
      <c r="WBO20" s="187"/>
      <c r="WBP20" s="187"/>
      <c r="WBQ20" s="187"/>
      <c r="WBR20" s="187"/>
      <c r="WBS20" s="187"/>
      <c r="WBT20" s="187"/>
      <c r="WBU20" s="187"/>
      <c r="WBV20" s="187"/>
      <c r="WBW20" s="187"/>
      <c r="WBX20" s="187"/>
      <c r="WBY20" s="187"/>
      <c r="WBZ20" s="187"/>
      <c r="WCA20" s="187"/>
      <c r="WCB20" s="187"/>
      <c r="WCC20" s="187"/>
      <c r="WCD20" s="187"/>
      <c r="WCE20" s="187"/>
      <c r="WCF20" s="187"/>
      <c r="WCG20" s="187"/>
      <c r="WCH20" s="187"/>
      <c r="WCI20" s="187"/>
      <c r="WCJ20" s="187"/>
      <c r="WCK20" s="187"/>
      <c r="WCL20" s="187"/>
      <c r="WCM20" s="187"/>
      <c r="WCN20" s="187"/>
      <c r="WCO20" s="187"/>
      <c r="WCP20" s="187"/>
      <c r="WCQ20" s="187"/>
      <c r="WCR20" s="187"/>
      <c r="WCS20" s="187"/>
      <c r="WCT20" s="187"/>
      <c r="WCU20" s="187"/>
      <c r="WCV20" s="187"/>
      <c r="WCW20" s="187"/>
      <c r="WCX20" s="187"/>
      <c r="WCY20" s="187"/>
      <c r="WCZ20" s="187"/>
      <c r="WDA20" s="187"/>
      <c r="WDB20" s="187"/>
      <c r="WDC20" s="187"/>
      <c r="WDD20" s="187"/>
      <c r="WDE20" s="187"/>
      <c r="WDF20" s="187"/>
      <c r="WDG20" s="187"/>
      <c r="WDH20" s="187"/>
      <c r="WDI20" s="187"/>
      <c r="WDJ20" s="187"/>
      <c r="WDK20" s="187"/>
      <c r="WDL20" s="187"/>
      <c r="WDM20" s="187"/>
      <c r="WDN20" s="187"/>
      <c r="WDO20" s="187"/>
      <c r="WDP20" s="187"/>
      <c r="WDQ20" s="187"/>
      <c r="WDR20" s="187"/>
      <c r="WDS20" s="187"/>
      <c r="WDT20" s="187"/>
      <c r="WDU20" s="187"/>
      <c r="WDV20" s="187"/>
      <c r="WDW20" s="187"/>
      <c r="WDX20" s="187"/>
      <c r="WDY20" s="187"/>
      <c r="WDZ20" s="187"/>
      <c r="WEA20" s="187"/>
      <c r="WEB20" s="187"/>
      <c r="WEC20" s="187"/>
      <c r="WED20" s="187"/>
      <c r="WEE20" s="187"/>
      <c r="WEF20" s="187"/>
      <c r="WEG20" s="187"/>
      <c r="WEH20" s="187"/>
      <c r="WEI20" s="187"/>
      <c r="WEJ20" s="187"/>
      <c r="WEK20" s="187"/>
      <c r="WEL20" s="187"/>
      <c r="WEM20" s="187"/>
      <c r="WEN20" s="187"/>
      <c r="WEO20" s="187"/>
      <c r="WEP20" s="187"/>
      <c r="WEQ20" s="187"/>
      <c r="WER20" s="187"/>
      <c r="WES20" s="187"/>
      <c r="WET20" s="187"/>
      <c r="WEU20" s="187"/>
      <c r="WEV20" s="187"/>
      <c r="WEW20" s="187"/>
      <c r="WEX20" s="187"/>
      <c r="WEY20" s="187"/>
      <c r="WEZ20" s="187"/>
      <c r="WFA20" s="187"/>
      <c r="WFB20" s="187"/>
      <c r="WFC20" s="187"/>
      <c r="WFD20" s="187"/>
      <c r="WFE20" s="187"/>
      <c r="WFF20" s="187"/>
      <c r="WFG20" s="187"/>
      <c r="WFH20" s="187"/>
      <c r="WFI20" s="187"/>
      <c r="WFJ20" s="187"/>
      <c r="WFK20" s="187"/>
      <c r="WFL20" s="187"/>
      <c r="WFM20" s="187"/>
      <c r="WFN20" s="187"/>
      <c r="WFO20" s="187"/>
      <c r="WFP20" s="187"/>
      <c r="WFQ20" s="187"/>
      <c r="WFR20" s="187"/>
      <c r="WFS20" s="187"/>
      <c r="WFT20" s="187"/>
      <c r="WFU20" s="187"/>
      <c r="WFV20" s="187"/>
      <c r="WFW20" s="187"/>
      <c r="WFX20" s="187"/>
      <c r="WFY20" s="187"/>
      <c r="WFZ20" s="187"/>
      <c r="WGA20" s="187"/>
      <c r="WGB20" s="187"/>
      <c r="WGC20" s="187"/>
      <c r="WGD20" s="187"/>
      <c r="WGE20" s="187"/>
      <c r="WGF20" s="187"/>
      <c r="WGG20" s="187"/>
      <c r="WGH20" s="187"/>
      <c r="WGI20" s="187"/>
      <c r="WGJ20" s="187"/>
      <c r="WGK20" s="187"/>
      <c r="WGL20" s="187"/>
      <c r="WGM20" s="187"/>
      <c r="WGN20" s="187"/>
      <c r="WGO20" s="187"/>
      <c r="WGP20" s="187"/>
      <c r="WGQ20" s="187"/>
      <c r="WGR20" s="187"/>
      <c r="WGS20" s="187"/>
      <c r="WGT20" s="187"/>
      <c r="WGU20" s="187"/>
      <c r="WGV20" s="187"/>
      <c r="WGW20" s="187"/>
      <c r="WGX20" s="187"/>
      <c r="WGY20" s="187"/>
      <c r="WGZ20" s="187"/>
      <c r="WHA20" s="187"/>
      <c r="WHB20" s="187"/>
      <c r="WHC20" s="187"/>
      <c r="WHD20" s="187"/>
      <c r="WHE20" s="187"/>
      <c r="WHF20" s="187"/>
      <c r="WHG20" s="187"/>
      <c r="WHH20" s="187"/>
      <c r="WHI20" s="187"/>
      <c r="WHJ20" s="187"/>
      <c r="WHK20" s="187"/>
      <c r="WHL20" s="187"/>
      <c r="WHM20" s="187"/>
      <c r="WHN20" s="187"/>
      <c r="WHO20" s="187"/>
      <c r="WHP20" s="187"/>
      <c r="WHQ20" s="187"/>
      <c r="WHR20" s="187"/>
      <c r="WHS20" s="187"/>
      <c r="WHT20" s="187"/>
      <c r="WHU20" s="187"/>
      <c r="WHV20" s="187"/>
      <c r="WHW20" s="187"/>
      <c r="WHX20" s="187"/>
      <c r="WHY20" s="187"/>
      <c r="WHZ20" s="187"/>
      <c r="WIA20" s="187"/>
      <c r="WIB20" s="187"/>
      <c r="WIC20" s="187"/>
      <c r="WID20" s="187"/>
      <c r="WIE20" s="187"/>
      <c r="WIF20" s="187"/>
      <c r="WIG20" s="187"/>
      <c r="WIH20" s="187"/>
      <c r="WII20" s="187"/>
      <c r="WIJ20" s="187"/>
      <c r="WIK20" s="187"/>
      <c r="WIL20" s="187"/>
      <c r="WIM20" s="187"/>
      <c r="WIN20" s="187"/>
      <c r="WIO20" s="187"/>
      <c r="WIP20" s="187"/>
      <c r="WIQ20" s="187"/>
      <c r="WIR20" s="187"/>
      <c r="WIS20" s="187"/>
      <c r="WIT20" s="187"/>
      <c r="WIU20" s="187"/>
      <c r="WIV20" s="187"/>
      <c r="WIW20" s="187"/>
      <c r="WIX20" s="187"/>
      <c r="WIY20" s="187"/>
      <c r="WIZ20" s="187"/>
      <c r="WJA20" s="187"/>
      <c r="WJB20" s="187"/>
      <c r="WJC20" s="187"/>
      <c r="WJD20" s="187"/>
      <c r="WJE20" s="187"/>
      <c r="WJF20" s="187"/>
      <c r="WJG20" s="187"/>
      <c r="WJH20" s="187"/>
      <c r="WJI20" s="187"/>
      <c r="WJJ20" s="187"/>
      <c r="WJK20" s="187"/>
      <c r="WJL20" s="187"/>
      <c r="WJM20" s="187"/>
      <c r="WJN20" s="187"/>
      <c r="WJO20" s="187"/>
      <c r="WJP20" s="187"/>
      <c r="WJQ20" s="187"/>
      <c r="WJR20" s="187"/>
      <c r="WJS20" s="187"/>
      <c r="WJT20" s="187"/>
      <c r="WJU20" s="187"/>
      <c r="WJV20" s="187"/>
      <c r="WJW20" s="187"/>
      <c r="WJX20" s="187"/>
      <c r="WJY20" s="187"/>
      <c r="WJZ20" s="187"/>
      <c r="WKA20" s="187"/>
      <c r="WKB20" s="187"/>
      <c r="WKC20" s="187"/>
      <c r="WKD20" s="187"/>
      <c r="WKE20" s="187"/>
      <c r="WKF20" s="187"/>
      <c r="WKG20" s="187"/>
      <c r="WKH20" s="187"/>
      <c r="WKI20" s="187"/>
      <c r="WKJ20" s="187"/>
      <c r="WKK20" s="187"/>
      <c r="WKL20" s="187"/>
      <c r="WKM20" s="187"/>
      <c r="WKN20" s="187"/>
      <c r="WKO20" s="187"/>
      <c r="WKP20" s="187"/>
      <c r="WKQ20" s="187"/>
      <c r="WKR20" s="187"/>
      <c r="WKS20" s="187"/>
      <c r="WKT20" s="187"/>
      <c r="WKU20" s="187"/>
      <c r="WKV20" s="187"/>
      <c r="WKW20" s="187"/>
      <c r="WKX20" s="187"/>
      <c r="WKY20" s="187"/>
      <c r="WKZ20" s="187"/>
      <c r="WLA20" s="187"/>
      <c r="WLB20" s="187"/>
      <c r="WLC20" s="187"/>
      <c r="WLD20" s="187"/>
      <c r="WLE20" s="187"/>
      <c r="WLF20" s="187"/>
      <c r="WLG20" s="187"/>
      <c r="WLH20" s="187"/>
      <c r="WLI20" s="187"/>
      <c r="WLJ20" s="187"/>
      <c r="WLK20" s="187"/>
      <c r="WLL20" s="187"/>
      <c r="WLM20" s="187"/>
      <c r="WLN20" s="187"/>
      <c r="WLO20" s="187"/>
      <c r="WLP20" s="187"/>
      <c r="WLQ20" s="187"/>
      <c r="WLR20" s="187"/>
      <c r="WLS20" s="187"/>
      <c r="WLT20" s="187"/>
      <c r="WLU20" s="187"/>
      <c r="WLV20" s="187"/>
      <c r="WLW20" s="187"/>
      <c r="WLX20" s="187"/>
      <c r="WLY20" s="187"/>
      <c r="WLZ20" s="187"/>
      <c r="WMA20" s="187"/>
      <c r="WMB20" s="187"/>
      <c r="WMC20" s="187"/>
      <c r="WMD20" s="187"/>
      <c r="WME20" s="187"/>
      <c r="WMF20" s="187"/>
      <c r="WMG20" s="187"/>
      <c r="WMH20" s="187"/>
      <c r="WMI20" s="187"/>
      <c r="WMJ20" s="187"/>
      <c r="WMK20" s="187"/>
      <c r="WML20" s="187"/>
      <c r="WMM20" s="187"/>
      <c r="WMN20" s="187"/>
      <c r="WMO20" s="187"/>
      <c r="WMP20" s="187"/>
      <c r="WMQ20" s="187"/>
      <c r="WMR20" s="187"/>
      <c r="WMS20" s="187"/>
      <c r="WMT20" s="187"/>
      <c r="WMU20" s="187"/>
      <c r="WMV20" s="187"/>
      <c r="WMW20" s="187"/>
      <c r="WMX20" s="187"/>
      <c r="WMY20" s="187"/>
      <c r="WMZ20" s="187"/>
      <c r="WNA20" s="187"/>
      <c r="WNB20" s="187"/>
      <c r="WNC20" s="187"/>
      <c r="WND20" s="187"/>
      <c r="WNE20" s="187"/>
      <c r="WNF20" s="187"/>
      <c r="WNG20" s="187"/>
      <c r="WNH20" s="187"/>
      <c r="WNI20" s="187"/>
      <c r="WNJ20" s="187"/>
      <c r="WNK20" s="187"/>
      <c r="WNL20" s="187"/>
      <c r="WNM20" s="187"/>
      <c r="WNN20" s="187"/>
      <c r="WNO20" s="187"/>
      <c r="WNP20" s="187"/>
      <c r="WNQ20" s="187"/>
      <c r="WNR20" s="187"/>
      <c r="WNS20" s="187"/>
      <c r="WNT20" s="187"/>
      <c r="WNU20" s="187"/>
      <c r="WNV20" s="187"/>
      <c r="WNW20" s="187"/>
      <c r="WNX20" s="187"/>
      <c r="WNY20" s="187"/>
      <c r="WNZ20" s="187"/>
      <c r="WOA20" s="187"/>
      <c r="WOB20" s="187"/>
      <c r="WOC20" s="187"/>
      <c r="WOD20" s="187"/>
      <c r="WOE20" s="187"/>
      <c r="WOF20" s="187"/>
      <c r="WOG20" s="187"/>
      <c r="WOH20" s="187"/>
      <c r="WOI20" s="187"/>
      <c r="WOJ20" s="187"/>
      <c r="WOK20" s="187"/>
      <c r="WOL20" s="187"/>
      <c r="WOM20" s="187"/>
      <c r="WON20" s="187"/>
      <c r="WOO20" s="187"/>
      <c r="WOP20" s="187"/>
      <c r="WOQ20" s="187"/>
      <c r="WOR20" s="187"/>
      <c r="WOS20" s="187"/>
      <c r="WOT20" s="187"/>
      <c r="WOU20" s="187"/>
      <c r="WOV20" s="187"/>
      <c r="WOW20" s="187"/>
      <c r="WOX20" s="187"/>
      <c r="WOY20" s="187"/>
      <c r="WOZ20" s="187"/>
      <c r="WPA20" s="187"/>
      <c r="WPB20" s="187"/>
      <c r="WPC20" s="187"/>
      <c r="WPD20" s="187"/>
      <c r="WPE20" s="187"/>
      <c r="WPF20" s="187"/>
      <c r="WPG20" s="187"/>
      <c r="WPH20" s="187"/>
      <c r="WPI20" s="187"/>
      <c r="WPJ20" s="187"/>
      <c r="WPK20" s="187"/>
      <c r="WPL20" s="187"/>
      <c r="WPM20" s="187"/>
      <c r="WPN20" s="187"/>
      <c r="WPO20" s="187"/>
      <c r="WPP20" s="187"/>
      <c r="WPQ20" s="187"/>
      <c r="WPR20" s="187"/>
      <c r="WPS20" s="187"/>
      <c r="WPT20" s="187"/>
      <c r="WPU20" s="187"/>
      <c r="WPV20" s="187"/>
      <c r="WPW20" s="187"/>
      <c r="WPX20" s="187"/>
      <c r="WPY20" s="187"/>
      <c r="WPZ20" s="187"/>
      <c r="WQA20" s="187"/>
      <c r="WQB20" s="187"/>
      <c r="WQC20" s="187"/>
      <c r="WQD20" s="187"/>
      <c r="WQE20" s="187"/>
      <c r="WQF20" s="187"/>
      <c r="WQG20" s="187"/>
      <c r="WQH20" s="187"/>
      <c r="WQI20" s="187"/>
      <c r="WQJ20" s="187"/>
      <c r="WQK20" s="187"/>
      <c r="WQL20" s="187"/>
      <c r="WQM20" s="187"/>
      <c r="WQN20" s="187"/>
      <c r="WQO20" s="187"/>
      <c r="WQP20" s="187"/>
      <c r="WQQ20" s="187"/>
      <c r="WQR20" s="187"/>
      <c r="WQS20" s="187"/>
      <c r="WQT20" s="187"/>
      <c r="WQU20" s="187"/>
      <c r="WQV20" s="187"/>
      <c r="WQW20" s="187"/>
      <c r="WQX20" s="187"/>
      <c r="WQY20" s="187"/>
      <c r="WQZ20" s="187"/>
      <c r="WRA20" s="187"/>
      <c r="WRB20" s="187"/>
      <c r="WRC20" s="187"/>
      <c r="WRD20" s="187"/>
      <c r="WRE20" s="187"/>
      <c r="WRF20" s="187"/>
      <c r="WRG20" s="187"/>
      <c r="WRH20" s="187"/>
      <c r="WRI20" s="187"/>
      <c r="WRJ20" s="187"/>
      <c r="WRK20" s="187"/>
      <c r="WRL20" s="187"/>
      <c r="WRM20" s="187"/>
      <c r="WRN20" s="187"/>
      <c r="WRO20" s="187"/>
      <c r="WRP20" s="187"/>
      <c r="WRQ20" s="187"/>
      <c r="WRR20" s="187"/>
      <c r="WRS20" s="187"/>
      <c r="WRT20" s="187"/>
      <c r="WRU20" s="187"/>
      <c r="WRV20" s="187"/>
      <c r="WRW20" s="187"/>
      <c r="WRX20" s="187"/>
      <c r="WRY20" s="187"/>
      <c r="WRZ20" s="187"/>
      <c r="WSA20" s="187"/>
      <c r="WSB20" s="187"/>
      <c r="WSC20" s="187"/>
      <c r="WSD20" s="187"/>
      <c r="WSE20" s="187"/>
      <c r="WSF20" s="187"/>
      <c r="WSG20" s="187"/>
      <c r="WSH20" s="187"/>
      <c r="WSI20" s="187"/>
      <c r="WSJ20" s="187"/>
      <c r="WSK20" s="187"/>
      <c r="WSL20" s="187"/>
      <c r="WSM20" s="187"/>
      <c r="WSN20" s="187"/>
      <c r="WSO20" s="187"/>
      <c r="WSP20" s="187"/>
      <c r="WSQ20" s="187"/>
      <c r="WSR20" s="187"/>
      <c r="WSS20" s="187"/>
      <c r="WST20" s="187"/>
      <c r="WSU20" s="187"/>
      <c r="WSV20" s="187"/>
      <c r="WSW20" s="187"/>
      <c r="WSX20" s="187"/>
      <c r="WSY20" s="187"/>
      <c r="WSZ20" s="187"/>
      <c r="WTA20" s="187"/>
      <c r="WTB20" s="187"/>
      <c r="WTC20" s="187"/>
      <c r="WTD20" s="187"/>
      <c r="WTE20" s="187"/>
      <c r="WTF20" s="187"/>
      <c r="WTG20" s="187"/>
      <c r="WTH20" s="187"/>
      <c r="WTI20" s="187"/>
      <c r="WTJ20" s="187"/>
      <c r="WTK20" s="187"/>
      <c r="WTL20" s="187"/>
      <c r="WTM20" s="187"/>
      <c r="WTN20" s="187"/>
      <c r="WTO20" s="187"/>
      <c r="WTP20" s="187"/>
      <c r="WTQ20" s="187"/>
      <c r="WTR20" s="187"/>
      <c r="WTS20" s="187"/>
      <c r="WTT20" s="187"/>
      <c r="WTU20" s="187"/>
      <c r="WTV20" s="187"/>
      <c r="WTW20" s="187"/>
      <c r="WTX20" s="187"/>
      <c r="WTY20" s="187"/>
      <c r="WTZ20" s="187"/>
      <c r="WUA20" s="187"/>
      <c r="WUB20" s="187"/>
      <c r="WUC20" s="187"/>
      <c r="WUD20" s="187"/>
      <c r="WUE20" s="187"/>
      <c r="WUF20" s="187"/>
      <c r="WUG20" s="187"/>
      <c r="WUH20" s="187"/>
      <c r="WUI20" s="187"/>
      <c r="WUJ20" s="187"/>
      <c r="WUK20" s="187"/>
      <c r="WUL20" s="187"/>
      <c r="WUM20" s="187"/>
      <c r="WUN20" s="187"/>
      <c r="WUO20" s="187"/>
      <c r="WUP20" s="187"/>
      <c r="WUQ20" s="187"/>
      <c r="WUR20" s="187"/>
      <c r="WUS20" s="187"/>
      <c r="WUT20" s="187"/>
      <c r="WUU20" s="187"/>
      <c r="WUV20" s="187"/>
      <c r="WUW20" s="187"/>
      <c r="WUX20" s="187"/>
      <c r="WUY20" s="187"/>
      <c r="WUZ20" s="187"/>
      <c r="WVA20" s="187"/>
      <c r="WVB20" s="187"/>
      <c r="WVC20" s="187"/>
      <c r="WVD20" s="187"/>
      <c r="WVE20" s="187"/>
      <c r="WVF20" s="187"/>
      <c r="WVG20" s="187"/>
      <c r="WVH20" s="187"/>
      <c r="WVI20" s="187"/>
      <c r="WVJ20" s="187"/>
      <c r="WVK20" s="187"/>
      <c r="WVL20" s="187"/>
      <c r="WVM20" s="187"/>
      <c r="WVN20" s="187"/>
      <c r="WVO20" s="187"/>
      <c r="WVP20" s="187"/>
      <c r="WVQ20" s="187"/>
      <c r="WVR20" s="187"/>
      <c r="WVS20" s="187"/>
      <c r="WVT20" s="187"/>
      <c r="WVU20" s="187"/>
      <c r="WVV20" s="187"/>
      <c r="WVW20" s="187"/>
      <c r="WVX20" s="187"/>
      <c r="WVY20" s="187"/>
      <c r="WVZ20" s="187"/>
      <c r="WWA20" s="187"/>
      <c r="WWB20" s="187"/>
      <c r="WWC20" s="187"/>
      <c r="WWD20" s="187"/>
      <c r="WWE20" s="187"/>
      <c r="WWF20" s="187"/>
      <c r="WWG20" s="187"/>
      <c r="WWH20" s="187"/>
      <c r="WWI20" s="187"/>
      <c r="WWJ20" s="187"/>
      <c r="WWK20" s="187"/>
      <c r="WWL20" s="187"/>
      <c r="WWM20" s="187"/>
      <c r="WWN20" s="187"/>
      <c r="WWO20" s="187"/>
      <c r="WWP20" s="187"/>
      <c r="WWQ20" s="187"/>
      <c r="WWR20" s="187"/>
      <c r="WWS20" s="187"/>
      <c r="WWT20" s="187"/>
      <c r="WWU20" s="187"/>
      <c r="WWV20" s="187"/>
      <c r="WWW20" s="187"/>
      <c r="WWX20" s="187"/>
      <c r="WWY20" s="187"/>
      <c r="WWZ20" s="187"/>
      <c r="WXA20" s="187"/>
      <c r="WXB20" s="187"/>
      <c r="WXC20" s="187"/>
      <c r="WXD20" s="187"/>
      <c r="WXE20" s="187"/>
      <c r="WXF20" s="187"/>
      <c r="WXG20" s="187"/>
      <c r="WXH20" s="187"/>
      <c r="WXI20" s="187"/>
      <c r="WXJ20" s="187"/>
      <c r="WXK20" s="187"/>
      <c r="WXL20" s="187"/>
      <c r="WXM20" s="187"/>
      <c r="WXN20" s="187"/>
      <c r="WXO20" s="187"/>
      <c r="WXP20" s="187"/>
      <c r="WXQ20" s="187"/>
      <c r="WXR20" s="187"/>
      <c r="WXS20" s="187"/>
      <c r="WXT20" s="187"/>
      <c r="WXU20" s="187"/>
      <c r="WXV20" s="187"/>
      <c r="WXW20" s="187"/>
      <c r="WXX20" s="187"/>
      <c r="WXY20" s="187"/>
      <c r="WXZ20" s="187"/>
      <c r="WYA20" s="187"/>
      <c r="WYB20" s="187"/>
      <c r="WYC20" s="187"/>
      <c r="WYD20" s="187"/>
      <c r="WYE20" s="187"/>
      <c r="WYF20" s="187"/>
      <c r="WYG20" s="187"/>
      <c r="WYH20" s="187"/>
      <c r="WYI20" s="187"/>
      <c r="WYJ20" s="187"/>
      <c r="WYK20" s="187"/>
      <c r="WYL20" s="187"/>
      <c r="WYM20" s="187"/>
      <c r="WYN20" s="187"/>
      <c r="WYO20" s="187"/>
      <c r="WYP20" s="187"/>
      <c r="WYQ20" s="187"/>
      <c r="WYR20" s="187"/>
      <c r="WYS20" s="187"/>
      <c r="WYT20" s="187"/>
      <c r="WYU20" s="187"/>
      <c r="WYV20" s="187"/>
      <c r="WYW20" s="187"/>
      <c r="WYX20" s="187"/>
      <c r="WYY20" s="187"/>
      <c r="WYZ20" s="187"/>
      <c r="WZA20" s="187"/>
      <c r="WZB20" s="187"/>
      <c r="WZC20" s="187"/>
      <c r="WZD20" s="187"/>
      <c r="WZE20" s="187"/>
      <c r="WZF20" s="187"/>
      <c r="WZG20" s="187"/>
      <c r="WZH20" s="187"/>
      <c r="WZI20" s="187"/>
      <c r="WZJ20" s="187"/>
      <c r="WZK20" s="187"/>
      <c r="WZL20" s="187"/>
      <c r="WZM20" s="187"/>
      <c r="WZN20" s="187"/>
      <c r="WZO20" s="187"/>
      <c r="WZP20" s="187"/>
      <c r="WZQ20" s="187"/>
      <c r="WZR20" s="187"/>
      <c r="WZS20" s="187"/>
      <c r="WZT20" s="187"/>
      <c r="WZU20" s="187"/>
      <c r="WZV20" s="187"/>
      <c r="WZW20" s="187"/>
      <c r="WZX20" s="187"/>
      <c r="WZY20" s="187"/>
      <c r="WZZ20" s="187"/>
      <c r="XAA20" s="187"/>
      <c r="XAB20" s="187"/>
      <c r="XAC20" s="187"/>
      <c r="XAD20" s="187"/>
      <c r="XAE20" s="187"/>
      <c r="XAF20" s="187"/>
      <c r="XAG20" s="187"/>
      <c r="XAH20" s="187"/>
      <c r="XAI20" s="187"/>
      <c r="XAJ20" s="187"/>
      <c r="XAK20" s="187"/>
      <c r="XAL20" s="187"/>
      <c r="XAM20" s="187"/>
      <c r="XAN20" s="187"/>
      <c r="XAO20" s="187"/>
      <c r="XAP20" s="187"/>
      <c r="XAQ20" s="187"/>
      <c r="XAR20" s="187"/>
      <c r="XAS20" s="187"/>
      <c r="XAT20" s="187"/>
      <c r="XAU20" s="187"/>
      <c r="XAV20" s="187"/>
      <c r="XAW20" s="187"/>
      <c r="XAX20" s="187"/>
      <c r="XAY20" s="187"/>
      <c r="XAZ20" s="187"/>
      <c r="XBA20" s="187"/>
      <c r="XBB20" s="187"/>
      <c r="XBC20" s="187"/>
      <c r="XBD20" s="187"/>
      <c r="XBE20" s="187"/>
      <c r="XBF20" s="187"/>
      <c r="XBG20" s="187"/>
      <c r="XBH20" s="187"/>
      <c r="XBI20" s="187"/>
      <c r="XBJ20" s="187"/>
      <c r="XBK20" s="187"/>
      <c r="XBL20" s="187"/>
      <c r="XBM20" s="187"/>
      <c r="XBN20" s="187"/>
      <c r="XBO20" s="187"/>
      <c r="XBP20" s="187"/>
      <c r="XBQ20" s="187"/>
      <c r="XBR20" s="187"/>
      <c r="XBS20" s="187"/>
      <c r="XBT20" s="187"/>
      <c r="XBU20" s="187"/>
      <c r="XBV20" s="187"/>
      <c r="XBW20" s="187"/>
      <c r="XBX20" s="187"/>
      <c r="XBY20" s="187"/>
      <c r="XBZ20" s="187"/>
      <c r="XCA20" s="187"/>
      <c r="XCB20" s="187"/>
      <c r="XCC20" s="187"/>
      <c r="XCD20" s="187"/>
      <c r="XCE20" s="187"/>
      <c r="XCF20" s="187"/>
      <c r="XCG20" s="187"/>
      <c r="XCH20" s="187"/>
      <c r="XCI20" s="187"/>
      <c r="XCJ20" s="187"/>
      <c r="XCK20" s="187"/>
      <c r="XCL20" s="187"/>
      <c r="XCM20" s="187"/>
      <c r="XCN20" s="187"/>
      <c r="XCO20" s="187"/>
      <c r="XCP20" s="187"/>
      <c r="XCQ20" s="187"/>
      <c r="XCR20" s="187"/>
      <c r="XCS20" s="187"/>
      <c r="XCT20" s="187"/>
      <c r="XCU20" s="187"/>
      <c r="XCV20" s="187"/>
      <c r="XCW20" s="187"/>
      <c r="XCX20" s="187"/>
      <c r="XCY20" s="187"/>
      <c r="XCZ20" s="187"/>
      <c r="XDA20" s="187"/>
      <c r="XDB20" s="187"/>
      <c r="XDC20" s="187"/>
      <c r="XDD20" s="187"/>
      <c r="XDE20" s="187"/>
      <c r="XDF20" s="187"/>
      <c r="XDG20" s="187"/>
      <c r="XDH20" s="187"/>
      <c r="XDI20" s="187"/>
      <c r="XDJ20" s="187"/>
      <c r="XDK20" s="187"/>
      <c r="XDL20" s="187"/>
      <c r="XDM20" s="187"/>
      <c r="XDN20" s="187"/>
      <c r="XDO20" s="187"/>
      <c r="XDP20" s="187"/>
      <c r="XDQ20" s="187"/>
      <c r="XDR20" s="187"/>
      <c r="XDS20" s="187"/>
      <c r="XDT20" s="187"/>
      <c r="XDU20" s="187"/>
      <c r="XDV20" s="187"/>
      <c r="XDW20" s="187"/>
      <c r="XDX20" s="187"/>
      <c r="XDY20" s="187"/>
      <c r="XDZ20" s="187"/>
      <c r="XEA20" s="187"/>
      <c r="XEB20" s="187"/>
      <c r="XEC20" s="187"/>
      <c r="XED20" s="187"/>
      <c r="XEE20" s="187"/>
      <c r="XEF20" s="187"/>
      <c r="XEG20" s="187"/>
      <c r="XEH20" s="187"/>
      <c r="XEI20" s="187"/>
      <c r="XEJ20" s="187"/>
      <c r="XEK20" s="187"/>
      <c r="XEL20" s="187"/>
      <c r="XEM20" s="187"/>
      <c r="XEN20" s="187"/>
      <c r="XEO20" s="187"/>
      <c r="XEP20" s="187"/>
      <c r="XEQ20" s="187"/>
      <c r="XER20" s="187"/>
      <c r="XES20" s="187"/>
      <c r="XET20" s="187"/>
      <c r="XEU20" s="187"/>
      <c r="XEV20" s="187"/>
    </row>
    <row r="21" spans="1:16376" x14ac:dyDescent="0.2">
      <c r="A21" s="270">
        <v>2</v>
      </c>
      <c r="B21" s="271" t="s">
        <v>325</v>
      </c>
      <c r="C21" s="271" t="s">
        <v>326</v>
      </c>
      <c r="D21" s="272">
        <v>14</v>
      </c>
      <c r="E21" s="271" t="s">
        <v>244</v>
      </c>
      <c r="F21" s="271" t="s">
        <v>327</v>
      </c>
      <c r="G21" s="271" t="s">
        <v>370</v>
      </c>
      <c r="H21" s="278" t="s">
        <v>369</v>
      </c>
      <c r="I21" s="275">
        <v>14</v>
      </c>
      <c r="J21" s="276" t="s">
        <v>107</v>
      </c>
      <c r="K21" s="277">
        <v>38087</v>
      </c>
      <c r="L21" s="277"/>
      <c r="M21" s="277"/>
      <c r="N21" s="277">
        <v>38087</v>
      </c>
      <c r="O21" s="277"/>
      <c r="P21" s="277">
        <v>6874.333333333333</v>
      </c>
      <c r="Q21" s="277">
        <v>68743.333333333328</v>
      </c>
      <c r="R21" s="277">
        <v>6665.2249999999995</v>
      </c>
      <c r="S21" s="277">
        <v>1142.6099999999999</v>
      </c>
      <c r="T21" s="277">
        <v>1904.3500000000001</v>
      </c>
      <c r="U21" s="277">
        <v>761.74</v>
      </c>
      <c r="V21" s="277">
        <v>1837</v>
      </c>
      <c r="W21" s="277">
        <v>1322</v>
      </c>
      <c r="X21" s="186">
        <v>20623</v>
      </c>
      <c r="Y21" s="186">
        <v>59739.98055555555</v>
      </c>
      <c r="Z21" s="186">
        <v>358439.8833333333</v>
      </c>
      <c r="AA21" s="186"/>
      <c r="AB21" s="186"/>
      <c r="AC21" s="186"/>
      <c r="AD21" s="186"/>
      <c r="AE21" s="186"/>
      <c r="AF21" s="186"/>
      <c r="AG21" s="186"/>
      <c r="AH21" s="186"/>
      <c r="AI21" s="186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88"/>
      <c r="DX21" s="188"/>
      <c r="DY21" s="188"/>
      <c r="DZ21" s="188"/>
      <c r="EA21" s="188"/>
      <c r="EB21" s="188"/>
      <c r="EC21" s="188"/>
      <c r="ED21" s="188"/>
      <c r="EE21" s="188"/>
      <c r="EF21" s="188"/>
      <c r="EG21" s="188"/>
      <c r="EH21" s="188"/>
      <c r="EI21" s="188"/>
      <c r="EJ21" s="188"/>
      <c r="EK21" s="188"/>
      <c r="EL21" s="188"/>
      <c r="EM21" s="188"/>
      <c r="EN21" s="188"/>
      <c r="EO21" s="188"/>
      <c r="EP21" s="188"/>
      <c r="EQ21" s="188"/>
      <c r="ER21" s="188"/>
      <c r="ES21" s="188"/>
      <c r="ET21" s="188"/>
      <c r="EU21" s="188"/>
      <c r="EV21" s="188"/>
      <c r="EW21" s="188"/>
      <c r="EX21" s="188"/>
      <c r="EY21" s="188"/>
      <c r="EZ21" s="188"/>
      <c r="FA21" s="188"/>
      <c r="FB21" s="188"/>
      <c r="FC21" s="188"/>
      <c r="FD21" s="188"/>
      <c r="FE21" s="188"/>
      <c r="FF21" s="188"/>
      <c r="FG21" s="188"/>
      <c r="FH21" s="188"/>
      <c r="FI21" s="188"/>
      <c r="FJ21" s="188"/>
      <c r="FK21" s="188"/>
      <c r="FL21" s="188"/>
      <c r="FM21" s="188"/>
      <c r="FN21" s="188"/>
      <c r="FO21" s="188"/>
      <c r="FP21" s="188"/>
      <c r="FQ21" s="188"/>
      <c r="FR21" s="188"/>
      <c r="FS21" s="188"/>
      <c r="FT21" s="188"/>
      <c r="FU21" s="188"/>
      <c r="FV21" s="188"/>
      <c r="FW21" s="188"/>
      <c r="FX21" s="188"/>
      <c r="FY21" s="188"/>
      <c r="FZ21" s="188"/>
      <c r="GA21" s="188"/>
      <c r="GB21" s="188"/>
      <c r="GC21" s="188"/>
      <c r="GD21" s="188"/>
      <c r="GE21" s="188"/>
      <c r="GF21" s="188"/>
      <c r="GG21" s="188"/>
      <c r="GH21" s="188"/>
      <c r="GI21" s="188"/>
      <c r="GJ21" s="188"/>
      <c r="GK21" s="188"/>
      <c r="GL21" s="188"/>
      <c r="GM21" s="188"/>
      <c r="GN21" s="188"/>
      <c r="GO21" s="188"/>
      <c r="GP21" s="188"/>
      <c r="GQ21" s="188"/>
      <c r="GR21" s="188"/>
      <c r="GS21" s="188"/>
      <c r="GT21" s="188"/>
      <c r="GU21" s="188"/>
      <c r="GV21" s="188"/>
      <c r="GW21" s="188"/>
      <c r="GX21" s="188"/>
      <c r="GY21" s="188"/>
      <c r="GZ21" s="188"/>
      <c r="HA21" s="188"/>
      <c r="HB21" s="188"/>
      <c r="HC21" s="188"/>
      <c r="HD21" s="188"/>
      <c r="HE21" s="188"/>
      <c r="HF21" s="188"/>
      <c r="HG21" s="188"/>
      <c r="HH21" s="188"/>
      <c r="HI21" s="188"/>
      <c r="HJ21" s="188"/>
      <c r="HK21" s="188"/>
      <c r="HL21" s="188"/>
      <c r="HM21" s="188"/>
      <c r="HN21" s="188"/>
      <c r="HO21" s="188"/>
      <c r="HP21" s="188"/>
      <c r="HQ21" s="188"/>
      <c r="HR21" s="188"/>
      <c r="HS21" s="188"/>
      <c r="HT21" s="188"/>
      <c r="HU21" s="188"/>
      <c r="HV21" s="188"/>
      <c r="HW21" s="188"/>
      <c r="HX21" s="188"/>
      <c r="HY21" s="188"/>
      <c r="HZ21" s="188"/>
      <c r="IA21" s="188"/>
      <c r="IB21" s="188"/>
      <c r="IC21" s="188"/>
      <c r="ID21" s="188"/>
      <c r="IE21" s="188"/>
      <c r="IF21" s="188"/>
      <c r="IG21" s="188"/>
      <c r="IH21" s="188"/>
      <c r="II21" s="188"/>
      <c r="IJ21" s="188"/>
      <c r="IK21" s="188"/>
      <c r="IL21" s="188"/>
      <c r="IM21" s="188"/>
      <c r="IN21" s="188"/>
      <c r="IO21" s="188"/>
      <c r="IP21" s="188"/>
      <c r="IQ21" s="188"/>
      <c r="IR21" s="188"/>
      <c r="IS21" s="188"/>
      <c r="IT21" s="188"/>
      <c r="IU21" s="188"/>
      <c r="IV21" s="188"/>
      <c r="IW21" s="188"/>
      <c r="IX21" s="188"/>
      <c r="IY21" s="188"/>
      <c r="IZ21" s="188"/>
      <c r="JA21" s="188"/>
      <c r="JB21" s="188"/>
      <c r="JC21" s="188"/>
      <c r="JD21" s="188"/>
      <c r="JE21" s="188"/>
      <c r="JF21" s="188"/>
      <c r="JG21" s="188"/>
      <c r="JH21" s="188"/>
      <c r="JI21" s="188"/>
      <c r="JJ21" s="188"/>
      <c r="JK21" s="188"/>
      <c r="JL21" s="188"/>
      <c r="JM21" s="188"/>
      <c r="JN21" s="188"/>
      <c r="JO21" s="188"/>
      <c r="JP21" s="188"/>
      <c r="JQ21" s="188"/>
      <c r="JR21" s="188"/>
      <c r="JS21" s="188"/>
      <c r="JT21" s="188"/>
      <c r="JU21" s="188"/>
      <c r="JV21" s="188"/>
      <c r="JW21" s="188"/>
      <c r="JX21" s="188"/>
      <c r="JY21" s="188"/>
      <c r="JZ21" s="188"/>
      <c r="KA21" s="188"/>
      <c r="KB21" s="188"/>
      <c r="KC21" s="188"/>
      <c r="KD21" s="188"/>
      <c r="KE21" s="188"/>
      <c r="KF21" s="188"/>
      <c r="KG21" s="188"/>
      <c r="KH21" s="188"/>
      <c r="KI21" s="188"/>
      <c r="KJ21" s="188"/>
      <c r="KK21" s="188"/>
      <c r="KL21" s="188"/>
      <c r="KM21" s="188"/>
      <c r="KN21" s="188"/>
      <c r="KO21" s="188"/>
      <c r="KP21" s="188"/>
      <c r="KQ21" s="188"/>
      <c r="KR21" s="188"/>
      <c r="KS21" s="188"/>
      <c r="KT21" s="188"/>
      <c r="KU21" s="188"/>
      <c r="KV21" s="188"/>
      <c r="KW21" s="188"/>
      <c r="KX21" s="188"/>
      <c r="KY21" s="188"/>
      <c r="KZ21" s="188"/>
      <c r="LA21" s="188"/>
      <c r="LB21" s="188"/>
      <c r="LC21" s="188"/>
      <c r="LD21" s="188"/>
      <c r="LE21" s="188"/>
      <c r="LF21" s="188"/>
      <c r="LG21" s="188"/>
      <c r="LH21" s="188"/>
      <c r="LI21" s="188"/>
      <c r="LJ21" s="188"/>
      <c r="LK21" s="188"/>
      <c r="LL21" s="188"/>
      <c r="LM21" s="188"/>
      <c r="LN21" s="188"/>
      <c r="LO21" s="188"/>
      <c r="LP21" s="188"/>
      <c r="LQ21" s="188"/>
      <c r="LR21" s="188"/>
      <c r="LS21" s="188"/>
      <c r="LT21" s="188"/>
      <c r="LU21" s="188"/>
      <c r="LV21" s="188"/>
      <c r="LW21" s="188"/>
      <c r="LX21" s="188"/>
      <c r="LY21" s="188"/>
      <c r="LZ21" s="188"/>
      <c r="MA21" s="188"/>
      <c r="MB21" s="188"/>
      <c r="MC21" s="188"/>
      <c r="MD21" s="188"/>
      <c r="ME21" s="188"/>
      <c r="MF21" s="188"/>
      <c r="MG21" s="188"/>
      <c r="MH21" s="188"/>
      <c r="MI21" s="188"/>
      <c r="MJ21" s="188"/>
      <c r="MK21" s="188"/>
      <c r="ML21" s="188"/>
      <c r="MM21" s="188"/>
      <c r="MN21" s="188"/>
      <c r="MO21" s="188"/>
      <c r="MP21" s="188"/>
      <c r="MQ21" s="188"/>
      <c r="MR21" s="188"/>
      <c r="MS21" s="188"/>
      <c r="MT21" s="188"/>
      <c r="MU21" s="188"/>
      <c r="MV21" s="188"/>
      <c r="MW21" s="188"/>
      <c r="MX21" s="188"/>
      <c r="MY21" s="188"/>
      <c r="MZ21" s="188"/>
      <c r="NA21" s="188"/>
      <c r="NB21" s="188"/>
      <c r="NC21" s="188"/>
      <c r="ND21" s="188"/>
      <c r="NE21" s="188"/>
      <c r="NF21" s="188"/>
      <c r="NG21" s="188"/>
      <c r="NH21" s="188"/>
      <c r="NI21" s="188"/>
      <c r="NJ21" s="188"/>
      <c r="NK21" s="188"/>
      <c r="NL21" s="188"/>
      <c r="NM21" s="188"/>
      <c r="NN21" s="188"/>
      <c r="NO21" s="188"/>
      <c r="NP21" s="188"/>
      <c r="NQ21" s="188"/>
      <c r="NR21" s="188"/>
      <c r="NS21" s="188"/>
      <c r="NT21" s="188"/>
      <c r="NU21" s="188"/>
      <c r="NV21" s="188"/>
      <c r="NW21" s="188"/>
      <c r="NX21" s="188"/>
      <c r="NY21" s="188"/>
      <c r="NZ21" s="188"/>
      <c r="OA21" s="188"/>
      <c r="OB21" s="188"/>
      <c r="OC21" s="188"/>
      <c r="OD21" s="188"/>
      <c r="OE21" s="188"/>
      <c r="OF21" s="188"/>
      <c r="OG21" s="188"/>
      <c r="OH21" s="188"/>
      <c r="OI21" s="188"/>
      <c r="OJ21" s="188"/>
      <c r="OK21" s="188"/>
      <c r="OL21" s="188"/>
      <c r="OM21" s="188"/>
      <c r="ON21" s="188"/>
      <c r="OO21" s="188"/>
      <c r="OP21" s="188"/>
      <c r="OQ21" s="188"/>
      <c r="OR21" s="188"/>
      <c r="OS21" s="188"/>
      <c r="OT21" s="188"/>
      <c r="OU21" s="188"/>
      <c r="OV21" s="188"/>
      <c r="OW21" s="188"/>
      <c r="OX21" s="188"/>
      <c r="OY21" s="188"/>
      <c r="OZ21" s="188"/>
      <c r="PA21" s="188"/>
      <c r="PB21" s="188"/>
      <c r="PC21" s="188"/>
      <c r="PD21" s="188"/>
      <c r="PE21" s="188"/>
      <c r="PF21" s="188"/>
      <c r="PG21" s="188"/>
      <c r="PH21" s="188"/>
      <c r="PI21" s="188"/>
      <c r="PJ21" s="188"/>
      <c r="PK21" s="188"/>
      <c r="PL21" s="188"/>
      <c r="PM21" s="188"/>
      <c r="PN21" s="188"/>
      <c r="PO21" s="188"/>
      <c r="PP21" s="188"/>
      <c r="PQ21" s="188"/>
      <c r="PR21" s="188"/>
      <c r="PS21" s="188"/>
      <c r="PT21" s="188"/>
      <c r="PU21" s="188"/>
      <c r="PV21" s="188"/>
      <c r="PW21" s="188"/>
      <c r="PX21" s="188"/>
      <c r="PY21" s="188"/>
      <c r="PZ21" s="188"/>
      <c r="QA21" s="188"/>
      <c r="QB21" s="188"/>
      <c r="QC21" s="188"/>
      <c r="QD21" s="188"/>
      <c r="QE21" s="188"/>
      <c r="QF21" s="188"/>
      <c r="QG21" s="188"/>
      <c r="QH21" s="188"/>
      <c r="QI21" s="188"/>
      <c r="QJ21" s="188"/>
      <c r="QK21" s="188"/>
      <c r="QL21" s="188"/>
      <c r="QM21" s="188"/>
      <c r="QN21" s="188"/>
      <c r="QO21" s="188"/>
      <c r="QP21" s="188"/>
      <c r="QQ21" s="188"/>
      <c r="QR21" s="188"/>
      <c r="QS21" s="188"/>
      <c r="QT21" s="188"/>
      <c r="QU21" s="188"/>
      <c r="QV21" s="188"/>
      <c r="QW21" s="188"/>
      <c r="QX21" s="188"/>
      <c r="QY21" s="188"/>
      <c r="QZ21" s="188"/>
      <c r="RA21" s="188"/>
      <c r="RB21" s="188"/>
      <c r="RC21" s="188"/>
      <c r="RD21" s="188"/>
      <c r="RE21" s="188"/>
      <c r="RF21" s="188"/>
      <c r="RG21" s="188"/>
      <c r="RH21" s="188"/>
      <c r="RI21" s="188"/>
      <c r="RJ21" s="188"/>
      <c r="RK21" s="188"/>
      <c r="RL21" s="188"/>
      <c r="RM21" s="188"/>
      <c r="RN21" s="188"/>
      <c r="RO21" s="188"/>
      <c r="RP21" s="188"/>
      <c r="RQ21" s="188"/>
      <c r="RR21" s="188"/>
      <c r="RS21" s="188"/>
      <c r="RT21" s="188"/>
      <c r="RU21" s="188"/>
      <c r="RV21" s="188"/>
      <c r="RW21" s="188"/>
      <c r="RX21" s="188"/>
      <c r="RY21" s="188"/>
      <c r="RZ21" s="188"/>
      <c r="SA21" s="188"/>
      <c r="SB21" s="188"/>
      <c r="SC21" s="188"/>
      <c r="SD21" s="188"/>
      <c r="SE21" s="188"/>
      <c r="SF21" s="188"/>
      <c r="SG21" s="188"/>
      <c r="SH21" s="188"/>
      <c r="SI21" s="188"/>
      <c r="SJ21" s="188"/>
      <c r="SK21" s="188"/>
      <c r="SL21" s="188"/>
      <c r="SM21" s="188"/>
      <c r="SN21" s="188"/>
      <c r="SO21" s="188"/>
      <c r="SP21" s="188"/>
      <c r="SQ21" s="188"/>
      <c r="SR21" s="188"/>
      <c r="SS21" s="188"/>
      <c r="ST21" s="188"/>
      <c r="SU21" s="188"/>
      <c r="SV21" s="188"/>
      <c r="SW21" s="188"/>
      <c r="SX21" s="188"/>
      <c r="SY21" s="188"/>
      <c r="SZ21" s="188"/>
      <c r="TA21" s="188"/>
      <c r="TB21" s="188"/>
      <c r="TC21" s="188"/>
      <c r="TD21" s="188"/>
      <c r="TE21" s="188"/>
      <c r="TF21" s="188"/>
      <c r="TG21" s="188"/>
      <c r="TH21" s="188"/>
      <c r="TI21" s="188"/>
      <c r="TJ21" s="188"/>
      <c r="TK21" s="188"/>
      <c r="TL21" s="188"/>
      <c r="TM21" s="188"/>
      <c r="TN21" s="188"/>
      <c r="TO21" s="188"/>
      <c r="TP21" s="188"/>
      <c r="TQ21" s="188"/>
      <c r="TR21" s="188"/>
      <c r="TS21" s="188"/>
      <c r="TT21" s="188"/>
      <c r="TU21" s="188"/>
      <c r="TV21" s="188"/>
      <c r="TW21" s="188"/>
      <c r="TX21" s="188"/>
      <c r="TY21" s="188"/>
      <c r="TZ21" s="188"/>
      <c r="UA21" s="188"/>
      <c r="UB21" s="188"/>
      <c r="UC21" s="188"/>
      <c r="UD21" s="188"/>
      <c r="UE21" s="188"/>
      <c r="UF21" s="188"/>
      <c r="UG21" s="188"/>
      <c r="UH21" s="188"/>
      <c r="UI21" s="188"/>
      <c r="UJ21" s="188"/>
      <c r="UK21" s="188"/>
      <c r="UL21" s="188"/>
      <c r="UM21" s="188"/>
      <c r="UN21" s="188"/>
      <c r="UO21" s="188"/>
      <c r="UP21" s="188"/>
      <c r="UQ21" s="188"/>
      <c r="UR21" s="188"/>
      <c r="US21" s="188"/>
      <c r="UT21" s="188"/>
      <c r="UU21" s="188"/>
      <c r="UV21" s="188"/>
      <c r="UW21" s="188"/>
      <c r="UX21" s="188"/>
      <c r="UY21" s="188"/>
      <c r="UZ21" s="188"/>
      <c r="VA21" s="188"/>
      <c r="VB21" s="187"/>
      <c r="VC21" s="187"/>
      <c r="VD21" s="187"/>
      <c r="VE21" s="187"/>
      <c r="VF21" s="187"/>
      <c r="VG21" s="187"/>
      <c r="VH21" s="187"/>
      <c r="VI21" s="187"/>
      <c r="VJ21" s="187"/>
      <c r="VK21" s="187"/>
      <c r="VL21" s="187"/>
      <c r="VM21" s="187"/>
      <c r="VN21" s="187"/>
      <c r="VO21" s="187"/>
      <c r="VP21" s="187"/>
      <c r="VQ21" s="187"/>
      <c r="VR21" s="187"/>
      <c r="VS21" s="187"/>
      <c r="VT21" s="187"/>
      <c r="VU21" s="187"/>
      <c r="VV21" s="187"/>
      <c r="VW21" s="187"/>
      <c r="VX21" s="187"/>
      <c r="VY21" s="187"/>
      <c r="VZ21" s="187"/>
      <c r="WA21" s="187"/>
      <c r="WB21" s="187"/>
      <c r="WC21" s="187"/>
      <c r="WD21" s="187"/>
      <c r="WE21" s="187"/>
      <c r="WF21" s="187"/>
      <c r="WG21" s="187"/>
      <c r="WH21" s="187"/>
      <c r="WI21" s="187"/>
      <c r="WJ21" s="187"/>
      <c r="WK21" s="187"/>
      <c r="WL21" s="187"/>
      <c r="WM21" s="187"/>
      <c r="WN21" s="187"/>
      <c r="WO21" s="187"/>
      <c r="WP21" s="187"/>
      <c r="WQ21" s="187"/>
      <c r="WR21" s="187"/>
      <c r="WS21" s="187"/>
      <c r="WT21" s="187"/>
      <c r="WU21" s="187"/>
      <c r="WV21" s="187"/>
      <c r="WW21" s="187"/>
      <c r="WX21" s="187"/>
      <c r="WY21" s="187"/>
      <c r="WZ21" s="187"/>
      <c r="XA21" s="187"/>
      <c r="XB21" s="187"/>
      <c r="XC21" s="187"/>
      <c r="XD21" s="187"/>
      <c r="XE21" s="187"/>
      <c r="XF21" s="187"/>
      <c r="XG21" s="187"/>
      <c r="XH21" s="187"/>
      <c r="XI21" s="187"/>
      <c r="XJ21" s="187"/>
      <c r="XK21" s="187"/>
      <c r="XL21" s="187"/>
      <c r="XM21" s="187"/>
      <c r="XN21" s="187"/>
      <c r="XO21" s="187"/>
      <c r="XP21" s="187"/>
      <c r="XQ21" s="187"/>
      <c r="XR21" s="187"/>
      <c r="XS21" s="187"/>
      <c r="XT21" s="187"/>
      <c r="XU21" s="187"/>
      <c r="XV21" s="187"/>
      <c r="XW21" s="187"/>
      <c r="XX21" s="187"/>
      <c r="XY21" s="187"/>
      <c r="XZ21" s="187"/>
      <c r="YA21" s="187"/>
      <c r="YB21" s="187"/>
      <c r="YC21" s="187"/>
      <c r="YD21" s="187"/>
      <c r="YE21" s="187"/>
      <c r="YF21" s="187"/>
      <c r="YG21" s="187"/>
      <c r="YH21" s="187"/>
      <c r="YI21" s="187"/>
      <c r="YJ21" s="187"/>
      <c r="YK21" s="187"/>
      <c r="YL21" s="187"/>
      <c r="YM21" s="187"/>
      <c r="YN21" s="187"/>
      <c r="YO21" s="187"/>
      <c r="YP21" s="187"/>
      <c r="YQ21" s="187"/>
      <c r="YR21" s="187"/>
      <c r="YS21" s="187"/>
      <c r="YT21" s="187"/>
      <c r="YU21" s="187"/>
      <c r="YV21" s="187"/>
      <c r="YW21" s="187"/>
      <c r="YX21" s="187"/>
      <c r="YY21" s="187"/>
      <c r="YZ21" s="187"/>
      <c r="ZA21" s="187"/>
      <c r="ZB21" s="187"/>
      <c r="ZC21" s="187"/>
      <c r="ZD21" s="187"/>
      <c r="ZE21" s="187"/>
      <c r="ZF21" s="187"/>
      <c r="ZG21" s="187"/>
      <c r="ZH21" s="187"/>
      <c r="ZI21" s="187"/>
      <c r="ZJ21" s="187"/>
      <c r="ZK21" s="187"/>
      <c r="ZL21" s="187"/>
      <c r="ZM21" s="187"/>
      <c r="ZN21" s="187"/>
      <c r="ZO21" s="187"/>
      <c r="ZP21" s="187"/>
      <c r="ZQ21" s="187"/>
      <c r="ZR21" s="187"/>
      <c r="ZS21" s="187"/>
      <c r="ZT21" s="187"/>
      <c r="ZU21" s="187"/>
      <c r="ZV21" s="187"/>
      <c r="ZW21" s="187"/>
      <c r="ZX21" s="187"/>
      <c r="ZY21" s="187"/>
      <c r="ZZ21" s="187"/>
      <c r="AAA21" s="187"/>
      <c r="AAB21" s="187"/>
      <c r="AAC21" s="187"/>
      <c r="AAD21" s="187"/>
      <c r="AAE21" s="187"/>
      <c r="AAF21" s="187"/>
      <c r="AAG21" s="187"/>
      <c r="AAH21" s="187"/>
      <c r="AAI21" s="187"/>
      <c r="AAJ21" s="187"/>
      <c r="AAK21" s="187"/>
      <c r="AAL21" s="187"/>
      <c r="AAM21" s="187"/>
      <c r="AAN21" s="187"/>
      <c r="AAO21" s="187"/>
      <c r="AAP21" s="187"/>
      <c r="AAQ21" s="187"/>
      <c r="AAR21" s="187"/>
      <c r="AAS21" s="187"/>
      <c r="AAT21" s="187"/>
      <c r="AAU21" s="187"/>
      <c r="AAV21" s="187"/>
      <c r="AAW21" s="187"/>
      <c r="AAX21" s="187"/>
      <c r="AAY21" s="187"/>
      <c r="AAZ21" s="187"/>
      <c r="ABA21" s="187"/>
      <c r="ABB21" s="187"/>
      <c r="ABC21" s="187"/>
      <c r="ABD21" s="187"/>
      <c r="ABE21" s="187"/>
      <c r="ABF21" s="187"/>
      <c r="ABG21" s="187"/>
      <c r="ABH21" s="187"/>
      <c r="ABI21" s="187"/>
      <c r="ABJ21" s="187"/>
      <c r="ABK21" s="187"/>
      <c r="ABL21" s="187"/>
      <c r="ABM21" s="187"/>
      <c r="ABN21" s="187"/>
      <c r="ABO21" s="187"/>
      <c r="ABP21" s="187"/>
      <c r="ABQ21" s="187"/>
      <c r="ABR21" s="187"/>
      <c r="ABS21" s="187"/>
      <c r="ABT21" s="187"/>
      <c r="ABU21" s="187"/>
      <c r="ABV21" s="187"/>
      <c r="ABW21" s="187"/>
      <c r="ABX21" s="187"/>
      <c r="ABY21" s="187"/>
      <c r="ABZ21" s="187"/>
      <c r="ACA21" s="187"/>
      <c r="ACB21" s="187"/>
      <c r="ACC21" s="187"/>
      <c r="ACD21" s="187"/>
      <c r="ACE21" s="187"/>
      <c r="ACF21" s="187"/>
      <c r="ACG21" s="187"/>
      <c r="ACH21" s="187"/>
      <c r="ACI21" s="187"/>
      <c r="ACJ21" s="187"/>
      <c r="ACK21" s="187"/>
      <c r="ACL21" s="187"/>
      <c r="ACM21" s="187"/>
      <c r="ACN21" s="187"/>
      <c r="ACO21" s="187"/>
      <c r="ACP21" s="187"/>
      <c r="ACQ21" s="187"/>
      <c r="ACR21" s="187"/>
      <c r="ACS21" s="187"/>
      <c r="ACT21" s="187"/>
      <c r="ACU21" s="187"/>
      <c r="ACV21" s="187"/>
      <c r="ACW21" s="187"/>
      <c r="ACX21" s="187"/>
      <c r="ACY21" s="187"/>
      <c r="ACZ21" s="187"/>
      <c r="ADA21" s="187"/>
      <c r="ADB21" s="187"/>
      <c r="ADC21" s="187"/>
      <c r="ADD21" s="187"/>
      <c r="ADE21" s="187"/>
      <c r="ADF21" s="187"/>
      <c r="ADG21" s="187"/>
      <c r="ADH21" s="187"/>
      <c r="ADI21" s="187"/>
      <c r="ADJ21" s="187"/>
      <c r="ADK21" s="187"/>
      <c r="ADL21" s="187"/>
      <c r="ADM21" s="187"/>
      <c r="ADN21" s="187"/>
      <c r="ADO21" s="187"/>
      <c r="ADP21" s="187"/>
      <c r="ADQ21" s="187"/>
      <c r="ADR21" s="187"/>
      <c r="ADS21" s="187"/>
      <c r="ADT21" s="187"/>
      <c r="ADU21" s="187"/>
      <c r="ADV21" s="187"/>
      <c r="ADW21" s="187"/>
      <c r="ADX21" s="187"/>
      <c r="ADY21" s="187"/>
      <c r="ADZ21" s="187"/>
      <c r="AEA21" s="187"/>
      <c r="AEB21" s="187"/>
      <c r="AEC21" s="187"/>
      <c r="AED21" s="187"/>
      <c r="AEE21" s="187"/>
      <c r="AEF21" s="187"/>
      <c r="AEG21" s="187"/>
      <c r="AEH21" s="187"/>
      <c r="AEI21" s="187"/>
      <c r="AEJ21" s="187"/>
      <c r="AEK21" s="187"/>
      <c r="AEL21" s="187"/>
      <c r="AEM21" s="187"/>
      <c r="AEN21" s="187"/>
      <c r="AEO21" s="187"/>
      <c r="AEP21" s="187"/>
      <c r="AEQ21" s="187"/>
      <c r="AER21" s="187"/>
      <c r="AES21" s="187"/>
      <c r="AET21" s="187"/>
      <c r="AEU21" s="187"/>
      <c r="AEV21" s="187"/>
      <c r="AEW21" s="187"/>
      <c r="AEX21" s="187"/>
      <c r="AEY21" s="187"/>
      <c r="AEZ21" s="187"/>
      <c r="AFA21" s="187"/>
      <c r="AFB21" s="187"/>
      <c r="AFC21" s="187"/>
      <c r="AFD21" s="187"/>
      <c r="AFE21" s="187"/>
      <c r="AFF21" s="187"/>
      <c r="AFG21" s="187"/>
      <c r="AFH21" s="187"/>
      <c r="AFI21" s="187"/>
      <c r="AFJ21" s="187"/>
      <c r="AFK21" s="187"/>
      <c r="AFL21" s="187"/>
      <c r="AFM21" s="187"/>
      <c r="AFN21" s="187"/>
      <c r="AFO21" s="187"/>
      <c r="AFP21" s="187"/>
      <c r="AFQ21" s="187"/>
      <c r="AFR21" s="187"/>
      <c r="AFS21" s="187"/>
      <c r="AFT21" s="187"/>
      <c r="AFU21" s="187"/>
      <c r="AFV21" s="187"/>
      <c r="AFW21" s="187"/>
      <c r="AFX21" s="187"/>
      <c r="AFY21" s="187"/>
      <c r="AFZ21" s="187"/>
      <c r="AGA21" s="187"/>
      <c r="AGB21" s="187"/>
      <c r="AGC21" s="187"/>
      <c r="AGD21" s="187"/>
      <c r="AGE21" s="187"/>
      <c r="AGF21" s="187"/>
      <c r="AGG21" s="187"/>
      <c r="AGH21" s="187"/>
      <c r="AGI21" s="187"/>
      <c r="AGJ21" s="187"/>
      <c r="AGK21" s="187"/>
      <c r="AGL21" s="187"/>
      <c r="AGM21" s="187"/>
      <c r="AGN21" s="187"/>
      <c r="AGO21" s="187"/>
      <c r="AGP21" s="187"/>
      <c r="AGQ21" s="187"/>
      <c r="AGR21" s="187"/>
      <c r="AGS21" s="187"/>
      <c r="AGT21" s="187"/>
      <c r="AGU21" s="187"/>
      <c r="AGV21" s="187"/>
      <c r="AGW21" s="187"/>
      <c r="AGX21" s="187"/>
      <c r="AGY21" s="187"/>
      <c r="AGZ21" s="187"/>
      <c r="AHA21" s="187"/>
      <c r="AHB21" s="187"/>
      <c r="AHC21" s="187"/>
      <c r="AHD21" s="187"/>
      <c r="AHE21" s="187"/>
      <c r="AHF21" s="187"/>
      <c r="AHG21" s="187"/>
      <c r="AHH21" s="187"/>
      <c r="AHI21" s="187"/>
      <c r="AHJ21" s="187"/>
      <c r="AHK21" s="187"/>
      <c r="AHL21" s="187"/>
      <c r="AHM21" s="187"/>
      <c r="AHN21" s="187"/>
      <c r="AHO21" s="187"/>
      <c r="AHP21" s="187"/>
      <c r="AHQ21" s="187"/>
      <c r="AHR21" s="187"/>
      <c r="AHS21" s="187"/>
      <c r="AHT21" s="187"/>
      <c r="AHU21" s="187"/>
      <c r="AHV21" s="187"/>
      <c r="AHW21" s="187"/>
      <c r="AHX21" s="187"/>
      <c r="AHY21" s="187"/>
      <c r="AHZ21" s="187"/>
      <c r="AIA21" s="187"/>
      <c r="AIB21" s="187"/>
      <c r="AIC21" s="187"/>
      <c r="AID21" s="187"/>
      <c r="AIE21" s="187"/>
      <c r="AIF21" s="187"/>
      <c r="AIG21" s="187"/>
      <c r="AIH21" s="187"/>
      <c r="AII21" s="187"/>
      <c r="AIJ21" s="187"/>
      <c r="AIK21" s="187"/>
      <c r="AIL21" s="187"/>
      <c r="AIM21" s="187"/>
      <c r="AIN21" s="187"/>
      <c r="AIO21" s="187"/>
      <c r="AIP21" s="187"/>
      <c r="AIQ21" s="187"/>
      <c r="AIR21" s="187"/>
      <c r="AIS21" s="187"/>
      <c r="AIT21" s="187"/>
      <c r="AIU21" s="187"/>
      <c r="AIV21" s="187"/>
      <c r="AIW21" s="187"/>
      <c r="AIX21" s="187"/>
      <c r="AIY21" s="187"/>
      <c r="AIZ21" s="187"/>
      <c r="AJA21" s="187"/>
      <c r="AJB21" s="187"/>
      <c r="AJC21" s="187"/>
      <c r="AJD21" s="187"/>
      <c r="AJE21" s="187"/>
      <c r="AJF21" s="187"/>
      <c r="AJG21" s="187"/>
      <c r="AJH21" s="187"/>
      <c r="AJI21" s="187"/>
      <c r="AJJ21" s="187"/>
      <c r="AJK21" s="187"/>
      <c r="AJL21" s="187"/>
      <c r="AJM21" s="187"/>
      <c r="AJN21" s="187"/>
      <c r="AJO21" s="187"/>
      <c r="AJP21" s="187"/>
      <c r="AJQ21" s="187"/>
      <c r="AJR21" s="187"/>
      <c r="AJS21" s="187"/>
      <c r="AJT21" s="187"/>
      <c r="AJU21" s="187"/>
      <c r="AJV21" s="187"/>
      <c r="AJW21" s="187"/>
      <c r="AJX21" s="187"/>
      <c r="AJY21" s="187"/>
      <c r="AJZ21" s="187"/>
      <c r="AKA21" s="187"/>
      <c r="AKB21" s="187"/>
      <c r="AKC21" s="187"/>
      <c r="AKD21" s="187"/>
      <c r="AKE21" s="187"/>
      <c r="AKF21" s="187"/>
      <c r="AKG21" s="187"/>
      <c r="AKH21" s="187"/>
      <c r="AKI21" s="187"/>
      <c r="AKJ21" s="187"/>
      <c r="AKK21" s="187"/>
      <c r="AKL21" s="187"/>
      <c r="AKM21" s="187"/>
      <c r="AKN21" s="187"/>
      <c r="AKO21" s="187"/>
      <c r="AKP21" s="187"/>
      <c r="AKQ21" s="187"/>
      <c r="AKR21" s="187"/>
      <c r="AKS21" s="187"/>
      <c r="AKT21" s="187"/>
      <c r="AKU21" s="187"/>
      <c r="AKV21" s="187"/>
      <c r="AKW21" s="187"/>
      <c r="AKX21" s="187"/>
      <c r="AKY21" s="187"/>
      <c r="AKZ21" s="187"/>
      <c r="ALA21" s="187"/>
      <c r="ALB21" s="187"/>
      <c r="ALC21" s="187"/>
      <c r="ALD21" s="187"/>
      <c r="ALE21" s="187"/>
      <c r="ALF21" s="187"/>
      <c r="ALG21" s="187"/>
      <c r="ALH21" s="187"/>
      <c r="ALI21" s="187"/>
      <c r="ALJ21" s="187"/>
      <c r="ALK21" s="187"/>
      <c r="ALL21" s="187"/>
      <c r="ALM21" s="187"/>
      <c r="ALN21" s="187"/>
      <c r="ALO21" s="187"/>
      <c r="ALP21" s="187"/>
      <c r="ALQ21" s="187"/>
      <c r="ALR21" s="187"/>
      <c r="ALS21" s="187"/>
      <c r="ALT21" s="187"/>
      <c r="ALU21" s="187"/>
      <c r="ALV21" s="187"/>
      <c r="ALW21" s="187"/>
      <c r="ALX21" s="187"/>
      <c r="ALY21" s="187"/>
      <c r="ALZ21" s="187"/>
      <c r="AMA21" s="187"/>
      <c r="AMB21" s="187"/>
      <c r="AMC21" s="187"/>
      <c r="AMD21" s="187"/>
      <c r="AME21" s="187"/>
      <c r="AMF21" s="187"/>
      <c r="AMG21" s="187"/>
      <c r="AMH21" s="187"/>
      <c r="AMI21" s="187"/>
      <c r="AMJ21" s="187"/>
      <c r="AMK21" s="187"/>
      <c r="AML21" s="187"/>
      <c r="AMM21" s="187"/>
      <c r="AMN21" s="187"/>
      <c r="AMO21" s="187"/>
      <c r="AMP21" s="187"/>
      <c r="AMQ21" s="187"/>
      <c r="AMR21" s="187"/>
      <c r="AMS21" s="187"/>
      <c r="AMT21" s="187"/>
      <c r="AMU21" s="187"/>
      <c r="AMV21" s="187"/>
      <c r="AMW21" s="187"/>
      <c r="AMX21" s="187"/>
      <c r="AMY21" s="187"/>
      <c r="AMZ21" s="187"/>
      <c r="ANA21" s="187"/>
      <c r="ANB21" s="187"/>
      <c r="ANC21" s="187"/>
      <c r="AND21" s="187"/>
      <c r="ANE21" s="187"/>
      <c r="ANF21" s="187"/>
      <c r="ANG21" s="187"/>
      <c r="ANH21" s="187"/>
      <c r="ANI21" s="187"/>
      <c r="ANJ21" s="187"/>
      <c r="ANK21" s="187"/>
      <c r="ANL21" s="187"/>
      <c r="ANM21" s="187"/>
      <c r="ANN21" s="187"/>
      <c r="ANO21" s="187"/>
      <c r="ANP21" s="187"/>
      <c r="ANQ21" s="187"/>
      <c r="ANR21" s="187"/>
      <c r="ANS21" s="187"/>
      <c r="ANT21" s="187"/>
      <c r="ANU21" s="187"/>
      <c r="ANV21" s="187"/>
      <c r="ANW21" s="187"/>
      <c r="ANX21" s="187"/>
      <c r="ANY21" s="187"/>
      <c r="ANZ21" s="187"/>
      <c r="AOA21" s="187"/>
      <c r="AOB21" s="187"/>
      <c r="AOC21" s="187"/>
      <c r="AOD21" s="187"/>
      <c r="AOE21" s="187"/>
      <c r="AOF21" s="187"/>
      <c r="AOG21" s="187"/>
      <c r="AOH21" s="187"/>
      <c r="AOI21" s="187"/>
      <c r="AOJ21" s="187"/>
      <c r="AOK21" s="187"/>
      <c r="AOL21" s="187"/>
      <c r="AOM21" s="187"/>
      <c r="AON21" s="187"/>
      <c r="AOO21" s="187"/>
      <c r="AOP21" s="187"/>
      <c r="AOQ21" s="187"/>
      <c r="AOR21" s="187"/>
      <c r="AOS21" s="187"/>
      <c r="AOT21" s="187"/>
      <c r="AOU21" s="187"/>
      <c r="AOV21" s="187"/>
      <c r="AOW21" s="187"/>
      <c r="AOX21" s="187"/>
      <c r="AOY21" s="187"/>
      <c r="AOZ21" s="187"/>
      <c r="APA21" s="187"/>
      <c r="APB21" s="187"/>
      <c r="APC21" s="187"/>
      <c r="APD21" s="187"/>
      <c r="APE21" s="187"/>
      <c r="APF21" s="187"/>
      <c r="APG21" s="187"/>
      <c r="APH21" s="187"/>
      <c r="API21" s="187"/>
      <c r="APJ21" s="187"/>
      <c r="APK21" s="187"/>
      <c r="APL21" s="187"/>
      <c r="APM21" s="187"/>
      <c r="APN21" s="187"/>
      <c r="APO21" s="187"/>
      <c r="APP21" s="187"/>
      <c r="APQ21" s="187"/>
      <c r="APR21" s="187"/>
      <c r="APS21" s="187"/>
      <c r="APT21" s="187"/>
      <c r="APU21" s="187"/>
      <c r="APV21" s="187"/>
      <c r="APW21" s="187"/>
      <c r="APX21" s="187"/>
      <c r="APY21" s="187"/>
      <c r="APZ21" s="187"/>
      <c r="AQA21" s="187"/>
      <c r="AQB21" s="187"/>
      <c r="AQC21" s="187"/>
      <c r="AQD21" s="187"/>
      <c r="AQE21" s="187"/>
      <c r="AQF21" s="187"/>
      <c r="AQG21" s="187"/>
      <c r="AQH21" s="187"/>
      <c r="AQI21" s="187"/>
      <c r="AQJ21" s="187"/>
      <c r="AQK21" s="187"/>
      <c r="AQL21" s="187"/>
      <c r="AQM21" s="187"/>
      <c r="AQN21" s="187"/>
      <c r="AQO21" s="187"/>
      <c r="AQP21" s="187"/>
      <c r="AQQ21" s="187"/>
      <c r="AQR21" s="187"/>
      <c r="AQS21" s="187"/>
      <c r="AQT21" s="187"/>
      <c r="AQU21" s="187"/>
      <c r="AQV21" s="187"/>
      <c r="AQW21" s="187"/>
      <c r="AQX21" s="187"/>
      <c r="AQY21" s="187"/>
      <c r="AQZ21" s="187"/>
      <c r="ARA21" s="187"/>
      <c r="ARB21" s="187"/>
      <c r="ARC21" s="187"/>
      <c r="ARD21" s="187"/>
      <c r="ARE21" s="187"/>
      <c r="ARF21" s="187"/>
      <c r="ARG21" s="187"/>
      <c r="ARH21" s="187"/>
      <c r="ARI21" s="187"/>
      <c r="ARJ21" s="187"/>
      <c r="ARK21" s="187"/>
      <c r="ARL21" s="187"/>
      <c r="ARM21" s="187"/>
      <c r="ARN21" s="187"/>
      <c r="ARO21" s="187"/>
      <c r="ARP21" s="187"/>
      <c r="ARQ21" s="187"/>
      <c r="ARR21" s="187"/>
      <c r="ARS21" s="187"/>
      <c r="ART21" s="187"/>
      <c r="ARU21" s="187"/>
      <c r="ARV21" s="187"/>
      <c r="ARW21" s="187"/>
      <c r="ARX21" s="187"/>
      <c r="ARY21" s="187"/>
      <c r="ARZ21" s="187"/>
      <c r="ASA21" s="187"/>
      <c r="ASB21" s="187"/>
      <c r="ASC21" s="187"/>
      <c r="ASD21" s="187"/>
      <c r="ASE21" s="187"/>
      <c r="ASF21" s="187"/>
      <c r="ASG21" s="187"/>
      <c r="ASH21" s="187"/>
      <c r="ASI21" s="187"/>
      <c r="ASJ21" s="187"/>
      <c r="ASK21" s="187"/>
      <c r="ASL21" s="187"/>
      <c r="ASM21" s="187"/>
      <c r="ASN21" s="187"/>
      <c r="ASO21" s="187"/>
      <c r="ASP21" s="187"/>
      <c r="ASQ21" s="187"/>
      <c r="ASR21" s="187"/>
      <c r="ASS21" s="187"/>
      <c r="AST21" s="187"/>
      <c r="ASU21" s="187"/>
      <c r="ASV21" s="187"/>
      <c r="ASW21" s="187"/>
      <c r="ASX21" s="187"/>
      <c r="ASY21" s="187"/>
      <c r="ASZ21" s="187"/>
      <c r="ATA21" s="187"/>
      <c r="ATB21" s="187"/>
      <c r="ATC21" s="187"/>
      <c r="ATD21" s="187"/>
      <c r="ATE21" s="187"/>
      <c r="ATF21" s="187"/>
      <c r="ATG21" s="187"/>
      <c r="ATH21" s="187"/>
      <c r="ATI21" s="187"/>
      <c r="ATJ21" s="187"/>
      <c r="ATK21" s="187"/>
      <c r="ATL21" s="187"/>
      <c r="ATM21" s="187"/>
      <c r="ATN21" s="187"/>
      <c r="ATO21" s="187"/>
      <c r="ATP21" s="187"/>
      <c r="ATQ21" s="187"/>
      <c r="ATR21" s="187"/>
      <c r="ATS21" s="187"/>
      <c r="ATT21" s="187"/>
      <c r="ATU21" s="187"/>
      <c r="ATV21" s="187"/>
      <c r="ATW21" s="187"/>
      <c r="ATX21" s="187"/>
      <c r="ATY21" s="187"/>
      <c r="ATZ21" s="187"/>
      <c r="AUA21" s="187"/>
      <c r="AUB21" s="187"/>
      <c r="AUC21" s="187"/>
      <c r="AUD21" s="187"/>
      <c r="AUE21" s="187"/>
      <c r="AUF21" s="187"/>
      <c r="AUG21" s="187"/>
      <c r="AUH21" s="187"/>
      <c r="AUI21" s="187"/>
      <c r="AUJ21" s="187"/>
      <c r="AUK21" s="187"/>
      <c r="AUL21" s="187"/>
      <c r="AUM21" s="187"/>
      <c r="AUN21" s="187"/>
      <c r="AUO21" s="187"/>
      <c r="AUP21" s="187"/>
      <c r="AUQ21" s="187"/>
      <c r="AUR21" s="187"/>
      <c r="AUS21" s="187"/>
      <c r="AUT21" s="187"/>
      <c r="AUU21" s="187"/>
      <c r="AUV21" s="187"/>
      <c r="AUW21" s="187"/>
      <c r="AUX21" s="187"/>
      <c r="AUY21" s="187"/>
      <c r="AUZ21" s="187"/>
      <c r="AVA21" s="187"/>
      <c r="AVB21" s="187"/>
      <c r="AVC21" s="187"/>
      <c r="AVD21" s="187"/>
      <c r="AVE21" s="187"/>
      <c r="AVF21" s="187"/>
      <c r="AVG21" s="187"/>
      <c r="AVH21" s="187"/>
      <c r="AVI21" s="187"/>
      <c r="AVJ21" s="187"/>
      <c r="AVK21" s="187"/>
      <c r="AVL21" s="187"/>
      <c r="AVM21" s="187"/>
      <c r="AVN21" s="187"/>
      <c r="AVO21" s="187"/>
      <c r="AVP21" s="187"/>
      <c r="AVQ21" s="187"/>
      <c r="AVR21" s="187"/>
      <c r="AVS21" s="187"/>
      <c r="AVT21" s="187"/>
      <c r="AVU21" s="187"/>
      <c r="AVV21" s="187"/>
      <c r="AVW21" s="187"/>
      <c r="AVX21" s="187"/>
      <c r="AVY21" s="187"/>
      <c r="AVZ21" s="187"/>
      <c r="AWA21" s="187"/>
      <c r="AWB21" s="187"/>
      <c r="AWC21" s="187"/>
      <c r="AWD21" s="187"/>
      <c r="AWE21" s="187"/>
      <c r="AWF21" s="187"/>
      <c r="AWG21" s="187"/>
      <c r="AWH21" s="187"/>
      <c r="AWI21" s="187"/>
      <c r="AWJ21" s="187"/>
      <c r="AWK21" s="187"/>
      <c r="AWL21" s="187"/>
      <c r="AWM21" s="187"/>
      <c r="AWN21" s="187"/>
      <c r="AWO21" s="187"/>
      <c r="AWP21" s="187"/>
      <c r="AWQ21" s="187"/>
      <c r="AWR21" s="187"/>
      <c r="AWS21" s="187"/>
      <c r="AWT21" s="187"/>
      <c r="AWU21" s="187"/>
      <c r="AWV21" s="187"/>
      <c r="AWW21" s="187"/>
      <c r="AWX21" s="187"/>
      <c r="AWY21" s="187"/>
      <c r="AWZ21" s="187"/>
      <c r="AXA21" s="187"/>
      <c r="AXB21" s="187"/>
      <c r="AXC21" s="187"/>
      <c r="AXD21" s="187"/>
      <c r="AXE21" s="187"/>
      <c r="AXF21" s="187"/>
      <c r="AXG21" s="187"/>
      <c r="AXH21" s="187"/>
      <c r="AXI21" s="187"/>
      <c r="AXJ21" s="187"/>
      <c r="AXK21" s="187"/>
      <c r="AXL21" s="187"/>
      <c r="AXM21" s="187"/>
      <c r="AXN21" s="187"/>
      <c r="AXO21" s="187"/>
      <c r="AXP21" s="187"/>
      <c r="AXQ21" s="187"/>
      <c r="AXR21" s="187"/>
      <c r="AXS21" s="187"/>
      <c r="AXT21" s="187"/>
      <c r="AXU21" s="187"/>
      <c r="AXV21" s="187"/>
      <c r="AXW21" s="187"/>
      <c r="AXX21" s="187"/>
      <c r="AXY21" s="187"/>
      <c r="AXZ21" s="187"/>
      <c r="AYA21" s="187"/>
      <c r="AYB21" s="187"/>
      <c r="AYC21" s="187"/>
      <c r="AYD21" s="187"/>
      <c r="AYE21" s="187"/>
      <c r="AYF21" s="187"/>
      <c r="AYG21" s="187"/>
      <c r="AYH21" s="187"/>
      <c r="AYI21" s="187"/>
      <c r="AYJ21" s="187"/>
      <c r="AYK21" s="187"/>
      <c r="AYL21" s="187"/>
      <c r="AYM21" s="187"/>
      <c r="AYN21" s="187"/>
      <c r="AYO21" s="187"/>
      <c r="AYP21" s="187"/>
      <c r="AYQ21" s="187"/>
      <c r="AYR21" s="187"/>
      <c r="AYS21" s="187"/>
      <c r="AYT21" s="187"/>
      <c r="AYU21" s="187"/>
      <c r="AYV21" s="187"/>
      <c r="AYW21" s="187"/>
      <c r="AYX21" s="187"/>
      <c r="AYY21" s="187"/>
      <c r="AYZ21" s="187"/>
      <c r="AZA21" s="187"/>
      <c r="AZB21" s="187"/>
      <c r="AZC21" s="187"/>
      <c r="AZD21" s="187"/>
      <c r="AZE21" s="187"/>
      <c r="AZF21" s="187"/>
      <c r="AZG21" s="187"/>
      <c r="AZH21" s="187"/>
      <c r="AZI21" s="187"/>
      <c r="AZJ21" s="187"/>
      <c r="AZK21" s="187"/>
      <c r="AZL21" s="187"/>
      <c r="AZM21" s="187"/>
      <c r="AZN21" s="187"/>
      <c r="AZO21" s="187"/>
      <c r="AZP21" s="187"/>
      <c r="AZQ21" s="187"/>
      <c r="AZR21" s="187"/>
      <c r="AZS21" s="187"/>
      <c r="AZT21" s="187"/>
      <c r="AZU21" s="187"/>
      <c r="AZV21" s="187"/>
      <c r="AZW21" s="187"/>
      <c r="AZX21" s="187"/>
      <c r="AZY21" s="187"/>
      <c r="AZZ21" s="187"/>
      <c r="BAA21" s="187"/>
      <c r="BAB21" s="187"/>
      <c r="BAC21" s="187"/>
      <c r="BAD21" s="187"/>
      <c r="BAE21" s="187"/>
      <c r="BAF21" s="187"/>
      <c r="BAG21" s="187"/>
      <c r="BAH21" s="187"/>
      <c r="BAI21" s="187"/>
      <c r="BAJ21" s="187"/>
      <c r="BAK21" s="187"/>
      <c r="BAL21" s="187"/>
      <c r="BAM21" s="187"/>
      <c r="BAN21" s="187"/>
      <c r="BAO21" s="187"/>
      <c r="BAP21" s="187"/>
      <c r="BAQ21" s="187"/>
      <c r="BAR21" s="187"/>
      <c r="BAS21" s="187"/>
      <c r="BAT21" s="187"/>
      <c r="BAU21" s="187"/>
      <c r="BAV21" s="187"/>
      <c r="BAW21" s="187"/>
      <c r="BAX21" s="187"/>
      <c r="BAY21" s="187"/>
      <c r="BAZ21" s="187"/>
      <c r="BBA21" s="187"/>
      <c r="BBB21" s="187"/>
      <c r="BBC21" s="187"/>
      <c r="BBD21" s="187"/>
      <c r="BBE21" s="187"/>
      <c r="BBF21" s="187"/>
      <c r="BBG21" s="187"/>
      <c r="BBH21" s="187"/>
      <c r="BBI21" s="187"/>
      <c r="BBJ21" s="187"/>
      <c r="BBK21" s="187"/>
      <c r="BBL21" s="187"/>
      <c r="BBM21" s="187"/>
      <c r="BBN21" s="187"/>
      <c r="BBO21" s="187"/>
      <c r="BBP21" s="187"/>
      <c r="BBQ21" s="187"/>
      <c r="BBR21" s="187"/>
      <c r="BBS21" s="187"/>
      <c r="BBT21" s="187"/>
      <c r="BBU21" s="187"/>
      <c r="BBV21" s="187"/>
      <c r="BBW21" s="187"/>
      <c r="BBX21" s="187"/>
      <c r="BBY21" s="187"/>
      <c r="BBZ21" s="187"/>
      <c r="BCA21" s="187"/>
      <c r="BCB21" s="187"/>
      <c r="BCC21" s="187"/>
      <c r="BCD21" s="187"/>
      <c r="BCE21" s="187"/>
      <c r="BCF21" s="187"/>
      <c r="BCG21" s="187"/>
      <c r="BCH21" s="187"/>
      <c r="BCI21" s="187"/>
      <c r="BCJ21" s="187"/>
      <c r="BCK21" s="187"/>
      <c r="BCL21" s="187"/>
      <c r="BCM21" s="187"/>
      <c r="BCN21" s="187"/>
      <c r="BCO21" s="187"/>
      <c r="BCP21" s="187"/>
      <c r="BCQ21" s="187"/>
      <c r="BCR21" s="187"/>
      <c r="BCS21" s="187"/>
      <c r="BCT21" s="187"/>
      <c r="BCU21" s="187"/>
      <c r="BCV21" s="187"/>
      <c r="BCW21" s="187"/>
      <c r="BCX21" s="187"/>
      <c r="BCY21" s="187"/>
      <c r="BCZ21" s="187"/>
      <c r="BDA21" s="187"/>
      <c r="BDB21" s="187"/>
      <c r="BDC21" s="187"/>
      <c r="BDD21" s="187"/>
      <c r="BDE21" s="187"/>
      <c r="BDF21" s="187"/>
      <c r="BDG21" s="187"/>
      <c r="BDH21" s="187"/>
      <c r="BDI21" s="187"/>
      <c r="BDJ21" s="187"/>
      <c r="BDK21" s="187"/>
      <c r="BDL21" s="187"/>
      <c r="BDM21" s="187"/>
      <c r="BDN21" s="187"/>
      <c r="BDO21" s="187"/>
      <c r="BDP21" s="187"/>
      <c r="BDQ21" s="187"/>
      <c r="BDR21" s="187"/>
      <c r="BDS21" s="187"/>
      <c r="BDT21" s="187"/>
      <c r="BDU21" s="187"/>
      <c r="BDV21" s="187"/>
      <c r="BDW21" s="187"/>
      <c r="BDX21" s="187"/>
      <c r="BDY21" s="187"/>
      <c r="BDZ21" s="187"/>
      <c r="BEA21" s="187"/>
      <c r="BEB21" s="187"/>
      <c r="BEC21" s="187"/>
      <c r="BED21" s="187"/>
      <c r="BEE21" s="187"/>
      <c r="BEF21" s="187"/>
      <c r="BEG21" s="187"/>
      <c r="BEH21" s="187"/>
      <c r="BEI21" s="187"/>
      <c r="BEJ21" s="187"/>
      <c r="BEK21" s="187"/>
      <c r="BEL21" s="187"/>
      <c r="BEM21" s="187"/>
      <c r="BEN21" s="187"/>
      <c r="BEO21" s="187"/>
      <c r="BEP21" s="187"/>
      <c r="BEQ21" s="187"/>
      <c r="BER21" s="187"/>
      <c r="BES21" s="187"/>
      <c r="BET21" s="187"/>
      <c r="BEU21" s="187"/>
      <c r="BEV21" s="187"/>
      <c r="BEW21" s="187"/>
      <c r="BEX21" s="187"/>
      <c r="BEY21" s="187"/>
      <c r="BEZ21" s="187"/>
      <c r="BFA21" s="187"/>
      <c r="BFB21" s="187"/>
      <c r="BFC21" s="187"/>
      <c r="BFD21" s="187"/>
      <c r="BFE21" s="187"/>
      <c r="BFF21" s="187"/>
      <c r="BFG21" s="187"/>
      <c r="BFH21" s="187"/>
      <c r="BFI21" s="187"/>
      <c r="BFJ21" s="187"/>
      <c r="BFK21" s="187"/>
      <c r="BFL21" s="187"/>
      <c r="BFM21" s="187"/>
      <c r="BFN21" s="187"/>
      <c r="BFO21" s="187"/>
      <c r="BFP21" s="187"/>
      <c r="BFQ21" s="187"/>
      <c r="BFR21" s="187"/>
      <c r="BFS21" s="187"/>
      <c r="BFT21" s="187"/>
      <c r="BFU21" s="187"/>
      <c r="BFV21" s="187"/>
      <c r="BFW21" s="187"/>
      <c r="BFX21" s="187"/>
      <c r="BFY21" s="187"/>
      <c r="BFZ21" s="187"/>
      <c r="BGA21" s="187"/>
      <c r="BGB21" s="187"/>
      <c r="BGC21" s="187"/>
      <c r="BGD21" s="187"/>
      <c r="BGE21" s="187"/>
      <c r="BGF21" s="187"/>
      <c r="BGG21" s="187"/>
      <c r="BGH21" s="187"/>
      <c r="BGI21" s="187"/>
      <c r="BGJ21" s="187"/>
      <c r="BGK21" s="187"/>
      <c r="BGL21" s="187"/>
      <c r="BGM21" s="187"/>
      <c r="BGN21" s="187"/>
      <c r="BGO21" s="187"/>
      <c r="BGP21" s="187"/>
      <c r="BGQ21" s="187"/>
      <c r="BGR21" s="187"/>
      <c r="BGS21" s="187"/>
      <c r="BGT21" s="187"/>
      <c r="BGU21" s="187"/>
      <c r="BGV21" s="187"/>
      <c r="BGW21" s="187"/>
      <c r="BGX21" s="187"/>
      <c r="BGY21" s="187"/>
      <c r="BGZ21" s="187"/>
      <c r="BHA21" s="187"/>
      <c r="BHB21" s="187"/>
      <c r="BHC21" s="187"/>
      <c r="BHD21" s="187"/>
      <c r="BHE21" s="187"/>
      <c r="BHF21" s="187"/>
      <c r="BHG21" s="187"/>
      <c r="BHH21" s="187"/>
      <c r="BHI21" s="187"/>
      <c r="BHJ21" s="187"/>
      <c r="BHK21" s="187"/>
      <c r="BHL21" s="187"/>
      <c r="BHM21" s="187"/>
      <c r="BHN21" s="187"/>
      <c r="BHO21" s="187"/>
      <c r="BHP21" s="187"/>
      <c r="BHQ21" s="187"/>
      <c r="BHR21" s="187"/>
      <c r="BHS21" s="187"/>
      <c r="BHT21" s="187"/>
      <c r="BHU21" s="187"/>
      <c r="BHV21" s="187"/>
      <c r="BHW21" s="187"/>
      <c r="BHX21" s="187"/>
      <c r="BHY21" s="187"/>
      <c r="BHZ21" s="187"/>
      <c r="BIA21" s="187"/>
      <c r="BIB21" s="187"/>
      <c r="BIC21" s="187"/>
      <c r="BID21" s="187"/>
      <c r="BIE21" s="187"/>
      <c r="BIF21" s="187"/>
      <c r="BIG21" s="187"/>
      <c r="BIH21" s="187"/>
      <c r="BII21" s="187"/>
      <c r="BIJ21" s="187"/>
      <c r="BIK21" s="187"/>
      <c r="BIL21" s="187"/>
      <c r="BIM21" s="187"/>
      <c r="BIN21" s="187"/>
      <c r="BIO21" s="187"/>
      <c r="BIP21" s="187"/>
      <c r="BIQ21" s="187"/>
      <c r="BIR21" s="187"/>
      <c r="BIS21" s="187"/>
      <c r="BIT21" s="187"/>
      <c r="BIU21" s="187"/>
      <c r="BIV21" s="187"/>
      <c r="BIW21" s="187"/>
      <c r="BIX21" s="187"/>
      <c r="BIY21" s="187"/>
      <c r="BIZ21" s="187"/>
      <c r="BJA21" s="187"/>
      <c r="BJB21" s="187"/>
      <c r="BJC21" s="187"/>
      <c r="BJD21" s="187"/>
      <c r="BJE21" s="187"/>
      <c r="BJF21" s="187"/>
      <c r="BJG21" s="187"/>
      <c r="BJH21" s="187"/>
      <c r="BJI21" s="187"/>
      <c r="BJJ21" s="187"/>
      <c r="BJK21" s="187"/>
      <c r="BJL21" s="187"/>
      <c r="BJM21" s="187"/>
      <c r="BJN21" s="187"/>
      <c r="BJO21" s="187"/>
      <c r="BJP21" s="187"/>
      <c r="BJQ21" s="187"/>
      <c r="BJR21" s="187"/>
      <c r="BJS21" s="187"/>
      <c r="BJT21" s="187"/>
      <c r="BJU21" s="187"/>
      <c r="BJV21" s="187"/>
      <c r="BJW21" s="187"/>
      <c r="BJX21" s="187"/>
      <c r="BJY21" s="187"/>
      <c r="BJZ21" s="187"/>
      <c r="BKA21" s="187"/>
      <c r="BKB21" s="187"/>
      <c r="BKC21" s="187"/>
      <c r="BKD21" s="187"/>
      <c r="BKE21" s="187"/>
      <c r="BKF21" s="187"/>
      <c r="BKG21" s="187"/>
      <c r="BKH21" s="187"/>
      <c r="BKI21" s="187"/>
      <c r="BKJ21" s="187"/>
      <c r="BKK21" s="187"/>
      <c r="BKL21" s="187"/>
      <c r="BKM21" s="187"/>
      <c r="BKN21" s="187"/>
      <c r="BKO21" s="187"/>
      <c r="BKP21" s="187"/>
      <c r="BKQ21" s="187"/>
      <c r="BKR21" s="187"/>
      <c r="BKS21" s="187"/>
      <c r="BKT21" s="187"/>
      <c r="BKU21" s="187"/>
      <c r="BKV21" s="187"/>
      <c r="BKW21" s="187"/>
      <c r="BKX21" s="187"/>
      <c r="BKY21" s="187"/>
      <c r="BKZ21" s="187"/>
      <c r="BLA21" s="187"/>
      <c r="BLB21" s="187"/>
      <c r="BLC21" s="187"/>
      <c r="BLD21" s="187"/>
      <c r="BLE21" s="187"/>
      <c r="BLF21" s="187"/>
      <c r="BLG21" s="187"/>
      <c r="BLH21" s="187"/>
      <c r="BLI21" s="187"/>
      <c r="BLJ21" s="187"/>
      <c r="BLK21" s="187"/>
      <c r="BLL21" s="187"/>
      <c r="BLM21" s="187"/>
      <c r="BLN21" s="187"/>
      <c r="BLO21" s="187"/>
      <c r="BLP21" s="187"/>
      <c r="BLQ21" s="187"/>
      <c r="BLR21" s="187"/>
      <c r="BLS21" s="187"/>
      <c r="BLT21" s="187"/>
      <c r="BLU21" s="187"/>
      <c r="BLV21" s="187"/>
      <c r="BLW21" s="187"/>
      <c r="BLX21" s="187"/>
      <c r="BLY21" s="187"/>
      <c r="BLZ21" s="187"/>
      <c r="BMA21" s="187"/>
      <c r="BMB21" s="187"/>
      <c r="BMC21" s="187"/>
      <c r="BMD21" s="187"/>
      <c r="BME21" s="187"/>
      <c r="BMF21" s="187"/>
      <c r="BMG21" s="187"/>
      <c r="BMH21" s="187"/>
      <c r="BMI21" s="187"/>
      <c r="BMJ21" s="187"/>
      <c r="BMK21" s="187"/>
      <c r="BML21" s="187"/>
      <c r="BMM21" s="187"/>
      <c r="BMN21" s="187"/>
      <c r="BMO21" s="187"/>
      <c r="BMP21" s="187"/>
      <c r="BMQ21" s="187"/>
      <c r="BMR21" s="187"/>
      <c r="BMS21" s="187"/>
      <c r="BMT21" s="187"/>
      <c r="BMU21" s="187"/>
      <c r="BMV21" s="187"/>
      <c r="BMW21" s="187"/>
      <c r="BMX21" s="187"/>
      <c r="BMY21" s="187"/>
      <c r="BMZ21" s="187"/>
      <c r="BNA21" s="187"/>
      <c r="BNB21" s="187"/>
      <c r="BNC21" s="187"/>
      <c r="BND21" s="187"/>
      <c r="BNE21" s="187"/>
      <c r="BNF21" s="187"/>
      <c r="BNG21" s="187"/>
      <c r="BNH21" s="187"/>
      <c r="BNI21" s="187"/>
      <c r="BNJ21" s="187"/>
      <c r="BNK21" s="187"/>
      <c r="BNL21" s="187"/>
      <c r="BNM21" s="187"/>
      <c r="BNN21" s="187"/>
      <c r="BNO21" s="187"/>
      <c r="BNP21" s="187"/>
      <c r="BNQ21" s="187"/>
      <c r="BNR21" s="187"/>
      <c r="BNS21" s="187"/>
      <c r="BNT21" s="187"/>
      <c r="BNU21" s="187"/>
      <c r="BNV21" s="187"/>
      <c r="BNW21" s="187"/>
      <c r="BNX21" s="187"/>
      <c r="BNY21" s="187"/>
      <c r="BNZ21" s="187"/>
      <c r="BOA21" s="187"/>
      <c r="BOB21" s="187"/>
      <c r="BOC21" s="187"/>
      <c r="BOD21" s="187"/>
      <c r="BOE21" s="187"/>
      <c r="BOF21" s="187"/>
      <c r="BOG21" s="187"/>
      <c r="BOH21" s="187"/>
      <c r="BOI21" s="187"/>
      <c r="BOJ21" s="187"/>
      <c r="BOK21" s="187"/>
      <c r="BOL21" s="187"/>
      <c r="BOM21" s="187"/>
      <c r="BON21" s="187"/>
      <c r="BOO21" s="187"/>
      <c r="BOP21" s="187"/>
      <c r="BOQ21" s="187"/>
      <c r="BOR21" s="187"/>
      <c r="BOS21" s="187"/>
      <c r="BOT21" s="187"/>
      <c r="BOU21" s="187"/>
      <c r="BOV21" s="187"/>
      <c r="BOW21" s="187"/>
      <c r="BOX21" s="187"/>
      <c r="BOY21" s="187"/>
      <c r="BOZ21" s="187"/>
      <c r="BPA21" s="187"/>
      <c r="BPB21" s="187"/>
      <c r="BPC21" s="187"/>
      <c r="BPD21" s="187"/>
      <c r="BPE21" s="187"/>
      <c r="BPF21" s="187"/>
      <c r="BPG21" s="187"/>
      <c r="BPH21" s="187"/>
      <c r="BPI21" s="187"/>
      <c r="BPJ21" s="187"/>
      <c r="BPK21" s="187"/>
      <c r="BPL21" s="187"/>
      <c r="BPM21" s="187"/>
      <c r="BPN21" s="187"/>
      <c r="BPO21" s="187"/>
      <c r="BPP21" s="187"/>
      <c r="BPQ21" s="187"/>
      <c r="BPR21" s="187"/>
      <c r="BPS21" s="187"/>
      <c r="BPT21" s="187"/>
      <c r="BPU21" s="187"/>
      <c r="BPV21" s="187"/>
      <c r="BPW21" s="187"/>
      <c r="BPX21" s="187"/>
      <c r="BPY21" s="187"/>
      <c r="BPZ21" s="187"/>
      <c r="BQA21" s="187"/>
      <c r="BQB21" s="187"/>
      <c r="BQC21" s="187"/>
      <c r="BQD21" s="187"/>
      <c r="BQE21" s="187"/>
      <c r="BQF21" s="187"/>
      <c r="BQG21" s="187"/>
      <c r="BQH21" s="187"/>
      <c r="BQI21" s="187"/>
      <c r="BQJ21" s="187"/>
      <c r="BQK21" s="187"/>
      <c r="BQL21" s="187"/>
      <c r="BQM21" s="187"/>
      <c r="BQN21" s="187"/>
      <c r="BQO21" s="187"/>
      <c r="BQP21" s="187"/>
      <c r="BQQ21" s="187"/>
      <c r="BQR21" s="187"/>
      <c r="BQS21" s="187"/>
      <c r="BQT21" s="187"/>
      <c r="BQU21" s="187"/>
      <c r="BQV21" s="187"/>
      <c r="BQW21" s="187"/>
      <c r="BQX21" s="187"/>
      <c r="BQY21" s="187"/>
      <c r="BQZ21" s="187"/>
      <c r="BRA21" s="187"/>
      <c r="BRB21" s="187"/>
      <c r="BRC21" s="187"/>
      <c r="BRD21" s="187"/>
      <c r="BRE21" s="187"/>
      <c r="BRF21" s="187"/>
      <c r="BRG21" s="187"/>
      <c r="BRH21" s="187"/>
      <c r="BRI21" s="187"/>
      <c r="BRJ21" s="187"/>
      <c r="BRK21" s="187"/>
      <c r="BRL21" s="187"/>
      <c r="BRM21" s="187"/>
      <c r="BRN21" s="187"/>
      <c r="BRO21" s="187"/>
      <c r="BRP21" s="187"/>
      <c r="BRQ21" s="187"/>
      <c r="BRR21" s="187"/>
      <c r="BRS21" s="187"/>
      <c r="BRT21" s="187"/>
      <c r="BRU21" s="187"/>
      <c r="BRV21" s="187"/>
      <c r="BRW21" s="187"/>
      <c r="BRX21" s="187"/>
      <c r="BRY21" s="187"/>
      <c r="BRZ21" s="187"/>
      <c r="BSA21" s="187"/>
      <c r="BSB21" s="187"/>
      <c r="BSC21" s="187"/>
      <c r="BSD21" s="187"/>
      <c r="BSE21" s="187"/>
      <c r="BSF21" s="187"/>
      <c r="BSG21" s="187"/>
      <c r="BSH21" s="187"/>
      <c r="BSI21" s="187"/>
      <c r="BSJ21" s="187"/>
      <c r="BSK21" s="187"/>
      <c r="BSL21" s="187"/>
      <c r="BSM21" s="187"/>
      <c r="BSN21" s="187"/>
      <c r="BSO21" s="187"/>
      <c r="BSP21" s="187"/>
      <c r="BSQ21" s="187"/>
      <c r="BSR21" s="187"/>
      <c r="BSS21" s="187"/>
      <c r="BST21" s="187"/>
      <c r="BSU21" s="187"/>
      <c r="BSV21" s="187"/>
      <c r="BSW21" s="187"/>
      <c r="BSX21" s="187"/>
      <c r="BSY21" s="187"/>
      <c r="BSZ21" s="187"/>
      <c r="BTA21" s="187"/>
      <c r="BTB21" s="187"/>
      <c r="BTC21" s="187"/>
      <c r="BTD21" s="187"/>
      <c r="BTE21" s="187"/>
      <c r="BTF21" s="187"/>
      <c r="BTG21" s="187"/>
      <c r="BTH21" s="187"/>
      <c r="BTI21" s="187"/>
      <c r="BTJ21" s="187"/>
      <c r="BTK21" s="187"/>
      <c r="BTL21" s="187"/>
      <c r="BTM21" s="187"/>
      <c r="BTN21" s="187"/>
      <c r="BTO21" s="187"/>
      <c r="BTP21" s="187"/>
      <c r="BTQ21" s="187"/>
      <c r="BTR21" s="187"/>
      <c r="BTS21" s="187"/>
      <c r="BTT21" s="187"/>
      <c r="BTU21" s="187"/>
      <c r="BTV21" s="187"/>
      <c r="BTW21" s="187"/>
      <c r="BTX21" s="187"/>
      <c r="BTY21" s="187"/>
      <c r="BTZ21" s="187"/>
      <c r="BUA21" s="187"/>
      <c r="BUB21" s="187"/>
      <c r="BUC21" s="187"/>
      <c r="BUD21" s="187"/>
      <c r="BUE21" s="187"/>
      <c r="BUF21" s="187"/>
      <c r="BUG21" s="187"/>
      <c r="BUH21" s="187"/>
      <c r="BUI21" s="187"/>
      <c r="BUJ21" s="187"/>
      <c r="BUK21" s="187"/>
      <c r="BUL21" s="187"/>
      <c r="BUM21" s="187"/>
      <c r="BUN21" s="187"/>
      <c r="BUO21" s="187"/>
      <c r="BUP21" s="187"/>
      <c r="BUQ21" s="187"/>
      <c r="BUR21" s="187"/>
      <c r="BUS21" s="187"/>
      <c r="BUT21" s="187"/>
      <c r="BUU21" s="187"/>
      <c r="BUV21" s="187"/>
      <c r="BUW21" s="187"/>
      <c r="BUX21" s="187"/>
      <c r="BUY21" s="187"/>
      <c r="BUZ21" s="187"/>
      <c r="BVA21" s="187"/>
      <c r="BVB21" s="187"/>
      <c r="BVC21" s="187"/>
      <c r="BVD21" s="187"/>
      <c r="BVE21" s="187"/>
      <c r="BVF21" s="187"/>
      <c r="BVG21" s="187"/>
      <c r="BVH21" s="187"/>
      <c r="BVI21" s="187"/>
      <c r="BVJ21" s="187"/>
      <c r="BVK21" s="187"/>
      <c r="BVL21" s="187"/>
      <c r="BVM21" s="187"/>
      <c r="BVN21" s="187"/>
      <c r="BVO21" s="187"/>
      <c r="BVP21" s="187"/>
      <c r="BVQ21" s="187"/>
      <c r="BVR21" s="187"/>
      <c r="BVS21" s="187"/>
      <c r="BVT21" s="187"/>
      <c r="BVU21" s="187"/>
      <c r="BVV21" s="187"/>
      <c r="BVW21" s="187"/>
      <c r="BVX21" s="187"/>
      <c r="BVY21" s="187"/>
      <c r="BVZ21" s="187"/>
      <c r="BWA21" s="187"/>
      <c r="BWB21" s="187"/>
      <c r="BWC21" s="187"/>
      <c r="BWD21" s="187"/>
      <c r="BWE21" s="187"/>
      <c r="BWF21" s="187"/>
      <c r="BWG21" s="187"/>
      <c r="BWH21" s="187"/>
      <c r="BWI21" s="187"/>
      <c r="BWJ21" s="187"/>
      <c r="BWK21" s="187"/>
      <c r="BWL21" s="187"/>
      <c r="BWM21" s="187"/>
      <c r="BWN21" s="187"/>
      <c r="BWO21" s="187"/>
      <c r="BWP21" s="187"/>
      <c r="BWQ21" s="187"/>
      <c r="BWR21" s="187"/>
      <c r="BWS21" s="187"/>
      <c r="BWT21" s="187"/>
      <c r="BWU21" s="187"/>
      <c r="BWV21" s="187"/>
      <c r="BWW21" s="187"/>
      <c r="BWX21" s="187"/>
      <c r="BWY21" s="187"/>
      <c r="BWZ21" s="187"/>
      <c r="BXA21" s="187"/>
      <c r="BXB21" s="187"/>
      <c r="BXC21" s="187"/>
      <c r="BXD21" s="187"/>
      <c r="BXE21" s="187"/>
      <c r="BXF21" s="187"/>
      <c r="BXG21" s="187"/>
      <c r="BXH21" s="187"/>
      <c r="BXI21" s="187"/>
      <c r="BXJ21" s="187"/>
      <c r="BXK21" s="187"/>
      <c r="BXL21" s="187"/>
      <c r="BXM21" s="187"/>
      <c r="BXN21" s="187"/>
      <c r="BXO21" s="187"/>
      <c r="BXP21" s="187"/>
      <c r="BXQ21" s="187"/>
      <c r="BXR21" s="187"/>
      <c r="BXS21" s="187"/>
      <c r="BXT21" s="187"/>
      <c r="BXU21" s="187"/>
      <c r="BXV21" s="187"/>
      <c r="BXW21" s="187"/>
      <c r="BXX21" s="187"/>
      <c r="BXY21" s="187"/>
      <c r="BXZ21" s="187"/>
      <c r="BYA21" s="187"/>
      <c r="BYB21" s="187"/>
      <c r="BYC21" s="187"/>
      <c r="BYD21" s="187"/>
      <c r="BYE21" s="187"/>
      <c r="BYF21" s="187"/>
      <c r="BYG21" s="187"/>
      <c r="BYH21" s="187"/>
      <c r="BYI21" s="187"/>
      <c r="BYJ21" s="187"/>
      <c r="BYK21" s="187"/>
      <c r="BYL21" s="187"/>
      <c r="BYM21" s="187"/>
      <c r="BYN21" s="187"/>
      <c r="BYO21" s="187"/>
      <c r="BYP21" s="187"/>
      <c r="BYQ21" s="187"/>
      <c r="BYR21" s="187"/>
      <c r="BYS21" s="187"/>
      <c r="BYT21" s="187"/>
      <c r="BYU21" s="187"/>
      <c r="BYV21" s="187"/>
      <c r="BYW21" s="187"/>
      <c r="BYX21" s="187"/>
      <c r="BYY21" s="187"/>
      <c r="BYZ21" s="187"/>
      <c r="BZA21" s="187"/>
      <c r="BZB21" s="187"/>
      <c r="BZC21" s="187"/>
      <c r="BZD21" s="187"/>
      <c r="BZE21" s="187"/>
      <c r="BZF21" s="187"/>
      <c r="BZG21" s="187"/>
      <c r="BZH21" s="187"/>
      <c r="BZI21" s="187"/>
      <c r="BZJ21" s="187"/>
      <c r="BZK21" s="187"/>
      <c r="BZL21" s="187"/>
      <c r="BZM21" s="187"/>
      <c r="BZN21" s="187"/>
      <c r="BZO21" s="187"/>
      <c r="BZP21" s="187"/>
      <c r="BZQ21" s="187"/>
      <c r="BZR21" s="187"/>
      <c r="BZS21" s="187"/>
      <c r="BZT21" s="187"/>
      <c r="BZU21" s="187"/>
      <c r="BZV21" s="187"/>
      <c r="BZW21" s="187"/>
      <c r="BZX21" s="187"/>
      <c r="BZY21" s="187"/>
      <c r="BZZ21" s="187"/>
      <c r="CAA21" s="187"/>
      <c r="CAB21" s="187"/>
      <c r="CAC21" s="187"/>
      <c r="CAD21" s="187"/>
      <c r="CAE21" s="187"/>
      <c r="CAF21" s="187"/>
      <c r="CAG21" s="187"/>
      <c r="CAH21" s="187"/>
      <c r="CAI21" s="187"/>
      <c r="CAJ21" s="187"/>
      <c r="CAK21" s="187"/>
      <c r="CAL21" s="187"/>
      <c r="CAM21" s="187"/>
      <c r="CAN21" s="187"/>
      <c r="CAO21" s="187"/>
      <c r="CAP21" s="187"/>
      <c r="CAQ21" s="187"/>
      <c r="CAR21" s="187"/>
      <c r="CAS21" s="187"/>
      <c r="CAT21" s="187"/>
      <c r="CAU21" s="187"/>
      <c r="CAV21" s="187"/>
      <c r="CAW21" s="187"/>
      <c r="CAX21" s="187"/>
      <c r="CAY21" s="187"/>
      <c r="CAZ21" s="187"/>
      <c r="CBA21" s="187"/>
      <c r="CBB21" s="187"/>
      <c r="CBC21" s="187"/>
      <c r="CBD21" s="187"/>
      <c r="CBE21" s="187"/>
      <c r="CBF21" s="187"/>
      <c r="CBG21" s="187"/>
      <c r="CBH21" s="187"/>
      <c r="CBI21" s="187"/>
      <c r="CBJ21" s="187"/>
      <c r="CBK21" s="187"/>
      <c r="CBL21" s="187"/>
      <c r="CBM21" s="187"/>
      <c r="CBN21" s="187"/>
      <c r="CBO21" s="187"/>
      <c r="CBP21" s="187"/>
      <c r="CBQ21" s="187"/>
      <c r="CBR21" s="187"/>
      <c r="CBS21" s="187"/>
      <c r="CBT21" s="187"/>
      <c r="CBU21" s="187"/>
      <c r="CBV21" s="187"/>
      <c r="CBW21" s="187"/>
      <c r="CBX21" s="187"/>
      <c r="CBY21" s="187"/>
      <c r="CBZ21" s="187"/>
      <c r="CCA21" s="187"/>
      <c r="CCB21" s="187"/>
      <c r="CCC21" s="187"/>
      <c r="CCD21" s="187"/>
      <c r="CCE21" s="187"/>
      <c r="CCF21" s="187"/>
      <c r="CCG21" s="187"/>
      <c r="CCH21" s="187"/>
      <c r="CCI21" s="187"/>
      <c r="CCJ21" s="187"/>
      <c r="CCK21" s="187"/>
      <c r="CCL21" s="187"/>
      <c r="CCM21" s="187"/>
      <c r="CCN21" s="187"/>
      <c r="CCO21" s="187"/>
      <c r="CCP21" s="187"/>
      <c r="CCQ21" s="187"/>
      <c r="CCR21" s="187"/>
      <c r="CCS21" s="187"/>
      <c r="CCT21" s="187"/>
      <c r="CCU21" s="187"/>
      <c r="CCV21" s="187"/>
      <c r="CCW21" s="187"/>
      <c r="CCX21" s="187"/>
      <c r="CCY21" s="187"/>
      <c r="CCZ21" s="187"/>
      <c r="CDA21" s="187"/>
      <c r="CDB21" s="187"/>
      <c r="CDC21" s="187"/>
      <c r="CDD21" s="187"/>
      <c r="CDE21" s="187"/>
      <c r="CDF21" s="187"/>
      <c r="CDG21" s="187"/>
      <c r="CDH21" s="187"/>
      <c r="CDI21" s="187"/>
      <c r="CDJ21" s="187"/>
      <c r="CDK21" s="187"/>
      <c r="CDL21" s="187"/>
      <c r="CDM21" s="187"/>
      <c r="CDN21" s="187"/>
      <c r="CDO21" s="187"/>
      <c r="CDP21" s="187"/>
      <c r="CDQ21" s="187"/>
      <c r="CDR21" s="187"/>
      <c r="CDS21" s="187"/>
      <c r="CDT21" s="187"/>
      <c r="CDU21" s="187"/>
      <c r="CDV21" s="187"/>
      <c r="CDW21" s="187"/>
      <c r="CDX21" s="187"/>
      <c r="CDY21" s="187"/>
      <c r="CDZ21" s="187"/>
      <c r="CEA21" s="187"/>
      <c r="CEB21" s="187"/>
      <c r="CEC21" s="187"/>
      <c r="CED21" s="187"/>
      <c r="CEE21" s="187"/>
      <c r="CEF21" s="187"/>
      <c r="CEG21" s="187"/>
      <c r="CEH21" s="187"/>
      <c r="CEI21" s="187"/>
      <c r="CEJ21" s="187"/>
      <c r="CEK21" s="187"/>
      <c r="CEL21" s="187"/>
      <c r="CEM21" s="187"/>
      <c r="CEN21" s="187"/>
      <c r="CEO21" s="187"/>
      <c r="CEP21" s="187"/>
      <c r="CEQ21" s="187"/>
      <c r="CER21" s="187"/>
      <c r="CES21" s="187"/>
      <c r="CET21" s="187"/>
      <c r="CEU21" s="187"/>
      <c r="CEV21" s="187"/>
      <c r="CEW21" s="187"/>
      <c r="CEX21" s="187"/>
      <c r="CEY21" s="187"/>
      <c r="CEZ21" s="187"/>
      <c r="CFA21" s="187"/>
      <c r="CFB21" s="187"/>
      <c r="CFC21" s="187"/>
      <c r="CFD21" s="187"/>
      <c r="CFE21" s="187"/>
      <c r="CFF21" s="187"/>
      <c r="CFG21" s="187"/>
      <c r="CFH21" s="187"/>
      <c r="CFI21" s="187"/>
      <c r="CFJ21" s="187"/>
      <c r="CFK21" s="187"/>
      <c r="CFL21" s="187"/>
      <c r="CFM21" s="187"/>
      <c r="CFN21" s="187"/>
      <c r="CFO21" s="187"/>
      <c r="CFP21" s="187"/>
      <c r="CFQ21" s="187"/>
      <c r="CFR21" s="187"/>
      <c r="CFS21" s="187"/>
      <c r="CFT21" s="187"/>
      <c r="CFU21" s="187"/>
      <c r="CFV21" s="187"/>
      <c r="CFW21" s="187"/>
      <c r="CFX21" s="187"/>
      <c r="CFY21" s="187"/>
      <c r="CFZ21" s="187"/>
      <c r="CGA21" s="187"/>
      <c r="CGB21" s="187"/>
      <c r="CGC21" s="187"/>
      <c r="CGD21" s="187"/>
      <c r="CGE21" s="187"/>
      <c r="CGF21" s="187"/>
      <c r="CGG21" s="187"/>
      <c r="CGH21" s="187"/>
      <c r="CGI21" s="187"/>
      <c r="CGJ21" s="187"/>
      <c r="CGK21" s="187"/>
      <c r="CGL21" s="187"/>
      <c r="CGM21" s="187"/>
      <c r="CGN21" s="187"/>
      <c r="CGO21" s="187"/>
      <c r="CGP21" s="187"/>
      <c r="CGQ21" s="187"/>
      <c r="CGR21" s="187"/>
      <c r="CGS21" s="187"/>
      <c r="CGT21" s="187"/>
      <c r="CGU21" s="187"/>
      <c r="CGV21" s="187"/>
      <c r="CGW21" s="187"/>
      <c r="CGX21" s="187"/>
      <c r="CGY21" s="187"/>
      <c r="CGZ21" s="187"/>
      <c r="CHA21" s="187"/>
      <c r="CHB21" s="187"/>
      <c r="CHC21" s="187"/>
      <c r="CHD21" s="187"/>
      <c r="CHE21" s="187"/>
      <c r="CHF21" s="187"/>
      <c r="CHG21" s="187"/>
      <c r="CHH21" s="187"/>
      <c r="CHI21" s="187"/>
      <c r="CHJ21" s="187"/>
      <c r="CHK21" s="187"/>
      <c r="CHL21" s="187"/>
      <c r="CHM21" s="187"/>
      <c r="CHN21" s="187"/>
      <c r="CHO21" s="187"/>
      <c r="CHP21" s="187"/>
      <c r="CHQ21" s="187"/>
      <c r="CHR21" s="187"/>
      <c r="CHS21" s="187"/>
      <c r="CHT21" s="187"/>
      <c r="CHU21" s="187"/>
      <c r="CHV21" s="187"/>
      <c r="CHW21" s="187"/>
      <c r="CHX21" s="187"/>
      <c r="CHY21" s="187"/>
      <c r="CHZ21" s="187"/>
      <c r="CIA21" s="187"/>
      <c r="CIB21" s="187"/>
      <c r="CIC21" s="187"/>
      <c r="CID21" s="187"/>
      <c r="CIE21" s="187"/>
      <c r="CIF21" s="187"/>
      <c r="CIG21" s="187"/>
      <c r="CIH21" s="187"/>
      <c r="CII21" s="187"/>
      <c r="CIJ21" s="187"/>
      <c r="CIK21" s="187"/>
      <c r="CIL21" s="187"/>
      <c r="CIM21" s="187"/>
      <c r="CIN21" s="187"/>
      <c r="CIO21" s="187"/>
      <c r="CIP21" s="187"/>
      <c r="CIQ21" s="187"/>
      <c r="CIR21" s="187"/>
      <c r="CIS21" s="187"/>
      <c r="CIT21" s="187"/>
      <c r="CIU21" s="187"/>
      <c r="CIV21" s="187"/>
      <c r="CIW21" s="187"/>
      <c r="CIX21" s="187"/>
      <c r="CIY21" s="187"/>
      <c r="CIZ21" s="187"/>
      <c r="CJA21" s="187"/>
      <c r="CJB21" s="187"/>
      <c r="CJC21" s="187"/>
      <c r="CJD21" s="187"/>
      <c r="CJE21" s="187"/>
      <c r="CJF21" s="187"/>
      <c r="CJG21" s="187"/>
      <c r="CJH21" s="187"/>
      <c r="CJI21" s="187"/>
      <c r="CJJ21" s="187"/>
      <c r="CJK21" s="187"/>
      <c r="CJL21" s="187"/>
      <c r="CJM21" s="187"/>
      <c r="CJN21" s="187"/>
      <c r="CJO21" s="187"/>
      <c r="CJP21" s="187"/>
      <c r="CJQ21" s="187"/>
      <c r="CJR21" s="187"/>
      <c r="CJS21" s="187"/>
      <c r="CJT21" s="187"/>
      <c r="CJU21" s="187"/>
      <c r="CJV21" s="187"/>
      <c r="CJW21" s="187"/>
      <c r="CJX21" s="187"/>
      <c r="CJY21" s="187"/>
      <c r="CJZ21" s="187"/>
      <c r="CKA21" s="187"/>
      <c r="CKB21" s="187"/>
      <c r="CKC21" s="187"/>
      <c r="CKD21" s="187"/>
      <c r="CKE21" s="187"/>
      <c r="CKF21" s="187"/>
      <c r="CKG21" s="187"/>
      <c r="CKH21" s="187"/>
      <c r="CKI21" s="187"/>
      <c r="CKJ21" s="187"/>
      <c r="CKK21" s="187"/>
      <c r="CKL21" s="187"/>
      <c r="CKM21" s="187"/>
      <c r="CKN21" s="187"/>
      <c r="CKO21" s="187"/>
      <c r="CKP21" s="187"/>
      <c r="CKQ21" s="187"/>
      <c r="CKR21" s="187"/>
      <c r="CKS21" s="187"/>
      <c r="CKT21" s="187"/>
      <c r="CKU21" s="187"/>
      <c r="CKV21" s="187"/>
      <c r="CKW21" s="187"/>
      <c r="CKX21" s="187"/>
      <c r="CKY21" s="187"/>
      <c r="CKZ21" s="187"/>
      <c r="CLA21" s="187"/>
      <c r="CLB21" s="187"/>
      <c r="CLC21" s="187"/>
      <c r="CLD21" s="187"/>
      <c r="CLE21" s="187"/>
      <c r="CLF21" s="187"/>
      <c r="CLG21" s="187"/>
      <c r="CLH21" s="187"/>
      <c r="CLI21" s="187"/>
      <c r="CLJ21" s="187"/>
      <c r="CLK21" s="187"/>
      <c r="CLL21" s="187"/>
      <c r="CLM21" s="187"/>
      <c r="CLN21" s="187"/>
      <c r="CLO21" s="187"/>
      <c r="CLP21" s="187"/>
      <c r="CLQ21" s="187"/>
      <c r="CLR21" s="187"/>
      <c r="CLS21" s="187"/>
      <c r="CLT21" s="187"/>
      <c r="CLU21" s="187"/>
      <c r="CLV21" s="187"/>
      <c r="CLW21" s="187"/>
      <c r="CLX21" s="187"/>
      <c r="CLY21" s="187"/>
      <c r="CLZ21" s="187"/>
      <c r="CMA21" s="187"/>
      <c r="CMB21" s="187"/>
      <c r="CMC21" s="187"/>
      <c r="CMD21" s="187"/>
      <c r="CME21" s="187"/>
      <c r="CMF21" s="187"/>
      <c r="CMG21" s="187"/>
      <c r="CMH21" s="187"/>
      <c r="CMI21" s="187"/>
      <c r="CMJ21" s="187"/>
      <c r="CMK21" s="187"/>
      <c r="CML21" s="187"/>
      <c r="CMM21" s="187"/>
      <c r="CMN21" s="187"/>
      <c r="CMO21" s="187"/>
      <c r="CMP21" s="187"/>
      <c r="CMQ21" s="187"/>
      <c r="CMR21" s="187"/>
      <c r="CMS21" s="187"/>
      <c r="CMT21" s="187"/>
      <c r="CMU21" s="187"/>
      <c r="CMV21" s="187"/>
      <c r="CMW21" s="187"/>
      <c r="CMX21" s="187"/>
      <c r="CMY21" s="187"/>
      <c r="CMZ21" s="187"/>
      <c r="CNA21" s="187"/>
      <c r="CNB21" s="187"/>
      <c r="CNC21" s="187"/>
      <c r="CND21" s="187"/>
      <c r="CNE21" s="187"/>
      <c r="CNF21" s="187"/>
      <c r="CNG21" s="187"/>
      <c r="CNH21" s="187"/>
      <c r="CNI21" s="187"/>
      <c r="CNJ21" s="187"/>
      <c r="CNK21" s="187"/>
      <c r="CNL21" s="187"/>
      <c r="CNM21" s="187"/>
      <c r="CNN21" s="187"/>
      <c r="CNO21" s="187"/>
      <c r="CNP21" s="187"/>
      <c r="CNQ21" s="187"/>
      <c r="CNR21" s="187"/>
      <c r="CNS21" s="187"/>
      <c r="CNT21" s="187"/>
      <c r="CNU21" s="187"/>
      <c r="CNV21" s="187"/>
      <c r="CNW21" s="187"/>
      <c r="CNX21" s="187"/>
      <c r="CNY21" s="187"/>
      <c r="CNZ21" s="187"/>
      <c r="COA21" s="187"/>
      <c r="COB21" s="187"/>
      <c r="COC21" s="187"/>
      <c r="COD21" s="187"/>
      <c r="COE21" s="187"/>
      <c r="COF21" s="187"/>
      <c r="COG21" s="187"/>
      <c r="COH21" s="187"/>
      <c r="COI21" s="187"/>
      <c r="COJ21" s="187"/>
      <c r="COK21" s="187"/>
      <c r="COL21" s="187"/>
      <c r="COM21" s="187"/>
      <c r="CON21" s="187"/>
      <c r="COO21" s="187"/>
      <c r="COP21" s="187"/>
      <c r="COQ21" s="187"/>
      <c r="COR21" s="187"/>
      <c r="COS21" s="187"/>
      <c r="COT21" s="187"/>
      <c r="COU21" s="187"/>
      <c r="COV21" s="187"/>
      <c r="COW21" s="187"/>
      <c r="COX21" s="187"/>
      <c r="COY21" s="187"/>
      <c r="COZ21" s="187"/>
      <c r="CPA21" s="187"/>
      <c r="CPB21" s="187"/>
      <c r="CPC21" s="187"/>
      <c r="CPD21" s="187"/>
      <c r="CPE21" s="187"/>
      <c r="CPF21" s="187"/>
      <c r="CPG21" s="187"/>
      <c r="CPH21" s="187"/>
      <c r="CPI21" s="187"/>
      <c r="CPJ21" s="187"/>
      <c r="CPK21" s="187"/>
      <c r="CPL21" s="187"/>
      <c r="CPM21" s="187"/>
      <c r="CPN21" s="187"/>
      <c r="CPO21" s="187"/>
      <c r="CPP21" s="187"/>
      <c r="CPQ21" s="187"/>
      <c r="CPR21" s="187"/>
      <c r="CPS21" s="187"/>
      <c r="CPT21" s="187"/>
      <c r="CPU21" s="187"/>
      <c r="CPV21" s="187"/>
      <c r="CPW21" s="187"/>
      <c r="CPX21" s="187"/>
      <c r="CPY21" s="187"/>
      <c r="CPZ21" s="187"/>
      <c r="CQA21" s="187"/>
      <c r="CQB21" s="187"/>
      <c r="CQC21" s="187"/>
      <c r="CQD21" s="187"/>
      <c r="CQE21" s="187"/>
      <c r="CQF21" s="187"/>
      <c r="CQG21" s="187"/>
      <c r="CQH21" s="187"/>
      <c r="CQI21" s="187"/>
      <c r="CQJ21" s="187"/>
      <c r="CQK21" s="187"/>
      <c r="CQL21" s="187"/>
      <c r="CQM21" s="187"/>
      <c r="CQN21" s="187"/>
      <c r="CQO21" s="187"/>
      <c r="CQP21" s="187"/>
      <c r="CQQ21" s="187"/>
      <c r="CQR21" s="187"/>
      <c r="CQS21" s="187"/>
      <c r="CQT21" s="187"/>
      <c r="CQU21" s="187"/>
      <c r="CQV21" s="187"/>
      <c r="CQW21" s="187"/>
      <c r="CQX21" s="187"/>
      <c r="CQY21" s="187"/>
      <c r="CQZ21" s="187"/>
      <c r="CRA21" s="187"/>
      <c r="CRB21" s="187"/>
      <c r="CRC21" s="187"/>
      <c r="CRD21" s="187"/>
      <c r="CRE21" s="187"/>
      <c r="CRF21" s="187"/>
      <c r="CRG21" s="187"/>
      <c r="CRH21" s="187"/>
      <c r="CRI21" s="187"/>
      <c r="CRJ21" s="187"/>
      <c r="CRK21" s="187"/>
      <c r="CRL21" s="187"/>
      <c r="CRM21" s="187"/>
      <c r="CRN21" s="187"/>
      <c r="CRO21" s="187"/>
      <c r="CRP21" s="187"/>
      <c r="CRQ21" s="187"/>
      <c r="CRR21" s="187"/>
      <c r="CRS21" s="187"/>
      <c r="CRT21" s="187"/>
      <c r="CRU21" s="187"/>
      <c r="CRV21" s="187"/>
      <c r="CRW21" s="187"/>
      <c r="CRX21" s="187"/>
      <c r="CRY21" s="187"/>
      <c r="CRZ21" s="187"/>
      <c r="CSA21" s="187"/>
      <c r="CSB21" s="187"/>
      <c r="CSC21" s="187"/>
      <c r="CSD21" s="187"/>
      <c r="CSE21" s="187"/>
      <c r="CSF21" s="187"/>
      <c r="CSG21" s="187"/>
      <c r="CSH21" s="187"/>
      <c r="CSI21" s="187"/>
      <c r="CSJ21" s="187"/>
      <c r="CSK21" s="187"/>
      <c r="CSL21" s="187"/>
      <c r="CSM21" s="187"/>
      <c r="CSN21" s="187"/>
      <c r="CSO21" s="187"/>
      <c r="CSP21" s="187"/>
      <c r="CSQ21" s="187"/>
      <c r="CSR21" s="187"/>
      <c r="CSS21" s="187"/>
      <c r="CST21" s="187"/>
      <c r="CSU21" s="187"/>
      <c r="CSV21" s="187"/>
      <c r="CSW21" s="187"/>
      <c r="CSX21" s="187"/>
      <c r="CSY21" s="187"/>
      <c r="CSZ21" s="187"/>
      <c r="CTA21" s="187"/>
      <c r="CTB21" s="187"/>
      <c r="CTC21" s="187"/>
      <c r="CTD21" s="187"/>
      <c r="CTE21" s="187"/>
      <c r="CTF21" s="187"/>
      <c r="CTG21" s="187"/>
      <c r="CTH21" s="187"/>
      <c r="CTI21" s="187"/>
      <c r="CTJ21" s="187"/>
      <c r="CTK21" s="187"/>
      <c r="CTL21" s="187"/>
      <c r="CTM21" s="187"/>
      <c r="CTN21" s="187"/>
      <c r="CTO21" s="187"/>
      <c r="CTP21" s="187"/>
      <c r="CTQ21" s="187"/>
      <c r="CTR21" s="187"/>
      <c r="CTS21" s="187"/>
      <c r="CTT21" s="187"/>
      <c r="CTU21" s="187"/>
      <c r="CTV21" s="187"/>
      <c r="CTW21" s="187"/>
      <c r="CTX21" s="187"/>
      <c r="CTY21" s="187"/>
      <c r="CTZ21" s="187"/>
      <c r="CUA21" s="187"/>
      <c r="CUB21" s="187"/>
      <c r="CUC21" s="187"/>
      <c r="CUD21" s="187"/>
      <c r="CUE21" s="187"/>
      <c r="CUF21" s="187"/>
      <c r="CUG21" s="187"/>
      <c r="CUH21" s="187"/>
      <c r="CUI21" s="187"/>
      <c r="CUJ21" s="187"/>
      <c r="CUK21" s="187"/>
      <c r="CUL21" s="187"/>
      <c r="CUM21" s="187"/>
      <c r="CUN21" s="187"/>
      <c r="CUO21" s="187"/>
      <c r="CUP21" s="187"/>
      <c r="CUQ21" s="187"/>
      <c r="CUR21" s="187"/>
      <c r="CUS21" s="187"/>
      <c r="CUT21" s="187"/>
      <c r="CUU21" s="187"/>
      <c r="CUV21" s="187"/>
      <c r="CUW21" s="187"/>
      <c r="CUX21" s="187"/>
      <c r="CUY21" s="187"/>
      <c r="CUZ21" s="187"/>
      <c r="CVA21" s="187"/>
      <c r="CVB21" s="187"/>
      <c r="CVC21" s="187"/>
      <c r="CVD21" s="187"/>
      <c r="CVE21" s="187"/>
      <c r="CVF21" s="187"/>
      <c r="CVG21" s="187"/>
      <c r="CVH21" s="187"/>
      <c r="CVI21" s="187"/>
      <c r="CVJ21" s="187"/>
      <c r="CVK21" s="187"/>
      <c r="CVL21" s="187"/>
      <c r="CVM21" s="187"/>
      <c r="CVN21" s="187"/>
      <c r="CVO21" s="187"/>
      <c r="CVP21" s="187"/>
      <c r="CVQ21" s="187"/>
      <c r="CVR21" s="187"/>
      <c r="CVS21" s="187"/>
      <c r="CVT21" s="187"/>
      <c r="CVU21" s="187"/>
      <c r="CVV21" s="187"/>
      <c r="CVW21" s="187"/>
      <c r="CVX21" s="187"/>
      <c r="CVY21" s="187"/>
      <c r="CVZ21" s="187"/>
      <c r="CWA21" s="187"/>
      <c r="CWB21" s="187"/>
      <c r="CWC21" s="187"/>
      <c r="CWD21" s="187"/>
      <c r="CWE21" s="187"/>
      <c r="CWF21" s="187"/>
      <c r="CWG21" s="187"/>
      <c r="CWH21" s="187"/>
      <c r="CWI21" s="187"/>
      <c r="CWJ21" s="187"/>
      <c r="CWK21" s="187"/>
      <c r="CWL21" s="187"/>
      <c r="CWM21" s="187"/>
      <c r="CWN21" s="187"/>
      <c r="CWO21" s="187"/>
      <c r="CWP21" s="187"/>
      <c r="CWQ21" s="187"/>
      <c r="CWR21" s="187"/>
      <c r="CWS21" s="187"/>
      <c r="CWT21" s="187"/>
      <c r="CWU21" s="187"/>
      <c r="CWV21" s="187"/>
      <c r="CWW21" s="187"/>
      <c r="CWX21" s="187"/>
      <c r="CWY21" s="187"/>
      <c r="CWZ21" s="187"/>
      <c r="CXA21" s="187"/>
      <c r="CXB21" s="187"/>
      <c r="CXC21" s="187"/>
      <c r="CXD21" s="187"/>
      <c r="CXE21" s="187"/>
      <c r="CXF21" s="187"/>
      <c r="CXG21" s="187"/>
      <c r="CXH21" s="187"/>
      <c r="CXI21" s="187"/>
      <c r="CXJ21" s="187"/>
      <c r="CXK21" s="187"/>
      <c r="CXL21" s="187"/>
      <c r="CXM21" s="187"/>
      <c r="CXN21" s="187"/>
      <c r="CXO21" s="187"/>
      <c r="CXP21" s="187"/>
      <c r="CXQ21" s="187"/>
      <c r="CXR21" s="187"/>
      <c r="CXS21" s="187"/>
      <c r="CXT21" s="187"/>
      <c r="CXU21" s="187"/>
      <c r="CXV21" s="187"/>
      <c r="CXW21" s="187"/>
      <c r="CXX21" s="187"/>
      <c r="CXY21" s="187"/>
      <c r="CXZ21" s="187"/>
      <c r="CYA21" s="187"/>
      <c r="CYB21" s="187"/>
      <c r="CYC21" s="187"/>
      <c r="CYD21" s="187"/>
      <c r="CYE21" s="187"/>
      <c r="CYF21" s="187"/>
      <c r="CYG21" s="187"/>
      <c r="CYH21" s="187"/>
      <c r="CYI21" s="187"/>
      <c r="CYJ21" s="187"/>
      <c r="CYK21" s="187"/>
      <c r="CYL21" s="187"/>
      <c r="CYM21" s="187"/>
      <c r="CYN21" s="187"/>
      <c r="CYO21" s="187"/>
      <c r="CYP21" s="187"/>
      <c r="CYQ21" s="187"/>
      <c r="CYR21" s="187"/>
      <c r="CYS21" s="187"/>
      <c r="CYT21" s="187"/>
      <c r="CYU21" s="187"/>
      <c r="CYV21" s="187"/>
      <c r="CYW21" s="187"/>
      <c r="CYX21" s="187"/>
      <c r="CYY21" s="187"/>
      <c r="CYZ21" s="187"/>
      <c r="CZA21" s="187"/>
      <c r="CZB21" s="187"/>
      <c r="CZC21" s="187"/>
      <c r="CZD21" s="187"/>
      <c r="CZE21" s="187"/>
      <c r="CZF21" s="187"/>
      <c r="CZG21" s="187"/>
      <c r="CZH21" s="187"/>
      <c r="CZI21" s="187"/>
      <c r="CZJ21" s="187"/>
      <c r="CZK21" s="187"/>
      <c r="CZL21" s="187"/>
      <c r="CZM21" s="187"/>
      <c r="CZN21" s="187"/>
      <c r="CZO21" s="187"/>
      <c r="CZP21" s="187"/>
      <c r="CZQ21" s="187"/>
      <c r="CZR21" s="187"/>
      <c r="CZS21" s="187"/>
      <c r="CZT21" s="187"/>
      <c r="CZU21" s="187"/>
      <c r="CZV21" s="187"/>
      <c r="CZW21" s="187"/>
      <c r="CZX21" s="187"/>
      <c r="CZY21" s="187"/>
      <c r="CZZ21" s="187"/>
      <c r="DAA21" s="187"/>
      <c r="DAB21" s="187"/>
      <c r="DAC21" s="187"/>
      <c r="DAD21" s="187"/>
      <c r="DAE21" s="187"/>
      <c r="DAF21" s="187"/>
      <c r="DAG21" s="187"/>
      <c r="DAH21" s="187"/>
      <c r="DAI21" s="187"/>
      <c r="DAJ21" s="187"/>
      <c r="DAK21" s="187"/>
      <c r="DAL21" s="187"/>
      <c r="DAM21" s="187"/>
      <c r="DAN21" s="187"/>
      <c r="DAO21" s="187"/>
      <c r="DAP21" s="187"/>
      <c r="DAQ21" s="187"/>
      <c r="DAR21" s="187"/>
      <c r="DAS21" s="187"/>
      <c r="DAT21" s="187"/>
      <c r="DAU21" s="187"/>
      <c r="DAV21" s="187"/>
      <c r="DAW21" s="187"/>
      <c r="DAX21" s="187"/>
      <c r="DAY21" s="187"/>
      <c r="DAZ21" s="187"/>
      <c r="DBA21" s="187"/>
      <c r="DBB21" s="187"/>
      <c r="DBC21" s="187"/>
      <c r="DBD21" s="187"/>
      <c r="DBE21" s="187"/>
      <c r="DBF21" s="187"/>
      <c r="DBG21" s="187"/>
      <c r="DBH21" s="187"/>
      <c r="DBI21" s="187"/>
      <c r="DBJ21" s="187"/>
      <c r="DBK21" s="187"/>
      <c r="DBL21" s="187"/>
      <c r="DBM21" s="187"/>
      <c r="DBN21" s="187"/>
      <c r="DBO21" s="187"/>
      <c r="DBP21" s="187"/>
      <c r="DBQ21" s="187"/>
      <c r="DBR21" s="187"/>
      <c r="DBS21" s="187"/>
      <c r="DBT21" s="187"/>
      <c r="DBU21" s="187"/>
      <c r="DBV21" s="187"/>
      <c r="DBW21" s="187"/>
      <c r="DBX21" s="187"/>
      <c r="DBY21" s="187"/>
      <c r="DBZ21" s="187"/>
      <c r="DCA21" s="187"/>
      <c r="DCB21" s="187"/>
      <c r="DCC21" s="187"/>
      <c r="DCD21" s="187"/>
      <c r="DCE21" s="187"/>
      <c r="DCF21" s="187"/>
      <c r="DCG21" s="187"/>
      <c r="DCH21" s="187"/>
      <c r="DCI21" s="187"/>
      <c r="DCJ21" s="187"/>
      <c r="DCK21" s="187"/>
      <c r="DCL21" s="187"/>
      <c r="DCM21" s="187"/>
      <c r="DCN21" s="187"/>
      <c r="DCO21" s="187"/>
      <c r="DCP21" s="187"/>
      <c r="DCQ21" s="187"/>
      <c r="DCR21" s="187"/>
      <c r="DCS21" s="187"/>
      <c r="DCT21" s="187"/>
      <c r="DCU21" s="187"/>
      <c r="DCV21" s="187"/>
      <c r="DCW21" s="187"/>
      <c r="DCX21" s="187"/>
      <c r="DCY21" s="187"/>
      <c r="DCZ21" s="187"/>
      <c r="DDA21" s="187"/>
      <c r="DDB21" s="187"/>
      <c r="DDC21" s="187"/>
      <c r="DDD21" s="187"/>
      <c r="DDE21" s="187"/>
      <c r="DDF21" s="187"/>
      <c r="DDG21" s="187"/>
      <c r="DDH21" s="187"/>
      <c r="DDI21" s="187"/>
      <c r="DDJ21" s="187"/>
      <c r="DDK21" s="187"/>
      <c r="DDL21" s="187"/>
      <c r="DDM21" s="187"/>
      <c r="DDN21" s="187"/>
      <c r="DDO21" s="187"/>
      <c r="DDP21" s="187"/>
      <c r="DDQ21" s="187"/>
      <c r="DDR21" s="187"/>
      <c r="DDS21" s="187"/>
      <c r="DDT21" s="187"/>
      <c r="DDU21" s="187"/>
      <c r="DDV21" s="187"/>
      <c r="DDW21" s="187"/>
      <c r="DDX21" s="187"/>
      <c r="DDY21" s="187"/>
      <c r="DDZ21" s="187"/>
      <c r="DEA21" s="187"/>
      <c r="DEB21" s="187"/>
      <c r="DEC21" s="187"/>
      <c r="DED21" s="187"/>
      <c r="DEE21" s="187"/>
      <c r="DEF21" s="187"/>
      <c r="DEG21" s="187"/>
      <c r="DEH21" s="187"/>
      <c r="DEI21" s="187"/>
      <c r="DEJ21" s="187"/>
      <c r="DEK21" s="187"/>
      <c r="DEL21" s="187"/>
      <c r="DEM21" s="187"/>
      <c r="DEN21" s="187"/>
      <c r="DEO21" s="187"/>
      <c r="DEP21" s="187"/>
      <c r="DEQ21" s="187"/>
      <c r="DER21" s="187"/>
      <c r="DES21" s="187"/>
      <c r="DET21" s="187"/>
      <c r="DEU21" s="187"/>
      <c r="DEV21" s="187"/>
      <c r="DEW21" s="187"/>
      <c r="DEX21" s="187"/>
      <c r="DEY21" s="187"/>
      <c r="DEZ21" s="187"/>
      <c r="DFA21" s="187"/>
      <c r="DFB21" s="187"/>
      <c r="DFC21" s="187"/>
      <c r="DFD21" s="187"/>
      <c r="DFE21" s="187"/>
      <c r="DFF21" s="187"/>
      <c r="DFG21" s="187"/>
      <c r="DFH21" s="187"/>
      <c r="DFI21" s="187"/>
      <c r="DFJ21" s="187"/>
      <c r="DFK21" s="187"/>
      <c r="DFL21" s="187"/>
      <c r="DFM21" s="187"/>
      <c r="DFN21" s="187"/>
      <c r="DFO21" s="187"/>
      <c r="DFP21" s="187"/>
      <c r="DFQ21" s="187"/>
      <c r="DFR21" s="187"/>
      <c r="DFS21" s="187"/>
      <c r="DFT21" s="187"/>
      <c r="DFU21" s="187"/>
      <c r="DFV21" s="187"/>
      <c r="DFW21" s="187"/>
      <c r="DFX21" s="187"/>
      <c r="DFY21" s="187"/>
      <c r="DFZ21" s="187"/>
      <c r="DGA21" s="187"/>
      <c r="DGB21" s="187"/>
      <c r="DGC21" s="187"/>
      <c r="DGD21" s="187"/>
      <c r="DGE21" s="187"/>
      <c r="DGF21" s="187"/>
      <c r="DGG21" s="187"/>
      <c r="DGH21" s="187"/>
      <c r="DGI21" s="187"/>
      <c r="DGJ21" s="187"/>
      <c r="DGK21" s="187"/>
      <c r="DGL21" s="187"/>
      <c r="DGM21" s="187"/>
      <c r="DGN21" s="187"/>
      <c r="DGO21" s="187"/>
      <c r="DGP21" s="187"/>
      <c r="DGQ21" s="187"/>
      <c r="DGR21" s="187"/>
      <c r="DGS21" s="187"/>
      <c r="DGT21" s="187"/>
      <c r="DGU21" s="187"/>
      <c r="DGV21" s="187"/>
      <c r="DGW21" s="187"/>
      <c r="DGX21" s="187"/>
      <c r="DGY21" s="187"/>
      <c r="DGZ21" s="187"/>
      <c r="DHA21" s="187"/>
      <c r="DHB21" s="187"/>
      <c r="DHC21" s="187"/>
      <c r="DHD21" s="187"/>
      <c r="DHE21" s="187"/>
      <c r="DHF21" s="187"/>
      <c r="DHG21" s="187"/>
      <c r="DHH21" s="187"/>
      <c r="DHI21" s="187"/>
      <c r="DHJ21" s="187"/>
      <c r="DHK21" s="187"/>
      <c r="DHL21" s="187"/>
      <c r="DHM21" s="187"/>
      <c r="DHN21" s="187"/>
      <c r="DHO21" s="187"/>
      <c r="DHP21" s="187"/>
      <c r="DHQ21" s="187"/>
      <c r="DHR21" s="187"/>
      <c r="DHS21" s="187"/>
      <c r="DHT21" s="187"/>
      <c r="DHU21" s="187"/>
      <c r="DHV21" s="187"/>
      <c r="DHW21" s="187"/>
      <c r="DHX21" s="187"/>
      <c r="DHY21" s="187"/>
      <c r="DHZ21" s="187"/>
      <c r="DIA21" s="187"/>
      <c r="DIB21" s="187"/>
      <c r="DIC21" s="187"/>
      <c r="DID21" s="187"/>
      <c r="DIE21" s="187"/>
      <c r="DIF21" s="187"/>
      <c r="DIG21" s="187"/>
      <c r="DIH21" s="187"/>
      <c r="DII21" s="187"/>
      <c r="DIJ21" s="187"/>
      <c r="DIK21" s="187"/>
      <c r="DIL21" s="187"/>
      <c r="DIM21" s="187"/>
      <c r="DIN21" s="187"/>
      <c r="DIO21" s="187"/>
      <c r="DIP21" s="187"/>
      <c r="DIQ21" s="187"/>
      <c r="DIR21" s="187"/>
      <c r="DIS21" s="187"/>
      <c r="DIT21" s="187"/>
      <c r="DIU21" s="187"/>
      <c r="DIV21" s="187"/>
      <c r="DIW21" s="187"/>
      <c r="DIX21" s="187"/>
      <c r="DIY21" s="187"/>
      <c r="DIZ21" s="187"/>
      <c r="DJA21" s="187"/>
      <c r="DJB21" s="187"/>
      <c r="DJC21" s="187"/>
      <c r="DJD21" s="187"/>
      <c r="DJE21" s="187"/>
      <c r="DJF21" s="187"/>
      <c r="DJG21" s="187"/>
      <c r="DJH21" s="187"/>
      <c r="DJI21" s="187"/>
      <c r="DJJ21" s="187"/>
      <c r="DJK21" s="187"/>
      <c r="DJL21" s="187"/>
      <c r="DJM21" s="187"/>
      <c r="DJN21" s="187"/>
      <c r="DJO21" s="187"/>
      <c r="DJP21" s="187"/>
      <c r="DJQ21" s="187"/>
      <c r="DJR21" s="187"/>
      <c r="DJS21" s="187"/>
      <c r="DJT21" s="187"/>
      <c r="DJU21" s="187"/>
      <c r="DJV21" s="187"/>
      <c r="DJW21" s="187"/>
      <c r="DJX21" s="187"/>
      <c r="DJY21" s="187"/>
      <c r="DJZ21" s="187"/>
      <c r="DKA21" s="187"/>
      <c r="DKB21" s="187"/>
      <c r="DKC21" s="187"/>
      <c r="DKD21" s="187"/>
      <c r="DKE21" s="187"/>
      <c r="DKF21" s="187"/>
      <c r="DKG21" s="187"/>
      <c r="DKH21" s="187"/>
      <c r="DKI21" s="187"/>
      <c r="DKJ21" s="187"/>
      <c r="DKK21" s="187"/>
      <c r="DKL21" s="187"/>
      <c r="DKM21" s="187"/>
      <c r="DKN21" s="187"/>
      <c r="DKO21" s="187"/>
      <c r="DKP21" s="187"/>
      <c r="DKQ21" s="187"/>
      <c r="DKR21" s="187"/>
      <c r="DKS21" s="187"/>
      <c r="DKT21" s="187"/>
      <c r="DKU21" s="187"/>
      <c r="DKV21" s="187"/>
      <c r="DKW21" s="187"/>
      <c r="DKX21" s="187"/>
      <c r="DKY21" s="187"/>
      <c r="DKZ21" s="187"/>
      <c r="DLA21" s="187"/>
      <c r="DLB21" s="187"/>
      <c r="DLC21" s="187"/>
      <c r="DLD21" s="187"/>
      <c r="DLE21" s="187"/>
      <c r="DLF21" s="187"/>
      <c r="DLG21" s="187"/>
      <c r="DLH21" s="187"/>
      <c r="DLI21" s="187"/>
      <c r="DLJ21" s="187"/>
      <c r="DLK21" s="187"/>
      <c r="DLL21" s="187"/>
      <c r="DLM21" s="187"/>
      <c r="DLN21" s="187"/>
      <c r="DLO21" s="187"/>
      <c r="DLP21" s="187"/>
      <c r="DLQ21" s="187"/>
      <c r="DLR21" s="187"/>
      <c r="DLS21" s="187"/>
      <c r="DLT21" s="187"/>
      <c r="DLU21" s="187"/>
      <c r="DLV21" s="187"/>
      <c r="DLW21" s="187"/>
      <c r="DLX21" s="187"/>
      <c r="DLY21" s="187"/>
      <c r="DLZ21" s="187"/>
      <c r="DMA21" s="187"/>
      <c r="DMB21" s="187"/>
      <c r="DMC21" s="187"/>
      <c r="DMD21" s="187"/>
      <c r="DME21" s="187"/>
      <c r="DMF21" s="187"/>
      <c r="DMG21" s="187"/>
      <c r="DMH21" s="187"/>
      <c r="DMI21" s="187"/>
      <c r="DMJ21" s="187"/>
      <c r="DMK21" s="187"/>
      <c r="DML21" s="187"/>
      <c r="DMM21" s="187"/>
      <c r="DMN21" s="187"/>
      <c r="DMO21" s="187"/>
      <c r="DMP21" s="187"/>
      <c r="DMQ21" s="187"/>
      <c r="DMR21" s="187"/>
      <c r="DMS21" s="187"/>
      <c r="DMT21" s="187"/>
      <c r="DMU21" s="187"/>
      <c r="DMV21" s="187"/>
      <c r="DMW21" s="187"/>
      <c r="DMX21" s="187"/>
      <c r="DMY21" s="187"/>
      <c r="DMZ21" s="187"/>
      <c r="DNA21" s="187"/>
      <c r="DNB21" s="187"/>
      <c r="DNC21" s="187"/>
      <c r="DND21" s="187"/>
      <c r="DNE21" s="187"/>
      <c r="DNF21" s="187"/>
      <c r="DNG21" s="187"/>
      <c r="DNH21" s="187"/>
      <c r="DNI21" s="187"/>
      <c r="DNJ21" s="187"/>
      <c r="DNK21" s="187"/>
      <c r="DNL21" s="187"/>
      <c r="DNM21" s="187"/>
      <c r="DNN21" s="187"/>
      <c r="DNO21" s="187"/>
      <c r="DNP21" s="187"/>
      <c r="DNQ21" s="187"/>
      <c r="DNR21" s="187"/>
      <c r="DNS21" s="187"/>
      <c r="DNT21" s="187"/>
      <c r="DNU21" s="187"/>
      <c r="DNV21" s="187"/>
      <c r="DNW21" s="187"/>
      <c r="DNX21" s="187"/>
      <c r="DNY21" s="187"/>
      <c r="DNZ21" s="187"/>
      <c r="DOA21" s="187"/>
      <c r="DOB21" s="187"/>
      <c r="DOC21" s="187"/>
      <c r="DOD21" s="187"/>
      <c r="DOE21" s="187"/>
      <c r="DOF21" s="187"/>
      <c r="DOG21" s="187"/>
      <c r="DOH21" s="187"/>
      <c r="DOI21" s="187"/>
      <c r="DOJ21" s="187"/>
      <c r="DOK21" s="187"/>
      <c r="DOL21" s="187"/>
      <c r="DOM21" s="187"/>
      <c r="DON21" s="187"/>
      <c r="DOO21" s="187"/>
      <c r="DOP21" s="187"/>
      <c r="DOQ21" s="187"/>
      <c r="DOR21" s="187"/>
      <c r="DOS21" s="187"/>
      <c r="DOT21" s="187"/>
      <c r="DOU21" s="187"/>
      <c r="DOV21" s="187"/>
      <c r="DOW21" s="187"/>
      <c r="DOX21" s="187"/>
      <c r="DOY21" s="187"/>
      <c r="DOZ21" s="187"/>
      <c r="DPA21" s="187"/>
      <c r="DPB21" s="187"/>
      <c r="DPC21" s="187"/>
      <c r="DPD21" s="187"/>
      <c r="DPE21" s="187"/>
      <c r="DPF21" s="187"/>
      <c r="DPG21" s="187"/>
      <c r="DPH21" s="187"/>
      <c r="DPI21" s="187"/>
      <c r="DPJ21" s="187"/>
      <c r="DPK21" s="187"/>
      <c r="DPL21" s="187"/>
      <c r="DPM21" s="187"/>
      <c r="DPN21" s="187"/>
      <c r="DPO21" s="187"/>
      <c r="DPP21" s="187"/>
      <c r="DPQ21" s="187"/>
      <c r="DPR21" s="187"/>
      <c r="DPS21" s="187"/>
      <c r="DPT21" s="187"/>
      <c r="DPU21" s="187"/>
      <c r="DPV21" s="187"/>
      <c r="DPW21" s="187"/>
      <c r="DPX21" s="187"/>
      <c r="DPY21" s="187"/>
      <c r="DPZ21" s="187"/>
      <c r="DQA21" s="187"/>
      <c r="DQB21" s="187"/>
      <c r="DQC21" s="187"/>
      <c r="DQD21" s="187"/>
      <c r="DQE21" s="187"/>
      <c r="DQF21" s="187"/>
      <c r="DQG21" s="187"/>
      <c r="DQH21" s="187"/>
      <c r="DQI21" s="187"/>
      <c r="DQJ21" s="187"/>
      <c r="DQK21" s="187"/>
      <c r="DQL21" s="187"/>
      <c r="DQM21" s="187"/>
      <c r="DQN21" s="187"/>
      <c r="DQO21" s="187"/>
      <c r="DQP21" s="187"/>
      <c r="DQQ21" s="187"/>
      <c r="DQR21" s="187"/>
      <c r="DQS21" s="187"/>
      <c r="DQT21" s="187"/>
      <c r="DQU21" s="187"/>
      <c r="DQV21" s="187"/>
      <c r="DQW21" s="187"/>
      <c r="DQX21" s="187"/>
      <c r="DQY21" s="187"/>
      <c r="DQZ21" s="187"/>
      <c r="DRA21" s="187"/>
      <c r="DRB21" s="187"/>
      <c r="DRC21" s="187"/>
      <c r="DRD21" s="187"/>
      <c r="DRE21" s="187"/>
      <c r="DRF21" s="187"/>
      <c r="DRG21" s="187"/>
      <c r="DRH21" s="187"/>
      <c r="DRI21" s="187"/>
      <c r="DRJ21" s="187"/>
      <c r="DRK21" s="187"/>
      <c r="DRL21" s="187"/>
      <c r="DRM21" s="187"/>
      <c r="DRN21" s="187"/>
      <c r="DRO21" s="187"/>
      <c r="DRP21" s="187"/>
      <c r="DRQ21" s="187"/>
      <c r="DRR21" s="187"/>
      <c r="DRS21" s="187"/>
      <c r="DRT21" s="187"/>
      <c r="DRU21" s="187"/>
      <c r="DRV21" s="187"/>
      <c r="DRW21" s="187"/>
      <c r="DRX21" s="187"/>
      <c r="DRY21" s="187"/>
      <c r="DRZ21" s="187"/>
      <c r="DSA21" s="187"/>
      <c r="DSB21" s="187"/>
      <c r="DSC21" s="187"/>
      <c r="DSD21" s="187"/>
      <c r="DSE21" s="187"/>
      <c r="DSF21" s="187"/>
      <c r="DSG21" s="187"/>
      <c r="DSH21" s="187"/>
      <c r="DSI21" s="187"/>
      <c r="DSJ21" s="187"/>
      <c r="DSK21" s="187"/>
      <c r="DSL21" s="187"/>
      <c r="DSM21" s="187"/>
      <c r="DSN21" s="187"/>
      <c r="DSO21" s="187"/>
      <c r="DSP21" s="187"/>
      <c r="DSQ21" s="187"/>
      <c r="DSR21" s="187"/>
      <c r="DSS21" s="187"/>
      <c r="DST21" s="187"/>
      <c r="DSU21" s="187"/>
      <c r="DSV21" s="187"/>
      <c r="DSW21" s="187"/>
      <c r="DSX21" s="187"/>
      <c r="DSY21" s="187"/>
      <c r="DSZ21" s="187"/>
      <c r="DTA21" s="187"/>
      <c r="DTB21" s="187"/>
      <c r="DTC21" s="187"/>
      <c r="DTD21" s="187"/>
      <c r="DTE21" s="187"/>
      <c r="DTF21" s="187"/>
      <c r="DTG21" s="187"/>
      <c r="DTH21" s="187"/>
      <c r="DTI21" s="187"/>
      <c r="DTJ21" s="187"/>
      <c r="DTK21" s="187"/>
      <c r="DTL21" s="187"/>
      <c r="DTM21" s="187"/>
      <c r="DTN21" s="187"/>
      <c r="DTO21" s="187"/>
      <c r="DTP21" s="187"/>
      <c r="DTQ21" s="187"/>
      <c r="DTR21" s="187"/>
      <c r="DTS21" s="187"/>
      <c r="DTT21" s="187"/>
      <c r="DTU21" s="187"/>
      <c r="DTV21" s="187"/>
      <c r="DTW21" s="187"/>
      <c r="DTX21" s="187"/>
      <c r="DTY21" s="187"/>
      <c r="DTZ21" s="187"/>
      <c r="DUA21" s="187"/>
      <c r="DUB21" s="187"/>
      <c r="DUC21" s="187"/>
      <c r="DUD21" s="187"/>
      <c r="DUE21" s="187"/>
      <c r="DUF21" s="187"/>
      <c r="DUG21" s="187"/>
      <c r="DUH21" s="187"/>
      <c r="DUI21" s="187"/>
      <c r="DUJ21" s="187"/>
      <c r="DUK21" s="187"/>
      <c r="DUL21" s="187"/>
      <c r="DUM21" s="187"/>
      <c r="DUN21" s="187"/>
      <c r="DUO21" s="187"/>
      <c r="DUP21" s="187"/>
      <c r="DUQ21" s="187"/>
      <c r="DUR21" s="187"/>
      <c r="DUS21" s="187"/>
      <c r="DUT21" s="187"/>
      <c r="DUU21" s="187"/>
      <c r="DUV21" s="187"/>
      <c r="DUW21" s="187"/>
      <c r="DUX21" s="187"/>
      <c r="DUY21" s="187"/>
      <c r="DUZ21" s="187"/>
      <c r="DVA21" s="187"/>
      <c r="DVB21" s="187"/>
      <c r="DVC21" s="187"/>
      <c r="DVD21" s="187"/>
      <c r="DVE21" s="187"/>
      <c r="DVF21" s="187"/>
      <c r="DVG21" s="187"/>
      <c r="DVH21" s="187"/>
      <c r="DVI21" s="187"/>
      <c r="DVJ21" s="187"/>
      <c r="DVK21" s="187"/>
      <c r="DVL21" s="187"/>
      <c r="DVM21" s="187"/>
      <c r="DVN21" s="187"/>
      <c r="DVO21" s="187"/>
      <c r="DVP21" s="187"/>
      <c r="DVQ21" s="187"/>
      <c r="DVR21" s="187"/>
      <c r="DVS21" s="187"/>
      <c r="DVT21" s="187"/>
      <c r="DVU21" s="187"/>
      <c r="DVV21" s="187"/>
      <c r="DVW21" s="187"/>
      <c r="DVX21" s="187"/>
      <c r="DVY21" s="187"/>
      <c r="DVZ21" s="187"/>
      <c r="DWA21" s="187"/>
      <c r="DWB21" s="187"/>
      <c r="DWC21" s="187"/>
      <c r="DWD21" s="187"/>
      <c r="DWE21" s="187"/>
      <c r="DWF21" s="187"/>
      <c r="DWG21" s="187"/>
      <c r="DWH21" s="187"/>
      <c r="DWI21" s="187"/>
      <c r="DWJ21" s="187"/>
      <c r="DWK21" s="187"/>
      <c r="DWL21" s="187"/>
      <c r="DWM21" s="187"/>
      <c r="DWN21" s="187"/>
      <c r="DWO21" s="187"/>
      <c r="DWP21" s="187"/>
      <c r="DWQ21" s="187"/>
      <c r="DWR21" s="187"/>
      <c r="DWS21" s="187"/>
      <c r="DWT21" s="187"/>
      <c r="DWU21" s="187"/>
      <c r="DWV21" s="187"/>
      <c r="DWW21" s="187"/>
      <c r="DWX21" s="187"/>
      <c r="DWY21" s="187"/>
      <c r="DWZ21" s="187"/>
      <c r="DXA21" s="187"/>
      <c r="DXB21" s="187"/>
      <c r="DXC21" s="187"/>
      <c r="DXD21" s="187"/>
      <c r="DXE21" s="187"/>
      <c r="DXF21" s="187"/>
      <c r="DXG21" s="187"/>
      <c r="DXH21" s="187"/>
      <c r="DXI21" s="187"/>
      <c r="DXJ21" s="187"/>
      <c r="DXK21" s="187"/>
      <c r="DXL21" s="187"/>
      <c r="DXM21" s="187"/>
      <c r="DXN21" s="187"/>
      <c r="DXO21" s="187"/>
      <c r="DXP21" s="187"/>
      <c r="DXQ21" s="187"/>
      <c r="DXR21" s="187"/>
      <c r="DXS21" s="187"/>
      <c r="DXT21" s="187"/>
      <c r="DXU21" s="187"/>
      <c r="DXV21" s="187"/>
      <c r="DXW21" s="187"/>
      <c r="DXX21" s="187"/>
      <c r="DXY21" s="187"/>
      <c r="DXZ21" s="187"/>
      <c r="DYA21" s="187"/>
      <c r="DYB21" s="187"/>
      <c r="DYC21" s="187"/>
      <c r="DYD21" s="187"/>
      <c r="DYE21" s="187"/>
      <c r="DYF21" s="187"/>
      <c r="DYG21" s="187"/>
      <c r="DYH21" s="187"/>
      <c r="DYI21" s="187"/>
      <c r="DYJ21" s="187"/>
      <c r="DYK21" s="187"/>
      <c r="DYL21" s="187"/>
      <c r="DYM21" s="187"/>
      <c r="DYN21" s="187"/>
      <c r="DYO21" s="187"/>
      <c r="DYP21" s="187"/>
      <c r="DYQ21" s="187"/>
      <c r="DYR21" s="187"/>
      <c r="DYS21" s="187"/>
      <c r="DYT21" s="187"/>
      <c r="DYU21" s="187"/>
      <c r="DYV21" s="187"/>
      <c r="DYW21" s="187"/>
      <c r="DYX21" s="187"/>
      <c r="DYY21" s="187"/>
      <c r="DYZ21" s="187"/>
      <c r="DZA21" s="187"/>
      <c r="DZB21" s="187"/>
      <c r="DZC21" s="187"/>
      <c r="DZD21" s="187"/>
      <c r="DZE21" s="187"/>
      <c r="DZF21" s="187"/>
      <c r="DZG21" s="187"/>
      <c r="DZH21" s="187"/>
      <c r="DZI21" s="187"/>
      <c r="DZJ21" s="187"/>
      <c r="DZK21" s="187"/>
      <c r="DZL21" s="187"/>
      <c r="DZM21" s="187"/>
      <c r="DZN21" s="187"/>
      <c r="DZO21" s="187"/>
      <c r="DZP21" s="187"/>
      <c r="DZQ21" s="187"/>
      <c r="DZR21" s="187"/>
      <c r="DZS21" s="187"/>
      <c r="DZT21" s="187"/>
      <c r="DZU21" s="187"/>
      <c r="DZV21" s="187"/>
      <c r="DZW21" s="187"/>
      <c r="DZX21" s="187"/>
      <c r="DZY21" s="187"/>
      <c r="DZZ21" s="187"/>
      <c r="EAA21" s="187"/>
      <c r="EAB21" s="187"/>
      <c r="EAC21" s="187"/>
      <c r="EAD21" s="187"/>
      <c r="EAE21" s="187"/>
      <c r="EAF21" s="187"/>
      <c r="EAG21" s="187"/>
      <c r="EAH21" s="187"/>
      <c r="EAI21" s="187"/>
      <c r="EAJ21" s="187"/>
      <c r="EAK21" s="187"/>
      <c r="EAL21" s="187"/>
      <c r="EAM21" s="187"/>
      <c r="EAN21" s="187"/>
      <c r="EAO21" s="187"/>
      <c r="EAP21" s="187"/>
      <c r="EAQ21" s="187"/>
      <c r="EAR21" s="187"/>
      <c r="EAS21" s="187"/>
      <c r="EAT21" s="187"/>
      <c r="EAU21" s="187"/>
      <c r="EAV21" s="187"/>
      <c r="EAW21" s="187"/>
      <c r="EAX21" s="187"/>
      <c r="EAY21" s="187"/>
      <c r="EAZ21" s="187"/>
      <c r="EBA21" s="187"/>
      <c r="EBB21" s="187"/>
      <c r="EBC21" s="187"/>
      <c r="EBD21" s="187"/>
      <c r="EBE21" s="187"/>
      <c r="EBF21" s="187"/>
      <c r="EBG21" s="187"/>
      <c r="EBH21" s="187"/>
      <c r="EBI21" s="187"/>
      <c r="EBJ21" s="187"/>
      <c r="EBK21" s="187"/>
      <c r="EBL21" s="187"/>
      <c r="EBM21" s="187"/>
      <c r="EBN21" s="187"/>
      <c r="EBO21" s="187"/>
      <c r="EBP21" s="187"/>
      <c r="EBQ21" s="187"/>
      <c r="EBR21" s="187"/>
      <c r="EBS21" s="187"/>
      <c r="EBT21" s="187"/>
      <c r="EBU21" s="187"/>
      <c r="EBV21" s="187"/>
      <c r="EBW21" s="187"/>
      <c r="EBX21" s="187"/>
      <c r="EBY21" s="187"/>
      <c r="EBZ21" s="187"/>
      <c r="ECA21" s="187"/>
      <c r="ECB21" s="187"/>
      <c r="ECC21" s="187"/>
      <c r="ECD21" s="187"/>
      <c r="ECE21" s="187"/>
      <c r="ECF21" s="187"/>
      <c r="ECG21" s="187"/>
      <c r="ECH21" s="187"/>
      <c r="ECI21" s="187"/>
      <c r="ECJ21" s="187"/>
      <c r="ECK21" s="187"/>
      <c r="ECL21" s="187"/>
      <c r="ECM21" s="187"/>
      <c r="ECN21" s="187"/>
      <c r="ECO21" s="187"/>
      <c r="ECP21" s="187"/>
      <c r="ECQ21" s="187"/>
      <c r="ECR21" s="187"/>
      <c r="ECS21" s="187"/>
      <c r="ECT21" s="187"/>
      <c r="ECU21" s="187"/>
      <c r="ECV21" s="187"/>
      <c r="ECW21" s="187"/>
      <c r="ECX21" s="187"/>
      <c r="ECY21" s="187"/>
      <c r="ECZ21" s="187"/>
      <c r="EDA21" s="187"/>
      <c r="EDB21" s="187"/>
      <c r="EDC21" s="187"/>
      <c r="EDD21" s="187"/>
      <c r="EDE21" s="187"/>
      <c r="EDF21" s="187"/>
      <c r="EDG21" s="187"/>
      <c r="EDH21" s="187"/>
      <c r="EDI21" s="187"/>
      <c r="EDJ21" s="187"/>
      <c r="EDK21" s="187"/>
      <c r="EDL21" s="187"/>
      <c r="EDM21" s="187"/>
      <c r="EDN21" s="187"/>
      <c r="EDO21" s="187"/>
      <c r="EDP21" s="187"/>
      <c r="EDQ21" s="187"/>
      <c r="EDR21" s="187"/>
      <c r="EDS21" s="187"/>
      <c r="EDT21" s="187"/>
      <c r="EDU21" s="187"/>
      <c r="EDV21" s="187"/>
      <c r="EDW21" s="187"/>
      <c r="EDX21" s="187"/>
      <c r="EDY21" s="187"/>
      <c r="EDZ21" s="187"/>
      <c r="EEA21" s="187"/>
      <c r="EEB21" s="187"/>
      <c r="EEC21" s="187"/>
      <c r="EED21" s="187"/>
      <c r="EEE21" s="187"/>
      <c r="EEF21" s="187"/>
      <c r="EEG21" s="187"/>
      <c r="EEH21" s="187"/>
      <c r="EEI21" s="187"/>
      <c r="EEJ21" s="187"/>
      <c r="EEK21" s="187"/>
      <c r="EEL21" s="187"/>
      <c r="EEM21" s="187"/>
      <c r="EEN21" s="187"/>
      <c r="EEO21" s="187"/>
      <c r="EEP21" s="187"/>
      <c r="EEQ21" s="187"/>
      <c r="EER21" s="187"/>
      <c r="EES21" s="187"/>
      <c r="EET21" s="187"/>
      <c r="EEU21" s="187"/>
      <c r="EEV21" s="187"/>
      <c r="EEW21" s="187"/>
      <c r="EEX21" s="187"/>
      <c r="EEY21" s="187"/>
      <c r="EEZ21" s="187"/>
      <c r="EFA21" s="187"/>
      <c r="EFB21" s="187"/>
      <c r="EFC21" s="187"/>
      <c r="EFD21" s="187"/>
      <c r="EFE21" s="187"/>
      <c r="EFF21" s="187"/>
      <c r="EFG21" s="187"/>
      <c r="EFH21" s="187"/>
      <c r="EFI21" s="187"/>
      <c r="EFJ21" s="187"/>
      <c r="EFK21" s="187"/>
      <c r="EFL21" s="187"/>
      <c r="EFM21" s="187"/>
      <c r="EFN21" s="187"/>
      <c r="EFO21" s="187"/>
      <c r="EFP21" s="187"/>
      <c r="EFQ21" s="187"/>
      <c r="EFR21" s="187"/>
      <c r="EFS21" s="187"/>
      <c r="EFT21" s="187"/>
      <c r="EFU21" s="187"/>
      <c r="EFV21" s="187"/>
      <c r="EFW21" s="187"/>
      <c r="EFX21" s="187"/>
      <c r="EFY21" s="187"/>
      <c r="EFZ21" s="187"/>
      <c r="EGA21" s="187"/>
      <c r="EGB21" s="187"/>
      <c r="EGC21" s="187"/>
      <c r="EGD21" s="187"/>
      <c r="EGE21" s="187"/>
      <c r="EGF21" s="187"/>
      <c r="EGG21" s="187"/>
      <c r="EGH21" s="187"/>
      <c r="EGI21" s="187"/>
      <c r="EGJ21" s="187"/>
      <c r="EGK21" s="187"/>
      <c r="EGL21" s="187"/>
      <c r="EGM21" s="187"/>
      <c r="EGN21" s="187"/>
      <c r="EGO21" s="187"/>
      <c r="EGP21" s="187"/>
      <c r="EGQ21" s="187"/>
      <c r="EGR21" s="187"/>
      <c r="EGS21" s="187"/>
      <c r="EGT21" s="187"/>
      <c r="EGU21" s="187"/>
      <c r="EGV21" s="187"/>
      <c r="EGW21" s="187"/>
      <c r="EGX21" s="187"/>
      <c r="EGY21" s="187"/>
      <c r="EGZ21" s="187"/>
      <c r="EHA21" s="187"/>
      <c r="EHB21" s="187"/>
      <c r="EHC21" s="187"/>
      <c r="EHD21" s="187"/>
      <c r="EHE21" s="187"/>
      <c r="EHF21" s="187"/>
      <c r="EHG21" s="187"/>
      <c r="EHH21" s="187"/>
      <c r="EHI21" s="187"/>
      <c r="EHJ21" s="187"/>
      <c r="EHK21" s="187"/>
      <c r="EHL21" s="187"/>
      <c r="EHM21" s="187"/>
      <c r="EHN21" s="187"/>
      <c r="EHO21" s="187"/>
      <c r="EHP21" s="187"/>
      <c r="EHQ21" s="187"/>
      <c r="EHR21" s="187"/>
      <c r="EHS21" s="187"/>
      <c r="EHT21" s="187"/>
      <c r="EHU21" s="187"/>
      <c r="EHV21" s="187"/>
      <c r="EHW21" s="187"/>
      <c r="EHX21" s="187"/>
      <c r="EHY21" s="187"/>
      <c r="EHZ21" s="187"/>
      <c r="EIA21" s="187"/>
      <c r="EIB21" s="187"/>
      <c r="EIC21" s="187"/>
      <c r="EID21" s="187"/>
      <c r="EIE21" s="187"/>
      <c r="EIF21" s="187"/>
      <c r="EIG21" s="187"/>
      <c r="EIH21" s="187"/>
      <c r="EII21" s="187"/>
      <c r="EIJ21" s="187"/>
      <c r="EIK21" s="187"/>
      <c r="EIL21" s="187"/>
      <c r="EIM21" s="187"/>
      <c r="EIN21" s="187"/>
      <c r="EIO21" s="187"/>
      <c r="EIP21" s="187"/>
      <c r="EIQ21" s="187"/>
      <c r="EIR21" s="187"/>
      <c r="EIS21" s="187"/>
      <c r="EIT21" s="187"/>
      <c r="EIU21" s="187"/>
      <c r="EIV21" s="187"/>
      <c r="EIW21" s="187"/>
      <c r="EIX21" s="187"/>
      <c r="EIY21" s="187"/>
      <c r="EIZ21" s="187"/>
      <c r="EJA21" s="187"/>
      <c r="EJB21" s="187"/>
      <c r="EJC21" s="187"/>
      <c r="EJD21" s="187"/>
      <c r="EJE21" s="187"/>
      <c r="EJF21" s="187"/>
      <c r="EJG21" s="187"/>
      <c r="EJH21" s="187"/>
      <c r="EJI21" s="187"/>
      <c r="EJJ21" s="187"/>
      <c r="EJK21" s="187"/>
      <c r="EJL21" s="187"/>
      <c r="EJM21" s="187"/>
      <c r="EJN21" s="187"/>
      <c r="EJO21" s="187"/>
      <c r="EJP21" s="187"/>
      <c r="EJQ21" s="187"/>
      <c r="EJR21" s="187"/>
      <c r="EJS21" s="187"/>
      <c r="EJT21" s="187"/>
      <c r="EJU21" s="187"/>
      <c r="EJV21" s="187"/>
      <c r="EJW21" s="187"/>
      <c r="EJX21" s="187"/>
      <c r="EJY21" s="187"/>
      <c r="EJZ21" s="187"/>
      <c r="EKA21" s="187"/>
      <c r="EKB21" s="187"/>
      <c r="EKC21" s="187"/>
      <c r="EKD21" s="187"/>
      <c r="EKE21" s="187"/>
      <c r="EKF21" s="187"/>
      <c r="EKG21" s="187"/>
      <c r="EKH21" s="187"/>
      <c r="EKI21" s="187"/>
      <c r="EKJ21" s="187"/>
      <c r="EKK21" s="187"/>
      <c r="EKL21" s="187"/>
      <c r="EKM21" s="187"/>
      <c r="EKN21" s="187"/>
      <c r="EKO21" s="187"/>
      <c r="EKP21" s="187"/>
      <c r="EKQ21" s="187"/>
      <c r="EKR21" s="187"/>
      <c r="EKS21" s="187"/>
      <c r="EKT21" s="187"/>
      <c r="EKU21" s="187"/>
      <c r="EKV21" s="187"/>
      <c r="EKW21" s="187"/>
      <c r="EKX21" s="187"/>
      <c r="EKY21" s="187"/>
      <c r="EKZ21" s="187"/>
      <c r="ELA21" s="187"/>
      <c r="ELB21" s="187"/>
      <c r="ELC21" s="187"/>
      <c r="ELD21" s="187"/>
      <c r="ELE21" s="187"/>
      <c r="ELF21" s="187"/>
      <c r="ELG21" s="187"/>
      <c r="ELH21" s="187"/>
      <c r="ELI21" s="187"/>
      <c r="ELJ21" s="187"/>
      <c r="ELK21" s="187"/>
      <c r="ELL21" s="187"/>
      <c r="ELM21" s="187"/>
      <c r="ELN21" s="187"/>
      <c r="ELO21" s="187"/>
      <c r="ELP21" s="187"/>
      <c r="ELQ21" s="187"/>
      <c r="ELR21" s="187"/>
      <c r="ELS21" s="187"/>
      <c r="ELT21" s="187"/>
      <c r="ELU21" s="187"/>
      <c r="ELV21" s="187"/>
      <c r="ELW21" s="187"/>
      <c r="ELX21" s="187"/>
      <c r="ELY21" s="187"/>
      <c r="ELZ21" s="187"/>
      <c r="EMA21" s="187"/>
      <c r="EMB21" s="187"/>
      <c r="EMC21" s="187"/>
      <c r="EMD21" s="187"/>
      <c r="EME21" s="187"/>
      <c r="EMF21" s="187"/>
      <c r="EMG21" s="187"/>
      <c r="EMH21" s="187"/>
      <c r="EMI21" s="187"/>
      <c r="EMJ21" s="187"/>
      <c r="EMK21" s="187"/>
      <c r="EML21" s="187"/>
      <c r="EMM21" s="187"/>
      <c r="EMN21" s="187"/>
      <c r="EMO21" s="187"/>
      <c r="EMP21" s="187"/>
      <c r="EMQ21" s="187"/>
      <c r="EMR21" s="187"/>
      <c r="EMS21" s="187"/>
      <c r="EMT21" s="187"/>
      <c r="EMU21" s="187"/>
      <c r="EMV21" s="187"/>
      <c r="EMW21" s="187"/>
      <c r="EMX21" s="187"/>
      <c r="EMY21" s="187"/>
      <c r="EMZ21" s="187"/>
      <c r="ENA21" s="187"/>
      <c r="ENB21" s="187"/>
      <c r="ENC21" s="187"/>
      <c r="END21" s="187"/>
      <c r="ENE21" s="187"/>
      <c r="ENF21" s="187"/>
      <c r="ENG21" s="187"/>
      <c r="ENH21" s="187"/>
      <c r="ENI21" s="187"/>
      <c r="ENJ21" s="187"/>
      <c r="ENK21" s="187"/>
      <c r="ENL21" s="187"/>
      <c r="ENM21" s="187"/>
      <c r="ENN21" s="187"/>
      <c r="ENO21" s="187"/>
      <c r="ENP21" s="187"/>
      <c r="ENQ21" s="187"/>
      <c r="ENR21" s="187"/>
      <c r="ENS21" s="187"/>
      <c r="ENT21" s="187"/>
      <c r="ENU21" s="187"/>
      <c r="ENV21" s="187"/>
      <c r="ENW21" s="187"/>
      <c r="ENX21" s="187"/>
      <c r="ENY21" s="187"/>
      <c r="ENZ21" s="187"/>
      <c r="EOA21" s="187"/>
      <c r="EOB21" s="187"/>
      <c r="EOC21" s="187"/>
      <c r="EOD21" s="187"/>
      <c r="EOE21" s="187"/>
      <c r="EOF21" s="187"/>
      <c r="EOG21" s="187"/>
      <c r="EOH21" s="187"/>
      <c r="EOI21" s="187"/>
      <c r="EOJ21" s="187"/>
      <c r="EOK21" s="187"/>
      <c r="EOL21" s="187"/>
      <c r="EOM21" s="187"/>
      <c r="EON21" s="187"/>
      <c r="EOO21" s="187"/>
      <c r="EOP21" s="187"/>
      <c r="EOQ21" s="187"/>
      <c r="EOR21" s="187"/>
      <c r="EOS21" s="187"/>
      <c r="EOT21" s="187"/>
      <c r="EOU21" s="187"/>
      <c r="EOV21" s="187"/>
      <c r="EOW21" s="187"/>
      <c r="EOX21" s="187"/>
      <c r="EOY21" s="187"/>
      <c r="EOZ21" s="187"/>
      <c r="EPA21" s="187"/>
      <c r="EPB21" s="187"/>
      <c r="EPC21" s="187"/>
      <c r="EPD21" s="187"/>
      <c r="EPE21" s="187"/>
      <c r="EPF21" s="187"/>
      <c r="EPG21" s="187"/>
      <c r="EPH21" s="187"/>
      <c r="EPI21" s="187"/>
      <c r="EPJ21" s="187"/>
      <c r="EPK21" s="187"/>
      <c r="EPL21" s="187"/>
      <c r="EPM21" s="187"/>
      <c r="EPN21" s="187"/>
      <c r="EPO21" s="187"/>
      <c r="EPP21" s="187"/>
      <c r="EPQ21" s="187"/>
      <c r="EPR21" s="187"/>
      <c r="EPS21" s="187"/>
      <c r="EPT21" s="187"/>
      <c r="EPU21" s="187"/>
      <c r="EPV21" s="187"/>
      <c r="EPW21" s="187"/>
      <c r="EPX21" s="187"/>
      <c r="EPY21" s="187"/>
      <c r="EPZ21" s="187"/>
      <c r="EQA21" s="187"/>
      <c r="EQB21" s="187"/>
      <c r="EQC21" s="187"/>
      <c r="EQD21" s="187"/>
      <c r="EQE21" s="187"/>
      <c r="EQF21" s="187"/>
      <c r="EQG21" s="187"/>
      <c r="EQH21" s="187"/>
      <c r="EQI21" s="187"/>
      <c r="EQJ21" s="187"/>
      <c r="EQK21" s="187"/>
      <c r="EQL21" s="187"/>
      <c r="EQM21" s="187"/>
      <c r="EQN21" s="187"/>
      <c r="EQO21" s="187"/>
      <c r="EQP21" s="187"/>
      <c r="EQQ21" s="187"/>
      <c r="EQR21" s="187"/>
      <c r="EQS21" s="187"/>
      <c r="EQT21" s="187"/>
      <c r="EQU21" s="187"/>
      <c r="EQV21" s="187"/>
      <c r="EQW21" s="187"/>
      <c r="EQX21" s="187"/>
      <c r="EQY21" s="187"/>
      <c r="EQZ21" s="187"/>
      <c r="ERA21" s="187"/>
      <c r="ERB21" s="187"/>
      <c r="ERC21" s="187"/>
      <c r="ERD21" s="187"/>
      <c r="ERE21" s="187"/>
      <c r="ERF21" s="187"/>
      <c r="ERG21" s="187"/>
      <c r="ERH21" s="187"/>
      <c r="ERI21" s="187"/>
      <c r="ERJ21" s="187"/>
      <c r="ERK21" s="187"/>
      <c r="ERL21" s="187"/>
      <c r="ERM21" s="187"/>
      <c r="ERN21" s="187"/>
      <c r="ERO21" s="187"/>
      <c r="ERP21" s="187"/>
      <c r="ERQ21" s="187"/>
      <c r="ERR21" s="187"/>
      <c r="ERS21" s="187"/>
      <c r="ERT21" s="187"/>
      <c r="ERU21" s="187"/>
      <c r="ERV21" s="187"/>
      <c r="ERW21" s="187"/>
      <c r="ERX21" s="187"/>
      <c r="ERY21" s="187"/>
      <c r="ERZ21" s="187"/>
      <c r="ESA21" s="187"/>
      <c r="ESB21" s="187"/>
      <c r="ESC21" s="187"/>
      <c r="ESD21" s="187"/>
      <c r="ESE21" s="187"/>
      <c r="ESF21" s="187"/>
      <c r="ESG21" s="187"/>
      <c r="ESH21" s="187"/>
      <c r="ESI21" s="187"/>
      <c r="ESJ21" s="187"/>
      <c r="ESK21" s="187"/>
      <c r="ESL21" s="187"/>
      <c r="ESM21" s="187"/>
      <c r="ESN21" s="187"/>
      <c r="ESO21" s="187"/>
      <c r="ESP21" s="187"/>
      <c r="ESQ21" s="187"/>
      <c r="ESR21" s="187"/>
      <c r="ESS21" s="187"/>
      <c r="EST21" s="187"/>
      <c r="ESU21" s="187"/>
      <c r="ESV21" s="187"/>
      <c r="ESW21" s="187"/>
      <c r="ESX21" s="187"/>
      <c r="ESY21" s="187"/>
      <c r="ESZ21" s="187"/>
      <c r="ETA21" s="187"/>
      <c r="ETB21" s="187"/>
      <c r="ETC21" s="187"/>
      <c r="ETD21" s="187"/>
      <c r="ETE21" s="187"/>
      <c r="ETF21" s="187"/>
      <c r="ETG21" s="187"/>
      <c r="ETH21" s="187"/>
      <c r="ETI21" s="187"/>
      <c r="ETJ21" s="187"/>
      <c r="ETK21" s="187"/>
      <c r="ETL21" s="187"/>
      <c r="ETM21" s="187"/>
      <c r="ETN21" s="187"/>
      <c r="ETO21" s="187"/>
      <c r="ETP21" s="187"/>
      <c r="ETQ21" s="187"/>
      <c r="ETR21" s="187"/>
      <c r="ETS21" s="187"/>
      <c r="ETT21" s="187"/>
      <c r="ETU21" s="187"/>
      <c r="ETV21" s="187"/>
      <c r="ETW21" s="187"/>
      <c r="ETX21" s="187"/>
      <c r="ETY21" s="187"/>
      <c r="ETZ21" s="187"/>
      <c r="EUA21" s="187"/>
      <c r="EUB21" s="187"/>
      <c r="EUC21" s="187"/>
      <c r="EUD21" s="187"/>
      <c r="EUE21" s="187"/>
      <c r="EUF21" s="187"/>
      <c r="EUG21" s="187"/>
      <c r="EUH21" s="187"/>
      <c r="EUI21" s="187"/>
      <c r="EUJ21" s="187"/>
      <c r="EUK21" s="187"/>
      <c r="EUL21" s="187"/>
      <c r="EUM21" s="187"/>
      <c r="EUN21" s="187"/>
      <c r="EUO21" s="187"/>
      <c r="EUP21" s="187"/>
      <c r="EUQ21" s="187"/>
      <c r="EUR21" s="187"/>
      <c r="EUS21" s="187"/>
      <c r="EUT21" s="187"/>
      <c r="EUU21" s="187"/>
      <c r="EUV21" s="187"/>
      <c r="EUW21" s="187"/>
      <c r="EUX21" s="187"/>
      <c r="EUY21" s="187"/>
      <c r="EUZ21" s="187"/>
      <c r="EVA21" s="187"/>
      <c r="EVB21" s="187"/>
      <c r="EVC21" s="187"/>
      <c r="EVD21" s="187"/>
      <c r="EVE21" s="187"/>
      <c r="EVF21" s="187"/>
      <c r="EVG21" s="187"/>
      <c r="EVH21" s="187"/>
      <c r="EVI21" s="187"/>
      <c r="EVJ21" s="187"/>
      <c r="EVK21" s="187"/>
      <c r="EVL21" s="187"/>
      <c r="EVM21" s="187"/>
      <c r="EVN21" s="187"/>
      <c r="EVO21" s="187"/>
      <c r="EVP21" s="187"/>
      <c r="EVQ21" s="187"/>
      <c r="EVR21" s="187"/>
      <c r="EVS21" s="187"/>
      <c r="EVT21" s="187"/>
      <c r="EVU21" s="187"/>
      <c r="EVV21" s="187"/>
      <c r="EVW21" s="187"/>
      <c r="EVX21" s="187"/>
      <c r="EVY21" s="187"/>
      <c r="EVZ21" s="187"/>
      <c r="EWA21" s="187"/>
      <c r="EWB21" s="187"/>
      <c r="EWC21" s="187"/>
      <c r="EWD21" s="187"/>
      <c r="EWE21" s="187"/>
      <c r="EWF21" s="187"/>
      <c r="EWG21" s="187"/>
      <c r="EWH21" s="187"/>
      <c r="EWI21" s="187"/>
      <c r="EWJ21" s="187"/>
      <c r="EWK21" s="187"/>
      <c r="EWL21" s="187"/>
      <c r="EWM21" s="187"/>
      <c r="EWN21" s="187"/>
      <c r="EWO21" s="187"/>
      <c r="EWP21" s="187"/>
      <c r="EWQ21" s="187"/>
      <c r="EWR21" s="187"/>
      <c r="EWS21" s="187"/>
      <c r="EWT21" s="187"/>
      <c r="EWU21" s="187"/>
      <c r="EWV21" s="187"/>
      <c r="EWW21" s="187"/>
      <c r="EWX21" s="187"/>
      <c r="EWY21" s="187"/>
      <c r="EWZ21" s="187"/>
      <c r="EXA21" s="187"/>
      <c r="EXB21" s="187"/>
      <c r="EXC21" s="187"/>
      <c r="EXD21" s="187"/>
      <c r="EXE21" s="187"/>
      <c r="EXF21" s="187"/>
      <c r="EXG21" s="187"/>
      <c r="EXH21" s="187"/>
      <c r="EXI21" s="187"/>
      <c r="EXJ21" s="187"/>
      <c r="EXK21" s="187"/>
      <c r="EXL21" s="187"/>
      <c r="EXM21" s="187"/>
      <c r="EXN21" s="187"/>
      <c r="EXO21" s="187"/>
      <c r="EXP21" s="187"/>
      <c r="EXQ21" s="187"/>
      <c r="EXR21" s="187"/>
      <c r="EXS21" s="187"/>
      <c r="EXT21" s="187"/>
      <c r="EXU21" s="187"/>
      <c r="EXV21" s="187"/>
      <c r="EXW21" s="187"/>
      <c r="EXX21" s="187"/>
      <c r="EXY21" s="187"/>
      <c r="EXZ21" s="187"/>
      <c r="EYA21" s="187"/>
      <c r="EYB21" s="187"/>
      <c r="EYC21" s="187"/>
      <c r="EYD21" s="187"/>
      <c r="EYE21" s="187"/>
      <c r="EYF21" s="187"/>
      <c r="EYG21" s="187"/>
      <c r="EYH21" s="187"/>
      <c r="EYI21" s="187"/>
      <c r="EYJ21" s="187"/>
      <c r="EYK21" s="187"/>
      <c r="EYL21" s="187"/>
      <c r="EYM21" s="187"/>
      <c r="EYN21" s="187"/>
      <c r="EYO21" s="187"/>
      <c r="EYP21" s="187"/>
      <c r="EYQ21" s="187"/>
      <c r="EYR21" s="187"/>
      <c r="EYS21" s="187"/>
      <c r="EYT21" s="187"/>
      <c r="EYU21" s="187"/>
      <c r="EYV21" s="187"/>
      <c r="EYW21" s="187"/>
      <c r="EYX21" s="187"/>
      <c r="EYY21" s="187"/>
      <c r="EYZ21" s="187"/>
      <c r="EZA21" s="187"/>
      <c r="EZB21" s="187"/>
      <c r="EZC21" s="187"/>
      <c r="EZD21" s="187"/>
      <c r="EZE21" s="187"/>
      <c r="EZF21" s="187"/>
      <c r="EZG21" s="187"/>
      <c r="EZH21" s="187"/>
      <c r="EZI21" s="187"/>
      <c r="EZJ21" s="187"/>
      <c r="EZK21" s="187"/>
      <c r="EZL21" s="187"/>
      <c r="EZM21" s="187"/>
      <c r="EZN21" s="187"/>
      <c r="EZO21" s="187"/>
      <c r="EZP21" s="187"/>
      <c r="EZQ21" s="187"/>
      <c r="EZR21" s="187"/>
      <c r="EZS21" s="187"/>
      <c r="EZT21" s="187"/>
      <c r="EZU21" s="187"/>
      <c r="EZV21" s="187"/>
      <c r="EZW21" s="187"/>
      <c r="EZX21" s="187"/>
      <c r="EZY21" s="187"/>
      <c r="EZZ21" s="187"/>
      <c r="FAA21" s="187"/>
      <c r="FAB21" s="187"/>
      <c r="FAC21" s="187"/>
      <c r="FAD21" s="187"/>
      <c r="FAE21" s="187"/>
      <c r="FAF21" s="187"/>
      <c r="FAG21" s="187"/>
      <c r="FAH21" s="187"/>
      <c r="FAI21" s="187"/>
      <c r="FAJ21" s="187"/>
      <c r="FAK21" s="187"/>
      <c r="FAL21" s="187"/>
      <c r="FAM21" s="187"/>
      <c r="FAN21" s="187"/>
      <c r="FAO21" s="187"/>
      <c r="FAP21" s="187"/>
      <c r="FAQ21" s="187"/>
      <c r="FAR21" s="187"/>
      <c r="FAS21" s="187"/>
      <c r="FAT21" s="187"/>
      <c r="FAU21" s="187"/>
      <c r="FAV21" s="187"/>
      <c r="FAW21" s="187"/>
      <c r="FAX21" s="187"/>
      <c r="FAY21" s="187"/>
      <c r="FAZ21" s="187"/>
      <c r="FBA21" s="187"/>
      <c r="FBB21" s="187"/>
      <c r="FBC21" s="187"/>
      <c r="FBD21" s="187"/>
      <c r="FBE21" s="187"/>
      <c r="FBF21" s="187"/>
      <c r="FBG21" s="187"/>
      <c r="FBH21" s="187"/>
      <c r="FBI21" s="187"/>
      <c r="FBJ21" s="187"/>
      <c r="FBK21" s="187"/>
      <c r="FBL21" s="187"/>
      <c r="FBM21" s="187"/>
      <c r="FBN21" s="187"/>
      <c r="FBO21" s="187"/>
      <c r="FBP21" s="187"/>
      <c r="FBQ21" s="187"/>
      <c r="FBR21" s="187"/>
      <c r="FBS21" s="187"/>
      <c r="FBT21" s="187"/>
      <c r="FBU21" s="187"/>
      <c r="FBV21" s="187"/>
      <c r="FBW21" s="187"/>
      <c r="FBX21" s="187"/>
      <c r="FBY21" s="187"/>
      <c r="FBZ21" s="187"/>
      <c r="FCA21" s="187"/>
      <c r="FCB21" s="187"/>
      <c r="FCC21" s="187"/>
      <c r="FCD21" s="187"/>
      <c r="FCE21" s="187"/>
      <c r="FCF21" s="187"/>
      <c r="FCG21" s="187"/>
      <c r="FCH21" s="187"/>
      <c r="FCI21" s="187"/>
      <c r="FCJ21" s="187"/>
      <c r="FCK21" s="187"/>
      <c r="FCL21" s="187"/>
      <c r="FCM21" s="187"/>
      <c r="FCN21" s="187"/>
      <c r="FCO21" s="187"/>
      <c r="FCP21" s="187"/>
      <c r="FCQ21" s="187"/>
      <c r="FCR21" s="187"/>
      <c r="FCS21" s="187"/>
      <c r="FCT21" s="187"/>
      <c r="FCU21" s="187"/>
      <c r="FCV21" s="187"/>
      <c r="FCW21" s="187"/>
      <c r="FCX21" s="187"/>
      <c r="FCY21" s="187"/>
      <c r="FCZ21" s="187"/>
      <c r="FDA21" s="187"/>
      <c r="FDB21" s="187"/>
      <c r="FDC21" s="187"/>
      <c r="FDD21" s="187"/>
      <c r="FDE21" s="187"/>
      <c r="FDF21" s="187"/>
      <c r="FDG21" s="187"/>
      <c r="FDH21" s="187"/>
      <c r="FDI21" s="187"/>
      <c r="FDJ21" s="187"/>
      <c r="FDK21" s="187"/>
      <c r="FDL21" s="187"/>
      <c r="FDM21" s="187"/>
      <c r="FDN21" s="187"/>
      <c r="FDO21" s="187"/>
      <c r="FDP21" s="187"/>
      <c r="FDQ21" s="187"/>
      <c r="FDR21" s="187"/>
      <c r="FDS21" s="187"/>
      <c r="FDT21" s="187"/>
      <c r="FDU21" s="187"/>
      <c r="FDV21" s="187"/>
      <c r="FDW21" s="187"/>
      <c r="FDX21" s="187"/>
      <c r="FDY21" s="187"/>
      <c r="FDZ21" s="187"/>
      <c r="FEA21" s="187"/>
      <c r="FEB21" s="187"/>
      <c r="FEC21" s="187"/>
      <c r="FED21" s="187"/>
      <c r="FEE21" s="187"/>
      <c r="FEF21" s="187"/>
      <c r="FEG21" s="187"/>
      <c r="FEH21" s="187"/>
      <c r="FEI21" s="187"/>
      <c r="FEJ21" s="187"/>
      <c r="FEK21" s="187"/>
      <c r="FEL21" s="187"/>
      <c r="FEM21" s="187"/>
      <c r="FEN21" s="187"/>
      <c r="FEO21" s="187"/>
      <c r="FEP21" s="187"/>
      <c r="FEQ21" s="187"/>
      <c r="FER21" s="187"/>
      <c r="FES21" s="187"/>
      <c r="FET21" s="187"/>
      <c r="FEU21" s="187"/>
      <c r="FEV21" s="187"/>
      <c r="FEW21" s="187"/>
      <c r="FEX21" s="187"/>
      <c r="FEY21" s="187"/>
      <c r="FEZ21" s="187"/>
      <c r="FFA21" s="187"/>
      <c r="FFB21" s="187"/>
      <c r="FFC21" s="187"/>
      <c r="FFD21" s="187"/>
      <c r="FFE21" s="187"/>
      <c r="FFF21" s="187"/>
      <c r="FFG21" s="187"/>
      <c r="FFH21" s="187"/>
      <c r="FFI21" s="187"/>
      <c r="FFJ21" s="187"/>
      <c r="FFK21" s="187"/>
      <c r="FFL21" s="187"/>
      <c r="FFM21" s="187"/>
      <c r="FFN21" s="187"/>
      <c r="FFO21" s="187"/>
      <c r="FFP21" s="187"/>
      <c r="FFQ21" s="187"/>
      <c r="FFR21" s="187"/>
      <c r="FFS21" s="187"/>
      <c r="FFT21" s="187"/>
      <c r="FFU21" s="187"/>
      <c r="FFV21" s="187"/>
      <c r="FFW21" s="187"/>
      <c r="FFX21" s="187"/>
      <c r="FFY21" s="187"/>
      <c r="FFZ21" s="187"/>
      <c r="FGA21" s="187"/>
      <c r="FGB21" s="187"/>
      <c r="FGC21" s="187"/>
      <c r="FGD21" s="187"/>
      <c r="FGE21" s="187"/>
      <c r="FGF21" s="187"/>
      <c r="FGG21" s="187"/>
      <c r="FGH21" s="187"/>
      <c r="FGI21" s="187"/>
      <c r="FGJ21" s="187"/>
      <c r="FGK21" s="187"/>
      <c r="FGL21" s="187"/>
      <c r="FGM21" s="187"/>
      <c r="FGN21" s="187"/>
      <c r="FGO21" s="187"/>
      <c r="FGP21" s="187"/>
      <c r="FGQ21" s="187"/>
      <c r="FGR21" s="187"/>
      <c r="FGS21" s="187"/>
      <c r="FGT21" s="187"/>
      <c r="FGU21" s="187"/>
      <c r="FGV21" s="187"/>
      <c r="FGW21" s="187"/>
      <c r="FGX21" s="187"/>
      <c r="FGY21" s="187"/>
      <c r="FGZ21" s="187"/>
      <c r="FHA21" s="187"/>
      <c r="FHB21" s="187"/>
      <c r="FHC21" s="187"/>
      <c r="FHD21" s="187"/>
      <c r="FHE21" s="187"/>
      <c r="FHF21" s="187"/>
      <c r="FHG21" s="187"/>
      <c r="FHH21" s="187"/>
      <c r="FHI21" s="187"/>
      <c r="FHJ21" s="187"/>
      <c r="FHK21" s="187"/>
      <c r="FHL21" s="187"/>
      <c r="FHM21" s="187"/>
      <c r="FHN21" s="187"/>
      <c r="FHO21" s="187"/>
      <c r="FHP21" s="187"/>
      <c r="FHQ21" s="187"/>
      <c r="FHR21" s="187"/>
      <c r="FHS21" s="187"/>
      <c r="FHT21" s="187"/>
      <c r="FHU21" s="187"/>
      <c r="FHV21" s="187"/>
      <c r="FHW21" s="187"/>
      <c r="FHX21" s="187"/>
      <c r="FHY21" s="187"/>
      <c r="FHZ21" s="187"/>
      <c r="FIA21" s="187"/>
      <c r="FIB21" s="187"/>
      <c r="FIC21" s="187"/>
      <c r="FID21" s="187"/>
      <c r="FIE21" s="187"/>
      <c r="FIF21" s="187"/>
      <c r="FIG21" s="187"/>
      <c r="FIH21" s="187"/>
      <c r="FII21" s="187"/>
      <c r="FIJ21" s="187"/>
      <c r="FIK21" s="187"/>
      <c r="FIL21" s="187"/>
      <c r="FIM21" s="187"/>
      <c r="FIN21" s="187"/>
      <c r="FIO21" s="187"/>
      <c r="FIP21" s="187"/>
      <c r="FIQ21" s="187"/>
      <c r="FIR21" s="187"/>
      <c r="FIS21" s="187"/>
      <c r="FIT21" s="187"/>
      <c r="FIU21" s="187"/>
      <c r="FIV21" s="187"/>
      <c r="FIW21" s="187"/>
      <c r="FIX21" s="187"/>
      <c r="FIY21" s="187"/>
      <c r="FIZ21" s="187"/>
      <c r="FJA21" s="187"/>
      <c r="FJB21" s="187"/>
      <c r="FJC21" s="187"/>
      <c r="FJD21" s="187"/>
      <c r="FJE21" s="187"/>
      <c r="FJF21" s="187"/>
      <c r="FJG21" s="187"/>
      <c r="FJH21" s="187"/>
      <c r="FJI21" s="187"/>
      <c r="FJJ21" s="187"/>
      <c r="FJK21" s="187"/>
      <c r="FJL21" s="187"/>
      <c r="FJM21" s="187"/>
      <c r="FJN21" s="187"/>
      <c r="FJO21" s="187"/>
      <c r="FJP21" s="187"/>
      <c r="FJQ21" s="187"/>
      <c r="FJR21" s="187"/>
      <c r="FJS21" s="187"/>
      <c r="FJT21" s="187"/>
      <c r="FJU21" s="187"/>
      <c r="FJV21" s="187"/>
      <c r="FJW21" s="187"/>
      <c r="FJX21" s="187"/>
      <c r="FJY21" s="187"/>
      <c r="FJZ21" s="187"/>
      <c r="FKA21" s="187"/>
      <c r="FKB21" s="187"/>
      <c r="FKC21" s="187"/>
      <c r="FKD21" s="187"/>
      <c r="FKE21" s="187"/>
      <c r="FKF21" s="187"/>
      <c r="FKG21" s="187"/>
      <c r="FKH21" s="187"/>
      <c r="FKI21" s="187"/>
      <c r="FKJ21" s="187"/>
      <c r="FKK21" s="187"/>
      <c r="FKL21" s="187"/>
      <c r="FKM21" s="187"/>
      <c r="FKN21" s="187"/>
      <c r="FKO21" s="187"/>
      <c r="FKP21" s="187"/>
      <c r="FKQ21" s="187"/>
      <c r="FKR21" s="187"/>
      <c r="FKS21" s="187"/>
      <c r="FKT21" s="187"/>
      <c r="FKU21" s="187"/>
      <c r="FKV21" s="187"/>
      <c r="FKW21" s="187"/>
      <c r="FKX21" s="187"/>
      <c r="FKY21" s="187"/>
      <c r="FKZ21" s="187"/>
      <c r="FLA21" s="187"/>
      <c r="FLB21" s="187"/>
      <c r="FLC21" s="187"/>
      <c r="FLD21" s="187"/>
      <c r="FLE21" s="187"/>
      <c r="FLF21" s="187"/>
      <c r="FLG21" s="187"/>
      <c r="FLH21" s="187"/>
      <c r="FLI21" s="187"/>
      <c r="FLJ21" s="187"/>
      <c r="FLK21" s="187"/>
      <c r="FLL21" s="187"/>
      <c r="FLM21" s="187"/>
      <c r="FLN21" s="187"/>
      <c r="FLO21" s="187"/>
      <c r="FLP21" s="187"/>
      <c r="FLQ21" s="187"/>
      <c r="FLR21" s="187"/>
      <c r="FLS21" s="187"/>
      <c r="FLT21" s="187"/>
      <c r="FLU21" s="187"/>
      <c r="FLV21" s="187"/>
      <c r="FLW21" s="187"/>
      <c r="FLX21" s="187"/>
      <c r="FLY21" s="187"/>
      <c r="FLZ21" s="187"/>
      <c r="FMA21" s="187"/>
      <c r="FMB21" s="187"/>
      <c r="FMC21" s="187"/>
      <c r="FMD21" s="187"/>
      <c r="FME21" s="187"/>
      <c r="FMF21" s="187"/>
      <c r="FMG21" s="187"/>
      <c r="FMH21" s="187"/>
      <c r="FMI21" s="187"/>
      <c r="FMJ21" s="187"/>
      <c r="FMK21" s="187"/>
      <c r="FML21" s="187"/>
      <c r="FMM21" s="187"/>
      <c r="FMN21" s="187"/>
      <c r="FMO21" s="187"/>
      <c r="FMP21" s="187"/>
      <c r="FMQ21" s="187"/>
      <c r="FMR21" s="187"/>
      <c r="FMS21" s="187"/>
      <c r="FMT21" s="187"/>
      <c r="FMU21" s="187"/>
      <c r="FMV21" s="187"/>
      <c r="FMW21" s="187"/>
      <c r="FMX21" s="187"/>
      <c r="FMY21" s="187"/>
      <c r="FMZ21" s="187"/>
      <c r="FNA21" s="187"/>
      <c r="FNB21" s="187"/>
      <c r="FNC21" s="187"/>
      <c r="FND21" s="187"/>
      <c r="FNE21" s="187"/>
      <c r="FNF21" s="187"/>
      <c r="FNG21" s="187"/>
      <c r="FNH21" s="187"/>
      <c r="FNI21" s="187"/>
      <c r="FNJ21" s="187"/>
      <c r="FNK21" s="187"/>
      <c r="FNL21" s="187"/>
      <c r="FNM21" s="187"/>
      <c r="FNN21" s="187"/>
      <c r="FNO21" s="187"/>
      <c r="FNP21" s="187"/>
      <c r="FNQ21" s="187"/>
      <c r="FNR21" s="187"/>
      <c r="FNS21" s="187"/>
      <c r="FNT21" s="187"/>
      <c r="FNU21" s="187"/>
      <c r="FNV21" s="187"/>
      <c r="FNW21" s="187"/>
      <c r="FNX21" s="187"/>
      <c r="FNY21" s="187"/>
      <c r="FNZ21" s="187"/>
      <c r="FOA21" s="187"/>
      <c r="FOB21" s="187"/>
      <c r="FOC21" s="187"/>
      <c r="FOD21" s="187"/>
      <c r="FOE21" s="187"/>
      <c r="FOF21" s="187"/>
      <c r="FOG21" s="187"/>
      <c r="FOH21" s="187"/>
      <c r="FOI21" s="187"/>
      <c r="FOJ21" s="187"/>
      <c r="FOK21" s="187"/>
      <c r="FOL21" s="187"/>
      <c r="FOM21" s="187"/>
      <c r="FON21" s="187"/>
      <c r="FOO21" s="187"/>
      <c r="FOP21" s="187"/>
      <c r="FOQ21" s="187"/>
      <c r="FOR21" s="187"/>
      <c r="FOS21" s="187"/>
      <c r="FOT21" s="187"/>
      <c r="FOU21" s="187"/>
      <c r="FOV21" s="187"/>
      <c r="FOW21" s="187"/>
      <c r="FOX21" s="187"/>
      <c r="FOY21" s="187"/>
      <c r="FOZ21" s="187"/>
      <c r="FPA21" s="187"/>
      <c r="FPB21" s="187"/>
      <c r="FPC21" s="187"/>
      <c r="FPD21" s="187"/>
      <c r="FPE21" s="187"/>
      <c r="FPF21" s="187"/>
      <c r="FPG21" s="187"/>
      <c r="FPH21" s="187"/>
      <c r="FPI21" s="187"/>
      <c r="FPJ21" s="187"/>
      <c r="FPK21" s="187"/>
      <c r="FPL21" s="187"/>
      <c r="FPM21" s="187"/>
      <c r="FPN21" s="187"/>
      <c r="FPO21" s="187"/>
      <c r="FPP21" s="187"/>
      <c r="FPQ21" s="187"/>
      <c r="FPR21" s="187"/>
      <c r="FPS21" s="187"/>
      <c r="FPT21" s="187"/>
      <c r="FPU21" s="187"/>
      <c r="FPV21" s="187"/>
      <c r="FPW21" s="187"/>
      <c r="FPX21" s="187"/>
      <c r="FPY21" s="187"/>
      <c r="FPZ21" s="187"/>
      <c r="FQA21" s="187"/>
      <c r="FQB21" s="187"/>
      <c r="FQC21" s="187"/>
      <c r="FQD21" s="187"/>
      <c r="FQE21" s="187"/>
      <c r="FQF21" s="187"/>
      <c r="FQG21" s="187"/>
      <c r="FQH21" s="187"/>
      <c r="FQI21" s="187"/>
      <c r="FQJ21" s="187"/>
      <c r="FQK21" s="187"/>
      <c r="FQL21" s="187"/>
      <c r="FQM21" s="187"/>
      <c r="FQN21" s="187"/>
      <c r="FQO21" s="187"/>
      <c r="FQP21" s="187"/>
      <c r="FQQ21" s="187"/>
      <c r="FQR21" s="187"/>
      <c r="FQS21" s="187"/>
      <c r="FQT21" s="187"/>
      <c r="FQU21" s="187"/>
      <c r="FQV21" s="187"/>
      <c r="FQW21" s="187"/>
      <c r="FQX21" s="187"/>
      <c r="FQY21" s="187"/>
      <c r="FQZ21" s="187"/>
      <c r="FRA21" s="187"/>
      <c r="FRB21" s="187"/>
      <c r="FRC21" s="187"/>
      <c r="FRD21" s="187"/>
      <c r="FRE21" s="187"/>
      <c r="FRF21" s="187"/>
      <c r="FRG21" s="187"/>
      <c r="FRH21" s="187"/>
      <c r="FRI21" s="187"/>
      <c r="FRJ21" s="187"/>
      <c r="FRK21" s="187"/>
      <c r="FRL21" s="187"/>
      <c r="FRM21" s="187"/>
      <c r="FRN21" s="187"/>
      <c r="FRO21" s="187"/>
      <c r="FRP21" s="187"/>
      <c r="FRQ21" s="187"/>
      <c r="FRR21" s="187"/>
      <c r="FRS21" s="187"/>
      <c r="FRT21" s="187"/>
      <c r="FRU21" s="187"/>
      <c r="FRV21" s="187"/>
      <c r="FRW21" s="187"/>
      <c r="FRX21" s="187"/>
      <c r="FRY21" s="187"/>
      <c r="FRZ21" s="187"/>
      <c r="FSA21" s="187"/>
      <c r="FSB21" s="187"/>
      <c r="FSC21" s="187"/>
      <c r="FSD21" s="187"/>
      <c r="FSE21" s="187"/>
      <c r="FSF21" s="187"/>
      <c r="FSG21" s="187"/>
      <c r="FSH21" s="187"/>
      <c r="FSI21" s="187"/>
      <c r="FSJ21" s="187"/>
      <c r="FSK21" s="187"/>
      <c r="FSL21" s="187"/>
      <c r="FSM21" s="187"/>
      <c r="FSN21" s="187"/>
      <c r="FSO21" s="187"/>
      <c r="FSP21" s="187"/>
      <c r="FSQ21" s="187"/>
      <c r="FSR21" s="187"/>
      <c r="FSS21" s="187"/>
      <c r="FST21" s="187"/>
      <c r="FSU21" s="187"/>
      <c r="FSV21" s="187"/>
      <c r="FSW21" s="187"/>
      <c r="FSX21" s="187"/>
      <c r="FSY21" s="187"/>
      <c r="FSZ21" s="187"/>
      <c r="FTA21" s="187"/>
      <c r="FTB21" s="187"/>
      <c r="FTC21" s="187"/>
      <c r="FTD21" s="187"/>
      <c r="FTE21" s="187"/>
      <c r="FTF21" s="187"/>
      <c r="FTG21" s="187"/>
      <c r="FTH21" s="187"/>
      <c r="FTI21" s="187"/>
      <c r="FTJ21" s="187"/>
      <c r="FTK21" s="187"/>
      <c r="FTL21" s="187"/>
      <c r="FTM21" s="187"/>
      <c r="FTN21" s="187"/>
      <c r="FTO21" s="187"/>
      <c r="FTP21" s="187"/>
      <c r="FTQ21" s="187"/>
      <c r="FTR21" s="187"/>
      <c r="FTS21" s="187"/>
      <c r="FTT21" s="187"/>
      <c r="FTU21" s="187"/>
      <c r="FTV21" s="187"/>
      <c r="FTW21" s="187"/>
      <c r="FTX21" s="187"/>
      <c r="FTY21" s="187"/>
      <c r="FTZ21" s="187"/>
      <c r="FUA21" s="187"/>
      <c r="FUB21" s="187"/>
      <c r="FUC21" s="187"/>
      <c r="FUD21" s="187"/>
      <c r="FUE21" s="187"/>
      <c r="FUF21" s="187"/>
      <c r="FUG21" s="187"/>
      <c r="FUH21" s="187"/>
      <c r="FUI21" s="187"/>
      <c r="FUJ21" s="187"/>
      <c r="FUK21" s="187"/>
      <c r="FUL21" s="187"/>
      <c r="FUM21" s="187"/>
      <c r="FUN21" s="187"/>
      <c r="FUO21" s="187"/>
      <c r="FUP21" s="187"/>
      <c r="FUQ21" s="187"/>
      <c r="FUR21" s="187"/>
      <c r="FUS21" s="187"/>
      <c r="FUT21" s="187"/>
      <c r="FUU21" s="187"/>
      <c r="FUV21" s="187"/>
      <c r="FUW21" s="187"/>
      <c r="FUX21" s="187"/>
      <c r="FUY21" s="187"/>
      <c r="FUZ21" s="187"/>
      <c r="FVA21" s="187"/>
      <c r="FVB21" s="187"/>
      <c r="FVC21" s="187"/>
      <c r="FVD21" s="187"/>
      <c r="FVE21" s="187"/>
      <c r="FVF21" s="187"/>
      <c r="FVG21" s="187"/>
      <c r="FVH21" s="187"/>
      <c r="FVI21" s="187"/>
      <c r="FVJ21" s="187"/>
      <c r="FVK21" s="187"/>
      <c r="FVL21" s="187"/>
      <c r="FVM21" s="187"/>
      <c r="FVN21" s="187"/>
      <c r="FVO21" s="187"/>
      <c r="FVP21" s="187"/>
      <c r="FVQ21" s="187"/>
      <c r="FVR21" s="187"/>
      <c r="FVS21" s="187"/>
      <c r="FVT21" s="187"/>
      <c r="FVU21" s="187"/>
      <c r="FVV21" s="187"/>
      <c r="FVW21" s="187"/>
      <c r="FVX21" s="187"/>
      <c r="FVY21" s="187"/>
      <c r="FVZ21" s="187"/>
      <c r="FWA21" s="187"/>
      <c r="FWB21" s="187"/>
      <c r="FWC21" s="187"/>
      <c r="FWD21" s="187"/>
      <c r="FWE21" s="187"/>
      <c r="FWF21" s="187"/>
      <c r="FWG21" s="187"/>
      <c r="FWH21" s="187"/>
      <c r="FWI21" s="187"/>
      <c r="FWJ21" s="187"/>
      <c r="FWK21" s="187"/>
      <c r="FWL21" s="187"/>
      <c r="FWM21" s="187"/>
      <c r="FWN21" s="187"/>
      <c r="FWO21" s="187"/>
      <c r="FWP21" s="187"/>
      <c r="FWQ21" s="187"/>
      <c r="FWR21" s="187"/>
      <c r="FWS21" s="187"/>
      <c r="FWT21" s="187"/>
      <c r="FWU21" s="187"/>
      <c r="FWV21" s="187"/>
      <c r="FWW21" s="187"/>
      <c r="FWX21" s="187"/>
      <c r="FWY21" s="187"/>
      <c r="FWZ21" s="187"/>
      <c r="FXA21" s="187"/>
      <c r="FXB21" s="187"/>
      <c r="FXC21" s="187"/>
      <c r="FXD21" s="187"/>
      <c r="FXE21" s="187"/>
      <c r="FXF21" s="187"/>
      <c r="FXG21" s="187"/>
      <c r="FXH21" s="187"/>
      <c r="FXI21" s="187"/>
      <c r="FXJ21" s="187"/>
      <c r="FXK21" s="187"/>
      <c r="FXL21" s="187"/>
      <c r="FXM21" s="187"/>
      <c r="FXN21" s="187"/>
      <c r="FXO21" s="187"/>
      <c r="FXP21" s="187"/>
      <c r="FXQ21" s="187"/>
      <c r="FXR21" s="187"/>
      <c r="FXS21" s="187"/>
      <c r="FXT21" s="187"/>
      <c r="FXU21" s="187"/>
      <c r="FXV21" s="187"/>
      <c r="FXW21" s="187"/>
      <c r="FXX21" s="187"/>
      <c r="FXY21" s="187"/>
      <c r="FXZ21" s="187"/>
      <c r="FYA21" s="187"/>
      <c r="FYB21" s="187"/>
      <c r="FYC21" s="187"/>
      <c r="FYD21" s="187"/>
      <c r="FYE21" s="187"/>
      <c r="FYF21" s="187"/>
      <c r="FYG21" s="187"/>
      <c r="FYH21" s="187"/>
      <c r="FYI21" s="187"/>
      <c r="FYJ21" s="187"/>
      <c r="FYK21" s="187"/>
      <c r="FYL21" s="187"/>
      <c r="FYM21" s="187"/>
      <c r="FYN21" s="187"/>
      <c r="FYO21" s="187"/>
      <c r="FYP21" s="187"/>
      <c r="FYQ21" s="187"/>
      <c r="FYR21" s="187"/>
      <c r="FYS21" s="187"/>
      <c r="FYT21" s="187"/>
      <c r="FYU21" s="187"/>
      <c r="FYV21" s="187"/>
      <c r="FYW21" s="187"/>
      <c r="FYX21" s="187"/>
      <c r="FYY21" s="187"/>
      <c r="FYZ21" s="187"/>
      <c r="FZA21" s="187"/>
      <c r="FZB21" s="187"/>
      <c r="FZC21" s="187"/>
      <c r="FZD21" s="187"/>
      <c r="FZE21" s="187"/>
      <c r="FZF21" s="187"/>
      <c r="FZG21" s="187"/>
      <c r="FZH21" s="187"/>
      <c r="FZI21" s="187"/>
      <c r="FZJ21" s="187"/>
      <c r="FZK21" s="187"/>
      <c r="FZL21" s="187"/>
      <c r="FZM21" s="187"/>
      <c r="FZN21" s="187"/>
      <c r="FZO21" s="187"/>
      <c r="FZP21" s="187"/>
      <c r="FZQ21" s="187"/>
      <c r="FZR21" s="187"/>
      <c r="FZS21" s="187"/>
      <c r="FZT21" s="187"/>
      <c r="FZU21" s="187"/>
      <c r="FZV21" s="187"/>
      <c r="FZW21" s="187"/>
      <c r="FZX21" s="187"/>
      <c r="FZY21" s="187"/>
      <c r="FZZ21" s="187"/>
      <c r="GAA21" s="187"/>
      <c r="GAB21" s="187"/>
      <c r="GAC21" s="187"/>
      <c r="GAD21" s="187"/>
      <c r="GAE21" s="187"/>
      <c r="GAF21" s="187"/>
      <c r="GAG21" s="187"/>
      <c r="GAH21" s="187"/>
      <c r="GAI21" s="187"/>
      <c r="GAJ21" s="187"/>
      <c r="GAK21" s="187"/>
      <c r="GAL21" s="187"/>
      <c r="GAM21" s="187"/>
      <c r="GAN21" s="187"/>
      <c r="GAO21" s="187"/>
      <c r="GAP21" s="187"/>
      <c r="GAQ21" s="187"/>
      <c r="GAR21" s="187"/>
      <c r="GAS21" s="187"/>
      <c r="GAT21" s="187"/>
      <c r="GAU21" s="187"/>
      <c r="GAV21" s="187"/>
      <c r="GAW21" s="187"/>
      <c r="GAX21" s="187"/>
      <c r="GAY21" s="187"/>
      <c r="GAZ21" s="187"/>
      <c r="GBA21" s="187"/>
      <c r="GBB21" s="187"/>
      <c r="GBC21" s="187"/>
      <c r="GBD21" s="187"/>
      <c r="GBE21" s="187"/>
      <c r="GBF21" s="187"/>
      <c r="GBG21" s="187"/>
      <c r="GBH21" s="187"/>
      <c r="GBI21" s="187"/>
      <c r="GBJ21" s="187"/>
      <c r="GBK21" s="187"/>
      <c r="GBL21" s="187"/>
      <c r="GBM21" s="187"/>
      <c r="GBN21" s="187"/>
      <c r="GBO21" s="187"/>
      <c r="GBP21" s="187"/>
      <c r="GBQ21" s="187"/>
      <c r="GBR21" s="187"/>
      <c r="GBS21" s="187"/>
      <c r="GBT21" s="187"/>
      <c r="GBU21" s="187"/>
      <c r="GBV21" s="187"/>
      <c r="GBW21" s="187"/>
      <c r="GBX21" s="187"/>
      <c r="GBY21" s="187"/>
      <c r="GBZ21" s="187"/>
      <c r="GCA21" s="187"/>
      <c r="GCB21" s="187"/>
      <c r="GCC21" s="187"/>
      <c r="GCD21" s="187"/>
      <c r="GCE21" s="187"/>
      <c r="GCF21" s="187"/>
      <c r="GCG21" s="187"/>
      <c r="GCH21" s="187"/>
      <c r="GCI21" s="187"/>
      <c r="GCJ21" s="187"/>
      <c r="GCK21" s="187"/>
      <c r="GCL21" s="187"/>
      <c r="GCM21" s="187"/>
      <c r="GCN21" s="187"/>
      <c r="GCO21" s="187"/>
      <c r="GCP21" s="187"/>
      <c r="GCQ21" s="187"/>
      <c r="GCR21" s="187"/>
      <c r="GCS21" s="187"/>
      <c r="GCT21" s="187"/>
      <c r="GCU21" s="187"/>
      <c r="GCV21" s="187"/>
      <c r="GCW21" s="187"/>
      <c r="GCX21" s="187"/>
      <c r="GCY21" s="187"/>
      <c r="GCZ21" s="187"/>
      <c r="GDA21" s="187"/>
      <c r="GDB21" s="187"/>
      <c r="GDC21" s="187"/>
      <c r="GDD21" s="187"/>
      <c r="GDE21" s="187"/>
      <c r="GDF21" s="187"/>
      <c r="GDG21" s="187"/>
      <c r="GDH21" s="187"/>
      <c r="GDI21" s="187"/>
      <c r="GDJ21" s="187"/>
      <c r="GDK21" s="187"/>
      <c r="GDL21" s="187"/>
      <c r="GDM21" s="187"/>
      <c r="GDN21" s="187"/>
      <c r="GDO21" s="187"/>
      <c r="GDP21" s="187"/>
      <c r="GDQ21" s="187"/>
      <c r="GDR21" s="187"/>
      <c r="GDS21" s="187"/>
      <c r="GDT21" s="187"/>
      <c r="GDU21" s="187"/>
      <c r="GDV21" s="187"/>
      <c r="GDW21" s="187"/>
      <c r="GDX21" s="187"/>
      <c r="GDY21" s="187"/>
      <c r="GDZ21" s="187"/>
      <c r="GEA21" s="187"/>
      <c r="GEB21" s="187"/>
      <c r="GEC21" s="187"/>
      <c r="GED21" s="187"/>
      <c r="GEE21" s="187"/>
      <c r="GEF21" s="187"/>
      <c r="GEG21" s="187"/>
      <c r="GEH21" s="187"/>
      <c r="GEI21" s="187"/>
      <c r="GEJ21" s="187"/>
      <c r="GEK21" s="187"/>
      <c r="GEL21" s="187"/>
      <c r="GEM21" s="187"/>
      <c r="GEN21" s="187"/>
      <c r="GEO21" s="187"/>
      <c r="GEP21" s="187"/>
      <c r="GEQ21" s="187"/>
      <c r="GER21" s="187"/>
      <c r="GES21" s="187"/>
      <c r="GET21" s="187"/>
      <c r="GEU21" s="187"/>
      <c r="GEV21" s="187"/>
      <c r="GEW21" s="187"/>
      <c r="GEX21" s="187"/>
      <c r="GEY21" s="187"/>
      <c r="GEZ21" s="187"/>
      <c r="GFA21" s="187"/>
      <c r="GFB21" s="187"/>
      <c r="GFC21" s="187"/>
      <c r="GFD21" s="187"/>
      <c r="GFE21" s="187"/>
      <c r="GFF21" s="187"/>
      <c r="GFG21" s="187"/>
      <c r="GFH21" s="187"/>
      <c r="GFI21" s="187"/>
      <c r="GFJ21" s="187"/>
      <c r="GFK21" s="187"/>
      <c r="GFL21" s="187"/>
      <c r="GFM21" s="187"/>
      <c r="GFN21" s="187"/>
      <c r="GFO21" s="187"/>
      <c r="GFP21" s="187"/>
      <c r="GFQ21" s="187"/>
      <c r="GFR21" s="187"/>
      <c r="GFS21" s="187"/>
      <c r="GFT21" s="187"/>
      <c r="GFU21" s="187"/>
      <c r="GFV21" s="187"/>
      <c r="GFW21" s="187"/>
      <c r="GFX21" s="187"/>
      <c r="GFY21" s="187"/>
      <c r="GFZ21" s="187"/>
      <c r="GGA21" s="187"/>
      <c r="GGB21" s="187"/>
      <c r="GGC21" s="187"/>
      <c r="GGD21" s="187"/>
      <c r="GGE21" s="187"/>
      <c r="GGF21" s="187"/>
      <c r="GGG21" s="187"/>
      <c r="GGH21" s="187"/>
      <c r="GGI21" s="187"/>
      <c r="GGJ21" s="187"/>
      <c r="GGK21" s="187"/>
      <c r="GGL21" s="187"/>
      <c r="GGM21" s="187"/>
      <c r="GGN21" s="187"/>
      <c r="GGO21" s="187"/>
      <c r="GGP21" s="187"/>
      <c r="GGQ21" s="187"/>
      <c r="GGR21" s="187"/>
      <c r="GGS21" s="187"/>
      <c r="GGT21" s="187"/>
      <c r="GGU21" s="187"/>
      <c r="GGV21" s="187"/>
      <c r="GGW21" s="187"/>
      <c r="GGX21" s="187"/>
      <c r="GGY21" s="187"/>
      <c r="GGZ21" s="187"/>
      <c r="GHA21" s="187"/>
      <c r="GHB21" s="187"/>
      <c r="GHC21" s="187"/>
      <c r="GHD21" s="187"/>
      <c r="GHE21" s="187"/>
      <c r="GHF21" s="187"/>
      <c r="GHG21" s="187"/>
      <c r="GHH21" s="187"/>
      <c r="GHI21" s="187"/>
      <c r="GHJ21" s="187"/>
      <c r="GHK21" s="187"/>
      <c r="GHL21" s="187"/>
      <c r="GHM21" s="187"/>
      <c r="GHN21" s="187"/>
      <c r="GHO21" s="187"/>
      <c r="GHP21" s="187"/>
      <c r="GHQ21" s="187"/>
      <c r="GHR21" s="187"/>
      <c r="GHS21" s="187"/>
      <c r="GHT21" s="187"/>
      <c r="GHU21" s="187"/>
      <c r="GHV21" s="187"/>
      <c r="GHW21" s="187"/>
      <c r="GHX21" s="187"/>
      <c r="GHY21" s="187"/>
      <c r="GHZ21" s="187"/>
      <c r="GIA21" s="187"/>
      <c r="GIB21" s="187"/>
      <c r="GIC21" s="187"/>
      <c r="GID21" s="187"/>
      <c r="GIE21" s="187"/>
      <c r="GIF21" s="187"/>
      <c r="GIG21" s="187"/>
      <c r="GIH21" s="187"/>
      <c r="GII21" s="187"/>
      <c r="GIJ21" s="187"/>
      <c r="GIK21" s="187"/>
      <c r="GIL21" s="187"/>
      <c r="GIM21" s="187"/>
      <c r="GIN21" s="187"/>
      <c r="GIO21" s="187"/>
      <c r="GIP21" s="187"/>
      <c r="GIQ21" s="187"/>
      <c r="GIR21" s="187"/>
      <c r="GIS21" s="187"/>
      <c r="GIT21" s="187"/>
      <c r="GIU21" s="187"/>
      <c r="GIV21" s="187"/>
      <c r="GIW21" s="187"/>
      <c r="GIX21" s="187"/>
      <c r="GIY21" s="187"/>
      <c r="GIZ21" s="187"/>
      <c r="GJA21" s="187"/>
      <c r="GJB21" s="187"/>
      <c r="GJC21" s="187"/>
      <c r="GJD21" s="187"/>
      <c r="GJE21" s="187"/>
      <c r="GJF21" s="187"/>
      <c r="GJG21" s="187"/>
      <c r="GJH21" s="187"/>
      <c r="GJI21" s="187"/>
      <c r="GJJ21" s="187"/>
      <c r="GJK21" s="187"/>
      <c r="GJL21" s="187"/>
      <c r="GJM21" s="187"/>
      <c r="GJN21" s="187"/>
      <c r="GJO21" s="187"/>
      <c r="GJP21" s="187"/>
      <c r="GJQ21" s="187"/>
      <c r="GJR21" s="187"/>
      <c r="GJS21" s="187"/>
      <c r="GJT21" s="187"/>
      <c r="GJU21" s="187"/>
      <c r="GJV21" s="187"/>
      <c r="GJW21" s="187"/>
      <c r="GJX21" s="187"/>
      <c r="GJY21" s="187"/>
      <c r="GJZ21" s="187"/>
      <c r="GKA21" s="187"/>
      <c r="GKB21" s="187"/>
      <c r="GKC21" s="187"/>
      <c r="GKD21" s="187"/>
      <c r="GKE21" s="187"/>
      <c r="GKF21" s="187"/>
      <c r="GKG21" s="187"/>
      <c r="GKH21" s="187"/>
      <c r="GKI21" s="187"/>
      <c r="GKJ21" s="187"/>
      <c r="GKK21" s="187"/>
      <c r="GKL21" s="187"/>
      <c r="GKM21" s="187"/>
      <c r="GKN21" s="187"/>
      <c r="GKO21" s="187"/>
      <c r="GKP21" s="187"/>
      <c r="GKQ21" s="187"/>
      <c r="GKR21" s="187"/>
      <c r="GKS21" s="187"/>
      <c r="GKT21" s="187"/>
      <c r="GKU21" s="187"/>
      <c r="GKV21" s="187"/>
      <c r="GKW21" s="187"/>
      <c r="GKX21" s="187"/>
      <c r="GKY21" s="187"/>
      <c r="GKZ21" s="187"/>
      <c r="GLA21" s="187"/>
      <c r="GLB21" s="187"/>
      <c r="GLC21" s="187"/>
      <c r="GLD21" s="187"/>
      <c r="GLE21" s="187"/>
      <c r="GLF21" s="187"/>
      <c r="GLG21" s="187"/>
      <c r="GLH21" s="187"/>
      <c r="GLI21" s="187"/>
      <c r="GLJ21" s="187"/>
      <c r="GLK21" s="187"/>
      <c r="GLL21" s="187"/>
      <c r="GLM21" s="187"/>
      <c r="GLN21" s="187"/>
      <c r="GLO21" s="187"/>
      <c r="GLP21" s="187"/>
      <c r="GLQ21" s="187"/>
      <c r="GLR21" s="187"/>
      <c r="GLS21" s="187"/>
      <c r="GLT21" s="187"/>
      <c r="GLU21" s="187"/>
      <c r="GLV21" s="187"/>
      <c r="GLW21" s="187"/>
      <c r="GLX21" s="187"/>
      <c r="GLY21" s="187"/>
      <c r="GLZ21" s="187"/>
      <c r="GMA21" s="187"/>
      <c r="GMB21" s="187"/>
      <c r="GMC21" s="187"/>
      <c r="GMD21" s="187"/>
      <c r="GME21" s="187"/>
      <c r="GMF21" s="187"/>
      <c r="GMG21" s="187"/>
      <c r="GMH21" s="187"/>
      <c r="GMI21" s="187"/>
      <c r="GMJ21" s="187"/>
      <c r="GMK21" s="187"/>
      <c r="GML21" s="187"/>
      <c r="GMM21" s="187"/>
      <c r="GMN21" s="187"/>
      <c r="GMO21" s="187"/>
      <c r="GMP21" s="187"/>
      <c r="GMQ21" s="187"/>
      <c r="GMR21" s="187"/>
      <c r="GMS21" s="187"/>
      <c r="GMT21" s="187"/>
      <c r="GMU21" s="187"/>
      <c r="GMV21" s="187"/>
      <c r="GMW21" s="187"/>
      <c r="GMX21" s="187"/>
      <c r="GMY21" s="187"/>
      <c r="GMZ21" s="187"/>
      <c r="GNA21" s="187"/>
      <c r="GNB21" s="187"/>
      <c r="GNC21" s="187"/>
      <c r="GND21" s="187"/>
      <c r="GNE21" s="187"/>
      <c r="GNF21" s="187"/>
      <c r="GNG21" s="187"/>
      <c r="GNH21" s="187"/>
      <c r="GNI21" s="187"/>
      <c r="GNJ21" s="187"/>
      <c r="GNK21" s="187"/>
      <c r="GNL21" s="187"/>
      <c r="GNM21" s="187"/>
      <c r="GNN21" s="187"/>
      <c r="GNO21" s="187"/>
      <c r="GNP21" s="187"/>
      <c r="GNQ21" s="187"/>
      <c r="GNR21" s="187"/>
      <c r="GNS21" s="187"/>
      <c r="GNT21" s="187"/>
      <c r="GNU21" s="187"/>
      <c r="GNV21" s="187"/>
      <c r="GNW21" s="187"/>
      <c r="GNX21" s="187"/>
      <c r="GNY21" s="187"/>
      <c r="GNZ21" s="187"/>
      <c r="GOA21" s="187"/>
      <c r="GOB21" s="187"/>
      <c r="GOC21" s="187"/>
      <c r="GOD21" s="187"/>
      <c r="GOE21" s="187"/>
      <c r="GOF21" s="187"/>
      <c r="GOG21" s="187"/>
      <c r="GOH21" s="187"/>
      <c r="GOI21" s="187"/>
      <c r="GOJ21" s="187"/>
      <c r="GOK21" s="187"/>
      <c r="GOL21" s="187"/>
      <c r="GOM21" s="187"/>
      <c r="GON21" s="187"/>
      <c r="GOO21" s="187"/>
      <c r="GOP21" s="187"/>
      <c r="GOQ21" s="187"/>
      <c r="GOR21" s="187"/>
      <c r="GOS21" s="187"/>
      <c r="GOT21" s="187"/>
      <c r="GOU21" s="187"/>
      <c r="GOV21" s="187"/>
      <c r="GOW21" s="187"/>
      <c r="GOX21" s="187"/>
      <c r="GOY21" s="187"/>
      <c r="GOZ21" s="187"/>
      <c r="GPA21" s="187"/>
      <c r="GPB21" s="187"/>
      <c r="GPC21" s="187"/>
      <c r="GPD21" s="187"/>
      <c r="GPE21" s="187"/>
      <c r="GPF21" s="187"/>
      <c r="GPG21" s="187"/>
      <c r="GPH21" s="187"/>
      <c r="GPI21" s="187"/>
      <c r="GPJ21" s="187"/>
      <c r="GPK21" s="187"/>
      <c r="GPL21" s="187"/>
      <c r="GPM21" s="187"/>
      <c r="GPN21" s="187"/>
      <c r="GPO21" s="187"/>
      <c r="GPP21" s="187"/>
      <c r="GPQ21" s="187"/>
      <c r="GPR21" s="187"/>
      <c r="GPS21" s="187"/>
      <c r="GPT21" s="187"/>
      <c r="GPU21" s="187"/>
      <c r="GPV21" s="187"/>
      <c r="GPW21" s="187"/>
      <c r="GPX21" s="187"/>
      <c r="GPY21" s="187"/>
      <c r="GPZ21" s="187"/>
      <c r="GQA21" s="187"/>
      <c r="GQB21" s="187"/>
      <c r="GQC21" s="187"/>
      <c r="GQD21" s="187"/>
      <c r="GQE21" s="187"/>
      <c r="GQF21" s="187"/>
      <c r="GQG21" s="187"/>
      <c r="GQH21" s="187"/>
      <c r="GQI21" s="187"/>
      <c r="GQJ21" s="187"/>
      <c r="GQK21" s="187"/>
      <c r="GQL21" s="187"/>
      <c r="GQM21" s="187"/>
      <c r="GQN21" s="187"/>
      <c r="GQO21" s="187"/>
      <c r="GQP21" s="187"/>
      <c r="GQQ21" s="187"/>
      <c r="GQR21" s="187"/>
      <c r="GQS21" s="187"/>
      <c r="GQT21" s="187"/>
      <c r="GQU21" s="187"/>
      <c r="GQV21" s="187"/>
      <c r="GQW21" s="187"/>
      <c r="GQX21" s="187"/>
      <c r="GQY21" s="187"/>
      <c r="GQZ21" s="187"/>
      <c r="GRA21" s="187"/>
      <c r="GRB21" s="187"/>
      <c r="GRC21" s="187"/>
      <c r="GRD21" s="187"/>
      <c r="GRE21" s="187"/>
      <c r="GRF21" s="187"/>
      <c r="GRG21" s="187"/>
      <c r="GRH21" s="187"/>
      <c r="GRI21" s="187"/>
      <c r="GRJ21" s="187"/>
      <c r="GRK21" s="187"/>
      <c r="GRL21" s="187"/>
      <c r="GRM21" s="187"/>
      <c r="GRN21" s="187"/>
      <c r="GRO21" s="187"/>
      <c r="GRP21" s="187"/>
      <c r="GRQ21" s="187"/>
      <c r="GRR21" s="187"/>
      <c r="GRS21" s="187"/>
      <c r="GRT21" s="187"/>
      <c r="GRU21" s="187"/>
      <c r="GRV21" s="187"/>
      <c r="GRW21" s="187"/>
      <c r="GRX21" s="187"/>
      <c r="GRY21" s="187"/>
      <c r="GRZ21" s="187"/>
      <c r="GSA21" s="187"/>
      <c r="GSB21" s="187"/>
      <c r="GSC21" s="187"/>
      <c r="GSD21" s="187"/>
      <c r="GSE21" s="187"/>
      <c r="GSF21" s="187"/>
      <c r="GSG21" s="187"/>
      <c r="GSH21" s="187"/>
      <c r="GSI21" s="187"/>
      <c r="GSJ21" s="187"/>
      <c r="GSK21" s="187"/>
      <c r="GSL21" s="187"/>
      <c r="GSM21" s="187"/>
      <c r="GSN21" s="187"/>
      <c r="GSO21" s="187"/>
      <c r="GSP21" s="187"/>
      <c r="GSQ21" s="187"/>
      <c r="GSR21" s="187"/>
      <c r="GSS21" s="187"/>
      <c r="GST21" s="187"/>
      <c r="GSU21" s="187"/>
      <c r="GSV21" s="187"/>
      <c r="GSW21" s="187"/>
      <c r="GSX21" s="187"/>
      <c r="GSY21" s="187"/>
      <c r="GSZ21" s="187"/>
      <c r="GTA21" s="187"/>
      <c r="GTB21" s="187"/>
      <c r="GTC21" s="187"/>
      <c r="GTD21" s="187"/>
      <c r="GTE21" s="187"/>
      <c r="GTF21" s="187"/>
      <c r="GTG21" s="187"/>
      <c r="GTH21" s="187"/>
      <c r="GTI21" s="187"/>
      <c r="GTJ21" s="187"/>
      <c r="GTK21" s="187"/>
      <c r="GTL21" s="187"/>
      <c r="GTM21" s="187"/>
      <c r="GTN21" s="187"/>
      <c r="GTO21" s="187"/>
      <c r="GTP21" s="187"/>
      <c r="GTQ21" s="187"/>
      <c r="GTR21" s="187"/>
      <c r="GTS21" s="187"/>
      <c r="GTT21" s="187"/>
      <c r="GTU21" s="187"/>
      <c r="GTV21" s="187"/>
      <c r="GTW21" s="187"/>
      <c r="GTX21" s="187"/>
      <c r="GTY21" s="187"/>
      <c r="GTZ21" s="187"/>
      <c r="GUA21" s="187"/>
      <c r="GUB21" s="187"/>
      <c r="GUC21" s="187"/>
      <c r="GUD21" s="187"/>
      <c r="GUE21" s="187"/>
      <c r="GUF21" s="187"/>
      <c r="GUG21" s="187"/>
      <c r="GUH21" s="187"/>
      <c r="GUI21" s="187"/>
      <c r="GUJ21" s="187"/>
      <c r="GUK21" s="187"/>
      <c r="GUL21" s="187"/>
      <c r="GUM21" s="187"/>
      <c r="GUN21" s="187"/>
      <c r="GUO21" s="187"/>
      <c r="GUP21" s="187"/>
      <c r="GUQ21" s="187"/>
      <c r="GUR21" s="187"/>
      <c r="GUS21" s="187"/>
      <c r="GUT21" s="187"/>
      <c r="GUU21" s="187"/>
      <c r="GUV21" s="187"/>
      <c r="GUW21" s="187"/>
      <c r="GUX21" s="187"/>
      <c r="GUY21" s="187"/>
      <c r="GUZ21" s="187"/>
      <c r="GVA21" s="187"/>
      <c r="GVB21" s="187"/>
      <c r="GVC21" s="187"/>
      <c r="GVD21" s="187"/>
      <c r="GVE21" s="187"/>
      <c r="GVF21" s="187"/>
      <c r="GVG21" s="187"/>
      <c r="GVH21" s="187"/>
      <c r="GVI21" s="187"/>
      <c r="GVJ21" s="187"/>
      <c r="GVK21" s="187"/>
      <c r="GVL21" s="187"/>
      <c r="GVM21" s="187"/>
      <c r="GVN21" s="187"/>
      <c r="GVO21" s="187"/>
      <c r="GVP21" s="187"/>
      <c r="GVQ21" s="187"/>
      <c r="GVR21" s="187"/>
      <c r="GVS21" s="187"/>
      <c r="GVT21" s="187"/>
      <c r="GVU21" s="187"/>
      <c r="GVV21" s="187"/>
      <c r="GVW21" s="187"/>
      <c r="GVX21" s="187"/>
      <c r="GVY21" s="187"/>
      <c r="GVZ21" s="187"/>
      <c r="GWA21" s="187"/>
      <c r="GWB21" s="187"/>
      <c r="GWC21" s="187"/>
      <c r="GWD21" s="187"/>
      <c r="GWE21" s="187"/>
      <c r="GWF21" s="187"/>
      <c r="GWG21" s="187"/>
      <c r="GWH21" s="187"/>
      <c r="GWI21" s="187"/>
      <c r="GWJ21" s="187"/>
      <c r="GWK21" s="187"/>
      <c r="GWL21" s="187"/>
      <c r="GWM21" s="187"/>
      <c r="GWN21" s="187"/>
      <c r="GWO21" s="187"/>
      <c r="GWP21" s="187"/>
      <c r="GWQ21" s="187"/>
      <c r="GWR21" s="187"/>
      <c r="GWS21" s="187"/>
      <c r="GWT21" s="187"/>
      <c r="GWU21" s="187"/>
      <c r="GWV21" s="187"/>
      <c r="GWW21" s="187"/>
      <c r="GWX21" s="187"/>
      <c r="GWY21" s="187"/>
      <c r="GWZ21" s="187"/>
      <c r="GXA21" s="187"/>
      <c r="GXB21" s="187"/>
      <c r="GXC21" s="187"/>
      <c r="GXD21" s="187"/>
      <c r="GXE21" s="187"/>
      <c r="GXF21" s="187"/>
      <c r="GXG21" s="187"/>
      <c r="GXH21" s="187"/>
      <c r="GXI21" s="187"/>
      <c r="GXJ21" s="187"/>
      <c r="GXK21" s="187"/>
      <c r="GXL21" s="187"/>
      <c r="GXM21" s="187"/>
      <c r="GXN21" s="187"/>
      <c r="GXO21" s="187"/>
      <c r="GXP21" s="187"/>
      <c r="GXQ21" s="187"/>
      <c r="GXR21" s="187"/>
      <c r="GXS21" s="187"/>
      <c r="GXT21" s="187"/>
      <c r="GXU21" s="187"/>
      <c r="GXV21" s="187"/>
      <c r="GXW21" s="187"/>
      <c r="GXX21" s="187"/>
      <c r="GXY21" s="187"/>
      <c r="GXZ21" s="187"/>
      <c r="GYA21" s="187"/>
      <c r="GYB21" s="187"/>
      <c r="GYC21" s="187"/>
      <c r="GYD21" s="187"/>
      <c r="GYE21" s="187"/>
      <c r="GYF21" s="187"/>
      <c r="GYG21" s="187"/>
      <c r="GYH21" s="187"/>
      <c r="GYI21" s="187"/>
      <c r="GYJ21" s="187"/>
      <c r="GYK21" s="187"/>
      <c r="GYL21" s="187"/>
      <c r="GYM21" s="187"/>
      <c r="GYN21" s="187"/>
      <c r="GYO21" s="187"/>
      <c r="GYP21" s="187"/>
      <c r="GYQ21" s="187"/>
      <c r="GYR21" s="187"/>
      <c r="GYS21" s="187"/>
      <c r="GYT21" s="187"/>
      <c r="GYU21" s="187"/>
      <c r="GYV21" s="187"/>
      <c r="GYW21" s="187"/>
      <c r="GYX21" s="187"/>
      <c r="GYY21" s="187"/>
      <c r="GYZ21" s="187"/>
      <c r="GZA21" s="187"/>
      <c r="GZB21" s="187"/>
      <c r="GZC21" s="187"/>
      <c r="GZD21" s="187"/>
      <c r="GZE21" s="187"/>
      <c r="GZF21" s="187"/>
      <c r="GZG21" s="187"/>
      <c r="GZH21" s="187"/>
      <c r="GZI21" s="187"/>
      <c r="GZJ21" s="187"/>
      <c r="GZK21" s="187"/>
      <c r="GZL21" s="187"/>
      <c r="GZM21" s="187"/>
      <c r="GZN21" s="187"/>
      <c r="GZO21" s="187"/>
      <c r="GZP21" s="187"/>
      <c r="GZQ21" s="187"/>
      <c r="GZR21" s="187"/>
      <c r="GZS21" s="187"/>
      <c r="GZT21" s="187"/>
      <c r="GZU21" s="187"/>
      <c r="GZV21" s="187"/>
      <c r="GZW21" s="187"/>
      <c r="GZX21" s="187"/>
      <c r="GZY21" s="187"/>
      <c r="GZZ21" s="187"/>
      <c r="HAA21" s="187"/>
      <c r="HAB21" s="187"/>
      <c r="HAC21" s="187"/>
      <c r="HAD21" s="187"/>
      <c r="HAE21" s="187"/>
      <c r="HAF21" s="187"/>
      <c r="HAG21" s="187"/>
      <c r="HAH21" s="187"/>
      <c r="HAI21" s="187"/>
      <c r="HAJ21" s="187"/>
      <c r="HAK21" s="187"/>
      <c r="HAL21" s="187"/>
      <c r="HAM21" s="187"/>
      <c r="HAN21" s="187"/>
      <c r="HAO21" s="187"/>
      <c r="HAP21" s="187"/>
      <c r="HAQ21" s="187"/>
      <c r="HAR21" s="187"/>
      <c r="HAS21" s="187"/>
      <c r="HAT21" s="187"/>
      <c r="HAU21" s="187"/>
      <c r="HAV21" s="187"/>
      <c r="HAW21" s="187"/>
      <c r="HAX21" s="187"/>
      <c r="HAY21" s="187"/>
      <c r="HAZ21" s="187"/>
      <c r="HBA21" s="187"/>
      <c r="HBB21" s="187"/>
      <c r="HBC21" s="187"/>
      <c r="HBD21" s="187"/>
      <c r="HBE21" s="187"/>
      <c r="HBF21" s="187"/>
      <c r="HBG21" s="187"/>
      <c r="HBH21" s="187"/>
      <c r="HBI21" s="187"/>
      <c r="HBJ21" s="187"/>
      <c r="HBK21" s="187"/>
      <c r="HBL21" s="187"/>
      <c r="HBM21" s="187"/>
      <c r="HBN21" s="187"/>
      <c r="HBO21" s="187"/>
      <c r="HBP21" s="187"/>
      <c r="HBQ21" s="187"/>
      <c r="HBR21" s="187"/>
      <c r="HBS21" s="187"/>
      <c r="HBT21" s="187"/>
      <c r="HBU21" s="187"/>
      <c r="HBV21" s="187"/>
      <c r="HBW21" s="187"/>
      <c r="HBX21" s="187"/>
      <c r="HBY21" s="187"/>
      <c r="HBZ21" s="187"/>
      <c r="HCA21" s="187"/>
      <c r="HCB21" s="187"/>
      <c r="HCC21" s="187"/>
      <c r="HCD21" s="187"/>
      <c r="HCE21" s="187"/>
      <c r="HCF21" s="187"/>
      <c r="HCG21" s="187"/>
      <c r="HCH21" s="187"/>
      <c r="HCI21" s="187"/>
      <c r="HCJ21" s="187"/>
      <c r="HCK21" s="187"/>
      <c r="HCL21" s="187"/>
      <c r="HCM21" s="187"/>
      <c r="HCN21" s="187"/>
      <c r="HCO21" s="187"/>
      <c r="HCP21" s="187"/>
      <c r="HCQ21" s="187"/>
      <c r="HCR21" s="187"/>
      <c r="HCS21" s="187"/>
      <c r="HCT21" s="187"/>
      <c r="HCU21" s="187"/>
      <c r="HCV21" s="187"/>
      <c r="HCW21" s="187"/>
      <c r="HCX21" s="187"/>
      <c r="HCY21" s="187"/>
      <c r="HCZ21" s="187"/>
      <c r="HDA21" s="187"/>
      <c r="HDB21" s="187"/>
      <c r="HDC21" s="187"/>
      <c r="HDD21" s="187"/>
      <c r="HDE21" s="187"/>
      <c r="HDF21" s="187"/>
      <c r="HDG21" s="187"/>
      <c r="HDH21" s="187"/>
      <c r="HDI21" s="187"/>
      <c r="HDJ21" s="187"/>
      <c r="HDK21" s="187"/>
      <c r="HDL21" s="187"/>
      <c r="HDM21" s="187"/>
      <c r="HDN21" s="187"/>
      <c r="HDO21" s="187"/>
      <c r="HDP21" s="187"/>
      <c r="HDQ21" s="187"/>
      <c r="HDR21" s="187"/>
      <c r="HDS21" s="187"/>
      <c r="HDT21" s="187"/>
      <c r="HDU21" s="187"/>
      <c r="HDV21" s="187"/>
      <c r="HDW21" s="187"/>
      <c r="HDX21" s="187"/>
      <c r="HDY21" s="187"/>
      <c r="HDZ21" s="187"/>
      <c r="HEA21" s="187"/>
      <c r="HEB21" s="187"/>
      <c r="HEC21" s="187"/>
      <c r="HED21" s="187"/>
      <c r="HEE21" s="187"/>
      <c r="HEF21" s="187"/>
      <c r="HEG21" s="187"/>
      <c r="HEH21" s="187"/>
      <c r="HEI21" s="187"/>
      <c r="HEJ21" s="187"/>
      <c r="HEK21" s="187"/>
      <c r="HEL21" s="187"/>
      <c r="HEM21" s="187"/>
      <c r="HEN21" s="187"/>
      <c r="HEO21" s="187"/>
      <c r="HEP21" s="187"/>
      <c r="HEQ21" s="187"/>
      <c r="HER21" s="187"/>
      <c r="HES21" s="187"/>
      <c r="HET21" s="187"/>
      <c r="HEU21" s="187"/>
      <c r="HEV21" s="187"/>
      <c r="HEW21" s="187"/>
      <c r="HEX21" s="187"/>
      <c r="HEY21" s="187"/>
      <c r="HEZ21" s="187"/>
      <c r="HFA21" s="187"/>
      <c r="HFB21" s="187"/>
      <c r="HFC21" s="187"/>
      <c r="HFD21" s="187"/>
      <c r="HFE21" s="187"/>
      <c r="HFF21" s="187"/>
      <c r="HFG21" s="187"/>
      <c r="HFH21" s="187"/>
      <c r="HFI21" s="187"/>
      <c r="HFJ21" s="187"/>
      <c r="HFK21" s="187"/>
      <c r="HFL21" s="187"/>
      <c r="HFM21" s="187"/>
      <c r="HFN21" s="187"/>
      <c r="HFO21" s="187"/>
      <c r="HFP21" s="187"/>
      <c r="HFQ21" s="187"/>
      <c r="HFR21" s="187"/>
      <c r="HFS21" s="187"/>
      <c r="HFT21" s="187"/>
      <c r="HFU21" s="187"/>
      <c r="HFV21" s="187"/>
      <c r="HFW21" s="187"/>
      <c r="HFX21" s="187"/>
      <c r="HFY21" s="187"/>
      <c r="HFZ21" s="187"/>
      <c r="HGA21" s="187"/>
      <c r="HGB21" s="187"/>
      <c r="HGC21" s="187"/>
      <c r="HGD21" s="187"/>
      <c r="HGE21" s="187"/>
      <c r="HGF21" s="187"/>
      <c r="HGG21" s="187"/>
      <c r="HGH21" s="187"/>
      <c r="HGI21" s="187"/>
      <c r="HGJ21" s="187"/>
      <c r="HGK21" s="187"/>
      <c r="HGL21" s="187"/>
      <c r="HGM21" s="187"/>
      <c r="HGN21" s="187"/>
      <c r="HGO21" s="187"/>
      <c r="HGP21" s="187"/>
      <c r="HGQ21" s="187"/>
      <c r="HGR21" s="187"/>
      <c r="HGS21" s="187"/>
      <c r="HGT21" s="187"/>
      <c r="HGU21" s="187"/>
      <c r="HGV21" s="187"/>
      <c r="HGW21" s="187"/>
      <c r="HGX21" s="187"/>
      <c r="HGY21" s="187"/>
      <c r="HGZ21" s="187"/>
      <c r="HHA21" s="187"/>
      <c r="HHB21" s="187"/>
      <c r="HHC21" s="187"/>
      <c r="HHD21" s="187"/>
      <c r="HHE21" s="187"/>
      <c r="HHF21" s="187"/>
      <c r="HHG21" s="187"/>
      <c r="HHH21" s="187"/>
      <c r="HHI21" s="187"/>
      <c r="HHJ21" s="187"/>
      <c r="HHK21" s="187"/>
      <c r="HHL21" s="187"/>
      <c r="HHM21" s="187"/>
      <c r="HHN21" s="187"/>
      <c r="HHO21" s="187"/>
      <c r="HHP21" s="187"/>
      <c r="HHQ21" s="187"/>
      <c r="HHR21" s="187"/>
      <c r="HHS21" s="187"/>
      <c r="HHT21" s="187"/>
      <c r="HHU21" s="187"/>
      <c r="HHV21" s="187"/>
      <c r="HHW21" s="187"/>
      <c r="HHX21" s="187"/>
      <c r="HHY21" s="187"/>
      <c r="HHZ21" s="187"/>
      <c r="HIA21" s="187"/>
      <c r="HIB21" s="187"/>
      <c r="HIC21" s="187"/>
      <c r="HID21" s="187"/>
      <c r="HIE21" s="187"/>
      <c r="HIF21" s="187"/>
      <c r="HIG21" s="187"/>
      <c r="HIH21" s="187"/>
      <c r="HII21" s="187"/>
      <c r="HIJ21" s="187"/>
      <c r="HIK21" s="187"/>
      <c r="HIL21" s="187"/>
      <c r="HIM21" s="187"/>
      <c r="HIN21" s="187"/>
      <c r="HIO21" s="187"/>
      <c r="HIP21" s="187"/>
      <c r="HIQ21" s="187"/>
      <c r="HIR21" s="187"/>
      <c r="HIS21" s="187"/>
      <c r="HIT21" s="187"/>
      <c r="HIU21" s="187"/>
      <c r="HIV21" s="187"/>
      <c r="HIW21" s="187"/>
      <c r="HIX21" s="187"/>
      <c r="HIY21" s="187"/>
      <c r="HIZ21" s="187"/>
      <c r="HJA21" s="187"/>
      <c r="HJB21" s="187"/>
      <c r="HJC21" s="187"/>
      <c r="HJD21" s="187"/>
      <c r="HJE21" s="187"/>
      <c r="HJF21" s="187"/>
      <c r="HJG21" s="187"/>
      <c r="HJH21" s="187"/>
      <c r="HJI21" s="187"/>
      <c r="HJJ21" s="187"/>
      <c r="HJK21" s="187"/>
      <c r="HJL21" s="187"/>
      <c r="HJM21" s="187"/>
      <c r="HJN21" s="187"/>
      <c r="HJO21" s="187"/>
      <c r="HJP21" s="187"/>
      <c r="HJQ21" s="187"/>
      <c r="HJR21" s="187"/>
      <c r="HJS21" s="187"/>
      <c r="HJT21" s="187"/>
      <c r="HJU21" s="187"/>
      <c r="HJV21" s="187"/>
      <c r="HJW21" s="187"/>
      <c r="HJX21" s="187"/>
      <c r="HJY21" s="187"/>
      <c r="HJZ21" s="187"/>
      <c r="HKA21" s="187"/>
      <c r="HKB21" s="187"/>
      <c r="HKC21" s="187"/>
      <c r="HKD21" s="187"/>
      <c r="HKE21" s="187"/>
      <c r="HKF21" s="187"/>
      <c r="HKG21" s="187"/>
      <c r="HKH21" s="187"/>
      <c r="HKI21" s="187"/>
      <c r="HKJ21" s="187"/>
      <c r="HKK21" s="187"/>
      <c r="HKL21" s="187"/>
      <c r="HKM21" s="187"/>
      <c r="HKN21" s="187"/>
      <c r="HKO21" s="187"/>
      <c r="HKP21" s="187"/>
      <c r="HKQ21" s="187"/>
      <c r="HKR21" s="187"/>
      <c r="HKS21" s="187"/>
      <c r="HKT21" s="187"/>
      <c r="HKU21" s="187"/>
      <c r="HKV21" s="187"/>
      <c r="HKW21" s="187"/>
      <c r="HKX21" s="187"/>
      <c r="HKY21" s="187"/>
      <c r="HKZ21" s="187"/>
      <c r="HLA21" s="187"/>
      <c r="HLB21" s="187"/>
      <c r="HLC21" s="187"/>
      <c r="HLD21" s="187"/>
      <c r="HLE21" s="187"/>
      <c r="HLF21" s="187"/>
      <c r="HLG21" s="187"/>
      <c r="HLH21" s="187"/>
      <c r="HLI21" s="187"/>
      <c r="HLJ21" s="187"/>
      <c r="HLK21" s="187"/>
      <c r="HLL21" s="187"/>
      <c r="HLM21" s="187"/>
      <c r="HLN21" s="187"/>
      <c r="HLO21" s="187"/>
      <c r="HLP21" s="187"/>
      <c r="HLQ21" s="187"/>
      <c r="HLR21" s="187"/>
      <c r="HLS21" s="187"/>
      <c r="HLT21" s="187"/>
      <c r="HLU21" s="187"/>
      <c r="HLV21" s="187"/>
      <c r="HLW21" s="187"/>
      <c r="HLX21" s="187"/>
      <c r="HLY21" s="187"/>
      <c r="HLZ21" s="187"/>
      <c r="HMA21" s="187"/>
      <c r="HMB21" s="187"/>
      <c r="HMC21" s="187"/>
      <c r="HMD21" s="187"/>
      <c r="HME21" s="187"/>
      <c r="HMF21" s="187"/>
      <c r="HMG21" s="187"/>
      <c r="HMH21" s="187"/>
      <c r="HMI21" s="187"/>
      <c r="HMJ21" s="187"/>
      <c r="HMK21" s="187"/>
      <c r="HML21" s="187"/>
      <c r="HMM21" s="187"/>
      <c r="HMN21" s="187"/>
      <c r="HMO21" s="187"/>
      <c r="HMP21" s="187"/>
      <c r="HMQ21" s="187"/>
      <c r="HMR21" s="187"/>
      <c r="HMS21" s="187"/>
      <c r="HMT21" s="187"/>
      <c r="HMU21" s="187"/>
      <c r="HMV21" s="187"/>
      <c r="HMW21" s="187"/>
      <c r="HMX21" s="187"/>
      <c r="HMY21" s="187"/>
      <c r="HMZ21" s="187"/>
      <c r="HNA21" s="187"/>
      <c r="HNB21" s="187"/>
      <c r="HNC21" s="187"/>
      <c r="HND21" s="187"/>
      <c r="HNE21" s="187"/>
      <c r="HNF21" s="187"/>
      <c r="HNG21" s="187"/>
      <c r="HNH21" s="187"/>
      <c r="HNI21" s="187"/>
      <c r="HNJ21" s="187"/>
      <c r="HNK21" s="187"/>
      <c r="HNL21" s="187"/>
      <c r="HNM21" s="187"/>
      <c r="HNN21" s="187"/>
      <c r="HNO21" s="187"/>
      <c r="HNP21" s="187"/>
      <c r="HNQ21" s="187"/>
      <c r="HNR21" s="187"/>
      <c r="HNS21" s="187"/>
      <c r="HNT21" s="187"/>
      <c r="HNU21" s="187"/>
      <c r="HNV21" s="187"/>
      <c r="HNW21" s="187"/>
      <c r="HNX21" s="187"/>
      <c r="HNY21" s="187"/>
      <c r="HNZ21" s="187"/>
      <c r="HOA21" s="187"/>
      <c r="HOB21" s="187"/>
      <c r="HOC21" s="187"/>
      <c r="HOD21" s="187"/>
      <c r="HOE21" s="187"/>
      <c r="HOF21" s="187"/>
      <c r="HOG21" s="187"/>
      <c r="HOH21" s="187"/>
      <c r="HOI21" s="187"/>
      <c r="HOJ21" s="187"/>
      <c r="HOK21" s="187"/>
      <c r="HOL21" s="187"/>
      <c r="HOM21" s="187"/>
      <c r="HON21" s="187"/>
      <c r="HOO21" s="187"/>
      <c r="HOP21" s="187"/>
      <c r="HOQ21" s="187"/>
      <c r="HOR21" s="187"/>
      <c r="HOS21" s="187"/>
      <c r="HOT21" s="187"/>
      <c r="HOU21" s="187"/>
      <c r="HOV21" s="187"/>
      <c r="HOW21" s="187"/>
      <c r="HOX21" s="187"/>
      <c r="HOY21" s="187"/>
      <c r="HOZ21" s="187"/>
      <c r="HPA21" s="187"/>
      <c r="HPB21" s="187"/>
      <c r="HPC21" s="187"/>
      <c r="HPD21" s="187"/>
      <c r="HPE21" s="187"/>
      <c r="HPF21" s="187"/>
      <c r="HPG21" s="187"/>
      <c r="HPH21" s="187"/>
      <c r="HPI21" s="187"/>
      <c r="HPJ21" s="187"/>
      <c r="HPK21" s="187"/>
      <c r="HPL21" s="187"/>
      <c r="HPM21" s="187"/>
      <c r="HPN21" s="187"/>
      <c r="HPO21" s="187"/>
      <c r="HPP21" s="187"/>
      <c r="HPQ21" s="187"/>
      <c r="HPR21" s="187"/>
      <c r="HPS21" s="187"/>
      <c r="HPT21" s="187"/>
      <c r="HPU21" s="187"/>
      <c r="HPV21" s="187"/>
      <c r="HPW21" s="187"/>
      <c r="HPX21" s="187"/>
      <c r="HPY21" s="187"/>
      <c r="HPZ21" s="187"/>
      <c r="HQA21" s="187"/>
      <c r="HQB21" s="187"/>
      <c r="HQC21" s="187"/>
      <c r="HQD21" s="187"/>
      <c r="HQE21" s="187"/>
      <c r="HQF21" s="187"/>
      <c r="HQG21" s="187"/>
      <c r="HQH21" s="187"/>
      <c r="HQI21" s="187"/>
      <c r="HQJ21" s="187"/>
      <c r="HQK21" s="187"/>
      <c r="HQL21" s="187"/>
      <c r="HQM21" s="187"/>
      <c r="HQN21" s="187"/>
      <c r="HQO21" s="187"/>
      <c r="HQP21" s="187"/>
      <c r="HQQ21" s="187"/>
      <c r="HQR21" s="187"/>
      <c r="HQS21" s="187"/>
      <c r="HQT21" s="187"/>
      <c r="HQU21" s="187"/>
      <c r="HQV21" s="187"/>
      <c r="HQW21" s="187"/>
      <c r="HQX21" s="187"/>
      <c r="HQY21" s="187"/>
      <c r="HQZ21" s="187"/>
      <c r="HRA21" s="187"/>
      <c r="HRB21" s="187"/>
      <c r="HRC21" s="187"/>
      <c r="HRD21" s="187"/>
      <c r="HRE21" s="187"/>
      <c r="HRF21" s="187"/>
      <c r="HRG21" s="187"/>
      <c r="HRH21" s="187"/>
      <c r="HRI21" s="187"/>
      <c r="HRJ21" s="187"/>
      <c r="HRK21" s="187"/>
      <c r="HRL21" s="187"/>
      <c r="HRM21" s="187"/>
      <c r="HRN21" s="187"/>
      <c r="HRO21" s="187"/>
      <c r="HRP21" s="187"/>
      <c r="HRQ21" s="187"/>
      <c r="HRR21" s="187"/>
      <c r="HRS21" s="187"/>
      <c r="HRT21" s="187"/>
      <c r="HRU21" s="187"/>
      <c r="HRV21" s="187"/>
      <c r="HRW21" s="187"/>
      <c r="HRX21" s="187"/>
      <c r="HRY21" s="187"/>
      <c r="HRZ21" s="187"/>
      <c r="HSA21" s="187"/>
      <c r="HSB21" s="187"/>
      <c r="HSC21" s="187"/>
      <c r="HSD21" s="187"/>
      <c r="HSE21" s="187"/>
      <c r="HSF21" s="187"/>
      <c r="HSG21" s="187"/>
      <c r="HSH21" s="187"/>
      <c r="HSI21" s="187"/>
      <c r="HSJ21" s="187"/>
      <c r="HSK21" s="187"/>
      <c r="HSL21" s="187"/>
      <c r="HSM21" s="187"/>
      <c r="HSN21" s="187"/>
      <c r="HSO21" s="187"/>
      <c r="HSP21" s="187"/>
      <c r="HSQ21" s="187"/>
      <c r="HSR21" s="187"/>
      <c r="HSS21" s="187"/>
      <c r="HST21" s="187"/>
      <c r="HSU21" s="187"/>
      <c r="HSV21" s="187"/>
      <c r="HSW21" s="187"/>
      <c r="HSX21" s="187"/>
      <c r="HSY21" s="187"/>
      <c r="HSZ21" s="187"/>
      <c r="HTA21" s="187"/>
      <c r="HTB21" s="187"/>
      <c r="HTC21" s="187"/>
      <c r="HTD21" s="187"/>
      <c r="HTE21" s="187"/>
      <c r="HTF21" s="187"/>
      <c r="HTG21" s="187"/>
      <c r="HTH21" s="187"/>
      <c r="HTI21" s="187"/>
      <c r="HTJ21" s="187"/>
      <c r="HTK21" s="187"/>
      <c r="HTL21" s="187"/>
      <c r="HTM21" s="187"/>
      <c r="HTN21" s="187"/>
      <c r="HTO21" s="187"/>
      <c r="HTP21" s="187"/>
      <c r="HTQ21" s="187"/>
      <c r="HTR21" s="187"/>
      <c r="HTS21" s="187"/>
      <c r="HTT21" s="187"/>
      <c r="HTU21" s="187"/>
      <c r="HTV21" s="187"/>
      <c r="HTW21" s="187"/>
      <c r="HTX21" s="187"/>
      <c r="HTY21" s="187"/>
      <c r="HTZ21" s="187"/>
      <c r="HUA21" s="187"/>
      <c r="HUB21" s="187"/>
      <c r="HUC21" s="187"/>
      <c r="HUD21" s="187"/>
      <c r="HUE21" s="187"/>
      <c r="HUF21" s="187"/>
      <c r="HUG21" s="187"/>
      <c r="HUH21" s="187"/>
      <c r="HUI21" s="187"/>
      <c r="HUJ21" s="187"/>
      <c r="HUK21" s="187"/>
      <c r="HUL21" s="187"/>
      <c r="HUM21" s="187"/>
      <c r="HUN21" s="187"/>
      <c r="HUO21" s="187"/>
      <c r="HUP21" s="187"/>
      <c r="HUQ21" s="187"/>
      <c r="HUR21" s="187"/>
      <c r="HUS21" s="187"/>
      <c r="HUT21" s="187"/>
      <c r="HUU21" s="187"/>
      <c r="HUV21" s="187"/>
      <c r="HUW21" s="187"/>
      <c r="HUX21" s="187"/>
      <c r="HUY21" s="187"/>
      <c r="HUZ21" s="187"/>
      <c r="HVA21" s="187"/>
      <c r="HVB21" s="187"/>
      <c r="HVC21" s="187"/>
      <c r="HVD21" s="187"/>
      <c r="HVE21" s="187"/>
      <c r="HVF21" s="187"/>
      <c r="HVG21" s="187"/>
      <c r="HVH21" s="187"/>
      <c r="HVI21" s="187"/>
      <c r="HVJ21" s="187"/>
      <c r="HVK21" s="187"/>
      <c r="HVL21" s="187"/>
      <c r="HVM21" s="187"/>
      <c r="HVN21" s="187"/>
      <c r="HVO21" s="187"/>
      <c r="HVP21" s="187"/>
      <c r="HVQ21" s="187"/>
      <c r="HVR21" s="187"/>
      <c r="HVS21" s="187"/>
      <c r="HVT21" s="187"/>
      <c r="HVU21" s="187"/>
      <c r="HVV21" s="187"/>
      <c r="HVW21" s="187"/>
      <c r="HVX21" s="187"/>
      <c r="HVY21" s="187"/>
      <c r="HVZ21" s="187"/>
      <c r="HWA21" s="187"/>
      <c r="HWB21" s="187"/>
      <c r="HWC21" s="187"/>
      <c r="HWD21" s="187"/>
      <c r="HWE21" s="187"/>
      <c r="HWF21" s="187"/>
      <c r="HWG21" s="187"/>
      <c r="HWH21" s="187"/>
      <c r="HWI21" s="187"/>
      <c r="HWJ21" s="187"/>
      <c r="HWK21" s="187"/>
      <c r="HWL21" s="187"/>
      <c r="HWM21" s="187"/>
      <c r="HWN21" s="187"/>
      <c r="HWO21" s="187"/>
      <c r="HWP21" s="187"/>
      <c r="HWQ21" s="187"/>
      <c r="HWR21" s="187"/>
      <c r="HWS21" s="187"/>
      <c r="HWT21" s="187"/>
      <c r="HWU21" s="187"/>
      <c r="HWV21" s="187"/>
      <c r="HWW21" s="187"/>
      <c r="HWX21" s="187"/>
      <c r="HWY21" s="187"/>
      <c r="HWZ21" s="187"/>
      <c r="HXA21" s="187"/>
      <c r="HXB21" s="187"/>
      <c r="HXC21" s="187"/>
      <c r="HXD21" s="187"/>
      <c r="HXE21" s="187"/>
      <c r="HXF21" s="187"/>
      <c r="HXG21" s="187"/>
      <c r="HXH21" s="187"/>
      <c r="HXI21" s="187"/>
      <c r="HXJ21" s="187"/>
      <c r="HXK21" s="187"/>
      <c r="HXL21" s="187"/>
      <c r="HXM21" s="187"/>
      <c r="HXN21" s="187"/>
      <c r="HXO21" s="187"/>
      <c r="HXP21" s="187"/>
      <c r="HXQ21" s="187"/>
      <c r="HXR21" s="187"/>
      <c r="HXS21" s="187"/>
      <c r="HXT21" s="187"/>
      <c r="HXU21" s="187"/>
      <c r="HXV21" s="187"/>
      <c r="HXW21" s="187"/>
      <c r="HXX21" s="187"/>
      <c r="HXY21" s="187"/>
      <c r="HXZ21" s="187"/>
      <c r="HYA21" s="187"/>
      <c r="HYB21" s="187"/>
      <c r="HYC21" s="187"/>
      <c r="HYD21" s="187"/>
      <c r="HYE21" s="187"/>
      <c r="HYF21" s="187"/>
      <c r="HYG21" s="187"/>
      <c r="HYH21" s="187"/>
      <c r="HYI21" s="187"/>
      <c r="HYJ21" s="187"/>
      <c r="HYK21" s="187"/>
      <c r="HYL21" s="187"/>
      <c r="HYM21" s="187"/>
      <c r="HYN21" s="187"/>
      <c r="HYO21" s="187"/>
      <c r="HYP21" s="187"/>
      <c r="HYQ21" s="187"/>
      <c r="HYR21" s="187"/>
      <c r="HYS21" s="187"/>
      <c r="HYT21" s="187"/>
      <c r="HYU21" s="187"/>
      <c r="HYV21" s="187"/>
      <c r="HYW21" s="187"/>
      <c r="HYX21" s="187"/>
      <c r="HYY21" s="187"/>
      <c r="HYZ21" s="187"/>
      <c r="HZA21" s="187"/>
      <c r="HZB21" s="187"/>
      <c r="HZC21" s="187"/>
      <c r="HZD21" s="187"/>
      <c r="HZE21" s="187"/>
      <c r="HZF21" s="187"/>
      <c r="HZG21" s="187"/>
      <c r="HZH21" s="187"/>
      <c r="HZI21" s="187"/>
      <c r="HZJ21" s="187"/>
      <c r="HZK21" s="187"/>
      <c r="HZL21" s="187"/>
      <c r="HZM21" s="187"/>
      <c r="HZN21" s="187"/>
      <c r="HZO21" s="187"/>
      <c r="HZP21" s="187"/>
      <c r="HZQ21" s="187"/>
      <c r="HZR21" s="187"/>
      <c r="HZS21" s="187"/>
      <c r="HZT21" s="187"/>
      <c r="HZU21" s="187"/>
      <c r="HZV21" s="187"/>
      <c r="HZW21" s="187"/>
      <c r="HZX21" s="187"/>
      <c r="HZY21" s="187"/>
      <c r="HZZ21" s="187"/>
      <c r="IAA21" s="187"/>
      <c r="IAB21" s="187"/>
      <c r="IAC21" s="187"/>
      <c r="IAD21" s="187"/>
      <c r="IAE21" s="187"/>
      <c r="IAF21" s="187"/>
      <c r="IAG21" s="187"/>
      <c r="IAH21" s="187"/>
      <c r="IAI21" s="187"/>
      <c r="IAJ21" s="187"/>
      <c r="IAK21" s="187"/>
      <c r="IAL21" s="187"/>
      <c r="IAM21" s="187"/>
      <c r="IAN21" s="187"/>
      <c r="IAO21" s="187"/>
      <c r="IAP21" s="187"/>
      <c r="IAQ21" s="187"/>
      <c r="IAR21" s="187"/>
      <c r="IAS21" s="187"/>
      <c r="IAT21" s="187"/>
      <c r="IAU21" s="187"/>
      <c r="IAV21" s="187"/>
      <c r="IAW21" s="187"/>
      <c r="IAX21" s="187"/>
      <c r="IAY21" s="187"/>
      <c r="IAZ21" s="187"/>
      <c r="IBA21" s="187"/>
      <c r="IBB21" s="187"/>
      <c r="IBC21" s="187"/>
      <c r="IBD21" s="187"/>
      <c r="IBE21" s="187"/>
      <c r="IBF21" s="187"/>
      <c r="IBG21" s="187"/>
      <c r="IBH21" s="187"/>
      <c r="IBI21" s="187"/>
      <c r="IBJ21" s="187"/>
      <c r="IBK21" s="187"/>
      <c r="IBL21" s="187"/>
      <c r="IBM21" s="187"/>
      <c r="IBN21" s="187"/>
      <c r="IBO21" s="187"/>
      <c r="IBP21" s="187"/>
      <c r="IBQ21" s="187"/>
      <c r="IBR21" s="187"/>
      <c r="IBS21" s="187"/>
      <c r="IBT21" s="187"/>
      <c r="IBU21" s="187"/>
      <c r="IBV21" s="187"/>
      <c r="IBW21" s="187"/>
      <c r="IBX21" s="187"/>
      <c r="IBY21" s="187"/>
      <c r="IBZ21" s="187"/>
      <c r="ICA21" s="187"/>
      <c r="ICB21" s="187"/>
      <c r="ICC21" s="187"/>
      <c r="ICD21" s="187"/>
      <c r="ICE21" s="187"/>
      <c r="ICF21" s="187"/>
      <c r="ICG21" s="187"/>
      <c r="ICH21" s="187"/>
      <c r="ICI21" s="187"/>
      <c r="ICJ21" s="187"/>
      <c r="ICK21" s="187"/>
      <c r="ICL21" s="187"/>
      <c r="ICM21" s="187"/>
      <c r="ICN21" s="187"/>
      <c r="ICO21" s="187"/>
      <c r="ICP21" s="187"/>
      <c r="ICQ21" s="187"/>
      <c r="ICR21" s="187"/>
      <c r="ICS21" s="187"/>
      <c r="ICT21" s="187"/>
      <c r="ICU21" s="187"/>
      <c r="ICV21" s="187"/>
      <c r="ICW21" s="187"/>
      <c r="ICX21" s="187"/>
      <c r="ICY21" s="187"/>
      <c r="ICZ21" s="187"/>
      <c r="IDA21" s="187"/>
      <c r="IDB21" s="187"/>
      <c r="IDC21" s="187"/>
      <c r="IDD21" s="187"/>
      <c r="IDE21" s="187"/>
      <c r="IDF21" s="187"/>
      <c r="IDG21" s="187"/>
      <c r="IDH21" s="187"/>
      <c r="IDI21" s="187"/>
      <c r="IDJ21" s="187"/>
      <c r="IDK21" s="187"/>
      <c r="IDL21" s="187"/>
      <c r="IDM21" s="187"/>
      <c r="IDN21" s="187"/>
      <c r="IDO21" s="187"/>
      <c r="IDP21" s="187"/>
      <c r="IDQ21" s="187"/>
      <c r="IDR21" s="187"/>
      <c r="IDS21" s="187"/>
      <c r="IDT21" s="187"/>
      <c r="IDU21" s="187"/>
      <c r="IDV21" s="187"/>
      <c r="IDW21" s="187"/>
      <c r="IDX21" s="187"/>
      <c r="IDY21" s="187"/>
      <c r="IDZ21" s="187"/>
      <c r="IEA21" s="187"/>
      <c r="IEB21" s="187"/>
      <c r="IEC21" s="187"/>
      <c r="IED21" s="187"/>
      <c r="IEE21" s="187"/>
      <c r="IEF21" s="187"/>
      <c r="IEG21" s="187"/>
      <c r="IEH21" s="187"/>
      <c r="IEI21" s="187"/>
      <c r="IEJ21" s="187"/>
      <c r="IEK21" s="187"/>
      <c r="IEL21" s="187"/>
      <c r="IEM21" s="187"/>
      <c r="IEN21" s="187"/>
      <c r="IEO21" s="187"/>
      <c r="IEP21" s="187"/>
      <c r="IEQ21" s="187"/>
      <c r="IER21" s="187"/>
      <c r="IES21" s="187"/>
      <c r="IET21" s="187"/>
      <c r="IEU21" s="187"/>
      <c r="IEV21" s="187"/>
      <c r="IEW21" s="187"/>
      <c r="IEX21" s="187"/>
      <c r="IEY21" s="187"/>
      <c r="IEZ21" s="187"/>
      <c r="IFA21" s="187"/>
      <c r="IFB21" s="187"/>
      <c r="IFC21" s="187"/>
      <c r="IFD21" s="187"/>
      <c r="IFE21" s="187"/>
      <c r="IFF21" s="187"/>
      <c r="IFG21" s="187"/>
      <c r="IFH21" s="187"/>
      <c r="IFI21" s="187"/>
      <c r="IFJ21" s="187"/>
      <c r="IFK21" s="187"/>
      <c r="IFL21" s="187"/>
      <c r="IFM21" s="187"/>
      <c r="IFN21" s="187"/>
      <c r="IFO21" s="187"/>
      <c r="IFP21" s="187"/>
      <c r="IFQ21" s="187"/>
      <c r="IFR21" s="187"/>
      <c r="IFS21" s="187"/>
      <c r="IFT21" s="187"/>
      <c r="IFU21" s="187"/>
      <c r="IFV21" s="187"/>
      <c r="IFW21" s="187"/>
      <c r="IFX21" s="187"/>
      <c r="IFY21" s="187"/>
      <c r="IFZ21" s="187"/>
      <c r="IGA21" s="187"/>
      <c r="IGB21" s="187"/>
      <c r="IGC21" s="187"/>
      <c r="IGD21" s="187"/>
      <c r="IGE21" s="187"/>
      <c r="IGF21" s="187"/>
      <c r="IGG21" s="187"/>
      <c r="IGH21" s="187"/>
      <c r="IGI21" s="187"/>
      <c r="IGJ21" s="187"/>
      <c r="IGK21" s="187"/>
      <c r="IGL21" s="187"/>
      <c r="IGM21" s="187"/>
      <c r="IGN21" s="187"/>
      <c r="IGO21" s="187"/>
      <c r="IGP21" s="187"/>
      <c r="IGQ21" s="187"/>
      <c r="IGR21" s="187"/>
      <c r="IGS21" s="187"/>
      <c r="IGT21" s="187"/>
      <c r="IGU21" s="187"/>
      <c r="IGV21" s="187"/>
      <c r="IGW21" s="187"/>
      <c r="IGX21" s="187"/>
      <c r="IGY21" s="187"/>
      <c r="IGZ21" s="187"/>
      <c r="IHA21" s="187"/>
      <c r="IHB21" s="187"/>
      <c r="IHC21" s="187"/>
      <c r="IHD21" s="187"/>
      <c r="IHE21" s="187"/>
      <c r="IHF21" s="187"/>
      <c r="IHG21" s="187"/>
      <c r="IHH21" s="187"/>
      <c r="IHI21" s="187"/>
      <c r="IHJ21" s="187"/>
      <c r="IHK21" s="187"/>
      <c r="IHL21" s="187"/>
      <c r="IHM21" s="187"/>
      <c r="IHN21" s="187"/>
      <c r="IHO21" s="187"/>
      <c r="IHP21" s="187"/>
      <c r="IHQ21" s="187"/>
      <c r="IHR21" s="187"/>
      <c r="IHS21" s="187"/>
      <c r="IHT21" s="187"/>
      <c r="IHU21" s="187"/>
      <c r="IHV21" s="187"/>
      <c r="IHW21" s="187"/>
      <c r="IHX21" s="187"/>
      <c r="IHY21" s="187"/>
      <c r="IHZ21" s="187"/>
      <c r="IIA21" s="187"/>
      <c r="IIB21" s="187"/>
      <c r="IIC21" s="187"/>
      <c r="IID21" s="187"/>
      <c r="IIE21" s="187"/>
      <c r="IIF21" s="187"/>
      <c r="IIG21" s="187"/>
      <c r="IIH21" s="187"/>
      <c r="III21" s="187"/>
      <c r="IIJ21" s="187"/>
      <c r="IIK21" s="187"/>
      <c r="IIL21" s="187"/>
      <c r="IIM21" s="187"/>
      <c r="IIN21" s="187"/>
      <c r="IIO21" s="187"/>
      <c r="IIP21" s="187"/>
      <c r="IIQ21" s="187"/>
      <c r="IIR21" s="187"/>
      <c r="IIS21" s="187"/>
      <c r="IIT21" s="187"/>
      <c r="IIU21" s="187"/>
      <c r="IIV21" s="187"/>
      <c r="IIW21" s="187"/>
      <c r="IIX21" s="187"/>
      <c r="IIY21" s="187"/>
      <c r="IIZ21" s="187"/>
      <c r="IJA21" s="187"/>
      <c r="IJB21" s="187"/>
      <c r="IJC21" s="187"/>
      <c r="IJD21" s="187"/>
      <c r="IJE21" s="187"/>
      <c r="IJF21" s="187"/>
      <c r="IJG21" s="187"/>
      <c r="IJH21" s="187"/>
      <c r="IJI21" s="187"/>
      <c r="IJJ21" s="187"/>
      <c r="IJK21" s="187"/>
      <c r="IJL21" s="187"/>
      <c r="IJM21" s="187"/>
      <c r="IJN21" s="187"/>
      <c r="IJO21" s="187"/>
      <c r="IJP21" s="187"/>
      <c r="IJQ21" s="187"/>
      <c r="IJR21" s="187"/>
      <c r="IJS21" s="187"/>
      <c r="IJT21" s="187"/>
      <c r="IJU21" s="187"/>
      <c r="IJV21" s="187"/>
      <c r="IJW21" s="187"/>
      <c r="IJX21" s="187"/>
      <c r="IJY21" s="187"/>
      <c r="IJZ21" s="187"/>
      <c r="IKA21" s="187"/>
      <c r="IKB21" s="187"/>
      <c r="IKC21" s="187"/>
      <c r="IKD21" s="187"/>
      <c r="IKE21" s="187"/>
      <c r="IKF21" s="187"/>
      <c r="IKG21" s="187"/>
      <c r="IKH21" s="187"/>
      <c r="IKI21" s="187"/>
      <c r="IKJ21" s="187"/>
      <c r="IKK21" s="187"/>
      <c r="IKL21" s="187"/>
      <c r="IKM21" s="187"/>
      <c r="IKN21" s="187"/>
      <c r="IKO21" s="187"/>
      <c r="IKP21" s="187"/>
      <c r="IKQ21" s="187"/>
      <c r="IKR21" s="187"/>
      <c r="IKS21" s="187"/>
      <c r="IKT21" s="187"/>
      <c r="IKU21" s="187"/>
      <c r="IKV21" s="187"/>
      <c r="IKW21" s="187"/>
      <c r="IKX21" s="187"/>
      <c r="IKY21" s="187"/>
      <c r="IKZ21" s="187"/>
      <c r="ILA21" s="187"/>
      <c r="ILB21" s="187"/>
      <c r="ILC21" s="187"/>
      <c r="ILD21" s="187"/>
      <c r="ILE21" s="187"/>
      <c r="ILF21" s="187"/>
      <c r="ILG21" s="187"/>
      <c r="ILH21" s="187"/>
      <c r="ILI21" s="187"/>
      <c r="ILJ21" s="187"/>
      <c r="ILK21" s="187"/>
      <c r="ILL21" s="187"/>
      <c r="ILM21" s="187"/>
      <c r="ILN21" s="187"/>
      <c r="ILO21" s="187"/>
      <c r="ILP21" s="187"/>
      <c r="ILQ21" s="187"/>
      <c r="ILR21" s="187"/>
      <c r="ILS21" s="187"/>
      <c r="ILT21" s="187"/>
      <c r="ILU21" s="187"/>
      <c r="ILV21" s="187"/>
      <c r="ILW21" s="187"/>
      <c r="ILX21" s="187"/>
      <c r="ILY21" s="187"/>
      <c r="ILZ21" s="187"/>
      <c r="IMA21" s="187"/>
      <c r="IMB21" s="187"/>
      <c r="IMC21" s="187"/>
      <c r="IMD21" s="187"/>
      <c r="IME21" s="187"/>
      <c r="IMF21" s="187"/>
      <c r="IMG21" s="187"/>
      <c r="IMH21" s="187"/>
      <c r="IMI21" s="187"/>
      <c r="IMJ21" s="187"/>
      <c r="IMK21" s="187"/>
      <c r="IML21" s="187"/>
      <c r="IMM21" s="187"/>
      <c r="IMN21" s="187"/>
      <c r="IMO21" s="187"/>
      <c r="IMP21" s="187"/>
      <c r="IMQ21" s="187"/>
      <c r="IMR21" s="187"/>
      <c r="IMS21" s="187"/>
      <c r="IMT21" s="187"/>
      <c r="IMU21" s="187"/>
      <c r="IMV21" s="187"/>
      <c r="IMW21" s="187"/>
      <c r="IMX21" s="187"/>
      <c r="IMY21" s="187"/>
      <c r="IMZ21" s="187"/>
      <c r="INA21" s="187"/>
      <c r="INB21" s="187"/>
      <c r="INC21" s="187"/>
      <c r="IND21" s="187"/>
      <c r="INE21" s="187"/>
      <c r="INF21" s="187"/>
      <c r="ING21" s="187"/>
      <c r="INH21" s="187"/>
      <c r="INI21" s="187"/>
      <c r="INJ21" s="187"/>
      <c r="INK21" s="187"/>
      <c r="INL21" s="187"/>
      <c r="INM21" s="187"/>
      <c r="INN21" s="187"/>
      <c r="INO21" s="187"/>
      <c r="INP21" s="187"/>
      <c r="INQ21" s="187"/>
      <c r="INR21" s="187"/>
      <c r="INS21" s="187"/>
      <c r="INT21" s="187"/>
      <c r="INU21" s="187"/>
      <c r="INV21" s="187"/>
      <c r="INW21" s="187"/>
      <c r="INX21" s="187"/>
      <c r="INY21" s="187"/>
      <c r="INZ21" s="187"/>
      <c r="IOA21" s="187"/>
      <c r="IOB21" s="187"/>
      <c r="IOC21" s="187"/>
      <c r="IOD21" s="187"/>
      <c r="IOE21" s="187"/>
      <c r="IOF21" s="187"/>
      <c r="IOG21" s="187"/>
      <c r="IOH21" s="187"/>
      <c r="IOI21" s="187"/>
      <c r="IOJ21" s="187"/>
      <c r="IOK21" s="187"/>
      <c r="IOL21" s="187"/>
      <c r="IOM21" s="187"/>
      <c r="ION21" s="187"/>
      <c r="IOO21" s="187"/>
      <c r="IOP21" s="187"/>
      <c r="IOQ21" s="187"/>
      <c r="IOR21" s="187"/>
      <c r="IOS21" s="187"/>
      <c r="IOT21" s="187"/>
      <c r="IOU21" s="187"/>
      <c r="IOV21" s="187"/>
      <c r="IOW21" s="187"/>
      <c r="IOX21" s="187"/>
      <c r="IOY21" s="187"/>
      <c r="IOZ21" s="187"/>
      <c r="IPA21" s="187"/>
      <c r="IPB21" s="187"/>
      <c r="IPC21" s="187"/>
      <c r="IPD21" s="187"/>
      <c r="IPE21" s="187"/>
      <c r="IPF21" s="187"/>
      <c r="IPG21" s="187"/>
      <c r="IPH21" s="187"/>
      <c r="IPI21" s="187"/>
      <c r="IPJ21" s="187"/>
      <c r="IPK21" s="187"/>
      <c r="IPL21" s="187"/>
      <c r="IPM21" s="187"/>
      <c r="IPN21" s="187"/>
      <c r="IPO21" s="187"/>
      <c r="IPP21" s="187"/>
      <c r="IPQ21" s="187"/>
      <c r="IPR21" s="187"/>
      <c r="IPS21" s="187"/>
      <c r="IPT21" s="187"/>
      <c r="IPU21" s="187"/>
      <c r="IPV21" s="187"/>
      <c r="IPW21" s="187"/>
      <c r="IPX21" s="187"/>
      <c r="IPY21" s="187"/>
      <c r="IPZ21" s="187"/>
      <c r="IQA21" s="187"/>
      <c r="IQB21" s="187"/>
      <c r="IQC21" s="187"/>
      <c r="IQD21" s="187"/>
      <c r="IQE21" s="187"/>
      <c r="IQF21" s="187"/>
      <c r="IQG21" s="187"/>
      <c r="IQH21" s="187"/>
      <c r="IQI21" s="187"/>
      <c r="IQJ21" s="187"/>
      <c r="IQK21" s="187"/>
      <c r="IQL21" s="187"/>
      <c r="IQM21" s="187"/>
      <c r="IQN21" s="187"/>
      <c r="IQO21" s="187"/>
      <c r="IQP21" s="187"/>
      <c r="IQQ21" s="187"/>
      <c r="IQR21" s="187"/>
      <c r="IQS21" s="187"/>
      <c r="IQT21" s="187"/>
      <c r="IQU21" s="187"/>
      <c r="IQV21" s="187"/>
      <c r="IQW21" s="187"/>
      <c r="IQX21" s="187"/>
      <c r="IQY21" s="187"/>
      <c r="IQZ21" s="187"/>
      <c r="IRA21" s="187"/>
      <c r="IRB21" s="187"/>
      <c r="IRC21" s="187"/>
      <c r="IRD21" s="187"/>
      <c r="IRE21" s="187"/>
      <c r="IRF21" s="187"/>
      <c r="IRG21" s="187"/>
      <c r="IRH21" s="187"/>
      <c r="IRI21" s="187"/>
      <c r="IRJ21" s="187"/>
      <c r="IRK21" s="187"/>
      <c r="IRL21" s="187"/>
      <c r="IRM21" s="187"/>
      <c r="IRN21" s="187"/>
      <c r="IRO21" s="187"/>
      <c r="IRP21" s="187"/>
      <c r="IRQ21" s="187"/>
      <c r="IRR21" s="187"/>
      <c r="IRS21" s="187"/>
      <c r="IRT21" s="187"/>
      <c r="IRU21" s="187"/>
      <c r="IRV21" s="187"/>
      <c r="IRW21" s="187"/>
      <c r="IRX21" s="187"/>
      <c r="IRY21" s="187"/>
      <c r="IRZ21" s="187"/>
      <c r="ISA21" s="187"/>
      <c r="ISB21" s="187"/>
      <c r="ISC21" s="187"/>
      <c r="ISD21" s="187"/>
      <c r="ISE21" s="187"/>
      <c r="ISF21" s="187"/>
      <c r="ISG21" s="187"/>
      <c r="ISH21" s="187"/>
      <c r="ISI21" s="187"/>
      <c r="ISJ21" s="187"/>
      <c r="ISK21" s="187"/>
      <c r="ISL21" s="187"/>
      <c r="ISM21" s="187"/>
      <c r="ISN21" s="187"/>
      <c r="ISO21" s="187"/>
      <c r="ISP21" s="187"/>
      <c r="ISQ21" s="187"/>
      <c r="ISR21" s="187"/>
      <c r="ISS21" s="187"/>
      <c r="IST21" s="187"/>
      <c r="ISU21" s="187"/>
      <c r="ISV21" s="187"/>
      <c r="ISW21" s="187"/>
      <c r="ISX21" s="187"/>
      <c r="ISY21" s="187"/>
      <c r="ISZ21" s="187"/>
      <c r="ITA21" s="187"/>
      <c r="ITB21" s="187"/>
      <c r="ITC21" s="187"/>
      <c r="ITD21" s="187"/>
      <c r="ITE21" s="187"/>
      <c r="ITF21" s="187"/>
      <c r="ITG21" s="187"/>
      <c r="ITH21" s="187"/>
      <c r="ITI21" s="187"/>
      <c r="ITJ21" s="187"/>
      <c r="ITK21" s="187"/>
      <c r="ITL21" s="187"/>
      <c r="ITM21" s="187"/>
      <c r="ITN21" s="187"/>
      <c r="ITO21" s="187"/>
      <c r="ITP21" s="187"/>
      <c r="ITQ21" s="187"/>
      <c r="ITR21" s="187"/>
      <c r="ITS21" s="187"/>
      <c r="ITT21" s="187"/>
      <c r="ITU21" s="187"/>
      <c r="ITV21" s="187"/>
      <c r="ITW21" s="187"/>
      <c r="ITX21" s="187"/>
      <c r="ITY21" s="187"/>
      <c r="ITZ21" s="187"/>
      <c r="IUA21" s="187"/>
      <c r="IUB21" s="187"/>
      <c r="IUC21" s="187"/>
      <c r="IUD21" s="187"/>
      <c r="IUE21" s="187"/>
      <c r="IUF21" s="187"/>
      <c r="IUG21" s="187"/>
      <c r="IUH21" s="187"/>
      <c r="IUI21" s="187"/>
      <c r="IUJ21" s="187"/>
      <c r="IUK21" s="187"/>
      <c r="IUL21" s="187"/>
      <c r="IUM21" s="187"/>
      <c r="IUN21" s="187"/>
      <c r="IUO21" s="187"/>
      <c r="IUP21" s="187"/>
      <c r="IUQ21" s="187"/>
      <c r="IUR21" s="187"/>
      <c r="IUS21" s="187"/>
      <c r="IUT21" s="187"/>
      <c r="IUU21" s="187"/>
      <c r="IUV21" s="187"/>
      <c r="IUW21" s="187"/>
      <c r="IUX21" s="187"/>
      <c r="IUY21" s="187"/>
      <c r="IUZ21" s="187"/>
      <c r="IVA21" s="187"/>
      <c r="IVB21" s="187"/>
      <c r="IVC21" s="187"/>
      <c r="IVD21" s="187"/>
      <c r="IVE21" s="187"/>
      <c r="IVF21" s="187"/>
      <c r="IVG21" s="187"/>
      <c r="IVH21" s="187"/>
      <c r="IVI21" s="187"/>
      <c r="IVJ21" s="187"/>
      <c r="IVK21" s="187"/>
      <c r="IVL21" s="187"/>
      <c r="IVM21" s="187"/>
      <c r="IVN21" s="187"/>
      <c r="IVO21" s="187"/>
      <c r="IVP21" s="187"/>
      <c r="IVQ21" s="187"/>
      <c r="IVR21" s="187"/>
      <c r="IVS21" s="187"/>
      <c r="IVT21" s="187"/>
      <c r="IVU21" s="187"/>
      <c r="IVV21" s="187"/>
      <c r="IVW21" s="187"/>
      <c r="IVX21" s="187"/>
      <c r="IVY21" s="187"/>
      <c r="IVZ21" s="187"/>
      <c r="IWA21" s="187"/>
      <c r="IWB21" s="187"/>
      <c r="IWC21" s="187"/>
      <c r="IWD21" s="187"/>
      <c r="IWE21" s="187"/>
      <c r="IWF21" s="187"/>
      <c r="IWG21" s="187"/>
      <c r="IWH21" s="187"/>
      <c r="IWI21" s="187"/>
      <c r="IWJ21" s="187"/>
      <c r="IWK21" s="187"/>
      <c r="IWL21" s="187"/>
      <c r="IWM21" s="187"/>
      <c r="IWN21" s="187"/>
      <c r="IWO21" s="187"/>
      <c r="IWP21" s="187"/>
      <c r="IWQ21" s="187"/>
      <c r="IWR21" s="187"/>
      <c r="IWS21" s="187"/>
      <c r="IWT21" s="187"/>
      <c r="IWU21" s="187"/>
      <c r="IWV21" s="187"/>
      <c r="IWW21" s="187"/>
      <c r="IWX21" s="187"/>
      <c r="IWY21" s="187"/>
      <c r="IWZ21" s="187"/>
      <c r="IXA21" s="187"/>
      <c r="IXB21" s="187"/>
      <c r="IXC21" s="187"/>
      <c r="IXD21" s="187"/>
      <c r="IXE21" s="187"/>
      <c r="IXF21" s="187"/>
      <c r="IXG21" s="187"/>
      <c r="IXH21" s="187"/>
      <c r="IXI21" s="187"/>
      <c r="IXJ21" s="187"/>
      <c r="IXK21" s="187"/>
      <c r="IXL21" s="187"/>
      <c r="IXM21" s="187"/>
      <c r="IXN21" s="187"/>
      <c r="IXO21" s="187"/>
      <c r="IXP21" s="187"/>
      <c r="IXQ21" s="187"/>
      <c r="IXR21" s="187"/>
      <c r="IXS21" s="187"/>
      <c r="IXT21" s="187"/>
      <c r="IXU21" s="187"/>
      <c r="IXV21" s="187"/>
      <c r="IXW21" s="187"/>
      <c r="IXX21" s="187"/>
      <c r="IXY21" s="187"/>
      <c r="IXZ21" s="187"/>
      <c r="IYA21" s="187"/>
      <c r="IYB21" s="187"/>
      <c r="IYC21" s="187"/>
      <c r="IYD21" s="187"/>
      <c r="IYE21" s="187"/>
      <c r="IYF21" s="187"/>
      <c r="IYG21" s="187"/>
      <c r="IYH21" s="187"/>
      <c r="IYI21" s="187"/>
      <c r="IYJ21" s="187"/>
      <c r="IYK21" s="187"/>
      <c r="IYL21" s="187"/>
      <c r="IYM21" s="187"/>
      <c r="IYN21" s="187"/>
      <c r="IYO21" s="187"/>
      <c r="IYP21" s="187"/>
      <c r="IYQ21" s="187"/>
      <c r="IYR21" s="187"/>
      <c r="IYS21" s="187"/>
      <c r="IYT21" s="187"/>
      <c r="IYU21" s="187"/>
      <c r="IYV21" s="187"/>
      <c r="IYW21" s="187"/>
      <c r="IYX21" s="187"/>
      <c r="IYY21" s="187"/>
      <c r="IYZ21" s="187"/>
      <c r="IZA21" s="187"/>
      <c r="IZB21" s="187"/>
      <c r="IZC21" s="187"/>
      <c r="IZD21" s="187"/>
      <c r="IZE21" s="187"/>
      <c r="IZF21" s="187"/>
      <c r="IZG21" s="187"/>
      <c r="IZH21" s="187"/>
      <c r="IZI21" s="187"/>
      <c r="IZJ21" s="187"/>
      <c r="IZK21" s="187"/>
      <c r="IZL21" s="187"/>
      <c r="IZM21" s="187"/>
      <c r="IZN21" s="187"/>
      <c r="IZO21" s="187"/>
      <c r="IZP21" s="187"/>
      <c r="IZQ21" s="187"/>
      <c r="IZR21" s="187"/>
      <c r="IZS21" s="187"/>
      <c r="IZT21" s="187"/>
      <c r="IZU21" s="187"/>
      <c r="IZV21" s="187"/>
      <c r="IZW21" s="187"/>
      <c r="IZX21" s="187"/>
      <c r="IZY21" s="187"/>
      <c r="IZZ21" s="187"/>
      <c r="JAA21" s="187"/>
      <c r="JAB21" s="187"/>
      <c r="JAC21" s="187"/>
      <c r="JAD21" s="187"/>
      <c r="JAE21" s="187"/>
      <c r="JAF21" s="187"/>
      <c r="JAG21" s="187"/>
      <c r="JAH21" s="187"/>
      <c r="JAI21" s="187"/>
      <c r="JAJ21" s="187"/>
      <c r="JAK21" s="187"/>
      <c r="JAL21" s="187"/>
      <c r="JAM21" s="187"/>
      <c r="JAN21" s="187"/>
      <c r="JAO21" s="187"/>
      <c r="JAP21" s="187"/>
      <c r="JAQ21" s="187"/>
      <c r="JAR21" s="187"/>
      <c r="JAS21" s="187"/>
      <c r="JAT21" s="187"/>
      <c r="JAU21" s="187"/>
      <c r="JAV21" s="187"/>
      <c r="JAW21" s="187"/>
      <c r="JAX21" s="187"/>
      <c r="JAY21" s="187"/>
      <c r="JAZ21" s="187"/>
      <c r="JBA21" s="187"/>
      <c r="JBB21" s="187"/>
      <c r="JBC21" s="187"/>
      <c r="JBD21" s="187"/>
      <c r="JBE21" s="187"/>
      <c r="JBF21" s="187"/>
      <c r="JBG21" s="187"/>
      <c r="JBH21" s="187"/>
      <c r="JBI21" s="187"/>
      <c r="JBJ21" s="187"/>
      <c r="JBK21" s="187"/>
      <c r="JBL21" s="187"/>
      <c r="JBM21" s="187"/>
      <c r="JBN21" s="187"/>
      <c r="JBO21" s="187"/>
      <c r="JBP21" s="187"/>
      <c r="JBQ21" s="187"/>
      <c r="JBR21" s="187"/>
      <c r="JBS21" s="187"/>
      <c r="JBT21" s="187"/>
      <c r="JBU21" s="187"/>
      <c r="JBV21" s="187"/>
      <c r="JBW21" s="187"/>
      <c r="JBX21" s="187"/>
      <c r="JBY21" s="187"/>
      <c r="JBZ21" s="187"/>
      <c r="JCA21" s="187"/>
      <c r="JCB21" s="187"/>
      <c r="JCC21" s="187"/>
      <c r="JCD21" s="187"/>
      <c r="JCE21" s="187"/>
      <c r="JCF21" s="187"/>
      <c r="JCG21" s="187"/>
      <c r="JCH21" s="187"/>
      <c r="JCI21" s="187"/>
      <c r="JCJ21" s="187"/>
      <c r="JCK21" s="187"/>
      <c r="JCL21" s="187"/>
      <c r="JCM21" s="187"/>
      <c r="JCN21" s="187"/>
      <c r="JCO21" s="187"/>
      <c r="JCP21" s="187"/>
      <c r="JCQ21" s="187"/>
      <c r="JCR21" s="187"/>
      <c r="JCS21" s="187"/>
      <c r="JCT21" s="187"/>
      <c r="JCU21" s="187"/>
      <c r="JCV21" s="187"/>
      <c r="JCW21" s="187"/>
      <c r="JCX21" s="187"/>
      <c r="JCY21" s="187"/>
      <c r="JCZ21" s="187"/>
      <c r="JDA21" s="187"/>
      <c r="JDB21" s="187"/>
      <c r="JDC21" s="187"/>
      <c r="JDD21" s="187"/>
      <c r="JDE21" s="187"/>
      <c r="JDF21" s="187"/>
      <c r="JDG21" s="187"/>
      <c r="JDH21" s="187"/>
      <c r="JDI21" s="187"/>
      <c r="JDJ21" s="187"/>
      <c r="JDK21" s="187"/>
      <c r="JDL21" s="187"/>
      <c r="JDM21" s="187"/>
      <c r="JDN21" s="187"/>
      <c r="JDO21" s="187"/>
      <c r="JDP21" s="187"/>
      <c r="JDQ21" s="187"/>
      <c r="JDR21" s="187"/>
      <c r="JDS21" s="187"/>
      <c r="JDT21" s="187"/>
      <c r="JDU21" s="187"/>
      <c r="JDV21" s="187"/>
      <c r="JDW21" s="187"/>
      <c r="JDX21" s="187"/>
      <c r="JDY21" s="187"/>
      <c r="JDZ21" s="187"/>
      <c r="JEA21" s="187"/>
      <c r="JEB21" s="187"/>
      <c r="JEC21" s="187"/>
      <c r="JED21" s="187"/>
      <c r="JEE21" s="187"/>
      <c r="JEF21" s="187"/>
      <c r="JEG21" s="187"/>
      <c r="JEH21" s="187"/>
      <c r="JEI21" s="187"/>
      <c r="JEJ21" s="187"/>
      <c r="JEK21" s="187"/>
      <c r="JEL21" s="187"/>
      <c r="JEM21" s="187"/>
      <c r="JEN21" s="187"/>
      <c r="JEO21" s="187"/>
      <c r="JEP21" s="187"/>
      <c r="JEQ21" s="187"/>
      <c r="JER21" s="187"/>
      <c r="JES21" s="187"/>
      <c r="JET21" s="187"/>
      <c r="JEU21" s="187"/>
      <c r="JEV21" s="187"/>
      <c r="JEW21" s="187"/>
      <c r="JEX21" s="187"/>
      <c r="JEY21" s="187"/>
      <c r="JEZ21" s="187"/>
      <c r="JFA21" s="187"/>
      <c r="JFB21" s="187"/>
      <c r="JFC21" s="187"/>
      <c r="JFD21" s="187"/>
      <c r="JFE21" s="187"/>
      <c r="JFF21" s="187"/>
      <c r="JFG21" s="187"/>
      <c r="JFH21" s="187"/>
      <c r="JFI21" s="187"/>
      <c r="JFJ21" s="187"/>
      <c r="JFK21" s="187"/>
      <c r="JFL21" s="187"/>
      <c r="JFM21" s="187"/>
      <c r="JFN21" s="187"/>
      <c r="JFO21" s="187"/>
      <c r="JFP21" s="187"/>
      <c r="JFQ21" s="187"/>
      <c r="JFR21" s="187"/>
      <c r="JFS21" s="187"/>
      <c r="JFT21" s="187"/>
      <c r="JFU21" s="187"/>
      <c r="JFV21" s="187"/>
      <c r="JFW21" s="187"/>
      <c r="JFX21" s="187"/>
      <c r="JFY21" s="187"/>
      <c r="JFZ21" s="187"/>
      <c r="JGA21" s="187"/>
      <c r="JGB21" s="187"/>
      <c r="JGC21" s="187"/>
      <c r="JGD21" s="187"/>
      <c r="JGE21" s="187"/>
      <c r="JGF21" s="187"/>
      <c r="JGG21" s="187"/>
      <c r="JGH21" s="187"/>
      <c r="JGI21" s="187"/>
      <c r="JGJ21" s="187"/>
      <c r="JGK21" s="187"/>
      <c r="JGL21" s="187"/>
      <c r="JGM21" s="187"/>
      <c r="JGN21" s="187"/>
      <c r="JGO21" s="187"/>
      <c r="JGP21" s="187"/>
      <c r="JGQ21" s="187"/>
      <c r="JGR21" s="187"/>
      <c r="JGS21" s="187"/>
      <c r="JGT21" s="187"/>
      <c r="JGU21" s="187"/>
      <c r="JGV21" s="187"/>
      <c r="JGW21" s="187"/>
      <c r="JGX21" s="187"/>
      <c r="JGY21" s="187"/>
      <c r="JGZ21" s="187"/>
      <c r="JHA21" s="187"/>
      <c r="JHB21" s="187"/>
      <c r="JHC21" s="187"/>
      <c r="JHD21" s="187"/>
      <c r="JHE21" s="187"/>
      <c r="JHF21" s="187"/>
      <c r="JHG21" s="187"/>
      <c r="JHH21" s="187"/>
      <c r="JHI21" s="187"/>
      <c r="JHJ21" s="187"/>
      <c r="JHK21" s="187"/>
      <c r="JHL21" s="187"/>
      <c r="JHM21" s="187"/>
      <c r="JHN21" s="187"/>
      <c r="JHO21" s="187"/>
      <c r="JHP21" s="187"/>
      <c r="JHQ21" s="187"/>
      <c r="JHR21" s="187"/>
      <c r="JHS21" s="187"/>
      <c r="JHT21" s="187"/>
      <c r="JHU21" s="187"/>
      <c r="JHV21" s="187"/>
      <c r="JHW21" s="187"/>
      <c r="JHX21" s="187"/>
      <c r="JHY21" s="187"/>
      <c r="JHZ21" s="187"/>
      <c r="JIA21" s="187"/>
      <c r="JIB21" s="187"/>
      <c r="JIC21" s="187"/>
      <c r="JID21" s="187"/>
      <c r="JIE21" s="187"/>
      <c r="JIF21" s="187"/>
      <c r="JIG21" s="187"/>
      <c r="JIH21" s="187"/>
      <c r="JII21" s="187"/>
      <c r="JIJ21" s="187"/>
      <c r="JIK21" s="187"/>
      <c r="JIL21" s="187"/>
      <c r="JIM21" s="187"/>
      <c r="JIN21" s="187"/>
      <c r="JIO21" s="187"/>
      <c r="JIP21" s="187"/>
      <c r="JIQ21" s="187"/>
      <c r="JIR21" s="187"/>
      <c r="JIS21" s="187"/>
      <c r="JIT21" s="187"/>
      <c r="JIU21" s="187"/>
      <c r="JIV21" s="187"/>
      <c r="JIW21" s="187"/>
      <c r="JIX21" s="187"/>
      <c r="JIY21" s="187"/>
      <c r="JIZ21" s="187"/>
      <c r="JJA21" s="187"/>
      <c r="JJB21" s="187"/>
      <c r="JJC21" s="187"/>
      <c r="JJD21" s="187"/>
      <c r="JJE21" s="187"/>
      <c r="JJF21" s="187"/>
      <c r="JJG21" s="187"/>
      <c r="JJH21" s="187"/>
      <c r="JJI21" s="187"/>
      <c r="JJJ21" s="187"/>
      <c r="JJK21" s="187"/>
      <c r="JJL21" s="187"/>
      <c r="JJM21" s="187"/>
      <c r="JJN21" s="187"/>
      <c r="JJO21" s="187"/>
      <c r="JJP21" s="187"/>
      <c r="JJQ21" s="187"/>
      <c r="JJR21" s="187"/>
      <c r="JJS21" s="187"/>
      <c r="JJT21" s="187"/>
      <c r="JJU21" s="187"/>
      <c r="JJV21" s="187"/>
      <c r="JJW21" s="187"/>
      <c r="JJX21" s="187"/>
      <c r="JJY21" s="187"/>
      <c r="JJZ21" s="187"/>
      <c r="JKA21" s="187"/>
      <c r="JKB21" s="187"/>
      <c r="JKC21" s="187"/>
      <c r="JKD21" s="187"/>
      <c r="JKE21" s="187"/>
      <c r="JKF21" s="187"/>
      <c r="JKG21" s="187"/>
      <c r="JKH21" s="187"/>
      <c r="JKI21" s="187"/>
      <c r="JKJ21" s="187"/>
      <c r="JKK21" s="187"/>
      <c r="JKL21" s="187"/>
      <c r="JKM21" s="187"/>
      <c r="JKN21" s="187"/>
      <c r="JKO21" s="187"/>
      <c r="JKP21" s="187"/>
      <c r="JKQ21" s="187"/>
      <c r="JKR21" s="187"/>
      <c r="JKS21" s="187"/>
      <c r="JKT21" s="187"/>
      <c r="JKU21" s="187"/>
      <c r="JKV21" s="187"/>
      <c r="JKW21" s="187"/>
      <c r="JKX21" s="187"/>
      <c r="JKY21" s="187"/>
      <c r="JKZ21" s="187"/>
      <c r="JLA21" s="187"/>
      <c r="JLB21" s="187"/>
      <c r="JLC21" s="187"/>
      <c r="JLD21" s="187"/>
      <c r="JLE21" s="187"/>
      <c r="JLF21" s="187"/>
      <c r="JLG21" s="187"/>
      <c r="JLH21" s="187"/>
      <c r="JLI21" s="187"/>
      <c r="JLJ21" s="187"/>
      <c r="JLK21" s="187"/>
      <c r="JLL21" s="187"/>
      <c r="JLM21" s="187"/>
      <c r="JLN21" s="187"/>
      <c r="JLO21" s="187"/>
      <c r="JLP21" s="187"/>
      <c r="JLQ21" s="187"/>
      <c r="JLR21" s="187"/>
      <c r="JLS21" s="187"/>
      <c r="JLT21" s="187"/>
      <c r="JLU21" s="187"/>
      <c r="JLV21" s="187"/>
      <c r="JLW21" s="187"/>
      <c r="JLX21" s="187"/>
      <c r="JLY21" s="187"/>
      <c r="JLZ21" s="187"/>
      <c r="JMA21" s="187"/>
      <c r="JMB21" s="187"/>
      <c r="JMC21" s="187"/>
      <c r="JMD21" s="187"/>
      <c r="JME21" s="187"/>
      <c r="JMF21" s="187"/>
      <c r="JMG21" s="187"/>
      <c r="JMH21" s="187"/>
      <c r="JMI21" s="187"/>
      <c r="JMJ21" s="187"/>
      <c r="JMK21" s="187"/>
      <c r="JML21" s="187"/>
      <c r="JMM21" s="187"/>
      <c r="JMN21" s="187"/>
      <c r="JMO21" s="187"/>
      <c r="JMP21" s="187"/>
      <c r="JMQ21" s="187"/>
      <c r="JMR21" s="187"/>
      <c r="JMS21" s="187"/>
      <c r="JMT21" s="187"/>
      <c r="JMU21" s="187"/>
      <c r="JMV21" s="187"/>
      <c r="JMW21" s="187"/>
      <c r="JMX21" s="187"/>
      <c r="JMY21" s="187"/>
      <c r="JMZ21" s="187"/>
      <c r="JNA21" s="187"/>
      <c r="JNB21" s="187"/>
      <c r="JNC21" s="187"/>
      <c r="JND21" s="187"/>
      <c r="JNE21" s="187"/>
      <c r="JNF21" s="187"/>
      <c r="JNG21" s="187"/>
      <c r="JNH21" s="187"/>
      <c r="JNI21" s="187"/>
      <c r="JNJ21" s="187"/>
      <c r="JNK21" s="187"/>
      <c r="JNL21" s="187"/>
      <c r="JNM21" s="187"/>
      <c r="JNN21" s="187"/>
      <c r="JNO21" s="187"/>
      <c r="JNP21" s="187"/>
      <c r="JNQ21" s="187"/>
      <c r="JNR21" s="187"/>
      <c r="JNS21" s="187"/>
      <c r="JNT21" s="187"/>
      <c r="JNU21" s="187"/>
      <c r="JNV21" s="187"/>
      <c r="JNW21" s="187"/>
      <c r="JNX21" s="187"/>
      <c r="JNY21" s="187"/>
      <c r="JNZ21" s="187"/>
      <c r="JOA21" s="187"/>
      <c r="JOB21" s="187"/>
      <c r="JOC21" s="187"/>
      <c r="JOD21" s="187"/>
      <c r="JOE21" s="187"/>
      <c r="JOF21" s="187"/>
      <c r="JOG21" s="187"/>
      <c r="JOH21" s="187"/>
      <c r="JOI21" s="187"/>
      <c r="JOJ21" s="187"/>
      <c r="JOK21" s="187"/>
      <c r="JOL21" s="187"/>
      <c r="JOM21" s="187"/>
      <c r="JON21" s="187"/>
      <c r="JOO21" s="187"/>
      <c r="JOP21" s="187"/>
      <c r="JOQ21" s="187"/>
      <c r="JOR21" s="187"/>
      <c r="JOS21" s="187"/>
      <c r="JOT21" s="187"/>
      <c r="JOU21" s="187"/>
      <c r="JOV21" s="187"/>
      <c r="JOW21" s="187"/>
      <c r="JOX21" s="187"/>
      <c r="JOY21" s="187"/>
      <c r="JOZ21" s="187"/>
      <c r="JPA21" s="187"/>
      <c r="JPB21" s="187"/>
      <c r="JPC21" s="187"/>
      <c r="JPD21" s="187"/>
      <c r="JPE21" s="187"/>
      <c r="JPF21" s="187"/>
      <c r="JPG21" s="187"/>
      <c r="JPH21" s="187"/>
      <c r="JPI21" s="187"/>
      <c r="JPJ21" s="187"/>
      <c r="JPK21" s="187"/>
      <c r="JPL21" s="187"/>
      <c r="JPM21" s="187"/>
      <c r="JPN21" s="187"/>
      <c r="JPO21" s="187"/>
      <c r="JPP21" s="187"/>
      <c r="JPQ21" s="187"/>
      <c r="JPR21" s="187"/>
      <c r="JPS21" s="187"/>
      <c r="JPT21" s="187"/>
      <c r="JPU21" s="187"/>
      <c r="JPV21" s="187"/>
      <c r="JPW21" s="187"/>
      <c r="JPX21" s="187"/>
      <c r="JPY21" s="187"/>
      <c r="JPZ21" s="187"/>
      <c r="JQA21" s="187"/>
      <c r="JQB21" s="187"/>
      <c r="JQC21" s="187"/>
      <c r="JQD21" s="187"/>
      <c r="JQE21" s="187"/>
      <c r="JQF21" s="187"/>
      <c r="JQG21" s="187"/>
      <c r="JQH21" s="187"/>
      <c r="JQI21" s="187"/>
      <c r="JQJ21" s="187"/>
      <c r="JQK21" s="187"/>
      <c r="JQL21" s="187"/>
      <c r="JQM21" s="187"/>
      <c r="JQN21" s="187"/>
      <c r="JQO21" s="187"/>
      <c r="JQP21" s="187"/>
      <c r="JQQ21" s="187"/>
      <c r="JQR21" s="187"/>
      <c r="JQS21" s="187"/>
      <c r="JQT21" s="187"/>
      <c r="JQU21" s="187"/>
      <c r="JQV21" s="187"/>
      <c r="JQW21" s="187"/>
      <c r="JQX21" s="187"/>
      <c r="JQY21" s="187"/>
      <c r="JQZ21" s="187"/>
      <c r="JRA21" s="187"/>
      <c r="JRB21" s="187"/>
      <c r="JRC21" s="187"/>
      <c r="JRD21" s="187"/>
      <c r="JRE21" s="187"/>
      <c r="JRF21" s="187"/>
      <c r="JRG21" s="187"/>
      <c r="JRH21" s="187"/>
      <c r="JRI21" s="187"/>
      <c r="JRJ21" s="187"/>
      <c r="JRK21" s="187"/>
      <c r="JRL21" s="187"/>
      <c r="JRM21" s="187"/>
      <c r="JRN21" s="187"/>
      <c r="JRO21" s="187"/>
      <c r="JRP21" s="187"/>
      <c r="JRQ21" s="187"/>
      <c r="JRR21" s="187"/>
      <c r="JRS21" s="187"/>
      <c r="JRT21" s="187"/>
      <c r="JRU21" s="187"/>
      <c r="JRV21" s="187"/>
      <c r="JRW21" s="187"/>
      <c r="JRX21" s="187"/>
      <c r="JRY21" s="187"/>
      <c r="JRZ21" s="187"/>
      <c r="JSA21" s="187"/>
      <c r="JSB21" s="187"/>
      <c r="JSC21" s="187"/>
      <c r="JSD21" s="187"/>
      <c r="JSE21" s="187"/>
      <c r="JSF21" s="187"/>
      <c r="JSG21" s="187"/>
      <c r="JSH21" s="187"/>
      <c r="JSI21" s="187"/>
      <c r="JSJ21" s="187"/>
      <c r="JSK21" s="187"/>
      <c r="JSL21" s="187"/>
      <c r="JSM21" s="187"/>
      <c r="JSN21" s="187"/>
      <c r="JSO21" s="187"/>
      <c r="JSP21" s="187"/>
      <c r="JSQ21" s="187"/>
      <c r="JSR21" s="187"/>
      <c r="JSS21" s="187"/>
      <c r="JST21" s="187"/>
      <c r="JSU21" s="187"/>
      <c r="JSV21" s="187"/>
      <c r="JSW21" s="187"/>
      <c r="JSX21" s="187"/>
      <c r="JSY21" s="187"/>
      <c r="JSZ21" s="187"/>
      <c r="JTA21" s="187"/>
      <c r="JTB21" s="187"/>
      <c r="JTC21" s="187"/>
      <c r="JTD21" s="187"/>
      <c r="JTE21" s="187"/>
      <c r="JTF21" s="187"/>
      <c r="JTG21" s="187"/>
      <c r="JTH21" s="187"/>
      <c r="JTI21" s="187"/>
      <c r="JTJ21" s="187"/>
      <c r="JTK21" s="187"/>
      <c r="JTL21" s="187"/>
      <c r="JTM21" s="187"/>
      <c r="JTN21" s="187"/>
      <c r="JTO21" s="187"/>
      <c r="JTP21" s="187"/>
      <c r="JTQ21" s="187"/>
      <c r="JTR21" s="187"/>
      <c r="JTS21" s="187"/>
      <c r="JTT21" s="187"/>
      <c r="JTU21" s="187"/>
      <c r="JTV21" s="187"/>
      <c r="JTW21" s="187"/>
      <c r="JTX21" s="187"/>
      <c r="JTY21" s="187"/>
      <c r="JTZ21" s="187"/>
      <c r="JUA21" s="187"/>
      <c r="JUB21" s="187"/>
      <c r="JUC21" s="187"/>
      <c r="JUD21" s="187"/>
      <c r="JUE21" s="187"/>
      <c r="JUF21" s="187"/>
      <c r="JUG21" s="187"/>
      <c r="JUH21" s="187"/>
      <c r="JUI21" s="187"/>
      <c r="JUJ21" s="187"/>
      <c r="JUK21" s="187"/>
      <c r="JUL21" s="187"/>
      <c r="JUM21" s="187"/>
      <c r="JUN21" s="187"/>
      <c r="JUO21" s="187"/>
      <c r="JUP21" s="187"/>
      <c r="JUQ21" s="187"/>
      <c r="JUR21" s="187"/>
      <c r="JUS21" s="187"/>
      <c r="JUT21" s="187"/>
      <c r="JUU21" s="187"/>
      <c r="JUV21" s="187"/>
      <c r="JUW21" s="187"/>
      <c r="JUX21" s="187"/>
      <c r="JUY21" s="187"/>
      <c r="JUZ21" s="187"/>
      <c r="JVA21" s="187"/>
      <c r="JVB21" s="187"/>
      <c r="JVC21" s="187"/>
      <c r="JVD21" s="187"/>
      <c r="JVE21" s="187"/>
      <c r="JVF21" s="187"/>
      <c r="JVG21" s="187"/>
      <c r="JVH21" s="187"/>
      <c r="JVI21" s="187"/>
      <c r="JVJ21" s="187"/>
      <c r="JVK21" s="187"/>
      <c r="JVL21" s="187"/>
      <c r="JVM21" s="187"/>
      <c r="JVN21" s="187"/>
      <c r="JVO21" s="187"/>
      <c r="JVP21" s="187"/>
      <c r="JVQ21" s="187"/>
      <c r="JVR21" s="187"/>
      <c r="JVS21" s="187"/>
      <c r="JVT21" s="187"/>
      <c r="JVU21" s="187"/>
      <c r="JVV21" s="187"/>
      <c r="JVW21" s="187"/>
      <c r="JVX21" s="187"/>
      <c r="JVY21" s="187"/>
      <c r="JVZ21" s="187"/>
      <c r="JWA21" s="187"/>
      <c r="JWB21" s="187"/>
      <c r="JWC21" s="187"/>
      <c r="JWD21" s="187"/>
      <c r="JWE21" s="187"/>
      <c r="JWF21" s="187"/>
      <c r="JWG21" s="187"/>
      <c r="JWH21" s="187"/>
      <c r="JWI21" s="187"/>
      <c r="JWJ21" s="187"/>
      <c r="JWK21" s="187"/>
      <c r="JWL21" s="187"/>
      <c r="JWM21" s="187"/>
      <c r="JWN21" s="187"/>
      <c r="JWO21" s="187"/>
      <c r="JWP21" s="187"/>
      <c r="JWQ21" s="187"/>
      <c r="JWR21" s="187"/>
      <c r="JWS21" s="187"/>
      <c r="JWT21" s="187"/>
      <c r="JWU21" s="187"/>
      <c r="JWV21" s="187"/>
      <c r="JWW21" s="187"/>
      <c r="JWX21" s="187"/>
      <c r="JWY21" s="187"/>
      <c r="JWZ21" s="187"/>
      <c r="JXA21" s="187"/>
      <c r="JXB21" s="187"/>
      <c r="JXC21" s="187"/>
      <c r="JXD21" s="187"/>
      <c r="JXE21" s="187"/>
      <c r="JXF21" s="187"/>
      <c r="JXG21" s="187"/>
      <c r="JXH21" s="187"/>
      <c r="JXI21" s="187"/>
      <c r="JXJ21" s="187"/>
      <c r="JXK21" s="187"/>
      <c r="JXL21" s="187"/>
      <c r="JXM21" s="187"/>
      <c r="JXN21" s="187"/>
      <c r="JXO21" s="187"/>
      <c r="JXP21" s="187"/>
      <c r="JXQ21" s="187"/>
      <c r="JXR21" s="187"/>
      <c r="JXS21" s="187"/>
      <c r="JXT21" s="187"/>
      <c r="JXU21" s="187"/>
      <c r="JXV21" s="187"/>
      <c r="JXW21" s="187"/>
      <c r="JXX21" s="187"/>
      <c r="JXY21" s="187"/>
      <c r="JXZ21" s="187"/>
      <c r="JYA21" s="187"/>
      <c r="JYB21" s="187"/>
      <c r="JYC21" s="187"/>
      <c r="JYD21" s="187"/>
      <c r="JYE21" s="187"/>
      <c r="JYF21" s="187"/>
      <c r="JYG21" s="187"/>
      <c r="JYH21" s="187"/>
      <c r="JYI21" s="187"/>
      <c r="JYJ21" s="187"/>
      <c r="JYK21" s="187"/>
      <c r="JYL21" s="187"/>
      <c r="JYM21" s="187"/>
      <c r="JYN21" s="187"/>
      <c r="JYO21" s="187"/>
      <c r="JYP21" s="187"/>
      <c r="JYQ21" s="187"/>
      <c r="JYR21" s="187"/>
      <c r="JYS21" s="187"/>
      <c r="JYT21" s="187"/>
      <c r="JYU21" s="187"/>
      <c r="JYV21" s="187"/>
      <c r="JYW21" s="187"/>
      <c r="JYX21" s="187"/>
      <c r="JYY21" s="187"/>
      <c r="JYZ21" s="187"/>
      <c r="JZA21" s="187"/>
      <c r="JZB21" s="187"/>
      <c r="JZC21" s="187"/>
      <c r="JZD21" s="187"/>
      <c r="JZE21" s="187"/>
      <c r="JZF21" s="187"/>
      <c r="JZG21" s="187"/>
      <c r="JZH21" s="187"/>
      <c r="JZI21" s="187"/>
      <c r="JZJ21" s="187"/>
      <c r="JZK21" s="187"/>
      <c r="JZL21" s="187"/>
      <c r="JZM21" s="187"/>
      <c r="JZN21" s="187"/>
      <c r="JZO21" s="187"/>
      <c r="JZP21" s="187"/>
      <c r="JZQ21" s="187"/>
      <c r="JZR21" s="187"/>
      <c r="JZS21" s="187"/>
      <c r="JZT21" s="187"/>
      <c r="JZU21" s="187"/>
      <c r="JZV21" s="187"/>
      <c r="JZW21" s="187"/>
      <c r="JZX21" s="187"/>
      <c r="JZY21" s="187"/>
      <c r="JZZ21" s="187"/>
      <c r="KAA21" s="187"/>
      <c r="KAB21" s="187"/>
      <c r="KAC21" s="187"/>
      <c r="KAD21" s="187"/>
      <c r="KAE21" s="187"/>
      <c r="KAF21" s="187"/>
      <c r="KAG21" s="187"/>
      <c r="KAH21" s="187"/>
      <c r="KAI21" s="187"/>
      <c r="KAJ21" s="187"/>
      <c r="KAK21" s="187"/>
      <c r="KAL21" s="187"/>
      <c r="KAM21" s="187"/>
      <c r="KAN21" s="187"/>
      <c r="KAO21" s="187"/>
      <c r="KAP21" s="187"/>
      <c r="KAQ21" s="187"/>
      <c r="KAR21" s="187"/>
      <c r="KAS21" s="187"/>
      <c r="KAT21" s="187"/>
      <c r="KAU21" s="187"/>
      <c r="KAV21" s="187"/>
      <c r="KAW21" s="187"/>
      <c r="KAX21" s="187"/>
      <c r="KAY21" s="187"/>
      <c r="KAZ21" s="187"/>
      <c r="KBA21" s="187"/>
      <c r="KBB21" s="187"/>
      <c r="KBC21" s="187"/>
      <c r="KBD21" s="187"/>
      <c r="KBE21" s="187"/>
      <c r="KBF21" s="187"/>
      <c r="KBG21" s="187"/>
      <c r="KBH21" s="187"/>
      <c r="KBI21" s="187"/>
      <c r="KBJ21" s="187"/>
      <c r="KBK21" s="187"/>
      <c r="KBL21" s="187"/>
      <c r="KBM21" s="187"/>
      <c r="KBN21" s="187"/>
      <c r="KBO21" s="187"/>
      <c r="KBP21" s="187"/>
      <c r="KBQ21" s="187"/>
      <c r="KBR21" s="187"/>
      <c r="KBS21" s="187"/>
      <c r="KBT21" s="187"/>
      <c r="KBU21" s="187"/>
      <c r="KBV21" s="187"/>
      <c r="KBW21" s="187"/>
      <c r="KBX21" s="187"/>
      <c r="KBY21" s="187"/>
      <c r="KBZ21" s="187"/>
      <c r="KCA21" s="187"/>
      <c r="KCB21" s="187"/>
      <c r="KCC21" s="187"/>
      <c r="KCD21" s="187"/>
      <c r="KCE21" s="187"/>
      <c r="KCF21" s="187"/>
      <c r="KCG21" s="187"/>
      <c r="KCH21" s="187"/>
      <c r="KCI21" s="187"/>
      <c r="KCJ21" s="187"/>
      <c r="KCK21" s="187"/>
      <c r="KCL21" s="187"/>
      <c r="KCM21" s="187"/>
      <c r="KCN21" s="187"/>
      <c r="KCO21" s="187"/>
      <c r="KCP21" s="187"/>
      <c r="KCQ21" s="187"/>
      <c r="KCR21" s="187"/>
      <c r="KCS21" s="187"/>
      <c r="KCT21" s="187"/>
      <c r="KCU21" s="187"/>
      <c r="KCV21" s="187"/>
      <c r="KCW21" s="187"/>
      <c r="KCX21" s="187"/>
      <c r="KCY21" s="187"/>
      <c r="KCZ21" s="187"/>
      <c r="KDA21" s="187"/>
      <c r="KDB21" s="187"/>
      <c r="KDC21" s="187"/>
      <c r="KDD21" s="187"/>
      <c r="KDE21" s="187"/>
      <c r="KDF21" s="187"/>
      <c r="KDG21" s="187"/>
      <c r="KDH21" s="187"/>
      <c r="KDI21" s="187"/>
      <c r="KDJ21" s="187"/>
      <c r="KDK21" s="187"/>
      <c r="KDL21" s="187"/>
      <c r="KDM21" s="187"/>
      <c r="KDN21" s="187"/>
      <c r="KDO21" s="187"/>
      <c r="KDP21" s="187"/>
      <c r="KDQ21" s="187"/>
      <c r="KDR21" s="187"/>
      <c r="KDS21" s="187"/>
      <c r="KDT21" s="187"/>
      <c r="KDU21" s="187"/>
      <c r="KDV21" s="187"/>
      <c r="KDW21" s="187"/>
      <c r="KDX21" s="187"/>
      <c r="KDY21" s="187"/>
      <c r="KDZ21" s="187"/>
      <c r="KEA21" s="187"/>
      <c r="KEB21" s="187"/>
      <c r="KEC21" s="187"/>
      <c r="KED21" s="187"/>
      <c r="KEE21" s="187"/>
      <c r="KEF21" s="187"/>
      <c r="KEG21" s="187"/>
      <c r="KEH21" s="187"/>
      <c r="KEI21" s="187"/>
      <c r="KEJ21" s="187"/>
      <c r="KEK21" s="187"/>
      <c r="KEL21" s="187"/>
      <c r="KEM21" s="187"/>
      <c r="KEN21" s="187"/>
      <c r="KEO21" s="187"/>
      <c r="KEP21" s="187"/>
      <c r="KEQ21" s="187"/>
      <c r="KER21" s="187"/>
      <c r="KES21" s="187"/>
      <c r="KET21" s="187"/>
      <c r="KEU21" s="187"/>
      <c r="KEV21" s="187"/>
      <c r="KEW21" s="187"/>
      <c r="KEX21" s="187"/>
      <c r="KEY21" s="187"/>
      <c r="KEZ21" s="187"/>
      <c r="KFA21" s="187"/>
      <c r="KFB21" s="187"/>
      <c r="KFC21" s="187"/>
      <c r="KFD21" s="187"/>
      <c r="KFE21" s="187"/>
      <c r="KFF21" s="187"/>
      <c r="KFG21" s="187"/>
      <c r="KFH21" s="187"/>
      <c r="KFI21" s="187"/>
      <c r="KFJ21" s="187"/>
      <c r="KFK21" s="187"/>
      <c r="KFL21" s="187"/>
      <c r="KFM21" s="187"/>
      <c r="KFN21" s="187"/>
      <c r="KFO21" s="187"/>
      <c r="KFP21" s="187"/>
      <c r="KFQ21" s="187"/>
      <c r="KFR21" s="187"/>
      <c r="KFS21" s="187"/>
      <c r="KFT21" s="187"/>
      <c r="KFU21" s="187"/>
      <c r="KFV21" s="187"/>
      <c r="KFW21" s="187"/>
      <c r="KFX21" s="187"/>
      <c r="KFY21" s="187"/>
      <c r="KFZ21" s="187"/>
      <c r="KGA21" s="187"/>
      <c r="KGB21" s="187"/>
      <c r="KGC21" s="187"/>
      <c r="KGD21" s="187"/>
      <c r="KGE21" s="187"/>
      <c r="KGF21" s="187"/>
      <c r="KGG21" s="187"/>
      <c r="KGH21" s="187"/>
      <c r="KGI21" s="187"/>
      <c r="KGJ21" s="187"/>
      <c r="KGK21" s="187"/>
      <c r="KGL21" s="187"/>
      <c r="KGM21" s="187"/>
      <c r="KGN21" s="187"/>
      <c r="KGO21" s="187"/>
      <c r="KGP21" s="187"/>
      <c r="KGQ21" s="187"/>
      <c r="KGR21" s="187"/>
      <c r="KGS21" s="187"/>
      <c r="KGT21" s="187"/>
      <c r="KGU21" s="187"/>
      <c r="KGV21" s="187"/>
      <c r="KGW21" s="187"/>
      <c r="KGX21" s="187"/>
      <c r="KGY21" s="187"/>
      <c r="KGZ21" s="187"/>
      <c r="KHA21" s="187"/>
      <c r="KHB21" s="187"/>
      <c r="KHC21" s="187"/>
      <c r="KHD21" s="187"/>
      <c r="KHE21" s="187"/>
      <c r="KHF21" s="187"/>
      <c r="KHG21" s="187"/>
      <c r="KHH21" s="187"/>
      <c r="KHI21" s="187"/>
      <c r="KHJ21" s="187"/>
      <c r="KHK21" s="187"/>
      <c r="KHL21" s="187"/>
      <c r="KHM21" s="187"/>
      <c r="KHN21" s="187"/>
      <c r="KHO21" s="187"/>
      <c r="KHP21" s="187"/>
      <c r="KHQ21" s="187"/>
      <c r="KHR21" s="187"/>
      <c r="KHS21" s="187"/>
      <c r="KHT21" s="187"/>
      <c r="KHU21" s="187"/>
      <c r="KHV21" s="187"/>
      <c r="KHW21" s="187"/>
      <c r="KHX21" s="187"/>
      <c r="KHY21" s="187"/>
      <c r="KHZ21" s="187"/>
      <c r="KIA21" s="187"/>
      <c r="KIB21" s="187"/>
      <c r="KIC21" s="187"/>
      <c r="KID21" s="187"/>
      <c r="KIE21" s="187"/>
      <c r="KIF21" s="187"/>
      <c r="KIG21" s="187"/>
      <c r="KIH21" s="187"/>
      <c r="KII21" s="187"/>
      <c r="KIJ21" s="187"/>
      <c r="KIK21" s="187"/>
      <c r="KIL21" s="187"/>
      <c r="KIM21" s="187"/>
      <c r="KIN21" s="187"/>
      <c r="KIO21" s="187"/>
      <c r="KIP21" s="187"/>
      <c r="KIQ21" s="187"/>
      <c r="KIR21" s="187"/>
      <c r="KIS21" s="187"/>
      <c r="KIT21" s="187"/>
      <c r="KIU21" s="187"/>
      <c r="KIV21" s="187"/>
      <c r="KIW21" s="187"/>
      <c r="KIX21" s="187"/>
      <c r="KIY21" s="187"/>
      <c r="KIZ21" s="187"/>
      <c r="KJA21" s="187"/>
      <c r="KJB21" s="187"/>
      <c r="KJC21" s="187"/>
      <c r="KJD21" s="187"/>
      <c r="KJE21" s="187"/>
      <c r="KJF21" s="187"/>
      <c r="KJG21" s="187"/>
      <c r="KJH21" s="187"/>
      <c r="KJI21" s="187"/>
      <c r="KJJ21" s="187"/>
      <c r="KJK21" s="187"/>
      <c r="KJL21" s="187"/>
      <c r="KJM21" s="187"/>
      <c r="KJN21" s="187"/>
      <c r="KJO21" s="187"/>
      <c r="KJP21" s="187"/>
      <c r="KJQ21" s="187"/>
      <c r="KJR21" s="187"/>
      <c r="KJS21" s="187"/>
      <c r="KJT21" s="187"/>
      <c r="KJU21" s="187"/>
      <c r="KJV21" s="187"/>
      <c r="KJW21" s="187"/>
      <c r="KJX21" s="187"/>
      <c r="KJY21" s="187"/>
      <c r="KJZ21" s="187"/>
      <c r="KKA21" s="187"/>
      <c r="KKB21" s="187"/>
      <c r="KKC21" s="187"/>
      <c r="KKD21" s="187"/>
      <c r="KKE21" s="187"/>
      <c r="KKF21" s="187"/>
      <c r="KKG21" s="187"/>
      <c r="KKH21" s="187"/>
      <c r="KKI21" s="187"/>
      <c r="KKJ21" s="187"/>
      <c r="KKK21" s="187"/>
      <c r="KKL21" s="187"/>
      <c r="KKM21" s="187"/>
      <c r="KKN21" s="187"/>
      <c r="KKO21" s="187"/>
      <c r="KKP21" s="187"/>
      <c r="KKQ21" s="187"/>
      <c r="KKR21" s="187"/>
      <c r="KKS21" s="187"/>
      <c r="KKT21" s="187"/>
      <c r="KKU21" s="187"/>
      <c r="KKV21" s="187"/>
      <c r="KKW21" s="187"/>
      <c r="KKX21" s="187"/>
      <c r="KKY21" s="187"/>
      <c r="KKZ21" s="187"/>
      <c r="KLA21" s="187"/>
      <c r="KLB21" s="187"/>
      <c r="KLC21" s="187"/>
      <c r="KLD21" s="187"/>
      <c r="KLE21" s="187"/>
      <c r="KLF21" s="187"/>
      <c r="KLG21" s="187"/>
      <c r="KLH21" s="187"/>
      <c r="KLI21" s="187"/>
      <c r="KLJ21" s="187"/>
      <c r="KLK21" s="187"/>
      <c r="KLL21" s="187"/>
      <c r="KLM21" s="187"/>
      <c r="KLN21" s="187"/>
      <c r="KLO21" s="187"/>
      <c r="KLP21" s="187"/>
      <c r="KLQ21" s="187"/>
      <c r="KLR21" s="187"/>
      <c r="KLS21" s="187"/>
      <c r="KLT21" s="187"/>
      <c r="KLU21" s="187"/>
      <c r="KLV21" s="187"/>
      <c r="KLW21" s="187"/>
      <c r="KLX21" s="187"/>
      <c r="KLY21" s="187"/>
      <c r="KLZ21" s="187"/>
      <c r="KMA21" s="187"/>
      <c r="KMB21" s="187"/>
      <c r="KMC21" s="187"/>
      <c r="KMD21" s="187"/>
      <c r="KME21" s="187"/>
      <c r="KMF21" s="187"/>
      <c r="KMG21" s="187"/>
      <c r="KMH21" s="187"/>
      <c r="KMI21" s="187"/>
      <c r="KMJ21" s="187"/>
      <c r="KMK21" s="187"/>
      <c r="KML21" s="187"/>
      <c r="KMM21" s="187"/>
      <c r="KMN21" s="187"/>
      <c r="KMO21" s="187"/>
      <c r="KMP21" s="187"/>
      <c r="KMQ21" s="187"/>
      <c r="KMR21" s="187"/>
      <c r="KMS21" s="187"/>
      <c r="KMT21" s="187"/>
      <c r="KMU21" s="187"/>
      <c r="KMV21" s="187"/>
      <c r="KMW21" s="187"/>
      <c r="KMX21" s="187"/>
      <c r="KMY21" s="187"/>
      <c r="KMZ21" s="187"/>
      <c r="KNA21" s="187"/>
      <c r="KNB21" s="187"/>
      <c r="KNC21" s="187"/>
      <c r="KND21" s="187"/>
      <c r="KNE21" s="187"/>
      <c r="KNF21" s="187"/>
      <c r="KNG21" s="187"/>
      <c r="KNH21" s="187"/>
      <c r="KNI21" s="187"/>
      <c r="KNJ21" s="187"/>
      <c r="KNK21" s="187"/>
      <c r="KNL21" s="187"/>
      <c r="KNM21" s="187"/>
      <c r="KNN21" s="187"/>
      <c r="KNO21" s="187"/>
      <c r="KNP21" s="187"/>
      <c r="KNQ21" s="187"/>
      <c r="KNR21" s="187"/>
      <c r="KNS21" s="187"/>
      <c r="KNT21" s="187"/>
      <c r="KNU21" s="187"/>
      <c r="KNV21" s="187"/>
      <c r="KNW21" s="187"/>
      <c r="KNX21" s="187"/>
      <c r="KNY21" s="187"/>
      <c r="KNZ21" s="187"/>
      <c r="KOA21" s="187"/>
      <c r="KOB21" s="187"/>
      <c r="KOC21" s="187"/>
      <c r="KOD21" s="187"/>
      <c r="KOE21" s="187"/>
      <c r="KOF21" s="187"/>
      <c r="KOG21" s="187"/>
      <c r="KOH21" s="187"/>
      <c r="KOI21" s="187"/>
      <c r="KOJ21" s="187"/>
      <c r="KOK21" s="187"/>
      <c r="KOL21" s="187"/>
      <c r="KOM21" s="187"/>
      <c r="KON21" s="187"/>
      <c r="KOO21" s="187"/>
      <c r="KOP21" s="187"/>
      <c r="KOQ21" s="187"/>
      <c r="KOR21" s="187"/>
      <c r="KOS21" s="187"/>
      <c r="KOT21" s="187"/>
      <c r="KOU21" s="187"/>
      <c r="KOV21" s="187"/>
      <c r="KOW21" s="187"/>
      <c r="KOX21" s="187"/>
      <c r="KOY21" s="187"/>
      <c r="KOZ21" s="187"/>
      <c r="KPA21" s="187"/>
      <c r="KPB21" s="187"/>
      <c r="KPC21" s="187"/>
      <c r="KPD21" s="187"/>
      <c r="KPE21" s="187"/>
      <c r="KPF21" s="187"/>
      <c r="KPG21" s="187"/>
      <c r="KPH21" s="187"/>
      <c r="KPI21" s="187"/>
      <c r="KPJ21" s="187"/>
      <c r="KPK21" s="187"/>
      <c r="KPL21" s="187"/>
      <c r="KPM21" s="187"/>
      <c r="KPN21" s="187"/>
      <c r="KPO21" s="187"/>
      <c r="KPP21" s="187"/>
      <c r="KPQ21" s="187"/>
      <c r="KPR21" s="187"/>
      <c r="KPS21" s="187"/>
      <c r="KPT21" s="187"/>
      <c r="KPU21" s="187"/>
      <c r="KPV21" s="187"/>
      <c r="KPW21" s="187"/>
      <c r="KPX21" s="187"/>
      <c r="KPY21" s="187"/>
      <c r="KPZ21" s="187"/>
      <c r="KQA21" s="187"/>
      <c r="KQB21" s="187"/>
      <c r="KQC21" s="187"/>
      <c r="KQD21" s="187"/>
      <c r="KQE21" s="187"/>
      <c r="KQF21" s="187"/>
      <c r="KQG21" s="187"/>
      <c r="KQH21" s="187"/>
      <c r="KQI21" s="187"/>
      <c r="KQJ21" s="187"/>
      <c r="KQK21" s="187"/>
      <c r="KQL21" s="187"/>
      <c r="KQM21" s="187"/>
      <c r="KQN21" s="187"/>
      <c r="KQO21" s="187"/>
      <c r="KQP21" s="187"/>
      <c r="KQQ21" s="187"/>
      <c r="KQR21" s="187"/>
      <c r="KQS21" s="187"/>
      <c r="KQT21" s="187"/>
      <c r="KQU21" s="187"/>
      <c r="KQV21" s="187"/>
      <c r="KQW21" s="187"/>
      <c r="KQX21" s="187"/>
      <c r="KQY21" s="187"/>
      <c r="KQZ21" s="187"/>
      <c r="KRA21" s="187"/>
      <c r="KRB21" s="187"/>
      <c r="KRC21" s="187"/>
      <c r="KRD21" s="187"/>
      <c r="KRE21" s="187"/>
      <c r="KRF21" s="187"/>
      <c r="KRG21" s="187"/>
      <c r="KRH21" s="187"/>
      <c r="KRI21" s="187"/>
      <c r="KRJ21" s="187"/>
      <c r="KRK21" s="187"/>
      <c r="KRL21" s="187"/>
      <c r="KRM21" s="187"/>
      <c r="KRN21" s="187"/>
      <c r="KRO21" s="187"/>
      <c r="KRP21" s="187"/>
      <c r="KRQ21" s="187"/>
      <c r="KRR21" s="187"/>
      <c r="KRS21" s="187"/>
      <c r="KRT21" s="187"/>
      <c r="KRU21" s="187"/>
      <c r="KRV21" s="187"/>
      <c r="KRW21" s="187"/>
      <c r="KRX21" s="187"/>
      <c r="KRY21" s="187"/>
      <c r="KRZ21" s="187"/>
      <c r="KSA21" s="187"/>
      <c r="KSB21" s="187"/>
      <c r="KSC21" s="187"/>
      <c r="KSD21" s="187"/>
      <c r="KSE21" s="187"/>
      <c r="KSF21" s="187"/>
      <c r="KSG21" s="187"/>
      <c r="KSH21" s="187"/>
      <c r="KSI21" s="187"/>
      <c r="KSJ21" s="187"/>
      <c r="KSK21" s="187"/>
      <c r="KSL21" s="187"/>
      <c r="KSM21" s="187"/>
      <c r="KSN21" s="187"/>
      <c r="KSO21" s="187"/>
      <c r="KSP21" s="187"/>
      <c r="KSQ21" s="187"/>
      <c r="KSR21" s="187"/>
      <c r="KSS21" s="187"/>
      <c r="KST21" s="187"/>
      <c r="KSU21" s="187"/>
      <c r="KSV21" s="187"/>
      <c r="KSW21" s="187"/>
      <c r="KSX21" s="187"/>
      <c r="KSY21" s="187"/>
      <c r="KSZ21" s="187"/>
      <c r="KTA21" s="187"/>
      <c r="KTB21" s="187"/>
      <c r="KTC21" s="187"/>
      <c r="KTD21" s="187"/>
      <c r="KTE21" s="187"/>
      <c r="KTF21" s="187"/>
      <c r="KTG21" s="187"/>
      <c r="KTH21" s="187"/>
      <c r="KTI21" s="187"/>
      <c r="KTJ21" s="187"/>
      <c r="KTK21" s="187"/>
      <c r="KTL21" s="187"/>
      <c r="KTM21" s="187"/>
      <c r="KTN21" s="187"/>
      <c r="KTO21" s="187"/>
      <c r="KTP21" s="187"/>
      <c r="KTQ21" s="187"/>
      <c r="KTR21" s="187"/>
      <c r="KTS21" s="187"/>
      <c r="KTT21" s="187"/>
      <c r="KTU21" s="187"/>
      <c r="KTV21" s="187"/>
      <c r="KTW21" s="187"/>
      <c r="KTX21" s="187"/>
      <c r="KTY21" s="187"/>
      <c r="KTZ21" s="187"/>
      <c r="KUA21" s="187"/>
      <c r="KUB21" s="187"/>
      <c r="KUC21" s="187"/>
      <c r="KUD21" s="187"/>
      <c r="KUE21" s="187"/>
      <c r="KUF21" s="187"/>
      <c r="KUG21" s="187"/>
      <c r="KUH21" s="187"/>
      <c r="KUI21" s="187"/>
      <c r="KUJ21" s="187"/>
      <c r="KUK21" s="187"/>
      <c r="KUL21" s="187"/>
      <c r="KUM21" s="187"/>
      <c r="KUN21" s="187"/>
      <c r="KUO21" s="187"/>
      <c r="KUP21" s="187"/>
      <c r="KUQ21" s="187"/>
      <c r="KUR21" s="187"/>
      <c r="KUS21" s="187"/>
      <c r="KUT21" s="187"/>
      <c r="KUU21" s="187"/>
      <c r="KUV21" s="187"/>
      <c r="KUW21" s="187"/>
      <c r="KUX21" s="187"/>
      <c r="KUY21" s="187"/>
      <c r="KUZ21" s="187"/>
      <c r="KVA21" s="187"/>
      <c r="KVB21" s="187"/>
      <c r="KVC21" s="187"/>
      <c r="KVD21" s="187"/>
      <c r="KVE21" s="187"/>
      <c r="KVF21" s="187"/>
      <c r="KVG21" s="187"/>
      <c r="KVH21" s="187"/>
      <c r="KVI21" s="187"/>
      <c r="KVJ21" s="187"/>
      <c r="KVK21" s="187"/>
      <c r="KVL21" s="187"/>
      <c r="KVM21" s="187"/>
      <c r="KVN21" s="187"/>
      <c r="KVO21" s="187"/>
      <c r="KVP21" s="187"/>
      <c r="KVQ21" s="187"/>
      <c r="KVR21" s="187"/>
      <c r="KVS21" s="187"/>
      <c r="KVT21" s="187"/>
      <c r="KVU21" s="187"/>
      <c r="KVV21" s="187"/>
      <c r="KVW21" s="187"/>
      <c r="KVX21" s="187"/>
      <c r="KVY21" s="187"/>
      <c r="KVZ21" s="187"/>
      <c r="KWA21" s="187"/>
      <c r="KWB21" s="187"/>
      <c r="KWC21" s="187"/>
      <c r="KWD21" s="187"/>
      <c r="KWE21" s="187"/>
      <c r="KWF21" s="187"/>
      <c r="KWG21" s="187"/>
      <c r="KWH21" s="187"/>
      <c r="KWI21" s="187"/>
      <c r="KWJ21" s="187"/>
      <c r="KWK21" s="187"/>
      <c r="KWL21" s="187"/>
      <c r="KWM21" s="187"/>
      <c r="KWN21" s="187"/>
      <c r="KWO21" s="187"/>
      <c r="KWP21" s="187"/>
      <c r="KWQ21" s="187"/>
      <c r="KWR21" s="187"/>
      <c r="KWS21" s="187"/>
      <c r="KWT21" s="187"/>
      <c r="KWU21" s="187"/>
      <c r="KWV21" s="187"/>
      <c r="KWW21" s="187"/>
      <c r="KWX21" s="187"/>
      <c r="KWY21" s="187"/>
      <c r="KWZ21" s="187"/>
      <c r="KXA21" s="187"/>
      <c r="KXB21" s="187"/>
      <c r="KXC21" s="187"/>
      <c r="KXD21" s="187"/>
      <c r="KXE21" s="187"/>
      <c r="KXF21" s="187"/>
      <c r="KXG21" s="187"/>
      <c r="KXH21" s="187"/>
      <c r="KXI21" s="187"/>
      <c r="KXJ21" s="187"/>
      <c r="KXK21" s="187"/>
      <c r="KXL21" s="187"/>
      <c r="KXM21" s="187"/>
      <c r="KXN21" s="187"/>
      <c r="KXO21" s="187"/>
      <c r="KXP21" s="187"/>
      <c r="KXQ21" s="187"/>
      <c r="KXR21" s="187"/>
      <c r="KXS21" s="187"/>
      <c r="KXT21" s="187"/>
      <c r="KXU21" s="187"/>
      <c r="KXV21" s="187"/>
      <c r="KXW21" s="187"/>
      <c r="KXX21" s="187"/>
      <c r="KXY21" s="187"/>
      <c r="KXZ21" s="187"/>
      <c r="KYA21" s="187"/>
      <c r="KYB21" s="187"/>
      <c r="KYC21" s="187"/>
      <c r="KYD21" s="187"/>
      <c r="KYE21" s="187"/>
      <c r="KYF21" s="187"/>
      <c r="KYG21" s="187"/>
      <c r="KYH21" s="187"/>
      <c r="KYI21" s="187"/>
      <c r="KYJ21" s="187"/>
      <c r="KYK21" s="187"/>
      <c r="KYL21" s="187"/>
      <c r="KYM21" s="187"/>
      <c r="KYN21" s="187"/>
      <c r="KYO21" s="187"/>
      <c r="KYP21" s="187"/>
      <c r="KYQ21" s="187"/>
      <c r="KYR21" s="187"/>
      <c r="KYS21" s="187"/>
      <c r="KYT21" s="187"/>
      <c r="KYU21" s="187"/>
      <c r="KYV21" s="187"/>
      <c r="KYW21" s="187"/>
      <c r="KYX21" s="187"/>
      <c r="KYY21" s="187"/>
      <c r="KYZ21" s="187"/>
      <c r="KZA21" s="187"/>
      <c r="KZB21" s="187"/>
      <c r="KZC21" s="187"/>
      <c r="KZD21" s="187"/>
      <c r="KZE21" s="187"/>
      <c r="KZF21" s="187"/>
      <c r="KZG21" s="187"/>
      <c r="KZH21" s="187"/>
      <c r="KZI21" s="187"/>
      <c r="KZJ21" s="187"/>
      <c r="KZK21" s="187"/>
      <c r="KZL21" s="187"/>
      <c r="KZM21" s="187"/>
      <c r="KZN21" s="187"/>
      <c r="KZO21" s="187"/>
      <c r="KZP21" s="187"/>
      <c r="KZQ21" s="187"/>
      <c r="KZR21" s="187"/>
      <c r="KZS21" s="187"/>
      <c r="KZT21" s="187"/>
      <c r="KZU21" s="187"/>
      <c r="KZV21" s="187"/>
      <c r="KZW21" s="187"/>
      <c r="KZX21" s="187"/>
      <c r="KZY21" s="187"/>
      <c r="KZZ21" s="187"/>
      <c r="LAA21" s="187"/>
      <c r="LAB21" s="187"/>
      <c r="LAC21" s="187"/>
      <c r="LAD21" s="187"/>
      <c r="LAE21" s="187"/>
      <c r="LAF21" s="187"/>
      <c r="LAG21" s="187"/>
      <c r="LAH21" s="187"/>
      <c r="LAI21" s="187"/>
      <c r="LAJ21" s="187"/>
      <c r="LAK21" s="187"/>
      <c r="LAL21" s="187"/>
      <c r="LAM21" s="187"/>
      <c r="LAN21" s="187"/>
      <c r="LAO21" s="187"/>
      <c r="LAP21" s="187"/>
      <c r="LAQ21" s="187"/>
      <c r="LAR21" s="187"/>
      <c r="LAS21" s="187"/>
      <c r="LAT21" s="187"/>
      <c r="LAU21" s="187"/>
      <c r="LAV21" s="187"/>
      <c r="LAW21" s="187"/>
      <c r="LAX21" s="187"/>
      <c r="LAY21" s="187"/>
      <c r="LAZ21" s="187"/>
      <c r="LBA21" s="187"/>
      <c r="LBB21" s="187"/>
      <c r="LBC21" s="187"/>
      <c r="LBD21" s="187"/>
      <c r="LBE21" s="187"/>
      <c r="LBF21" s="187"/>
      <c r="LBG21" s="187"/>
      <c r="LBH21" s="187"/>
      <c r="LBI21" s="187"/>
      <c r="LBJ21" s="187"/>
      <c r="LBK21" s="187"/>
      <c r="LBL21" s="187"/>
      <c r="LBM21" s="187"/>
      <c r="LBN21" s="187"/>
      <c r="LBO21" s="187"/>
      <c r="LBP21" s="187"/>
      <c r="LBQ21" s="187"/>
      <c r="LBR21" s="187"/>
      <c r="LBS21" s="187"/>
      <c r="LBT21" s="187"/>
      <c r="LBU21" s="187"/>
      <c r="LBV21" s="187"/>
      <c r="LBW21" s="187"/>
      <c r="LBX21" s="187"/>
      <c r="LBY21" s="187"/>
      <c r="LBZ21" s="187"/>
      <c r="LCA21" s="187"/>
      <c r="LCB21" s="187"/>
      <c r="LCC21" s="187"/>
      <c r="LCD21" s="187"/>
      <c r="LCE21" s="187"/>
      <c r="LCF21" s="187"/>
      <c r="LCG21" s="187"/>
      <c r="LCH21" s="187"/>
      <c r="LCI21" s="187"/>
      <c r="LCJ21" s="187"/>
      <c r="LCK21" s="187"/>
      <c r="LCL21" s="187"/>
      <c r="LCM21" s="187"/>
      <c r="LCN21" s="187"/>
      <c r="LCO21" s="187"/>
      <c r="LCP21" s="187"/>
      <c r="LCQ21" s="187"/>
      <c r="LCR21" s="187"/>
      <c r="LCS21" s="187"/>
      <c r="LCT21" s="187"/>
      <c r="LCU21" s="187"/>
      <c r="LCV21" s="187"/>
      <c r="LCW21" s="187"/>
      <c r="LCX21" s="187"/>
      <c r="LCY21" s="187"/>
      <c r="LCZ21" s="187"/>
      <c r="LDA21" s="187"/>
      <c r="LDB21" s="187"/>
      <c r="LDC21" s="187"/>
      <c r="LDD21" s="187"/>
      <c r="LDE21" s="187"/>
      <c r="LDF21" s="187"/>
      <c r="LDG21" s="187"/>
      <c r="LDH21" s="187"/>
      <c r="LDI21" s="187"/>
      <c r="LDJ21" s="187"/>
      <c r="LDK21" s="187"/>
      <c r="LDL21" s="187"/>
      <c r="LDM21" s="187"/>
      <c r="LDN21" s="187"/>
      <c r="LDO21" s="187"/>
      <c r="LDP21" s="187"/>
      <c r="LDQ21" s="187"/>
      <c r="LDR21" s="187"/>
      <c r="LDS21" s="187"/>
      <c r="LDT21" s="187"/>
      <c r="LDU21" s="187"/>
      <c r="LDV21" s="187"/>
      <c r="LDW21" s="187"/>
      <c r="LDX21" s="187"/>
      <c r="LDY21" s="187"/>
      <c r="LDZ21" s="187"/>
      <c r="LEA21" s="187"/>
      <c r="LEB21" s="187"/>
      <c r="LEC21" s="187"/>
      <c r="LED21" s="187"/>
      <c r="LEE21" s="187"/>
      <c r="LEF21" s="187"/>
      <c r="LEG21" s="187"/>
      <c r="LEH21" s="187"/>
      <c r="LEI21" s="187"/>
      <c r="LEJ21" s="187"/>
      <c r="LEK21" s="187"/>
      <c r="LEL21" s="187"/>
      <c r="LEM21" s="187"/>
      <c r="LEN21" s="187"/>
      <c r="LEO21" s="187"/>
      <c r="LEP21" s="187"/>
      <c r="LEQ21" s="187"/>
      <c r="LER21" s="187"/>
      <c r="LES21" s="187"/>
      <c r="LET21" s="187"/>
      <c r="LEU21" s="187"/>
      <c r="LEV21" s="187"/>
      <c r="LEW21" s="187"/>
      <c r="LEX21" s="187"/>
      <c r="LEY21" s="187"/>
      <c r="LEZ21" s="187"/>
      <c r="LFA21" s="187"/>
      <c r="LFB21" s="187"/>
      <c r="LFC21" s="187"/>
      <c r="LFD21" s="187"/>
      <c r="LFE21" s="187"/>
      <c r="LFF21" s="187"/>
      <c r="LFG21" s="187"/>
      <c r="LFH21" s="187"/>
      <c r="LFI21" s="187"/>
      <c r="LFJ21" s="187"/>
      <c r="LFK21" s="187"/>
      <c r="LFL21" s="187"/>
      <c r="LFM21" s="187"/>
      <c r="LFN21" s="187"/>
      <c r="LFO21" s="187"/>
      <c r="LFP21" s="187"/>
      <c r="LFQ21" s="187"/>
      <c r="LFR21" s="187"/>
      <c r="LFS21" s="187"/>
      <c r="LFT21" s="187"/>
      <c r="LFU21" s="187"/>
      <c r="LFV21" s="187"/>
      <c r="LFW21" s="187"/>
      <c r="LFX21" s="187"/>
      <c r="LFY21" s="187"/>
      <c r="LFZ21" s="187"/>
      <c r="LGA21" s="187"/>
      <c r="LGB21" s="187"/>
      <c r="LGC21" s="187"/>
      <c r="LGD21" s="187"/>
      <c r="LGE21" s="187"/>
      <c r="LGF21" s="187"/>
      <c r="LGG21" s="187"/>
      <c r="LGH21" s="187"/>
      <c r="LGI21" s="187"/>
      <c r="LGJ21" s="187"/>
      <c r="LGK21" s="187"/>
      <c r="LGL21" s="187"/>
      <c r="LGM21" s="187"/>
      <c r="LGN21" s="187"/>
      <c r="LGO21" s="187"/>
      <c r="LGP21" s="187"/>
      <c r="LGQ21" s="187"/>
      <c r="LGR21" s="187"/>
      <c r="LGS21" s="187"/>
      <c r="LGT21" s="187"/>
      <c r="LGU21" s="187"/>
      <c r="LGV21" s="187"/>
      <c r="LGW21" s="187"/>
      <c r="LGX21" s="187"/>
      <c r="LGY21" s="187"/>
      <c r="LGZ21" s="187"/>
      <c r="LHA21" s="187"/>
      <c r="LHB21" s="187"/>
      <c r="LHC21" s="187"/>
      <c r="LHD21" s="187"/>
      <c r="LHE21" s="187"/>
      <c r="LHF21" s="187"/>
      <c r="LHG21" s="187"/>
      <c r="LHH21" s="187"/>
      <c r="LHI21" s="187"/>
      <c r="LHJ21" s="187"/>
      <c r="LHK21" s="187"/>
      <c r="LHL21" s="187"/>
      <c r="LHM21" s="187"/>
      <c r="LHN21" s="187"/>
      <c r="LHO21" s="187"/>
      <c r="LHP21" s="187"/>
      <c r="LHQ21" s="187"/>
      <c r="LHR21" s="187"/>
      <c r="LHS21" s="187"/>
      <c r="LHT21" s="187"/>
      <c r="LHU21" s="187"/>
      <c r="LHV21" s="187"/>
      <c r="LHW21" s="187"/>
      <c r="LHX21" s="187"/>
      <c r="LHY21" s="187"/>
      <c r="LHZ21" s="187"/>
      <c r="LIA21" s="187"/>
      <c r="LIB21" s="187"/>
      <c r="LIC21" s="187"/>
      <c r="LID21" s="187"/>
      <c r="LIE21" s="187"/>
      <c r="LIF21" s="187"/>
      <c r="LIG21" s="187"/>
      <c r="LIH21" s="187"/>
      <c r="LII21" s="187"/>
      <c r="LIJ21" s="187"/>
      <c r="LIK21" s="187"/>
      <c r="LIL21" s="187"/>
      <c r="LIM21" s="187"/>
      <c r="LIN21" s="187"/>
      <c r="LIO21" s="187"/>
      <c r="LIP21" s="187"/>
      <c r="LIQ21" s="187"/>
      <c r="LIR21" s="187"/>
      <c r="LIS21" s="187"/>
      <c r="LIT21" s="187"/>
      <c r="LIU21" s="187"/>
      <c r="LIV21" s="187"/>
      <c r="LIW21" s="187"/>
      <c r="LIX21" s="187"/>
      <c r="LIY21" s="187"/>
      <c r="LIZ21" s="187"/>
      <c r="LJA21" s="187"/>
      <c r="LJB21" s="187"/>
      <c r="LJC21" s="187"/>
      <c r="LJD21" s="187"/>
      <c r="LJE21" s="187"/>
      <c r="LJF21" s="187"/>
      <c r="LJG21" s="187"/>
      <c r="LJH21" s="187"/>
      <c r="LJI21" s="187"/>
      <c r="LJJ21" s="187"/>
      <c r="LJK21" s="187"/>
      <c r="LJL21" s="187"/>
      <c r="LJM21" s="187"/>
      <c r="LJN21" s="187"/>
      <c r="LJO21" s="187"/>
      <c r="LJP21" s="187"/>
      <c r="LJQ21" s="187"/>
      <c r="LJR21" s="187"/>
      <c r="LJS21" s="187"/>
      <c r="LJT21" s="187"/>
      <c r="LJU21" s="187"/>
      <c r="LJV21" s="187"/>
      <c r="LJW21" s="187"/>
      <c r="LJX21" s="187"/>
      <c r="LJY21" s="187"/>
      <c r="LJZ21" s="187"/>
      <c r="LKA21" s="187"/>
      <c r="LKB21" s="187"/>
      <c r="LKC21" s="187"/>
      <c r="LKD21" s="187"/>
      <c r="LKE21" s="187"/>
      <c r="LKF21" s="187"/>
      <c r="LKG21" s="187"/>
      <c r="LKH21" s="187"/>
      <c r="LKI21" s="187"/>
      <c r="LKJ21" s="187"/>
      <c r="LKK21" s="187"/>
      <c r="LKL21" s="187"/>
      <c r="LKM21" s="187"/>
      <c r="LKN21" s="187"/>
      <c r="LKO21" s="187"/>
      <c r="LKP21" s="187"/>
      <c r="LKQ21" s="187"/>
      <c r="LKR21" s="187"/>
      <c r="LKS21" s="187"/>
      <c r="LKT21" s="187"/>
      <c r="LKU21" s="187"/>
      <c r="LKV21" s="187"/>
      <c r="LKW21" s="187"/>
      <c r="LKX21" s="187"/>
      <c r="LKY21" s="187"/>
      <c r="LKZ21" s="187"/>
      <c r="LLA21" s="187"/>
      <c r="LLB21" s="187"/>
      <c r="LLC21" s="187"/>
      <c r="LLD21" s="187"/>
      <c r="LLE21" s="187"/>
      <c r="LLF21" s="187"/>
      <c r="LLG21" s="187"/>
      <c r="LLH21" s="187"/>
      <c r="LLI21" s="187"/>
      <c r="LLJ21" s="187"/>
      <c r="LLK21" s="187"/>
      <c r="LLL21" s="187"/>
      <c r="LLM21" s="187"/>
      <c r="LLN21" s="187"/>
      <c r="LLO21" s="187"/>
      <c r="LLP21" s="187"/>
      <c r="LLQ21" s="187"/>
      <c r="LLR21" s="187"/>
      <c r="LLS21" s="187"/>
      <c r="LLT21" s="187"/>
      <c r="LLU21" s="187"/>
      <c r="LLV21" s="187"/>
      <c r="LLW21" s="187"/>
      <c r="LLX21" s="187"/>
      <c r="LLY21" s="187"/>
      <c r="LLZ21" s="187"/>
      <c r="LMA21" s="187"/>
      <c r="LMB21" s="187"/>
      <c r="LMC21" s="187"/>
      <c r="LMD21" s="187"/>
      <c r="LME21" s="187"/>
      <c r="LMF21" s="187"/>
      <c r="LMG21" s="187"/>
      <c r="LMH21" s="187"/>
      <c r="LMI21" s="187"/>
      <c r="LMJ21" s="187"/>
      <c r="LMK21" s="187"/>
      <c r="LML21" s="187"/>
      <c r="LMM21" s="187"/>
      <c r="LMN21" s="187"/>
      <c r="LMO21" s="187"/>
      <c r="LMP21" s="187"/>
      <c r="LMQ21" s="187"/>
      <c r="LMR21" s="187"/>
      <c r="LMS21" s="187"/>
      <c r="LMT21" s="187"/>
      <c r="LMU21" s="187"/>
      <c r="LMV21" s="187"/>
      <c r="LMW21" s="187"/>
      <c r="LMX21" s="187"/>
      <c r="LMY21" s="187"/>
      <c r="LMZ21" s="187"/>
      <c r="LNA21" s="187"/>
      <c r="LNB21" s="187"/>
      <c r="LNC21" s="187"/>
      <c r="LND21" s="187"/>
      <c r="LNE21" s="187"/>
      <c r="LNF21" s="187"/>
      <c r="LNG21" s="187"/>
      <c r="LNH21" s="187"/>
      <c r="LNI21" s="187"/>
      <c r="LNJ21" s="187"/>
      <c r="LNK21" s="187"/>
      <c r="LNL21" s="187"/>
      <c r="LNM21" s="187"/>
      <c r="LNN21" s="187"/>
      <c r="LNO21" s="187"/>
      <c r="LNP21" s="187"/>
      <c r="LNQ21" s="187"/>
      <c r="LNR21" s="187"/>
      <c r="LNS21" s="187"/>
      <c r="LNT21" s="187"/>
      <c r="LNU21" s="187"/>
      <c r="LNV21" s="187"/>
      <c r="LNW21" s="187"/>
      <c r="LNX21" s="187"/>
      <c r="LNY21" s="187"/>
      <c r="LNZ21" s="187"/>
      <c r="LOA21" s="187"/>
      <c r="LOB21" s="187"/>
      <c r="LOC21" s="187"/>
      <c r="LOD21" s="187"/>
      <c r="LOE21" s="187"/>
      <c r="LOF21" s="187"/>
      <c r="LOG21" s="187"/>
      <c r="LOH21" s="187"/>
      <c r="LOI21" s="187"/>
      <c r="LOJ21" s="187"/>
      <c r="LOK21" s="187"/>
      <c r="LOL21" s="187"/>
      <c r="LOM21" s="187"/>
      <c r="LON21" s="187"/>
      <c r="LOO21" s="187"/>
      <c r="LOP21" s="187"/>
      <c r="LOQ21" s="187"/>
      <c r="LOR21" s="187"/>
      <c r="LOS21" s="187"/>
      <c r="LOT21" s="187"/>
      <c r="LOU21" s="187"/>
      <c r="LOV21" s="187"/>
      <c r="LOW21" s="187"/>
      <c r="LOX21" s="187"/>
      <c r="LOY21" s="187"/>
      <c r="LOZ21" s="187"/>
      <c r="LPA21" s="187"/>
      <c r="LPB21" s="187"/>
      <c r="LPC21" s="187"/>
      <c r="LPD21" s="187"/>
      <c r="LPE21" s="187"/>
      <c r="LPF21" s="187"/>
      <c r="LPG21" s="187"/>
      <c r="LPH21" s="187"/>
      <c r="LPI21" s="187"/>
      <c r="LPJ21" s="187"/>
      <c r="LPK21" s="187"/>
      <c r="LPL21" s="187"/>
      <c r="LPM21" s="187"/>
      <c r="LPN21" s="187"/>
      <c r="LPO21" s="187"/>
      <c r="LPP21" s="187"/>
      <c r="LPQ21" s="187"/>
      <c r="LPR21" s="187"/>
      <c r="LPS21" s="187"/>
      <c r="LPT21" s="187"/>
      <c r="LPU21" s="187"/>
      <c r="LPV21" s="187"/>
      <c r="LPW21" s="187"/>
      <c r="LPX21" s="187"/>
      <c r="LPY21" s="187"/>
      <c r="LPZ21" s="187"/>
      <c r="LQA21" s="187"/>
      <c r="LQB21" s="187"/>
      <c r="LQC21" s="187"/>
      <c r="LQD21" s="187"/>
      <c r="LQE21" s="187"/>
      <c r="LQF21" s="187"/>
      <c r="LQG21" s="187"/>
      <c r="LQH21" s="187"/>
      <c r="LQI21" s="187"/>
      <c r="LQJ21" s="187"/>
      <c r="LQK21" s="187"/>
      <c r="LQL21" s="187"/>
      <c r="LQM21" s="187"/>
      <c r="LQN21" s="187"/>
      <c r="LQO21" s="187"/>
      <c r="LQP21" s="187"/>
      <c r="LQQ21" s="187"/>
      <c r="LQR21" s="187"/>
      <c r="LQS21" s="187"/>
      <c r="LQT21" s="187"/>
      <c r="LQU21" s="187"/>
      <c r="LQV21" s="187"/>
      <c r="LQW21" s="187"/>
      <c r="LQX21" s="187"/>
      <c r="LQY21" s="187"/>
      <c r="LQZ21" s="187"/>
      <c r="LRA21" s="187"/>
      <c r="LRB21" s="187"/>
      <c r="LRC21" s="187"/>
      <c r="LRD21" s="187"/>
      <c r="LRE21" s="187"/>
      <c r="LRF21" s="187"/>
      <c r="LRG21" s="187"/>
      <c r="LRH21" s="187"/>
      <c r="LRI21" s="187"/>
      <c r="LRJ21" s="187"/>
      <c r="LRK21" s="187"/>
      <c r="LRL21" s="187"/>
      <c r="LRM21" s="187"/>
      <c r="LRN21" s="187"/>
      <c r="LRO21" s="187"/>
      <c r="LRP21" s="187"/>
      <c r="LRQ21" s="187"/>
      <c r="LRR21" s="187"/>
      <c r="LRS21" s="187"/>
      <c r="LRT21" s="187"/>
      <c r="LRU21" s="187"/>
      <c r="LRV21" s="187"/>
      <c r="LRW21" s="187"/>
      <c r="LRX21" s="187"/>
      <c r="LRY21" s="187"/>
      <c r="LRZ21" s="187"/>
      <c r="LSA21" s="187"/>
      <c r="LSB21" s="187"/>
      <c r="LSC21" s="187"/>
      <c r="LSD21" s="187"/>
      <c r="LSE21" s="187"/>
      <c r="LSF21" s="187"/>
      <c r="LSG21" s="187"/>
      <c r="LSH21" s="187"/>
      <c r="LSI21" s="187"/>
      <c r="LSJ21" s="187"/>
      <c r="LSK21" s="187"/>
      <c r="LSL21" s="187"/>
      <c r="LSM21" s="187"/>
      <c r="LSN21" s="187"/>
      <c r="LSO21" s="187"/>
      <c r="LSP21" s="187"/>
      <c r="LSQ21" s="187"/>
      <c r="LSR21" s="187"/>
      <c r="LSS21" s="187"/>
      <c r="LST21" s="187"/>
      <c r="LSU21" s="187"/>
      <c r="LSV21" s="187"/>
      <c r="LSW21" s="187"/>
      <c r="LSX21" s="187"/>
      <c r="LSY21" s="187"/>
      <c r="LSZ21" s="187"/>
      <c r="LTA21" s="187"/>
      <c r="LTB21" s="187"/>
      <c r="LTC21" s="187"/>
      <c r="LTD21" s="187"/>
      <c r="LTE21" s="187"/>
      <c r="LTF21" s="187"/>
      <c r="LTG21" s="187"/>
      <c r="LTH21" s="187"/>
      <c r="LTI21" s="187"/>
      <c r="LTJ21" s="187"/>
      <c r="LTK21" s="187"/>
      <c r="LTL21" s="187"/>
      <c r="LTM21" s="187"/>
      <c r="LTN21" s="187"/>
      <c r="LTO21" s="187"/>
      <c r="LTP21" s="187"/>
      <c r="LTQ21" s="187"/>
      <c r="LTR21" s="187"/>
      <c r="LTS21" s="187"/>
      <c r="LTT21" s="187"/>
      <c r="LTU21" s="187"/>
      <c r="LTV21" s="187"/>
      <c r="LTW21" s="187"/>
      <c r="LTX21" s="187"/>
      <c r="LTY21" s="187"/>
      <c r="LTZ21" s="187"/>
      <c r="LUA21" s="187"/>
      <c r="LUB21" s="187"/>
      <c r="LUC21" s="187"/>
      <c r="LUD21" s="187"/>
      <c r="LUE21" s="187"/>
      <c r="LUF21" s="187"/>
      <c r="LUG21" s="187"/>
      <c r="LUH21" s="187"/>
      <c r="LUI21" s="187"/>
      <c r="LUJ21" s="187"/>
      <c r="LUK21" s="187"/>
      <c r="LUL21" s="187"/>
      <c r="LUM21" s="187"/>
      <c r="LUN21" s="187"/>
      <c r="LUO21" s="187"/>
      <c r="LUP21" s="187"/>
      <c r="LUQ21" s="187"/>
      <c r="LUR21" s="187"/>
      <c r="LUS21" s="187"/>
      <c r="LUT21" s="187"/>
      <c r="LUU21" s="187"/>
      <c r="LUV21" s="187"/>
      <c r="LUW21" s="187"/>
      <c r="LUX21" s="187"/>
      <c r="LUY21" s="187"/>
      <c r="LUZ21" s="187"/>
      <c r="LVA21" s="187"/>
      <c r="LVB21" s="187"/>
      <c r="LVC21" s="187"/>
      <c r="LVD21" s="187"/>
      <c r="LVE21" s="187"/>
      <c r="LVF21" s="187"/>
      <c r="LVG21" s="187"/>
      <c r="LVH21" s="187"/>
      <c r="LVI21" s="187"/>
      <c r="LVJ21" s="187"/>
      <c r="LVK21" s="187"/>
      <c r="LVL21" s="187"/>
      <c r="LVM21" s="187"/>
      <c r="LVN21" s="187"/>
      <c r="LVO21" s="187"/>
      <c r="LVP21" s="187"/>
      <c r="LVQ21" s="187"/>
      <c r="LVR21" s="187"/>
      <c r="LVS21" s="187"/>
      <c r="LVT21" s="187"/>
      <c r="LVU21" s="187"/>
      <c r="LVV21" s="187"/>
      <c r="LVW21" s="187"/>
      <c r="LVX21" s="187"/>
      <c r="LVY21" s="187"/>
      <c r="LVZ21" s="187"/>
      <c r="LWA21" s="187"/>
      <c r="LWB21" s="187"/>
      <c r="LWC21" s="187"/>
      <c r="LWD21" s="187"/>
      <c r="LWE21" s="187"/>
      <c r="LWF21" s="187"/>
      <c r="LWG21" s="187"/>
      <c r="LWH21" s="187"/>
      <c r="LWI21" s="187"/>
      <c r="LWJ21" s="187"/>
      <c r="LWK21" s="187"/>
      <c r="LWL21" s="187"/>
      <c r="LWM21" s="187"/>
      <c r="LWN21" s="187"/>
      <c r="LWO21" s="187"/>
      <c r="LWP21" s="187"/>
      <c r="LWQ21" s="187"/>
      <c r="LWR21" s="187"/>
      <c r="LWS21" s="187"/>
      <c r="LWT21" s="187"/>
      <c r="LWU21" s="187"/>
      <c r="LWV21" s="187"/>
      <c r="LWW21" s="187"/>
      <c r="LWX21" s="187"/>
      <c r="LWY21" s="187"/>
      <c r="LWZ21" s="187"/>
      <c r="LXA21" s="187"/>
      <c r="LXB21" s="187"/>
      <c r="LXC21" s="187"/>
      <c r="LXD21" s="187"/>
      <c r="LXE21" s="187"/>
      <c r="LXF21" s="187"/>
      <c r="LXG21" s="187"/>
      <c r="LXH21" s="187"/>
      <c r="LXI21" s="187"/>
      <c r="LXJ21" s="187"/>
      <c r="LXK21" s="187"/>
      <c r="LXL21" s="187"/>
      <c r="LXM21" s="187"/>
      <c r="LXN21" s="187"/>
      <c r="LXO21" s="187"/>
      <c r="LXP21" s="187"/>
      <c r="LXQ21" s="187"/>
      <c r="LXR21" s="187"/>
      <c r="LXS21" s="187"/>
      <c r="LXT21" s="187"/>
      <c r="LXU21" s="187"/>
      <c r="LXV21" s="187"/>
      <c r="LXW21" s="187"/>
      <c r="LXX21" s="187"/>
      <c r="LXY21" s="187"/>
      <c r="LXZ21" s="187"/>
      <c r="LYA21" s="187"/>
      <c r="LYB21" s="187"/>
      <c r="LYC21" s="187"/>
      <c r="LYD21" s="187"/>
      <c r="LYE21" s="187"/>
      <c r="LYF21" s="187"/>
      <c r="LYG21" s="187"/>
      <c r="LYH21" s="187"/>
      <c r="LYI21" s="187"/>
      <c r="LYJ21" s="187"/>
      <c r="LYK21" s="187"/>
      <c r="LYL21" s="187"/>
      <c r="LYM21" s="187"/>
      <c r="LYN21" s="187"/>
      <c r="LYO21" s="187"/>
      <c r="LYP21" s="187"/>
      <c r="LYQ21" s="187"/>
      <c r="LYR21" s="187"/>
      <c r="LYS21" s="187"/>
      <c r="LYT21" s="187"/>
      <c r="LYU21" s="187"/>
      <c r="LYV21" s="187"/>
      <c r="LYW21" s="187"/>
      <c r="LYX21" s="187"/>
      <c r="LYY21" s="187"/>
      <c r="LYZ21" s="187"/>
      <c r="LZA21" s="187"/>
      <c r="LZB21" s="187"/>
      <c r="LZC21" s="187"/>
      <c r="LZD21" s="187"/>
      <c r="LZE21" s="187"/>
      <c r="LZF21" s="187"/>
      <c r="LZG21" s="187"/>
      <c r="LZH21" s="187"/>
      <c r="LZI21" s="187"/>
      <c r="LZJ21" s="187"/>
      <c r="LZK21" s="187"/>
      <c r="LZL21" s="187"/>
      <c r="LZM21" s="187"/>
      <c r="LZN21" s="187"/>
      <c r="LZO21" s="187"/>
      <c r="LZP21" s="187"/>
      <c r="LZQ21" s="187"/>
      <c r="LZR21" s="187"/>
      <c r="LZS21" s="187"/>
      <c r="LZT21" s="187"/>
      <c r="LZU21" s="187"/>
      <c r="LZV21" s="187"/>
      <c r="LZW21" s="187"/>
      <c r="LZX21" s="187"/>
      <c r="LZY21" s="187"/>
      <c r="LZZ21" s="187"/>
      <c r="MAA21" s="187"/>
      <c r="MAB21" s="187"/>
      <c r="MAC21" s="187"/>
      <c r="MAD21" s="187"/>
      <c r="MAE21" s="187"/>
      <c r="MAF21" s="187"/>
      <c r="MAG21" s="187"/>
      <c r="MAH21" s="187"/>
      <c r="MAI21" s="187"/>
      <c r="MAJ21" s="187"/>
      <c r="MAK21" s="187"/>
      <c r="MAL21" s="187"/>
      <c r="MAM21" s="187"/>
      <c r="MAN21" s="187"/>
      <c r="MAO21" s="187"/>
      <c r="MAP21" s="187"/>
      <c r="MAQ21" s="187"/>
      <c r="MAR21" s="187"/>
      <c r="MAS21" s="187"/>
      <c r="MAT21" s="187"/>
      <c r="MAU21" s="187"/>
      <c r="MAV21" s="187"/>
      <c r="MAW21" s="187"/>
      <c r="MAX21" s="187"/>
      <c r="MAY21" s="187"/>
      <c r="MAZ21" s="187"/>
      <c r="MBA21" s="187"/>
      <c r="MBB21" s="187"/>
      <c r="MBC21" s="187"/>
      <c r="MBD21" s="187"/>
      <c r="MBE21" s="187"/>
      <c r="MBF21" s="187"/>
      <c r="MBG21" s="187"/>
      <c r="MBH21" s="187"/>
      <c r="MBI21" s="187"/>
      <c r="MBJ21" s="187"/>
      <c r="MBK21" s="187"/>
      <c r="MBL21" s="187"/>
      <c r="MBM21" s="187"/>
      <c r="MBN21" s="187"/>
      <c r="MBO21" s="187"/>
      <c r="MBP21" s="187"/>
      <c r="MBQ21" s="187"/>
      <c r="MBR21" s="187"/>
      <c r="MBS21" s="187"/>
      <c r="MBT21" s="187"/>
      <c r="MBU21" s="187"/>
      <c r="MBV21" s="187"/>
      <c r="MBW21" s="187"/>
      <c r="MBX21" s="187"/>
      <c r="MBY21" s="187"/>
      <c r="MBZ21" s="187"/>
      <c r="MCA21" s="187"/>
      <c r="MCB21" s="187"/>
      <c r="MCC21" s="187"/>
      <c r="MCD21" s="187"/>
      <c r="MCE21" s="187"/>
      <c r="MCF21" s="187"/>
      <c r="MCG21" s="187"/>
      <c r="MCH21" s="187"/>
      <c r="MCI21" s="187"/>
      <c r="MCJ21" s="187"/>
      <c r="MCK21" s="187"/>
      <c r="MCL21" s="187"/>
      <c r="MCM21" s="187"/>
      <c r="MCN21" s="187"/>
      <c r="MCO21" s="187"/>
      <c r="MCP21" s="187"/>
      <c r="MCQ21" s="187"/>
      <c r="MCR21" s="187"/>
      <c r="MCS21" s="187"/>
      <c r="MCT21" s="187"/>
      <c r="MCU21" s="187"/>
      <c r="MCV21" s="187"/>
      <c r="MCW21" s="187"/>
      <c r="MCX21" s="187"/>
      <c r="MCY21" s="187"/>
      <c r="MCZ21" s="187"/>
      <c r="MDA21" s="187"/>
      <c r="MDB21" s="187"/>
      <c r="MDC21" s="187"/>
      <c r="MDD21" s="187"/>
      <c r="MDE21" s="187"/>
      <c r="MDF21" s="187"/>
      <c r="MDG21" s="187"/>
      <c r="MDH21" s="187"/>
      <c r="MDI21" s="187"/>
      <c r="MDJ21" s="187"/>
      <c r="MDK21" s="187"/>
      <c r="MDL21" s="187"/>
      <c r="MDM21" s="187"/>
      <c r="MDN21" s="187"/>
      <c r="MDO21" s="187"/>
      <c r="MDP21" s="187"/>
      <c r="MDQ21" s="187"/>
      <c r="MDR21" s="187"/>
      <c r="MDS21" s="187"/>
      <c r="MDT21" s="187"/>
      <c r="MDU21" s="187"/>
      <c r="MDV21" s="187"/>
      <c r="MDW21" s="187"/>
      <c r="MDX21" s="187"/>
      <c r="MDY21" s="187"/>
      <c r="MDZ21" s="187"/>
      <c r="MEA21" s="187"/>
      <c r="MEB21" s="187"/>
      <c r="MEC21" s="187"/>
      <c r="MED21" s="187"/>
      <c r="MEE21" s="187"/>
      <c r="MEF21" s="187"/>
      <c r="MEG21" s="187"/>
      <c r="MEH21" s="187"/>
      <c r="MEI21" s="187"/>
      <c r="MEJ21" s="187"/>
      <c r="MEK21" s="187"/>
      <c r="MEL21" s="187"/>
      <c r="MEM21" s="187"/>
      <c r="MEN21" s="187"/>
      <c r="MEO21" s="187"/>
      <c r="MEP21" s="187"/>
      <c r="MEQ21" s="187"/>
      <c r="MER21" s="187"/>
      <c r="MES21" s="187"/>
      <c r="MET21" s="187"/>
      <c r="MEU21" s="187"/>
      <c r="MEV21" s="187"/>
      <c r="MEW21" s="187"/>
      <c r="MEX21" s="187"/>
      <c r="MEY21" s="187"/>
      <c r="MEZ21" s="187"/>
      <c r="MFA21" s="187"/>
      <c r="MFB21" s="187"/>
      <c r="MFC21" s="187"/>
      <c r="MFD21" s="187"/>
      <c r="MFE21" s="187"/>
      <c r="MFF21" s="187"/>
      <c r="MFG21" s="187"/>
      <c r="MFH21" s="187"/>
      <c r="MFI21" s="187"/>
      <c r="MFJ21" s="187"/>
      <c r="MFK21" s="187"/>
      <c r="MFL21" s="187"/>
      <c r="MFM21" s="187"/>
      <c r="MFN21" s="187"/>
      <c r="MFO21" s="187"/>
      <c r="MFP21" s="187"/>
      <c r="MFQ21" s="187"/>
      <c r="MFR21" s="187"/>
      <c r="MFS21" s="187"/>
      <c r="MFT21" s="187"/>
      <c r="MFU21" s="187"/>
      <c r="MFV21" s="187"/>
      <c r="MFW21" s="187"/>
      <c r="MFX21" s="187"/>
      <c r="MFY21" s="187"/>
      <c r="MFZ21" s="187"/>
      <c r="MGA21" s="187"/>
      <c r="MGB21" s="187"/>
      <c r="MGC21" s="187"/>
      <c r="MGD21" s="187"/>
      <c r="MGE21" s="187"/>
      <c r="MGF21" s="187"/>
      <c r="MGG21" s="187"/>
      <c r="MGH21" s="187"/>
      <c r="MGI21" s="187"/>
      <c r="MGJ21" s="187"/>
      <c r="MGK21" s="187"/>
      <c r="MGL21" s="187"/>
      <c r="MGM21" s="187"/>
      <c r="MGN21" s="187"/>
      <c r="MGO21" s="187"/>
      <c r="MGP21" s="187"/>
      <c r="MGQ21" s="187"/>
      <c r="MGR21" s="187"/>
      <c r="MGS21" s="187"/>
      <c r="MGT21" s="187"/>
      <c r="MGU21" s="187"/>
      <c r="MGV21" s="187"/>
      <c r="MGW21" s="187"/>
      <c r="MGX21" s="187"/>
      <c r="MGY21" s="187"/>
      <c r="MGZ21" s="187"/>
      <c r="MHA21" s="187"/>
      <c r="MHB21" s="187"/>
      <c r="MHC21" s="187"/>
      <c r="MHD21" s="187"/>
      <c r="MHE21" s="187"/>
      <c r="MHF21" s="187"/>
      <c r="MHG21" s="187"/>
      <c r="MHH21" s="187"/>
      <c r="MHI21" s="187"/>
      <c r="MHJ21" s="187"/>
      <c r="MHK21" s="187"/>
      <c r="MHL21" s="187"/>
      <c r="MHM21" s="187"/>
      <c r="MHN21" s="187"/>
      <c r="MHO21" s="187"/>
      <c r="MHP21" s="187"/>
      <c r="MHQ21" s="187"/>
      <c r="MHR21" s="187"/>
      <c r="MHS21" s="187"/>
      <c r="MHT21" s="187"/>
      <c r="MHU21" s="187"/>
      <c r="MHV21" s="187"/>
      <c r="MHW21" s="187"/>
      <c r="MHX21" s="187"/>
      <c r="MHY21" s="187"/>
      <c r="MHZ21" s="187"/>
      <c r="MIA21" s="187"/>
      <c r="MIB21" s="187"/>
      <c r="MIC21" s="187"/>
      <c r="MID21" s="187"/>
      <c r="MIE21" s="187"/>
      <c r="MIF21" s="187"/>
      <c r="MIG21" s="187"/>
      <c r="MIH21" s="187"/>
      <c r="MII21" s="187"/>
      <c r="MIJ21" s="187"/>
      <c r="MIK21" s="187"/>
      <c r="MIL21" s="187"/>
      <c r="MIM21" s="187"/>
      <c r="MIN21" s="187"/>
      <c r="MIO21" s="187"/>
      <c r="MIP21" s="187"/>
      <c r="MIQ21" s="187"/>
      <c r="MIR21" s="187"/>
      <c r="MIS21" s="187"/>
      <c r="MIT21" s="187"/>
      <c r="MIU21" s="187"/>
      <c r="MIV21" s="187"/>
      <c r="MIW21" s="187"/>
      <c r="MIX21" s="187"/>
      <c r="MIY21" s="187"/>
      <c r="MIZ21" s="187"/>
      <c r="MJA21" s="187"/>
      <c r="MJB21" s="187"/>
      <c r="MJC21" s="187"/>
      <c r="MJD21" s="187"/>
      <c r="MJE21" s="187"/>
      <c r="MJF21" s="187"/>
      <c r="MJG21" s="187"/>
      <c r="MJH21" s="187"/>
      <c r="MJI21" s="187"/>
      <c r="MJJ21" s="187"/>
      <c r="MJK21" s="187"/>
      <c r="MJL21" s="187"/>
      <c r="MJM21" s="187"/>
      <c r="MJN21" s="187"/>
      <c r="MJO21" s="187"/>
      <c r="MJP21" s="187"/>
      <c r="MJQ21" s="187"/>
      <c r="MJR21" s="187"/>
      <c r="MJS21" s="187"/>
      <c r="MJT21" s="187"/>
      <c r="MJU21" s="187"/>
      <c r="MJV21" s="187"/>
      <c r="MJW21" s="187"/>
      <c r="MJX21" s="187"/>
      <c r="MJY21" s="187"/>
      <c r="MJZ21" s="187"/>
      <c r="MKA21" s="187"/>
      <c r="MKB21" s="187"/>
      <c r="MKC21" s="187"/>
      <c r="MKD21" s="187"/>
      <c r="MKE21" s="187"/>
      <c r="MKF21" s="187"/>
      <c r="MKG21" s="187"/>
      <c r="MKH21" s="187"/>
      <c r="MKI21" s="187"/>
      <c r="MKJ21" s="187"/>
      <c r="MKK21" s="187"/>
      <c r="MKL21" s="187"/>
      <c r="MKM21" s="187"/>
      <c r="MKN21" s="187"/>
      <c r="MKO21" s="187"/>
      <c r="MKP21" s="187"/>
      <c r="MKQ21" s="187"/>
      <c r="MKR21" s="187"/>
      <c r="MKS21" s="187"/>
      <c r="MKT21" s="187"/>
      <c r="MKU21" s="187"/>
      <c r="MKV21" s="187"/>
      <c r="MKW21" s="187"/>
      <c r="MKX21" s="187"/>
      <c r="MKY21" s="187"/>
      <c r="MKZ21" s="187"/>
      <c r="MLA21" s="187"/>
      <c r="MLB21" s="187"/>
      <c r="MLC21" s="187"/>
      <c r="MLD21" s="187"/>
      <c r="MLE21" s="187"/>
      <c r="MLF21" s="187"/>
      <c r="MLG21" s="187"/>
      <c r="MLH21" s="187"/>
      <c r="MLI21" s="187"/>
      <c r="MLJ21" s="187"/>
      <c r="MLK21" s="187"/>
      <c r="MLL21" s="187"/>
      <c r="MLM21" s="187"/>
      <c r="MLN21" s="187"/>
      <c r="MLO21" s="187"/>
      <c r="MLP21" s="187"/>
      <c r="MLQ21" s="187"/>
      <c r="MLR21" s="187"/>
      <c r="MLS21" s="187"/>
      <c r="MLT21" s="187"/>
      <c r="MLU21" s="187"/>
      <c r="MLV21" s="187"/>
      <c r="MLW21" s="187"/>
      <c r="MLX21" s="187"/>
      <c r="MLY21" s="187"/>
      <c r="MLZ21" s="187"/>
      <c r="MMA21" s="187"/>
      <c r="MMB21" s="187"/>
      <c r="MMC21" s="187"/>
      <c r="MMD21" s="187"/>
      <c r="MME21" s="187"/>
      <c r="MMF21" s="187"/>
      <c r="MMG21" s="187"/>
      <c r="MMH21" s="187"/>
      <c r="MMI21" s="187"/>
      <c r="MMJ21" s="187"/>
      <c r="MMK21" s="187"/>
      <c r="MML21" s="187"/>
      <c r="MMM21" s="187"/>
      <c r="MMN21" s="187"/>
      <c r="MMO21" s="187"/>
      <c r="MMP21" s="187"/>
      <c r="MMQ21" s="187"/>
      <c r="MMR21" s="187"/>
      <c r="MMS21" s="187"/>
      <c r="MMT21" s="187"/>
      <c r="MMU21" s="187"/>
      <c r="MMV21" s="187"/>
      <c r="MMW21" s="187"/>
      <c r="MMX21" s="187"/>
      <c r="MMY21" s="187"/>
      <c r="MMZ21" s="187"/>
      <c r="MNA21" s="187"/>
      <c r="MNB21" s="187"/>
      <c r="MNC21" s="187"/>
      <c r="MND21" s="187"/>
      <c r="MNE21" s="187"/>
      <c r="MNF21" s="187"/>
      <c r="MNG21" s="187"/>
      <c r="MNH21" s="187"/>
      <c r="MNI21" s="187"/>
      <c r="MNJ21" s="187"/>
      <c r="MNK21" s="187"/>
      <c r="MNL21" s="187"/>
      <c r="MNM21" s="187"/>
      <c r="MNN21" s="187"/>
      <c r="MNO21" s="187"/>
      <c r="MNP21" s="187"/>
      <c r="MNQ21" s="187"/>
      <c r="MNR21" s="187"/>
      <c r="MNS21" s="187"/>
      <c r="MNT21" s="187"/>
      <c r="MNU21" s="187"/>
      <c r="MNV21" s="187"/>
      <c r="MNW21" s="187"/>
      <c r="MNX21" s="187"/>
      <c r="MNY21" s="187"/>
      <c r="MNZ21" s="187"/>
      <c r="MOA21" s="187"/>
      <c r="MOB21" s="187"/>
      <c r="MOC21" s="187"/>
      <c r="MOD21" s="187"/>
      <c r="MOE21" s="187"/>
      <c r="MOF21" s="187"/>
      <c r="MOG21" s="187"/>
      <c r="MOH21" s="187"/>
      <c r="MOI21" s="187"/>
      <c r="MOJ21" s="187"/>
      <c r="MOK21" s="187"/>
      <c r="MOL21" s="187"/>
      <c r="MOM21" s="187"/>
      <c r="MON21" s="187"/>
      <c r="MOO21" s="187"/>
      <c r="MOP21" s="187"/>
      <c r="MOQ21" s="187"/>
      <c r="MOR21" s="187"/>
      <c r="MOS21" s="187"/>
      <c r="MOT21" s="187"/>
      <c r="MOU21" s="187"/>
      <c r="MOV21" s="187"/>
      <c r="MOW21" s="187"/>
      <c r="MOX21" s="187"/>
      <c r="MOY21" s="187"/>
      <c r="MOZ21" s="187"/>
      <c r="MPA21" s="187"/>
      <c r="MPB21" s="187"/>
      <c r="MPC21" s="187"/>
      <c r="MPD21" s="187"/>
      <c r="MPE21" s="187"/>
      <c r="MPF21" s="187"/>
      <c r="MPG21" s="187"/>
      <c r="MPH21" s="187"/>
      <c r="MPI21" s="187"/>
      <c r="MPJ21" s="187"/>
      <c r="MPK21" s="187"/>
      <c r="MPL21" s="187"/>
      <c r="MPM21" s="187"/>
      <c r="MPN21" s="187"/>
      <c r="MPO21" s="187"/>
      <c r="MPP21" s="187"/>
      <c r="MPQ21" s="187"/>
      <c r="MPR21" s="187"/>
      <c r="MPS21" s="187"/>
      <c r="MPT21" s="187"/>
      <c r="MPU21" s="187"/>
      <c r="MPV21" s="187"/>
      <c r="MPW21" s="187"/>
      <c r="MPX21" s="187"/>
      <c r="MPY21" s="187"/>
      <c r="MPZ21" s="187"/>
      <c r="MQA21" s="187"/>
      <c r="MQB21" s="187"/>
      <c r="MQC21" s="187"/>
      <c r="MQD21" s="187"/>
      <c r="MQE21" s="187"/>
      <c r="MQF21" s="187"/>
      <c r="MQG21" s="187"/>
      <c r="MQH21" s="187"/>
      <c r="MQI21" s="187"/>
      <c r="MQJ21" s="187"/>
      <c r="MQK21" s="187"/>
      <c r="MQL21" s="187"/>
      <c r="MQM21" s="187"/>
      <c r="MQN21" s="187"/>
      <c r="MQO21" s="187"/>
      <c r="MQP21" s="187"/>
      <c r="MQQ21" s="187"/>
      <c r="MQR21" s="187"/>
      <c r="MQS21" s="187"/>
      <c r="MQT21" s="187"/>
      <c r="MQU21" s="187"/>
      <c r="MQV21" s="187"/>
      <c r="MQW21" s="187"/>
      <c r="MQX21" s="187"/>
      <c r="MQY21" s="187"/>
      <c r="MQZ21" s="187"/>
      <c r="MRA21" s="187"/>
      <c r="MRB21" s="187"/>
      <c r="MRC21" s="187"/>
      <c r="MRD21" s="187"/>
      <c r="MRE21" s="187"/>
      <c r="MRF21" s="187"/>
      <c r="MRG21" s="187"/>
      <c r="MRH21" s="187"/>
      <c r="MRI21" s="187"/>
      <c r="MRJ21" s="187"/>
      <c r="MRK21" s="187"/>
      <c r="MRL21" s="187"/>
      <c r="MRM21" s="187"/>
      <c r="MRN21" s="187"/>
      <c r="MRO21" s="187"/>
      <c r="MRP21" s="187"/>
      <c r="MRQ21" s="187"/>
      <c r="MRR21" s="187"/>
      <c r="MRS21" s="187"/>
      <c r="MRT21" s="187"/>
      <c r="MRU21" s="187"/>
      <c r="MRV21" s="187"/>
      <c r="MRW21" s="187"/>
      <c r="MRX21" s="187"/>
      <c r="MRY21" s="187"/>
      <c r="MRZ21" s="187"/>
      <c r="MSA21" s="187"/>
      <c r="MSB21" s="187"/>
      <c r="MSC21" s="187"/>
      <c r="MSD21" s="187"/>
      <c r="MSE21" s="187"/>
      <c r="MSF21" s="187"/>
      <c r="MSG21" s="187"/>
      <c r="MSH21" s="187"/>
      <c r="MSI21" s="187"/>
      <c r="MSJ21" s="187"/>
      <c r="MSK21" s="187"/>
      <c r="MSL21" s="187"/>
      <c r="MSM21" s="187"/>
      <c r="MSN21" s="187"/>
      <c r="MSO21" s="187"/>
      <c r="MSP21" s="187"/>
      <c r="MSQ21" s="187"/>
      <c r="MSR21" s="187"/>
      <c r="MSS21" s="187"/>
      <c r="MST21" s="187"/>
      <c r="MSU21" s="187"/>
      <c r="MSV21" s="187"/>
      <c r="MSW21" s="187"/>
      <c r="MSX21" s="187"/>
      <c r="MSY21" s="187"/>
      <c r="MSZ21" s="187"/>
      <c r="MTA21" s="187"/>
      <c r="MTB21" s="187"/>
      <c r="MTC21" s="187"/>
      <c r="MTD21" s="187"/>
      <c r="MTE21" s="187"/>
      <c r="MTF21" s="187"/>
      <c r="MTG21" s="187"/>
      <c r="MTH21" s="187"/>
      <c r="MTI21" s="187"/>
      <c r="MTJ21" s="187"/>
      <c r="MTK21" s="187"/>
      <c r="MTL21" s="187"/>
      <c r="MTM21" s="187"/>
      <c r="MTN21" s="187"/>
      <c r="MTO21" s="187"/>
      <c r="MTP21" s="187"/>
      <c r="MTQ21" s="187"/>
      <c r="MTR21" s="187"/>
      <c r="MTS21" s="187"/>
      <c r="MTT21" s="187"/>
      <c r="MTU21" s="187"/>
      <c r="MTV21" s="187"/>
      <c r="MTW21" s="187"/>
      <c r="MTX21" s="187"/>
      <c r="MTY21" s="187"/>
      <c r="MTZ21" s="187"/>
      <c r="MUA21" s="187"/>
      <c r="MUB21" s="187"/>
      <c r="MUC21" s="187"/>
      <c r="MUD21" s="187"/>
      <c r="MUE21" s="187"/>
      <c r="MUF21" s="187"/>
      <c r="MUG21" s="187"/>
      <c r="MUH21" s="187"/>
      <c r="MUI21" s="187"/>
      <c r="MUJ21" s="187"/>
      <c r="MUK21" s="187"/>
      <c r="MUL21" s="187"/>
      <c r="MUM21" s="187"/>
      <c r="MUN21" s="187"/>
      <c r="MUO21" s="187"/>
      <c r="MUP21" s="187"/>
      <c r="MUQ21" s="187"/>
      <c r="MUR21" s="187"/>
      <c r="MUS21" s="187"/>
      <c r="MUT21" s="187"/>
      <c r="MUU21" s="187"/>
      <c r="MUV21" s="187"/>
      <c r="MUW21" s="187"/>
      <c r="MUX21" s="187"/>
      <c r="MUY21" s="187"/>
      <c r="MUZ21" s="187"/>
      <c r="MVA21" s="187"/>
      <c r="MVB21" s="187"/>
      <c r="MVC21" s="187"/>
      <c r="MVD21" s="187"/>
      <c r="MVE21" s="187"/>
      <c r="MVF21" s="187"/>
      <c r="MVG21" s="187"/>
      <c r="MVH21" s="187"/>
      <c r="MVI21" s="187"/>
      <c r="MVJ21" s="187"/>
      <c r="MVK21" s="187"/>
      <c r="MVL21" s="187"/>
      <c r="MVM21" s="187"/>
      <c r="MVN21" s="187"/>
      <c r="MVO21" s="187"/>
      <c r="MVP21" s="187"/>
      <c r="MVQ21" s="187"/>
      <c r="MVR21" s="187"/>
      <c r="MVS21" s="187"/>
      <c r="MVT21" s="187"/>
      <c r="MVU21" s="187"/>
      <c r="MVV21" s="187"/>
      <c r="MVW21" s="187"/>
      <c r="MVX21" s="187"/>
      <c r="MVY21" s="187"/>
      <c r="MVZ21" s="187"/>
      <c r="MWA21" s="187"/>
      <c r="MWB21" s="187"/>
      <c r="MWC21" s="187"/>
      <c r="MWD21" s="187"/>
      <c r="MWE21" s="187"/>
      <c r="MWF21" s="187"/>
      <c r="MWG21" s="187"/>
      <c r="MWH21" s="187"/>
      <c r="MWI21" s="187"/>
      <c r="MWJ21" s="187"/>
      <c r="MWK21" s="187"/>
      <c r="MWL21" s="187"/>
      <c r="MWM21" s="187"/>
      <c r="MWN21" s="187"/>
      <c r="MWO21" s="187"/>
      <c r="MWP21" s="187"/>
      <c r="MWQ21" s="187"/>
      <c r="MWR21" s="187"/>
      <c r="MWS21" s="187"/>
      <c r="MWT21" s="187"/>
      <c r="MWU21" s="187"/>
      <c r="MWV21" s="187"/>
      <c r="MWW21" s="187"/>
      <c r="MWX21" s="187"/>
      <c r="MWY21" s="187"/>
      <c r="MWZ21" s="187"/>
      <c r="MXA21" s="187"/>
      <c r="MXB21" s="187"/>
      <c r="MXC21" s="187"/>
      <c r="MXD21" s="187"/>
      <c r="MXE21" s="187"/>
      <c r="MXF21" s="187"/>
      <c r="MXG21" s="187"/>
      <c r="MXH21" s="187"/>
      <c r="MXI21" s="187"/>
      <c r="MXJ21" s="187"/>
      <c r="MXK21" s="187"/>
      <c r="MXL21" s="187"/>
      <c r="MXM21" s="187"/>
      <c r="MXN21" s="187"/>
      <c r="MXO21" s="187"/>
      <c r="MXP21" s="187"/>
      <c r="MXQ21" s="187"/>
      <c r="MXR21" s="187"/>
      <c r="MXS21" s="187"/>
      <c r="MXT21" s="187"/>
      <c r="MXU21" s="187"/>
      <c r="MXV21" s="187"/>
      <c r="MXW21" s="187"/>
      <c r="MXX21" s="187"/>
      <c r="MXY21" s="187"/>
      <c r="MXZ21" s="187"/>
      <c r="MYA21" s="187"/>
      <c r="MYB21" s="187"/>
      <c r="MYC21" s="187"/>
      <c r="MYD21" s="187"/>
      <c r="MYE21" s="187"/>
      <c r="MYF21" s="187"/>
      <c r="MYG21" s="187"/>
      <c r="MYH21" s="187"/>
      <c r="MYI21" s="187"/>
      <c r="MYJ21" s="187"/>
      <c r="MYK21" s="187"/>
      <c r="MYL21" s="187"/>
      <c r="MYM21" s="187"/>
      <c r="MYN21" s="187"/>
      <c r="MYO21" s="187"/>
      <c r="MYP21" s="187"/>
      <c r="MYQ21" s="187"/>
      <c r="MYR21" s="187"/>
      <c r="MYS21" s="187"/>
      <c r="MYT21" s="187"/>
      <c r="MYU21" s="187"/>
      <c r="MYV21" s="187"/>
      <c r="MYW21" s="187"/>
      <c r="MYX21" s="187"/>
      <c r="MYY21" s="187"/>
      <c r="MYZ21" s="187"/>
      <c r="MZA21" s="187"/>
      <c r="MZB21" s="187"/>
      <c r="MZC21" s="187"/>
      <c r="MZD21" s="187"/>
      <c r="MZE21" s="187"/>
      <c r="MZF21" s="187"/>
      <c r="MZG21" s="187"/>
      <c r="MZH21" s="187"/>
      <c r="MZI21" s="187"/>
      <c r="MZJ21" s="187"/>
      <c r="MZK21" s="187"/>
      <c r="MZL21" s="187"/>
      <c r="MZM21" s="187"/>
      <c r="MZN21" s="187"/>
      <c r="MZO21" s="187"/>
      <c r="MZP21" s="187"/>
      <c r="MZQ21" s="187"/>
      <c r="MZR21" s="187"/>
      <c r="MZS21" s="187"/>
      <c r="MZT21" s="187"/>
      <c r="MZU21" s="187"/>
      <c r="MZV21" s="187"/>
      <c r="MZW21" s="187"/>
      <c r="MZX21" s="187"/>
      <c r="MZY21" s="187"/>
      <c r="MZZ21" s="187"/>
      <c r="NAA21" s="187"/>
      <c r="NAB21" s="187"/>
      <c r="NAC21" s="187"/>
      <c r="NAD21" s="187"/>
      <c r="NAE21" s="187"/>
      <c r="NAF21" s="187"/>
      <c r="NAG21" s="187"/>
      <c r="NAH21" s="187"/>
      <c r="NAI21" s="187"/>
      <c r="NAJ21" s="187"/>
      <c r="NAK21" s="187"/>
      <c r="NAL21" s="187"/>
      <c r="NAM21" s="187"/>
      <c r="NAN21" s="187"/>
      <c r="NAO21" s="187"/>
      <c r="NAP21" s="187"/>
      <c r="NAQ21" s="187"/>
      <c r="NAR21" s="187"/>
      <c r="NAS21" s="187"/>
      <c r="NAT21" s="187"/>
      <c r="NAU21" s="187"/>
      <c r="NAV21" s="187"/>
      <c r="NAW21" s="187"/>
      <c r="NAX21" s="187"/>
      <c r="NAY21" s="187"/>
      <c r="NAZ21" s="187"/>
      <c r="NBA21" s="187"/>
      <c r="NBB21" s="187"/>
      <c r="NBC21" s="187"/>
      <c r="NBD21" s="187"/>
      <c r="NBE21" s="187"/>
      <c r="NBF21" s="187"/>
      <c r="NBG21" s="187"/>
      <c r="NBH21" s="187"/>
      <c r="NBI21" s="187"/>
      <c r="NBJ21" s="187"/>
      <c r="NBK21" s="187"/>
      <c r="NBL21" s="187"/>
      <c r="NBM21" s="187"/>
      <c r="NBN21" s="187"/>
      <c r="NBO21" s="187"/>
      <c r="NBP21" s="187"/>
      <c r="NBQ21" s="187"/>
      <c r="NBR21" s="187"/>
      <c r="NBS21" s="187"/>
      <c r="NBT21" s="187"/>
      <c r="NBU21" s="187"/>
      <c r="NBV21" s="187"/>
      <c r="NBW21" s="187"/>
      <c r="NBX21" s="187"/>
      <c r="NBY21" s="187"/>
      <c r="NBZ21" s="187"/>
      <c r="NCA21" s="187"/>
      <c r="NCB21" s="187"/>
      <c r="NCC21" s="187"/>
      <c r="NCD21" s="187"/>
      <c r="NCE21" s="187"/>
      <c r="NCF21" s="187"/>
      <c r="NCG21" s="187"/>
      <c r="NCH21" s="187"/>
      <c r="NCI21" s="187"/>
      <c r="NCJ21" s="187"/>
      <c r="NCK21" s="187"/>
      <c r="NCL21" s="187"/>
      <c r="NCM21" s="187"/>
      <c r="NCN21" s="187"/>
      <c r="NCO21" s="187"/>
      <c r="NCP21" s="187"/>
      <c r="NCQ21" s="187"/>
      <c r="NCR21" s="187"/>
      <c r="NCS21" s="187"/>
      <c r="NCT21" s="187"/>
      <c r="NCU21" s="187"/>
      <c r="NCV21" s="187"/>
      <c r="NCW21" s="187"/>
      <c r="NCX21" s="187"/>
      <c r="NCY21" s="187"/>
      <c r="NCZ21" s="187"/>
      <c r="NDA21" s="187"/>
      <c r="NDB21" s="187"/>
      <c r="NDC21" s="187"/>
      <c r="NDD21" s="187"/>
      <c r="NDE21" s="187"/>
      <c r="NDF21" s="187"/>
      <c r="NDG21" s="187"/>
      <c r="NDH21" s="187"/>
      <c r="NDI21" s="187"/>
      <c r="NDJ21" s="187"/>
      <c r="NDK21" s="187"/>
      <c r="NDL21" s="187"/>
      <c r="NDM21" s="187"/>
      <c r="NDN21" s="187"/>
      <c r="NDO21" s="187"/>
      <c r="NDP21" s="187"/>
      <c r="NDQ21" s="187"/>
      <c r="NDR21" s="187"/>
      <c r="NDS21" s="187"/>
      <c r="NDT21" s="187"/>
      <c r="NDU21" s="187"/>
      <c r="NDV21" s="187"/>
      <c r="NDW21" s="187"/>
      <c r="NDX21" s="187"/>
      <c r="NDY21" s="187"/>
      <c r="NDZ21" s="187"/>
      <c r="NEA21" s="187"/>
      <c r="NEB21" s="187"/>
      <c r="NEC21" s="187"/>
      <c r="NED21" s="187"/>
      <c r="NEE21" s="187"/>
      <c r="NEF21" s="187"/>
      <c r="NEG21" s="187"/>
      <c r="NEH21" s="187"/>
      <c r="NEI21" s="187"/>
      <c r="NEJ21" s="187"/>
      <c r="NEK21" s="187"/>
      <c r="NEL21" s="187"/>
      <c r="NEM21" s="187"/>
      <c r="NEN21" s="187"/>
      <c r="NEO21" s="187"/>
      <c r="NEP21" s="187"/>
      <c r="NEQ21" s="187"/>
      <c r="NER21" s="187"/>
      <c r="NES21" s="187"/>
      <c r="NET21" s="187"/>
      <c r="NEU21" s="187"/>
      <c r="NEV21" s="187"/>
      <c r="NEW21" s="187"/>
      <c r="NEX21" s="187"/>
      <c r="NEY21" s="187"/>
      <c r="NEZ21" s="187"/>
      <c r="NFA21" s="187"/>
      <c r="NFB21" s="187"/>
      <c r="NFC21" s="187"/>
      <c r="NFD21" s="187"/>
      <c r="NFE21" s="187"/>
      <c r="NFF21" s="187"/>
      <c r="NFG21" s="187"/>
      <c r="NFH21" s="187"/>
      <c r="NFI21" s="187"/>
      <c r="NFJ21" s="187"/>
      <c r="NFK21" s="187"/>
      <c r="NFL21" s="187"/>
      <c r="NFM21" s="187"/>
      <c r="NFN21" s="187"/>
      <c r="NFO21" s="187"/>
      <c r="NFP21" s="187"/>
      <c r="NFQ21" s="187"/>
      <c r="NFR21" s="187"/>
      <c r="NFS21" s="187"/>
      <c r="NFT21" s="187"/>
      <c r="NFU21" s="187"/>
      <c r="NFV21" s="187"/>
      <c r="NFW21" s="187"/>
      <c r="NFX21" s="187"/>
      <c r="NFY21" s="187"/>
      <c r="NFZ21" s="187"/>
      <c r="NGA21" s="187"/>
      <c r="NGB21" s="187"/>
      <c r="NGC21" s="187"/>
      <c r="NGD21" s="187"/>
      <c r="NGE21" s="187"/>
      <c r="NGF21" s="187"/>
      <c r="NGG21" s="187"/>
      <c r="NGH21" s="187"/>
      <c r="NGI21" s="187"/>
      <c r="NGJ21" s="187"/>
      <c r="NGK21" s="187"/>
      <c r="NGL21" s="187"/>
      <c r="NGM21" s="187"/>
      <c r="NGN21" s="187"/>
      <c r="NGO21" s="187"/>
      <c r="NGP21" s="187"/>
      <c r="NGQ21" s="187"/>
      <c r="NGR21" s="187"/>
      <c r="NGS21" s="187"/>
      <c r="NGT21" s="187"/>
      <c r="NGU21" s="187"/>
      <c r="NGV21" s="187"/>
      <c r="NGW21" s="187"/>
      <c r="NGX21" s="187"/>
      <c r="NGY21" s="187"/>
      <c r="NGZ21" s="187"/>
      <c r="NHA21" s="187"/>
      <c r="NHB21" s="187"/>
      <c r="NHC21" s="187"/>
      <c r="NHD21" s="187"/>
      <c r="NHE21" s="187"/>
      <c r="NHF21" s="187"/>
      <c r="NHG21" s="187"/>
      <c r="NHH21" s="187"/>
      <c r="NHI21" s="187"/>
      <c r="NHJ21" s="187"/>
      <c r="NHK21" s="187"/>
      <c r="NHL21" s="187"/>
      <c r="NHM21" s="187"/>
      <c r="NHN21" s="187"/>
      <c r="NHO21" s="187"/>
      <c r="NHP21" s="187"/>
      <c r="NHQ21" s="187"/>
      <c r="NHR21" s="187"/>
      <c r="NHS21" s="187"/>
      <c r="NHT21" s="187"/>
      <c r="NHU21" s="187"/>
      <c r="NHV21" s="187"/>
      <c r="NHW21" s="187"/>
      <c r="NHX21" s="187"/>
      <c r="NHY21" s="187"/>
      <c r="NHZ21" s="187"/>
      <c r="NIA21" s="187"/>
      <c r="NIB21" s="187"/>
      <c r="NIC21" s="187"/>
      <c r="NID21" s="187"/>
      <c r="NIE21" s="187"/>
      <c r="NIF21" s="187"/>
      <c r="NIG21" s="187"/>
      <c r="NIH21" s="187"/>
      <c r="NII21" s="187"/>
      <c r="NIJ21" s="187"/>
      <c r="NIK21" s="187"/>
      <c r="NIL21" s="187"/>
      <c r="NIM21" s="187"/>
      <c r="NIN21" s="187"/>
      <c r="NIO21" s="187"/>
      <c r="NIP21" s="187"/>
      <c r="NIQ21" s="187"/>
      <c r="NIR21" s="187"/>
      <c r="NIS21" s="187"/>
      <c r="NIT21" s="187"/>
      <c r="NIU21" s="187"/>
      <c r="NIV21" s="187"/>
      <c r="NIW21" s="187"/>
      <c r="NIX21" s="187"/>
      <c r="NIY21" s="187"/>
      <c r="NIZ21" s="187"/>
      <c r="NJA21" s="187"/>
      <c r="NJB21" s="187"/>
      <c r="NJC21" s="187"/>
      <c r="NJD21" s="187"/>
      <c r="NJE21" s="187"/>
      <c r="NJF21" s="187"/>
      <c r="NJG21" s="187"/>
      <c r="NJH21" s="187"/>
      <c r="NJI21" s="187"/>
      <c r="NJJ21" s="187"/>
      <c r="NJK21" s="187"/>
      <c r="NJL21" s="187"/>
      <c r="NJM21" s="187"/>
      <c r="NJN21" s="187"/>
      <c r="NJO21" s="187"/>
      <c r="NJP21" s="187"/>
      <c r="NJQ21" s="187"/>
      <c r="NJR21" s="187"/>
      <c r="NJS21" s="187"/>
      <c r="NJT21" s="187"/>
      <c r="NJU21" s="187"/>
      <c r="NJV21" s="187"/>
      <c r="NJW21" s="187"/>
      <c r="NJX21" s="187"/>
      <c r="NJY21" s="187"/>
      <c r="NJZ21" s="187"/>
      <c r="NKA21" s="187"/>
      <c r="NKB21" s="187"/>
      <c r="NKC21" s="187"/>
      <c r="NKD21" s="187"/>
      <c r="NKE21" s="187"/>
      <c r="NKF21" s="187"/>
      <c r="NKG21" s="187"/>
      <c r="NKH21" s="187"/>
      <c r="NKI21" s="187"/>
      <c r="NKJ21" s="187"/>
      <c r="NKK21" s="187"/>
      <c r="NKL21" s="187"/>
      <c r="NKM21" s="187"/>
      <c r="NKN21" s="187"/>
      <c r="NKO21" s="187"/>
      <c r="NKP21" s="187"/>
      <c r="NKQ21" s="187"/>
      <c r="NKR21" s="187"/>
      <c r="NKS21" s="187"/>
      <c r="NKT21" s="187"/>
      <c r="NKU21" s="187"/>
      <c r="NKV21" s="187"/>
      <c r="NKW21" s="187"/>
      <c r="NKX21" s="187"/>
      <c r="NKY21" s="187"/>
      <c r="NKZ21" s="187"/>
      <c r="NLA21" s="187"/>
      <c r="NLB21" s="187"/>
      <c r="NLC21" s="187"/>
      <c r="NLD21" s="187"/>
      <c r="NLE21" s="187"/>
      <c r="NLF21" s="187"/>
      <c r="NLG21" s="187"/>
      <c r="NLH21" s="187"/>
      <c r="NLI21" s="187"/>
      <c r="NLJ21" s="187"/>
      <c r="NLK21" s="187"/>
      <c r="NLL21" s="187"/>
      <c r="NLM21" s="187"/>
      <c r="NLN21" s="187"/>
      <c r="NLO21" s="187"/>
      <c r="NLP21" s="187"/>
      <c r="NLQ21" s="187"/>
      <c r="NLR21" s="187"/>
      <c r="NLS21" s="187"/>
      <c r="NLT21" s="187"/>
      <c r="NLU21" s="187"/>
      <c r="NLV21" s="187"/>
      <c r="NLW21" s="187"/>
      <c r="NLX21" s="187"/>
      <c r="NLY21" s="187"/>
      <c r="NLZ21" s="187"/>
      <c r="NMA21" s="187"/>
      <c r="NMB21" s="187"/>
      <c r="NMC21" s="187"/>
      <c r="NMD21" s="187"/>
      <c r="NME21" s="187"/>
      <c r="NMF21" s="187"/>
      <c r="NMG21" s="187"/>
      <c r="NMH21" s="187"/>
      <c r="NMI21" s="187"/>
      <c r="NMJ21" s="187"/>
      <c r="NMK21" s="187"/>
      <c r="NML21" s="187"/>
      <c r="NMM21" s="187"/>
      <c r="NMN21" s="187"/>
      <c r="NMO21" s="187"/>
      <c r="NMP21" s="187"/>
      <c r="NMQ21" s="187"/>
      <c r="NMR21" s="187"/>
      <c r="NMS21" s="187"/>
      <c r="NMT21" s="187"/>
      <c r="NMU21" s="187"/>
      <c r="NMV21" s="187"/>
      <c r="NMW21" s="187"/>
      <c r="NMX21" s="187"/>
      <c r="NMY21" s="187"/>
      <c r="NMZ21" s="187"/>
      <c r="NNA21" s="187"/>
      <c r="NNB21" s="187"/>
      <c r="NNC21" s="187"/>
      <c r="NND21" s="187"/>
      <c r="NNE21" s="187"/>
      <c r="NNF21" s="187"/>
      <c r="NNG21" s="187"/>
      <c r="NNH21" s="187"/>
      <c r="NNI21" s="187"/>
      <c r="NNJ21" s="187"/>
      <c r="NNK21" s="187"/>
      <c r="NNL21" s="187"/>
      <c r="NNM21" s="187"/>
      <c r="NNN21" s="187"/>
      <c r="NNO21" s="187"/>
      <c r="NNP21" s="187"/>
      <c r="NNQ21" s="187"/>
      <c r="NNR21" s="187"/>
      <c r="NNS21" s="187"/>
      <c r="NNT21" s="187"/>
      <c r="NNU21" s="187"/>
      <c r="NNV21" s="187"/>
      <c r="NNW21" s="187"/>
      <c r="NNX21" s="187"/>
      <c r="NNY21" s="187"/>
      <c r="NNZ21" s="187"/>
      <c r="NOA21" s="187"/>
      <c r="NOB21" s="187"/>
      <c r="NOC21" s="187"/>
      <c r="NOD21" s="187"/>
      <c r="NOE21" s="187"/>
      <c r="NOF21" s="187"/>
      <c r="NOG21" s="187"/>
      <c r="NOH21" s="187"/>
      <c r="NOI21" s="187"/>
      <c r="NOJ21" s="187"/>
      <c r="NOK21" s="187"/>
      <c r="NOL21" s="187"/>
      <c r="NOM21" s="187"/>
      <c r="NON21" s="187"/>
      <c r="NOO21" s="187"/>
      <c r="NOP21" s="187"/>
      <c r="NOQ21" s="187"/>
      <c r="NOR21" s="187"/>
      <c r="NOS21" s="187"/>
      <c r="NOT21" s="187"/>
      <c r="NOU21" s="187"/>
      <c r="NOV21" s="187"/>
      <c r="NOW21" s="187"/>
      <c r="NOX21" s="187"/>
      <c r="NOY21" s="187"/>
      <c r="NOZ21" s="187"/>
      <c r="NPA21" s="187"/>
      <c r="NPB21" s="187"/>
      <c r="NPC21" s="187"/>
      <c r="NPD21" s="187"/>
      <c r="NPE21" s="187"/>
      <c r="NPF21" s="187"/>
      <c r="NPG21" s="187"/>
      <c r="NPH21" s="187"/>
      <c r="NPI21" s="187"/>
      <c r="NPJ21" s="187"/>
      <c r="NPK21" s="187"/>
      <c r="NPL21" s="187"/>
      <c r="NPM21" s="187"/>
      <c r="NPN21" s="187"/>
      <c r="NPO21" s="187"/>
      <c r="NPP21" s="187"/>
      <c r="NPQ21" s="187"/>
      <c r="NPR21" s="187"/>
      <c r="NPS21" s="187"/>
      <c r="NPT21" s="187"/>
      <c r="NPU21" s="187"/>
      <c r="NPV21" s="187"/>
      <c r="NPW21" s="187"/>
      <c r="NPX21" s="187"/>
      <c r="NPY21" s="187"/>
      <c r="NPZ21" s="187"/>
      <c r="NQA21" s="187"/>
      <c r="NQB21" s="187"/>
      <c r="NQC21" s="187"/>
      <c r="NQD21" s="187"/>
      <c r="NQE21" s="187"/>
      <c r="NQF21" s="187"/>
      <c r="NQG21" s="187"/>
      <c r="NQH21" s="187"/>
      <c r="NQI21" s="187"/>
      <c r="NQJ21" s="187"/>
      <c r="NQK21" s="187"/>
      <c r="NQL21" s="187"/>
      <c r="NQM21" s="187"/>
      <c r="NQN21" s="187"/>
      <c r="NQO21" s="187"/>
      <c r="NQP21" s="187"/>
      <c r="NQQ21" s="187"/>
      <c r="NQR21" s="187"/>
      <c r="NQS21" s="187"/>
      <c r="NQT21" s="187"/>
      <c r="NQU21" s="187"/>
      <c r="NQV21" s="187"/>
      <c r="NQW21" s="187"/>
      <c r="NQX21" s="187"/>
      <c r="NQY21" s="187"/>
      <c r="NQZ21" s="187"/>
      <c r="NRA21" s="187"/>
      <c r="NRB21" s="187"/>
      <c r="NRC21" s="187"/>
      <c r="NRD21" s="187"/>
      <c r="NRE21" s="187"/>
      <c r="NRF21" s="187"/>
      <c r="NRG21" s="187"/>
      <c r="NRH21" s="187"/>
      <c r="NRI21" s="187"/>
      <c r="NRJ21" s="187"/>
      <c r="NRK21" s="187"/>
      <c r="NRL21" s="187"/>
      <c r="NRM21" s="187"/>
      <c r="NRN21" s="187"/>
      <c r="NRO21" s="187"/>
      <c r="NRP21" s="187"/>
      <c r="NRQ21" s="187"/>
      <c r="NRR21" s="187"/>
      <c r="NRS21" s="187"/>
      <c r="NRT21" s="187"/>
      <c r="NRU21" s="187"/>
      <c r="NRV21" s="187"/>
      <c r="NRW21" s="187"/>
      <c r="NRX21" s="187"/>
      <c r="NRY21" s="187"/>
      <c r="NRZ21" s="187"/>
      <c r="NSA21" s="187"/>
      <c r="NSB21" s="187"/>
      <c r="NSC21" s="187"/>
      <c r="NSD21" s="187"/>
      <c r="NSE21" s="187"/>
      <c r="NSF21" s="187"/>
      <c r="NSG21" s="187"/>
      <c r="NSH21" s="187"/>
      <c r="NSI21" s="187"/>
      <c r="NSJ21" s="187"/>
      <c r="NSK21" s="187"/>
      <c r="NSL21" s="187"/>
      <c r="NSM21" s="187"/>
      <c r="NSN21" s="187"/>
      <c r="NSO21" s="187"/>
      <c r="NSP21" s="187"/>
      <c r="NSQ21" s="187"/>
      <c r="NSR21" s="187"/>
      <c r="NSS21" s="187"/>
      <c r="NST21" s="187"/>
      <c r="NSU21" s="187"/>
      <c r="NSV21" s="187"/>
      <c r="NSW21" s="187"/>
      <c r="NSX21" s="187"/>
      <c r="NSY21" s="187"/>
      <c r="NSZ21" s="187"/>
      <c r="NTA21" s="187"/>
      <c r="NTB21" s="187"/>
      <c r="NTC21" s="187"/>
      <c r="NTD21" s="187"/>
      <c r="NTE21" s="187"/>
      <c r="NTF21" s="187"/>
      <c r="NTG21" s="187"/>
      <c r="NTH21" s="187"/>
      <c r="NTI21" s="187"/>
      <c r="NTJ21" s="187"/>
      <c r="NTK21" s="187"/>
      <c r="NTL21" s="187"/>
      <c r="NTM21" s="187"/>
      <c r="NTN21" s="187"/>
      <c r="NTO21" s="187"/>
      <c r="NTP21" s="187"/>
      <c r="NTQ21" s="187"/>
      <c r="NTR21" s="187"/>
      <c r="NTS21" s="187"/>
      <c r="NTT21" s="187"/>
      <c r="NTU21" s="187"/>
      <c r="NTV21" s="187"/>
      <c r="NTW21" s="187"/>
      <c r="NTX21" s="187"/>
      <c r="NTY21" s="187"/>
      <c r="NTZ21" s="187"/>
      <c r="NUA21" s="187"/>
      <c r="NUB21" s="187"/>
      <c r="NUC21" s="187"/>
      <c r="NUD21" s="187"/>
      <c r="NUE21" s="187"/>
      <c r="NUF21" s="187"/>
      <c r="NUG21" s="187"/>
      <c r="NUH21" s="187"/>
      <c r="NUI21" s="187"/>
      <c r="NUJ21" s="187"/>
      <c r="NUK21" s="187"/>
      <c r="NUL21" s="187"/>
      <c r="NUM21" s="187"/>
      <c r="NUN21" s="187"/>
      <c r="NUO21" s="187"/>
      <c r="NUP21" s="187"/>
      <c r="NUQ21" s="187"/>
      <c r="NUR21" s="187"/>
      <c r="NUS21" s="187"/>
      <c r="NUT21" s="187"/>
      <c r="NUU21" s="187"/>
      <c r="NUV21" s="187"/>
      <c r="NUW21" s="187"/>
      <c r="NUX21" s="187"/>
      <c r="NUY21" s="187"/>
      <c r="NUZ21" s="187"/>
      <c r="NVA21" s="187"/>
      <c r="NVB21" s="187"/>
      <c r="NVC21" s="187"/>
      <c r="NVD21" s="187"/>
      <c r="NVE21" s="187"/>
      <c r="NVF21" s="187"/>
      <c r="NVG21" s="187"/>
      <c r="NVH21" s="187"/>
      <c r="NVI21" s="187"/>
      <c r="NVJ21" s="187"/>
      <c r="NVK21" s="187"/>
      <c r="NVL21" s="187"/>
      <c r="NVM21" s="187"/>
      <c r="NVN21" s="187"/>
      <c r="NVO21" s="187"/>
      <c r="NVP21" s="187"/>
      <c r="NVQ21" s="187"/>
      <c r="NVR21" s="187"/>
      <c r="NVS21" s="187"/>
      <c r="NVT21" s="187"/>
      <c r="NVU21" s="187"/>
      <c r="NVV21" s="187"/>
      <c r="NVW21" s="187"/>
      <c r="NVX21" s="187"/>
      <c r="NVY21" s="187"/>
      <c r="NVZ21" s="187"/>
      <c r="NWA21" s="187"/>
      <c r="NWB21" s="187"/>
      <c r="NWC21" s="187"/>
      <c r="NWD21" s="187"/>
      <c r="NWE21" s="187"/>
      <c r="NWF21" s="187"/>
      <c r="NWG21" s="187"/>
      <c r="NWH21" s="187"/>
      <c r="NWI21" s="187"/>
      <c r="NWJ21" s="187"/>
      <c r="NWK21" s="187"/>
      <c r="NWL21" s="187"/>
      <c r="NWM21" s="187"/>
      <c r="NWN21" s="187"/>
      <c r="NWO21" s="187"/>
      <c r="NWP21" s="187"/>
      <c r="NWQ21" s="187"/>
      <c r="NWR21" s="187"/>
      <c r="NWS21" s="187"/>
      <c r="NWT21" s="187"/>
      <c r="NWU21" s="187"/>
      <c r="NWV21" s="187"/>
      <c r="NWW21" s="187"/>
      <c r="NWX21" s="187"/>
      <c r="NWY21" s="187"/>
      <c r="NWZ21" s="187"/>
      <c r="NXA21" s="187"/>
      <c r="NXB21" s="187"/>
      <c r="NXC21" s="187"/>
      <c r="NXD21" s="187"/>
      <c r="NXE21" s="187"/>
      <c r="NXF21" s="187"/>
      <c r="NXG21" s="187"/>
      <c r="NXH21" s="187"/>
      <c r="NXI21" s="187"/>
      <c r="NXJ21" s="187"/>
      <c r="NXK21" s="187"/>
      <c r="NXL21" s="187"/>
      <c r="NXM21" s="187"/>
      <c r="NXN21" s="187"/>
      <c r="NXO21" s="187"/>
      <c r="NXP21" s="187"/>
      <c r="NXQ21" s="187"/>
      <c r="NXR21" s="187"/>
      <c r="NXS21" s="187"/>
      <c r="NXT21" s="187"/>
      <c r="NXU21" s="187"/>
      <c r="NXV21" s="187"/>
      <c r="NXW21" s="187"/>
      <c r="NXX21" s="187"/>
      <c r="NXY21" s="187"/>
      <c r="NXZ21" s="187"/>
      <c r="NYA21" s="187"/>
      <c r="NYB21" s="187"/>
      <c r="NYC21" s="187"/>
      <c r="NYD21" s="187"/>
      <c r="NYE21" s="187"/>
      <c r="NYF21" s="187"/>
      <c r="NYG21" s="187"/>
      <c r="NYH21" s="187"/>
      <c r="NYI21" s="187"/>
      <c r="NYJ21" s="187"/>
      <c r="NYK21" s="187"/>
      <c r="NYL21" s="187"/>
      <c r="NYM21" s="187"/>
      <c r="NYN21" s="187"/>
      <c r="NYO21" s="187"/>
      <c r="NYP21" s="187"/>
      <c r="NYQ21" s="187"/>
      <c r="NYR21" s="187"/>
      <c r="NYS21" s="187"/>
      <c r="NYT21" s="187"/>
      <c r="NYU21" s="187"/>
      <c r="NYV21" s="187"/>
      <c r="NYW21" s="187"/>
      <c r="NYX21" s="187"/>
      <c r="NYY21" s="187"/>
      <c r="NYZ21" s="187"/>
      <c r="NZA21" s="187"/>
      <c r="NZB21" s="187"/>
      <c r="NZC21" s="187"/>
      <c r="NZD21" s="187"/>
      <c r="NZE21" s="187"/>
      <c r="NZF21" s="187"/>
      <c r="NZG21" s="187"/>
      <c r="NZH21" s="187"/>
      <c r="NZI21" s="187"/>
      <c r="NZJ21" s="187"/>
      <c r="NZK21" s="187"/>
      <c r="NZL21" s="187"/>
      <c r="NZM21" s="187"/>
      <c r="NZN21" s="187"/>
      <c r="NZO21" s="187"/>
      <c r="NZP21" s="187"/>
      <c r="NZQ21" s="187"/>
      <c r="NZR21" s="187"/>
      <c r="NZS21" s="187"/>
      <c r="NZT21" s="187"/>
      <c r="NZU21" s="187"/>
      <c r="NZV21" s="187"/>
      <c r="NZW21" s="187"/>
      <c r="NZX21" s="187"/>
      <c r="NZY21" s="187"/>
      <c r="NZZ21" s="187"/>
      <c r="OAA21" s="187"/>
      <c r="OAB21" s="187"/>
      <c r="OAC21" s="187"/>
      <c r="OAD21" s="187"/>
      <c r="OAE21" s="187"/>
      <c r="OAF21" s="187"/>
      <c r="OAG21" s="187"/>
      <c r="OAH21" s="187"/>
      <c r="OAI21" s="187"/>
      <c r="OAJ21" s="187"/>
      <c r="OAK21" s="187"/>
      <c r="OAL21" s="187"/>
      <c r="OAM21" s="187"/>
      <c r="OAN21" s="187"/>
      <c r="OAO21" s="187"/>
      <c r="OAP21" s="187"/>
      <c r="OAQ21" s="187"/>
      <c r="OAR21" s="187"/>
      <c r="OAS21" s="187"/>
      <c r="OAT21" s="187"/>
      <c r="OAU21" s="187"/>
      <c r="OAV21" s="187"/>
      <c r="OAW21" s="187"/>
      <c r="OAX21" s="187"/>
      <c r="OAY21" s="187"/>
      <c r="OAZ21" s="187"/>
      <c r="OBA21" s="187"/>
      <c r="OBB21" s="187"/>
      <c r="OBC21" s="187"/>
      <c r="OBD21" s="187"/>
      <c r="OBE21" s="187"/>
      <c r="OBF21" s="187"/>
      <c r="OBG21" s="187"/>
      <c r="OBH21" s="187"/>
      <c r="OBI21" s="187"/>
      <c r="OBJ21" s="187"/>
      <c r="OBK21" s="187"/>
      <c r="OBL21" s="187"/>
      <c r="OBM21" s="187"/>
      <c r="OBN21" s="187"/>
      <c r="OBO21" s="187"/>
      <c r="OBP21" s="187"/>
      <c r="OBQ21" s="187"/>
      <c r="OBR21" s="187"/>
      <c r="OBS21" s="187"/>
      <c r="OBT21" s="187"/>
      <c r="OBU21" s="187"/>
      <c r="OBV21" s="187"/>
      <c r="OBW21" s="187"/>
      <c r="OBX21" s="187"/>
      <c r="OBY21" s="187"/>
      <c r="OBZ21" s="187"/>
      <c r="OCA21" s="187"/>
      <c r="OCB21" s="187"/>
      <c r="OCC21" s="187"/>
      <c r="OCD21" s="187"/>
      <c r="OCE21" s="187"/>
      <c r="OCF21" s="187"/>
      <c r="OCG21" s="187"/>
      <c r="OCH21" s="187"/>
      <c r="OCI21" s="187"/>
      <c r="OCJ21" s="187"/>
      <c r="OCK21" s="187"/>
      <c r="OCL21" s="187"/>
      <c r="OCM21" s="187"/>
      <c r="OCN21" s="187"/>
      <c r="OCO21" s="187"/>
      <c r="OCP21" s="187"/>
      <c r="OCQ21" s="187"/>
      <c r="OCR21" s="187"/>
      <c r="OCS21" s="187"/>
      <c r="OCT21" s="187"/>
      <c r="OCU21" s="187"/>
      <c r="OCV21" s="187"/>
      <c r="OCW21" s="187"/>
      <c r="OCX21" s="187"/>
      <c r="OCY21" s="187"/>
      <c r="OCZ21" s="187"/>
      <c r="ODA21" s="187"/>
      <c r="ODB21" s="187"/>
      <c r="ODC21" s="187"/>
      <c r="ODD21" s="187"/>
      <c r="ODE21" s="187"/>
      <c r="ODF21" s="187"/>
      <c r="ODG21" s="187"/>
      <c r="ODH21" s="187"/>
      <c r="ODI21" s="187"/>
      <c r="ODJ21" s="187"/>
      <c r="ODK21" s="187"/>
      <c r="ODL21" s="187"/>
      <c r="ODM21" s="187"/>
      <c r="ODN21" s="187"/>
      <c r="ODO21" s="187"/>
      <c r="ODP21" s="187"/>
      <c r="ODQ21" s="187"/>
      <c r="ODR21" s="187"/>
      <c r="ODS21" s="187"/>
      <c r="ODT21" s="187"/>
      <c r="ODU21" s="187"/>
      <c r="ODV21" s="187"/>
      <c r="ODW21" s="187"/>
      <c r="ODX21" s="187"/>
      <c r="ODY21" s="187"/>
      <c r="ODZ21" s="187"/>
      <c r="OEA21" s="187"/>
      <c r="OEB21" s="187"/>
      <c r="OEC21" s="187"/>
      <c r="OED21" s="187"/>
      <c r="OEE21" s="187"/>
      <c r="OEF21" s="187"/>
      <c r="OEG21" s="187"/>
      <c r="OEH21" s="187"/>
      <c r="OEI21" s="187"/>
      <c r="OEJ21" s="187"/>
      <c r="OEK21" s="187"/>
      <c r="OEL21" s="187"/>
      <c r="OEM21" s="187"/>
      <c r="OEN21" s="187"/>
      <c r="OEO21" s="187"/>
      <c r="OEP21" s="187"/>
      <c r="OEQ21" s="187"/>
      <c r="OER21" s="187"/>
      <c r="OES21" s="187"/>
      <c r="OET21" s="187"/>
      <c r="OEU21" s="187"/>
      <c r="OEV21" s="187"/>
      <c r="OEW21" s="187"/>
      <c r="OEX21" s="187"/>
      <c r="OEY21" s="187"/>
      <c r="OEZ21" s="187"/>
      <c r="OFA21" s="187"/>
      <c r="OFB21" s="187"/>
      <c r="OFC21" s="187"/>
      <c r="OFD21" s="187"/>
      <c r="OFE21" s="187"/>
      <c r="OFF21" s="187"/>
      <c r="OFG21" s="187"/>
      <c r="OFH21" s="187"/>
      <c r="OFI21" s="187"/>
      <c r="OFJ21" s="187"/>
      <c r="OFK21" s="187"/>
      <c r="OFL21" s="187"/>
      <c r="OFM21" s="187"/>
      <c r="OFN21" s="187"/>
      <c r="OFO21" s="187"/>
      <c r="OFP21" s="187"/>
      <c r="OFQ21" s="187"/>
      <c r="OFR21" s="187"/>
      <c r="OFS21" s="187"/>
      <c r="OFT21" s="187"/>
      <c r="OFU21" s="187"/>
      <c r="OFV21" s="187"/>
      <c r="OFW21" s="187"/>
      <c r="OFX21" s="187"/>
      <c r="OFY21" s="187"/>
      <c r="OFZ21" s="187"/>
      <c r="OGA21" s="187"/>
      <c r="OGB21" s="187"/>
      <c r="OGC21" s="187"/>
      <c r="OGD21" s="187"/>
      <c r="OGE21" s="187"/>
      <c r="OGF21" s="187"/>
      <c r="OGG21" s="187"/>
      <c r="OGH21" s="187"/>
      <c r="OGI21" s="187"/>
      <c r="OGJ21" s="187"/>
      <c r="OGK21" s="187"/>
      <c r="OGL21" s="187"/>
      <c r="OGM21" s="187"/>
      <c r="OGN21" s="187"/>
      <c r="OGO21" s="187"/>
      <c r="OGP21" s="187"/>
      <c r="OGQ21" s="187"/>
      <c r="OGR21" s="187"/>
      <c r="OGS21" s="187"/>
      <c r="OGT21" s="187"/>
      <c r="OGU21" s="187"/>
      <c r="OGV21" s="187"/>
      <c r="OGW21" s="187"/>
      <c r="OGX21" s="187"/>
      <c r="OGY21" s="187"/>
      <c r="OGZ21" s="187"/>
      <c r="OHA21" s="187"/>
      <c r="OHB21" s="187"/>
      <c r="OHC21" s="187"/>
      <c r="OHD21" s="187"/>
      <c r="OHE21" s="187"/>
      <c r="OHF21" s="187"/>
      <c r="OHG21" s="187"/>
      <c r="OHH21" s="187"/>
      <c r="OHI21" s="187"/>
      <c r="OHJ21" s="187"/>
      <c r="OHK21" s="187"/>
      <c r="OHL21" s="187"/>
      <c r="OHM21" s="187"/>
      <c r="OHN21" s="187"/>
      <c r="OHO21" s="187"/>
      <c r="OHP21" s="187"/>
      <c r="OHQ21" s="187"/>
      <c r="OHR21" s="187"/>
      <c r="OHS21" s="187"/>
      <c r="OHT21" s="187"/>
      <c r="OHU21" s="187"/>
      <c r="OHV21" s="187"/>
      <c r="OHW21" s="187"/>
      <c r="OHX21" s="187"/>
      <c r="OHY21" s="187"/>
      <c r="OHZ21" s="187"/>
      <c r="OIA21" s="187"/>
      <c r="OIB21" s="187"/>
      <c r="OIC21" s="187"/>
      <c r="OID21" s="187"/>
      <c r="OIE21" s="187"/>
      <c r="OIF21" s="187"/>
      <c r="OIG21" s="187"/>
      <c r="OIH21" s="187"/>
      <c r="OII21" s="187"/>
      <c r="OIJ21" s="187"/>
      <c r="OIK21" s="187"/>
      <c r="OIL21" s="187"/>
      <c r="OIM21" s="187"/>
      <c r="OIN21" s="187"/>
      <c r="OIO21" s="187"/>
      <c r="OIP21" s="187"/>
      <c r="OIQ21" s="187"/>
      <c r="OIR21" s="187"/>
      <c r="OIS21" s="187"/>
      <c r="OIT21" s="187"/>
      <c r="OIU21" s="187"/>
      <c r="OIV21" s="187"/>
      <c r="OIW21" s="187"/>
      <c r="OIX21" s="187"/>
      <c r="OIY21" s="187"/>
      <c r="OIZ21" s="187"/>
      <c r="OJA21" s="187"/>
      <c r="OJB21" s="187"/>
      <c r="OJC21" s="187"/>
      <c r="OJD21" s="187"/>
      <c r="OJE21" s="187"/>
      <c r="OJF21" s="187"/>
      <c r="OJG21" s="187"/>
      <c r="OJH21" s="187"/>
      <c r="OJI21" s="187"/>
      <c r="OJJ21" s="187"/>
      <c r="OJK21" s="187"/>
      <c r="OJL21" s="187"/>
      <c r="OJM21" s="187"/>
      <c r="OJN21" s="187"/>
      <c r="OJO21" s="187"/>
      <c r="OJP21" s="187"/>
      <c r="OJQ21" s="187"/>
      <c r="OJR21" s="187"/>
      <c r="OJS21" s="187"/>
      <c r="OJT21" s="187"/>
      <c r="OJU21" s="187"/>
      <c r="OJV21" s="187"/>
      <c r="OJW21" s="187"/>
      <c r="OJX21" s="187"/>
      <c r="OJY21" s="187"/>
      <c r="OJZ21" s="187"/>
      <c r="OKA21" s="187"/>
      <c r="OKB21" s="187"/>
      <c r="OKC21" s="187"/>
      <c r="OKD21" s="187"/>
      <c r="OKE21" s="187"/>
      <c r="OKF21" s="187"/>
      <c r="OKG21" s="187"/>
      <c r="OKH21" s="187"/>
      <c r="OKI21" s="187"/>
      <c r="OKJ21" s="187"/>
      <c r="OKK21" s="187"/>
      <c r="OKL21" s="187"/>
      <c r="OKM21" s="187"/>
      <c r="OKN21" s="187"/>
      <c r="OKO21" s="187"/>
      <c r="OKP21" s="187"/>
      <c r="OKQ21" s="187"/>
      <c r="OKR21" s="187"/>
      <c r="OKS21" s="187"/>
      <c r="OKT21" s="187"/>
      <c r="OKU21" s="187"/>
      <c r="OKV21" s="187"/>
      <c r="OKW21" s="187"/>
      <c r="OKX21" s="187"/>
      <c r="OKY21" s="187"/>
      <c r="OKZ21" s="187"/>
      <c r="OLA21" s="187"/>
      <c r="OLB21" s="187"/>
      <c r="OLC21" s="187"/>
      <c r="OLD21" s="187"/>
      <c r="OLE21" s="187"/>
      <c r="OLF21" s="187"/>
      <c r="OLG21" s="187"/>
      <c r="OLH21" s="187"/>
      <c r="OLI21" s="187"/>
      <c r="OLJ21" s="187"/>
      <c r="OLK21" s="187"/>
      <c r="OLL21" s="187"/>
      <c r="OLM21" s="187"/>
      <c r="OLN21" s="187"/>
      <c r="OLO21" s="187"/>
      <c r="OLP21" s="187"/>
      <c r="OLQ21" s="187"/>
      <c r="OLR21" s="187"/>
      <c r="OLS21" s="187"/>
      <c r="OLT21" s="187"/>
      <c r="OLU21" s="187"/>
      <c r="OLV21" s="187"/>
      <c r="OLW21" s="187"/>
      <c r="OLX21" s="187"/>
      <c r="OLY21" s="187"/>
      <c r="OLZ21" s="187"/>
      <c r="OMA21" s="187"/>
      <c r="OMB21" s="187"/>
      <c r="OMC21" s="187"/>
      <c r="OMD21" s="187"/>
      <c r="OME21" s="187"/>
      <c r="OMF21" s="187"/>
      <c r="OMG21" s="187"/>
      <c r="OMH21" s="187"/>
      <c r="OMI21" s="187"/>
      <c r="OMJ21" s="187"/>
      <c r="OMK21" s="187"/>
      <c r="OML21" s="187"/>
      <c r="OMM21" s="187"/>
      <c r="OMN21" s="187"/>
      <c r="OMO21" s="187"/>
      <c r="OMP21" s="187"/>
      <c r="OMQ21" s="187"/>
      <c r="OMR21" s="187"/>
      <c r="OMS21" s="187"/>
      <c r="OMT21" s="187"/>
      <c r="OMU21" s="187"/>
      <c r="OMV21" s="187"/>
      <c r="OMW21" s="187"/>
      <c r="OMX21" s="187"/>
      <c r="OMY21" s="187"/>
      <c r="OMZ21" s="187"/>
      <c r="ONA21" s="187"/>
      <c r="ONB21" s="187"/>
      <c r="ONC21" s="187"/>
      <c r="OND21" s="187"/>
      <c r="ONE21" s="187"/>
      <c r="ONF21" s="187"/>
      <c r="ONG21" s="187"/>
      <c r="ONH21" s="187"/>
      <c r="ONI21" s="187"/>
      <c r="ONJ21" s="187"/>
      <c r="ONK21" s="187"/>
      <c r="ONL21" s="187"/>
      <c r="ONM21" s="187"/>
      <c r="ONN21" s="187"/>
      <c r="ONO21" s="187"/>
      <c r="ONP21" s="187"/>
      <c r="ONQ21" s="187"/>
      <c r="ONR21" s="187"/>
      <c r="ONS21" s="187"/>
      <c r="ONT21" s="187"/>
      <c r="ONU21" s="187"/>
      <c r="ONV21" s="187"/>
      <c r="ONW21" s="187"/>
      <c r="ONX21" s="187"/>
      <c r="ONY21" s="187"/>
      <c r="ONZ21" s="187"/>
      <c r="OOA21" s="187"/>
      <c r="OOB21" s="187"/>
      <c r="OOC21" s="187"/>
      <c r="OOD21" s="187"/>
      <c r="OOE21" s="187"/>
      <c r="OOF21" s="187"/>
      <c r="OOG21" s="187"/>
      <c r="OOH21" s="187"/>
      <c r="OOI21" s="187"/>
      <c r="OOJ21" s="187"/>
      <c r="OOK21" s="187"/>
      <c r="OOL21" s="187"/>
      <c r="OOM21" s="187"/>
      <c r="OON21" s="187"/>
      <c r="OOO21" s="187"/>
      <c r="OOP21" s="187"/>
      <c r="OOQ21" s="187"/>
      <c r="OOR21" s="187"/>
      <c r="OOS21" s="187"/>
      <c r="OOT21" s="187"/>
      <c r="OOU21" s="187"/>
      <c r="OOV21" s="187"/>
      <c r="OOW21" s="187"/>
      <c r="OOX21" s="187"/>
      <c r="OOY21" s="187"/>
      <c r="OOZ21" s="187"/>
      <c r="OPA21" s="187"/>
      <c r="OPB21" s="187"/>
      <c r="OPC21" s="187"/>
      <c r="OPD21" s="187"/>
      <c r="OPE21" s="187"/>
      <c r="OPF21" s="187"/>
      <c r="OPG21" s="187"/>
      <c r="OPH21" s="187"/>
      <c r="OPI21" s="187"/>
      <c r="OPJ21" s="187"/>
      <c r="OPK21" s="187"/>
      <c r="OPL21" s="187"/>
      <c r="OPM21" s="187"/>
      <c r="OPN21" s="187"/>
      <c r="OPO21" s="187"/>
      <c r="OPP21" s="187"/>
      <c r="OPQ21" s="187"/>
      <c r="OPR21" s="187"/>
      <c r="OPS21" s="187"/>
      <c r="OPT21" s="187"/>
      <c r="OPU21" s="187"/>
      <c r="OPV21" s="187"/>
      <c r="OPW21" s="187"/>
      <c r="OPX21" s="187"/>
      <c r="OPY21" s="187"/>
      <c r="OPZ21" s="187"/>
      <c r="OQA21" s="187"/>
      <c r="OQB21" s="187"/>
      <c r="OQC21" s="187"/>
      <c r="OQD21" s="187"/>
      <c r="OQE21" s="187"/>
      <c r="OQF21" s="187"/>
      <c r="OQG21" s="187"/>
      <c r="OQH21" s="187"/>
      <c r="OQI21" s="187"/>
      <c r="OQJ21" s="187"/>
      <c r="OQK21" s="187"/>
      <c r="OQL21" s="187"/>
      <c r="OQM21" s="187"/>
      <c r="OQN21" s="187"/>
      <c r="OQO21" s="187"/>
      <c r="OQP21" s="187"/>
      <c r="OQQ21" s="187"/>
      <c r="OQR21" s="187"/>
      <c r="OQS21" s="187"/>
      <c r="OQT21" s="187"/>
      <c r="OQU21" s="187"/>
      <c r="OQV21" s="187"/>
      <c r="OQW21" s="187"/>
      <c r="OQX21" s="187"/>
      <c r="OQY21" s="187"/>
      <c r="OQZ21" s="187"/>
      <c r="ORA21" s="187"/>
      <c r="ORB21" s="187"/>
      <c r="ORC21" s="187"/>
      <c r="ORD21" s="187"/>
      <c r="ORE21" s="187"/>
      <c r="ORF21" s="187"/>
      <c r="ORG21" s="187"/>
      <c r="ORH21" s="187"/>
      <c r="ORI21" s="187"/>
      <c r="ORJ21" s="187"/>
      <c r="ORK21" s="187"/>
      <c r="ORL21" s="187"/>
      <c r="ORM21" s="187"/>
      <c r="ORN21" s="187"/>
      <c r="ORO21" s="187"/>
      <c r="ORP21" s="187"/>
      <c r="ORQ21" s="187"/>
      <c r="ORR21" s="187"/>
      <c r="ORS21" s="187"/>
      <c r="ORT21" s="187"/>
      <c r="ORU21" s="187"/>
      <c r="ORV21" s="187"/>
      <c r="ORW21" s="187"/>
      <c r="ORX21" s="187"/>
      <c r="ORY21" s="187"/>
      <c r="ORZ21" s="187"/>
      <c r="OSA21" s="187"/>
      <c r="OSB21" s="187"/>
      <c r="OSC21" s="187"/>
      <c r="OSD21" s="187"/>
      <c r="OSE21" s="187"/>
      <c r="OSF21" s="187"/>
      <c r="OSG21" s="187"/>
      <c r="OSH21" s="187"/>
      <c r="OSI21" s="187"/>
      <c r="OSJ21" s="187"/>
      <c r="OSK21" s="187"/>
      <c r="OSL21" s="187"/>
      <c r="OSM21" s="187"/>
      <c r="OSN21" s="187"/>
      <c r="OSO21" s="187"/>
      <c r="OSP21" s="187"/>
      <c r="OSQ21" s="187"/>
      <c r="OSR21" s="187"/>
      <c r="OSS21" s="187"/>
      <c r="OST21" s="187"/>
      <c r="OSU21" s="187"/>
      <c r="OSV21" s="187"/>
      <c r="OSW21" s="187"/>
      <c r="OSX21" s="187"/>
      <c r="OSY21" s="187"/>
      <c r="OSZ21" s="187"/>
      <c r="OTA21" s="187"/>
      <c r="OTB21" s="187"/>
      <c r="OTC21" s="187"/>
      <c r="OTD21" s="187"/>
      <c r="OTE21" s="187"/>
      <c r="OTF21" s="187"/>
      <c r="OTG21" s="187"/>
      <c r="OTH21" s="187"/>
      <c r="OTI21" s="187"/>
      <c r="OTJ21" s="187"/>
      <c r="OTK21" s="187"/>
      <c r="OTL21" s="187"/>
      <c r="OTM21" s="187"/>
      <c r="OTN21" s="187"/>
      <c r="OTO21" s="187"/>
      <c r="OTP21" s="187"/>
      <c r="OTQ21" s="187"/>
      <c r="OTR21" s="187"/>
      <c r="OTS21" s="187"/>
      <c r="OTT21" s="187"/>
      <c r="OTU21" s="187"/>
      <c r="OTV21" s="187"/>
      <c r="OTW21" s="187"/>
      <c r="OTX21" s="187"/>
      <c r="OTY21" s="187"/>
      <c r="OTZ21" s="187"/>
      <c r="OUA21" s="187"/>
      <c r="OUB21" s="187"/>
      <c r="OUC21" s="187"/>
      <c r="OUD21" s="187"/>
      <c r="OUE21" s="187"/>
      <c r="OUF21" s="187"/>
      <c r="OUG21" s="187"/>
      <c r="OUH21" s="187"/>
      <c r="OUI21" s="187"/>
      <c r="OUJ21" s="187"/>
      <c r="OUK21" s="187"/>
      <c r="OUL21" s="187"/>
      <c r="OUM21" s="187"/>
      <c r="OUN21" s="187"/>
      <c r="OUO21" s="187"/>
      <c r="OUP21" s="187"/>
      <c r="OUQ21" s="187"/>
      <c r="OUR21" s="187"/>
      <c r="OUS21" s="187"/>
      <c r="OUT21" s="187"/>
      <c r="OUU21" s="187"/>
      <c r="OUV21" s="187"/>
      <c r="OUW21" s="187"/>
      <c r="OUX21" s="187"/>
      <c r="OUY21" s="187"/>
      <c r="OUZ21" s="187"/>
      <c r="OVA21" s="187"/>
      <c r="OVB21" s="187"/>
      <c r="OVC21" s="187"/>
      <c r="OVD21" s="187"/>
      <c r="OVE21" s="187"/>
      <c r="OVF21" s="187"/>
      <c r="OVG21" s="187"/>
      <c r="OVH21" s="187"/>
      <c r="OVI21" s="187"/>
      <c r="OVJ21" s="187"/>
      <c r="OVK21" s="187"/>
      <c r="OVL21" s="187"/>
      <c r="OVM21" s="187"/>
      <c r="OVN21" s="187"/>
      <c r="OVO21" s="187"/>
      <c r="OVP21" s="187"/>
      <c r="OVQ21" s="187"/>
      <c r="OVR21" s="187"/>
      <c r="OVS21" s="187"/>
      <c r="OVT21" s="187"/>
      <c r="OVU21" s="187"/>
      <c r="OVV21" s="187"/>
      <c r="OVW21" s="187"/>
      <c r="OVX21" s="187"/>
      <c r="OVY21" s="187"/>
      <c r="OVZ21" s="187"/>
      <c r="OWA21" s="187"/>
      <c r="OWB21" s="187"/>
      <c r="OWC21" s="187"/>
      <c r="OWD21" s="187"/>
      <c r="OWE21" s="187"/>
      <c r="OWF21" s="187"/>
      <c r="OWG21" s="187"/>
      <c r="OWH21" s="187"/>
      <c r="OWI21" s="187"/>
      <c r="OWJ21" s="187"/>
      <c r="OWK21" s="187"/>
      <c r="OWL21" s="187"/>
      <c r="OWM21" s="187"/>
      <c r="OWN21" s="187"/>
      <c r="OWO21" s="187"/>
      <c r="OWP21" s="187"/>
      <c r="OWQ21" s="187"/>
      <c r="OWR21" s="187"/>
      <c r="OWS21" s="187"/>
      <c r="OWT21" s="187"/>
      <c r="OWU21" s="187"/>
      <c r="OWV21" s="187"/>
      <c r="OWW21" s="187"/>
      <c r="OWX21" s="187"/>
      <c r="OWY21" s="187"/>
      <c r="OWZ21" s="187"/>
      <c r="OXA21" s="187"/>
      <c r="OXB21" s="187"/>
      <c r="OXC21" s="187"/>
      <c r="OXD21" s="187"/>
      <c r="OXE21" s="187"/>
      <c r="OXF21" s="187"/>
      <c r="OXG21" s="187"/>
      <c r="OXH21" s="187"/>
      <c r="OXI21" s="187"/>
      <c r="OXJ21" s="187"/>
      <c r="OXK21" s="187"/>
      <c r="OXL21" s="187"/>
      <c r="OXM21" s="187"/>
      <c r="OXN21" s="187"/>
      <c r="OXO21" s="187"/>
      <c r="OXP21" s="187"/>
      <c r="OXQ21" s="187"/>
      <c r="OXR21" s="187"/>
      <c r="OXS21" s="187"/>
      <c r="OXT21" s="187"/>
      <c r="OXU21" s="187"/>
      <c r="OXV21" s="187"/>
      <c r="OXW21" s="187"/>
      <c r="OXX21" s="187"/>
      <c r="OXY21" s="187"/>
      <c r="OXZ21" s="187"/>
      <c r="OYA21" s="187"/>
      <c r="OYB21" s="187"/>
      <c r="OYC21" s="187"/>
      <c r="OYD21" s="187"/>
      <c r="OYE21" s="187"/>
      <c r="OYF21" s="187"/>
      <c r="OYG21" s="187"/>
      <c r="OYH21" s="187"/>
      <c r="OYI21" s="187"/>
      <c r="OYJ21" s="187"/>
      <c r="OYK21" s="187"/>
      <c r="OYL21" s="187"/>
      <c r="OYM21" s="187"/>
      <c r="OYN21" s="187"/>
      <c r="OYO21" s="187"/>
      <c r="OYP21" s="187"/>
      <c r="OYQ21" s="187"/>
      <c r="OYR21" s="187"/>
      <c r="OYS21" s="187"/>
      <c r="OYT21" s="187"/>
      <c r="OYU21" s="187"/>
      <c r="OYV21" s="187"/>
      <c r="OYW21" s="187"/>
      <c r="OYX21" s="187"/>
      <c r="OYY21" s="187"/>
      <c r="OYZ21" s="187"/>
      <c r="OZA21" s="187"/>
      <c r="OZB21" s="187"/>
      <c r="OZC21" s="187"/>
      <c r="OZD21" s="187"/>
      <c r="OZE21" s="187"/>
      <c r="OZF21" s="187"/>
      <c r="OZG21" s="187"/>
      <c r="OZH21" s="187"/>
      <c r="OZI21" s="187"/>
      <c r="OZJ21" s="187"/>
      <c r="OZK21" s="187"/>
      <c r="OZL21" s="187"/>
      <c r="OZM21" s="187"/>
      <c r="OZN21" s="187"/>
      <c r="OZO21" s="187"/>
      <c r="OZP21" s="187"/>
      <c r="OZQ21" s="187"/>
      <c r="OZR21" s="187"/>
      <c r="OZS21" s="187"/>
      <c r="OZT21" s="187"/>
      <c r="OZU21" s="187"/>
      <c r="OZV21" s="187"/>
      <c r="OZW21" s="187"/>
      <c r="OZX21" s="187"/>
      <c r="OZY21" s="187"/>
      <c r="OZZ21" s="187"/>
      <c r="PAA21" s="187"/>
      <c r="PAB21" s="187"/>
      <c r="PAC21" s="187"/>
      <c r="PAD21" s="187"/>
      <c r="PAE21" s="187"/>
      <c r="PAF21" s="187"/>
      <c r="PAG21" s="187"/>
      <c r="PAH21" s="187"/>
      <c r="PAI21" s="187"/>
      <c r="PAJ21" s="187"/>
      <c r="PAK21" s="187"/>
      <c r="PAL21" s="187"/>
      <c r="PAM21" s="187"/>
      <c r="PAN21" s="187"/>
      <c r="PAO21" s="187"/>
      <c r="PAP21" s="187"/>
      <c r="PAQ21" s="187"/>
      <c r="PAR21" s="187"/>
      <c r="PAS21" s="187"/>
      <c r="PAT21" s="187"/>
      <c r="PAU21" s="187"/>
      <c r="PAV21" s="187"/>
      <c r="PAW21" s="187"/>
      <c r="PAX21" s="187"/>
      <c r="PAY21" s="187"/>
      <c r="PAZ21" s="187"/>
      <c r="PBA21" s="187"/>
      <c r="PBB21" s="187"/>
      <c r="PBC21" s="187"/>
      <c r="PBD21" s="187"/>
      <c r="PBE21" s="187"/>
      <c r="PBF21" s="187"/>
      <c r="PBG21" s="187"/>
      <c r="PBH21" s="187"/>
      <c r="PBI21" s="187"/>
      <c r="PBJ21" s="187"/>
      <c r="PBK21" s="187"/>
      <c r="PBL21" s="187"/>
      <c r="PBM21" s="187"/>
      <c r="PBN21" s="187"/>
      <c r="PBO21" s="187"/>
      <c r="PBP21" s="187"/>
      <c r="PBQ21" s="187"/>
      <c r="PBR21" s="187"/>
      <c r="PBS21" s="187"/>
      <c r="PBT21" s="187"/>
      <c r="PBU21" s="187"/>
      <c r="PBV21" s="187"/>
      <c r="PBW21" s="187"/>
      <c r="PBX21" s="187"/>
      <c r="PBY21" s="187"/>
      <c r="PBZ21" s="187"/>
      <c r="PCA21" s="187"/>
      <c r="PCB21" s="187"/>
      <c r="PCC21" s="187"/>
      <c r="PCD21" s="187"/>
      <c r="PCE21" s="187"/>
      <c r="PCF21" s="187"/>
      <c r="PCG21" s="187"/>
      <c r="PCH21" s="187"/>
      <c r="PCI21" s="187"/>
      <c r="PCJ21" s="187"/>
      <c r="PCK21" s="187"/>
      <c r="PCL21" s="187"/>
      <c r="PCM21" s="187"/>
      <c r="PCN21" s="187"/>
      <c r="PCO21" s="187"/>
      <c r="PCP21" s="187"/>
      <c r="PCQ21" s="187"/>
      <c r="PCR21" s="187"/>
      <c r="PCS21" s="187"/>
      <c r="PCT21" s="187"/>
      <c r="PCU21" s="187"/>
      <c r="PCV21" s="187"/>
      <c r="PCW21" s="187"/>
      <c r="PCX21" s="187"/>
      <c r="PCY21" s="187"/>
      <c r="PCZ21" s="187"/>
      <c r="PDA21" s="187"/>
      <c r="PDB21" s="187"/>
      <c r="PDC21" s="187"/>
      <c r="PDD21" s="187"/>
      <c r="PDE21" s="187"/>
      <c r="PDF21" s="187"/>
      <c r="PDG21" s="187"/>
      <c r="PDH21" s="187"/>
      <c r="PDI21" s="187"/>
      <c r="PDJ21" s="187"/>
      <c r="PDK21" s="187"/>
      <c r="PDL21" s="187"/>
      <c r="PDM21" s="187"/>
      <c r="PDN21" s="187"/>
      <c r="PDO21" s="187"/>
      <c r="PDP21" s="187"/>
      <c r="PDQ21" s="187"/>
      <c r="PDR21" s="187"/>
      <c r="PDS21" s="187"/>
      <c r="PDT21" s="187"/>
      <c r="PDU21" s="187"/>
      <c r="PDV21" s="187"/>
      <c r="PDW21" s="187"/>
      <c r="PDX21" s="187"/>
      <c r="PDY21" s="187"/>
      <c r="PDZ21" s="187"/>
      <c r="PEA21" s="187"/>
      <c r="PEB21" s="187"/>
      <c r="PEC21" s="187"/>
      <c r="PED21" s="187"/>
      <c r="PEE21" s="187"/>
      <c r="PEF21" s="187"/>
      <c r="PEG21" s="187"/>
      <c r="PEH21" s="187"/>
      <c r="PEI21" s="187"/>
      <c r="PEJ21" s="187"/>
      <c r="PEK21" s="187"/>
      <c r="PEL21" s="187"/>
      <c r="PEM21" s="187"/>
      <c r="PEN21" s="187"/>
      <c r="PEO21" s="187"/>
      <c r="PEP21" s="187"/>
      <c r="PEQ21" s="187"/>
      <c r="PER21" s="187"/>
      <c r="PES21" s="187"/>
      <c r="PET21" s="187"/>
      <c r="PEU21" s="187"/>
      <c r="PEV21" s="187"/>
      <c r="PEW21" s="187"/>
      <c r="PEX21" s="187"/>
      <c r="PEY21" s="187"/>
      <c r="PEZ21" s="187"/>
      <c r="PFA21" s="187"/>
      <c r="PFB21" s="187"/>
      <c r="PFC21" s="187"/>
      <c r="PFD21" s="187"/>
      <c r="PFE21" s="187"/>
      <c r="PFF21" s="187"/>
      <c r="PFG21" s="187"/>
      <c r="PFH21" s="187"/>
      <c r="PFI21" s="187"/>
      <c r="PFJ21" s="187"/>
      <c r="PFK21" s="187"/>
      <c r="PFL21" s="187"/>
      <c r="PFM21" s="187"/>
      <c r="PFN21" s="187"/>
      <c r="PFO21" s="187"/>
      <c r="PFP21" s="187"/>
      <c r="PFQ21" s="187"/>
      <c r="PFR21" s="187"/>
      <c r="PFS21" s="187"/>
      <c r="PFT21" s="187"/>
      <c r="PFU21" s="187"/>
      <c r="PFV21" s="187"/>
      <c r="PFW21" s="187"/>
      <c r="PFX21" s="187"/>
      <c r="PFY21" s="187"/>
      <c r="PFZ21" s="187"/>
      <c r="PGA21" s="187"/>
      <c r="PGB21" s="187"/>
      <c r="PGC21" s="187"/>
      <c r="PGD21" s="187"/>
      <c r="PGE21" s="187"/>
      <c r="PGF21" s="187"/>
      <c r="PGG21" s="187"/>
      <c r="PGH21" s="187"/>
      <c r="PGI21" s="187"/>
      <c r="PGJ21" s="187"/>
      <c r="PGK21" s="187"/>
      <c r="PGL21" s="187"/>
      <c r="PGM21" s="187"/>
      <c r="PGN21" s="187"/>
      <c r="PGO21" s="187"/>
      <c r="PGP21" s="187"/>
      <c r="PGQ21" s="187"/>
      <c r="PGR21" s="187"/>
      <c r="PGS21" s="187"/>
      <c r="PGT21" s="187"/>
      <c r="PGU21" s="187"/>
      <c r="PGV21" s="187"/>
      <c r="PGW21" s="187"/>
      <c r="PGX21" s="187"/>
      <c r="PGY21" s="187"/>
      <c r="PGZ21" s="187"/>
      <c r="PHA21" s="187"/>
      <c r="PHB21" s="187"/>
      <c r="PHC21" s="187"/>
      <c r="PHD21" s="187"/>
      <c r="PHE21" s="187"/>
      <c r="PHF21" s="187"/>
      <c r="PHG21" s="187"/>
      <c r="PHH21" s="187"/>
      <c r="PHI21" s="187"/>
      <c r="PHJ21" s="187"/>
      <c r="PHK21" s="187"/>
      <c r="PHL21" s="187"/>
      <c r="PHM21" s="187"/>
      <c r="PHN21" s="187"/>
      <c r="PHO21" s="187"/>
      <c r="PHP21" s="187"/>
      <c r="PHQ21" s="187"/>
      <c r="PHR21" s="187"/>
      <c r="PHS21" s="187"/>
      <c r="PHT21" s="187"/>
      <c r="PHU21" s="187"/>
      <c r="PHV21" s="187"/>
      <c r="PHW21" s="187"/>
      <c r="PHX21" s="187"/>
      <c r="PHY21" s="187"/>
      <c r="PHZ21" s="187"/>
      <c r="PIA21" s="187"/>
      <c r="PIB21" s="187"/>
      <c r="PIC21" s="187"/>
      <c r="PID21" s="187"/>
      <c r="PIE21" s="187"/>
      <c r="PIF21" s="187"/>
      <c r="PIG21" s="187"/>
      <c r="PIH21" s="187"/>
      <c r="PII21" s="187"/>
      <c r="PIJ21" s="187"/>
      <c r="PIK21" s="187"/>
      <c r="PIL21" s="187"/>
      <c r="PIM21" s="187"/>
      <c r="PIN21" s="187"/>
      <c r="PIO21" s="187"/>
      <c r="PIP21" s="187"/>
      <c r="PIQ21" s="187"/>
      <c r="PIR21" s="187"/>
      <c r="PIS21" s="187"/>
      <c r="PIT21" s="187"/>
      <c r="PIU21" s="187"/>
      <c r="PIV21" s="187"/>
      <c r="PIW21" s="187"/>
      <c r="PIX21" s="187"/>
      <c r="PIY21" s="187"/>
      <c r="PIZ21" s="187"/>
      <c r="PJA21" s="187"/>
      <c r="PJB21" s="187"/>
      <c r="PJC21" s="187"/>
      <c r="PJD21" s="187"/>
      <c r="PJE21" s="187"/>
      <c r="PJF21" s="187"/>
      <c r="PJG21" s="187"/>
      <c r="PJH21" s="187"/>
      <c r="PJI21" s="187"/>
      <c r="PJJ21" s="187"/>
      <c r="PJK21" s="187"/>
      <c r="PJL21" s="187"/>
      <c r="PJM21" s="187"/>
      <c r="PJN21" s="187"/>
      <c r="PJO21" s="187"/>
      <c r="PJP21" s="187"/>
      <c r="PJQ21" s="187"/>
      <c r="PJR21" s="187"/>
      <c r="PJS21" s="187"/>
      <c r="PJT21" s="187"/>
      <c r="PJU21" s="187"/>
      <c r="PJV21" s="187"/>
      <c r="PJW21" s="187"/>
      <c r="PJX21" s="187"/>
      <c r="PJY21" s="187"/>
      <c r="PJZ21" s="187"/>
      <c r="PKA21" s="187"/>
      <c r="PKB21" s="187"/>
      <c r="PKC21" s="187"/>
      <c r="PKD21" s="187"/>
      <c r="PKE21" s="187"/>
      <c r="PKF21" s="187"/>
      <c r="PKG21" s="187"/>
      <c r="PKH21" s="187"/>
      <c r="PKI21" s="187"/>
      <c r="PKJ21" s="187"/>
      <c r="PKK21" s="187"/>
      <c r="PKL21" s="187"/>
      <c r="PKM21" s="187"/>
      <c r="PKN21" s="187"/>
      <c r="PKO21" s="187"/>
      <c r="PKP21" s="187"/>
      <c r="PKQ21" s="187"/>
      <c r="PKR21" s="187"/>
      <c r="PKS21" s="187"/>
      <c r="PKT21" s="187"/>
      <c r="PKU21" s="187"/>
      <c r="PKV21" s="187"/>
      <c r="PKW21" s="187"/>
      <c r="PKX21" s="187"/>
      <c r="PKY21" s="187"/>
      <c r="PKZ21" s="187"/>
      <c r="PLA21" s="187"/>
      <c r="PLB21" s="187"/>
      <c r="PLC21" s="187"/>
      <c r="PLD21" s="187"/>
      <c r="PLE21" s="187"/>
      <c r="PLF21" s="187"/>
      <c r="PLG21" s="187"/>
      <c r="PLH21" s="187"/>
      <c r="PLI21" s="187"/>
      <c r="PLJ21" s="187"/>
      <c r="PLK21" s="187"/>
      <c r="PLL21" s="187"/>
      <c r="PLM21" s="187"/>
      <c r="PLN21" s="187"/>
      <c r="PLO21" s="187"/>
      <c r="PLP21" s="187"/>
      <c r="PLQ21" s="187"/>
      <c r="PLR21" s="187"/>
      <c r="PLS21" s="187"/>
      <c r="PLT21" s="187"/>
      <c r="PLU21" s="187"/>
      <c r="PLV21" s="187"/>
      <c r="PLW21" s="187"/>
      <c r="PLX21" s="187"/>
      <c r="PLY21" s="187"/>
      <c r="PLZ21" s="187"/>
      <c r="PMA21" s="187"/>
      <c r="PMB21" s="187"/>
      <c r="PMC21" s="187"/>
      <c r="PMD21" s="187"/>
      <c r="PME21" s="187"/>
      <c r="PMF21" s="187"/>
      <c r="PMG21" s="187"/>
      <c r="PMH21" s="187"/>
      <c r="PMI21" s="187"/>
      <c r="PMJ21" s="187"/>
      <c r="PMK21" s="187"/>
      <c r="PML21" s="187"/>
      <c r="PMM21" s="187"/>
      <c r="PMN21" s="187"/>
      <c r="PMO21" s="187"/>
      <c r="PMP21" s="187"/>
      <c r="PMQ21" s="187"/>
      <c r="PMR21" s="187"/>
      <c r="PMS21" s="187"/>
      <c r="PMT21" s="187"/>
      <c r="PMU21" s="187"/>
      <c r="PMV21" s="187"/>
      <c r="PMW21" s="187"/>
      <c r="PMX21" s="187"/>
      <c r="PMY21" s="187"/>
      <c r="PMZ21" s="187"/>
      <c r="PNA21" s="187"/>
      <c r="PNB21" s="187"/>
      <c r="PNC21" s="187"/>
      <c r="PND21" s="187"/>
      <c r="PNE21" s="187"/>
      <c r="PNF21" s="187"/>
      <c r="PNG21" s="187"/>
      <c r="PNH21" s="187"/>
      <c r="PNI21" s="187"/>
      <c r="PNJ21" s="187"/>
      <c r="PNK21" s="187"/>
      <c r="PNL21" s="187"/>
      <c r="PNM21" s="187"/>
      <c r="PNN21" s="187"/>
      <c r="PNO21" s="187"/>
      <c r="PNP21" s="187"/>
      <c r="PNQ21" s="187"/>
      <c r="PNR21" s="187"/>
      <c r="PNS21" s="187"/>
      <c r="PNT21" s="187"/>
      <c r="PNU21" s="187"/>
      <c r="PNV21" s="187"/>
      <c r="PNW21" s="187"/>
      <c r="PNX21" s="187"/>
      <c r="PNY21" s="187"/>
      <c r="PNZ21" s="187"/>
      <c r="POA21" s="187"/>
      <c r="POB21" s="187"/>
      <c r="POC21" s="187"/>
      <c r="POD21" s="187"/>
      <c r="POE21" s="187"/>
      <c r="POF21" s="187"/>
      <c r="POG21" s="187"/>
      <c r="POH21" s="187"/>
      <c r="POI21" s="187"/>
      <c r="POJ21" s="187"/>
      <c r="POK21" s="187"/>
      <c r="POL21" s="187"/>
      <c r="POM21" s="187"/>
      <c r="PON21" s="187"/>
      <c r="POO21" s="187"/>
      <c r="POP21" s="187"/>
      <c r="POQ21" s="187"/>
      <c r="POR21" s="187"/>
      <c r="POS21" s="187"/>
      <c r="POT21" s="187"/>
      <c r="POU21" s="187"/>
      <c r="POV21" s="187"/>
      <c r="POW21" s="187"/>
      <c r="POX21" s="187"/>
      <c r="POY21" s="187"/>
      <c r="POZ21" s="187"/>
      <c r="PPA21" s="187"/>
      <c r="PPB21" s="187"/>
      <c r="PPC21" s="187"/>
      <c r="PPD21" s="187"/>
      <c r="PPE21" s="187"/>
      <c r="PPF21" s="187"/>
      <c r="PPG21" s="187"/>
      <c r="PPH21" s="187"/>
      <c r="PPI21" s="187"/>
      <c r="PPJ21" s="187"/>
      <c r="PPK21" s="187"/>
      <c r="PPL21" s="187"/>
      <c r="PPM21" s="187"/>
      <c r="PPN21" s="187"/>
      <c r="PPO21" s="187"/>
      <c r="PPP21" s="187"/>
      <c r="PPQ21" s="187"/>
      <c r="PPR21" s="187"/>
      <c r="PPS21" s="187"/>
      <c r="PPT21" s="187"/>
      <c r="PPU21" s="187"/>
      <c r="PPV21" s="187"/>
      <c r="PPW21" s="187"/>
      <c r="PPX21" s="187"/>
      <c r="PPY21" s="187"/>
      <c r="PPZ21" s="187"/>
      <c r="PQA21" s="187"/>
      <c r="PQB21" s="187"/>
      <c r="PQC21" s="187"/>
      <c r="PQD21" s="187"/>
      <c r="PQE21" s="187"/>
      <c r="PQF21" s="187"/>
      <c r="PQG21" s="187"/>
      <c r="PQH21" s="187"/>
      <c r="PQI21" s="187"/>
      <c r="PQJ21" s="187"/>
      <c r="PQK21" s="187"/>
      <c r="PQL21" s="187"/>
      <c r="PQM21" s="187"/>
      <c r="PQN21" s="187"/>
      <c r="PQO21" s="187"/>
      <c r="PQP21" s="187"/>
      <c r="PQQ21" s="187"/>
      <c r="PQR21" s="187"/>
      <c r="PQS21" s="187"/>
      <c r="PQT21" s="187"/>
      <c r="PQU21" s="187"/>
      <c r="PQV21" s="187"/>
      <c r="PQW21" s="187"/>
      <c r="PQX21" s="187"/>
      <c r="PQY21" s="187"/>
      <c r="PQZ21" s="187"/>
      <c r="PRA21" s="187"/>
      <c r="PRB21" s="187"/>
      <c r="PRC21" s="187"/>
      <c r="PRD21" s="187"/>
      <c r="PRE21" s="187"/>
      <c r="PRF21" s="187"/>
      <c r="PRG21" s="187"/>
      <c r="PRH21" s="187"/>
      <c r="PRI21" s="187"/>
      <c r="PRJ21" s="187"/>
      <c r="PRK21" s="187"/>
      <c r="PRL21" s="187"/>
      <c r="PRM21" s="187"/>
      <c r="PRN21" s="187"/>
      <c r="PRO21" s="187"/>
      <c r="PRP21" s="187"/>
      <c r="PRQ21" s="187"/>
      <c r="PRR21" s="187"/>
      <c r="PRS21" s="187"/>
      <c r="PRT21" s="187"/>
      <c r="PRU21" s="187"/>
      <c r="PRV21" s="187"/>
      <c r="PRW21" s="187"/>
      <c r="PRX21" s="187"/>
      <c r="PRY21" s="187"/>
      <c r="PRZ21" s="187"/>
      <c r="PSA21" s="187"/>
      <c r="PSB21" s="187"/>
      <c r="PSC21" s="187"/>
      <c r="PSD21" s="187"/>
      <c r="PSE21" s="187"/>
      <c r="PSF21" s="187"/>
      <c r="PSG21" s="187"/>
      <c r="PSH21" s="187"/>
      <c r="PSI21" s="187"/>
      <c r="PSJ21" s="187"/>
      <c r="PSK21" s="187"/>
      <c r="PSL21" s="187"/>
      <c r="PSM21" s="187"/>
      <c r="PSN21" s="187"/>
      <c r="PSO21" s="187"/>
      <c r="PSP21" s="187"/>
      <c r="PSQ21" s="187"/>
      <c r="PSR21" s="187"/>
      <c r="PSS21" s="187"/>
      <c r="PST21" s="187"/>
      <c r="PSU21" s="187"/>
      <c r="PSV21" s="187"/>
      <c r="PSW21" s="187"/>
      <c r="PSX21" s="187"/>
      <c r="PSY21" s="187"/>
      <c r="PSZ21" s="187"/>
      <c r="PTA21" s="187"/>
      <c r="PTB21" s="187"/>
      <c r="PTC21" s="187"/>
      <c r="PTD21" s="187"/>
      <c r="PTE21" s="187"/>
      <c r="PTF21" s="187"/>
      <c r="PTG21" s="187"/>
      <c r="PTH21" s="187"/>
      <c r="PTI21" s="187"/>
      <c r="PTJ21" s="187"/>
      <c r="PTK21" s="187"/>
      <c r="PTL21" s="187"/>
      <c r="PTM21" s="187"/>
      <c r="PTN21" s="187"/>
      <c r="PTO21" s="187"/>
      <c r="PTP21" s="187"/>
      <c r="PTQ21" s="187"/>
      <c r="PTR21" s="187"/>
      <c r="PTS21" s="187"/>
      <c r="PTT21" s="187"/>
      <c r="PTU21" s="187"/>
      <c r="PTV21" s="187"/>
      <c r="PTW21" s="187"/>
      <c r="PTX21" s="187"/>
      <c r="PTY21" s="187"/>
      <c r="PTZ21" s="187"/>
      <c r="PUA21" s="187"/>
      <c r="PUB21" s="187"/>
      <c r="PUC21" s="187"/>
      <c r="PUD21" s="187"/>
      <c r="PUE21" s="187"/>
      <c r="PUF21" s="187"/>
      <c r="PUG21" s="187"/>
      <c r="PUH21" s="187"/>
      <c r="PUI21" s="187"/>
      <c r="PUJ21" s="187"/>
      <c r="PUK21" s="187"/>
      <c r="PUL21" s="187"/>
      <c r="PUM21" s="187"/>
      <c r="PUN21" s="187"/>
      <c r="PUO21" s="187"/>
      <c r="PUP21" s="187"/>
      <c r="PUQ21" s="187"/>
      <c r="PUR21" s="187"/>
      <c r="PUS21" s="187"/>
      <c r="PUT21" s="187"/>
      <c r="PUU21" s="187"/>
      <c r="PUV21" s="187"/>
      <c r="PUW21" s="187"/>
      <c r="PUX21" s="187"/>
      <c r="PUY21" s="187"/>
      <c r="PUZ21" s="187"/>
      <c r="PVA21" s="187"/>
      <c r="PVB21" s="187"/>
      <c r="PVC21" s="187"/>
      <c r="PVD21" s="187"/>
      <c r="PVE21" s="187"/>
      <c r="PVF21" s="187"/>
      <c r="PVG21" s="187"/>
      <c r="PVH21" s="187"/>
      <c r="PVI21" s="187"/>
      <c r="PVJ21" s="187"/>
      <c r="PVK21" s="187"/>
      <c r="PVL21" s="187"/>
      <c r="PVM21" s="187"/>
      <c r="PVN21" s="187"/>
      <c r="PVO21" s="187"/>
      <c r="PVP21" s="187"/>
      <c r="PVQ21" s="187"/>
      <c r="PVR21" s="187"/>
      <c r="PVS21" s="187"/>
      <c r="PVT21" s="187"/>
      <c r="PVU21" s="187"/>
      <c r="PVV21" s="187"/>
      <c r="PVW21" s="187"/>
      <c r="PVX21" s="187"/>
      <c r="PVY21" s="187"/>
      <c r="PVZ21" s="187"/>
      <c r="PWA21" s="187"/>
      <c r="PWB21" s="187"/>
      <c r="PWC21" s="187"/>
      <c r="PWD21" s="187"/>
      <c r="PWE21" s="187"/>
      <c r="PWF21" s="187"/>
      <c r="PWG21" s="187"/>
      <c r="PWH21" s="187"/>
      <c r="PWI21" s="187"/>
      <c r="PWJ21" s="187"/>
      <c r="PWK21" s="187"/>
      <c r="PWL21" s="187"/>
      <c r="PWM21" s="187"/>
      <c r="PWN21" s="187"/>
      <c r="PWO21" s="187"/>
      <c r="PWP21" s="187"/>
      <c r="PWQ21" s="187"/>
      <c r="PWR21" s="187"/>
      <c r="PWS21" s="187"/>
      <c r="PWT21" s="187"/>
      <c r="PWU21" s="187"/>
      <c r="PWV21" s="187"/>
      <c r="PWW21" s="187"/>
      <c r="PWX21" s="187"/>
      <c r="PWY21" s="187"/>
      <c r="PWZ21" s="187"/>
      <c r="PXA21" s="187"/>
      <c r="PXB21" s="187"/>
      <c r="PXC21" s="187"/>
      <c r="PXD21" s="187"/>
      <c r="PXE21" s="187"/>
      <c r="PXF21" s="187"/>
      <c r="PXG21" s="187"/>
      <c r="PXH21" s="187"/>
      <c r="PXI21" s="187"/>
      <c r="PXJ21" s="187"/>
      <c r="PXK21" s="187"/>
      <c r="PXL21" s="187"/>
      <c r="PXM21" s="187"/>
      <c r="PXN21" s="187"/>
      <c r="PXO21" s="187"/>
      <c r="PXP21" s="187"/>
      <c r="PXQ21" s="187"/>
      <c r="PXR21" s="187"/>
      <c r="PXS21" s="187"/>
      <c r="PXT21" s="187"/>
      <c r="PXU21" s="187"/>
      <c r="PXV21" s="187"/>
      <c r="PXW21" s="187"/>
      <c r="PXX21" s="187"/>
      <c r="PXY21" s="187"/>
      <c r="PXZ21" s="187"/>
      <c r="PYA21" s="187"/>
      <c r="PYB21" s="187"/>
      <c r="PYC21" s="187"/>
      <c r="PYD21" s="187"/>
      <c r="PYE21" s="187"/>
      <c r="PYF21" s="187"/>
      <c r="PYG21" s="187"/>
      <c r="PYH21" s="187"/>
      <c r="PYI21" s="187"/>
      <c r="PYJ21" s="187"/>
      <c r="PYK21" s="187"/>
      <c r="PYL21" s="187"/>
      <c r="PYM21" s="187"/>
      <c r="PYN21" s="187"/>
      <c r="PYO21" s="187"/>
      <c r="PYP21" s="187"/>
      <c r="PYQ21" s="187"/>
      <c r="PYR21" s="187"/>
      <c r="PYS21" s="187"/>
      <c r="PYT21" s="187"/>
      <c r="PYU21" s="187"/>
      <c r="PYV21" s="187"/>
      <c r="PYW21" s="187"/>
      <c r="PYX21" s="187"/>
      <c r="PYY21" s="187"/>
      <c r="PYZ21" s="187"/>
      <c r="PZA21" s="187"/>
      <c r="PZB21" s="187"/>
      <c r="PZC21" s="187"/>
      <c r="PZD21" s="187"/>
      <c r="PZE21" s="187"/>
      <c r="PZF21" s="187"/>
      <c r="PZG21" s="187"/>
      <c r="PZH21" s="187"/>
      <c r="PZI21" s="187"/>
      <c r="PZJ21" s="187"/>
      <c r="PZK21" s="187"/>
      <c r="PZL21" s="187"/>
      <c r="PZM21" s="187"/>
      <c r="PZN21" s="187"/>
      <c r="PZO21" s="187"/>
      <c r="PZP21" s="187"/>
      <c r="PZQ21" s="187"/>
      <c r="PZR21" s="187"/>
      <c r="PZS21" s="187"/>
      <c r="PZT21" s="187"/>
      <c r="PZU21" s="187"/>
      <c r="PZV21" s="187"/>
      <c r="PZW21" s="187"/>
      <c r="PZX21" s="187"/>
      <c r="PZY21" s="187"/>
      <c r="PZZ21" s="187"/>
      <c r="QAA21" s="187"/>
      <c r="QAB21" s="187"/>
      <c r="QAC21" s="187"/>
      <c r="QAD21" s="187"/>
      <c r="QAE21" s="187"/>
      <c r="QAF21" s="187"/>
      <c r="QAG21" s="187"/>
      <c r="QAH21" s="187"/>
      <c r="QAI21" s="187"/>
      <c r="QAJ21" s="187"/>
      <c r="QAK21" s="187"/>
      <c r="QAL21" s="187"/>
      <c r="QAM21" s="187"/>
      <c r="QAN21" s="187"/>
      <c r="QAO21" s="187"/>
      <c r="QAP21" s="187"/>
      <c r="QAQ21" s="187"/>
      <c r="QAR21" s="187"/>
      <c r="QAS21" s="187"/>
      <c r="QAT21" s="187"/>
      <c r="QAU21" s="187"/>
      <c r="QAV21" s="187"/>
      <c r="QAW21" s="187"/>
      <c r="QAX21" s="187"/>
      <c r="QAY21" s="187"/>
      <c r="QAZ21" s="187"/>
      <c r="QBA21" s="187"/>
      <c r="QBB21" s="187"/>
      <c r="QBC21" s="187"/>
      <c r="QBD21" s="187"/>
      <c r="QBE21" s="187"/>
      <c r="QBF21" s="187"/>
      <c r="QBG21" s="187"/>
      <c r="QBH21" s="187"/>
      <c r="QBI21" s="187"/>
      <c r="QBJ21" s="187"/>
      <c r="QBK21" s="187"/>
      <c r="QBL21" s="187"/>
      <c r="QBM21" s="187"/>
      <c r="QBN21" s="187"/>
      <c r="QBO21" s="187"/>
      <c r="QBP21" s="187"/>
      <c r="QBQ21" s="187"/>
      <c r="QBR21" s="187"/>
      <c r="QBS21" s="187"/>
      <c r="QBT21" s="187"/>
      <c r="QBU21" s="187"/>
      <c r="QBV21" s="187"/>
      <c r="QBW21" s="187"/>
      <c r="QBX21" s="187"/>
      <c r="QBY21" s="187"/>
      <c r="QBZ21" s="187"/>
      <c r="QCA21" s="187"/>
      <c r="QCB21" s="187"/>
      <c r="QCC21" s="187"/>
      <c r="QCD21" s="187"/>
      <c r="QCE21" s="187"/>
      <c r="QCF21" s="187"/>
      <c r="QCG21" s="187"/>
      <c r="QCH21" s="187"/>
      <c r="QCI21" s="187"/>
      <c r="QCJ21" s="187"/>
      <c r="QCK21" s="187"/>
      <c r="QCL21" s="187"/>
      <c r="QCM21" s="187"/>
      <c r="QCN21" s="187"/>
      <c r="QCO21" s="187"/>
      <c r="QCP21" s="187"/>
      <c r="QCQ21" s="187"/>
      <c r="QCR21" s="187"/>
      <c r="QCS21" s="187"/>
      <c r="QCT21" s="187"/>
      <c r="QCU21" s="187"/>
      <c r="QCV21" s="187"/>
      <c r="QCW21" s="187"/>
      <c r="QCX21" s="187"/>
      <c r="QCY21" s="187"/>
      <c r="QCZ21" s="187"/>
      <c r="QDA21" s="187"/>
      <c r="QDB21" s="187"/>
      <c r="QDC21" s="187"/>
      <c r="QDD21" s="187"/>
      <c r="QDE21" s="187"/>
      <c r="QDF21" s="187"/>
      <c r="QDG21" s="187"/>
      <c r="QDH21" s="187"/>
      <c r="QDI21" s="187"/>
      <c r="QDJ21" s="187"/>
      <c r="QDK21" s="187"/>
      <c r="QDL21" s="187"/>
      <c r="QDM21" s="187"/>
      <c r="QDN21" s="187"/>
      <c r="QDO21" s="187"/>
      <c r="QDP21" s="187"/>
      <c r="QDQ21" s="187"/>
      <c r="QDR21" s="187"/>
      <c r="QDS21" s="187"/>
      <c r="QDT21" s="187"/>
      <c r="QDU21" s="187"/>
      <c r="QDV21" s="187"/>
      <c r="QDW21" s="187"/>
      <c r="QDX21" s="187"/>
      <c r="QDY21" s="187"/>
      <c r="QDZ21" s="187"/>
      <c r="QEA21" s="187"/>
      <c r="QEB21" s="187"/>
      <c r="QEC21" s="187"/>
      <c r="QED21" s="187"/>
      <c r="QEE21" s="187"/>
      <c r="QEF21" s="187"/>
      <c r="QEG21" s="187"/>
      <c r="QEH21" s="187"/>
      <c r="QEI21" s="187"/>
      <c r="QEJ21" s="187"/>
      <c r="QEK21" s="187"/>
      <c r="QEL21" s="187"/>
      <c r="QEM21" s="187"/>
      <c r="QEN21" s="187"/>
      <c r="QEO21" s="187"/>
      <c r="QEP21" s="187"/>
      <c r="QEQ21" s="187"/>
      <c r="QER21" s="187"/>
      <c r="QES21" s="187"/>
      <c r="QET21" s="187"/>
      <c r="QEU21" s="187"/>
      <c r="QEV21" s="187"/>
      <c r="QEW21" s="187"/>
      <c r="QEX21" s="187"/>
      <c r="QEY21" s="187"/>
      <c r="QEZ21" s="187"/>
      <c r="QFA21" s="187"/>
      <c r="QFB21" s="187"/>
      <c r="QFC21" s="187"/>
      <c r="QFD21" s="187"/>
      <c r="QFE21" s="187"/>
      <c r="QFF21" s="187"/>
      <c r="QFG21" s="187"/>
      <c r="QFH21" s="187"/>
      <c r="QFI21" s="187"/>
      <c r="QFJ21" s="187"/>
      <c r="QFK21" s="187"/>
      <c r="QFL21" s="187"/>
      <c r="QFM21" s="187"/>
      <c r="QFN21" s="187"/>
      <c r="QFO21" s="187"/>
      <c r="QFP21" s="187"/>
      <c r="QFQ21" s="187"/>
      <c r="QFR21" s="187"/>
      <c r="QFS21" s="187"/>
      <c r="QFT21" s="187"/>
      <c r="QFU21" s="187"/>
      <c r="QFV21" s="187"/>
      <c r="QFW21" s="187"/>
      <c r="QFX21" s="187"/>
      <c r="QFY21" s="187"/>
      <c r="QFZ21" s="187"/>
      <c r="QGA21" s="187"/>
      <c r="QGB21" s="187"/>
      <c r="QGC21" s="187"/>
      <c r="QGD21" s="187"/>
      <c r="QGE21" s="187"/>
      <c r="QGF21" s="187"/>
      <c r="QGG21" s="187"/>
      <c r="QGH21" s="187"/>
      <c r="QGI21" s="187"/>
      <c r="QGJ21" s="187"/>
      <c r="QGK21" s="187"/>
      <c r="QGL21" s="187"/>
      <c r="QGM21" s="187"/>
      <c r="QGN21" s="187"/>
      <c r="QGO21" s="187"/>
      <c r="QGP21" s="187"/>
      <c r="QGQ21" s="187"/>
      <c r="QGR21" s="187"/>
      <c r="QGS21" s="187"/>
      <c r="QGT21" s="187"/>
      <c r="QGU21" s="187"/>
      <c r="QGV21" s="187"/>
      <c r="QGW21" s="187"/>
      <c r="QGX21" s="187"/>
      <c r="QGY21" s="187"/>
      <c r="QGZ21" s="187"/>
      <c r="QHA21" s="187"/>
      <c r="QHB21" s="187"/>
      <c r="QHC21" s="187"/>
      <c r="QHD21" s="187"/>
      <c r="QHE21" s="187"/>
      <c r="QHF21" s="187"/>
      <c r="QHG21" s="187"/>
      <c r="QHH21" s="187"/>
      <c r="QHI21" s="187"/>
      <c r="QHJ21" s="187"/>
      <c r="QHK21" s="187"/>
      <c r="QHL21" s="187"/>
      <c r="QHM21" s="187"/>
      <c r="QHN21" s="187"/>
      <c r="QHO21" s="187"/>
      <c r="QHP21" s="187"/>
      <c r="QHQ21" s="187"/>
      <c r="QHR21" s="187"/>
      <c r="QHS21" s="187"/>
      <c r="QHT21" s="187"/>
      <c r="QHU21" s="187"/>
      <c r="QHV21" s="187"/>
      <c r="QHW21" s="187"/>
      <c r="QHX21" s="187"/>
      <c r="QHY21" s="187"/>
      <c r="QHZ21" s="187"/>
      <c r="QIA21" s="187"/>
      <c r="QIB21" s="187"/>
      <c r="QIC21" s="187"/>
      <c r="QID21" s="187"/>
      <c r="QIE21" s="187"/>
      <c r="QIF21" s="187"/>
      <c r="QIG21" s="187"/>
      <c r="QIH21" s="187"/>
      <c r="QII21" s="187"/>
      <c r="QIJ21" s="187"/>
      <c r="QIK21" s="187"/>
      <c r="QIL21" s="187"/>
      <c r="QIM21" s="187"/>
      <c r="QIN21" s="187"/>
      <c r="QIO21" s="187"/>
      <c r="QIP21" s="187"/>
      <c r="QIQ21" s="187"/>
      <c r="QIR21" s="187"/>
      <c r="QIS21" s="187"/>
      <c r="QIT21" s="187"/>
      <c r="QIU21" s="187"/>
      <c r="QIV21" s="187"/>
      <c r="QIW21" s="187"/>
      <c r="QIX21" s="187"/>
      <c r="QIY21" s="187"/>
      <c r="QIZ21" s="187"/>
      <c r="QJA21" s="187"/>
      <c r="QJB21" s="187"/>
      <c r="QJC21" s="187"/>
      <c r="QJD21" s="187"/>
      <c r="QJE21" s="187"/>
      <c r="QJF21" s="187"/>
      <c r="QJG21" s="187"/>
      <c r="QJH21" s="187"/>
      <c r="QJI21" s="187"/>
      <c r="QJJ21" s="187"/>
      <c r="QJK21" s="187"/>
      <c r="QJL21" s="187"/>
      <c r="QJM21" s="187"/>
      <c r="QJN21" s="187"/>
      <c r="QJO21" s="187"/>
      <c r="QJP21" s="187"/>
      <c r="QJQ21" s="187"/>
      <c r="QJR21" s="187"/>
      <c r="QJS21" s="187"/>
      <c r="QJT21" s="187"/>
      <c r="QJU21" s="187"/>
      <c r="QJV21" s="187"/>
      <c r="QJW21" s="187"/>
      <c r="QJX21" s="187"/>
      <c r="QJY21" s="187"/>
      <c r="QJZ21" s="187"/>
      <c r="QKA21" s="187"/>
      <c r="QKB21" s="187"/>
      <c r="QKC21" s="187"/>
      <c r="QKD21" s="187"/>
      <c r="QKE21" s="187"/>
      <c r="QKF21" s="187"/>
      <c r="QKG21" s="187"/>
      <c r="QKH21" s="187"/>
      <c r="QKI21" s="187"/>
      <c r="QKJ21" s="187"/>
      <c r="QKK21" s="187"/>
      <c r="QKL21" s="187"/>
      <c r="QKM21" s="187"/>
      <c r="QKN21" s="187"/>
      <c r="QKO21" s="187"/>
      <c r="QKP21" s="187"/>
      <c r="QKQ21" s="187"/>
      <c r="QKR21" s="187"/>
      <c r="QKS21" s="187"/>
      <c r="QKT21" s="187"/>
      <c r="QKU21" s="187"/>
      <c r="QKV21" s="187"/>
      <c r="QKW21" s="187"/>
      <c r="QKX21" s="187"/>
      <c r="QKY21" s="187"/>
      <c r="QKZ21" s="187"/>
      <c r="QLA21" s="187"/>
      <c r="QLB21" s="187"/>
      <c r="QLC21" s="187"/>
      <c r="QLD21" s="187"/>
      <c r="QLE21" s="187"/>
      <c r="QLF21" s="187"/>
      <c r="QLG21" s="187"/>
      <c r="QLH21" s="187"/>
      <c r="QLI21" s="187"/>
      <c r="QLJ21" s="187"/>
      <c r="QLK21" s="187"/>
      <c r="QLL21" s="187"/>
      <c r="QLM21" s="187"/>
      <c r="QLN21" s="187"/>
      <c r="QLO21" s="187"/>
      <c r="QLP21" s="187"/>
      <c r="QLQ21" s="187"/>
      <c r="QLR21" s="187"/>
      <c r="QLS21" s="187"/>
      <c r="QLT21" s="187"/>
      <c r="QLU21" s="187"/>
      <c r="QLV21" s="187"/>
      <c r="QLW21" s="187"/>
      <c r="QLX21" s="187"/>
      <c r="QLY21" s="187"/>
      <c r="QLZ21" s="187"/>
      <c r="QMA21" s="187"/>
      <c r="QMB21" s="187"/>
      <c r="QMC21" s="187"/>
      <c r="QMD21" s="187"/>
      <c r="QME21" s="187"/>
      <c r="QMF21" s="187"/>
      <c r="QMG21" s="187"/>
      <c r="QMH21" s="187"/>
      <c r="QMI21" s="187"/>
      <c r="QMJ21" s="187"/>
      <c r="QMK21" s="187"/>
      <c r="QML21" s="187"/>
      <c r="QMM21" s="187"/>
      <c r="QMN21" s="187"/>
      <c r="QMO21" s="187"/>
      <c r="QMP21" s="187"/>
      <c r="QMQ21" s="187"/>
      <c r="QMR21" s="187"/>
      <c r="QMS21" s="187"/>
      <c r="QMT21" s="187"/>
      <c r="QMU21" s="187"/>
      <c r="QMV21" s="187"/>
      <c r="QMW21" s="187"/>
      <c r="QMX21" s="187"/>
      <c r="QMY21" s="187"/>
      <c r="QMZ21" s="187"/>
      <c r="QNA21" s="187"/>
      <c r="QNB21" s="187"/>
      <c r="QNC21" s="187"/>
      <c r="QND21" s="187"/>
      <c r="QNE21" s="187"/>
      <c r="QNF21" s="187"/>
      <c r="QNG21" s="187"/>
      <c r="QNH21" s="187"/>
      <c r="QNI21" s="187"/>
      <c r="QNJ21" s="187"/>
      <c r="QNK21" s="187"/>
      <c r="QNL21" s="187"/>
      <c r="QNM21" s="187"/>
      <c r="QNN21" s="187"/>
      <c r="QNO21" s="187"/>
      <c r="QNP21" s="187"/>
      <c r="QNQ21" s="187"/>
      <c r="QNR21" s="187"/>
      <c r="QNS21" s="187"/>
      <c r="QNT21" s="187"/>
      <c r="QNU21" s="187"/>
      <c r="QNV21" s="187"/>
      <c r="QNW21" s="187"/>
      <c r="QNX21" s="187"/>
      <c r="QNY21" s="187"/>
      <c r="QNZ21" s="187"/>
      <c r="QOA21" s="187"/>
      <c r="QOB21" s="187"/>
      <c r="QOC21" s="187"/>
      <c r="QOD21" s="187"/>
      <c r="QOE21" s="187"/>
      <c r="QOF21" s="187"/>
      <c r="QOG21" s="187"/>
      <c r="QOH21" s="187"/>
      <c r="QOI21" s="187"/>
      <c r="QOJ21" s="187"/>
      <c r="QOK21" s="187"/>
      <c r="QOL21" s="187"/>
      <c r="QOM21" s="187"/>
      <c r="QON21" s="187"/>
      <c r="QOO21" s="187"/>
      <c r="QOP21" s="187"/>
      <c r="QOQ21" s="187"/>
      <c r="QOR21" s="187"/>
      <c r="QOS21" s="187"/>
      <c r="QOT21" s="187"/>
      <c r="QOU21" s="187"/>
      <c r="QOV21" s="187"/>
      <c r="QOW21" s="187"/>
      <c r="QOX21" s="187"/>
      <c r="QOY21" s="187"/>
      <c r="QOZ21" s="187"/>
      <c r="QPA21" s="187"/>
      <c r="QPB21" s="187"/>
      <c r="QPC21" s="187"/>
      <c r="QPD21" s="187"/>
      <c r="QPE21" s="187"/>
      <c r="QPF21" s="187"/>
      <c r="QPG21" s="187"/>
      <c r="QPH21" s="187"/>
      <c r="QPI21" s="187"/>
      <c r="QPJ21" s="187"/>
      <c r="QPK21" s="187"/>
      <c r="QPL21" s="187"/>
      <c r="QPM21" s="187"/>
      <c r="QPN21" s="187"/>
      <c r="QPO21" s="187"/>
      <c r="QPP21" s="187"/>
      <c r="QPQ21" s="187"/>
      <c r="QPR21" s="187"/>
      <c r="QPS21" s="187"/>
      <c r="QPT21" s="187"/>
      <c r="QPU21" s="187"/>
      <c r="QPV21" s="187"/>
      <c r="QPW21" s="187"/>
      <c r="QPX21" s="187"/>
      <c r="QPY21" s="187"/>
      <c r="QPZ21" s="187"/>
      <c r="QQA21" s="187"/>
      <c r="QQB21" s="187"/>
      <c r="QQC21" s="187"/>
      <c r="QQD21" s="187"/>
      <c r="QQE21" s="187"/>
      <c r="QQF21" s="187"/>
      <c r="QQG21" s="187"/>
      <c r="QQH21" s="187"/>
      <c r="QQI21" s="187"/>
      <c r="QQJ21" s="187"/>
      <c r="QQK21" s="187"/>
      <c r="QQL21" s="187"/>
      <c r="QQM21" s="187"/>
      <c r="QQN21" s="187"/>
      <c r="QQO21" s="187"/>
      <c r="QQP21" s="187"/>
      <c r="QQQ21" s="187"/>
      <c r="QQR21" s="187"/>
      <c r="QQS21" s="187"/>
      <c r="QQT21" s="187"/>
      <c r="QQU21" s="187"/>
      <c r="QQV21" s="187"/>
      <c r="QQW21" s="187"/>
      <c r="QQX21" s="187"/>
      <c r="QQY21" s="187"/>
      <c r="QQZ21" s="187"/>
      <c r="QRA21" s="187"/>
      <c r="QRB21" s="187"/>
      <c r="QRC21" s="187"/>
      <c r="QRD21" s="187"/>
      <c r="QRE21" s="187"/>
      <c r="QRF21" s="187"/>
      <c r="QRG21" s="187"/>
      <c r="QRH21" s="187"/>
      <c r="QRI21" s="187"/>
      <c r="QRJ21" s="187"/>
      <c r="QRK21" s="187"/>
      <c r="QRL21" s="187"/>
      <c r="QRM21" s="187"/>
      <c r="QRN21" s="187"/>
      <c r="QRO21" s="187"/>
      <c r="QRP21" s="187"/>
      <c r="QRQ21" s="187"/>
      <c r="QRR21" s="187"/>
      <c r="QRS21" s="187"/>
      <c r="QRT21" s="187"/>
      <c r="QRU21" s="187"/>
      <c r="QRV21" s="187"/>
      <c r="QRW21" s="187"/>
      <c r="QRX21" s="187"/>
      <c r="QRY21" s="187"/>
      <c r="QRZ21" s="187"/>
      <c r="QSA21" s="187"/>
      <c r="QSB21" s="187"/>
      <c r="QSC21" s="187"/>
      <c r="QSD21" s="187"/>
      <c r="QSE21" s="187"/>
      <c r="QSF21" s="187"/>
      <c r="QSG21" s="187"/>
      <c r="QSH21" s="187"/>
      <c r="QSI21" s="187"/>
      <c r="QSJ21" s="187"/>
      <c r="QSK21" s="187"/>
      <c r="QSL21" s="187"/>
      <c r="QSM21" s="187"/>
      <c r="QSN21" s="187"/>
      <c r="QSO21" s="187"/>
      <c r="QSP21" s="187"/>
      <c r="QSQ21" s="187"/>
      <c r="QSR21" s="187"/>
      <c r="QSS21" s="187"/>
      <c r="QST21" s="187"/>
      <c r="QSU21" s="187"/>
      <c r="QSV21" s="187"/>
      <c r="QSW21" s="187"/>
      <c r="QSX21" s="187"/>
      <c r="QSY21" s="187"/>
      <c r="QSZ21" s="187"/>
      <c r="QTA21" s="187"/>
      <c r="QTB21" s="187"/>
      <c r="QTC21" s="187"/>
      <c r="QTD21" s="187"/>
      <c r="QTE21" s="187"/>
      <c r="QTF21" s="187"/>
      <c r="QTG21" s="187"/>
      <c r="QTH21" s="187"/>
      <c r="QTI21" s="187"/>
      <c r="QTJ21" s="187"/>
      <c r="QTK21" s="187"/>
      <c r="QTL21" s="187"/>
      <c r="QTM21" s="187"/>
      <c r="QTN21" s="187"/>
      <c r="QTO21" s="187"/>
      <c r="QTP21" s="187"/>
      <c r="QTQ21" s="187"/>
      <c r="QTR21" s="187"/>
      <c r="QTS21" s="187"/>
      <c r="QTT21" s="187"/>
      <c r="QTU21" s="187"/>
      <c r="QTV21" s="187"/>
      <c r="QTW21" s="187"/>
      <c r="QTX21" s="187"/>
      <c r="QTY21" s="187"/>
      <c r="QTZ21" s="187"/>
      <c r="QUA21" s="187"/>
      <c r="QUB21" s="187"/>
      <c r="QUC21" s="187"/>
      <c r="QUD21" s="187"/>
      <c r="QUE21" s="187"/>
      <c r="QUF21" s="187"/>
      <c r="QUG21" s="187"/>
      <c r="QUH21" s="187"/>
      <c r="QUI21" s="187"/>
      <c r="QUJ21" s="187"/>
      <c r="QUK21" s="187"/>
      <c r="QUL21" s="187"/>
      <c r="QUM21" s="187"/>
      <c r="QUN21" s="187"/>
      <c r="QUO21" s="187"/>
      <c r="QUP21" s="187"/>
      <c r="QUQ21" s="187"/>
      <c r="QUR21" s="187"/>
      <c r="QUS21" s="187"/>
      <c r="QUT21" s="187"/>
      <c r="QUU21" s="187"/>
      <c r="QUV21" s="187"/>
      <c r="QUW21" s="187"/>
      <c r="QUX21" s="187"/>
      <c r="QUY21" s="187"/>
      <c r="QUZ21" s="187"/>
      <c r="QVA21" s="187"/>
      <c r="QVB21" s="187"/>
      <c r="QVC21" s="187"/>
      <c r="QVD21" s="187"/>
      <c r="QVE21" s="187"/>
      <c r="QVF21" s="187"/>
      <c r="QVG21" s="187"/>
      <c r="QVH21" s="187"/>
      <c r="QVI21" s="187"/>
      <c r="QVJ21" s="187"/>
      <c r="QVK21" s="187"/>
      <c r="QVL21" s="187"/>
      <c r="QVM21" s="187"/>
      <c r="QVN21" s="187"/>
      <c r="QVO21" s="187"/>
      <c r="QVP21" s="187"/>
      <c r="QVQ21" s="187"/>
      <c r="QVR21" s="187"/>
      <c r="QVS21" s="187"/>
      <c r="QVT21" s="187"/>
      <c r="QVU21" s="187"/>
      <c r="QVV21" s="187"/>
      <c r="QVW21" s="187"/>
      <c r="QVX21" s="187"/>
      <c r="QVY21" s="187"/>
      <c r="QVZ21" s="187"/>
      <c r="QWA21" s="187"/>
      <c r="QWB21" s="187"/>
      <c r="QWC21" s="187"/>
      <c r="QWD21" s="187"/>
      <c r="QWE21" s="187"/>
      <c r="QWF21" s="187"/>
      <c r="QWG21" s="187"/>
      <c r="QWH21" s="187"/>
      <c r="QWI21" s="187"/>
      <c r="QWJ21" s="187"/>
      <c r="QWK21" s="187"/>
      <c r="QWL21" s="187"/>
      <c r="QWM21" s="187"/>
      <c r="QWN21" s="187"/>
      <c r="QWO21" s="187"/>
      <c r="QWP21" s="187"/>
      <c r="QWQ21" s="187"/>
      <c r="QWR21" s="187"/>
      <c r="QWS21" s="187"/>
      <c r="QWT21" s="187"/>
      <c r="QWU21" s="187"/>
      <c r="QWV21" s="187"/>
      <c r="QWW21" s="187"/>
      <c r="QWX21" s="187"/>
      <c r="QWY21" s="187"/>
      <c r="QWZ21" s="187"/>
      <c r="QXA21" s="187"/>
      <c r="QXB21" s="187"/>
      <c r="QXC21" s="187"/>
      <c r="QXD21" s="187"/>
      <c r="QXE21" s="187"/>
      <c r="QXF21" s="187"/>
      <c r="QXG21" s="187"/>
      <c r="QXH21" s="187"/>
      <c r="QXI21" s="187"/>
      <c r="QXJ21" s="187"/>
      <c r="QXK21" s="187"/>
      <c r="QXL21" s="187"/>
      <c r="QXM21" s="187"/>
      <c r="QXN21" s="187"/>
      <c r="QXO21" s="187"/>
      <c r="QXP21" s="187"/>
      <c r="QXQ21" s="187"/>
      <c r="QXR21" s="187"/>
      <c r="QXS21" s="187"/>
      <c r="QXT21" s="187"/>
      <c r="QXU21" s="187"/>
      <c r="QXV21" s="187"/>
      <c r="QXW21" s="187"/>
      <c r="QXX21" s="187"/>
      <c r="QXY21" s="187"/>
      <c r="QXZ21" s="187"/>
      <c r="QYA21" s="187"/>
      <c r="QYB21" s="187"/>
      <c r="QYC21" s="187"/>
      <c r="QYD21" s="187"/>
      <c r="QYE21" s="187"/>
      <c r="QYF21" s="187"/>
      <c r="QYG21" s="187"/>
      <c r="QYH21" s="187"/>
      <c r="QYI21" s="187"/>
      <c r="QYJ21" s="187"/>
      <c r="QYK21" s="187"/>
      <c r="QYL21" s="187"/>
      <c r="QYM21" s="187"/>
      <c r="QYN21" s="187"/>
      <c r="QYO21" s="187"/>
      <c r="QYP21" s="187"/>
      <c r="QYQ21" s="187"/>
      <c r="QYR21" s="187"/>
      <c r="QYS21" s="187"/>
      <c r="QYT21" s="187"/>
      <c r="QYU21" s="187"/>
      <c r="QYV21" s="187"/>
      <c r="QYW21" s="187"/>
      <c r="QYX21" s="187"/>
      <c r="QYY21" s="187"/>
      <c r="QYZ21" s="187"/>
      <c r="QZA21" s="187"/>
      <c r="QZB21" s="187"/>
      <c r="QZC21" s="187"/>
      <c r="QZD21" s="187"/>
      <c r="QZE21" s="187"/>
      <c r="QZF21" s="187"/>
      <c r="QZG21" s="187"/>
      <c r="QZH21" s="187"/>
      <c r="QZI21" s="187"/>
      <c r="QZJ21" s="187"/>
      <c r="QZK21" s="187"/>
      <c r="QZL21" s="187"/>
      <c r="QZM21" s="187"/>
      <c r="QZN21" s="187"/>
      <c r="QZO21" s="187"/>
      <c r="QZP21" s="187"/>
      <c r="QZQ21" s="187"/>
      <c r="QZR21" s="187"/>
      <c r="QZS21" s="187"/>
      <c r="QZT21" s="187"/>
      <c r="QZU21" s="187"/>
      <c r="QZV21" s="187"/>
      <c r="QZW21" s="187"/>
      <c r="QZX21" s="187"/>
      <c r="QZY21" s="187"/>
      <c r="QZZ21" s="187"/>
      <c r="RAA21" s="187"/>
      <c r="RAB21" s="187"/>
      <c r="RAC21" s="187"/>
      <c r="RAD21" s="187"/>
      <c r="RAE21" s="187"/>
      <c r="RAF21" s="187"/>
      <c r="RAG21" s="187"/>
      <c r="RAH21" s="187"/>
      <c r="RAI21" s="187"/>
      <c r="RAJ21" s="187"/>
      <c r="RAK21" s="187"/>
      <c r="RAL21" s="187"/>
      <c r="RAM21" s="187"/>
      <c r="RAN21" s="187"/>
      <c r="RAO21" s="187"/>
      <c r="RAP21" s="187"/>
      <c r="RAQ21" s="187"/>
      <c r="RAR21" s="187"/>
      <c r="RAS21" s="187"/>
      <c r="RAT21" s="187"/>
      <c r="RAU21" s="187"/>
      <c r="RAV21" s="187"/>
      <c r="RAW21" s="187"/>
      <c r="RAX21" s="187"/>
      <c r="RAY21" s="187"/>
      <c r="RAZ21" s="187"/>
      <c r="RBA21" s="187"/>
      <c r="RBB21" s="187"/>
      <c r="RBC21" s="187"/>
      <c r="RBD21" s="187"/>
      <c r="RBE21" s="187"/>
      <c r="RBF21" s="187"/>
      <c r="RBG21" s="187"/>
      <c r="RBH21" s="187"/>
      <c r="RBI21" s="187"/>
      <c r="RBJ21" s="187"/>
      <c r="RBK21" s="187"/>
      <c r="RBL21" s="187"/>
      <c r="RBM21" s="187"/>
      <c r="RBN21" s="187"/>
      <c r="RBO21" s="187"/>
      <c r="RBP21" s="187"/>
      <c r="RBQ21" s="187"/>
      <c r="RBR21" s="187"/>
      <c r="RBS21" s="187"/>
      <c r="RBT21" s="187"/>
      <c r="RBU21" s="187"/>
      <c r="RBV21" s="187"/>
      <c r="RBW21" s="187"/>
      <c r="RBX21" s="187"/>
      <c r="RBY21" s="187"/>
      <c r="RBZ21" s="187"/>
      <c r="RCA21" s="187"/>
      <c r="RCB21" s="187"/>
      <c r="RCC21" s="187"/>
      <c r="RCD21" s="187"/>
      <c r="RCE21" s="187"/>
      <c r="RCF21" s="187"/>
      <c r="RCG21" s="187"/>
      <c r="RCH21" s="187"/>
      <c r="RCI21" s="187"/>
      <c r="RCJ21" s="187"/>
      <c r="RCK21" s="187"/>
      <c r="RCL21" s="187"/>
      <c r="RCM21" s="187"/>
      <c r="RCN21" s="187"/>
      <c r="RCO21" s="187"/>
      <c r="RCP21" s="187"/>
      <c r="RCQ21" s="187"/>
      <c r="RCR21" s="187"/>
      <c r="RCS21" s="187"/>
      <c r="RCT21" s="187"/>
      <c r="RCU21" s="187"/>
      <c r="RCV21" s="187"/>
      <c r="RCW21" s="187"/>
      <c r="RCX21" s="187"/>
      <c r="RCY21" s="187"/>
      <c r="RCZ21" s="187"/>
      <c r="RDA21" s="187"/>
      <c r="RDB21" s="187"/>
      <c r="RDC21" s="187"/>
      <c r="RDD21" s="187"/>
      <c r="RDE21" s="187"/>
      <c r="RDF21" s="187"/>
      <c r="RDG21" s="187"/>
      <c r="RDH21" s="187"/>
      <c r="RDI21" s="187"/>
      <c r="RDJ21" s="187"/>
      <c r="RDK21" s="187"/>
      <c r="RDL21" s="187"/>
      <c r="RDM21" s="187"/>
      <c r="RDN21" s="187"/>
      <c r="RDO21" s="187"/>
      <c r="RDP21" s="187"/>
      <c r="RDQ21" s="187"/>
      <c r="RDR21" s="187"/>
      <c r="RDS21" s="187"/>
      <c r="RDT21" s="187"/>
      <c r="RDU21" s="187"/>
      <c r="RDV21" s="187"/>
      <c r="RDW21" s="187"/>
      <c r="RDX21" s="187"/>
      <c r="RDY21" s="187"/>
      <c r="RDZ21" s="187"/>
      <c r="REA21" s="187"/>
      <c r="REB21" s="187"/>
      <c r="REC21" s="187"/>
      <c r="RED21" s="187"/>
      <c r="REE21" s="187"/>
      <c r="REF21" s="187"/>
      <c r="REG21" s="187"/>
      <c r="REH21" s="187"/>
      <c r="REI21" s="187"/>
      <c r="REJ21" s="187"/>
      <c r="REK21" s="187"/>
      <c r="REL21" s="187"/>
      <c r="REM21" s="187"/>
      <c r="REN21" s="187"/>
      <c r="REO21" s="187"/>
      <c r="REP21" s="187"/>
      <c r="REQ21" s="187"/>
      <c r="RER21" s="187"/>
      <c r="RES21" s="187"/>
      <c r="RET21" s="187"/>
      <c r="REU21" s="187"/>
      <c r="REV21" s="187"/>
      <c r="REW21" s="187"/>
      <c r="REX21" s="187"/>
      <c r="REY21" s="187"/>
      <c r="REZ21" s="187"/>
      <c r="RFA21" s="187"/>
      <c r="RFB21" s="187"/>
      <c r="RFC21" s="187"/>
      <c r="RFD21" s="187"/>
      <c r="RFE21" s="187"/>
      <c r="RFF21" s="187"/>
      <c r="RFG21" s="187"/>
      <c r="RFH21" s="187"/>
      <c r="RFI21" s="187"/>
      <c r="RFJ21" s="187"/>
      <c r="RFK21" s="187"/>
      <c r="RFL21" s="187"/>
      <c r="RFM21" s="187"/>
      <c r="RFN21" s="187"/>
      <c r="RFO21" s="187"/>
      <c r="RFP21" s="187"/>
      <c r="RFQ21" s="187"/>
      <c r="RFR21" s="187"/>
      <c r="RFS21" s="187"/>
      <c r="RFT21" s="187"/>
      <c r="RFU21" s="187"/>
      <c r="RFV21" s="187"/>
      <c r="RFW21" s="187"/>
      <c r="RFX21" s="187"/>
      <c r="RFY21" s="187"/>
      <c r="RFZ21" s="187"/>
      <c r="RGA21" s="187"/>
      <c r="RGB21" s="187"/>
      <c r="RGC21" s="187"/>
      <c r="RGD21" s="187"/>
      <c r="RGE21" s="187"/>
      <c r="RGF21" s="187"/>
      <c r="RGG21" s="187"/>
      <c r="RGH21" s="187"/>
      <c r="RGI21" s="187"/>
      <c r="RGJ21" s="187"/>
      <c r="RGK21" s="187"/>
      <c r="RGL21" s="187"/>
      <c r="RGM21" s="187"/>
      <c r="RGN21" s="187"/>
      <c r="RGO21" s="187"/>
      <c r="RGP21" s="187"/>
      <c r="RGQ21" s="187"/>
      <c r="RGR21" s="187"/>
      <c r="RGS21" s="187"/>
      <c r="RGT21" s="187"/>
      <c r="RGU21" s="187"/>
      <c r="RGV21" s="187"/>
      <c r="RGW21" s="187"/>
      <c r="RGX21" s="187"/>
      <c r="RGY21" s="187"/>
      <c r="RGZ21" s="187"/>
      <c r="RHA21" s="187"/>
      <c r="RHB21" s="187"/>
      <c r="RHC21" s="187"/>
      <c r="RHD21" s="187"/>
      <c r="RHE21" s="187"/>
      <c r="RHF21" s="187"/>
      <c r="RHG21" s="187"/>
      <c r="RHH21" s="187"/>
      <c r="RHI21" s="187"/>
      <c r="RHJ21" s="187"/>
      <c r="RHK21" s="187"/>
      <c r="RHL21" s="187"/>
      <c r="RHM21" s="187"/>
      <c r="RHN21" s="187"/>
      <c r="RHO21" s="187"/>
      <c r="RHP21" s="187"/>
      <c r="RHQ21" s="187"/>
      <c r="RHR21" s="187"/>
      <c r="RHS21" s="187"/>
      <c r="RHT21" s="187"/>
      <c r="RHU21" s="187"/>
      <c r="RHV21" s="187"/>
      <c r="RHW21" s="187"/>
      <c r="RHX21" s="187"/>
      <c r="RHY21" s="187"/>
      <c r="RHZ21" s="187"/>
      <c r="RIA21" s="187"/>
      <c r="RIB21" s="187"/>
      <c r="RIC21" s="187"/>
      <c r="RID21" s="187"/>
      <c r="RIE21" s="187"/>
      <c r="RIF21" s="187"/>
      <c r="RIG21" s="187"/>
      <c r="RIH21" s="187"/>
      <c r="RII21" s="187"/>
      <c r="RIJ21" s="187"/>
      <c r="RIK21" s="187"/>
      <c r="RIL21" s="187"/>
      <c r="RIM21" s="187"/>
      <c r="RIN21" s="187"/>
      <c r="RIO21" s="187"/>
      <c r="RIP21" s="187"/>
      <c r="RIQ21" s="187"/>
      <c r="RIR21" s="187"/>
      <c r="RIS21" s="187"/>
      <c r="RIT21" s="187"/>
      <c r="RIU21" s="187"/>
      <c r="RIV21" s="187"/>
      <c r="RIW21" s="187"/>
      <c r="RIX21" s="187"/>
      <c r="RIY21" s="187"/>
      <c r="RIZ21" s="187"/>
      <c r="RJA21" s="187"/>
      <c r="RJB21" s="187"/>
      <c r="RJC21" s="187"/>
      <c r="RJD21" s="187"/>
      <c r="RJE21" s="187"/>
      <c r="RJF21" s="187"/>
      <c r="RJG21" s="187"/>
      <c r="RJH21" s="187"/>
      <c r="RJI21" s="187"/>
      <c r="RJJ21" s="187"/>
      <c r="RJK21" s="187"/>
      <c r="RJL21" s="187"/>
      <c r="RJM21" s="187"/>
      <c r="RJN21" s="187"/>
      <c r="RJO21" s="187"/>
      <c r="RJP21" s="187"/>
      <c r="RJQ21" s="187"/>
      <c r="RJR21" s="187"/>
      <c r="RJS21" s="187"/>
      <c r="RJT21" s="187"/>
      <c r="RJU21" s="187"/>
      <c r="RJV21" s="187"/>
      <c r="RJW21" s="187"/>
      <c r="RJX21" s="187"/>
      <c r="RJY21" s="187"/>
      <c r="RJZ21" s="187"/>
      <c r="RKA21" s="187"/>
      <c r="RKB21" s="187"/>
      <c r="RKC21" s="187"/>
      <c r="RKD21" s="187"/>
      <c r="RKE21" s="187"/>
      <c r="RKF21" s="187"/>
      <c r="RKG21" s="187"/>
      <c r="RKH21" s="187"/>
      <c r="RKI21" s="187"/>
      <c r="RKJ21" s="187"/>
      <c r="RKK21" s="187"/>
      <c r="RKL21" s="187"/>
      <c r="RKM21" s="187"/>
      <c r="RKN21" s="187"/>
      <c r="RKO21" s="187"/>
      <c r="RKP21" s="187"/>
      <c r="RKQ21" s="187"/>
      <c r="RKR21" s="187"/>
      <c r="RKS21" s="187"/>
      <c r="RKT21" s="187"/>
      <c r="RKU21" s="187"/>
      <c r="RKV21" s="187"/>
      <c r="RKW21" s="187"/>
      <c r="RKX21" s="187"/>
      <c r="RKY21" s="187"/>
      <c r="RKZ21" s="187"/>
      <c r="RLA21" s="187"/>
      <c r="RLB21" s="187"/>
      <c r="RLC21" s="187"/>
      <c r="RLD21" s="187"/>
      <c r="RLE21" s="187"/>
      <c r="RLF21" s="187"/>
      <c r="RLG21" s="187"/>
      <c r="RLH21" s="187"/>
      <c r="RLI21" s="187"/>
      <c r="RLJ21" s="187"/>
      <c r="RLK21" s="187"/>
      <c r="RLL21" s="187"/>
      <c r="RLM21" s="187"/>
      <c r="RLN21" s="187"/>
      <c r="RLO21" s="187"/>
      <c r="RLP21" s="187"/>
      <c r="RLQ21" s="187"/>
      <c r="RLR21" s="187"/>
      <c r="RLS21" s="187"/>
      <c r="RLT21" s="187"/>
      <c r="RLU21" s="187"/>
      <c r="RLV21" s="187"/>
      <c r="RLW21" s="187"/>
      <c r="RLX21" s="187"/>
      <c r="RLY21" s="187"/>
      <c r="RLZ21" s="187"/>
      <c r="RMA21" s="187"/>
      <c r="RMB21" s="187"/>
      <c r="RMC21" s="187"/>
      <c r="RMD21" s="187"/>
      <c r="RME21" s="187"/>
      <c r="RMF21" s="187"/>
      <c r="RMG21" s="187"/>
      <c r="RMH21" s="187"/>
      <c r="RMI21" s="187"/>
      <c r="RMJ21" s="187"/>
      <c r="RMK21" s="187"/>
      <c r="RML21" s="187"/>
      <c r="RMM21" s="187"/>
      <c r="RMN21" s="187"/>
      <c r="RMO21" s="187"/>
      <c r="RMP21" s="187"/>
      <c r="RMQ21" s="187"/>
      <c r="RMR21" s="187"/>
      <c r="RMS21" s="187"/>
      <c r="RMT21" s="187"/>
      <c r="RMU21" s="187"/>
      <c r="RMV21" s="187"/>
      <c r="RMW21" s="187"/>
      <c r="RMX21" s="187"/>
      <c r="RMY21" s="187"/>
      <c r="RMZ21" s="187"/>
      <c r="RNA21" s="187"/>
      <c r="RNB21" s="187"/>
      <c r="RNC21" s="187"/>
      <c r="RND21" s="187"/>
      <c r="RNE21" s="187"/>
      <c r="RNF21" s="187"/>
      <c r="RNG21" s="187"/>
      <c r="RNH21" s="187"/>
      <c r="RNI21" s="187"/>
      <c r="RNJ21" s="187"/>
      <c r="RNK21" s="187"/>
      <c r="RNL21" s="187"/>
      <c r="RNM21" s="187"/>
      <c r="RNN21" s="187"/>
      <c r="RNO21" s="187"/>
      <c r="RNP21" s="187"/>
      <c r="RNQ21" s="187"/>
      <c r="RNR21" s="187"/>
      <c r="RNS21" s="187"/>
      <c r="RNT21" s="187"/>
      <c r="RNU21" s="187"/>
      <c r="RNV21" s="187"/>
      <c r="RNW21" s="187"/>
      <c r="RNX21" s="187"/>
      <c r="RNY21" s="187"/>
      <c r="RNZ21" s="187"/>
      <c r="ROA21" s="187"/>
      <c r="ROB21" s="187"/>
      <c r="ROC21" s="187"/>
      <c r="ROD21" s="187"/>
      <c r="ROE21" s="187"/>
      <c r="ROF21" s="187"/>
      <c r="ROG21" s="187"/>
      <c r="ROH21" s="187"/>
      <c r="ROI21" s="187"/>
      <c r="ROJ21" s="187"/>
      <c r="ROK21" s="187"/>
      <c r="ROL21" s="187"/>
      <c r="ROM21" s="187"/>
      <c r="RON21" s="187"/>
      <c r="ROO21" s="187"/>
      <c r="ROP21" s="187"/>
      <c r="ROQ21" s="187"/>
      <c r="ROR21" s="187"/>
      <c r="ROS21" s="187"/>
      <c r="ROT21" s="187"/>
      <c r="ROU21" s="187"/>
      <c r="ROV21" s="187"/>
      <c r="ROW21" s="187"/>
      <c r="ROX21" s="187"/>
      <c r="ROY21" s="187"/>
      <c r="ROZ21" s="187"/>
      <c r="RPA21" s="187"/>
      <c r="RPB21" s="187"/>
      <c r="RPC21" s="187"/>
      <c r="RPD21" s="187"/>
      <c r="RPE21" s="187"/>
      <c r="RPF21" s="187"/>
      <c r="RPG21" s="187"/>
      <c r="RPH21" s="187"/>
      <c r="RPI21" s="187"/>
      <c r="RPJ21" s="187"/>
      <c r="RPK21" s="187"/>
      <c r="RPL21" s="187"/>
      <c r="RPM21" s="187"/>
      <c r="RPN21" s="187"/>
      <c r="RPO21" s="187"/>
      <c r="RPP21" s="187"/>
      <c r="RPQ21" s="187"/>
      <c r="RPR21" s="187"/>
      <c r="RPS21" s="187"/>
      <c r="RPT21" s="187"/>
      <c r="RPU21" s="187"/>
      <c r="RPV21" s="187"/>
      <c r="RPW21" s="187"/>
      <c r="RPX21" s="187"/>
      <c r="RPY21" s="187"/>
      <c r="RPZ21" s="187"/>
      <c r="RQA21" s="187"/>
      <c r="RQB21" s="187"/>
      <c r="RQC21" s="187"/>
      <c r="RQD21" s="187"/>
      <c r="RQE21" s="187"/>
      <c r="RQF21" s="187"/>
      <c r="RQG21" s="187"/>
      <c r="RQH21" s="187"/>
      <c r="RQI21" s="187"/>
      <c r="RQJ21" s="187"/>
      <c r="RQK21" s="187"/>
      <c r="RQL21" s="187"/>
      <c r="RQM21" s="187"/>
      <c r="RQN21" s="187"/>
      <c r="RQO21" s="187"/>
      <c r="RQP21" s="187"/>
      <c r="RQQ21" s="187"/>
      <c r="RQR21" s="187"/>
      <c r="RQS21" s="187"/>
      <c r="RQT21" s="187"/>
      <c r="RQU21" s="187"/>
      <c r="RQV21" s="187"/>
      <c r="RQW21" s="187"/>
      <c r="RQX21" s="187"/>
      <c r="RQY21" s="187"/>
      <c r="RQZ21" s="187"/>
      <c r="RRA21" s="187"/>
      <c r="RRB21" s="187"/>
      <c r="RRC21" s="187"/>
      <c r="RRD21" s="187"/>
      <c r="RRE21" s="187"/>
      <c r="RRF21" s="187"/>
      <c r="RRG21" s="187"/>
      <c r="RRH21" s="187"/>
      <c r="RRI21" s="187"/>
      <c r="RRJ21" s="187"/>
      <c r="RRK21" s="187"/>
      <c r="RRL21" s="187"/>
      <c r="RRM21" s="187"/>
      <c r="RRN21" s="187"/>
      <c r="RRO21" s="187"/>
      <c r="RRP21" s="187"/>
      <c r="RRQ21" s="187"/>
      <c r="RRR21" s="187"/>
      <c r="RRS21" s="187"/>
      <c r="RRT21" s="187"/>
      <c r="RRU21" s="187"/>
      <c r="RRV21" s="187"/>
      <c r="RRW21" s="187"/>
      <c r="RRX21" s="187"/>
      <c r="RRY21" s="187"/>
      <c r="RRZ21" s="187"/>
      <c r="RSA21" s="187"/>
      <c r="RSB21" s="187"/>
      <c r="RSC21" s="187"/>
      <c r="RSD21" s="187"/>
      <c r="RSE21" s="187"/>
      <c r="RSF21" s="187"/>
      <c r="RSG21" s="187"/>
      <c r="RSH21" s="187"/>
      <c r="RSI21" s="187"/>
      <c r="RSJ21" s="187"/>
      <c r="RSK21" s="187"/>
      <c r="RSL21" s="187"/>
      <c r="RSM21" s="187"/>
      <c r="RSN21" s="187"/>
      <c r="RSO21" s="187"/>
      <c r="RSP21" s="187"/>
      <c r="RSQ21" s="187"/>
      <c r="RSR21" s="187"/>
      <c r="RSS21" s="187"/>
      <c r="RST21" s="187"/>
      <c r="RSU21" s="187"/>
      <c r="RSV21" s="187"/>
      <c r="RSW21" s="187"/>
      <c r="RSX21" s="187"/>
      <c r="RSY21" s="187"/>
      <c r="RSZ21" s="187"/>
      <c r="RTA21" s="187"/>
      <c r="RTB21" s="187"/>
      <c r="RTC21" s="187"/>
      <c r="RTD21" s="187"/>
      <c r="RTE21" s="187"/>
      <c r="RTF21" s="187"/>
      <c r="RTG21" s="187"/>
      <c r="RTH21" s="187"/>
      <c r="RTI21" s="187"/>
      <c r="RTJ21" s="187"/>
      <c r="RTK21" s="187"/>
      <c r="RTL21" s="187"/>
      <c r="RTM21" s="187"/>
      <c r="RTN21" s="187"/>
      <c r="RTO21" s="187"/>
      <c r="RTP21" s="187"/>
      <c r="RTQ21" s="187"/>
      <c r="RTR21" s="187"/>
      <c r="RTS21" s="187"/>
      <c r="RTT21" s="187"/>
      <c r="RTU21" s="187"/>
      <c r="RTV21" s="187"/>
      <c r="RTW21" s="187"/>
      <c r="RTX21" s="187"/>
      <c r="RTY21" s="187"/>
      <c r="RTZ21" s="187"/>
      <c r="RUA21" s="187"/>
      <c r="RUB21" s="187"/>
      <c r="RUC21" s="187"/>
      <c r="RUD21" s="187"/>
      <c r="RUE21" s="187"/>
      <c r="RUF21" s="187"/>
      <c r="RUG21" s="187"/>
      <c r="RUH21" s="187"/>
      <c r="RUI21" s="187"/>
      <c r="RUJ21" s="187"/>
      <c r="RUK21" s="187"/>
      <c r="RUL21" s="187"/>
      <c r="RUM21" s="187"/>
      <c r="RUN21" s="187"/>
      <c r="RUO21" s="187"/>
      <c r="RUP21" s="187"/>
      <c r="RUQ21" s="187"/>
      <c r="RUR21" s="187"/>
      <c r="RUS21" s="187"/>
      <c r="RUT21" s="187"/>
      <c r="RUU21" s="187"/>
      <c r="RUV21" s="187"/>
      <c r="RUW21" s="187"/>
      <c r="RUX21" s="187"/>
      <c r="RUY21" s="187"/>
      <c r="RUZ21" s="187"/>
      <c r="RVA21" s="187"/>
      <c r="RVB21" s="187"/>
      <c r="RVC21" s="187"/>
      <c r="RVD21" s="187"/>
      <c r="RVE21" s="187"/>
      <c r="RVF21" s="187"/>
      <c r="RVG21" s="187"/>
      <c r="RVH21" s="187"/>
      <c r="RVI21" s="187"/>
      <c r="RVJ21" s="187"/>
      <c r="RVK21" s="187"/>
      <c r="RVL21" s="187"/>
      <c r="RVM21" s="187"/>
      <c r="RVN21" s="187"/>
      <c r="RVO21" s="187"/>
      <c r="RVP21" s="187"/>
      <c r="RVQ21" s="187"/>
      <c r="RVR21" s="187"/>
      <c r="RVS21" s="187"/>
      <c r="RVT21" s="187"/>
      <c r="RVU21" s="187"/>
      <c r="RVV21" s="187"/>
      <c r="RVW21" s="187"/>
      <c r="RVX21" s="187"/>
      <c r="RVY21" s="187"/>
      <c r="RVZ21" s="187"/>
      <c r="RWA21" s="187"/>
      <c r="RWB21" s="187"/>
      <c r="RWC21" s="187"/>
      <c r="RWD21" s="187"/>
      <c r="RWE21" s="187"/>
      <c r="RWF21" s="187"/>
      <c r="RWG21" s="187"/>
      <c r="RWH21" s="187"/>
      <c r="RWI21" s="187"/>
      <c r="RWJ21" s="187"/>
      <c r="RWK21" s="187"/>
      <c r="RWL21" s="187"/>
      <c r="RWM21" s="187"/>
      <c r="RWN21" s="187"/>
      <c r="RWO21" s="187"/>
      <c r="RWP21" s="187"/>
      <c r="RWQ21" s="187"/>
      <c r="RWR21" s="187"/>
      <c r="RWS21" s="187"/>
      <c r="RWT21" s="187"/>
      <c r="RWU21" s="187"/>
      <c r="RWV21" s="187"/>
      <c r="RWW21" s="187"/>
      <c r="RWX21" s="187"/>
      <c r="RWY21" s="187"/>
      <c r="RWZ21" s="187"/>
      <c r="RXA21" s="187"/>
      <c r="RXB21" s="187"/>
      <c r="RXC21" s="187"/>
      <c r="RXD21" s="187"/>
      <c r="RXE21" s="187"/>
      <c r="RXF21" s="187"/>
      <c r="RXG21" s="187"/>
      <c r="RXH21" s="187"/>
      <c r="RXI21" s="187"/>
      <c r="RXJ21" s="187"/>
      <c r="RXK21" s="187"/>
      <c r="RXL21" s="187"/>
      <c r="RXM21" s="187"/>
      <c r="RXN21" s="187"/>
      <c r="RXO21" s="187"/>
      <c r="RXP21" s="187"/>
      <c r="RXQ21" s="187"/>
      <c r="RXR21" s="187"/>
      <c r="RXS21" s="187"/>
      <c r="RXT21" s="187"/>
      <c r="RXU21" s="187"/>
      <c r="RXV21" s="187"/>
      <c r="RXW21" s="187"/>
      <c r="RXX21" s="187"/>
      <c r="RXY21" s="187"/>
      <c r="RXZ21" s="187"/>
      <c r="RYA21" s="187"/>
      <c r="RYB21" s="187"/>
      <c r="RYC21" s="187"/>
      <c r="RYD21" s="187"/>
      <c r="RYE21" s="187"/>
      <c r="RYF21" s="187"/>
      <c r="RYG21" s="187"/>
      <c r="RYH21" s="187"/>
      <c r="RYI21" s="187"/>
      <c r="RYJ21" s="187"/>
      <c r="RYK21" s="187"/>
      <c r="RYL21" s="187"/>
      <c r="RYM21" s="187"/>
      <c r="RYN21" s="187"/>
      <c r="RYO21" s="187"/>
      <c r="RYP21" s="187"/>
      <c r="RYQ21" s="187"/>
      <c r="RYR21" s="187"/>
      <c r="RYS21" s="187"/>
      <c r="RYT21" s="187"/>
      <c r="RYU21" s="187"/>
      <c r="RYV21" s="187"/>
      <c r="RYW21" s="187"/>
      <c r="RYX21" s="187"/>
      <c r="RYY21" s="187"/>
      <c r="RYZ21" s="187"/>
      <c r="RZA21" s="187"/>
      <c r="RZB21" s="187"/>
      <c r="RZC21" s="187"/>
      <c r="RZD21" s="187"/>
      <c r="RZE21" s="187"/>
      <c r="RZF21" s="187"/>
      <c r="RZG21" s="187"/>
      <c r="RZH21" s="187"/>
      <c r="RZI21" s="187"/>
      <c r="RZJ21" s="187"/>
      <c r="RZK21" s="187"/>
      <c r="RZL21" s="187"/>
      <c r="RZM21" s="187"/>
      <c r="RZN21" s="187"/>
      <c r="RZO21" s="187"/>
      <c r="RZP21" s="187"/>
      <c r="RZQ21" s="187"/>
      <c r="RZR21" s="187"/>
      <c r="RZS21" s="187"/>
      <c r="RZT21" s="187"/>
      <c r="RZU21" s="187"/>
      <c r="RZV21" s="187"/>
      <c r="RZW21" s="187"/>
      <c r="RZX21" s="187"/>
      <c r="RZY21" s="187"/>
      <c r="RZZ21" s="187"/>
      <c r="SAA21" s="187"/>
      <c r="SAB21" s="187"/>
      <c r="SAC21" s="187"/>
      <c r="SAD21" s="187"/>
      <c r="SAE21" s="187"/>
      <c r="SAF21" s="187"/>
      <c r="SAG21" s="187"/>
      <c r="SAH21" s="187"/>
      <c r="SAI21" s="187"/>
      <c r="SAJ21" s="187"/>
      <c r="SAK21" s="187"/>
      <c r="SAL21" s="187"/>
      <c r="SAM21" s="187"/>
      <c r="SAN21" s="187"/>
      <c r="SAO21" s="187"/>
      <c r="SAP21" s="187"/>
      <c r="SAQ21" s="187"/>
      <c r="SAR21" s="187"/>
      <c r="SAS21" s="187"/>
      <c r="SAT21" s="187"/>
      <c r="SAU21" s="187"/>
      <c r="SAV21" s="187"/>
      <c r="SAW21" s="187"/>
      <c r="SAX21" s="187"/>
      <c r="SAY21" s="187"/>
      <c r="SAZ21" s="187"/>
      <c r="SBA21" s="187"/>
      <c r="SBB21" s="187"/>
      <c r="SBC21" s="187"/>
      <c r="SBD21" s="187"/>
      <c r="SBE21" s="187"/>
      <c r="SBF21" s="187"/>
      <c r="SBG21" s="187"/>
      <c r="SBH21" s="187"/>
      <c r="SBI21" s="187"/>
      <c r="SBJ21" s="187"/>
      <c r="SBK21" s="187"/>
      <c r="SBL21" s="187"/>
      <c r="SBM21" s="187"/>
      <c r="SBN21" s="187"/>
      <c r="SBO21" s="187"/>
      <c r="SBP21" s="187"/>
      <c r="SBQ21" s="187"/>
      <c r="SBR21" s="187"/>
      <c r="SBS21" s="187"/>
      <c r="SBT21" s="187"/>
      <c r="SBU21" s="187"/>
      <c r="SBV21" s="187"/>
      <c r="SBW21" s="187"/>
      <c r="SBX21" s="187"/>
      <c r="SBY21" s="187"/>
      <c r="SBZ21" s="187"/>
      <c r="SCA21" s="187"/>
      <c r="SCB21" s="187"/>
      <c r="SCC21" s="187"/>
      <c r="SCD21" s="187"/>
      <c r="SCE21" s="187"/>
      <c r="SCF21" s="187"/>
      <c r="SCG21" s="187"/>
      <c r="SCH21" s="187"/>
      <c r="SCI21" s="187"/>
      <c r="SCJ21" s="187"/>
      <c r="SCK21" s="187"/>
      <c r="SCL21" s="187"/>
      <c r="SCM21" s="187"/>
      <c r="SCN21" s="187"/>
      <c r="SCO21" s="187"/>
      <c r="SCP21" s="187"/>
      <c r="SCQ21" s="187"/>
      <c r="SCR21" s="187"/>
      <c r="SCS21" s="187"/>
      <c r="SCT21" s="187"/>
      <c r="SCU21" s="187"/>
      <c r="SCV21" s="187"/>
      <c r="SCW21" s="187"/>
      <c r="SCX21" s="187"/>
      <c r="SCY21" s="187"/>
      <c r="SCZ21" s="187"/>
      <c r="SDA21" s="187"/>
      <c r="SDB21" s="187"/>
      <c r="SDC21" s="187"/>
      <c r="SDD21" s="187"/>
      <c r="SDE21" s="187"/>
      <c r="SDF21" s="187"/>
      <c r="SDG21" s="187"/>
      <c r="SDH21" s="187"/>
      <c r="SDI21" s="187"/>
      <c r="SDJ21" s="187"/>
      <c r="SDK21" s="187"/>
      <c r="SDL21" s="187"/>
      <c r="SDM21" s="187"/>
      <c r="SDN21" s="187"/>
      <c r="SDO21" s="187"/>
      <c r="SDP21" s="187"/>
      <c r="SDQ21" s="187"/>
      <c r="SDR21" s="187"/>
      <c r="SDS21" s="187"/>
      <c r="SDT21" s="187"/>
      <c r="SDU21" s="187"/>
      <c r="SDV21" s="187"/>
      <c r="SDW21" s="187"/>
      <c r="SDX21" s="187"/>
      <c r="SDY21" s="187"/>
      <c r="SDZ21" s="187"/>
      <c r="SEA21" s="187"/>
      <c r="SEB21" s="187"/>
      <c r="SEC21" s="187"/>
      <c r="SED21" s="187"/>
      <c r="SEE21" s="187"/>
      <c r="SEF21" s="187"/>
      <c r="SEG21" s="187"/>
      <c r="SEH21" s="187"/>
      <c r="SEI21" s="187"/>
      <c r="SEJ21" s="187"/>
      <c r="SEK21" s="187"/>
      <c r="SEL21" s="187"/>
      <c r="SEM21" s="187"/>
      <c r="SEN21" s="187"/>
      <c r="SEO21" s="187"/>
      <c r="SEP21" s="187"/>
      <c r="SEQ21" s="187"/>
      <c r="SER21" s="187"/>
      <c r="SES21" s="187"/>
      <c r="SET21" s="187"/>
      <c r="SEU21" s="187"/>
      <c r="SEV21" s="187"/>
      <c r="SEW21" s="187"/>
      <c r="SEX21" s="187"/>
      <c r="SEY21" s="187"/>
      <c r="SEZ21" s="187"/>
      <c r="SFA21" s="187"/>
      <c r="SFB21" s="187"/>
      <c r="SFC21" s="187"/>
      <c r="SFD21" s="187"/>
      <c r="SFE21" s="187"/>
      <c r="SFF21" s="187"/>
      <c r="SFG21" s="187"/>
      <c r="SFH21" s="187"/>
      <c r="SFI21" s="187"/>
      <c r="SFJ21" s="187"/>
      <c r="SFK21" s="187"/>
      <c r="SFL21" s="187"/>
      <c r="SFM21" s="187"/>
      <c r="SFN21" s="187"/>
      <c r="SFO21" s="187"/>
      <c r="SFP21" s="187"/>
      <c r="SFQ21" s="187"/>
      <c r="SFR21" s="187"/>
      <c r="SFS21" s="187"/>
      <c r="SFT21" s="187"/>
      <c r="SFU21" s="187"/>
      <c r="SFV21" s="187"/>
      <c r="SFW21" s="187"/>
      <c r="SFX21" s="187"/>
      <c r="SFY21" s="187"/>
      <c r="SFZ21" s="187"/>
      <c r="SGA21" s="187"/>
      <c r="SGB21" s="187"/>
      <c r="SGC21" s="187"/>
      <c r="SGD21" s="187"/>
      <c r="SGE21" s="187"/>
      <c r="SGF21" s="187"/>
      <c r="SGG21" s="187"/>
      <c r="SGH21" s="187"/>
      <c r="SGI21" s="187"/>
      <c r="SGJ21" s="187"/>
      <c r="SGK21" s="187"/>
      <c r="SGL21" s="187"/>
      <c r="SGM21" s="187"/>
      <c r="SGN21" s="187"/>
      <c r="SGO21" s="187"/>
      <c r="SGP21" s="187"/>
      <c r="SGQ21" s="187"/>
      <c r="SGR21" s="187"/>
      <c r="SGS21" s="187"/>
      <c r="SGT21" s="187"/>
      <c r="SGU21" s="187"/>
      <c r="SGV21" s="187"/>
      <c r="SGW21" s="187"/>
      <c r="SGX21" s="187"/>
      <c r="SGY21" s="187"/>
      <c r="SGZ21" s="187"/>
      <c r="SHA21" s="187"/>
      <c r="SHB21" s="187"/>
      <c r="SHC21" s="187"/>
      <c r="SHD21" s="187"/>
      <c r="SHE21" s="187"/>
      <c r="SHF21" s="187"/>
      <c r="SHG21" s="187"/>
      <c r="SHH21" s="187"/>
      <c r="SHI21" s="187"/>
      <c r="SHJ21" s="187"/>
      <c r="SHK21" s="187"/>
      <c r="SHL21" s="187"/>
      <c r="SHM21" s="187"/>
      <c r="SHN21" s="187"/>
      <c r="SHO21" s="187"/>
      <c r="SHP21" s="187"/>
      <c r="SHQ21" s="187"/>
      <c r="SHR21" s="187"/>
      <c r="SHS21" s="187"/>
      <c r="SHT21" s="187"/>
      <c r="SHU21" s="187"/>
      <c r="SHV21" s="187"/>
      <c r="SHW21" s="187"/>
      <c r="SHX21" s="187"/>
      <c r="SHY21" s="187"/>
      <c r="SHZ21" s="187"/>
      <c r="SIA21" s="187"/>
      <c r="SIB21" s="187"/>
      <c r="SIC21" s="187"/>
      <c r="SID21" s="187"/>
      <c r="SIE21" s="187"/>
      <c r="SIF21" s="187"/>
      <c r="SIG21" s="187"/>
      <c r="SIH21" s="187"/>
      <c r="SII21" s="187"/>
      <c r="SIJ21" s="187"/>
      <c r="SIK21" s="187"/>
      <c r="SIL21" s="187"/>
      <c r="SIM21" s="187"/>
      <c r="SIN21" s="187"/>
      <c r="SIO21" s="187"/>
      <c r="SIP21" s="187"/>
      <c r="SIQ21" s="187"/>
      <c r="SIR21" s="187"/>
      <c r="SIS21" s="187"/>
      <c r="SIT21" s="187"/>
      <c r="SIU21" s="187"/>
      <c r="SIV21" s="187"/>
      <c r="SIW21" s="187"/>
      <c r="SIX21" s="187"/>
      <c r="SIY21" s="187"/>
      <c r="SIZ21" s="187"/>
      <c r="SJA21" s="187"/>
      <c r="SJB21" s="187"/>
      <c r="SJC21" s="187"/>
      <c r="SJD21" s="187"/>
      <c r="SJE21" s="187"/>
      <c r="SJF21" s="187"/>
      <c r="SJG21" s="187"/>
      <c r="SJH21" s="187"/>
      <c r="SJI21" s="187"/>
      <c r="SJJ21" s="187"/>
      <c r="SJK21" s="187"/>
      <c r="SJL21" s="187"/>
      <c r="SJM21" s="187"/>
      <c r="SJN21" s="187"/>
      <c r="SJO21" s="187"/>
      <c r="SJP21" s="187"/>
      <c r="SJQ21" s="187"/>
      <c r="SJR21" s="187"/>
      <c r="SJS21" s="187"/>
      <c r="SJT21" s="187"/>
      <c r="SJU21" s="187"/>
      <c r="SJV21" s="187"/>
      <c r="SJW21" s="187"/>
      <c r="SJX21" s="187"/>
      <c r="SJY21" s="187"/>
      <c r="SJZ21" s="187"/>
      <c r="SKA21" s="187"/>
      <c r="SKB21" s="187"/>
      <c r="SKC21" s="187"/>
      <c r="SKD21" s="187"/>
      <c r="SKE21" s="187"/>
      <c r="SKF21" s="187"/>
      <c r="SKG21" s="187"/>
      <c r="SKH21" s="187"/>
      <c r="SKI21" s="187"/>
      <c r="SKJ21" s="187"/>
      <c r="SKK21" s="187"/>
      <c r="SKL21" s="187"/>
      <c r="SKM21" s="187"/>
      <c r="SKN21" s="187"/>
      <c r="SKO21" s="187"/>
      <c r="SKP21" s="187"/>
      <c r="SKQ21" s="187"/>
      <c r="SKR21" s="187"/>
      <c r="SKS21" s="187"/>
      <c r="SKT21" s="187"/>
      <c r="SKU21" s="187"/>
      <c r="SKV21" s="187"/>
      <c r="SKW21" s="187"/>
      <c r="SKX21" s="187"/>
      <c r="SKY21" s="187"/>
      <c r="SKZ21" s="187"/>
      <c r="SLA21" s="187"/>
      <c r="SLB21" s="187"/>
      <c r="SLC21" s="187"/>
      <c r="SLD21" s="187"/>
      <c r="SLE21" s="187"/>
      <c r="SLF21" s="187"/>
      <c r="SLG21" s="187"/>
      <c r="SLH21" s="187"/>
      <c r="SLI21" s="187"/>
      <c r="SLJ21" s="187"/>
      <c r="SLK21" s="187"/>
      <c r="SLL21" s="187"/>
      <c r="SLM21" s="187"/>
      <c r="SLN21" s="187"/>
      <c r="SLO21" s="187"/>
      <c r="SLP21" s="187"/>
      <c r="SLQ21" s="187"/>
      <c r="SLR21" s="187"/>
      <c r="SLS21" s="187"/>
      <c r="SLT21" s="187"/>
      <c r="SLU21" s="187"/>
      <c r="SLV21" s="187"/>
      <c r="SLW21" s="187"/>
      <c r="SLX21" s="187"/>
      <c r="SLY21" s="187"/>
      <c r="SLZ21" s="187"/>
      <c r="SMA21" s="187"/>
      <c r="SMB21" s="187"/>
      <c r="SMC21" s="187"/>
      <c r="SMD21" s="187"/>
      <c r="SME21" s="187"/>
      <c r="SMF21" s="187"/>
      <c r="SMG21" s="187"/>
      <c r="SMH21" s="187"/>
      <c r="SMI21" s="187"/>
      <c r="SMJ21" s="187"/>
      <c r="SMK21" s="187"/>
      <c r="SML21" s="187"/>
      <c r="SMM21" s="187"/>
      <c r="SMN21" s="187"/>
      <c r="SMO21" s="187"/>
      <c r="SMP21" s="187"/>
      <c r="SMQ21" s="187"/>
      <c r="SMR21" s="187"/>
      <c r="SMS21" s="187"/>
      <c r="SMT21" s="187"/>
      <c r="SMU21" s="187"/>
      <c r="SMV21" s="187"/>
      <c r="SMW21" s="187"/>
      <c r="SMX21" s="187"/>
      <c r="SMY21" s="187"/>
      <c r="SMZ21" s="187"/>
      <c r="SNA21" s="187"/>
      <c r="SNB21" s="187"/>
      <c r="SNC21" s="187"/>
      <c r="SND21" s="187"/>
      <c r="SNE21" s="187"/>
      <c r="SNF21" s="187"/>
      <c r="SNG21" s="187"/>
      <c r="SNH21" s="187"/>
      <c r="SNI21" s="187"/>
      <c r="SNJ21" s="187"/>
      <c r="SNK21" s="187"/>
      <c r="SNL21" s="187"/>
      <c r="SNM21" s="187"/>
      <c r="SNN21" s="187"/>
      <c r="SNO21" s="187"/>
      <c r="SNP21" s="187"/>
      <c r="SNQ21" s="187"/>
      <c r="SNR21" s="187"/>
      <c r="SNS21" s="187"/>
      <c r="SNT21" s="187"/>
      <c r="SNU21" s="187"/>
      <c r="SNV21" s="187"/>
      <c r="SNW21" s="187"/>
      <c r="SNX21" s="187"/>
      <c r="SNY21" s="187"/>
      <c r="SNZ21" s="187"/>
      <c r="SOA21" s="187"/>
      <c r="SOB21" s="187"/>
      <c r="SOC21" s="187"/>
      <c r="SOD21" s="187"/>
      <c r="SOE21" s="187"/>
      <c r="SOF21" s="187"/>
      <c r="SOG21" s="187"/>
      <c r="SOH21" s="187"/>
      <c r="SOI21" s="187"/>
      <c r="SOJ21" s="187"/>
      <c r="SOK21" s="187"/>
      <c r="SOL21" s="187"/>
      <c r="SOM21" s="187"/>
      <c r="SON21" s="187"/>
      <c r="SOO21" s="187"/>
      <c r="SOP21" s="187"/>
      <c r="SOQ21" s="187"/>
      <c r="SOR21" s="187"/>
      <c r="SOS21" s="187"/>
      <c r="SOT21" s="187"/>
      <c r="SOU21" s="187"/>
      <c r="SOV21" s="187"/>
      <c r="SOW21" s="187"/>
      <c r="SOX21" s="187"/>
      <c r="SOY21" s="187"/>
      <c r="SOZ21" s="187"/>
      <c r="SPA21" s="187"/>
      <c r="SPB21" s="187"/>
      <c r="SPC21" s="187"/>
      <c r="SPD21" s="187"/>
      <c r="SPE21" s="187"/>
      <c r="SPF21" s="187"/>
      <c r="SPG21" s="187"/>
      <c r="SPH21" s="187"/>
      <c r="SPI21" s="187"/>
      <c r="SPJ21" s="187"/>
      <c r="SPK21" s="187"/>
      <c r="SPL21" s="187"/>
      <c r="SPM21" s="187"/>
      <c r="SPN21" s="187"/>
      <c r="SPO21" s="187"/>
      <c r="SPP21" s="187"/>
      <c r="SPQ21" s="187"/>
      <c r="SPR21" s="187"/>
      <c r="SPS21" s="187"/>
      <c r="SPT21" s="187"/>
      <c r="SPU21" s="187"/>
      <c r="SPV21" s="187"/>
      <c r="SPW21" s="187"/>
      <c r="SPX21" s="187"/>
      <c r="SPY21" s="187"/>
      <c r="SPZ21" s="187"/>
      <c r="SQA21" s="187"/>
      <c r="SQB21" s="187"/>
      <c r="SQC21" s="187"/>
      <c r="SQD21" s="187"/>
      <c r="SQE21" s="187"/>
      <c r="SQF21" s="187"/>
      <c r="SQG21" s="187"/>
      <c r="SQH21" s="187"/>
      <c r="SQI21" s="187"/>
      <c r="SQJ21" s="187"/>
      <c r="SQK21" s="187"/>
      <c r="SQL21" s="187"/>
      <c r="SQM21" s="187"/>
      <c r="SQN21" s="187"/>
      <c r="SQO21" s="187"/>
      <c r="SQP21" s="187"/>
      <c r="SQQ21" s="187"/>
      <c r="SQR21" s="187"/>
      <c r="SQS21" s="187"/>
      <c r="SQT21" s="187"/>
      <c r="SQU21" s="187"/>
      <c r="SQV21" s="187"/>
      <c r="SQW21" s="187"/>
      <c r="SQX21" s="187"/>
      <c r="SQY21" s="187"/>
      <c r="SQZ21" s="187"/>
      <c r="SRA21" s="187"/>
      <c r="SRB21" s="187"/>
      <c r="SRC21" s="187"/>
      <c r="SRD21" s="187"/>
      <c r="SRE21" s="187"/>
      <c r="SRF21" s="187"/>
      <c r="SRG21" s="187"/>
      <c r="SRH21" s="187"/>
      <c r="SRI21" s="187"/>
      <c r="SRJ21" s="187"/>
      <c r="SRK21" s="187"/>
      <c r="SRL21" s="187"/>
      <c r="SRM21" s="187"/>
      <c r="SRN21" s="187"/>
      <c r="SRO21" s="187"/>
      <c r="SRP21" s="187"/>
      <c r="SRQ21" s="187"/>
      <c r="SRR21" s="187"/>
      <c r="SRS21" s="187"/>
      <c r="SRT21" s="187"/>
      <c r="SRU21" s="187"/>
      <c r="SRV21" s="187"/>
      <c r="SRW21" s="187"/>
      <c r="SRX21" s="187"/>
      <c r="SRY21" s="187"/>
      <c r="SRZ21" s="187"/>
      <c r="SSA21" s="187"/>
      <c r="SSB21" s="187"/>
      <c r="SSC21" s="187"/>
      <c r="SSD21" s="187"/>
      <c r="SSE21" s="187"/>
      <c r="SSF21" s="187"/>
      <c r="SSG21" s="187"/>
      <c r="SSH21" s="187"/>
      <c r="SSI21" s="187"/>
      <c r="SSJ21" s="187"/>
      <c r="SSK21" s="187"/>
      <c r="SSL21" s="187"/>
      <c r="SSM21" s="187"/>
      <c r="SSN21" s="187"/>
      <c r="SSO21" s="187"/>
      <c r="SSP21" s="187"/>
      <c r="SSQ21" s="187"/>
      <c r="SSR21" s="187"/>
      <c r="SSS21" s="187"/>
      <c r="SST21" s="187"/>
      <c r="SSU21" s="187"/>
      <c r="SSV21" s="187"/>
      <c r="SSW21" s="187"/>
      <c r="SSX21" s="187"/>
      <c r="SSY21" s="187"/>
      <c r="SSZ21" s="187"/>
      <c r="STA21" s="187"/>
      <c r="STB21" s="187"/>
      <c r="STC21" s="187"/>
      <c r="STD21" s="187"/>
      <c r="STE21" s="187"/>
      <c r="STF21" s="187"/>
      <c r="STG21" s="187"/>
      <c r="STH21" s="187"/>
      <c r="STI21" s="187"/>
      <c r="STJ21" s="187"/>
      <c r="STK21" s="187"/>
      <c r="STL21" s="187"/>
      <c r="STM21" s="187"/>
      <c r="STN21" s="187"/>
      <c r="STO21" s="187"/>
      <c r="STP21" s="187"/>
      <c r="STQ21" s="187"/>
      <c r="STR21" s="187"/>
      <c r="STS21" s="187"/>
      <c r="STT21" s="187"/>
      <c r="STU21" s="187"/>
      <c r="STV21" s="187"/>
      <c r="STW21" s="187"/>
      <c r="STX21" s="187"/>
      <c r="STY21" s="187"/>
      <c r="STZ21" s="187"/>
      <c r="SUA21" s="187"/>
      <c r="SUB21" s="187"/>
      <c r="SUC21" s="187"/>
      <c r="SUD21" s="187"/>
      <c r="SUE21" s="187"/>
      <c r="SUF21" s="187"/>
      <c r="SUG21" s="187"/>
      <c r="SUH21" s="187"/>
      <c r="SUI21" s="187"/>
      <c r="SUJ21" s="187"/>
      <c r="SUK21" s="187"/>
      <c r="SUL21" s="187"/>
      <c r="SUM21" s="187"/>
      <c r="SUN21" s="187"/>
      <c r="SUO21" s="187"/>
      <c r="SUP21" s="187"/>
      <c r="SUQ21" s="187"/>
      <c r="SUR21" s="187"/>
      <c r="SUS21" s="187"/>
      <c r="SUT21" s="187"/>
      <c r="SUU21" s="187"/>
      <c r="SUV21" s="187"/>
      <c r="SUW21" s="187"/>
      <c r="SUX21" s="187"/>
      <c r="SUY21" s="187"/>
      <c r="SUZ21" s="187"/>
      <c r="SVA21" s="187"/>
      <c r="SVB21" s="187"/>
      <c r="SVC21" s="187"/>
      <c r="SVD21" s="187"/>
      <c r="SVE21" s="187"/>
      <c r="SVF21" s="187"/>
      <c r="SVG21" s="187"/>
      <c r="SVH21" s="187"/>
      <c r="SVI21" s="187"/>
      <c r="SVJ21" s="187"/>
      <c r="SVK21" s="187"/>
      <c r="SVL21" s="187"/>
      <c r="SVM21" s="187"/>
      <c r="SVN21" s="187"/>
      <c r="SVO21" s="187"/>
      <c r="SVP21" s="187"/>
      <c r="SVQ21" s="187"/>
      <c r="SVR21" s="187"/>
      <c r="SVS21" s="187"/>
      <c r="SVT21" s="187"/>
      <c r="SVU21" s="187"/>
      <c r="SVV21" s="187"/>
      <c r="SVW21" s="187"/>
      <c r="SVX21" s="187"/>
      <c r="SVY21" s="187"/>
      <c r="SVZ21" s="187"/>
      <c r="SWA21" s="187"/>
      <c r="SWB21" s="187"/>
      <c r="SWC21" s="187"/>
      <c r="SWD21" s="187"/>
      <c r="SWE21" s="187"/>
      <c r="SWF21" s="187"/>
      <c r="SWG21" s="187"/>
      <c r="SWH21" s="187"/>
      <c r="SWI21" s="187"/>
      <c r="SWJ21" s="187"/>
      <c r="SWK21" s="187"/>
      <c r="SWL21" s="187"/>
      <c r="SWM21" s="187"/>
      <c r="SWN21" s="187"/>
      <c r="SWO21" s="187"/>
      <c r="SWP21" s="187"/>
      <c r="SWQ21" s="187"/>
      <c r="SWR21" s="187"/>
      <c r="SWS21" s="187"/>
      <c r="SWT21" s="187"/>
      <c r="SWU21" s="187"/>
      <c r="SWV21" s="187"/>
      <c r="SWW21" s="187"/>
      <c r="SWX21" s="187"/>
      <c r="SWY21" s="187"/>
      <c r="SWZ21" s="187"/>
      <c r="SXA21" s="187"/>
      <c r="SXB21" s="187"/>
      <c r="SXC21" s="187"/>
      <c r="SXD21" s="187"/>
      <c r="SXE21" s="187"/>
      <c r="SXF21" s="187"/>
      <c r="SXG21" s="187"/>
      <c r="SXH21" s="187"/>
      <c r="SXI21" s="187"/>
      <c r="SXJ21" s="187"/>
      <c r="SXK21" s="187"/>
      <c r="SXL21" s="187"/>
      <c r="SXM21" s="187"/>
      <c r="SXN21" s="187"/>
      <c r="SXO21" s="187"/>
      <c r="SXP21" s="187"/>
      <c r="SXQ21" s="187"/>
      <c r="SXR21" s="187"/>
      <c r="SXS21" s="187"/>
      <c r="SXT21" s="187"/>
      <c r="SXU21" s="187"/>
      <c r="SXV21" s="187"/>
      <c r="SXW21" s="187"/>
      <c r="SXX21" s="187"/>
      <c r="SXY21" s="187"/>
      <c r="SXZ21" s="187"/>
      <c r="SYA21" s="187"/>
      <c r="SYB21" s="187"/>
      <c r="SYC21" s="187"/>
      <c r="SYD21" s="187"/>
      <c r="SYE21" s="187"/>
      <c r="SYF21" s="187"/>
      <c r="SYG21" s="187"/>
      <c r="SYH21" s="187"/>
      <c r="SYI21" s="187"/>
      <c r="SYJ21" s="187"/>
      <c r="SYK21" s="187"/>
      <c r="SYL21" s="187"/>
      <c r="SYM21" s="187"/>
      <c r="SYN21" s="187"/>
      <c r="SYO21" s="187"/>
      <c r="SYP21" s="187"/>
      <c r="SYQ21" s="187"/>
      <c r="SYR21" s="187"/>
      <c r="SYS21" s="187"/>
      <c r="SYT21" s="187"/>
      <c r="SYU21" s="187"/>
      <c r="SYV21" s="187"/>
      <c r="SYW21" s="187"/>
      <c r="SYX21" s="187"/>
      <c r="SYY21" s="187"/>
      <c r="SYZ21" s="187"/>
      <c r="SZA21" s="187"/>
      <c r="SZB21" s="187"/>
      <c r="SZC21" s="187"/>
      <c r="SZD21" s="187"/>
      <c r="SZE21" s="187"/>
      <c r="SZF21" s="187"/>
      <c r="SZG21" s="187"/>
      <c r="SZH21" s="187"/>
      <c r="SZI21" s="187"/>
      <c r="SZJ21" s="187"/>
      <c r="SZK21" s="187"/>
      <c r="SZL21" s="187"/>
      <c r="SZM21" s="187"/>
      <c r="SZN21" s="187"/>
      <c r="SZO21" s="187"/>
      <c r="SZP21" s="187"/>
      <c r="SZQ21" s="187"/>
      <c r="SZR21" s="187"/>
      <c r="SZS21" s="187"/>
      <c r="SZT21" s="187"/>
      <c r="SZU21" s="187"/>
      <c r="SZV21" s="187"/>
      <c r="SZW21" s="187"/>
      <c r="SZX21" s="187"/>
      <c r="SZY21" s="187"/>
      <c r="SZZ21" s="187"/>
      <c r="TAA21" s="187"/>
      <c r="TAB21" s="187"/>
      <c r="TAC21" s="187"/>
      <c r="TAD21" s="187"/>
      <c r="TAE21" s="187"/>
      <c r="TAF21" s="187"/>
      <c r="TAG21" s="187"/>
      <c r="TAH21" s="187"/>
      <c r="TAI21" s="187"/>
      <c r="TAJ21" s="187"/>
      <c r="TAK21" s="187"/>
      <c r="TAL21" s="187"/>
      <c r="TAM21" s="187"/>
      <c r="TAN21" s="187"/>
      <c r="TAO21" s="187"/>
      <c r="TAP21" s="187"/>
      <c r="TAQ21" s="187"/>
      <c r="TAR21" s="187"/>
      <c r="TAS21" s="187"/>
      <c r="TAT21" s="187"/>
      <c r="TAU21" s="187"/>
      <c r="TAV21" s="187"/>
      <c r="TAW21" s="187"/>
      <c r="TAX21" s="187"/>
      <c r="TAY21" s="187"/>
      <c r="TAZ21" s="187"/>
      <c r="TBA21" s="187"/>
      <c r="TBB21" s="187"/>
      <c r="TBC21" s="187"/>
      <c r="TBD21" s="187"/>
      <c r="TBE21" s="187"/>
      <c r="TBF21" s="187"/>
      <c r="TBG21" s="187"/>
      <c r="TBH21" s="187"/>
      <c r="TBI21" s="187"/>
      <c r="TBJ21" s="187"/>
      <c r="TBK21" s="187"/>
      <c r="TBL21" s="187"/>
      <c r="TBM21" s="187"/>
      <c r="TBN21" s="187"/>
      <c r="TBO21" s="187"/>
      <c r="TBP21" s="187"/>
      <c r="TBQ21" s="187"/>
      <c r="TBR21" s="187"/>
      <c r="TBS21" s="187"/>
      <c r="TBT21" s="187"/>
      <c r="TBU21" s="187"/>
      <c r="TBV21" s="187"/>
      <c r="TBW21" s="187"/>
      <c r="TBX21" s="187"/>
      <c r="TBY21" s="187"/>
      <c r="TBZ21" s="187"/>
      <c r="TCA21" s="187"/>
      <c r="TCB21" s="187"/>
      <c r="TCC21" s="187"/>
      <c r="TCD21" s="187"/>
      <c r="TCE21" s="187"/>
      <c r="TCF21" s="187"/>
      <c r="TCG21" s="187"/>
      <c r="TCH21" s="187"/>
      <c r="TCI21" s="187"/>
      <c r="TCJ21" s="187"/>
      <c r="TCK21" s="187"/>
      <c r="TCL21" s="187"/>
      <c r="TCM21" s="187"/>
      <c r="TCN21" s="187"/>
      <c r="TCO21" s="187"/>
      <c r="TCP21" s="187"/>
      <c r="TCQ21" s="187"/>
      <c r="TCR21" s="187"/>
      <c r="TCS21" s="187"/>
      <c r="TCT21" s="187"/>
      <c r="TCU21" s="187"/>
      <c r="TCV21" s="187"/>
      <c r="TCW21" s="187"/>
      <c r="TCX21" s="187"/>
      <c r="TCY21" s="187"/>
      <c r="TCZ21" s="187"/>
      <c r="TDA21" s="187"/>
      <c r="TDB21" s="187"/>
      <c r="TDC21" s="187"/>
      <c r="TDD21" s="187"/>
      <c r="TDE21" s="187"/>
      <c r="TDF21" s="187"/>
      <c r="TDG21" s="187"/>
      <c r="TDH21" s="187"/>
      <c r="TDI21" s="187"/>
      <c r="TDJ21" s="187"/>
      <c r="TDK21" s="187"/>
      <c r="TDL21" s="187"/>
      <c r="TDM21" s="187"/>
      <c r="TDN21" s="187"/>
      <c r="TDO21" s="187"/>
      <c r="TDP21" s="187"/>
      <c r="TDQ21" s="187"/>
      <c r="TDR21" s="187"/>
      <c r="TDS21" s="187"/>
      <c r="TDT21" s="187"/>
      <c r="TDU21" s="187"/>
      <c r="TDV21" s="187"/>
      <c r="TDW21" s="187"/>
      <c r="TDX21" s="187"/>
      <c r="TDY21" s="187"/>
      <c r="TDZ21" s="187"/>
      <c r="TEA21" s="187"/>
      <c r="TEB21" s="187"/>
      <c r="TEC21" s="187"/>
      <c r="TED21" s="187"/>
      <c r="TEE21" s="187"/>
      <c r="TEF21" s="187"/>
      <c r="TEG21" s="187"/>
      <c r="TEH21" s="187"/>
      <c r="TEI21" s="187"/>
      <c r="TEJ21" s="187"/>
      <c r="TEK21" s="187"/>
      <c r="TEL21" s="187"/>
      <c r="TEM21" s="187"/>
      <c r="TEN21" s="187"/>
      <c r="TEO21" s="187"/>
      <c r="TEP21" s="187"/>
      <c r="TEQ21" s="187"/>
      <c r="TER21" s="187"/>
      <c r="TES21" s="187"/>
      <c r="TET21" s="187"/>
      <c r="TEU21" s="187"/>
      <c r="TEV21" s="187"/>
      <c r="TEW21" s="187"/>
      <c r="TEX21" s="187"/>
      <c r="TEY21" s="187"/>
      <c r="TEZ21" s="187"/>
      <c r="TFA21" s="187"/>
      <c r="TFB21" s="187"/>
      <c r="TFC21" s="187"/>
      <c r="TFD21" s="187"/>
      <c r="TFE21" s="187"/>
      <c r="TFF21" s="187"/>
      <c r="TFG21" s="187"/>
      <c r="TFH21" s="187"/>
      <c r="TFI21" s="187"/>
      <c r="TFJ21" s="187"/>
      <c r="TFK21" s="187"/>
      <c r="TFL21" s="187"/>
      <c r="TFM21" s="187"/>
      <c r="TFN21" s="187"/>
      <c r="TFO21" s="187"/>
      <c r="TFP21" s="187"/>
      <c r="TFQ21" s="187"/>
      <c r="TFR21" s="187"/>
      <c r="TFS21" s="187"/>
      <c r="TFT21" s="187"/>
      <c r="TFU21" s="187"/>
      <c r="TFV21" s="187"/>
      <c r="TFW21" s="187"/>
      <c r="TFX21" s="187"/>
      <c r="TFY21" s="187"/>
      <c r="TFZ21" s="187"/>
      <c r="TGA21" s="187"/>
      <c r="TGB21" s="187"/>
      <c r="TGC21" s="187"/>
      <c r="TGD21" s="187"/>
      <c r="TGE21" s="187"/>
      <c r="TGF21" s="187"/>
      <c r="TGG21" s="187"/>
      <c r="TGH21" s="187"/>
      <c r="TGI21" s="187"/>
      <c r="TGJ21" s="187"/>
      <c r="TGK21" s="187"/>
      <c r="TGL21" s="187"/>
      <c r="TGM21" s="187"/>
      <c r="TGN21" s="187"/>
      <c r="TGO21" s="187"/>
      <c r="TGP21" s="187"/>
      <c r="TGQ21" s="187"/>
      <c r="TGR21" s="187"/>
      <c r="TGS21" s="187"/>
      <c r="TGT21" s="187"/>
      <c r="TGU21" s="187"/>
      <c r="TGV21" s="187"/>
      <c r="TGW21" s="187"/>
      <c r="TGX21" s="187"/>
      <c r="TGY21" s="187"/>
      <c r="TGZ21" s="187"/>
      <c r="THA21" s="187"/>
      <c r="THB21" s="187"/>
      <c r="THC21" s="187"/>
      <c r="THD21" s="187"/>
      <c r="THE21" s="187"/>
      <c r="THF21" s="187"/>
      <c r="THG21" s="187"/>
      <c r="THH21" s="187"/>
      <c r="THI21" s="187"/>
      <c r="THJ21" s="187"/>
      <c r="THK21" s="187"/>
      <c r="THL21" s="187"/>
      <c r="THM21" s="187"/>
      <c r="THN21" s="187"/>
      <c r="THO21" s="187"/>
      <c r="THP21" s="187"/>
      <c r="THQ21" s="187"/>
      <c r="THR21" s="187"/>
      <c r="THS21" s="187"/>
      <c r="THT21" s="187"/>
      <c r="THU21" s="187"/>
      <c r="THV21" s="187"/>
      <c r="THW21" s="187"/>
      <c r="THX21" s="187"/>
      <c r="THY21" s="187"/>
      <c r="THZ21" s="187"/>
      <c r="TIA21" s="187"/>
      <c r="TIB21" s="187"/>
      <c r="TIC21" s="187"/>
      <c r="TID21" s="187"/>
      <c r="TIE21" s="187"/>
      <c r="TIF21" s="187"/>
      <c r="TIG21" s="187"/>
      <c r="TIH21" s="187"/>
      <c r="TII21" s="187"/>
      <c r="TIJ21" s="187"/>
      <c r="TIK21" s="187"/>
      <c r="TIL21" s="187"/>
      <c r="TIM21" s="187"/>
      <c r="TIN21" s="187"/>
      <c r="TIO21" s="187"/>
      <c r="TIP21" s="187"/>
      <c r="TIQ21" s="187"/>
      <c r="TIR21" s="187"/>
      <c r="TIS21" s="187"/>
      <c r="TIT21" s="187"/>
      <c r="TIU21" s="187"/>
      <c r="TIV21" s="187"/>
      <c r="TIW21" s="187"/>
      <c r="TIX21" s="187"/>
      <c r="TIY21" s="187"/>
      <c r="TIZ21" s="187"/>
      <c r="TJA21" s="187"/>
      <c r="TJB21" s="187"/>
      <c r="TJC21" s="187"/>
      <c r="TJD21" s="187"/>
      <c r="TJE21" s="187"/>
      <c r="TJF21" s="187"/>
      <c r="TJG21" s="187"/>
      <c r="TJH21" s="187"/>
      <c r="TJI21" s="187"/>
      <c r="TJJ21" s="187"/>
      <c r="TJK21" s="187"/>
      <c r="TJL21" s="187"/>
      <c r="TJM21" s="187"/>
      <c r="TJN21" s="187"/>
      <c r="TJO21" s="187"/>
      <c r="TJP21" s="187"/>
      <c r="TJQ21" s="187"/>
      <c r="TJR21" s="187"/>
      <c r="TJS21" s="187"/>
      <c r="TJT21" s="187"/>
      <c r="TJU21" s="187"/>
      <c r="TJV21" s="187"/>
      <c r="TJW21" s="187"/>
      <c r="TJX21" s="187"/>
      <c r="TJY21" s="187"/>
      <c r="TJZ21" s="187"/>
      <c r="TKA21" s="187"/>
      <c r="TKB21" s="187"/>
      <c r="TKC21" s="187"/>
      <c r="TKD21" s="187"/>
      <c r="TKE21" s="187"/>
      <c r="TKF21" s="187"/>
      <c r="TKG21" s="187"/>
      <c r="TKH21" s="187"/>
      <c r="TKI21" s="187"/>
      <c r="TKJ21" s="187"/>
      <c r="TKK21" s="187"/>
      <c r="TKL21" s="187"/>
      <c r="TKM21" s="187"/>
      <c r="TKN21" s="187"/>
      <c r="TKO21" s="187"/>
      <c r="TKP21" s="187"/>
      <c r="TKQ21" s="187"/>
      <c r="TKR21" s="187"/>
      <c r="TKS21" s="187"/>
      <c r="TKT21" s="187"/>
      <c r="TKU21" s="187"/>
      <c r="TKV21" s="187"/>
      <c r="TKW21" s="187"/>
      <c r="TKX21" s="187"/>
      <c r="TKY21" s="187"/>
      <c r="TKZ21" s="187"/>
      <c r="TLA21" s="187"/>
      <c r="TLB21" s="187"/>
      <c r="TLC21" s="187"/>
      <c r="TLD21" s="187"/>
      <c r="TLE21" s="187"/>
      <c r="TLF21" s="187"/>
      <c r="TLG21" s="187"/>
      <c r="TLH21" s="187"/>
      <c r="TLI21" s="187"/>
      <c r="TLJ21" s="187"/>
      <c r="TLK21" s="187"/>
      <c r="TLL21" s="187"/>
      <c r="TLM21" s="187"/>
      <c r="TLN21" s="187"/>
      <c r="TLO21" s="187"/>
      <c r="TLP21" s="187"/>
      <c r="TLQ21" s="187"/>
      <c r="TLR21" s="187"/>
      <c r="TLS21" s="187"/>
      <c r="TLT21" s="187"/>
      <c r="TLU21" s="187"/>
      <c r="TLV21" s="187"/>
      <c r="TLW21" s="187"/>
      <c r="TLX21" s="187"/>
      <c r="TLY21" s="187"/>
      <c r="TLZ21" s="187"/>
      <c r="TMA21" s="187"/>
      <c r="TMB21" s="187"/>
      <c r="TMC21" s="187"/>
      <c r="TMD21" s="187"/>
      <c r="TME21" s="187"/>
      <c r="TMF21" s="187"/>
      <c r="TMG21" s="187"/>
      <c r="TMH21" s="187"/>
      <c r="TMI21" s="187"/>
      <c r="TMJ21" s="187"/>
      <c r="TMK21" s="187"/>
      <c r="TML21" s="187"/>
      <c r="TMM21" s="187"/>
      <c r="TMN21" s="187"/>
      <c r="TMO21" s="187"/>
      <c r="TMP21" s="187"/>
      <c r="TMQ21" s="187"/>
      <c r="TMR21" s="187"/>
      <c r="TMS21" s="187"/>
      <c r="TMT21" s="187"/>
      <c r="TMU21" s="187"/>
      <c r="TMV21" s="187"/>
      <c r="TMW21" s="187"/>
      <c r="TMX21" s="187"/>
      <c r="TMY21" s="187"/>
      <c r="TMZ21" s="187"/>
      <c r="TNA21" s="187"/>
      <c r="TNB21" s="187"/>
      <c r="TNC21" s="187"/>
      <c r="TND21" s="187"/>
      <c r="TNE21" s="187"/>
      <c r="TNF21" s="187"/>
      <c r="TNG21" s="187"/>
      <c r="TNH21" s="187"/>
      <c r="TNI21" s="187"/>
      <c r="TNJ21" s="187"/>
      <c r="TNK21" s="187"/>
      <c r="TNL21" s="187"/>
      <c r="TNM21" s="187"/>
      <c r="TNN21" s="187"/>
      <c r="TNO21" s="187"/>
      <c r="TNP21" s="187"/>
      <c r="TNQ21" s="187"/>
      <c r="TNR21" s="187"/>
      <c r="TNS21" s="187"/>
      <c r="TNT21" s="187"/>
      <c r="TNU21" s="187"/>
      <c r="TNV21" s="187"/>
      <c r="TNW21" s="187"/>
      <c r="TNX21" s="187"/>
      <c r="TNY21" s="187"/>
      <c r="TNZ21" s="187"/>
      <c r="TOA21" s="187"/>
      <c r="TOB21" s="187"/>
      <c r="TOC21" s="187"/>
      <c r="TOD21" s="187"/>
      <c r="TOE21" s="187"/>
      <c r="TOF21" s="187"/>
      <c r="TOG21" s="187"/>
      <c r="TOH21" s="187"/>
      <c r="TOI21" s="187"/>
      <c r="TOJ21" s="187"/>
      <c r="TOK21" s="187"/>
      <c r="TOL21" s="187"/>
      <c r="TOM21" s="187"/>
      <c r="TON21" s="187"/>
      <c r="TOO21" s="187"/>
      <c r="TOP21" s="187"/>
      <c r="TOQ21" s="187"/>
      <c r="TOR21" s="187"/>
      <c r="TOS21" s="187"/>
      <c r="TOT21" s="187"/>
      <c r="TOU21" s="187"/>
      <c r="TOV21" s="187"/>
      <c r="TOW21" s="187"/>
      <c r="TOX21" s="187"/>
      <c r="TOY21" s="187"/>
      <c r="TOZ21" s="187"/>
      <c r="TPA21" s="187"/>
      <c r="TPB21" s="187"/>
      <c r="TPC21" s="187"/>
      <c r="TPD21" s="187"/>
      <c r="TPE21" s="187"/>
      <c r="TPF21" s="187"/>
      <c r="TPG21" s="187"/>
      <c r="TPH21" s="187"/>
      <c r="TPI21" s="187"/>
      <c r="TPJ21" s="187"/>
      <c r="TPK21" s="187"/>
      <c r="TPL21" s="187"/>
      <c r="TPM21" s="187"/>
      <c r="TPN21" s="187"/>
      <c r="TPO21" s="187"/>
      <c r="TPP21" s="187"/>
      <c r="TPQ21" s="187"/>
      <c r="TPR21" s="187"/>
      <c r="TPS21" s="187"/>
      <c r="TPT21" s="187"/>
      <c r="TPU21" s="187"/>
      <c r="TPV21" s="187"/>
      <c r="TPW21" s="187"/>
      <c r="TPX21" s="187"/>
      <c r="TPY21" s="187"/>
      <c r="TPZ21" s="187"/>
      <c r="TQA21" s="187"/>
      <c r="TQB21" s="187"/>
      <c r="TQC21" s="187"/>
      <c r="TQD21" s="187"/>
      <c r="TQE21" s="187"/>
      <c r="TQF21" s="187"/>
      <c r="TQG21" s="187"/>
      <c r="TQH21" s="187"/>
      <c r="TQI21" s="187"/>
      <c r="TQJ21" s="187"/>
      <c r="TQK21" s="187"/>
      <c r="TQL21" s="187"/>
      <c r="TQM21" s="187"/>
      <c r="TQN21" s="187"/>
      <c r="TQO21" s="187"/>
      <c r="TQP21" s="187"/>
      <c r="TQQ21" s="187"/>
      <c r="TQR21" s="187"/>
      <c r="TQS21" s="187"/>
      <c r="TQT21" s="187"/>
      <c r="TQU21" s="187"/>
      <c r="TQV21" s="187"/>
      <c r="TQW21" s="187"/>
      <c r="TQX21" s="187"/>
      <c r="TQY21" s="187"/>
      <c r="TQZ21" s="187"/>
      <c r="TRA21" s="187"/>
      <c r="TRB21" s="187"/>
      <c r="TRC21" s="187"/>
      <c r="TRD21" s="187"/>
      <c r="TRE21" s="187"/>
      <c r="TRF21" s="187"/>
      <c r="TRG21" s="187"/>
      <c r="TRH21" s="187"/>
      <c r="TRI21" s="187"/>
      <c r="TRJ21" s="187"/>
      <c r="TRK21" s="187"/>
      <c r="TRL21" s="187"/>
      <c r="TRM21" s="187"/>
      <c r="TRN21" s="187"/>
      <c r="TRO21" s="187"/>
      <c r="TRP21" s="187"/>
      <c r="TRQ21" s="187"/>
      <c r="TRR21" s="187"/>
      <c r="TRS21" s="187"/>
      <c r="TRT21" s="187"/>
      <c r="TRU21" s="187"/>
      <c r="TRV21" s="187"/>
      <c r="TRW21" s="187"/>
      <c r="TRX21" s="187"/>
      <c r="TRY21" s="187"/>
      <c r="TRZ21" s="187"/>
      <c r="TSA21" s="187"/>
      <c r="TSB21" s="187"/>
      <c r="TSC21" s="187"/>
      <c r="TSD21" s="187"/>
      <c r="TSE21" s="187"/>
      <c r="TSF21" s="187"/>
      <c r="TSG21" s="187"/>
      <c r="TSH21" s="187"/>
      <c r="TSI21" s="187"/>
      <c r="TSJ21" s="187"/>
      <c r="TSK21" s="187"/>
      <c r="TSL21" s="187"/>
      <c r="TSM21" s="187"/>
      <c r="TSN21" s="187"/>
      <c r="TSO21" s="187"/>
      <c r="TSP21" s="187"/>
      <c r="TSQ21" s="187"/>
      <c r="TSR21" s="187"/>
      <c r="TSS21" s="187"/>
      <c r="TST21" s="187"/>
      <c r="TSU21" s="187"/>
      <c r="TSV21" s="187"/>
      <c r="TSW21" s="187"/>
      <c r="TSX21" s="187"/>
      <c r="TSY21" s="187"/>
      <c r="TSZ21" s="187"/>
      <c r="TTA21" s="187"/>
      <c r="TTB21" s="187"/>
      <c r="TTC21" s="187"/>
      <c r="TTD21" s="187"/>
      <c r="TTE21" s="187"/>
      <c r="TTF21" s="187"/>
      <c r="TTG21" s="187"/>
      <c r="TTH21" s="187"/>
      <c r="TTI21" s="187"/>
      <c r="TTJ21" s="187"/>
      <c r="TTK21" s="187"/>
      <c r="TTL21" s="187"/>
      <c r="TTM21" s="187"/>
      <c r="TTN21" s="187"/>
      <c r="TTO21" s="187"/>
      <c r="TTP21" s="187"/>
      <c r="TTQ21" s="187"/>
      <c r="TTR21" s="187"/>
      <c r="TTS21" s="187"/>
      <c r="TTT21" s="187"/>
      <c r="TTU21" s="187"/>
      <c r="TTV21" s="187"/>
      <c r="TTW21" s="187"/>
      <c r="TTX21" s="187"/>
      <c r="TTY21" s="187"/>
      <c r="TTZ21" s="187"/>
      <c r="TUA21" s="187"/>
      <c r="TUB21" s="187"/>
      <c r="TUC21" s="187"/>
      <c r="TUD21" s="187"/>
      <c r="TUE21" s="187"/>
      <c r="TUF21" s="187"/>
      <c r="TUG21" s="187"/>
      <c r="TUH21" s="187"/>
      <c r="TUI21" s="187"/>
      <c r="TUJ21" s="187"/>
      <c r="TUK21" s="187"/>
      <c r="TUL21" s="187"/>
      <c r="TUM21" s="187"/>
      <c r="TUN21" s="187"/>
      <c r="TUO21" s="187"/>
      <c r="TUP21" s="187"/>
      <c r="TUQ21" s="187"/>
      <c r="TUR21" s="187"/>
      <c r="TUS21" s="187"/>
      <c r="TUT21" s="187"/>
      <c r="TUU21" s="187"/>
      <c r="TUV21" s="187"/>
      <c r="TUW21" s="187"/>
      <c r="TUX21" s="187"/>
      <c r="TUY21" s="187"/>
      <c r="TUZ21" s="187"/>
      <c r="TVA21" s="187"/>
      <c r="TVB21" s="187"/>
      <c r="TVC21" s="187"/>
      <c r="TVD21" s="187"/>
      <c r="TVE21" s="187"/>
      <c r="TVF21" s="187"/>
      <c r="TVG21" s="187"/>
      <c r="TVH21" s="187"/>
      <c r="TVI21" s="187"/>
      <c r="TVJ21" s="187"/>
      <c r="TVK21" s="187"/>
      <c r="TVL21" s="187"/>
      <c r="TVM21" s="187"/>
      <c r="TVN21" s="187"/>
      <c r="TVO21" s="187"/>
      <c r="TVP21" s="187"/>
      <c r="TVQ21" s="187"/>
      <c r="TVR21" s="187"/>
      <c r="TVS21" s="187"/>
      <c r="TVT21" s="187"/>
      <c r="TVU21" s="187"/>
      <c r="TVV21" s="187"/>
      <c r="TVW21" s="187"/>
      <c r="TVX21" s="187"/>
      <c r="TVY21" s="187"/>
      <c r="TVZ21" s="187"/>
      <c r="TWA21" s="187"/>
      <c r="TWB21" s="187"/>
      <c r="TWC21" s="187"/>
      <c r="TWD21" s="187"/>
      <c r="TWE21" s="187"/>
      <c r="TWF21" s="187"/>
      <c r="TWG21" s="187"/>
      <c r="TWH21" s="187"/>
      <c r="TWI21" s="187"/>
      <c r="TWJ21" s="187"/>
      <c r="TWK21" s="187"/>
      <c r="TWL21" s="187"/>
      <c r="TWM21" s="187"/>
      <c r="TWN21" s="187"/>
      <c r="TWO21" s="187"/>
      <c r="TWP21" s="187"/>
      <c r="TWQ21" s="187"/>
      <c r="TWR21" s="187"/>
      <c r="TWS21" s="187"/>
      <c r="TWT21" s="187"/>
      <c r="TWU21" s="187"/>
      <c r="TWV21" s="187"/>
      <c r="TWW21" s="187"/>
      <c r="TWX21" s="187"/>
      <c r="TWY21" s="187"/>
      <c r="TWZ21" s="187"/>
      <c r="TXA21" s="187"/>
      <c r="TXB21" s="187"/>
      <c r="TXC21" s="187"/>
      <c r="TXD21" s="187"/>
      <c r="TXE21" s="187"/>
      <c r="TXF21" s="187"/>
      <c r="TXG21" s="187"/>
      <c r="TXH21" s="187"/>
      <c r="TXI21" s="187"/>
      <c r="TXJ21" s="187"/>
      <c r="TXK21" s="187"/>
      <c r="TXL21" s="187"/>
      <c r="TXM21" s="187"/>
      <c r="TXN21" s="187"/>
      <c r="TXO21" s="187"/>
      <c r="TXP21" s="187"/>
      <c r="TXQ21" s="187"/>
      <c r="TXR21" s="187"/>
      <c r="TXS21" s="187"/>
      <c r="TXT21" s="187"/>
      <c r="TXU21" s="187"/>
      <c r="TXV21" s="187"/>
      <c r="TXW21" s="187"/>
      <c r="TXX21" s="187"/>
      <c r="TXY21" s="187"/>
      <c r="TXZ21" s="187"/>
      <c r="TYA21" s="187"/>
      <c r="TYB21" s="187"/>
      <c r="TYC21" s="187"/>
      <c r="TYD21" s="187"/>
      <c r="TYE21" s="187"/>
      <c r="TYF21" s="187"/>
      <c r="TYG21" s="187"/>
      <c r="TYH21" s="187"/>
      <c r="TYI21" s="187"/>
      <c r="TYJ21" s="187"/>
      <c r="TYK21" s="187"/>
      <c r="TYL21" s="187"/>
      <c r="TYM21" s="187"/>
      <c r="TYN21" s="187"/>
      <c r="TYO21" s="187"/>
      <c r="TYP21" s="187"/>
      <c r="TYQ21" s="187"/>
      <c r="TYR21" s="187"/>
      <c r="TYS21" s="187"/>
      <c r="TYT21" s="187"/>
      <c r="TYU21" s="187"/>
      <c r="TYV21" s="187"/>
      <c r="TYW21" s="187"/>
      <c r="TYX21" s="187"/>
      <c r="TYY21" s="187"/>
      <c r="TYZ21" s="187"/>
      <c r="TZA21" s="187"/>
      <c r="TZB21" s="187"/>
      <c r="TZC21" s="187"/>
      <c r="TZD21" s="187"/>
      <c r="TZE21" s="187"/>
      <c r="TZF21" s="187"/>
      <c r="TZG21" s="187"/>
      <c r="TZH21" s="187"/>
      <c r="TZI21" s="187"/>
      <c r="TZJ21" s="187"/>
      <c r="TZK21" s="187"/>
      <c r="TZL21" s="187"/>
      <c r="TZM21" s="187"/>
      <c r="TZN21" s="187"/>
      <c r="TZO21" s="187"/>
      <c r="TZP21" s="187"/>
      <c r="TZQ21" s="187"/>
      <c r="TZR21" s="187"/>
      <c r="TZS21" s="187"/>
      <c r="TZT21" s="187"/>
      <c r="TZU21" s="187"/>
      <c r="TZV21" s="187"/>
      <c r="TZW21" s="187"/>
      <c r="TZX21" s="187"/>
      <c r="TZY21" s="187"/>
      <c r="TZZ21" s="187"/>
      <c r="UAA21" s="187"/>
      <c r="UAB21" s="187"/>
      <c r="UAC21" s="187"/>
      <c r="UAD21" s="187"/>
      <c r="UAE21" s="187"/>
      <c r="UAF21" s="187"/>
      <c r="UAG21" s="187"/>
      <c r="UAH21" s="187"/>
      <c r="UAI21" s="187"/>
      <c r="UAJ21" s="187"/>
      <c r="UAK21" s="187"/>
      <c r="UAL21" s="187"/>
      <c r="UAM21" s="187"/>
      <c r="UAN21" s="187"/>
      <c r="UAO21" s="187"/>
      <c r="UAP21" s="187"/>
      <c r="UAQ21" s="187"/>
      <c r="UAR21" s="187"/>
      <c r="UAS21" s="187"/>
      <c r="UAT21" s="187"/>
      <c r="UAU21" s="187"/>
      <c r="UAV21" s="187"/>
      <c r="UAW21" s="187"/>
      <c r="UAX21" s="187"/>
      <c r="UAY21" s="187"/>
      <c r="UAZ21" s="187"/>
      <c r="UBA21" s="187"/>
      <c r="UBB21" s="187"/>
      <c r="UBC21" s="187"/>
      <c r="UBD21" s="187"/>
      <c r="UBE21" s="187"/>
      <c r="UBF21" s="187"/>
      <c r="UBG21" s="187"/>
      <c r="UBH21" s="187"/>
      <c r="UBI21" s="187"/>
      <c r="UBJ21" s="187"/>
      <c r="UBK21" s="187"/>
      <c r="UBL21" s="187"/>
      <c r="UBM21" s="187"/>
      <c r="UBN21" s="187"/>
      <c r="UBO21" s="187"/>
      <c r="UBP21" s="187"/>
      <c r="UBQ21" s="187"/>
      <c r="UBR21" s="187"/>
      <c r="UBS21" s="187"/>
      <c r="UBT21" s="187"/>
      <c r="UBU21" s="187"/>
      <c r="UBV21" s="187"/>
      <c r="UBW21" s="187"/>
      <c r="UBX21" s="187"/>
      <c r="UBY21" s="187"/>
      <c r="UBZ21" s="187"/>
      <c r="UCA21" s="187"/>
      <c r="UCB21" s="187"/>
      <c r="UCC21" s="187"/>
      <c r="UCD21" s="187"/>
      <c r="UCE21" s="187"/>
      <c r="UCF21" s="187"/>
      <c r="UCG21" s="187"/>
      <c r="UCH21" s="187"/>
      <c r="UCI21" s="187"/>
      <c r="UCJ21" s="187"/>
      <c r="UCK21" s="187"/>
      <c r="UCL21" s="187"/>
      <c r="UCM21" s="187"/>
      <c r="UCN21" s="187"/>
      <c r="UCO21" s="187"/>
      <c r="UCP21" s="187"/>
      <c r="UCQ21" s="187"/>
      <c r="UCR21" s="187"/>
      <c r="UCS21" s="187"/>
      <c r="UCT21" s="187"/>
      <c r="UCU21" s="187"/>
      <c r="UCV21" s="187"/>
      <c r="UCW21" s="187"/>
      <c r="UCX21" s="187"/>
      <c r="UCY21" s="187"/>
      <c r="UCZ21" s="187"/>
      <c r="UDA21" s="187"/>
      <c r="UDB21" s="187"/>
      <c r="UDC21" s="187"/>
      <c r="UDD21" s="187"/>
      <c r="UDE21" s="187"/>
      <c r="UDF21" s="187"/>
      <c r="UDG21" s="187"/>
      <c r="UDH21" s="187"/>
      <c r="UDI21" s="187"/>
      <c r="UDJ21" s="187"/>
      <c r="UDK21" s="187"/>
      <c r="UDL21" s="187"/>
      <c r="UDM21" s="187"/>
      <c r="UDN21" s="187"/>
      <c r="UDO21" s="187"/>
      <c r="UDP21" s="187"/>
      <c r="UDQ21" s="187"/>
      <c r="UDR21" s="187"/>
      <c r="UDS21" s="187"/>
      <c r="UDT21" s="187"/>
      <c r="UDU21" s="187"/>
      <c r="UDV21" s="187"/>
      <c r="UDW21" s="187"/>
      <c r="UDX21" s="187"/>
      <c r="UDY21" s="187"/>
      <c r="UDZ21" s="187"/>
      <c r="UEA21" s="187"/>
      <c r="UEB21" s="187"/>
      <c r="UEC21" s="187"/>
      <c r="UED21" s="187"/>
      <c r="UEE21" s="187"/>
      <c r="UEF21" s="187"/>
      <c r="UEG21" s="187"/>
      <c r="UEH21" s="187"/>
      <c r="UEI21" s="187"/>
      <c r="UEJ21" s="187"/>
      <c r="UEK21" s="187"/>
      <c r="UEL21" s="187"/>
      <c r="UEM21" s="187"/>
      <c r="UEN21" s="187"/>
      <c r="UEO21" s="187"/>
      <c r="UEP21" s="187"/>
      <c r="UEQ21" s="187"/>
      <c r="UER21" s="187"/>
      <c r="UES21" s="187"/>
      <c r="UET21" s="187"/>
      <c r="UEU21" s="187"/>
      <c r="UEV21" s="187"/>
      <c r="UEW21" s="187"/>
      <c r="UEX21" s="187"/>
      <c r="UEY21" s="187"/>
      <c r="UEZ21" s="187"/>
      <c r="UFA21" s="187"/>
      <c r="UFB21" s="187"/>
      <c r="UFC21" s="187"/>
      <c r="UFD21" s="187"/>
      <c r="UFE21" s="187"/>
      <c r="UFF21" s="187"/>
      <c r="UFG21" s="187"/>
      <c r="UFH21" s="187"/>
      <c r="UFI21" s="187"/>
      <c r="UFJ21" s="187"/>
      <c r="UFK21" s="187"/>
      <c r="UFL21" s="187"/>
      <c r="UFM21" s="187"/>
      <c r="UFN21" s="187"/>
      <c r="UFO21" s="187"/>
      <c r="UFP21" s="187"/>
      <c r="UFQ21" s="187"/>
      <c r="UFR21" s="187"/>
      <c r="UFS21" s="187"/>
      <c r="UFT21" s="187"/>
      <c r="UFU21" s="187"/>
      <c r="UFV21" s="187"/>
      <c r="UFW21" s="187"/>
      <c r="UFX21" s="187"/>
      <c r="UFY21" s="187"/>
      <c r="UFZ21" s="187"/>
      <c r="UGA21" s="187"/>
      <c r="UGB21" s="187"/>
      <c r="UGC21" s="187"/>
      <c r="UGD21" s="187"/>
      <c r="UGE21" s="187"/>
      <c r="UGF21" s="187"/>
      <c r="UGG21" s="187"/>
      <c r="UGH21" s="187"/>
      <c r="UGI21" s="187"/>
      <c r="UGJ21" s="187"/>
      <c r="UGK21" s="187"/>
      <c r="UGL21" s="187"/>
      <c r="UGM21" s="187"/>
      <c r="UGN21" s="187"/>
      <c r="UGO21" s="187"/>
      <c r="UGP21" s="187"/>
      <c r="UGQ21" s="187"/>
      <c r="UGR21" s="187"/>
      <c r="UGS21" s="187"/>
      <c r="UGT21" s="187"/>
      <c r="UGU21" s="187"/>
      <c r="UGV21" s="187"/>
      <c r="UGW21" s="187"/>
      <c r="UGX21" s="187"/>
      <c r="UGY21" s="187"/>
      <c r="UGZ21" s="187"/>
      <c r="UHA21" s="187"/>
      <c r="UHB21" s="187"/>
      <c r="UHC21" s="187"/>
      <c r="UHD21" s="187"/>
      <c r="UHE21" s="187"/>
      <c r="UHF21" s="187"/>
      <c r="UHG21" s="187"/>
      <c r="UHH21" s="187"/>
      <c r="UHI21" s="187"/>
      <c r="UHJ21" s="187"/>
      <c r="UHK21" s="187"/>
      <c r="UHL21" s="187"/>
      <c r="UHM21" s="187"/>
      <c r="UHN21" s="187"/>
      <c r="UHO21" s="187"/>
      <c r="UHP21" s="187"/>
      <c r="UHQ21" s="187"/>
      <c r="UHR21" s="187"/>
      <c r="UHS21" s="187"/>
      <c r="UHT21" s="187"/>
      <c r="UHU21" s="187"/>
      <c r="UHV21" s="187"/>
      <c r="UHW21" s="187"/>
      <c r="UHX21" s="187"/>
      <c r="UHY21" s="187"/>
      <c r="UHZ21" s="187"/>
      <c r="UIA21" s="187"/>
      <c r="UIB21" s="187"/>
      <c r="UIC21" s="187"/>
      <c r="UID21" s="187"/>
      <c r="UIE21" s="187"/>
      <c r="UIF21" s="187"/>
      <c r="UIG21" s="187"/>
      <c r="UIH21" s="187"/>
      <c r="UII21" s="187"/>
      <c r="UIJ21" s="187"/>
      <c r="UIK21" s="187"/>
      <c r="UIL21" s="187"/>
      <c r="UIM21" s="187"/>
      <c r="UIN21" s="187"/>
      <c r="UIO21" s="187"/>
      <c r="UIP21" s="187"/>
      <c r="UIQ21" s="187"/>
      <c r="UIR21" s="187"/>
      <c r="UIS21" s="187"/>
      <c r="UIT21" s="187"/>
      <c r="UIU21" s="187"/>
      <c r="UIV21" s="187"/>
      <c r="UIW21" s="187"/>
      <c r="UIX21" s="187"/>
      <c r="UIY21" s="187"/>
      <c r="UIZ21" s="187"/>
      <c r="UJA21" s="187"/>
      <c r="UJB21" s="187"/>
      <c r="UJC21" s="187"/>
      <c r="UJD21" s="187"/>
      <c r="UJE21" s="187"/>
      <c r="UJF21" s="187"/>
      <c r="UJG21" s="187"/>
      <c r="UJH21" s="187"/>
      <c r="UJI21" s="187"/>
      <c r="UJJ21" s="187"/>
      <c r="UJK21" s="187"/>
      <c r="UJL21" s="187"/>
      <c r="UJM21" s="187"/>
      <c r="UJN21" s="187"/>
      <c r="UJO21" s="187"/>
      <c r="UJP21" s="187"/>
      <c r="UJQ21" s="187"/>
      <c r="UJR21" s="187"/>
      <c r="UJS21" s="187"/>
      <c r="UJT21" s="187"/>
      <c r="UJU21" s="187"/>
      <c r="UJV21" s="187"/>
      <c r="UJW21" s="187"/>
      <c r="UJX21" s="187"/>
      <c r="UJY21" s="187"/>
      <c r="UJZ21" s="187"/>
      <c r="UKA21" s="187"/>
      <c r="UKB21" s="187"/>
      <c r="UKC21" s="187"/>
      <c r="UKD21" s="187"/>
      <c r="UKE21" s="187"/>
      <c r="UKF21" s="187"/>
      <c r="UKG21" s="187"/>
      <c r="UKH21" s="187"/>
      <c r="UKI21" s="187"/>
      <c r="UKJ21" s="187"/>
      <c r="UKK21" s="187"/>
      <c r="UKL21" s="187"/>
      <c r="UKM21" s="187"/>
      <c r="UKN21" s="187"/>
      <c r="UKO21" s="187"/>
      <c r="UKP21" s="187"/>
      <c r="UKQ21" s="187"/>
      <c r="UKR21" s="187"/>
      <c r="UKS21" s="187"/>
      <c r="UKT21" s="187"/>
      <c r="UKU21" s="187"/>
      <c r="UKV21" s="187"/>
      <c r="UKW21" s="187"/>
      <c r="UKX21" s="187"/>
      <c r="UKY21" s="187"/>
      <c r="UKZ21" s="187"/>
      <c r="ULA21" s="187"/>
      <c r="ULB21" s="187"/>
      <c r="ULC21" s="187"/>
      <c r="ULD21" s="187"/>
      <c r="ULE21" s="187"/>
      <c r="ULF21" s="187"/>
      <c r="ULG21" s="187"/>
      <c r="ULH21" s="187"/>
      <c r="ULI21" s="187"/>
      <c r="ULJ21" s="187"/>
      <c r="ULK21" s="187"/>
      <c r="ULL21" s="187"/>
      <c r="ULM21" s="187"/>
      <c r="ULN21" s="187"/>
      <c r="ULO21" s="187"/>
      <c r="ULP21" s="187"/>
      <c r="ULQ21" s="187"/>
      <c r="ULR21" s="187"/>
      <c r="ULS21" s="187"/>
      <c r="ULT21" s="187"/>
      <c r="ULU21" s="187"/>
      <c r="ULV21" s="187"/>
      <c r="ULW21" s="187"/>
      <c r="ULX21" s="187"/>
      <c r="ULY21" s="187"/>
      <c r="ULZ21" s="187"/>
      <c r="UMA21" s="187"/>
      <c r="UMB21" s="187"/>
      <c r="UMC21" s="187"/>
      <c r="UMD21" s="187"/>
      <c r="UME21" s="187"/>
      <c r="UMF21" s="187"/>
      <c r="UMG21" s="187"/>
      <c r="UMH21" s="187"/>
      <c r="UMI21" s="187"/>
      <c r="UMJ21" s="187"/>
      <c r="UMK21" s="187"/>
      <c r="UML21" s="187"/>
      <c r="UMM21" s="187"/>
      <c r="UMN21" s="187"/>
      <c r="UMO21" s="187"/>
      <c r="UMP21" s="187"/>
      <c r="UMQ21" s="187"/>
      <c r="UMR21" s="187"/>
      <c r="UMS21" s="187"/>
      <c r="UMT21" s="187"/>
      <c r="UMU21" s="187"/>
      <c r="UMV21" s="187"/>
      <c r="UMW21" s="187"/>
      <c r="UMX21" s="187"/>
      <c r="UMY21" s="187"/>
      <c r="UMZ21" s="187"/>
      <c r="UNA21" s="187"/>
      <c r="UNB21" s="187"/>
      <c r="UNC21" s="187"/>
      <c r="UND21" s="187"/>
      <c r="UNE21" s="187"/>
      <c r="UNF21" s="187"/>
      <c r="UNG21" s="187"/>
      <c r="UNH21" s="187"/>
      <c r="UNI21" s="187"/>
      <c r="UNJ21" s="187"/>
      <c r="UNK21" s="187"/>
      <c r="UNL21" s="187"/>
      <c r="UNM21" s="187"/>
      <c r="UNN21" s="187"/>
      <c r="UNO21" s="187"/>
      <c r="UNP21" s="187"/>
      <c r="UNQ21" s="187"/>
      <c r="UNR21" s="187"/>
      <c r="UNS21" s="187"/>
      <c r="UNT21" s="187"/>
      <c r="UNU21" s="187"/>
      <c r="UNV21" s="187"/>
      <c r="UNW21" s="187"/>
      <c r="UNX21" s="187"/>
      <c r="UNY21" s="187"/>
      <c r="UNZ21" s="187"/>
      <c r="UOA21" s="187"/>
      <c r="UOB21" s="187"/>
      <c r="UOC21" s="187"/>
      <c r="UOD21" s="187"/>
      <c r="UOE21" s="187"/>
      <c r="UOF21" s="187"/>
      <c r="UOG21" s="187"/>
      <c r="UOH21" s="187"/>
      <c r="UOI21" s="187"/>
      <c r="UOJ21" s="187"/>
      <c r="UOK21" s="187"/>
      <c r="UOL21" s="187"/>
      <c r="UOM21" s="187"/>
      <c r="UON21" s="187"/>
      <c r="UOO21" s="187"/>
      <c r="UOP21" s="187"/>
      <c r="UOQ21" s="187"/>
      <c r="UOR21" s="187"/>
      <c r="UOS21" s="187"/>
      <c r="UOT21" s="187"/>
      <c r="UOU21" s="187"/>
      <c r="UOV21" s="187"/>
      <c r="UOW21" s="187"/>
      <c r="UOX21" s="187"/>
      <c r="UOY21" s="187"/>
      <c r="UOZ21" s="187"/>
      <c r="UPA21" s="187"/>
      <c r="UPB21" s="187"/>
      <c r="UPC21" s="187"/>
      <c r="UPD21" s="187"/>
      <c r="UPE21" s="187"/>
      <c r="UPF21" s="187"/>
      <c r="UPG21" s="187"/>
      <c r="UPH21" s="187"/>
      <c r="UPI21" s="187"/>
      <c r="UPJ21" s="187"/>
      <c r="UPK21" s="187"/>
      <c r="UPL21" s="187"/>
      <c r="UPM21" s="187"/>
      <c r="UPN21" s="187"/>
      <c r="UPO21" s="187"/>
      <c r="UPP21" s="187"/>
      <c r="UPQ21" s="187"/>
      <c r="UPR21" s="187"/>
      <c r="UPS21" s="187"/>
      <c r="UPT21" s="187"/>
      <c r="UPU21" s="187"/>
      <c r="UPV21" s="187"/>
      <c r="UPW21" s="187"/>
      <c r="UPX21" s="187"/>
      <c r="UPY21" s="187"/>
      <c r="UPZ21" s="187"/>
      <c r="UQA21" s="187"/>
      <c r="UQB21" s="187"/>
      <c r="UQC21" s="187"/>
      <c r="UQD21" s="187"/>
      <c r="UQE21" s="187"/>
      <c r="UQF21" s="187"/>
      <c r="UQG21" s="187"/>
      <c r="UQH21" s="187"/>
      <c r="UQI21" s="187"/>
      <c r="UQJ21" s="187"/>
      <c r="UQK21" s="187"/>
      <c r="UQL21" s="187"/>
      <c r="UQM21" s="187"/>
      <c r="UQN21" s="187"/>
      <c r="UQO21" s="187"/>
      <c r="UQP21" s="187"/>
      <c r="UQQ21" s="187"/>
      <c r="UQR21" s="187"/>
      <c r="UQS21" s="187"/>
      <c r="UQT21" s="187"/>
      <c r="UQU21" s="187"/>
      <c r="UQV21" s="187"/>
      <c r="UQW21" s="187"/>
      <c r="UQX21" s="187"/>
      <c r="UQY21" s="187"/>
      <c r="UQZ21" s="187"/>
      <c r="URA21" s="187"/>
      <c r="URB21" s="187"/>
      <c r="URC21" s="187"/>
      <c r="URD21" s="187"/>
      <c r="URE21" s="187"/>
      <c r="URF21" s="187"/>
      <c r="URG21" s="187"/>
      <c r="URH21" s="187"/>
      <c r="URI21" s="187"/>
      <c r="URJ21" s="187"/>
      <c r="URK21" s="187"/>
      <c r="URL21" s="187"/>
      <c r="URM21" s="187"/>
      <c r="URN21" s="187"/>
      <c r="URO21" s="187"/>
      <c r="URP21" s="187"/>
      <c r="URQ21" s="187"/>
      <c r="URR21" s="187"/>
      <c r="URS21" s="187"/>
      <c r="URT21" s="187"/>
      <c r="URU21" s="187"/>
      <c r="URV21" s="187"/>
      <c r="URW21" s="187"/>
      <c r="URX21" s="187"/>
      <c r="URY21" s="187"/>
      <c r="URZ21" s="187"/>
      <c r="USA21" s="187"/>
      <c r="USB21" s="187"/>
      <c r="USC21" s="187"/>
      <c r="USD21" s="187"/>
      <c r="USE21" s="187"/>
      <c r="USF21" s="187"/>
      <c r="USG21" s="187"/>
      <c r="USH21" s="187"/>
      <c r="USI21" s="187"/>
      <c r="USJ21" s="187"/>
      <c r="USK21" s="187"/>
      <c r="USL21" s="187"/>
      <c r="USM21" s="187"/>
      <c r="USN21" s="187"/>
      <c r="USO21" s="187"/>
      <c r="USP21" s="187"/>
      <c r="USQ21" s="187"/>
      <c r="USR21" s="187"/>
      <c r="USS21" s="187"/>
      <c r="UST21" s="187"/>
      <c r="USU21" s="187"/>
      <c r="USV21" s="187"/>
      <c r="USW21" s="187"/>
      <c r="USX21" s="187"/>
      <c r="USY21" s="187"/>
      <c r="USZ21" s="187"/>
      <c r="UTA21" s="187"/>
      <c r="UTB21" s="187"/>
      <c r="UTC21" s="187"/>
      <c r="UTD21" s="187"/>
      <c r="UTE21" s="187"/>
      <c r="UTF21" s="187"/>
      <c r="UTG21" s="187"/>
      <c r="UTH21" s="187"/>
      <c r="UTI21" s="187"/>
      <c r="UTJ21" s="187"/>
      <c r="UTK21" s="187"/>
      <c r="UTL21" s="187"/>
      <c r="UTM21" s="187"/>
      <c r="UTN21" s="187"/>
      <c r="UTO21" s="187"/>
      <c r="UTP21" s="187"/>
      <c r="UTQ21" s="187"/>
      <c r="UTR21" s="187"/>
      <c r="UTS21" s="187"/>
      <c r="UTT21" s="187"/>
      <c r="UTU21" s="187"/>
      <c r="UTV21" s="187"/>
      <c r="UTW21" s="187"/>
      <c r="UTX21" s="187"/>
      <c r="UTY21" s="187"/>
      <c r="UTZ21" s="187"/>
      <c r="UUA21" s="187"/>
      <c r="UUB21" s="187"/>
      <c r="UUC21" s="187"/>
      <c r="UUD21" s="187"/>
      <c r="UUE21" s="187"/>
      <c r="UUF21" s="187"/>
      <c r="UUG21" s="187"/>
      <c r="UUH21" s="187"/>
      <c r="UUI21" s="187"/>
      <c r="UUJ21" s="187"/>
      <c r="UUK21" s="187"/>
      <c r="UUL21" s="187"/>
      <c r="UUM21" s="187"/>
      <c r="UUN21" s="187"/>
      <c r="UUO21" s="187"/>
      <c r="UUP21" s="187"/>
      <c r="UUQ21" s="187"/>
      <c r="UUR21" s="187"/>
      <c r="UUS21" s="187"/>
      <c r="UUT21" s="187"/>
      <c r="UUU21" s="187"/>
      <c r="UUV21" s="187"/>
      <c r="UUW21" s="187"/>
      <c r="UUX21" s="187"/>
      <c r="UUY21" s="187"/>
      <c r="UUZ21" s="187"/>
      <c r="UVA21" s="187"/>
      <c r="UVB21" s="187"/>
      <c r="UVC21" s="187"/>
      <c r="UVD21" s="187"/>
      <c r="UVE21" s="187"/>
      <c r="UVF21" s="187"/>
      <c r="UVG21" s="187"/>
      <c r="UVH21" s="187"/>
      <c r="UVI21" s="187"/>
      <c r="UVJ21" s="187"/>
      <c r="UVK21" s="187"/>
      <c r="UVL21" s="187"/>
      <c r="UVM21" s="187"/>
      <c r="UVN21" s="187"/>
      <c r="UVO21" s="187"/>
      <c r="UVP21" s="187"/>
      <c r="UVQ21" s="187"/>
      <c r="UVR21" s="187"/>
      <c r="UVS21" s="187"/>
      <c r="UVT21" s="187"/>
      <c r="UVU21" s="187"/>
      <c r="UVV21" s="187"/>
      <c r="UVW21" s="187"/>
      <c r="UVX21" s="187"/>
      <c r="UVY21" s="187"/>
      <c r="UVZ21" s="187"/>
      <c r="UWA21" s="187"/>
      <c r="UWB21" s="187"/>
      <c r="UWC21" s="187"/>
      <c r="UWD21" s="187"/>
      <c r="UWE21" s="187"/>
      <c r="UWF21" s="187"/>
      <c r="UWG21" s="187"/>
      <c r="UWH21" s="187"/>
      <c r="UWI21" s="187"/>
      <c r="UWJ21" s="187"/>
      <c r="UWK21" s="187"/>
      <c r="UWL21" s="187"/>
      <c r="UWM21" s="187"/>
      <c r="UWN21" s="187"/>
      <c r="UWO21" s="187"/>
      <c r="UWP21" s="187"/>
      <c r="UWQ21" s="187"/>
      <c r="UWR21" s="187"/>
      <c r="UWS21" s="187"/>
      <c r="UWT21" s="187"/>
      <c r="UWU21" s="187"/>
      <c r="UWV21" s="187"/>
      <c r="UWW21" s="187"/>
      <c r="UWX21" s="187"/>
      <c r="UWY21" s="187"/>
      <c r="UWZ21" s="187"/>
      <c r="UXA21" s="187"/>
      <c r="UXB21" s="187"/>
      <c r="UXC21" s="187"/>
      <c r="UXD21" s="187"/>
      <c r="UXE21" s="187"/>
      <c r="UXF21" s="187"/>
      <c r="UXG21" s="187"/>
      <c r="UXH21" s="187"/>
      <c r="UXI21" s="187"/>
      <c r="UXJ21" s="187"/>
      <c r="UXK21" s="187"/>
      <c r="UXL21" s="187"/>
      <c r="UXM21" s="187"/>
      <c r="UXN21" s="187"/>
      <c r="UXO21" s="187"/>
      <c r="UXP21" s="187"/>
      <c r="UXQ21" s="187"/>
      <c r="UXR21" s="187"/>
      <c r="UXS21" s="187"/>
      <c r="UXT21" s="187"/>
      <c r="UXU21" s="187"/>
      <c r="UXV21" s="187"/>
      <c r="UXW21" s="187"/>
      <c r="UXX21" s="187"/>
      <c r="UXY21" s="187"/>
      <c r="UXZ21" s="187"/>
      <c r="UYA21" s="187"/>
      <c r="UYB21" s="187"/>
      <c r="UYC21" s="187"/>
      <c r="UYD21" s="187"/>
      <c r="UYE21" s="187"/>
      <c r="UYF21" s="187"/>
      <c r="UYG21" s="187"/>
      <c r="UYH21" s="187"/>
      <c r="UYI21" s="187"/>
      <c r="UYJ21" s="187"/>
      <c r="UYK21" s="187"/>
      <c r="UYL21" s="187"/>
      <c r="UYM21" s="187"/>
      <c r="UYN21" s="187"/>
      <c r="UYO21" s="187"/>
      <c r="UYP21" s="187"/>
      <c r="UYQ21" s="187"/>
      <c r="UYR21" s="187"/>
      <c r="UYS21" s="187"/>
      <c r="UYT21" s="187"/>
      <c r="UYU21" s="187"/>
      <c r="UYV21" s="187"/>
      <c r="UYW21" s="187"/>
      <c r="UYX21" s="187"/>
      <c r="UYY21" s="187"/>
      <c r="UYZ21" s="187"/>
      <c r="UZA21" s="187"/>
      <c r="UZB21" s="187"/>
      <c r="UZC21" s="187"/>
      <c r="UZD21" s="187"/>
      <c r="UZE21" s="187"/>
      <c r="UZF21" s="187"/>
      <c r="UZG21" s="187"/>
      <c r="UZH21" s="187"/>
      <c r="UZI21" s="187"/>
      <c r="UZJ21" s="187"/>
      <c r="UZK21" s="187"/>
      <c r="UZL21" s="187"/>
      <c r="UZM21" s="187"/>
      <c r="UZN21" s="187"/>
      <c r="UZO21" s="187"/>
      <c r="UZP21" s="187"/>
      <c r="UZQ21" s="187"/>
      <c r="UZR21" s="187"/>
      <c r="UZS21" s="187"/>
      <c r="UZT21" s="187"/>
      <c r="UZU21" s="187"/>
      <c r="UZV21" s="187"/>
      <c r="UZW21" s="187"/>
      <c r="UZX21" s="187"/>
      <c r="UZY21" s="187"/>
      <c r="UZZ21" s="187"/>
      <c r="VAA21" s="187"/>
      <c r="VAB21" s="187"/>
      <c r="VAC21" s="187"/>
      <c r="VAD21" s="187"/>
      <c r="VAE21" s="187"/>
      <c r="VAF21" s="187"/>
      <c r="VAG21" s="187"/>
      <c r="VAH21" s="187"/>
      <c r="VAI21" s="187"/>
      <c r="VAJ21" s="187"/>
      <c r="VAK21" s="187"/>
      <c r="VAL21" s="187"/>
      <c r="VAM21" s="187"/>
      <c r="VAN21" s="187"/>
      <c r="VAO21" s="187"/>
      <c r="VAP21" s="187"/>
      <c r="VAQ21" s="187"/>
      <c r="VAR21" s="187"/>
      <c r="VAS21" s="187"/>
      <c r="VAT21" s="187"/>
      <c r="VAU21" s="187"/>
      <c r="VAV21" s="187"/>
      <c r="VAW21" s="187"/>
      <c r="VAX21" s="187"/>
      <c r="VAY21" s="187"/>
      <c r="VAZ21" s="187"/>
      <c r="VBA21" s="187"/>
      <c r="VBB21" s="187"/>
      <c r="VBC21" s="187"/>
      <c r="VBD21" s="187"/>
      <c r="VBE21" s="187"/>
      <c r="VBF21" s="187"/>
      <c r="VBG21" s="187"/>
      <c r="VBH21" s="187"/>
      <c r="VBI21" s="187"/>
      <c r="VBJ21" s="187"/>
      <c r="VBK21" s="187"/>
      <c r="VBL21" s="187"/>
      <c r="VBM21" s="187"/>
      <c r="VBN21" s="187"/>
      <c r="VBO21" s="187"/>
      <c r="VBP21" s="187"/>
      <c r="VBQ21" s="187"/>
      <c r="VBR21" s="187"/>
      <c r="VBS21" s="187"/>
      <c r="VBT21" s="187"/>
      <c r="VBU21" s="187"/>
      <c r="VBV21" s="187"/>
      <c r="VBW21" s="187"/>
      <c r="VBX21" s="187"/>
      <c r="VBY21" s="187"/>
      <c r="VBZ21" s="187"/>
      <c r="VCA21" s="187"/>
      <c r="VCB21" s="187"/>
      <c r="VCC21" s="187"/>
      <c r="VCD21" s="187"/>
      <c r="VCE21" s="187"/>
      <c r="VCF21" s="187"/>
      <c r="VCG21" s="187"/>
      <c r="VCH21" s="187"/>
      <c r="VCI21" s="187"/>
      <c r="VCJ21" s="187"/>
      <c r="VCK21" s="187"/>
      <c r="VCL21" s="187"/>
      <c r="VCM21" s="187"/>
      <c r="VCN21" s="187"/>
      <c r="VCO21" s="187"/>
      <c r="VCP21" s="187"/>
      <c r="VCQ21" s="187"/>
      <c r="VCR21" s="187"/>
      <c r="VCS21" s="187"/>
      <c r="VCT21" s="187"/>
      <c r="VCU21" s="187"/>
      <c r="VCV21" s="187"/>
      <c r="VCW21" s="187"/>
      <c r="VCX21" s="187"/>
      <c r="VCY21" s="187"/>
      <c r="VCZ21" s="187"/>
      <c r="VDA21" s="187"/>
      <c r="VDB21" s="187"/>
      <c r="VDC21" s="187"/>
      <c r="VDD21" s="187"/>
      <c r="VDE21" s="187"/>
      <c r="VDF21" s="187"/>
      <c r="VDG21" s="187"/>
      <c r="VDH21" s="187"/>
      <c r="VDI21" s="187"/>
      <c r="VDJ21" s="187"/>
      <c r="VDK21" s="187"/>
      <c r="VDL21" s="187"/>
      <c r="VDM21" s="187"/>
      <c r="VDN21" s="187"/>
      <c r="VDO21" s="187"/>
      <c r="VDP21" s="187"/>
      <c r="VDQ21" s="187"/>
      <c r="VDR21" s="187"/>
      <c r="VDS21" s="187"/>
      <c r="VDT21" s="187"/>
      <c r="VDU21" s="187"/>
      <c r="VDV21" s="187"/>
      <c r="VDW21" s="187"/>
      <c r="VDX21" s="187"/>
      <c r="VDY21" s="187"/>
      <c r="VDZ21" s="187"/>
      <c r="VEA21" s="187"/>
      <c r="VEB21" s="187"/>
      <c r="VEC21" s="187"/>
      <c r="VED21" s="187"/>
      <c r="VEE21" s="187"/>
      <c r="VEF21" s="187"/>
      <c r="VEG21" s="187"/>
      <c r="VEH21" s="187"/>
      <c r="VEI21" s="187"/>
      <c r="VEJ21" s="187"/>
      <c r="VEK21" s="187"/>
      <c r="VEL21" s="187"/>
      <c r="VEM21" s="187"/>
      <c r="VEN21" s="187"/>
      <c r="VEO21" s="187"/>
      <c r="VEP21" s="187"/>
      <c r="VEQ21" s="187"/>
      <c r="VER21" s="187"/>
      <c r="VES21" s="187"/>
      <c r="VET21" s="187"/>
      <c r="VEU21" s="187"/>
      <c r="VEV21" s="187"/>
      <c r="VEW21" s="187"/>
      <c r="VEX21" s="187"/>
      <c r="VEY21" s="187"/>
      <c r="VEZ21" s="187"/>
      <c r="VFA21" s="187"/>
      <c r="VFB21" s="187"/>
      <c r="VFC21" s="187"/>
      <c r="VFD21" s="187"/>
      <c r="VFE21" s="187"/>
      <c r="VFF21" s="187"/>
      <c r="VFG21" s="187"/>
      <c r="VFH21" s="187"/>
      <c r="VFI21" s="187"/>
      <c r="VFJ21" s="187"/>
      <c r="VFK21" s="187"/>
      <c r="VFL21" s="187"/>
      <c r="VFM21" s="187"/>
      <c r="VFN21" s="187"/>
      <c r="VFO21" s="187"/>
      <c r="VFP21" s="187"/>
      <c r="VFQ21" s="187"/>
      <c r="VFR21" s="187"/>
      <c r="VFS21" s="187"/>
      <c r="VFT21" s="187"/>
      <c r="VFU21" s="187"/>
      <c r="VFV21" s="187"/>
      <c r="VFW21" s="187"/>
      <c r="VFX21" s="187"/>
      <c r="VFY21" s="187"/>
      <c r="VFZ21" s="187"/>
      <c r="VGA21" s="187"/>
      <c r="VGB21" s="187"/>
      <c r="VGC21" s="187"/>
      <c r="VGD21" s="187"/>
      <c r="VGE21" s="187"/>
      <c r="VGF21" s="187"/>
      <c r="VGG21" s="187"/>
      <c r="VGH21" s="187"/>
      <c r="VGI21" s="187"/>
      <c r="VGJ21" s="187"/>
      <c r="VGK21" s="187"/>
      <c r="VGL21" s="187"/>
      <c r="VGM21" s="187"/>
      <c r="VGN21" s="187"/>
      <c r="VGO21" s="187"/>
      <c r="VGP21" s="187"/>
      <c r="VGQ21" s="187"/>
      <c r="VGR21" s="187"/>
      <c r="VGS21" s="187"/>
      <c r="VGT21" s="187"/>
      <c r="VGU21" s="187"/>
      <c r="VGV21" s="187"/>
      <c r="VGW21" s="187"/>
      <c r="VGX21" s="187"/>
      <c r="VGY21" s="187"/>
      <c r="VGZ21" s="187"/>
      <c r="VHA21" s="187"/>
      <c r="VHB21" s="187"/>
      <c r="VHC21" s="187"/>
      <c r="VHD21" s="187"/>
      <c r="VHE21" s="187"/>
      <c r="VHF21" s="187"/>
      <c r="VHG21" s="187"/>
      <c r="VHH21" s="187"/>
      <c r="VHI21" s="187"/>
      <c r="VHJ21" s="187"/>
      <c r="VHK21" s="187"/>
      <c r="VHL21" s="187"/>
      <c r="VHM21" s="187"/>
      <c r="VHN21" s="187"/>
      <c r="VHO21" s="187"/>
      <c r="VHP21" s="187"/>
      <c r="VHQ21" s="187"/>
      <c r="VHR21" s="187"/>
      <c r="VHS21" s="187"/>
      <c r="VHT21" s="187"/>
      <c r="VHU21" s="187"/>
      <c r="VHV21" s="187"/>
      <c r="VHW21" s="187"/>
      <c r="VHX21" s="187"/>
      <c r="VHY21" s="187"/>
      <c r="VHZ21" s="187"/>
      <c r="VIA21" s="187"/>
      <c r="VIB21" s="187"/>
      <c r="VIC21" s="187"/>
      <c r="VID21" s="187"/>
      <c r="VIE21" s="187"/>
      <c r="VIF21" s="187"/>
      <c r="VIG21" s="187"/>
      <c r="VIH21" s="187"/>
      <c r="VII21" s="187"/>
      <c r="VIJ21" s="187"/>
      <c r="VIK21" s="187"/>
      <c r="VIL21" s="187"/>
      <c r="VIM21" s="187"/>
      <c r="VIN21" s="187"/>
      <c r="VIO21" s="187"/>
      <c r="VIP21" s="187"/>
      <c r="VIQ21" s="187"/>
      <c r="VIR21" s="187"/>
      <c r="VIS21" s="187"/>
      <c r="VIT21" s="187"/>
      <c r="VIU21" s="187"/>
      <c r="VIV21" s="187"/>
      <c r="VIW21" s="187"/>
      <c r="VIX21" s="187"/>
      <c r="VIY21" s="187"/>
      <c r="VIZ21" s="187"/>
      <c r="VJA21" s="187"/>
      <c r="VJB21" s="187"/>
      <c r="VJC21" s="187"/>
      <c r="VJD21" s="187"/>
      <c r="VJE21" s="187"/>
      <c r="VJF21" s="187"/>
      <c r="VJG21" s="187"/>
      <c r="VJH21" s="187"/>
      <c r="VJI21" s="187"/>
      <c r="VJJ21" s="187"/>
      <c r="VJK21" s="187"/>
      <c r="VJL21" s="187"/>
      <c r="VJM21" s="187"/>
      <c r="VJN21" s="187"/>
      <c r="VJO21" s="187"/>
      <c r="VJP21" s="187"/>
      <c r="VJQ21" s="187"/>
      <c r="VJR21" s="187"/>
      <c r="VJS21" s="187"/>
      <c r="VJT21" s="187"/>
      <c r="VJU21" s="187"/>
      <c r="VJV21" s="187"/>
      <c r="VJW21" s="187"/>
      <c r="VJX21" s="187"/>
      <c r="VJY21" s="187"/>
      <c r="VJZ21" s="187"/>
      <c r="VKA21" s="187"/>
      <c r="VKB21" s="187"/>
      <c r="VKC21" s="187"/>
      <c r="VKD21" s="187"/>
      <c r="VKE21" s="187"/>
      <c r="VKF21" s="187"/>
      <c r="VKG21" s="187"/>
      <c r="VKH21" s="187"/>
      <c r="VKI21" s="187"/>
      <c r="VKJ21" s="187"/>
      <c r="VKK21" s="187"/>
      <c r="VKL21" s="187"/>
      <c r="VKM21" s="187"/>
      <c r="VKN21" s="187"/>
      <c r="VKO21" s="187"/>
      <c r="VKP21" s="187"/>
      <c r="VKQ21" s="187"/>
      <c r="VKR21" s="187"/>
      <c r="VKS21" s="187"/>
      <c r="VKT21" s="187"/>
      <c r="VKU21" s="187"/>
      <c r="VKV21" s="187"/>
      <c r="VKW21" s="187"/>
      <c r="VKX21" s="187"/>
      <c r="VKY21" s="187"/>
      <c r="VKZ21" s="187"/>
      <c r="VLA21" s="187"/>
      <c r="VLB21" s="187"/>
      <c r="VLC21" s="187"/>
      <c r="VLD21" s="187"/>
      <c r="VLE21" s="187"/>
      <c r="VLF21" s="187"/>
      <c r="VLG21" s="187"/>
      <c r="VLH21" s="187"/>
      <c r="VLI21" s="187"/>
      <c r="VLJ21" s="187"/>
      <c r="VLK21" s="187"/>
      <c r="VLL21" s="187"/>
      <c r="VLM21" s="187"/>
      <c r="VLN21" s="187"/>
      <c r="VLO21" s="187"/>
      <c r="VLP21" s="187"/>
      <c r="VLQ21" s="187"/>
      <c r="VLR21" s="187"/>
      <c r="VLS21" s="187"/>
      <c r="VLT21" s="187"/>
      <c r="VLU21" s="187"/>
      <c r="VLV21" s="187"/>
      <c r="VLW21" s="187"/>
      <c r="VLX21" s="187"/>
      <c r="VLY21" s="187"/>
      <c r="VLZ21" s="187"/>
      <c r="VMA21" s="187"/>
      <c r="VMB21" s="187"/>
      <c r="VMC21" s="187"/>
      <c r="VMD21" s="187"/>
      <c r="VME21" s="187"/>
      <c r="VMF21" s="187"/>
      <c r="VMG21" s="187"/>
      <c r="VMH21" s="187"/>
      <c r="VMI21" s="187"/>
      <c r="VMJ21" s="187"/>
      <c r="VMK21" s="187"/>
      <c r="VML21" s="187"/>
      <c r="VMM21" s="187"/>
      <c r="VMN21" s="187"/>
      <c r="VMO21" s="187"/>
      <c r="VMP21" s="187"/>
      <c r="VMQ21" s="187"/>
      <c r="VMR21" s="187"/>
      <c r="VMS21" s="187"/>
      <c r="VMT21" s="187"/>
      <c r="VMU21" s="187"/>
      <c r="VMV21" s="187"/>
      <c r="VMW21" s="187"/>
      <c r="VMX21" s="187"/>
      <c r="VMY21" s="187"/>
      <c r="VMZ21" s="187"/>
      <c r="VNA21" s="187"/>
      <c r="VNB21" s="187"/>
      <c r="VNC21" s="187"/>
      <c r="VND21" s="187"/>
      <c r="VNE21" s="187"/>
      <c r="VNF21" s="187"/>
      <c r="VNG21" s="187"/>
      <c r="VNH21" s="187"/>
      <c r="VNI21" s="187"/>
      <c r="VNJ21" s="187"/>
      <c r="VNK21" s="187"/>
      <c r="VNL21" s="187"/>
      <c r="VNM21" s="187"/>
      <c r="VNN21" s="187"/>
      <c r="VNO21" s="187"/>
      <c r="VNP21" s="187"/>
      <c r="VNQ21" s="187"/>
      <c r="VNR21" s="187"/>
      <c r="VNS21" s="187"/>
      <c r="VNT21" s="187"/>
      <c r="VNU21" s="187"/>
      <c r="VNV21" s="187"/>
      <c r="VNW21" s="187"/>
      <c r="VNX21" s="187"/>
      <c r="VNY21" s="187"/>
      <c r="VNZ21" s="187"/>
      <c r="VOA21" s="187"/>
      <c r="VOB21" s="187"/>
      <c r="VOC21" s="187"/>
      <c r="VOD21" s="187"/>
      <c r="VOE21" s="187"/>
      <c r="VOF21" s="187"/>
      <c r="VOG21" s="187"/>
      <c r="VOH21" s="187"/>
      <c r="VOI21" s="187"/>
      <c r="VOJ21" s="187"/>
      <c r="VOK21" s="187"/>
      <c r="VOL21" s="187"/>
      <c r="VOM21" s="187"/>
      <c r="VON21" s="187"/>
      <c r="VOO21" s="187"/>
      <c r="VOP21" s="187"/>
      <c r="VOQ21" s="187"/>
      <c r="VOR21" s="187"/>
      <c r="VOS21" s="187"/>
      <c r="VOT21" s="187"/>
      <c r="VOU21" s="187"/>
      <c r="VOV21" s="187"/>
      <c r="VOW21" s="187"/>
      <c r="VOX21" s="187"/>
      <c r="VOY21" s="187"/>
      <c r="VOZ21" s="187"/>
      <c r="VPA21" s="187"/>
      <c r="VPB21" s="187"/>
      <c r="VPC21" s="187"/>
      <c r="VPD21" s="187"/>
      <c r="VPE21" s="187"/>
      <c r="VPF21" s="187"/>
      <c r="VPG21" s="187"/>
      <c r="VPH21" s="187"/>
      <c r="VPI21" s="187"/>
      <c r="VPJ21" s="187"/>
      <c r="VPK21" s="187"/>
      <c r="VPL21" s="187"/>
      <c r="VPM21" s="187"/>
      <c r="VPN21" s="187"/>
      <c r="VPO21" s="187"/>
      <c r="VPP21" s="187"/>
      <c r="VPQ21" s="187"/>
      <c r="VPR21" s="187"/>
      <c r="VPS21" s="187"/>
      <c r="VPT21" s="187"/>
      <c r="VPU21" s="187"/>
      <c r="VPV21" s="187"/>
      <c r="VPW21" s="187"/>
      <c r="VPX21" s="187"/>
      <c r="VPY21" s="187"/>
      <c r="VPZ21" s="187"/>
      <c r="VQA21" s="187"/>
      <c r="VQB21" s="187"/>
      <c r="VQC21" s="187"/>
      <c r="VQD21" s="187"/>
      <c r="VQE21" s="187"/>
      <c r="VQF21" s="187"/>
      <c r="VQG21" s="187"/>
      <c r="VQH21" s="187"/>
      <c r="VQI21" s="187"/>
      <c r="VQJ21" s="187"/>
      <c r="VQK21" s="187"/>
      <c r="VQL21" s="187"/>
      <c r="VQM21" s="187"/>
      <c r="VQN21" s="187"/>
      <c r="VQO21" s="187"/>
      <c r="VQP21" s="187"/>
      <c r="VQQ21" s="187"/>
      <c r="VQR21" s="187"/>
      <c r="VQS21" s="187"/>
      <c r="VQT21" s="187"/>
      <c r="VQU21" s="187"/>
      <c r="VQV21" s="187"/>
      <c r="VQW21" s="187"/>
      <c r="VQX21" s="187"/>
      <c r="VQY21" s="187"/>
      <c r="VQZ21" s="187"/>
      <c r="VRA21" s="187"/>
      <c r="VRB21" s="187"/>
      <c r="VRC21" s="187"/>
      <c r="VRD21" s="187"/>
      <c r="VRE21" s="187"/>
      <c r="VRF21" s="187"/>
      <c r="VRG21" s="187"/>
      <c r="VRH21" s="187"/>
      <c r="VRI21" s="187"/>
      <c r="VRJ21" s="187"/>
      <c r="VRK21" s="187"/>
      <c r="VRL21" s="187"/>
      <c r="VRM21" s="187"/>
      <c r="VRN21" s="187"/>
      <c r="VRO21" s="187"/>
      <c r="VRP21" s="187"/>
      <c r="VRQ21" s="187"/>
      <c r="VRR21" s="187"/>
      <c r="VRS21" s="187"/>
      <c r="VRT21" s="187"/>
      <c r="VRU21" s="187"/>
      <c r="VRV21" s="187"/>
      <c r="VRW21" s="187"/>
      <c r="VRX21" s="187"/>
      <c r="VRY21" s="187"/>
      <c r="VRZ21" s="187"/>
      <c r="VSA21" s="187"/>
      <c r="VSB21" s="187"/>
      <c r="VSC21" s="187"/>
      <c r="VSD21" s="187"/>
      <c r="VSE21" s="187"/>
      <c r="VSF21" s="187"/>
      <c r="VSG21" s="187"/>
      <c r="VSH21" s="187"/>
      <c r="VSI21" s="187"/>
      <c r="VSJ21" s="187"/>
      <c r="VSK21" s="187"/>
      <c r="VSL21" s="187"/>
      <c r="VSM21" s="187"/>
      <c r="VSN21" s="187"/>
      <c r="VSO21" s="187"/>
      <c r="VSP21" s="187"/>
      <c r="VSQ21" s="187"/>
      <c r="VSR21" s="187"/>
      <c r="VSS21" s="187"/>
      <c r="VST21" s="187"/>
      <c r="VSU21" s="187"/>
      <c r="VSV21" s="187"/>
      <c r="VSW21" s="187"/>
      <c r="VSX21" s="187"/>
      <c r="VSY21" s="187"/>
      <c r="VSZ21" s="187"/>
      <c r="VTA21" s="187"/>
      <c r="VTB21" s="187"/>
      <c r="VTC21" s="187"/>
      <c r="VTD21" s="187"/>
      <c r="VTE21" s="187"/>
      <c r="VTF21" s="187"/>
      <c r="VTG21" s="187"/>
      <c r="VTH21" s="187"/>
      <c r="VTI21" s="187"/>
      <c r="VTJ21" s="187"/>
      <c r="VTK21" s="187"/>
      <c r="VTL21" s="187"/>
      <c r="VTM21" s="187"/>
      <c r="VTN21" s="187"/>
      <c r="VTO21" s="187"/>
      <c r="VTP21" s="187"/>
      <c r="VTQ21" s="187"/>
      <c r="VTR21" s="187"/>
      <c r="VTS21" s="187"/>
      <c r="VTT21" s="187"/>
      <c r="VTU21" s="187"/>
      <c r="VTV21" s="187"/>
      <c r="VTW21" s="187"/>
      <c r="VTX21" s="187"/>
      <c r="VTY21" s="187"/>
      <c r="VTZ21" s="187"/>
      <c r="VUA21" s="187"/>
      <c r="VUB21" s="187"/>
      <c r="VUC21" s="187"/>
      <c r="VUD21" s="187"/>
      <c r="VUE21" s="187"/>
      <c r="VUF21" s="187"/>
      <c r="VUG21" s="187"/>
      <c r="VUH21" s="187"/>
      <c r="VUI21" s="187"/>
      <c r="VUJ21" s="187"/>
      <c r="VUK21" s="187"/>
      <c r="VUL21" s="187"/>
      <c r="VUM21" s="187"/>
      <c r="VUN21" s="187"/>
      <c r="VUO21" s="187"/>
      <c r="VUP21" s="187"/>
      <c r="VUQ21" s="187"/>
      <c r="VUR21" s="187"/>
      <c r="VUS21" s="187"/>
      <c r="VUT21" s="187"/>
      <c r="VUU21" s="187"/>
      <c r="VUV21" s="187"/>
      <c r="VUW21" s="187"/>
      <c r="VUX21" s="187"/>
      <c r="VUY21" s="187"/>
      <c r="VUZ21" s="187"/>
      <c r="VVA21" s="187"/>
      <c r="VVB21" s="187"/>
      <c r="VVC21" s="187"/>
      <c r="VVD21" s="187"/>
      <c r="VVE21" s="187"/>
      <c r="VVF21" s="187"/>
      <c r="VVG21" s="187"/>
      <c r="VVH21" s="187"/>
      <c r="VVI21" s="187"/>
      <c r="VVJ21" s="187"/>
      <c r="VVK21" s="187"/>
      <c r="VVL21" s="187"/>
      <c r="VVM21" s="187"/>
      <c r="VVN21" s="187"/>
      <c r="VVO21" s="187"/>
      <c r="VVP21" s="187"/>
      <c r="VVQ21" s="187"/>
      <c r="VVR21" s="187"/>
      <c r="VVS21" s="187"/>
      <c r="VVT21" s="187"/>
      <c r="VVU21" s="187"/>
      <c r="VVV21" s="187"/>
      <c r="VVW21" s="187"/>
      <c r="VVX21" s="187"/>
      <c r="VVY21" s="187"/>
      <c r="VVZ21" s="187"/>
      <c r="VWA21" s="187"/>
      <c r="VWB21" s="187"/>
      <c r="VWC21" s="187"/>
      <c r="VWD21" s="187"/>
      <c r="VWE21" s="187"/>
      <c r="VWF21" s="187"/>
      <c r="VWG21" s="187"/>
      <c r="VWH21" s="187"/>
      <c r="VWI21" s="187"/>
      <c r="VWJ21" s="187"/>
      <c r="VWK21" s="187"/>
      <c r="VWL21" s="187"/>
      <c r="VWM21" s="187"/>
      <c r="VWN21" s="187"/>
      <c r="VWO21" s="187"/>
      <c r="VWP21" s="187"/>
      <c r="VWQ21" s="187"/>
      <c r="VWR21" s="187"/>
      <c r="VWS21" s="187"/>
      <c r="VWT21" s="187"/>
      <c r="VWU21" s="187"/>
      <c r="VWV21" s="187"/>
      <c r="VWW21" s="187"/>
      <c r="VWX21" s="187"/>
      <c r="VWY21" s="187"/>
      <c r="VWZ21" s="187"/>
      <c r="VXA21" s="187"/>
      <c r="VXB21" s="187"/>
      <c r="VXC21" s="187"/>
      <c r="VXD21" s="187"/>
      <c r="VXE21" s="187"/>
      <c r="VXF21" s="187"/>
      <c r="VXG21" s="187"/>
      <c r="VXH21" s="187"/>
      <c r="VXI21" s="187"/>
      <c r="VXJ21" s="187"/>
      <c r="VXK21" s="187"/>
      <c r="VXL21" s="187"/>
      <c r="VXM21" s="187"/>
      <c r="VXN21" s="187"/>
      <c r="VXO21" s="187"/>
      <c r="VXP21" s="187"/>
      <c r="VXQ21" s="187"/>
      <c r="VXR21" s="187"/>
      <c r="VXS21" s="187"/>
      <c r="VXT21" s="187"/>
      <c r="VXU21" s="187"/>
      <c r="VXV21" s="187"/>
      <c r="VXW21" s="187"/>
      <c r="VXX21" s="187"/>
      <c r="VXY21" s="187"/>
      <c r="VXZ21" s="187"/>
      <c r="VYA21" s="187"/>
      <c r="VYB21" s="187"/>
      <c r="VYC21" s="187"/>
      <c r="VYD21" s="187"/>
      <c r="VYE21" s="187"/>
      <c r="VYF21" s="187"/>
      <c r="VYG21" s="187"/>
      <c r="VYH21" s="187"/>
      <c r="VYI21" s="187"/>
      <c r="VYJ21" s="187"/>
      <c r="VYK21" s="187"/>
      <c r="VYL21" s="187"/>
      <c r="VYM21" s="187"/>
      <c r="VYN21" s="187"/>
      <c r="VYO21" s="187"/>
      <c r="VYP21" s="187"/>
      <c r="VYQ21" s="187"/>
      <c r="VYR21" s="187"/>
      <c r="VYS21" s="187"/>
      <c r="VYT21" s="187"/>
      <c r="VYU21" s="187"/>
      <c r="VYV21" s="187"/>
      <c r="VYW21" s="187"/>
      <c r="VYX21" s="187"/>
      <c r="VYY21" s="187"/>
      <c r="VYZ21" s="187"/>
      <c r="VZA21" s="187"/>
      <c r="VZB21" s="187"/>
      <c r="VZC21" s="187"/>
      <c r="VZD21" s="187"/>
      <c r="VZE21" s="187"/>
      <c r="VZF21" s="187"/>
      <c r="VZG21" s="187"/>
      <c r="VZH21" s="187"/>
      <c r="VZI21" s="187"/>
      <c r="VZJ21" s="187"/>
      <c r="VZK21" s="187"/>
      <c r="VZL21" s="187"/>
      <c r="VZM21" s="187"/>
      <c r="VZN21" s="187"/>
      <c r="VZO21" s="187"/>
      <c r="VZP21" s="187"/>
      <c r="VZQ21" s="187"/>
      <c r="VZR21" s="187"/>
      <c r="VZS21" s="187"/>
      <c r="VZT21" s="187"/>
      <c r="VZU21" s="187"/>
      <c r="VZV21" s="187"/>
      <c r="VZW21" s="187"/>
      <c r="VZX21" s="187"/>
      <c r="VZY21" s="187"/>
      <c r="VZZ21" s="187"/>
      <c r="WAA21" s="187"/>
      <c r="WAB21" s="187"/>
      <c r="WAC21" s="187"/>
      <c r="WAD21" s="187"/>
      <c r="WAE21" s="187"/>
      <c r="WAF21" s="187"/>
      <c r="WAG21" s="187"/>
      <c r="WAH21" s="187"/>
      <c r="WAI21" s="187"/>
      <c r="WAJ21" s="187"/>
      <c r="WAK21" s="187"/>
      <c r="WAL21" s="187"/>
      <c r="WAM21" s="187"/>
      <c r="WAN21" s="187"/>
      <c r="WAO21" s="187"/>
      <c r="WAP21" s="187"/>
      <c r="WAQ21" s="187"/>
      <c r="WAR21" s="187"/>
      <c r="WAS21" s="187"/>
      <c r="WAT21" s="187"/>
      <c r="WAU21" s="187"/>
      <c r="WAV21" s="187"/>
      <c r="WAW21" s="187"/>
      <c r="WAX21" s="187"/>
      <c r="WAY21" s="187"/>
      <c r="WAZ21" s="187"/>
      <c r="WBA21" s="187"/>
      <c r="WBB21" s="187"/>
      <c r="WBC21" s="187"/>
      <c r="WBD21" s="187"/>
      <c r="WBE21" s="187"/>
      <c r="WBF21" s="187"/>
      <c r="WBG21" s="187"/>
      <c r="WBH21" s="187"/>
      <c r="WBI21" s="187"/>
      <c r="WBJ21" s="187"/>
      <c r="WBK21" s="187"/>
      <c r="WBL21" s="187"/>
      <c r="WBM21" s="187"/>
      <c r="WBN21" s="187"/>
      <c r="WBO21" s="187"/>
      <c r="WBP21" s="187"/>
      <c r="WBQ21" s="187"/>
      <c r="WBR21" s="187"/>
      <c r="WBS21" s="187"/>
      <c r="WBT21" s="187"/>
      <c r="WBU21" s="187"/>
      <c r="WBV21" s="187"/>
      <c r="WBW21" s="187"/>
      <c r="WBX21" s="187"/>
      <c r="WBY21" s="187"/>
      <c r="WBZ21" s="187"/>
      <c r="WCA21" s="187"/>
      <c r="WCB21" s="187"/>
      <c r="WCC21" s="187"/>
      <c r="WCD21" s="187"/>
      <c r="WCE21" s="187"/>
      <c r="WCF21" s="187"/>
      <c r="WCG21" s="187"/>
      <c r="WCH21" s="187"/>
      <c r="WCI21" s="187"/>
      <c r="WCJ21" s="187"/>
      <c r="WCK21" s="187"/>
      <c r="WCL21" s="187"/>
      <c r="WCM21" s="187"/>
      <c r="WCN21" s="187"/>
      <c r="WCO21" s="187"/>
      <c r="WCP21" s="187"/>
      <c r="WCQ21" s="187"/>
      <c r="WCR21" s="187"/>
      <c r="WCS21" s="187"/>
      <c r="WCT21" s="187"/>
      <c r="WCU21" s="187"/>
      <c r="WCV21" s="187"/>
      <c r="WCW21" s="187"/>
      <c r="WCX21" s="187"/>
      <c r="WCY21" s="187"/>
      <c r="WCZ21" s="187"/>
      <c r="WDA21" s="187"/>
      <c r="WDB21" s="187"/>
      <c r="WDC21" s="187"/>
      <c r="WDD21" s="187"/>
      <c r="WDE21" s="187"/>
      <c r="WDF21" s="187"/>
      <c r="WDG21" s="187"/>
      <c r="WDH21" s="187"/>
      <c r="WDI21" s="187"/>
      <c r="WDJ21" s="187"/>
      <c r="WDK21" s="187"/>
      <c r="WDL21" s="187"/>
      <c r="WDM21" s="187"/>
      <c r="WDN21" s="187"/>
      <c r="WDO21" s="187"/>
      <c r="WDP21" s="187"/>
      <c r="WDQ21" s="187"/>
      <c r="WDR21" s="187"/>
      <c r="WDS21" s="187"/>
      <c r="WDT21" s="187"/>
      <c r="WDU21" s="187"/>
      <c r="WDV21" s="187"/>
      <c r="WDW21" s="187"/>
      <c r="WDX21" s="187"/>
      <c r="WDY21" s="187"/>
      <c r="WDZ21" s="187"/>
      <c r="WEA21" s="187"/>
      <c r="WEB21" s="187"/>
      <c r="WEC21" s="187"/>
      <c r="WED21" s="187"/>
      <c r="WEE21" s="187"/>
      <c r="WEF21" s="187"/>
      <c r="WEG21" s="187"/>
      <c r="WEH21" s="187"/>
      <c r="WEI21" s="187"/>
      <c r="WEJ21" s="187"/>
      <c r="WEK21" s="187"/>
      <c r="WEL21" s="187"/>
      <c r="WEM21" s="187"/>
      <c r="WEN21" s="187"/>
      <c r="WEO21" s="187"/>
      <c r="WEP21" s="187"/>
      <c r="WEQ21" s="187"/>
      <c r="WER21" s="187"/>
      <c r="WES21" s="187"/>
      <c r="WET21" s="187"/>
      <c r="WEU21" s="187"/>
      <c r="WEV21" s="187"/>
      <c r="WEW21" s="187"/>
      <c r="WEX21" s="187"/>
      <c r="WEY21" s="187"/>
      <c r="WEZ21" s="187"/>
      <c r="WFA21" s="187"/>
      <c r="WFB21" s="187"/>
      <c r="WFC21" s="187"/>
      <c r="WFD21" s="187"/>
      <c r="WFE21" s="187"/>
      <c r="WFF21" s="187"/>
      <c r="WFG21" s="187"/>
      <c r="WFH21" s="187"/>
      <c r="WFI21" s="187"/>
      <c r="WFJ21" s="187"/>
      <c r="WFK21" s="187"/>
      <c r="WFL21" s="187"/>
      <c r="WFM21" s="187"/>
      <c r="WFN21" s="187"/>
      <c r="WFO21" s="187"/>
      <c r="WFP21" s="187"/>
      <c r="WFQ21" s="187"/>
      <c r="WFR21" s="187"/>
      <c r="WFS21" s="187"/>
      <c r="WFT21" s="187"/>
      <c r="WFU21" s="187"/>
      <c r="WFV21" s="187"/>
      <c r="WFW21" s="187"/>
      <c r="WFX21" s="187"/>
      <c r="WFY21" s="187"/>
      <c r="WFZ21" s="187"/>
      <c r="WGA21" s="187"/>
      <c r="WGB21" s="187"/>
      <c r="WGC21" s="187"/>
      <c r="WGD21" s="187"/>
      <c r="WGE21" s="187"/>
      <c r="WGF21" s="187"/>
      <c r="WGG21" s="187"/>
      <c r="WGH21" s="187"/>
      <c r="WGI21" s="187"/>
      <c r="WGJ21" s="187"/>
      <c r="WGK21" s="187"/>
      <c r="WGL21" s="187"/>
      <c r="WGM21" s="187"/>
      <c r="WGN21" s="187"/>
      <c r="WGO21" s="187"/>
      <c r="WGP21" s="187"/>
      <c r="WGQ21" s="187"/>
      <c r="WGR21" s="187"/>
      <c r="WGS21" s="187"/>
      <c r="WGT21" s="187"/>
      <c r="WGU21" s="187"/>
      <c r="WGV21" s="187"/>
      <c r="WGW21" s="187"/>
      <c r="WGX21" s="187"/>
      <c r="WGY21" s="187"/>
      <c r="WGZ21" s="187"/>
      <c r="WHA21" s="187"/>
      <c r="WHB21" s="187"/>
      <c r="WHC21" s="187"/>
      <c r="WHD21" s="187"/>
      <c r="WHE21" s="187"/>
      <c r="WHF21" s="187"/>
      <c r="WHG21" s="187"/>
      <c r="WHH21" s="187"/>
      <c r="WHI21" s="187"/>
      <c r="WHJ21" s="187"/>
      <c r="WHK21" s="187"/>
      <c r="WHL21" s="187"/>
      <c r="WHM21" s="187"/>
      <c r="WHN21" s="187"/>
      <c r="WHO21" s="187"/>
      <c r="WHP21" s="187"/>
      <c r="WHQ21" s="187"/>
      <c r="WHR21" s="187"/>
      <c r="WHS21" s="187"/>
      <c r="WHT21" s="187"/>
      <c r="WHU21" s="187"/>
      <c r="WHV21" s="187"/>
      <c r="WHW21" s="187"/>
      <c r="WHX21" s="187"/>
      <c r="WHY21" s="187"/>
      <c r="WHZ21" s="187"/>
      <c r="WIA21" s="187"/>
      <c r="WIB21" s="187"/>
      <c r="WIC21" s="187"/>
      <c r="WID21" s="187"/>
      <c r="WIE21" s="187"/>
      <c r="WIF21" s="187"/>
      <c r="WIG21" s="187"/>
      <c r="WIH21" s="187"/>
      <c r="WII21" s="187"/>
      <c r="WIJ21" s="187"/>
      <c r="WIK21" s="187"/>
      <c r="WIL21" s="187"/>
      <c r="WIM21" s="187"/>
      <c r="WIN21" s="187"/>
      <c r="WIO21" s="187"/>
      <c r="WIP21" s="187"/>
      <c r="WIQ21" s="187"/>
      <c r="WIR21" s="187"/>
      <c r="WIS21" s="187"/>
      <c r="WIT21" s="187"/>
      <c r="WIU21" s="187"/>
      <c r="WIV21" s="187"/>
      <c r="WIW21" s="187"/>
      <c r="WIX21" s="187"/>
      <c r="WIY21" s="187"/>
      <c r="WIZ21" s="187"/>
      <c r="WJA21" s="187"/>
      <c r="WJB21" s="187"/>
      <c r="WJC21" s="187"/>
      <c r="WJD21" s="187"/>
      <c r="WJE21" s="187"/>
      <c r="WJF21" s="187"/>
      <c r="WJG21" s="187"/>
      <c r="WJH21" s="187"/>
      <c r="WJI21" s="187"/>
      <c r="WJJ21" s="187"/>
      <c r="WJK21" s="187"/>
      <c r="WJL21" s="187"/>
      <c r="WJM21" s="187"/>
      <c r="WJN21" s="187"/>
      <c r="WJO21" s="187"/>
      <c r="WJP21" s="187"/>
      <c r="WJQ21" s="187"/>
      <c r="WJR21" s="187"/>
      <c r="WJS21" s="187"/>
      <c r="WJT21" s="187"/>
      <c r="WJU21" s="187"/>
      <c r="WJV21" s="187"/>
      <c r="WJW21" s="187"/>
      <c r="WJX21" s="187"/>
      <c r="WJY21" s="187"/>
      <c r="WJZ21" s="187"/>
      <c r="WKA21" s="187"/>
      <c r="WKB21" s="187"/>
      <c r="WKC21" s="187"/>
      <c r="WKD21" s="187"/>
      <c r="WKE21" s="187"/>
      <c r="WKF21" s="187"/>
      <c r="WKG21" s="187"/>
      <c r="WKH21" s="187"/>
      <c r="WKI21" s="187"/>
      <c r="WKJ21" s="187"/>
      <c r="WKK21" s="187"/>
      <c r="WKL21" s="187"/>
      <c r="WKM21" s="187"/>
      <c r="WKN21" s="187"/>
      <c r="WKO21" s="187"/>
      <c r="WKP21" s="187"/>
      <c r="WKQ21" s="187"/>
      <c r="WKR21" s="187"/>
      <c r="WKS21" s="187"/>
      <c r="WKT21" s="187"/>
      <c r="WKU21" s="187"/>
      <c r="WKV21" s="187"/>
      <c r="WKW21" s="187"/>
      <c r="WKX21" s="187"/>
      <c r="WKY21" s="187"/>
      <c r="WKZ21" s="187"/>
      <c r="WLA21" s="187"/>
      <c r="WLB21" s="187"/>
      <c r="WLC21" s="187"/>
      <c r="WLD21" s="187"/>
      <c r="WLE21" s="187"/>
      <c r="WLF21" s="187"/>
      <c r="WLG21" s="187"/>
      <c r="WLH21" s="187"/>
      <c r="WLI21" s="187"/>
      <c r="WLJ21" s="187"/>
      <c r="WLK21" s="187"/>
      <c r="WLL21" s="187"/>
      <c r="WLM21" s="187"/>
      <c r="WLN21" s="187"/>
      <c r="WLO21" s="187"/>
      <c r="WLP21" s="187"/>
      <c r="WLQ21" s="187"/>
      <c r="WLR21" s="187"/>
      <c r="WLS21" s="187"/>
      <c r="WLT21" s="187"/>
      <c r="WLU21" s="187"/>
      <c r="WLV21" s="187"/>
      <c r="WLW21" s="187"/>
      <c r="WLX21" s="187"/>
      <c r="WLY21" s="187"/>
      <c r="WLZ21" s="187"/>
      <c r="WMA21" s="187"/>
      <c r="WMB21" s="187"/>
      <c r="WMC21" s="187"/>
      <c r="WMD21" s="187"/>
      <c r="WME21" s="187"/>
      <c r="WMF21" s="187"/>
      <c r="WMG21" s="187"/>
      <c r="WMH21" s="187"/>
      <c r="WMI21" s="187"/>
      <c r="WMJ21" s="187"/>
      <c r="WMK21" s="187"/>
      <c r="WML21" s="187"/>
      <c r="WMM21" s="187"/>
      <c r="WMN21" s="187"/>
      <c r="WMO21" s="187"/>
      <c r="WMP21" s="187"/>
      <c r="WMQ21" s="187"/>
      <c r="WMR21" s="187"/>
      <c r="WMS21" s="187"/>
      <c r="WMT21" s="187"/>
      <c r="WMU21" s="187"/>
      <c r="WMV21" s="187"/>
      <c r="WMW21" s="187"/>
      <c r="WMX21" s="187"/>
      <c r="WMY21" s="187"/>
      <c r="WMZ21" s="187"/>
      <c r="WNA21" s="187"/>
      <c r="WNB21" s="187"/>
      <c r="WNC21" s="187"/>
      <c r="WND21" s="187"/>
      <c r="WNE21" s="187"/>
      <c r="WNF21" s="187"/>
      <c r="WNG21" s="187"/>
      <c r="WNH21" s="187"/>
      <c r="WNI21" s="187"/>
      <c r="WNJ21" s="187"/>
      <c r="WNK21" s="187"/>
      <c r="WNL21" s="187"/>
      <c r="WNM21" s="187"/>
      <c r="WNN21" s="187"/>
      <c r="WNO21" s="187"/>
      <c r="WNP21" s="187"/>
      <c r="WNQ21" s="187"/>
      <c r="WNR21" s="187"/>
      <c r="WNS21" s="187"/>
      <c r="WNT21" s="187"/>
      <c r="WNU21" s="187"/>
      <c r="WNV21" s="187"/>
      <c r="WNW21" s="187"/>
      <c r="WNX21" s="187"/>
      <c r="WNY21" s="187"/>
      <c r="WNZ21" s="187"/>
      <c r="WOA21" s="187"/>
      <c r="WOB21" s="187"/>
      <c r="WOC21" s="187"/>
      <c r="WOD21" s="187"/>
      <c r="WOE21" s="187"/>
      <c r="WOF21" s="187"/>
      <c r="WOG21" s="187"/>
      <c r="WOH21" s="187"/>
      <c r="WOI21" s="187"/>
      <c r="WOJ21" s="187"/>
      <c r="WOK21" s="187"/>
      <c r="WOL21" s="187"/>
      <c r="WOM21" s="187"/>
      <c r="WON21" s="187"/>
      <c r="WOO21" s="187"/>
      <c r="WOP21" s="187"/>
      <c r="WOQ21" s="187"/>
      <c r="WOR21" s="187"/>
      <c r="WOS21" s="187"/>
      <c r="WOT21" s="187"/>
      <c r="WOU21" s="187"/>
      <c r="WOV21" s="187"/>
      <c r="WOW21" s="187"/>
      <c r="WOX21" s="187"/>
      <c r="WOY21" s="187"/>
      <c r="WOZ21" s="187"/>
      <c r="WPA21" s="187"/>
      <c r="WPB21" s="187"/>
      <c r="WPC21" s="187"/>
      <c r="WPD21" s="187"/>
      <c r="WPE21" s="187"/>
      <c r="WPF21" s="187"/>
      <c r="WPG21" s="187"/>
      <c r="WPH21" s="187"/>
      <c r="WPI21" s="187"/>
      <c r="WPJ21" s="187"/>
      <c r="WPK21" s="187"/>
      <c r="WPL21" s="187"/>
      <c r="WPM21" s="187"/>
      <c r="WPN21" s="187"/>
      <c r="WPO21" s="187"/>
      <c r="WPP21" s="187"/>
      <c r="WPQ21" s="187"/>
      <c r="WPR21" s="187"/>
      <c r="WPS21" s="187"/>
      <c r="WPT21" s="187"/>
      <c r="WPU21" s="187"/>
      <c r="WPV21" s="187"/>
      <c r="WPW21" s="187"/>
      <c r="WPX21" s="187"/>
      <c r="WPY21" s="187"/>
      <c r="WPZ21" s="187"/>
      <c r="WQA21" s="187"/>
      <c r="WQB21" s="187"/>
      <c r="WQC21" s="187"/>
      <c r="WQD21" s="187"/>
      <c r="WQE21" s="187"/>
      <c r="WQF21" s="187"/>
      <c r="WQG21" s="187"/>
      <c r="WQH21" s="187"/>
      <c r="WQI21" s="187"/>
      <c r="WQJ21" s="187"/>
      <c r="WQK21" s="187"/>
      <c r="WQL21" s="187"/>
      <c r="WQM21" s="187"/>
      <c r="WQN21" s="187"/>
      <c r="WQO21" s="187"/>
      <c r="WQP21" s="187"/>
      <c r="WQQ21" s="187"/>
      <c r="WQR21" s="187"/>
      <c r="WQS21" s="187"/>
      <c r="WQT21" s="187"/>
      <c r="WQU21" s="187"/>
      <c r="WQV21" s="187"/>
      <c r="WQW21" s="187"/>
      <c r="WQX21" s="187"/>
      <c r="WQY21" s="187"/>
      <c r="WQZ21" s="187"/>
      <c r="WRA21" s="187"/>
      <c r="WRB21" s="187"/>
      <c r="WRC21" s="187"/>
      <c r="WRD21" s="187"/>
      <c r="WRE21" s="187"/>
      <c r="WRF21" s="187"/>
      <c r="WRG21" s="187"/>
      <c r="WRH21" s="187"/>
      <c r="WRI21" s="187"/>
      <c r="WRJ21" s="187"/>
      <c r="WRK21" s="187"/>
      <c r="WRL21" s="187"/>
      <c r="WRM21" s="187"/>
      <c r="WRN21" s="187"/>
      <c r="WRO21" s="187"/>
      <c r="WRP21" s="187"/>
      <c r="WRQ21" s="187"/>
      <c r="WRR21" s="187"/>
      <c r="WRS21" s="187"/>
      <c r="WRT21" s="187"/>
      <c r="WRU21" s="187"/>
      <c r="WRV21" s="187"/>
      <c r="WRW21" s="187"/>
      <c r="WRX21" s="187"/>
      <c r="WRY21" s="187"/>
      <c r="WRZ21" s="187"/>
      <c r="WSA21" s="187"/>
      <c r="WSB21" s="187"/>
      <c r="WSC21" s="187"/>
      <c r="WSD21" s="187"/>
      <c r="WSE21" s="187"/>
      <c r="WSF21" s="187"/>
      <c r="WSG21" s="187"/>
      <c r="WSH21" s="187"/>
      <c r="WSI21" s="187"/>
      <c r="WSJ21" s="187"/>
      <c r="WSK21" s="187"/>
      <c r="WSL21" s="187"/>
      <c r="WSM21" s="187"/>
      <c r="WSN21" s="187"/>
      <c r="WSO21" s="187"/>
      <c r="WSP21" s="187"/>
      <c r="WSQ21" s="187"/>
      <c r="WSR21" s="187"/>
      <c r="WSS21" s="187"/>
      <c r="WST21" s="187"/>
      <c r="WSU21" s="187"/>
      <c r="WSV21" s="187"/>
      <c r="WSW21" s="187"/>
      <c r="WSX21" s="187"/>
      <c r="WSY21" s="187"/>
      <c r="WSZ21" s="187"/>
      <c r="WTA21" s="187"/>
      <c r="WTB21" s="187"/>
      <c r="WTC21" s="187"/>
      <c r="WTD21" s="187"/>
      <c r="WTE21" s="187"/>
      <c r="WTF21" s="187"/>
      <c r="WTG21" s="187"/>
      <c r="WTH21" s="187"/>
      <c r="WTI21" s="187"/>
      <c r="WTJ21" s="187"/>
      <c r="WTK21" s="187"/>
      <c r="WTL21" s="187"/>
      <c r="WTM21" s="187"/>
      <c r="WTN21" s="187"/>
      <c r="WTO21" s="187"/>
      <c r="WTP21" s="187"/>
      <c r="WTQ21" s="187"/>
      <c r="WTR21" s="187"/>
      <c r="WTS21" s="187"/>
      <c r="WTT21" s="187"/>
      <c r="WTU21" s="187"/>
      <c r="WTV21" s="187"/>
      <c r="WTW21" s="187"/>
      <c r="WTX21" s="187"/>
      <c r="WTY21" s="187"/>
      <c r="WTZ21" s="187"/>
      <c r="WUA21" s="187"/>
      <c r="WUB21" s="187"/>
      <c r="WUC21" s="187"/>
      <c r="WUD21" s="187"/>
      <c r="WUE21" s="187"/>
      <c r="WUF21" s="187"/>
      <c r="WUG21" s="187"/>
      <c r="WUH21" s="187"/>
      <c r="WUI21" s="187"/>
      <c r="WUJ21" s="187"/>
      <c r="WUK21" s="187"/>
      <c r="WUL21" s="187"/>
      <c r="WUM21" s="187"/>
      <c r="WUN21" s="187"/>
      <c r="WUO21" s="187"/>
      <c r="WUP21" s="187"/>
      <c r="WUQ21" s="187"/>
      <c r="WUR21" s="187"/>
      <c r="WUS21" s="187"/>
      <c r="WUT21" s="187"/>
      <c r="WUU21" s="187"/>
      <c r="WUV21" s="187"/>
      <c r="WUW21" s="187"/>
      <c r="WUX21" s="187"/>
      <c r="WUY21" s="187"/>
      <c r="WUZ21" s="187"/>
      <c r="WVA21" s="187"/>
      <c r="WVB21" s="187"/>
      <c r="WVC21" s="187"/>
      <c r="WVD21" s="187"/>
      <c r="WVE21" s="187"/>
      <c r="WVF21" s="187"/>
      <c r="WVG21" s="187"/>
      <c r="WVH21" s="187"/>
      <c r="WVI21" s="187"/>
      <c r="WVJ21" s="187"/>
      <c r="WVK21" s="187"/>
      <c r="WVL21" s="187"/>
      <c r="WVM21" s="187"/>
      <c r="WVN21" s="187"/>
      <c r="WVO21" s="187"/>
      <c r="WVP21" s="187"/>
      <c r="WVQ21" s="187"/>
      <c r="WVR21" s="187"/>
      <c r="WVS21" s="187"/>
      <c r="WVT21" s="187"/>
      <c r="WVU21" s="187"/>
      <c r="WVV21" s="187"/>
      <c r="WVW21" s="187"/>
      <c r="WVX21" s="187"/>
      <c r="WVY21" s="187"/>
      <c r="WVZ21" s="187"/>
      <c r="WWA21" s="187"/>
      <c r="WWB21" s="187"/>
      <c r="WWC21" s="187"/>
      <c r="WWD21" s="187"/>
      <c r="WWE21" s="187"/>
      <c r="WWF21" s="187"/>
      <c r="WWG21" s="187"/>
      <c r="WWH21" s="187"/>
      <c r="WWI21" s="187"/>
      <c r="WWJ21" s="187"/>
      <c r="WWK21" s="187"/>
      <c r="WWL21" s="187"/>
      <c r="WWM21" s="187"/>
      <c r="WWN21" s="187"/>
      <c r="WWO21" s="187"/>
      <c r="WWP21" s="187"/>
      <c r="WWQ21" s="187"/>
      <c r="WWR21" s="187"/>
      <c r="WWS21" s="187"/>
      <c r="WWT21" s="187"/>
      <c r="WWU21" s="187"/>
      <c r="WWV21" s="187"/>
      <c r="WWW21" s="187"/>
      <c r="WWX21" s="187"/>
      <c r="WWY21" s="187"/>
      <c r="WWZ21" s="187"/>
      <c r="WXA21" s="187"/>
      <c r="WXB21" s="187"/>
      <c r="WXC21" s="187"/>
      <c r="WXD21" s="187"/>
      <c r="WXE21" s="187"/>
      <c r="WXF21" s="187"/>
      <c r="WXG21" s="187"/>
      <c r="WXH21" s="187"/>
      <c r="WXI21" s="187"/>
      <c r="WXJ21" s="187"/>
      <c r="WXK21" s="187"/>
      <c r="WXL21" s="187"/>
      <c r="WXM21" s="187"/>
      <c r="WXN21" s="187"/>
      <c r="WXO21" s="187"/>
      <c r="WXP21" s="187"/>
      <c r="WXQ21" s="187"/>
      <c r="WXR21" s="187"/>
      <c r="WXS21" s="187"/>
      <c r="WXT21" s="187"/>
      <c r="WXU21" s="187"/>
      <c r="WXV21" s="187"/>
      <c r="WXW21" s="187"/>
      <c r="WXX21" s="187"/>
      <c r="WXY21" s="187"/>
      <c r="WXZ21" s="187"/>
      <c r="WYA21" s="187"/>
      <c r="WYB21" s="187"/>
      <c r="WYC21" s="187"/>
      <c r="WYD21" s="187"/>
      <c r="WYE21" s="187"/>
      <c r="WYF21" s="187"/>
      <c r="WYG21" s="187"/>
      <c r="WYH21" s="187"/>
      <c r="WYI21" s="187"/>
      <c r="WYJ21" s="187"/>
      <c r="WYK21" s="187"/>
      <c r="WYL21" s="187"/>
      <c r="WYM21" s="187"/>
      <c r="WYN21" s="187"/>
      <c r="WYO21" s="187"/>
      <c r="WYP21" s="187"/>
      <c r="WYQ21" s="187"/>
      <c r="WYR21" s="187"/>
      <c r="WYS21" s="187"/>
      <c r="WYT21" s="187"/>
      <c r="WYU21" s="187"/>
      <c r="WYV21" s="187"/>
      <c r="WYW21" s="187"/>
      <c r="WYX21" s="187"/>
      <c r="WYY21" s="187"/>
      <c r="WYZ21" s="187"/>
      <c r="WZA21" s="187"/>
      <c r="WZB21" s="187"/>
      <c r="WZC21" s="187"/>
      <c r="WZD21" s="187"/>
      <c r="WZE21" s="187"/>
      <c r="WZF21" s="187"/>
      <c r="WZG21" s="187"/>
      <c r="WZH21" s="187"/>
      <c r="WZI21" s="187"/>
      <c r="WZJ21" s="187"/>
      <c r="WZK21" s="187"/>
      <c r="WZL21" s="187"/>
      <c r="WZM21" s="187"/>
      <c r="WZN21" s="187"/>
      <c r="WZO21" s="187"/>
      <c r="WZP21" s="187"/>
      <c r="WZQ21" s="187"/>
      <c r="WZR21" s="187"/>
      <c r="WZS21" s="187"/>
      <c r="WZT21" s="187"/>
      <c r="WZU21" s="187"/>
      <c r="WZV21" s="187"/>
      <c r="WZW21" s="187"/>
      <c r="WZX21" s="187"/>
      <c r="WZY21" s="187"/>
      <c r="WZZ21" s="187"/>
      <c r="XAA21" s="187"/>
      <c r="XAB21" s="187"/>
      <c r="XAC21" s="187"/>
      <c r="XAD21" s="187"/>
      <c r="XAE21" s="187"/>
      <c r="XAF21" s="187"/>
      <c r="XAG21" s="187"/>
      <c r="XAH21" s="187"/>
      <c r="XAI21" s="187"/>
      <c r="XAJ21" s="187"/>
      <c r="XAK21" s="187"/>
      <c r="XAL21" s="187"/>
      <c r="XAM21" s="187"/>
      <c r="XAN21" s="187"/>
      <c r="XAO21" s="187"/>
      <c r="XAP21" s="187"/>
      <c r="XAQ21" s="187"/>
      <c r="XAR21" s="187"/>
      <c r="XAS21" s="187"/>
      <c r="XAT21" s="187"/>
      <c r="XAU21" s="187"/>
      <c r="XAV21" s="187"/>
      <c r="XAW21" s="187"/>
      <c r="XAX21" s="187"/>
      <c r="XAY21" s="187"/>
      <c r="XAZ21" s="187"/>
      <c r="XBA21" s="187"/>
      <c r="XBB21" s="187"/>
      <c r="XBC21" s="187"/>
      <c r="XBD21" s="187"/>
      <c r="XBE21" s="187"/>
      <c r="XBF21" s="187"/>
      <c r="XBG21" s="187"/>
      <c r="XBH21" s="187"/>
      <c r="XBI21" s="187"/>
      <c r="XBJ21" s="187"/>
      <c r="XBK21" s="187"/>
      <c r="XBL21" s="187"/>
      <c r="XBM21" s="187"/>
      <c r="XBN21" s="187"/>
      <c r="XBO21" s="187"/>
      <c r="XBP21" s="187"/>
      <c r="XBQ21" s="187"/>
      <c r="XBR21" s="187"/>
      <c r="XBS21" s="187"/>
      <c r="XBT21" s="187"/>
      <c r="XBU21" s="187"/>
      <c r="XBV21" s="187"/>
      <c r="XBW21" s="187"/>
      <c r="XBX21" s="187"/>
      <c r="XBY21" s="187"/>
      <c r="XBZ21" s="187"/>
      <c r="XCA21" s="187"/>
      <c r="XCB21" s="187"/>
      <c r="XCC21" s="187"/>
      <c r="XCD21" s="187"/>
      <c r="XCE21" s="187"/>
      <c r="XCF21" s="187"/>
      <c r="XCG21" s="187"/>
      <c r="XCH21" s="187"/>
      <c r="XCI21" s="187"/>
      <c r="XCJ21" s="187"/>
      <c r="XCK21" s="187"/>
      <c r="XCL21" s="187"/>
      <c r="XCM21" s="187"/>
      <c r="XCN21" s="187"/>
      <c r="XCO21" s="187"/>
      <c r="XCP21" s="187"/>
      <c r="XCQ21" s="187"/>
      <c r="XCR21" s="187"/>
      <c r="XCS21" s="187"/>
      <c r="XCT21" s="187"/>
      <c r="XCU21" s="187"/>
      <c r="XCV21" s="187"/>
      <c r="XCW21" s="187"/>
      <c r="XCX21" s="187"/>
      <c r="XCY21" s="187"/>
      <c r="XCZ21" s="187"/>
      <c r="XDA21" s="187"/>
      <c r="XDB21" s="187"/>
      <c r="XDC21" s="187"/>
      <c r="XDD21" s="187"/>
      <c r="XDE21" s="187"/>
      <c r="XDF21" s="187"/>
      <c r="XDG21" s="187"/>
      <c r="XDH21" s="187"/>
      <c r="XDI21" s="187"/>
      <c r="XDJ21" s="187"/>
      <c r="XDK21" s="187"/>
      <c r="XDL21" s="187"/>
      <c r="XDM21" s="187"/>
      <c r="XDN21" s="187"/>
      <c r="XDO21" s="187"/>
      <c r="XDP21" s="187"/>
      <c r="XDQ21" s="187"/>
      <c r="XDR21" s="187"/>
      <c r="XDS21" s="187"/>
      <c r="XDT21" s="187"/>
      <c r="XDU21" s="187"/>
      <c r="XDV21" s="187"/>
      <c r="XDW21" s="187"/>
      <c r="XDX21" s="187"/>
      <c r="XDY21" s="187"/>
      <c r="XDZ21" s="187"/>
      <c r="XEA21" s="187"/>
      <c r="XEB21" s="187"/>
      <c r="XEC21" s="187"/>
      <c r="XED21" s="187"/>
      <c r="XEE21" s="187"/>
      <c r="XEF21" s="187"/>
      <c r="XEG21" s="187"/>
      <c r="XEH21" s="187"/>
      <c r="XEI21" s="187"/>
      <c r="XEJ21" s="187"/>
      <c r="XEK21" s="187"/>
      <c r="XEL21" s="187"/>
      <c r="XEM21" s="187"/>
      <c r="XEN21" s="187"/>
      <c r="XEO21" s="187"/>
      <c r="XEP21" s="187"/>
      <c r="XEQ21" s="187"/>
      <c r="XER21" s="187"/>
      <c r="XES21" s="187"/>
      <c r="XET21" s="187"/>
      <c r="XEU21" s="187"/>
      <c r="XEV21" s="187"/>
    </row>
    <row r="22" spans="1:16376" x14ac:dyDescent="0.2">
      <c r="A22" s="270">
        <v>3</v>
      </c>
      <c r="B22" s="271" t="s">
        <v>325</v>
      </c>
      <c r="C22" s="271" t="s">
        <v>326</v>
      </c>
      <c r="D22" s="272">
        <v>14</v>
      </c>
      <c r="E22" s="271" t="s">
        <v>244</v>
      </c>
      <c r="F22" s="271" t="s">
        <v>327</v>
      </c>
      <c r="G22" s="271" t="s">
        <v>371</v>
      </c>
      <c r="H22" s="273" t="s">
        <v>368</v>
      </c>
      <c r="I22" s="275">
        <v>14</v>
      </c>
      <c r="J22" s="276" t="s">
        <v>107</v>
      </c>
      <c r="K22" s="277">
        <v>38087</v>
      </c>
      <c r="L22" s="277"/>
      <c r="M22" s="277"/>
      <c r="N22" s="277">
        <v>38087</v>
      </c>
      <c r="O22" s="277"/>
      <c r="P22" s="277">
        <v>6874.333333333333</v>
      </c>
      <c r="Q22" s="277">
        <v>68743.333333333328</v>
      </c>
      <c r="R22" s="277">
        <v>6665.2249999999995</v>
      </c>
      <c r="S22" s="277">
        <v>1142.6099999999999</v>
      </c>
      <c r="T22" s="277">
        <v>1904.3500000000001</v>
      </c>
      <c r="U22" s="277">
        <v>761.74</v>
      </c>
      <c r="V22" s="277">
        <v>1837</v>
      </c>
      <c r="W22" s="277">
        <v>1322</v>
      </c>
      <c r="X22" s="186">
        <v>20623</v>
      </c>
      <c r="Y22" s="186">
        <v>59739.98055555555</v>
      </c>
      <c r="Z22" s="186">
        <v>358439.8833333333</v>
      </c>
      <c r="AA22" s="186"/>
      <c r="AB22" s="186"/>
      <c r="AC22" s="186"/>
      <c r="AD22" s="186"/>
      <c r="AE22" s="186"/>
      <c r="AF22" s="186"/>
      <c r="AG22" s="186"/>
      <c r="AH22" s="186"/>
      <c r="AI22" s="186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8"/>
      <c r="BN22" s="188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8"/>
      <c r="BZ22" s="188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8"/>
      <c r="CL22" s="188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8"/>
      <c r="CX22" s="188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8"/>
      <c r="DJ22" s="188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8"/>
      <c r="DV22" s="188"/>
      <c r="DW22" s="188"/>
      <c r="DX22" s="188"/>
      <c r="DY22" s="188"/>
      <c r="DZ22" s="188"/>
      <c r="EA22" s="188"/>
      <c r="EB22" s="188"/>
      <c r="EC22" s="188"/>
      <c r="ED22" s="188"/>
      <c r="EE22" s="188"/>
      <c r="EF22" s="188"/>
      <c r="EG22" s="188"/>
      <c r="EH22" s="188"/>
      <c r="EI22" s="188"/>
      <c r="EJ22" s="188"/>
      <c r="EK22" s="188"/>
      <c r="EL22" s="188"/>
      <c r="EM22" s="188"/>
      <c r="EN22" s="188"/>
      <c r="EO22" s="188"/>
      <c r="EP22" s="188"/>
      <c r="EQ22" s="188"/>
      <c r="ER22" s="188"/>
      <c r="ES22" s="188"/>
      <c r="ET22" s="188"/>
      <c r="EU22" s="188"/>
      <c r="EV22" s="188"/>
      <c r="EW22" s="188"/>
      <c r="EX22" s="188"/>
      <c r="EY22" s="188"/>
      <c r="EZ22" s="188"/>
      <c r="FA22" s="188"/>
      <c r="FB22" s="188"/>
      <c r="FC22" s="188"/>
      <c r="FD22" s="188"/>
      <c r="FE22" s="188"/>
      <c r="FF22" s="188"/>
      <c r="FG22" s="188"/>
      <c r="FH22" s="188"/>
      <c r="FI22" s="188"/>
      <c r="FJ22" s="188"/>
      <c r="FK22" s="188"/>
      <c r="FL22" s="188"/>
      <c r="FM22" s="188"/>
      <c r="FN22" s="188"/>
      <c r="FO22" s="188"/>
      <c r="FP22" s="188"/>
      <c r="FQ22" s="188"/>
      <c r="FR22" s="188"/>
      <c r="FS22" s="188"/>
      <c r="FT22" s="188"/>
      <c r="FU22" s="188"/>
      <c r="FV22" s="188"/>
      <c r="FW22" s="188"/>
      <c r="FX22" s="188"/>
      <c r="FY22" s="188"/>
      <c r="FZ22" s="188"/>
      <c r="GA22" s="188"/>
      <c r="GB22" s="188"/>
      <c r="GC22" s="188"/>
      <c r="GD22" s="188"/>
      <c r="GE22" s="188"/>
      <c r="GF22" s="188"/>
      <c r="GG22" s="188"/>
      <c r="GH22" s="188"/>
      <c r="GI22" s="188"/>
      <c r="GJ22" s="188"/>
      <c r="GK22" s="188"/>
      <c r="GL22" s="188"/>
      <c r="GM22" s="188"/>
      <c r="GN22" s="188"/>
      <c r="GO22" s="188"/>
      <c r="GP22" s="188"/>
      <c r="GQ22" s="188"/>
      <c r="GR22" s="188"/>
      <c r="GS22" s="188"/>
      <c r="GT22" s="188"/>
      <c r="GU22" s="188"/>
      <c r="GV22" s="188"/>
      <c r="GW22" s="188"/>
      <c r="GX22" s="188"/>
      <c r="GY22" s="188"/>
      <c r="GZ22" s="188"/>
      <c r="HA22" s="188"/>
      <c r="HB22" s="188"/>
      <c r="HC22" s="188"/>
      <c r="HD22" s="188"/>
      <c r="HE22" s="188"/>
      <c r="HF22" s="188"/>
      <c r="HG22" s="188"/>
      <c r="HH22" s="188"/>
      <c r="HI22" s="188"/>
      <c r="HJ22" s="188"/>
      <c r="HK22" s="188"/>
      <c r="HL22" s="188"/>
      <c r="HM22" s="188"/>
      <c r="HN22" s="188"/>
      <c r="HO22" s="188"/>
      <c r="HP22" s="188"/>
      <c r="HQ22" s="188"/>
      <c r="HR22" s="188"/>
      <c r="HS22" s="188"/>
      <c r="HT22" s="188"/>
      <c r="HU22" s="188"/>
      <c r="HV22" s="188"/>
      <c r="HW22" s="188"/>
      <c r="HX22" s="188"/>
      <c r="HY22" s="188"/>
      <c r="HZ22" s="188"/>
      <c r="IA22" s="188"/>
      <c r="IB22" s="188"/>
      <c r="IC22" s="188"/>
      <c r="ID22" s="188"/>
      <c r="IE22" s="188"/>
      <c r="IF22" s="188"/>
      <c r="IG22" s="188"/>
      <c r="IH22" s="188"/>
      <c r="II22" s="188"/>
      <c r="IJ22" s="188"/>
      <c r="IK22" s="188"/>
      <c r="IL22" s="188"/>
      <c r="IM22" s="188"/>
      <c r="IN22" s="188"/>
      <c r="IO22" s="188"/>
      <c r="IP22" s="188"/>
      <c r="IQ22" s="188"/>
      <c r="IR22" s="188"/>
      <c r="IS22" s="188"/>
      <c r="IT22" s="188"/>
      <c r="IU22" s="188"/>
      <c r="IV22" s="188"/>
      <c r="IW22" s="188"/>
      <c r="IX22" s="188"/>
      <c r="IY22" s="188"/>
      <c r="IZ22" s="188"/>
      <c r="JA22" s="188"/>
      <c r="JB22" s="188"/>
      <c r="JC22" s="188"/>
      <c r="JD22" s="188"/>
      <c r="JE22" s="188"/>
      <c r="JF22" s="188"/>
      <c r="JG22" s="188"/>
      <c r="JH22" s="188"/>
      <c r="JI22" s="188"/>
      <c r="JJ22" s="188"/>
      <c r="JK22" s="188"/>
      <c r="JL22" s="188"/>
      <c r="JM22" s="188"/>
      <c r="JN22" s="188"/>
      <c r="JO22" s="188"/>
      <c r="JP22" s="188"/>
      <c r="JQ22" s="188"/>
      <c r="JR22" s="188"/>
      <c r="JS22" s="188"/>
      <c r="JT22" s="188"/>
      <c r="JU22" s="188"/>
      <c r="JV22" s="188"/>
      <c r="JW22" s="188"/>
      <c r="JX22" s="188"/>
      <c r="JY22" s="188"/>
      <c r="JZ22" s="188"/>
      <c r="KA22" s="188"/>
      <c r="KB22" s="188"/>
      <c r="KC22" s="188"/>
      <c r="KD22" s="188"/>
      <c r="KE22" s="188"/>
      <c r="KF22" s="188"/>
      <c r="KG22" s="188"/>
      <c r="KH22" s="188"/>
      <c r="KI22" s="188"/>
      <c r="KJ22" s="188"/>
      <c r="KK22" s="188"/>
      <c r="KL22" s="188"/>
      <c r="KM22" s="188"/>
      <c r="KN22" s="188"/>
      <c r="KO22" s="188"/>
      <c r="KP22" s="188"/>
      <c r="KQ22" s="188"/>
      <c r="KR22" s="188"/>
      <c r="KS22" s="188"/>
      <c r="KT22" s="188"/>
      <c r="KU22" s="188"/>
      <c r="KV22" s="188"/>
      <c r="KW22" s="188"/>
      <c r="KX22" s="188"/>
      <c r="KY22" s="188"/>
      <c r="KZ22" s="188"/>
      <c r="LA22" s="188"/>
      <c r="LB22" s="188"/>
      <c r="LC22" s="188"/>
      <c r="LD22" s="188"/>
      <c r="LE22" s="188"/>
      <c r="LF22" s="188"/>
      <c r="LG22" s="188"/>
      <c r="LH22" s="188"/>
      <c r="LI22" s="188"/>
      <c r="LJ22" s="188"/>
      <c r="LK22" s="188"/>
      <c r="LL22" s="188"/>
      <c r="LM22" s="188"/>
      <c r="LN22" s="188"/>
      <c r="LO22" s="188"/>
      <c r="LP22" s="188"/>
      <c r="LQ22" s="188"/>
      <c r="LR22" s="188"/>
      <c r="LS22" s="188"/>
      <c r="LT22" s="188"/>
      <c r="LU22" s="188"/>
      <c r="LV22" s="188"/>
      <c r="LW22" s="188"/>
      <c r="LX22" s="188"/>
      <c r="LY22" s="188"/>
      <c r="LZ22" s="188"/>
      <c r="MA22" s="188"/>
      <c r="MB22" s="188"/>
      <c r="MC22" s="188"/>
      <c r="MD22" s="188"/>
      <c r="ME22" s="188"/>
      <c r="MF22" s="188"/>
      <c r="MG22" s="188"/>
      <c r="MH22" s="188"/>
      <c r="MI22" s="188"/>
      <c r="MJ22" s="188"/>
      <c r="MK22" s="188"/>
      <c r="ML22" s="188"/>
      <c r="MM22" s="188"/>
      <c r="MN22" s="188"/>
      <c r="MO22" s="188"/>
      <c r="MP22" s="188"/>
      <c r="MQ22" s="188"/>
      <c r="MR22" s="188"/>
      <c r="MS22" s="188"/>
      <c r="MT22" s="188"/>
      <c r="MU22" s="188"/>
      <c r="MV22" s="188"/>
      <c r="MW22" s="188"/>
      <c r="MX22" s="188"/>
      <c r="MY22" s="188"/>
      <c r="MZ22" s="188"/>
      <c r="NA22" s="188"/>
      <c r="NB22" s="188"/>
      <c r="NC22" s="188"/>
      <c r="ND22" s="188"/>
      <c r="NE22" s="188"/>
      <c r="NF22" s="188"/>
      <c r="NG22" s="188"/>
      <c r="NH22" s="188"/>
      <c r="NI22" s="188"/>
      <c r="NJ22" s="188"/>
      <c r="NK22" s="188"/>
      <c r="NL22" s="188"/>
      <c r="NM22" s="188"/>
      <c r="NN22" s="188"/>
      <c r="NO22" s="188"/>
      <c r="NP22" s="188"/>
      <c r="NQ22" s="188"/>
      <c r="NR22" s="188"/>
      <c r="NS22" s="188"/>
      <c r="NT22" s="188"/>
      <c r="NU22" s="188"/>
      <c r="NV22" s="188"/>
      <c r="NW22" s="188"/>
      <c r="NX22" s="188"/>
      <c r="NY22" s="188"/>
      <c r="NZ22" s="188"/>
      <c r="OA22" s="188"/>
      <c r="OB22" s="188"/>
      <c r="OC22" s="188"/>
      <c r="OD22" s="188"/>
      <c r="OE22" s="188"/>
      <c r="OF22" s="188"/>
      <c r="OG22" s="188"/>
      <c r="OH22" s="188"/>
      <c r="OI22" s="188"/>
      <c r="OJ22" s="188"/>
      <c r="OK22" s="188"/>
      <c r="OL22" s="188"/>
      <c r="OM22" s="188"/>
      <c r="ON22" s="188"/>
      <c r="OO22" s="188"/>
      <c r="OP22" s="188"/>
      <c r="OQ22" s="188"/>
      <c r="OR22" s="188"/>
      <c r="OS22" s="188"/>
      <c r="OT22" s="188"/>
      <c r="OU22" s="188"/>
      <c r="OV22" s="188"/>
      <c r="OW22" s="188"/>
      <c r="OX22" s="188"/>
      <c r="OY22" s="188"/>
      <c r="OZ22" s="188"/>
      <c r="PA22" s="188"/>
      <c r="PB22" s="188"/>
      <c r="PC22" s="188"/>
      <c r="PD22" s="188"/>
      <c r="PE22" s="188"/>
      <c r="PF22" s="188"/>
      <c r="PG22" s="188"/>
      <c r="PH22" s="188"/>
      <c r="PI22" s="188"/>
      <c r="PJ22" s="188"/>
      <c r="PK22" s="188"/>
      <c r="PL22" s="188"/>
      <c r="PM22" s="188"/>
      <c r="PN22" s="188"/>
      <c r="PO22" s="188"/>
      <c r="PP22" s="188"/>
      <c r="PQ22" s="188"/>
      <c r="PR22" s="188"/>
      <c r="PS22" s="188"/>
      <c r="PT22" s="188"/>
      <c r="PU22" s="188"/>
      <c r="PV22" s="188"/>
      <c r="PW22" s="188"/>
      <c r="PX22" s="188"/>
      <c r="PY22" s="188"/>
      <c r="PZ22" s="188"/>
      <c r="QA22" s="188"/>
      <c r="QB22" s="188"/>
      <c r="QC22" s="188"/>
      <c r="QD22" s="188"/>
      <c r="QE22" s="188"/>
      <c r="QF22" s="188"/>
      <c r="QG22" s="188"/>
      <c r="QH22" s="188"/>
      <c r="QI22" s="188"/>
      <c r="QJ22" s="188"/>
      <c r="QK22" s="188"/>
      <c r="QL22" s="188"/>
      <c r="QM22" s="188"/>
      <c r="QN22" s="188"/>
      <c r="QO22" s="188"/>
      <c r="QP22" s="188"/>
      <c r="QQ22" s="188"/>
      <c r="QR22" s="188"/>
      <c r="QS22" s="188"/>
      <c r="QT22" s="188"/>
      <c r="QU22" s="188"/>
      <c r="QV22" s="188"/>
      <c r="QW22" s="188"/>
      <c r="QX22" s="188"/>
      <c r="QY22" s="188"/>
      <c r="QZ22" s="188"/>
      <c r="RA22" s="188"/>
      <c r="RB22" s="188"/>
      <c r="RC22" s="188"/>
      <c r="RD22" s="188"/>
      <c r="RE22" s="188"/>
      <c r="RF22" s="188"/>
      <c r="RG22" s="188"/>
      <c r="RH22" s="188"/>
      <c r="RI22" s="188"/>
      <c r="RJ22" s="188"/>
      <c r="RK22" s="188"/>
      <c r="RL22" s="188"/>
      <c r="RM22" s="188"/>
      <c r="RN22" s="188"/>
      <c r="RO22" s="188"/>
      <c r="RP22" s="188"/>
      <c r="RQ22" s="188"/>
      <c r="RR22" s="188"/>
      <c r="RS22" s="188"/>
      <c r="RT22" s="188"/>
      <c r="RU22" s="188"/>
      <c r="RV22" s="188"/>
      <c r="RW22" s="188"/>
      <c r="RX22" s="188"/>
      <c r="RY22" s="188"/>
      <c r="RZ22" s="188"/>
      <c r="SA22" s="188"/>
      <c r="SB22" s="188"/>
      <c r="SC22" s="188"/>
      <c r="SD22" s="188"/>
      <c r="SE22" s="188"/>
      <c r="SF22" s="188"/>
      <c r="SG22" s="188"/>
      <c r="SH22" s="188"/>
      <c r="SI22" s="188"/>
      <c r="SJ22" s="188"/>
      <c r="SK22" s="188"/>
      <c r="SL22" s="188"/>
      <c r="SM22" s="188"/>
      <c r="SN22" s="188"/>
      <c r="SO22" s="188"/>
      <c r="SP22" s="188"/>
      <c r="SQ22" s="188"/>
      <c r="SR22" s="188"/>
      <c r="SS22" s="188"/>
      <c r="ST22" s="188"/>
      <c r="SU22" s="188"/>
      <c r="SV22" s="188"/>
      <c r="SW22" s="188"/>
      <c r="SX22" s="188"/>
      <c r="SY22" s="188"/>
      <c r="SZ22" s="188"/>
      <c r="TA22" s="188"/>
      <c r="TB22" s="188"/>
      <c r="TC22" s="188"/>
      <c r="TD22" s="188"/>
      <c r="TE22" s="188"/>
      <c r="TF22" s="188"/>
      <c r="TG22" s="188"/>
      <c r="TH22" s="188"/>
      <c r="TI22" s="188"/>
      <c r="TJ22" s="188"/>
      <c r="TK22" s="188"/>
      <c r="TL22" s="188"/>
      <c r="TM22" s="188"/>
      <c r="TN22" s="188"/>
      <c r="TO22" s="188"/>
      <c r="TP22" s="188"/>
      <c r="TQ22" s="188"/>
      <c r="TR22" s="188"/>
      <c r="TS22" s="188"/>
      <c r="TT22" s="188"/>
      <c r="TU22" s="188"/>
      <c r="TV22" s="188"/>
      <c r="TW22" s="188"/>
      <c r="TX22" s="188"/>
      <c r="TY22" s="188"/>
      <c r="TZ22" s="188"/>
      <c r="UA22" s="188"/>
      <c r="UB22" s="188"/>
      <c r="UC22" s="188"/>
      <c r="UD22" s="188"/>
      <c r="UE22" s="188"/>
      <c r="UF22" s="188"/>
      <c r="UG22" s="188"/>
      <c r="UH22" s="188"/>
      <c r="UI22" s="188"/>
      <c r="UJ22" s="188"/>
      <c r="UK22" s="188"/>
      <c r="UL22" s="188"/>
      <c r="UM22" s="188"/>
      <c r="UN22" s="188"/>
      <c r="UO22" s="188"/>
      <c r="UP22" s="188"/>
      <c r="UQ22" s="188"/>
      <c r="UR22" s="188"/>
      <c r="US22" s="188"/>
      <c r="UT22" s="188"/>
      <c r="UU22" s="188"/>
      <c r="UV22" s="188"/>
      <c r="UW22" s="188"/>
      <c r="UX22" s="188"/>
      <c r="UY22" s="188"/>
      <c r="UZ22" s="188"/>
      <c r="VA22" s="188"/>
      <c r="VB22" s="187"/>
      <c r="VC22" s="187"/>
      <c r="VD22" s="187"/>
      <c r="VE22" s="187"/>
      <c r="VF22" s="187"/>
      <c r="VG22" s="187"/>
      <c r="VH22" s="187"/>
      <c r="VI22" s="187"/>
      <c r="VJ22" s="187"/>
      <c r="VK22" s="187"/>
      <c r="VL22" s="187"/>
      <c r="VM22" s="187"/>
      <c r="VN22" s="187"/>
      <c r="VO22" s="187"/>
      <c r="VP22" s="187"/>
      <c r="VQ22" s="187"/>
      <c r="VR22" s="187"/>
      <c r="VS22" s="187"/>
      <c r="VT22" s="187"/>
      <c r="VU22" s="187"/>
      <c r="VV22" s="187"/>
      <c r="VW22" s="187"/>
      <c r="VX22" s="187"/>
      <c r="VY22" s="187"/>
      <c r="VZ22" s="187"/>
      <c r="WA22" s="187"/>
      <c r="WB22" s="187"/>
      <c r="WC22" s="187"/>
      <c r="WD22" s="187"/>
      <c r="WE22" s="187"/>
      <c r="WF22" s="187"/>
      <c r="WG22" s="187"/>
      <c r="WH22" s="187"/>
      <c r="WI22" s="187"/>
      <c r="WJ22" s="187"/>
      <c r="WK22" s="187"/>
      <c r="WL22" s="187"/>
      <c r="WM22" s="187"/>
      <c r="WN22" s="187"/>
      <c r="WO22" s="187"/>
      <c r="WP22" s="187"/>
      <c r="WQ22" s="187"/>
      <c r="WR22" s="187"/>
      <c r="WS22" s="187"/>
      <c r="WT22" s="187"/>
      <c r="WU22" s="187"/>
      <c r="WV22" s="187"/>
      <c r="WW22" s="187"/>
      <c r="WX22" s="187"/>
      <c r="WY22" s="187"/>
      <c r="WZ22" s="187"/>
      <c r="XA22" s="187"/>
      <c r="XB22" s="187"/>
      <c r="XC22" s="187"/>
      <c r="XD22" s="187"/>
      <c r="XE22" s="187"/>
      <c r="XF22" s="187"/>
      <c r="XG22" s="187"/>
      <c r="XH22" s="187"/>
      <c r="XI22" s="187"/>
      <c r="XJ22" s="187"/>
      <c r="XK22" s="187"/>
      <c r="XL22" s="187"/>
      <c r="XM22" s="187"/>
      <c r="XN22" s="187"/>
      <c r="XO22" s="187"/>
      <c r="XP22" s="187"/>
      <c r="XQ22" s="187"/>
      <c r="XR22" s="187"/>
      <c r="XS22" s="187"/>
      <c r="XT22" s="187"/>
      <c r="XU22" s="187"/>
      <c r="XV22" s="187"/>
      <c r="XW22" s="187"/>
      <c r="XX22" s="187"/>
      <c r="XY22" s="187"/>
      <c r="XZ22" s="187"/>
      <c r="YA22" s="187"/>
      <c r="YB22" s="187"/>
      <c r="YC22" s="187"/>
      <c r="YD22" s="187"/>
      <c r="YE22" s="187"/>
      <c r="YF22" s="187"/>
      <c r="YG22" s="187"/>
      <c r="YH22" s="187"/>
      <c r="YI22" s="187"/>
      <c r="YJ22" s="187"/>
      <c r="YK22" s="187"/>
      <c r="YL22" s="187"/>
      <c r="YM22" s="187"/>
      <c r="YN22" s="187"/>
      <c r="YO22" s="187"/>
      <c r="YP22" s="187"/>
      <c r="YQ22" s="187"/>
      <c r="YR22" s="187"/>
      <c r="YS22" s="187"/>
      <c r="YT22" s="187"/>
      <c r="YU22" s="187"/>
      <c r="YV22" s="187"/>
      <c r="YW22" s="187"/>
      <c r="YX22" s="187"/>
      <c r="YY22" s="187"/>
      <c r="YZ22" s="187"/>
      <c r="ZA22" s="187"/>
      <c r="ZB22" s="187"/>
      <c r="ZC22" s="187"/>
      <c r="ZD22" s="187"/>
      <c r="ZE22" s="187"/>
      <c r="ZF22" s="187"/>
      <c r="ZG22" s="187"/>
      <c r="ZH22" s="187"/>
      <c r="ZI22" s="187"/>
      <c r="ZJ22" s="187"/>
      <c r="ZK22" s="187"/>
      <c r="ZL22" s="187"/>
      <c r="ZM22" s="187"/>
      <c r="ZN22" s="187"/>
      <c r="ZO22" s="187"/>
      <c r="ZP22" s="187"/>
      <c r="ZQ22" s="187"/>
      <c r="ZR22" s="187"/>
      <c r="ZS22" s="187"/>
      <c r="ZT22" s="187"/>
      <c r="ZU22" s="187"/>
      <c r="ZV22" s="187"/>
      <c r="ZW22" s="187"/>
      <c r="ZX22" s="187"/>
      <c r="ZY22" s="187"/>
      <c r="ZZ22" s="187"/>
      <c r="AAA22" s="187"/>
      <c r="AAB22" s="187"/>
      <c r="AAC22" s="187"/>
      <c r="AAD22" s="187"/>
      <c r="AAE22" s="187"/>
      <c r="AAF22" s="187"/>
      <c r="AAG22" s="187"/>
      <c r="AAH22" s="187"/>
      <c r="AAI22" s="187"/>
      <c r="AAJ22" s="187"/>
      <c r="AAK22" s="187"/>
      <c r="AAL22" s="187"/>
      <c r="AAM22" s="187"/>
      <c r="AAN22" s="187"/>
      <c r="AAO22" s="187"/>
      <c r="AAP22" s="187"/>
      <c r="AAQ22" s="187"/>
      <c r="AAR22" s="187"/>
      <c r="AAS22" s="187"/>
      <c r="AAT22" s="187"/>
      <c r="AAU22" s="187"/>
      <c r="AAV22" s="187"/>
      <c r="AAW22" s="187"/>
      <c r="AAX22" s="187"/>
      <c r="AAY22" s="187"/>
      <c r="AAZ22" s="187"/>
      <c r="ABA22" s="187"/>
      <c r="ABB22" s="187"/>
      <c r="ABC22" s="187"/>
      <c r="ABD22" s="187"/>
      <c r="ABE22" s="187"/>
      <c r="ABF22" s="187"/>
      <c r="ABG22" s="187"/>
      <c r="ABH22" s="187"/>
      <c r="ABI22" s="187"/>
      <c r="ABJ22" s="187"/>
      <c r="ABK22" s="187"/>
      <c r="ABL22" s="187"/>
      <c r="ABM22" s="187"/>
      <c r="ABN22" s="187"/>
      <c r="ABO22" s="187"/>
      <c r="ABP22" s="187"/>
      <c r="ABQ22" s="187"/>
      <c r="ABR22" s="187"/>
      <c r="ABS22" s="187"/>
      <c r="ABT22" s="187"/>
      <c r="ABU22" s="187"/>
      <c r="ABV22" s="187"/>
      <c r="ABW22" s="187"/>
      <c r="ABX22" s="187"/>
      <c r="ABY22" s="187"/>
      <c r="ABZ22" s="187"/>
      <c r="ACA22" s="187"/>
      <c r="ACB22" s="187"/>
      <c r="ACC22" s="187"/>
      <c r="ACD22" s="187"/>
      <c r="ACE22" s="187"/>
      <c r="ACF22" s="187"/>
      <c r="ACG22" s="187"/>
      <c r="ACH22" s="187"/>
      <c r="ACI22" s="187"/>
      <c r="ACJ22" s="187"/>
      <c r="ACK22" s="187"/>
      <c r="ACL22" s="187"/>
      <c r="ACM22" s="187"/>
      <c r="ACN22" s="187"/>
      <c r="ACO22" s="187"/>
      <c r="ACP22" s="187"/>
      <c r="ACQ22" s="187"/>
      <c r="ACR22" s="187"/>
      <c r="ACS22" s="187"/>
      <c r="ACT22" s="187"/>
      <c r="ACU22" s="187"/>
      <c r="ACV22" s="187"/>
      <c r="ACW22" s="187"/>
      <c r="ACX22" s="187"/>
      <c r="ACY22" s="187"/>
      <c r="ACZ22" s="187"/>
      <c r="ADA22" s="187"/>
      <c r="ADB22" s="187"/>
      <c r="ADC22" s="187"/>
      <c r="ADD22" s="187"/>
      <c r="ADE22" s="187"/>
      <c r="ADF22" s="187"/>
      <c r="ADG22" s="187"/>
      <c r="ADH22" s="187"/>
      <c r="ADI22" s="187"/>
      <c r="ADJ22" s="187"/>
      <c r="ADK22" s="187"/>
      <c r="ADL22" s="187"/>
      <c r="ADM22" s="187"/>
      <c r="ADN22" s="187"/>
      <c r="ADO22" s="187"/>
      <c r="ADP22" s="187"/>
      <c r="ADQ22" s="187"/>
      <c r="ADR22" s="187"/>
      <c r="ADS22" s="187"/>
      <c r="ADT22" s="187"/>
      <c r="ADU22" s="187"/>
      <c r="ADV22" s="187"/>
      <c r="ADW22" s="187"/>
      <c r="ADX22" s="187"/>
      <c r="ADY22" s="187"/>
      <c r="ADZ22" s="187"/>
      <c r="AEA22" s="187"/>
      <c r="AEB22" s="187"/>
      <c r="AEC22" s="187"/>
      <c r="AED22" s="187"/>
      <c r="AEE22" s="187"/>
      <c r="AEF22" s="187"/>
      <c r="AEG22" s="187"/>
      <c r="AEH22" s="187"/>
      <c r="AEI22" s="187"/>
      <c r="AEJ22" s="187"/>
      <c r="AEK22" s="187"/>
      <c r="AEL22" s="187"/>
      <c r="AEM22" s="187"/>
      <c r="AEN22" s="187"/>
      <c r="AEO22" s="187"/>
      <c r="AEP22" s="187"/>
      <c r="AEQ22" s="187"/>
      <c r="AER22" s="187"/>
      <c r="AES22" s="187"/>
      <c r="AET22" s="187"/>
      <c r="AEU22" s="187"/>
      <c r="AEV22" s="187"/>
      <c r="AEW22" s="187"/>
      <c r="AEX22" s="187"/>
      <c r="AEY22" s="187"/>
      <c r="AEZ22" s="187"/>
      <c r="AFA22" s="187"/>
      <c r="AFB22" s="187"/>
      <c r="AFC22" s="187"/>
      <c r="AFD22" s="187"/>
      <c r="AFE22" s="187"/>
      <c r="AFF22" s="187"/>
      <c r="AFG22" s="187"/>
      <c r="AFH22" s="187"/>
      <c r="AFI22" s="187"/>
      <c r="AFJ22" s="187"/>
      <c r="AFK22" s="187"/>
      <c r="AFL22" s="187"/>
      <c r="AFM22" s="187"/>
      <c r="AFN22" s="187"/>
      <c r="AFO22" s="187"/>
      <c r="AFP22" s="187"/>
      <c r="AFQ22" s="187"/>
      <c r="AFR22" s="187"/>
      <c r="AFS22" s="187"/>
      <c r="AFT22" s="187"/>
      <c r="AFU22" s="187"/>
      <c r="AFV22" s="187"/>
      <c r="AFW22" s="187"/>
      <c r="AFX22" s="187"/>
      <c r="AFY22" s="187"/>
      <c r="AFZ22" s="187"/>
      <c r="AGA22" s="187"/>
      <c r="AGB22" s="187"/>
      <c r="AGC22" s="187"/>
      <c r="AGD22" s="187"/>
      <c r="AGE22" s="187"/>
      <c r="AGF22" s="187"/>
      <c r="AGG22" s="187"/>
      <c r="AGH22" s="187"/>
      <c r="AGI22" s="187"/>
      <c r="AGJ22" s="187"/>
      <c r="AGK22" s="187"/>
      <c r="AGL22" s="187"/>
      <c r="AGM22" s="187"/>
      <c r="AGN22" s="187"/>
      <c r="AGO22" s="187"/>
      <c r="AGP22" s="187"/>
      <c r="AGQ22" s="187"/>
      <c r="AGR22" s="187"/>
      <c r="AGS22" s="187"/>
      <c r="AGT22" s="187"/>
      <c r="AGU22" s="187"/>
      <c r="AGV22" s="187"/>
      <c r="AGW22" s="187"/>
      <c r="AGX22" s="187"/>
      <c r="AGY22" s="187"/>
      <c r="AGZ22" s="187"/>
      <c r="AHA22" s="187"/>
      <c r="AHB22" s="187"/>
      <c r="AHC22" s="187"/>
      <c r="AHD22" s="187"/>
      <c r="AHE22" s="187"/>
      <c r="AHF22" s="187"/>
      <c r="AHG22" s="187"/>
      <c r="AHH22" s="187"/>
      <c r="AHI22" s="187"/>
      <c r="AHJ22" s="187"/>
      <c r="AHK22" s="187"/>
      <c r="AHL22" s="187"/>
      <c r="AHM22" s="187"/>
      <c r="AHN22" s="187"/>
      <c r="AHO22" s="187"/>
      <c r="AHP22" s="187"/>
      <c r="AHQ22" s="187"/>
      <c r="AHR22" s="187"/>
      <c r="AHS22" s="187"/>
      <c r="AHT22" s="187"/>
      <c r="AHU22" s="187"/>
      <c r="AHV22" s="187"/>
      <c r="AHW22" s="187"/>
      <c r="AHX22" s="187"/>
      <c r="AHY22" s="187"/>
      <c r="AHZ22" s="187"/>
      <c r="AIA22" s="187"/>
      <c r="AIB22" s="187"/>
      <c r="AIC22" s="187"/>
      <c r="AID22" s="187"/>
      <c r="AIE22" s="187"/>
      <c r="AIF22" s="187"/>
      <c r="AIG22" s="187"/>
      <c r="AIH22" s="187"/>
      <c r="AII22" s="187"/>
      <c r="AIJ22" s="187"/>
      <c r="AIK22" s="187"/>
      <c r="AIL22" s="187"/>
      <c r="AIM22" s="187"/>
      <c r="AIN22" s="187"/>
      <c r="AIO22" s="187"/>
      <c r="AIP22" s="187"/>
      <c r="AIQ22" s="187"/>
      <c r="AIR22" s="187"/>
      <c r="AIS22" s="187"/>
      <c r="AIT22" s="187"/>
      <c r="AIU22" s="187"/>
      <c r="AIV22" s="187"/>
      <c r="AIW22" s="187"/>
      <c r="AIX22" s="187"/>
      <c r="AIY22" s="187"/>
      <c r="AIZ22" s="187"/>
      <c r="AJA22" s="187"/>
      <c r="AJB22" s="187"/>
      <c r="AJC22" s="187"/>
      <c r="AJD22" s="187"/>
      <c r="AJE22" s="187"/>
      <c r="AJF22" s="187"/>
      <c r="AJG22" s="187"/>
      <c r="AJH22" s="187"/>
      <c r="AJI22" s="187"/>
      <c r="AJJ22" s="187"/>
      <c r="AJK22" s="187"/>
      <c r="AJL22" s="187"/>
      <c r="AJM22" s="187"/>
      <c r="AJN22" s="187"/>
      <c r="AJO22" s="187"/>
      <c r="AJP22" s="187"/>
      <c r="AJQ22" s="187"/>
      <c r="AJR22" s="187"/>
      <c r="AJS22" s="187"/>
      <c r="AJT22" s="187"/>
      <c r="AJU22" s="187"/>
      <c r="AJV22" s="187"/>
      <c r="AJW22" s="187"/>
      <c r="AJX22" s="187"/>
      <c r="AJY22" s="187"/>
      <c r="AJZ22" s="187"/>
      <c r="AKA22" s="187"/>
      <c r="AKB22" s="187"/>
      <c r="AKC22" s="187"/>
      <c r="AKD22" s="187"/>
      <c r="AKE22" s="187"/>
      <c r="AKF22" s="187"/>
      <c r="AKG22" s="187"/>
      <c r="AKH22" s="187"/>
      <c r="AKI22" s="187"/>
      <c r="AKJ22" s="187"/>
      <c r="AKK22" s="187"/>
      <c r="AKL22" s="187"/>
      <c r="AKM22" s="187"/>
      <c r="AKN22" s="187"/>
      <c r="AKO22" s="187"/>
      <c r="AKP22" s="187"/>
      <c r="AKQ22" s="187"/>
      <c r="AKR22" s="187"/>
      <c r="AKS22" s="187"/>
      <c r="AKT22" s="187"/>
      <c r="AKU22" s="187"/>
      <c r="AKV22" s="187"/>
      <c r="AKW22" s="187"/>
      <c r="AKX22" s="187"/>
      <c r="AKY22" s="187"/>
      <c r="AKZ22" s="187"/>
      <c r="ALA22" s="187"/>
      <c r="ALB22" s="187"/>
      <c r="ALC22" s="187"/>
      <c r="ALD22" s="187"/>
      <c r="ALE22" s="187"/>
      <c r="ALF22" s="187"/>
      <c r="ALG22" s="187"/>
      <c r="ALH22" s="187"/>
      <c r="ALI22" s="187"/>
      <c r="ALJ22" s="187"/>
      <c r="ALK22" s="187"/>
      <c r="ALL22" s="187"/>
      <c r="ALM22" s="187"/>
      <c r="ALN22" s="187"/>
      <c r="ALO22" s="187"/>
      <c r="ALP22" s="187"/>
      <c r="ALQ22" s="187"/>
      <c r="ALR22" s="187"/>
      <c r="ALS22" s="187"/>
      <c r="ALT22" s="187"/>
      <c r="ALU22" s="187"/>
      <c r="ALV22" s="187"/>
      <c r="ALW22" s="187"/>
      <c r="ALX22" s="187"/>
      <c r="ALY22" s="187"/>
      <c r="ALZ22" s="187"/>
      <c r="AMA22" s="187"/>
      <c r="AMB22" s="187"/>
      <c r="AMC22" s="187"/>
      <c r="AMD22" s="187"/>
      <c r="AME22" s="187"/>
      <c r="AMF22" s="187"/>
      <c r="AMG22" s="187"/>
      <c r="AMH22" s="187"/>
      <c r="AMI22" s="187"/>
      <c r="AMJ22" s="187"/>
      <c r="AMK22" s="187"/>
      <c r="AML22" s="187"/>
      <c r="AMM22" s="187"/>
      <c r="AMN22" s="187"/>
      <c r="AMO22" s="187"/>
      <c r="AMP22" s="187"/>
      <c r="AMQ22" s="187"/>
      <c r="AMR22" s="187"/>
      <c r="AMS22" s="187"/>
      <c r="AMT22" s="187"/>
      <c r="AMU22" s="187"/>
      <c r="AMV22" s="187"/>
      <c r="AMW22" s="187"/>
      <c r="AMX22" s="187"/>
      <c r="AMY22" s="187"/>
      <c r="AMZ22" s="187"/>
      <c r="ANA22" s="187"/>
      <c r="ANB22" s="187"/>
      <c r="ANC22" s="187"/>
      <c r="AND22" s="187"/>
      <c r="ANE22" s="187"/>
      <c r="ANF22" s="187"/>
      <c r="ANG22" s="187"/>
      <c r="ANH22" s="187"/>
      <c r="ANI22" s="187"/>
      <c r="ANJ22" s="187"/>
      <c r="ANK22" s="187"/>
      <c r="ANL22" s="187"/>
      <c r="ANM22" s="187"/>
      <c r="ANN22" s="187"/>
      <c r="ANO22" s="187"/>
      <c r="ANP22" s="187"/>
      <c r="ANQ22" s="187"/>
      <c r="ANR22" s="187"/>
      <c r="ANS22" s="187"/>
      <c r="ANT22" s="187"/>
      <c r="ANU22" s="187"/>
      <c r="ANV22" s="187"/>
      <c r="ANW22" s="187"/>
      <c r="ANX22" s="187"/>
      <c r="ANY22" s="187"/>
      <c r="ANZ22" s="187"/>
      <c r="AOA22" s="187"/>
      <c r="AOB22" s="187"/>
      <c r="AOC22" s="187"/>
      <c r="AOD22" s="187"/>
      <c r="AOE22" s="187"/>
      <c r="AOF22" s="187"/>
      <c r="AOG22" s="187"/>
      <c r="AOH22" s="187"/>
      <c r="AOI22" s="187"/>
      <c r="AOJ22" s="187"/>
      <c r="AOK22" s="187"/>
      <c r="AOL22" s="187"/>
      <c r="AOM22" s="187"/>
      <c r="AON22" s="187"/>
      <c r="AOO22" s="187"/>
      <c r="AOP22" s="187"/>
      <c r="AOQ22" s="187"/>
      <c r="AOR22" s="187"/>
      <c r="AOS22" s="187"/>
      <c r="AOT22" s="187"/>
      <c r="AOU22" s="187"/>
      <c r="AOV22" s="187"/>
      <c r="AOW22" s="187"/>
      <c r="AOX22" s="187"/>
      <c r="AOY22" s="187"/>
      <c r="AOZ22" s="187"/>
      <c r="APA22" s="187"/>
      <c r="APB22" s="187"/>
      <c r="APC22" s="187"/>
      <c r="APD22" s="187"/>
      <c r="APE22" s="187"/>
      <c r="APF22" s="187"/>
      <c r="APG22" s="187"/>
      <c r="APH22" s="187"/>
      <c r="API22" s="187"/>
      <c r="APJ22" s="187"/>
      <c r="APK22" s="187"/>
      <c r="APL22" s="187"/>
      <c r="APM22" s="187"/>
      <c r="APN22" s="187"/>
      <c r="APO22" s="187"/>
      <c r="APP22" s="187"/>
      <c r="APQ22" s="187"/>
      <c r="APR22" s="187"/>
      <c r="APS22" s="187"/>
      <c r="APT22" s="187"/>
      <c r="APU22" s="187"/>
      <c r="APV22" s="187"/>
      <c r="APW22" s="187"/>
      <c r="APX22" s="187"/>
      <c r="APY22" s="187"/>
      <c r="APZ22" s="187"/>
      <c r="AQA22" s="187"/>
      <c r="AQB22" s="187"/>
      <c r="AQC22" s="187"/>
      <c r="AQD22" s="187"/>
      <c r="AQE22" s="187"/>
      <c r="AQF22" s="187"/>
      <c r="AQG22" s="187"/>
      <c r="AQH22" s="187"/>
      <c r="AQI22" s="187"/>
      <c r="AQJ22" s="187"/>
      <c r="AQK22" s="187"/>
      <c r="AQL22" s="187"/>
      <c r="AQM22" s="187"/>
      <c r="AQN22" s="187"/>
      <c r="AQO22" s="187"/>
      <c r="AQP22" s="187"/>
      <c r="AQQ22" s="187"/>
      <c r="AQR22" s="187"/>
      <c r="AQS22" s="187"/>
      <c r="AQT22" s="187"/>
      <c r="AQU22" s="187"/>
      <c r="AQV22" s="187"/>
      <c r="AQW22" s="187"/>
      <c r="AQX22" s="187"/>
      <c r="AQY22" s="187"/>
      <c r="AQZ22" s="187"/>
      <c r="ARA22" s="187"/>
      <c r="ARB22" s="187"/>
      <c r="ARC22" s="187"/>
      <c r="ARD22" s="187"/>
      <c r="ARE22" s="187"/>
      <c r="ARF22" s="187"/>
      <c r="ARG22" s="187"/>
      <c r="ARH22" s="187"/>
      <c r="ARI22" s="187"/>
      <c r="ARJ22" s="187"/>
      <c r="ARK22" s="187"/>
      <c r="ARL22" s="187"/>
      <c r="ARM22" s="187"/>
      <c r="ARN22" s="187"/>
      <c r="ARO22" s="187"/>
      <c r="ARP22" s="187"/>
      <c r="ARQ22" s="187"/>
      <c r="ARR22" s="187"/>
      <c r="ARS22" s="187"/>
      <c r="ART22" s="187"/>
      <c r="ARU22" s="187"/>
      <c r="ARV22" s="187"/>
      <c r="ARW22" s="187"/>
      <c r="ARX22" s="187"/>
      <c r="ARY22" s="187"/>
      <c r="ARZ22" s="187"/>
      <c r="ASA22" s="187"/>
      <c r="ASB22" s="187"/>
      <c r="ASC22" s="187"/>
      <c r="ASD22" s="187"/>
      <c r="ASE22" s="187"/>
      <c r="ASF22" s="187"/>
      <c r="ASG22" s="187"/>
      <c r="ASH22" s="187"/>
      <c r="ASI22" s="187"/>
      <c r="ASJ22" s="187"/>
      <c r="ASK22" s="187"/>
      <c r="ASL22" s="187"/>
      <c r="ASM22" s="187"/>
      <c r="ASN22" s="187"/>
      <c r="ASO22" s="187"/>
      <c r="ASP22" s="187"/>
      <c r="ASQ22" s="187"/>
      <c r="ASR22" s="187"/>
      <c r="ASS22" s="187"/>
      <c r="AST22" s="187"/>
      <c r="ASU22" s="187"/>
      <c r="ASV22" s="187"/>
      <c r="ASW22" s="187"/>
      <c r="ASX22" s="187"/>
      <c r="ASY22" s="187"/>
      <c r="ASZ22" s="187"/>
      <c r="ATA22" s="187"/>
      <c r="ATB22" s="187"/>
      <c r="ATC22" s="187"/>
      <c r="ATD22" s="187"/>
      <c r="ATE22" s="187"/>
      <c r="ATF22" s="187"/>
      <c r="ATG22" s="187"/>
      <c r="ATH22" s="187"/>
      <c r="ATI22" s="187"/>
      <c r="ATJ22" s="187"/>
      <c r="ATK22" s="187"/>
      <c r="ATL22" s="187"/>
      <c r="ATM22" s="187"/>
      <c r="ATN22" s="187"/>
      <c r="ATO22" s="187"/>
      <c r="ATP22" s="187"/>
      <c r="ATQ22" s="187"/>
      <c r="ATR22" s="187"/>
      <c r="ATS22" s="187"/>
      <c r="ATT22" s="187"/>
      <c r="ATU22" s="187"/>
      <c r="ATV22" s="187"/>
      <c r="ATW22" s="187"/>
      <c r="ATX22" s="187"/>
      <c r="ATY22" s="187"/>
      <c r="ATZ22" s="187"/>
      <c r="AUA22" s="187"/>
      <c r="AUB22" s="187"/>
      <c r="AUC22" s="187"/>
      <c r="AUD22" s="187"/>
      <c r="AUE22" s="187"/>
      <c r="AUF22" s="187"/>
      <c r="AUG22" s="187"/>
      <c r="AUH22" s="187"/>
      <c r="AUI22" s="187"/>
      <c r="AUJ22" s="187"/>
      <c r="AUK22" s="187"/>
      <c r="AUL22" s="187"/>
      <c r="AUM22" s="187"/>
      <c r="AUN22" s="187"/>
      <c r="AUO22" s="187"/>
      <c r="AUP22" s="187"/>
      <c r="AUQ22" s="187"/>
      <c r="AUR22" s="187"/>
      <c r="AUS22" s="187"/>
      <c r="AUT22" s="187"/>
      <c r="AUU22" s="187"/>
      <c r="AUV22" s="187"/>
      <c r="AUW22" s="187"/>
      <c r="AUX22" s="187"/>
      <c r="AUY22" s="187"/>
      <c r="AUZ22" s="187"/>
      <c r="AVA22" s="187"/>
      <c r="AVB22" s="187"/>
      <c r="AVC22" s="187"/>
      <c r="AVD22" s="187"/>
      <c r="AVE22" s="187"/>
      <c r="AVF22" s="187"/>
      <c r="AVG22" s="187"/>
      <c r="AVH22" s="187"/>
      <c r="AVI22" s="187"/>
      <c r="AVJ22" s="187"/>
      <c r="AVK22" s="187"/>
      <c r="AVL22" s="187"/>
      <c r="AVM22" s="187"/>
      <c r="AVN22" s="187"/>
      <c r="AVO22" s="187"/>
      <c r="AVP22" s="187"/>
      <c r="AVQ22" s="187"/>
      <c r="AVR22" s="187"/>
      <c r="AVS22" s="187"/>
      <c r="AVT22" s="187"/>
      <c r="AVU22" s="187"/>
      <c r="AVV22" s="187"/>
      <c r="AVW22" s="187"/>
      <c r="AVX22" s="187"/>
      <c r="AVY22" s="187"/>
      <c r="AVZ22" s="187"/>
      <c r="AWA22" s="187"/>
      <c r="AWB22" s="187"/>
      <c r="AWC22" s="187"/>
      <c r="AWD22" s="187"/>
      <c r="AWE22" s="187"/>
      <c r="AWF22" s="187"/>
      <c r="AWG22" s="187"/>
      <c r="AWH22" s="187"/>
      <c r="AWI22" s="187"/>
      <c r="AWJ22" s="187"/>
      <c r="AWK22" s="187"/>
      <c r="AWL22" s="187"/>
      <c r="AWM22" s="187"/>
      <c r="AWN22" s="187"/>
      <c r="AWO22" s="187"/>
      <c r="AWP22" s="187"/>
      <c r="AWQ22" s="187"/>
      <c r="AWR22" s="187"/>
      <c r="AWS22" s="187"/>
      <c r="AWT22" s="187"/>
      <c r="AWU22" s="187"/>
      <c r="AWV22" s="187"/>
      <c r="AWW22" s="187"/>
      <c r="AWX22" s="187"/>
      <c r="AWY22" s="187"/>
      <c r="AWZ22" s="187"/>
      <c r="AXA22" s="187"/>
      <c r="AXB22" s="187"/>
      <c r="AXC22" s="187"/>
      <c r="AXD22" s="187"/>
      <c r="AXE22" s="187"/>
      <c r="AXF22" s="187"/>
      <c r="AXG22" s="187"/>
      <c r="AXH22" s="187"/>
      <c r="AXI22" s="187"/>
      <c r="AXJ22" s="187"/>
      <c r="AXK22" s="187"/>
      <c r="AXL22" s="187"/>
      <c r="AXM22" s="187"/>
      <c r="AXN22" s="187"/>
      <c r="AXO22" s="187"/>
      <c r="AXP22" s="187"/>
      <c r="AXQ22" s="187"/>
      <c r="AXR22" s="187"/>
      <c r="AXS22" s="187"/>
      <c r="AXT22" s="187"/>
      <c r="AXU22" s="187"/>
      <c r="AXV22" s="187"/>
      <c r="AXW22" s="187"/>
      <c r="AXX22" s="187"/>
      <c r="AXY22" s="187"/>
      <c r="AXZ22" s="187"/>
      <c r="AYA22" s="187"/>
      <c r="AYB22" s="187"/>
      <c r="AYC22" s="187"/>
      <c r="AYD22" s="187"/>
      <c r="AYE22" s="187"/>
      <c r="AYF22" s="187"/>
      <c r="AYG22" s="187"/>
      <c r="AYH22" s="187"/>
      <c r="AYI22" s="187"/>
      <c r="AYJ22" s="187"/>
      <c r="AYK22" s="187"/>
      <c r="AYL22" s="187"/>
      <c r="AYM22" s="187"/>
      <c r="AYN22" s="187"/>
      <c r="AYO22" s="187"/>
      <c r="AYP22" s="187"/>
      <c r="AYQ22" s="187"/>
      <c r="AYR22" s="187"/>
      <c r="AYS22" s="187"/>
      <c r="AYT22" s="187"/>
      <c r="AYU22" s="187"/>
      <c r="AYV22" s="187"/>
      <c r="AYW22" s="187"/>
      <c r="AYX22" s="187"/>
      <c r="AYY22" s="187"/>
      <c r="AYZ22" s="187"/>
      <c r="AZA22" s="187"/>
      <c r="AZB22" s="187"/>
      <c r="AZC22" s="187"/>
      <c r="AZD22" s="187"/>
      <c r="AZE22" s="187"/>
      <c r="AZF22" s="187"/>
      <c r="AZG22" s="187"/>
      <c r="AZH22" s="187"/>
      <c r="AZI22" s="187"/>
      <c r="AZJ22" s="187"/>
      <c r="AZK22" s="187"/>
      <c r="AZL22" s="187"/>
      <c r="AZM22" s="187"/>
      <c r="AZN22" s="187"/>
      <c r="AZO22" s="187"/>
      <c r="AZP22" s="187"/>
      <c r="AZQ22" s="187"/>
      <c r="AZR22" s="187"/>
      <c r="AZS22" s="187"/>
      <c r="AZT22" s="187"/>
      <c r="AZU22" s="187"/>
      <c r="AZV22" s="187"/>
      <c r="AZW22" s="187"/>
      <c r="AZX22" s="187"/>
      <c r="AZY22" s="187"/>
      <c r="AZZ22" s="187"/>
      <c r="BAA22" s="187"/>
      <c r="BAB22" s="187"/>
      <c r="BAC22" s="187"/>
      <c r="BAD22" s="187"/>
      <c r="BAE22" s="187"/>
      <c r="BAF22" s="187"/>
      <c r="BAG22" s="187"/>
      <c r="BAH22" s="187"/>
      <c r="BAI22" s="187"/>
      <c r="BAJ22" s="187"/>
      <c r="BAK22" s="187"/>
      <c r="BAL22" s="187"/>
      <c r="BAM22" s="187"/>
      <c r="BAN22" s="187"/>
      <c r="BAO22" s="187"/>
      <c r="BAP22" s="187"/>
      <c r="BAQ22" s="187"/>
      <c r="BAR22" s="187"/>
      <c r="BAS22" s="187"/>
      <c r="BAT22" s="187"/>
      <c r="BAU22" s="187"/>
      <c r="BAV22" s="187"/>
      <c r="BAW22" s="187"/>
      <c r="BAX22" s="187"/>
      <c r="BAY22" s="187"/>
      <c r="BAZ22" s="187"/>
      <c r="BBA22" s="187"/>
      <c r="BBB22" s="187"/>
      <c r="BBC22" s="187"/>
      <c r="BBD22" s="187"/>
      <c r="BBE22" s="187"/>
      <c r="BBF22" s="187"/>
      <c r="BBG22" s="187"/>
      <c r="BBH22" s="187"/>
      <c r="BBI22" s="187"/>
      <c r="BBJ22" s="187"/>
      <c r="BBK22" s="187"/>
      <c r="BBL22" s="187"/>
      <c r="BBM22" s="187"/>
      <c r="BBN22" s="187"/>
      <c r="BBO22" s="187"/>
      <c r="BBP22" s="187"/>
      <c r="BBQ22" s="187"/>
      <c r="BBR22" s="187"/>
      <c r="BBS22" s="187"/>
      <c r="BBT22" s="187"/>
      <c r="BBU22" s="187"/>
      <c r="BBV22" s="187"/>
      <c r="BBW22" s="187"/>
      <c r="BBX22" s="187"/>
      <c r="BBY22" s="187"/>
      <c r="BBZ22" s="187"/>
      <c r="BCA22" s="187"/>
      <c r="BCB22" s="187"/>
      <c r="BCC22" s="187"/>
      <c r="BCD22" s="187"/>
      <c r="BCE22" s="187"/>
      <c r="BCF22" s="187"/>
      <c r="BCG22" s="187"/>
      <c r="BCH22" s="187"/>
      <c r="BCI22" s="187"/>
      <c r="BCJ22" s="187"/>
      <c r="BCK22" s="187"/>
      <c r="BCL22" s="187"/>
      <c r="BCM22" s="187"/>
      <c r="BCN22" s="187"/>
      <c r="BCO22" s="187"/>
      <c r="BCP22" s="187"/>
      <c r="BCQ22" s="187"/>
      <c r="BCR22" s="187"/>
      <c r="BCS22" s="187"/>
      <c r="BCT22" s="187"/>
      <c r="BCU22" s="187"/>
      <c r="BCV22" s="187"/>
      <c r="BCW22" s="187"/>
      <c r="BCX22" s="187"/>
      <c r="BCY22" s="187"/>
      <c r="BCZ22" s="187"/>
      <c r="BDA22" s="187"/>
      <c r="BDB22" s="187"/>
      <c r="BDC22" s="187"/>
      <c r="BDD22" s="187"/>
      <c r="BDE22" s="187"/>
      <c r="BDF22" s="187"/>
      <c r="BDG22" s="187"/>
      <c r="BDH22" s="187"/>
      <c r="BDI22" s="187"/>
      <c r="BDJ22" s="187"/>
      <c r="BDK22" s="187"/>
      <c r="BDL22" s="187"/>
      <c r="BDM22" s="187"/>
      <c r="BDN22" s="187"/>
      <c r="BDO22" s="187"/>
      <c r="BDP22" s="187"/>
      <c r="BDQ22" s="187"/>
      <c r="BDR22" s="187"/>
      <c r="BDS22" s="187"/>
      <c r="BDT22" s="187"/>
      <c r="BDU22" s="187"/>
      <c r="BDV22" s="187"/>
      <c r="BDW22" s="187"/>
      <c r="BDX22" s="187"/>
      <c r="BDY22" s="187"/>
      <c r="BDZ22" s="187"/>
      <c r="BEA22" s="187"/>
      <c r="BEB22" s="187"/>
      <c r="BEC22" s="187"/>
      <c r="BED22" s="187"/>
      <c r="BEE22" s="187"/>
      <c r="BEF22" s="187"/>
      <c r="BEG22" s="187"/>
      <c r="BEH22" s="187"/>
      <c r="BEI22" s="187"/>
      <c r="BEJ22" s="187"/>
      <c r="BEK22" s="187"/>
      <c r="BEL22" s="187"/>
      <c r="BEM22" s="187"/>
      <c r="BEN22" s="187"/>
      <c r="BEO22" s="187"/>
      <c r="BEP22" s="187"/>
      <c r="BEQ22" s="187"/>
      <c r="BER22" s="187"/>
      <c r="BES22" s="187"/>
      <c r="BET22" s="187"/>
      <c r="BEU22" s="187"/>
      <c r="BEV22" s="187"/>
      <c r="BEW22" s="187"/>
      <c r="BEX22" s="187"/>
      <c r="BEY22" s="187"/>
      <c r="BEZ22" s="187"/>
      <c r="BFA22" s="187"/>
      <c r="BFB22" s="187"/>
      <c r="BFC22" s="187"/>
      <c r="BFD22" s="187"/>
      <c r="BFE22" s="187"/>
      <c r="BFF22" s="187"/>
      <c r="BFG22" s="187"/>
      <c r="BFH22" s="187"/>
      <c r="BFI22" s="187"/>
      <c r="BFJ22" s="187"/>
      <c r="BFK22" s="187"/>
      <c r="BFL22" s="187"/>
      <c r="BFM22" s="187"/>
      <c r="BFN22" s="187"/>
      <c r="BFO22" s="187"/>
      <c r="BFP22" s="187"/>
      <c r="BFQ22" s="187"/>
      <c r="BFR22" s="187"/>
      <c r="BFS22" s="187"/>
      <c r="BFT22" s="187"/>
      <c r="BFU22" s="187"/>
      <c r="BFV22" s="187"/>
      <c r="BFW22" s="187"/>
      <c r="BFX22" s="187"/>
      <c r="BFY22" s="187"/>
      <c r="BFZ22" s="187"/>
      <c r="BGA22" s="187"/>
      <c r="BGB22" s="187"/>
      <c r="BGC22" s="187"/>
      <c r="BGD22" s="187"/>
      <c r="BGE22" s="187"/>
      <c r="BGF22" s="187"/>
      <c r="BGG22" s="187"/>
      <c r="BGH22" s="187"/>
      <c r="BGI22" s="187"/>
      <c r="BGJ22" s="187"/>
      <c r="BGK22" s="187"/>
      <c r="BGL22" s="187"/>
      <c r="BGM22" s="187"/>
      <c r="BGN22" s="187"/>
      <c r="BGO22" s="187"/>
      <c r="BGP22" s="187"/>
      <c r="BGQ22" s="187"/>
      <c r="BGR22" s="187"/>
      <c r="BGS22" s="187"/>
      <c r="BGT22" s="187"/>
      <c r="BGU22" s="187"/>
      <c r="BGV22" s="187"/>
      <c r="BGW22" s="187"/>
      <c r="BGX22" s="187"/>
      <c r="BGY22" s="187"/>
      <c r="BGZ22" s="187"/>
      <c r="BHA22" s="187"/>
      <c r="BHB22" s="187"/>
      <c r="BHC22" s="187"/>
      <c r="BHD22" s="187"/>
      <c r="BHE22" s="187"/>
      <c r="BHF22" s="187"/>
      <c r="BHG22" s="187"/>
      <c r="BHH22" s="187"/>
      <c r="BHI22" s="187"/>
      <c r="BHJ22" s="187"/>
      <c r="BHK22" s="187"/>
      <c r="BHL22" s="187"/>
      <c r="BHM22" s="187"/>
      <c r="BHN22" s="187"/>
      <c r="BHO22" s="187"/>
      <c r="BHP22" s="187"/>
      <c r="BHQ22" s="187"/>
      <c r="BHR22" s="187"/>
      <c r="BHS22" s="187"/>
      <c r="BHT22" s="187"/>
      <c r="BHU22" s="187"/>
      <c r="BHV22" s="187"/>
      <c r="BHW22" s="187"/>
      <c r="BHX22" s="187"/>
      <c r="BHY22" s="187"/>
      <c r="BHZ22" s="187"/>
      <c r="BIA22" s="187"/>
      <c r="BIB22" s="187"/>
      <c r="BIC22" s="187"/>
      <c r="BID22" s="187"/>
      <c r="BIE22" s="187"/>
      <c r="BIF22" s="187"/>
      <c r="BIG22" s="187"/>
      <c r="BIH22" s="187"/>
      <c r="BII22" s="187"/>
      <c r="BIJ22" s="187"/>
      <c r="BIK22" s="187"/>
      <c r="BIL22" s="187"/>
      <c r="BIM22" s="187"/>
      <c r="BIN22" s="187"/>
      <c r="BIO22" s="187"/>
      <c r="BIP22" s="187"/>
      <c r="BIQ22" s="187"/>
      <c r="BIR22" s="187"/>
      <c r="BIS22" s="187"/>
      <c r="BIT22" s="187"/>
      <c r="BIU22" s="187"/>
      <c r="BIV22" s="187"/>
      <c r="BIW22" s="187"/>
      <c r="BIX22" s="187"/>
      <c r="BIY22" s="187"/>
      <c r="BIZ22" s="187"/>
      <c r="BJA22" s="187"/>
      <c r="BJB22" s="187"/>
      <c r="BJC22" s="187"/>
      <c r="BJD22" s="187"/>
      <c r="BJE22" s="187"/>
      <c r="BJF22" s="187"/>
      <c r="BJG22" s="187"/>
      <c r="BJH22" s="187"/>
      <c r="BJI22" s="187"/>
      <c r="BJJ22" s="187"/>
      <c r="BJK22" s="187"/>
      <c r="BJL22" s="187"/>
      <c r="BJM22" s="187"/>
      <c r="BJN22" s="187"/>
      <c r="BJO22" s="187"/>
      <c r="BJP22" s="187"/>
      <c r="BJQ22" s="187"/>
      <c r="BJR22" s="187"/>
      <c r="BJS22" s="187"/>
      <c r="BJT22" s="187"/>
      <c r="BJU22" s="187"/>
      <c r="BJV22" s="187"/>
      <c r="BJW22" s="187"/>
      <c r="BJX22" s="187"/>
      <c r="BJY22" s="187"/>
      <c r="BJZ22" s="187"/>
      <c r="BKA22" s="187"/>
      <c r="BKB22" s="187"/>
      <c r="BKC22" s="187"/>
      <c r="BKD22" s="187"/>
      <c r="BKE22" s="187"/>
      <c r="BKF22" s="187"/>
      <c r="BKG22" s="187"/>
      <c r="BKH22" s="187"/>
      <c r="BKI22" s="187"/>
      <c r="BKJ22" s="187"/>
      <c r="BKK22" s="187"/>
      <c r="BKL22" s="187"/>
      <c r="BKM22" s="187"/>
      <c r="BKN22" s="187"/>
      <c r="BKO22" s="187"/>
      <c r="BKP22" s="187"/>
      <c r="BKQ22" s="187"/>
      <c r="BKR22" s="187"/>
      <c r="BKS22" s="187"/>
      <c r="BKT22" s="187"/>
      <c r="BKU22" s="187"/>
      <c r="BKV22" s="187"/>
      <c r="BKW22" s="187"/>
      <c r="BKX22" s="187"/>
      <c r="BKY22" s="187"/>
      <c r="BKZ22" s="187"/>
      <c r="BLA22" s="187"/>
      <c r="BLB22" s="187"/>
      <c r="BLC22" s="187"/>
      <c r="BLD22" s="187"/>
      <c r="BLE22" s="187"/>
      <c r="BLF22" s="187"/>
      <c r="BLG22" s="187"/>
      <c r="BLH22" s="187"/>
      <c r="BLI22" s="187"/>
      <c r="BLJ22" s="187"/>
      <c r="BLK22" s="187"/>
      <c r="BLL22" s="187"/>
      <c r="BLM22" s="187"/>
      <c r="BLN22" s="187"/>
      <c r="BLO22" s="187"/>
      <c r="BLP22" s="187"/>
      <c r="BLQ22" s="187"/>
      <c r="BLR22" s="187"/>
      <c r="BLS22" s="187"/>
      <c r="BLT22" s="187"/>
      <c r="BLU22" s="187"/>
      <c r="BLV22" s="187"/>
      <c r="BLW22" s="187"/>
      <c r="BLX22" s="187"/>
      <c r="BLY22" s="187"/>
      <c r="BLZ22" s="187"/>
      <c r="BMA22" s="187"/>
      <c r="BMB22" s="187"/>
      <c r="BMC22" s="187"/>
      <c r="BMD22" s="187"/>
      <c r="BME22" s="187"/>
      <c r="BMF22" s="187"/>
      <c r="BMG22" s="187"/>
      <c r="BMH22" s="187"/>
      <c r="BMI22" s="187"/>
      <c r="BMJ22" s="187"/>
      <c r="BMK22" s="187"/>
      <c r="BML22" s="187"/>
      <c r="BMM22" s="187"/>
      <c r="BMN22" s="187"/>
      <c r="BMO22" s="187"/>
      <c r="BMP22" s="187"/>
      <c r="BMQ22" s="187"/>
      <c r="BMR22" s="187"/>
      <c r="BMS22" s="187"/>
      <c r="BMT22" s="187"/>
      <c r="BMU22" s="187"/>
      <c r="BMV22" s="187"/>
      <c r="BMW22" s="187"/>
      <c r="BMX22" s="187"/>
      <c r="BMY22" s="187"/>
      <c r="BMZ22" s="187"/>
      <c r="BNA22" s="187"/>
      <c r="BNB22" s="187"/>
      <c r="BNC22" s="187"/>
      <c r="BND22" s="187"/>
      <c r="BNE22" s="187"/>
      <c r="BNF22" s="187"/>
      <c r="BNG22" s="187"/>
      <c r="BNH22" s="187"/>
      <c r="BNI22" s="187"/>
      <c r="BNJ22" s="187"/>
      <c r="BNK22" s="187"/>
      <c r="BNL22" s="187"/>
      <c r="BNM22" s="187"/>
      <c r="BNN22" s="187"/>
      <c r="BNO22" s="187"/>
      <c r="BNP22" s="187"/>
      <c r="BNQ22" s="187"/>
      <c r="BNR22" s="187"/>
      <c r="BNS22" s="187"/>
      <c r="BNT22" s="187"/>
      <c r="BNU22" s="187"/>
      <c r="BNV22" s="187"/>
      <c r="BNW22" s="187"/>
      <c r="BNX22" s="187"/>
      <c r="BNY22" s="187"/>
      <c r="BNZ22" s="187"/>
      <c r="BOA22" s="187"/>
      <c r="BOB22" s="187"/>
      <c r="BOC22" s="187"/>
      <c r="BOD22" s="187"/>
      <c r="BOE22" s="187"/>
      <c r="BOF22" s="187"/>
      <c r="BOG22" s="187"/>
      <c r="BOH22" s="187"/>
      <c r="BOI22" s="187"/>
      <c r="BOJ22" s="187"/>
      <c r="BOK22" s="187"/>
      <c r="BOL22" s="187"/>
      <c r="BOM22" s="187"/>
      <c r="BON22" s="187"/>
      <c r="BOO22" s="187"/>
      <c r="BOP22" s="187"/>
      <c r="BOQ22" s="187"/>
      <c r="BOR22" s="187"/>
      <c r="BOS22" s="187"/>
      <c r="BOT22" s="187"/>
      <c r="BOU22" s="187"/>
      <c r="BOV22" s="187"/>
      <c r="BOW22" s="187"/>
      <c r="BOX22" s="187"/>
      <c r="BOY22" s="187"/>
      <c r="BOZ22" s="187"/>
      <c r="BPA22" s="187"/>
      <c r="BPB22" s="187"/>
      <c r="BPC22" s="187"/>
      <c r="BPD22" s="187"/>
      <c r="BPE22" s="187"/>
      <c r="BPF22" s="187"/>
      <c r="BPG22" s="187"/>
      <c r="BPH22" s="187"/>
      <c r="BPI22" s="187"/>
      <c r="BPJ22" s="187"/>
      <c r="BPK22" s="187"/>
      <c r="BPL22" s="187"/>
      <c r="BPM22" s="187"/>
      <c r="BPN22" s="187"/>
      <c r="BPO22" s="187"/>
      <c r="BPP22" s="187"/>
      <c r="BPQ22" s="187"/>
      <c r="BPR22" s="187"/>
      <c r="BPS22" s="187"/>
      <c r="BPT22" s="187"/>
      <c r="BPU22" s="187"/>
      <c r="BPV22" s="187"/>
      <c r="BPW22" s="187"/>
      <c r="BPX22" s="187"/>
      <c r="BPY22" s="187"/>
      <c r="BPZ22" s="187"/>
      <c r="BQA22" s="187"/>
      <c r="BQB22" s="187"/>
      <c r="BQC22" s="187"/>
      <c r="BQD22" s="187"/>
      <c r="BQE22" s="187"/>
      <c r="BQF22" s="187"/>
      <c r="BQG22" s="187"/>
      <c r="BQH22" s="187"/>
      <c r="BQI22" s="187"/>
      <c r="BQJ22" s="187"/>
      <c r="BQK22" s="187"/>
      <c r="BQL22" s="187"/>
      <c r="BQM22" s="187"/>
      <c r="BQN22" s="187"/>
      <c r="BQO22" s="187"/>
      <c r="BQP22" s="187"/>
      <c r="BQQ22" s="187"/>
      <c r="BQR22" s="187"/>
      <c r="BQS22" s="187"/>
      <c r="BQT22" s="187"/>
      <c r="BQU22" s="187"/>
      <c r="BQV22" s="187"/>
      <c r="BQW22" s="187"/>
      <c r="BQX22" s="187"/>
      <c r="BQY22" s="187"/>
      <c r="BQZ22" s="187"/>
      <c r="BRA22" s="187"/>
      <c r="BRB22" s="187"/>
      <c r="BRC22" s="187"/>
      <c r="BRD22" s="187"/>
      <c r="BRE22" s="187"/>
      <c r="BRF22" s="187"/>
      <c r="BRG22" s="187"/>
      <c r="BRH22" s="187"/>
      <c r="BRI22" s="187"/>
      <c r="BRJ22" s="187"/>
      <c r="BRK22" s="187"/>
      <c r="BRL22" s="187"/>
      <c r="BRM22" s="187"/>
      <c r="BRN22" s="187"/>
      <c r="BRO22" s="187"/>
      <c r="BRP22" s="187"/>
      <c r="BRQ22" s="187"/>
      <c r="BRR22" s="187"/>
      <c r="BRS22" s="187"/>
      <c r="BRT22" s="187"/>
      <c r="BRU22" s="187"/>
      <c r="BRV22" s="187"/>
      <c r="BRW22" s="187"/>
      <c r="BRX22" s="187"/>
      <c r="BRY22" s="187"/>
      <c r="BRZ22" s="187"/>
      <c r="BSA22" s="187"/>
      <c r="BSB22" s="187"/>
      <c r="BSC22" s="187"/>
      <c r="BSD22" s="187"/>
      <c r="BSE22" s="187"/>
      <c r="BSF22" s="187"/>
      <c r="BSG22" s="187"/>
      <c r="BSH22" s="187"/>
      <c r="BSI22" s="187"/>
      <c r="BSJ22" s="187"/>
      <c r="BSK22" s="187"/>
      <c r="BSL22" s="187"/>
      <c r="BSM22" s="187"/>
      <c r="BSN22" s="187"/>
      <c r="BSO22" s="187"/>
      <c r="BSP22" s="187"/>
      <c r="BSQ22" s="187"/>
      <c r="BSR22" s="187"/>
      <c r="BSS22" s="187"/>
      <c r="BST22" s="187"/>
      <c r="BSU22" s="187"/>
      <c r="BSV22" s="187"/>
      <c r="BSW22" s="187"/>
      <c r="BSX22" s="187"/>
      <c r="BSY22" s="187"/>
      <c r="BSZ22" s="187"/>
      <c r="BTA22" s="187"/>
      <c r="BTB22" s="187"/>
      <c r="BTC22" s="187"/>
      <c r="BTD22" s="187"/>
      <c r="BTE22" s="187"/>
      <c r="BTF22" s="187"/>
      <c r="BTG22" s="187"/>
      <c r="BTH22" s="187"/>
      <c r="BTI22" s="187"/>
      <c r="BTJ22" s="187"/>
      <c r="BTK22" s="187"/>
      <c r="BTL22" s="187"/>
      <c r="BTM22" s="187"/>
      <c r="BTN22" s="187"/>
      <c r="BTO22" s="187"/>
      <c r="BTP22" s="187"/>
      <c r="BTQ22" s="187"/>
      <c r="BTR22" s="187"/>
      <c r="BTS22" s="187"/>
      <c r="BTT22" s="187"/>
      <c r="BTU22" s="187"/>
      <c r="BTV22" s="187"/>
      <c r="BTW22" s="187"/>
      <c r="BTX22" s="187"/>
      <c r="BTY22" s="187"/>
      <c r="BTZ22" s="187"/>
      <c r="BUA22" s="187"/>
      <c r="BUB22" s="187"/>
      <c r="BUC22" s="187"/>
      <c r="BUD22" s="187"/>
      <c r="BUE22" s="187"/>
      <c r="BUF22" s="187"/>
      <c r="BUG22" s="187"/>
      <c r="BUH22" s="187"/>
      <c r="BUI22" s="187"/>
      <c r="BUJ22" s="187"/>
      <c r="BUK22" s="187"/>
      <c r="BUL22" s="187"/>
      <c r="BUM22" s="187"/>
      <c r="BUN22" s="187"/>
      <c r="BUO22" s="187"/>
      <c r="BUP22" s="187"/>
      <c r="BUQ22" s="187"/>
      <c r="BUR22" s="187"/>
      <c r="BUS22" s="187"/>
      <c r="BUT22" s="187"/>
      <c r="BUU22" s="187"/>
      <c r="BUV22" s="187"/>
      <c r="BUW22" s="187"/>
      <c r="BUX22" s="187"/>
      <c r="BUY22" s="187"/>
      <c r="BUZ22" s="187"/>
      <c r="BVA22" s="187"/>
      <c r="BVB22" s="187"/>
      <c r="BVC22" s="187"/>
      <c r="BVD22" s="187"/>
      <c r="BVE22" s="187"/>
      <c r="BVF22" s="187"/>
      <c r="BVG22" s="187"/>
      <c r="BVH22" s="187"/>
      <c r="BVI22" s="187"/>
      <c r="BVJ22" s="187"/>
      <c r="BVK22" s="187"/>
      <c r="BVL22" s="187"/>
      <c r="BVM22" s="187"/>
      <c r="BVN22" s="187"/>
      <c r="BVO22" s="187"/>
      <c r="BVP22" s="187"/>
      <c r="BVQ22" s="187"/>
      <c r="BVR22" s="187"/>
      <c r="BVS22" s="187"/>
      <c r="BVT22" s="187"/>
      <c r="BVU22" s="187"/>
      <c r="BVV22" s="187"/>
      <c r="BVW22" s="187"/>
      <c r="BVX22" s="187"/>
      <c r="BVY22" s="187"/>
      <c r="BVZ22" s="187"/>
      <c r="BWA22" s="187"/>
      <c r="BWB22" s="187"/>
      <c r="BWC22" s="187"/>
      <c r="BWD22" s="187"/>
      <c r="BWE22" s="187"/>
      <c r="BWF22" s="187"/>
      <c r="BWG22" s="187"/>
      <c r="BWH22" s="187"/>
      <c r="BWI22" s="187"/>
      <c r="BWJ22" s="187"/>
      <c r="BWK22" s="187"/>
      <c r="BWL22" s="187"/>
      <c r="BWM22" s="187"/>
      <c r="BWN22" s="187"/>
      <c r="BWO22" s="187"/>
      <c r="BWP22" s="187"/>
      <c r="BWQ22" s="187"/>
      <c r="BWR22" s="187"/>
      <c r="BWS22" s="187"/>
      <c r="BWT22" s="187"/>
      <c r="BWU22" s="187"/>
      <c r="BWV22" s="187"/>
      <c r="BWW22" s="187"/>
      <c r="BWX22" s="187"/>
      <c r="BWY22" s="187"/>
      <c r="BWZ22" s="187"/>
      <c r="BXA22" s="187"/>
      <c r="BXB22" s="187"/>
      <c r="BXC22" s="187"/>
      <c r="BXD22" s="187"/>
      <c r="BXE22" s="187"/>
      <c r="BXF22" s="187"/>
      <c r="BXG22" s="187"/>
      <c r="BXH22" s="187"/>
      <c r="BXI22" s="187"/>
      <c r="BXJ22" s="187"/>
      <c r="BXK22" s="187"/>
      <c r="BXL22" s="187"/>
      <c r="BXM22" s="187"/>
      <c r="BXN22" s="187"/>
      <c r="BXO22" s="187"/>
      <c r="BXP22" s="187"/>
      <c r="BXQ22" s="187"/>
      <c r="BXR22" s="187"/>
      <c r="BXS22" s="187"/>
      <c r="BXT22" s="187"/>
      <c r="BXU22" s="187"/>
      <c r="BXV22" s="187"/>
      <c r="BXW22" s="187"/>
      <c r="BXX22" s="187"/>
      <c r="BXY22" s="187"/>
      <c r="BXZ22" s="187"/>
      <c r="BYA22" s="187"/>
      <c r="BYB22" s="187"/>
      <c r="BYC22" s="187"/>
      <c r="BYD22" s="187"/>
      <c r="BYE22" s="187"/>
      <c r="BYF22" s="187"/>
      <c r="BYG22" s="187"/>
      <c r="BYH22" s="187"/>
      <c r="BYI22" s="187"/>
      <c r="BYJ22" s="187"/>
      <c r="BYK22" s="187"/>
      <c r="BYL22" s="187"/>
      <c r="BYM22" s="187"/>
      <c r="BYN22" s="187"/>
      <c r="BYO22" s="187"/>
      <c r="BYP22" s="187"/>
      <c r="BYQ22" s="187"/>
      <c r="BYR22" s="187"/>
      <c r="BYS22" s="187"/>
      <c r="BYT22" s="187"/>
      <c r="BYU22" s="187"/>
      <c r="BYV22" s="187"/>
      <c r="BYW22" s="187"/>
      <c r="BYX22" s="187"/>
      <c r="BYY22" s="187"/>
      <c r="BYZ22" s="187"/>
      <c r="BZA22" s="187"/>
      <c r="BZB22" s="187"/>
      <c r="BZC22" s="187"/>
      <c r="BZD22" s="187"/>
      <c r="BZE22" s="187"/>
      <c r="BZF22" s="187"/>
      <c r="BZG22" s="187"/>
      <c r="BZH22" s="187"/>
      <c r="BZI22" s="187"/>
      <c r="BZJ22" s="187"/>
      <c r="BZK22" s="187"/>
      <c r="BZL22" s="187"/>
      <c r="BZM22" s="187"/>
      <c r="BZN22" s="187"/>
      <c r="BZO22" s="187"/>
      <c r="BZP22" s="187"/>
      <c r="BZQ22" s="187"/>
      <c r="BZR22" s="187"/>
      <c r="BZS22" s="187"/>
      <c r="BZT22" s="187"/>
      <c r="BZU22" s="187"/>
      <c r="BZV22" s="187"/>
      <c r="BZW22" s="187"/>
      <c r="BZX22" s="187"/>
      <c r="BZY22" s="187"/>
      <c r="BZZ22" s="187"/>
      <c r="CAA22" s="187"/>
      <c r="CAB22" s="187"/>
      <c r="CAC22" s="187"/>
      <c r="CAD22" s="187"/>
      <c r="CAE22" s="187"/>
      <c r="CAF22" s="187"/>
      <c r="CAG22" s="187"/>
      <c r="CAH22" s="187"/>
      <c r="CAI22" s="187"/>
      <c r="CAJ22" s="187"/>
      <c r="CAK22" s="187"/>
      <c r="CAL22" s="187"/>
      <c r="CAM22" s="187"/>
      <c r="CAN22" s="187"/>
      <c r="CAO22" s="187"/>
      <c r="CAP22" s="187"/>
      <c r="CAQ22" s="187"/>
      <c r="CAR22" s="187"/>
      <c r="CAS22" s="187"/>
      <c r="CAT22" s="187"/>
      <c r="CAU22" s="187"/>
      <c r="CAV22" s="187"/>
      <c r="CAW22" s="187"/>
      <c r="CAX22" s="187"/>
      <c r="CAY22" s="187"/>
      <c r="CAZ22" s="187"/>
      <c r="CBA22" s="187"/>
      <c r="CBB22" s="187"/>
      <c r="CBC22" s="187"/>
      <c r="CBD22" s="187"/>
      <c r="CBE22" s="187"/>
      <c r="CBF22" s="187"/>
      <c r="CBG22" s="187"/>
      <c r="CBH22" s="187"/>
      <c r="CBI22" s="187"/>
      <c r="CBJ22" s="187"/>
      <c r="CBK22" s="187"/>
      <c r="CBL22" s="187"/>
      <c r="CBM22" s="187"/>
      <c r="CBN22" s="187"/>
      <c r="CBO22" s="187"/>
      <c r="CBP22" s="187"/>
      <c r="CBQ22" s="187"/>
      <c r="CBR22" s="187"/>
      <c r="CBS22" s="187"/>
      <c r="CBT22" s="187"/>
      <c r="CBU22" s="187"/>
      <c r="CBV22" s="187"/>
      <c r="CBW22" s="187"/>
      <c r="CBX22" s="187"/>
      <c r="CBY22" s="187"/>
      <c r="CBZ22" s="187"/>
      <c r="CCA22" s="187"/>
      <c r="CCB22" s="187"/>
      <c r="CCC22" s="187"/>
      <c r="CCD22" s="187"/>
      <c r="CCE22" s="187"/>
      <c r="CCF22" s="187"/>
      <c r="CCG22" s="187"/>
      <c r="CCH22" s="187"/>
      <c r="CCI22" s="187"/>
      <c r="CCJ22" s="187"/>
      <c r="CCK22" s="187"/>
      <c r="CCL22" s="187"/>
      <c r="CCM22" s="187"/>
      <c r="CCN22" s="187"/>
      <c r="CCO22" s="187"/>
      <c r="CCP22" s="187"/>
      <c r="CCQ22" s="187"/>
      <c r="CCR22" s="187"/>
      <c r="CCS22" s="187"/>
      <c r="CCT22" s="187"/>
      <c r="CCU22" s="187"/>
      <c r="CCV22" s="187"/>
      <c r="CCW22" s="187"/>
      <c r="CCX22" s="187"/>
      <c r="CCY22" s="187"/>
      <c r="CCZ22" s="187"/>
      <c r="CDA22" s="187"/>
      <c r="CDB22" s="187"/>
      <c r="CDC22" s="187"/>
      <c r="CDD22" s="187"/>
      <c r="CDE22" s="187"/>
      <c r="CDF22" s="187"/>
      <c r="CDG22" s="187"/>
      <c r="CDH22" s="187"/>
      <c r="CDI22" s="187"/>
      <c r="CDJ22" s="187"/>
      <c r="CDK22" s="187"/>
      <c r="CDL22" s="187"/>
      <c r="CDM22" s="187"/>
      <c r="CDN22" s="187"/>
      <c r="CDO22" s="187"/>
      <c r="CDP22" s="187"/>
      <c r="CDQ22" s="187"/>
      <c r="CDR22" s="187"/>
      <c r="CDS22" s="187"/>
      <c r="CDT22" s="187"/>
      <c r="CDU22" s="187"/>
      <c r="CDV22" s="187"/>
      <c r="CDW22" s="187"/>
      <c r="CDX22" s="187"/>
      <c r="CDY22" s="187"/>
      <c r="CDZ22" s="187"/>
      <c r="CEA22" s="187"/>
      <c r="CEB22" s="187"/>
      <c r="CEC22" s="187"/>
      <c r="CED22" s="187"/>
      <c r="CEE22" s="187"/>
      <c r="CEF22" s="187"/>
      <c r="CEG22" s="187"/>
      <c r="CEH22" s="187"/>
      <c r="CEI22" s="187"/>
      <c r="CEJ22" s="187"/>
      <c r="CEK22" s="187"/>
      <c r="CEL22" s="187"/>
      <c r="CEM22" s="187"/>
      <c r="CEN22" s="187"/>
      <c r="CEO22" s="187"/>
      <c r="CEP22" s="187"/>
      <c r="CEQ22" s="187"/>
      <c r="CER22" s="187"/>
      <c r="CES22" s="187"/>
      <c r="CET22" s="187"/>
      <c r="CEU22" s="187"/>
      <c r="CEV22" s="187"/>
      <c r="CEW22" s="187"/>
      <c r="CEX22" s="187"/>
      <c r="CEY22" s="187"/>
      <c r="CEZ22" s="187"/>
      <c r="CFA22" s="187"/>
      <c r="CFB22" s="187"/>
      <c r="CFC22" s="187"/>
      <c r="CFD22" s="187"/>
      <c r="CFE22" s="187"/>
      <c r="CFF22" s="187"/>
      <c r="CFG22" s="187"/>
      <c r="CFH22" s="187"/>
      <c r="CFI22" s="187"/>
      <c r="CFJ22" s="187"/>
      <c r="CFK22" s="187"/>
      <c r="CFL22" s="187"/>
      <c r="CFM22" s="187"/>
      <c r="CFN22" s="187"/>
      <c r="CFO22" s="187"/>
      <c r="CFP22" s="187"/>
      <c r="CFQ22" s="187"/>
      <c r="CFR22" s="187"/>
      <c r="CFS22" s="187"/>
      <c r="CFT22" s="187"/>
      <c r="CFU22" s="187"/>
      <c r="CFV22" s="187"/>
      <c r="CFW22" s="187"/>
      <c r="CFX22" s="187"/>
      <c r="CFY22" s="187"/>
      <c r="CFZ22" s="187"/>
      <c r="CGA22" s="187"/>
      <c r="CGB22" s="187"/>
      <c r="CGC22" s="187"/>
      <c r="CGD22" s="187"/>
      <c r="CGE22" s="187"/>
      <c r="CGF22" s="187"/>
      <c r="CGG22" s="187"/>
      <c r="CGH22" s="187"/>
      <c r="CGI22" s="187"/>
      <c r="CGJ22" s="187"/>
      <c r="CGK22" s="187"/>
      <c r="CGL22" s="187"/>
      <c r="CGM22" s="187"/>
      <c r="CGN22" s="187"/>
      <c r="CGO22" s="187"/>
      <c r="CGP22" s="187"/>
      <c r="CGQ22" s="187"/>
      <c r="CGR22" s="187"/>
      <c r="CGS22" s="187"/>
      <c r="CGT22" s="187"/>
      <c r="CGU22" s="187"/>
      <c r="CGV22" s="187"/>
      <c r="CGW22" s="187"/>
      <c r="CGX22" s="187"/>
      <c r="CGY22" s="187"/>
      <c r="CGZ22" s="187"/>
      <c r="CHA22" s="187"/>
      <c r="CHB22" s="187"/>
      <c r="CHC22" s="187"/>
      <c r="CHD22" s="187"/>
      <c r="CHE22" s="187"/>
      <c r="CHF22" s="187"/>
      <c r="CHG22" s="187"/>
      <c r="CHH22" s="187"/>
      <c r="CHI22" s="187"/>
      <c r="CHJ22" s="187"/>
      <c r="CHK22" s="187"/>
      <c r="CHL22" s="187"/>
      <c r="CHM22" s="187"/>
      <c r="CHN22" s="187"/>
      <c r="CHO22" s="187"/>
      <c r="CHP22" s="187"/>
      <c r="CHQ22" s="187"/>
      <c r="CHR22" s="187"/>
      <c r="CHS22" s="187"/>
      <c r="CHT22" s="187"/>
      <c r="CHU22" s="187"/>
      <c r="CHV22" s="187"/>
      <c r="CHW22" s="187"/>
      <c r="CHX22" s="187"/>
      <c r="CHY22" s="187"/>
      <c r="CHZ22" s="187"/>
      <c r="CIA22" s="187"/>
      <c r="CIB22" s="187"/>
      <c r="CIC22" s="187"/>
      <c r="CID22" s="187"/>
      <c r="CIE22" s="187"/>
      <c r="CIF22" s="187"/>
      <c r="CIG22" s="187"/>
      <c r="CIH22" s="187"/>
      <c r="CII22" s="187"/>
      <c r="CIJ22" s="187"/>
      <c r="CIK22" s="187"/>
      <c r="CIL22" s="187"/>
      <c r="CIM22" s="187"/>
      <c r="CIN22" s="187"/>
      <c r="CIO22" s="187"/>
      <c r="CIP22" s="187"/>
      <c r="CIQ22" s="187"/>
      <c r="CIR22" s="187"/>
      <c r="CIS22" s="187"/>
      <c r="CIT22" s="187"/>
      <c r="CIU22" s="187"/>
      <c r="CIV22" s="187"/>
      <c r="CIW22" s="187"/>
      <c r="CIX22" s="187"/>
      <c r="CIY22" s="187"/>
      <c r="CIZ22" s="187"/>
      <c r="CJA22" s="187"/>
      <c r="CJB22" s="187"/>
      <c r="CJC22" s="187"/>
      <c r="CJD22" s="187"/>
      <c r="CJE22" s="187"/>
      <c r="CJF22" s="187"/>
      <c r="CJG22" s="187"/>
      <c r="CJH22" s="187"/>
      <c r="CJI22" s="187"/>
      <c r="CJJ22" s="187"/>
      <c r="CJK22" s="187"/>
      <c r="CJL22" s="187"/>
      <c r="CJM22" s="187"/>
      <c r="CJN22" s="187"/>
      <c r="CJO22" s="187"/>
      <c r="CJP22" s="187"/>
      <c r="CJQ22" s="187"/>
      <c r="CJR22" s="187"/>
      <c r="CJS22" s="187"/>
      <c r="CJT22" s="187"/>
      <c r="CJU22" s="187"/>
      <c r="CJV22" s="187"/>
      <c r="CJW22" s="187"/>
      <c r="CJX22" s="187"/>
      <c r="CJY22" s="187"/>
      <c r="CJZ22" s="187"/>
      <c r="CKA22" s="187"/>
      <c r="CKB22" s="187"/>
      <c r="CKC22" s="187"/>
      <c r="CKD22" s="187"/>
      <c r="CKE22" s="187"/>
      <c r="CKF22" s="187"/>
      <c r="CKG22" s="187"/>
      <c r="CKH22" s="187"/>
      <c r="CKI22" s="187"/>
      <c r="CKJ22" s="187"/>
      <c r="CKK22" s="187"/>
      <c r="CKL22" s="187"/>
      <c r="CKM22" s="187"/>
      <c r="CKN22" s="187"/>
      <c r="CKO22" s="187"/>
      <c r="CKP22" s="187"/>
      <c r="CKQ22" s="187"/>
      <c r="CKR22" s="187"/>
      <c r="CKS22" s="187"/>
      <c r="CKT22" s="187"/>
      <c r="CKU22" s="187"/>
      <c r="CKV22" s="187"/>
      <c r="CKW22" s="187"/>
      <c r="CKX22" s="187"/>
      <c r="CKY22" s="187"/>
      <c r="CKZ22" s="187"/>
      <c r="CLA22" s="187"/>
      <c r="CLB22" s="187"/>
      <c r="CLC22" s="187"/>
      <c r="CLD22" s="187"/>
      <c r="CLE22" s="187"/>
      <c r="CLF22" s="187"/>
      <c r="CLG22" s="187"/>
      <c r="CLH22" s="187"/>
      <c r="CLI22" s="187"/>
      <c r="CLJ22" s="187"/>
      <c r="CLK22" s="187"/>
      <c r="CLL22" s="187"/>
      <c r="CLM22" s="187"/>
      <c r="CLN22" s="187"/>
      <c r="CLO22" s="187"/>
      <c r="CLP22" s="187"/>
      <c r="CLQ22" s="187"/>
      <c r="CLR22" s="187"/>
      <c r="CLS22" s="187"/>
      <c r="CLT22" s="187"/>
      <c r="CLU22" s="187"/>
      <c r="CLV22" s="187"/>
      <c r="CLW22" s="187"/>
      <c r="CLX22" s="187"/>
      <c r="CLY22" s="187"/>
      <c r="CLZ22" s="187"/>
      <c r="CMA22" s="187"/>
      <c r="CMB22" s="187"/>
      <c r="CMC22" s="187"/>
      <c r="CMD22" s="187"/>
      <c r="CME22" s="187"/>
      <c r="CMF22" s="187"/>
      <c r="CMG22" s="187"/>
      <c r="CMH22" s="187"/>
      <c r="CMI22" s="187"/>
      <c r="CMJ22" s="187"/>
      <c r="CMK22" s="187"/>
      <c r="CML22" s="187"/>
      <c r="CMM22" s="187"/>
      <c r="CMN22" s="187"/>
      <c r="CMO22" s="187"/>
      <c r="CMP22" s="187"/>
      <c r="CMQ22" s="187"/>
      <c r="CMR22" s="187"/>
      <c r="CMS22" s="187"/>
      <c r="CMT22" s="187"/>
      <c r="CMU22" s="187"/>
      <c r="CMV22" s="187"/>
      <c r="CMW22" s="187"/>
      <c r="CMX22" s="187"/>
      <c r="CMY22" s="187"/>
      <c r="CMZ22" s="187"/>
      <c r="CNA22" s="187"/>
      <c r="CNB22" s="187"/>
      <c r="CNC22" s="187"/>
      <c r="CND22" s="187"/>
      <c r="CNE22" s="187"/>
      <c r="CNF22" s="187"/>
      <c r="CNG22" s="187"/>
      <c r="CNH22" s="187"/>
      <c r="CNI22" s="187"/>
      <c r="CNJ22" s="187"/>
      <c r="CNK22" s="187"/>
      <c r="CNL22" s="187"/>
      <c r="CNM22" s="187"/>
      <c r="CNN22" s="187"/>
      <c r="CNO22" s="187"/>
      <c r="CNP22" s="187"/>
      <c r="CNQ22" s="187"/>
      <c r="CNR22" s="187"/>
      <c r="CNS22" s="187"/>
      <c r="CNT22" s="187"/>
      <c r="CNU22" s="187"/>
      <c r="CNV22" s="187"/>
      <c r="CNW22" s="187"/>
      <c r="CNX22" s="187"/>
      <c r="CNY22" s="187"/>
      <c r="CNZ22" s="187"/>
      <c r="COA22" s="187"/>
      <c r="COB22" s="187"/>
      <c r="COC22" s="187"/>
      <c r="COD22" s="187"/>
      <c r="COE22" s="187"/>
      <c r="COF22" s="187"/>
      <c r="COG22" s="187"/>
      <c r="COH22" s="187"/>
      <c r="COI22" s="187"/>
      <c r="COJ22" s="187"/>
      <c r="COK22" s="187"/>
      <c r="COL22" s="187"/>
      <c r="COM22" s="187"/>
      <c r="CON22" s="187"/>
      <c r="COO22" s="187"/>
      <c r="COP22" s="187"/>
      <c r="COQ22" s="187"/>
      <c r="COR22" s="187"/>
      <c r="COS22" s="187"/>
      <c r="COT22" s="187"/>
      <c r="COU22" s="187"/>
      <c r="COV22" s="187"/>
      <c r="COW22" s="187"/>
      <c r="COX22" s="187"/>
      <c r="COY22" s="187"/>
      <c r="COZ22" s="187"/>
      <c r="CPA22" s="187"/>
      <c r="CPB22" s="187"/>
      <c r="CPC22" s="187"/>
      <c r="CPD22" s="187"/>
      <c r="CPE22" s="187"/>
      <c r="CPF22" s="187"/>
      <c r="CPG22" s="187"/>
      <c r="CPH22" s="187"/>
      <c r="CPI22" s="187"/>
      <c r="CPJ22" s="187"/>
      <c r="CPK22" s="187"/>
      <c r="CPL22" s="187"/>
      <c r="CPM22" s="187"/>
      <c r="CPN22" s="187"/>
      <c r="CPO22" s="187"/>
      <c r="CPP22" s="187"/>
      <c r="CPQ22" s="187"/>
      <c r="CPR22" s="187"/>
      <c r="CPS22" s="187"/>
      <c r="CPT22" s="187"/>
      <c r="CPU22" s="187"/>
      <c r="CPV22" s="187"/>
      <c r="CPW22" s="187"/>
      <c r="CPX22" s="187"/>
      <c r="CPY22" s="187"/>
      <c r="CPZ22" s="187"/>
      <c r="CQA22" s="187"/>
      <c r="CQB22" s="187"/>
      <c r="CQC22" s="187"/>
      <c r="CQD22" s="187"/>
      <c r="CQE22" s="187"/>
      <c r="CQF22" s="187"/>
      <c r="CQG22" s="187"/>
      <c r="CQH22" s="187"/>
      <c r="CQI22" s="187"/>
      <c r="CQJ22" s="187"/>
      <c r="CQK22" s="187"/>
      <c r="CQL22" s="187"/>
      <c r="CQM22" s="187"/>
      <c r="CQN22" s="187"/>
      <c r="CQO22" s="187"/>
      <c r="CQP22" s="187"/>
      <c r="CQQ22" s="187"/>
      <c r="CQR22" s="187"/>
      <c r="CQS22" s="187"/>
      <c r="CQT22" s="187"/>
      <c r="CQU22" s="187"/>
      <c r="CQV22" s="187"/>
      <c r="CQW22" s="187"/>
      <c r="CQX22" s="187"/>
      <c r="CQY22" s="187"/>
      <c r="CQZ22" s="187"/>
      <c r="CRA22" s="187"/>
      <c r="CRB22" s="187"/>
      <c r="CRC22" s="187"/>
      <c r="CRD22" s="187"/>
      <c r="CRE22" s="187"/>
      <c r="CRF22" s="187"/>
      <c r="CRG22" s="187"/>
      <c r="CRH22" s="187"/>
      <c r="CRI22" s="187"/>
      <c r="CRJ22" s="187"/>
      <c r="CRK22" s="187"/>
      <c r="CRL22" s="187"/>
      <c r="CRM22" s="187"/>
      <c r="CRN22" s="187"/>
      <c r="CRO22" s="187"/>
      <c r="CRP22" s="187"/>
      <c r="CRQ22" s="187"/>
      <c r="CRR22" s="187"/>
      <c r="CRS22" s="187"/>
      <c r="CRT22" s="187"/>
      <c r="CRU22" s="187"/>
      <c r="CRV22" s="187"/>
      <c r="CRW22" s="187"/>
      <c r="CRX22" s="187"/>
      <c r="CRY22" s="187"/>
      <c r="CRZ22" s="187"/>
      <c r="CSA22" s="187"/>
      <c r="CSB22" s="187"/>
      <c r="CSC22" s="187"/>
      <c r="CSD22" s="187"/>
      <c r="CSE22" s="187"/>
      <c r="CSF22" s="187"/>
      <c r="CSG22" s="187"/>
      <c r="CSH22" s="187"/>
      <c r="CSI22" s="187"/>
      <c r="CSJ22" s="187"/>
      <c r="CSK22" s="187"/>
      <c r="CSL22" s="187"/>
      <c r="CSM22" s="187"/>
      <c r="CSN22" s="187"/>
      <c r="CSO22" s="187"/>
      <c r="CSP22" s="187"/>
      <c r="CSQ22" s="187"/>
      <c r="CSR22" s="187"/>
      <c r="CSS22" s="187"/>
      <c r="CST22" s="187"/>
      <c r="CSU22" s="187"/>
      <c r="CSV22" s="187"/>
      <c r="CSW22" s="187"/>
      <c r="CSX22" s="187"/>
      <c r="CSY22" s="187"/>
      <c r="CSZ22" s="187"/>
      <c r="CTA22" s="187"/>
      <c r="CTB22" s="187"/>
      <c r="CTC22" s="187"/>
      <c r="CTD22" s="187"/>
      <c r="CTE22" s="187"/>
      <c r="CTF22" s="187"/>
      <c r="CTG22" s="187"/>
      <c r="CTH22" s="187"/>
      <c r="CTI22" s="187"/>
      <c r="CTJ22" s="187"/>
      <c r="CTK22" s="187"/>
      <c r="CTL22" s="187"/>
      <c r="CTM22" s="187"/>
      <c r="CTN22" s="187"/>
      <c r="CTO22" s="187"/>
      <c r="CTP22" s="187"/>
      <c r="CTQ22" s="187"/>
      <c r="CTR22" s="187"/>
      <c r="CTS22" s="187"/>
      <c r="CTT22" s="187"/>
      <c r="CTU22" s="187"/>
      <c r="CTV22" s="187"/>
      <c r="CTW22" s="187"/>
      <c r="CTX22" s="187"/>
      <c r="CTY22" s="187"/>
      <c r="CTZ22" s="187"/>
      <c r="CUA22" s="187"/>
      <c r="CUB22" s="187"/>
      <c r="CUC22" s="187"/>
      <c r="CUD22" s="187"/>
      <c r="CUE22" s="187"/>
      <c r="CUF22" s="187"/>
      <c r="CUG22" s="187"/>
      <c r="CUH22" s="187"/>
      <c r="CUI22" s="187"/>
      <c r="CUJ22" s="187"/>
      <c r="CUK22" s="187"/>
      <c r="CUL22" s="187"/>
      <c r="CUM22" s="187"/>
      <c r="CUN22" s="187"/>
      <c r="CUO22" s="187"/>
      <c r="CUP22" s="187"/>
      <c r="CUQ22" s="187"/>
      <c r="CUR22" s="187"/>
      <c r="CUS22" s="187"/>
      <c r="CUT22" s="187"/>
      <c r="CUU22" s="187"/>
      <c r="CUV22" s="187"/>
      <c r="CUW22" s="187"/>
      <c r="CUX22" s="187"/>
      <c r="CUY22" s="187"/>
      <c r="CUZ22" s="187"/>
      <c r="CVA22" s="187"/>
      <c r="CVB22" s="187"/>
      <c r="CVC22" s="187"/>
      <c r="CVD22" s="187"/>
      <c r="CVE22" s="187"/>
      <c r="CVF22" s="187"/>
      <c r="CVG22" s="187"/>
      <c r="CVH22" s="187"/>
      <c r="CVI22" s="187"/>
      <c r="CVJ22" s="187"/>
      <c r="CVK22" s="187"/>
      <c r="CVL22" s="187"/>
      <c r="CVM22" s="187"/>
      <c r="CVN22" s="187"/>
      <c r="CVO22" s="187"/>
      <c r="CVP22" s="187"/>
      <c r="CVQ22" s="187"/>
      <c r="CVR22" s="187"/>
      <c r="CVS22" s="187"/>
      <c r="CVT22" s="187"/>
      <c r="CVU22" s="187"/>
      <c r="CVV22" s="187"/>
      <c r="CVW22" s="187"/>
      <c r="CVX22" s="187"/>
      <c r="CVY22" s="187"/>
      <c r="CVZ22" s="187"/>
      <c r="CWA22" s="187"/>
      <c r="CWB22" s="187"/>
      <c r="CWC22" s="187"/>
      <c r="CWD22" s="187"/>
      <c r="CWE22" s="187"/>
      <c r="CWF22" s="187"/>
      <c r="CWG22" s="187"/>
      <c r="CWH22" s="187"/>
      <c r="CWI22" s="187"/>
      <c r="CWJ22" s="187"/>
      <c r="CWK22" s="187"/>
      <c r="CWL22" s="187"/>
      <c r="CWM22" s="187"/>
      <c r="CWN22" s="187"/>
      <c r="CWO22" s="187"/>
      <c r="CWP22" s="187"/>
      <c r="CWQ22" s="187"/>
      <c r="CWR22" s="187"/>
      <c r="CWS22" s="187"/>
      <c r="CWT22" s="187"/>
      <c r="CWU22" s="187"/>
      <c r="CWV22" s="187"/>
      <c r="CWW22" s="187"/>
      <c r="CWX22" s="187"/>
      <c r="CWY22" s="187"/>
      <c r="CWZ22" s="187"/>
      <c r="CXA22" s="187"/>
      <c r="CXB22" s="187"/>
      <c r="CXC22" s="187"/>
      <c r="CXD22" s="187"/>
      <c r="CXE22" s="187"/>
      <c r="CXF22" s="187"/>
      <c r="CXG22" s="187"/>
      <c r="CXH22" s="187"/>
      <c r="CXI22" s="187"/>
      <c r="CXJ22" s="187"/>
      <c r="CXK22" s="187"/>
      <c r="CXL22" s="187"/>
      <c r="CXM22" s="187"/>
      <c r="CXN22" s="187"/>
      <c r="CXO22" s="187"/>
      <c r="CXP22" s="187"/>
      <c r="CXQ22" s="187"/>
      <c r="CXR22" s="187"/>
      <c r="CXS22" s="187"/>
      <c r="CXT22" s="187"/>
      <c r="CXU22" s="187"/>
      <c r="CXV22" s="187"/>
      <c r="CXW22" s="187"/>
      <c r="CXX22" s="187"/>
      <c r="CXY22" s="187"/>
      <c r="CXZ22" s="187"/>
      <c r="CYA22" s="187"/>
      <c r="CYB22" s="187"/>
      <c r="CYC22" s="187"/>
      <c r="CYD22" s="187"/>
      <c r="CYE22" s="187"/>
      <c r="CYF22" s="187"/>
      <c r="CYG22" s="187"/>
      <c r="CYH22" s="187"/>
      <c r="CYI22" s="187"/>
      <c r="CYJ22" s="187"/>
      <c r="CYK22" s="187"/>
      <c r="CYL22" s="187"/>
      <c r="CYM22" s="187"/>
      <c r="CYN22" s="187"/>
      <c r="CYO22" s="187"/>
      <c r="CYP22" s="187"/>
      <c r="CYQ22" s="187"/>
      <c r="CYR22" s="187"/>
      <c r="CYS22" s="187"/>
      <c r="CYT22" s="187"/>
      <c r="CYU22" s="187"/>
      <c r="CYV22" s="187"/>
      <c r="CYW22" s="187"/>
      <c r="CYX22" s="187"/>
      <c r="CYY22" s="187"/>
      <c r="CYZ22" s="187"/>
      <c r="CZA22" s="187"/>
      <c r="CZB22" s="187"/>
      <c r="CZC22" s="187"/>
      <c r="CZD22" s="187"/>
      <c r="CZE22" s="187"/>
      <c r="CZF22" s="187"/>
      <c r="CZG22" s="187"/>
      <c r="CZH22" s="187"/>
      <c r="CZI22" s="187"/>
      <c r="CZJ22" s="187"/>
      <c r="CZK22" s="187"/>
      <c r="CZL22" s="187"/>
      <c r="CZM22" s="187"/>
      <c r="CZN22" s="187"/>
      <c r="CZO22" s="187"/>
      <c r="CZP22" s="187"/>
      <c r="CZQ22" s="187"/>
      <c r="CZR22" s="187"/>
      <c r="CZS22" s="187"/>
      <c r="CZT22" s="187"/>
      <c r="CZU22" s="187"/>
      <c r="CZV22" s="187"/>
      <c r="CZW22" s="187"/>
      <c r="CZX22" s="187"/>
      <c r="CZY22" s="187"/>
      <c r="CZZ22" s="187"/>
      <c r="DAA22" s="187"/>
      <c r="DAB22" s="187"/>
      <c r="DAC22" s="187"/>
      <c r="DAD22" s="187"/>
      <c r="DAE22" s="187"/>
      <c r="DAF22" s="187"/>
      <c r="DAG22" s="187"/>
      <c r="DAH22" s="187"/>
      <c r="DAI22" s="187"/>
      <c r="DAJ22" s="187"/>
      <c r="DAK22" s="187"/>
      <c r="DAL22" s="187"/>
      <c r="DAM22" s="187"/>
      <c r="DAN22" s="187"/>
      <c r="DAO22" s="187"/>
      <c r="DAP22" s="187"/>
      <c r="DAQ22" s="187"/>
      <c r="DAR22" s="187"/>
      <c r="DAS22" s="187"/>
      <c r="DAT22" s="187"/>
      <c r="DAU22" s="187"/>
      <c r="DAV22" s="187"/>
      <c r="DAW22" s="187"/>
      <c r="DAX22" s="187"/>
      <c r="DAY22" s="187"/>
      <c r="DAZ22" s="187"/>
      <c r="DBA22" s="187"/>
      <c r="DBB22" s="187"/>
      <c r="DBC22" s="187"/>
      <c r="DBD22" s="187"/>
      <c r="DBE22" s="187"/>
      <c r="DBF22" s="187"/>
      <c r="DBG22" s="187"/>
      <c r="DBH22" s="187"/>
      <c r="DBI22" s="187"/>
      <c r="DBJ22" s="187"/>
      <c r="DBK22" s="187"/>
      <c r="DBL22" s="187"/>
      <c r="DBM22" s="187"/>
      <c r="DBN22" s="187"/>
      <c r="DBO22" s="187"/>
      <c r="DBP22" s="187"/>
      <c r="DBQ22" s="187"/>
      <c r="DBR22" s="187"/>
      <c r="DBS22" s="187"/>
      <c r="DBT22" s="187"/>
      <c r="DBU22" s="187"/>
      <c r="DBV22" s="187"/>
      <c r="DBW22" s="187"/>
      <c r="DBX22" s="187"/>
      <c r="DBY22" s="187"/>
      <c r="DBZ22" s="187"/>
      <c r="DCA22" s="187"/>
      <c r="DCB22" s="187"/>
      <c r="DCC22" s="187"/>
      <c r="DCD22" s="187"/>
      <c r="DCE22" s="187"/>
      <c r="DCF22" s="187"/>
      <c r="DCG22" s="187"/>
      <c r="DCH22" s="187"/>
      <c r="DCI22" s="187"/>
      <c r="DCJ22" s="187"/>
      <c r="DCK22" s="187"/>
      <c r="DCL22" s="187"/>
      <c r="DCM22" s="187"/>
      <c r="DCN22" s="187"/>
      <c r="DCO22" s="187"/>
      <c r="DCP22" s="187"/>
      <c r="DCQ22" s="187"/>
      <c r="DCR22" s="187"/>
      <c r="DCS22" s="187"/>
      <c r="DCT22" s="187"/>
      <c r="DCU22" s="187"/>
      <c r="DCV22" s="187"/>
      <c r="DCW22" s="187"/>
      <c r="DCX22" s="187"/>
      <c r="DCY22" s="187"/>
      <c r="DCZ22" s="187"/>
      <c r="DDA22" s="187"/>
      <c r="DDB22" s="187"/>
      <c r="DDC22" s="187"/>
      <c r="DDD22" s="187"/>
      <c r="DDE22" s="187"/>
      <c r="DDF22" s="187"/>
      <c r="DDG22" s="187"/>
      <c r="DDH22" s="187"/>
      <c r="DDI22" s="187"/>
      <c r="DDJ22" s="187"/>
      <c r="DDK22" s="187"/>
      <c r="DDL22" s="187"/>
      <c r="DDM22" s="187"/>
      <c r="DDN22" s="187"/>
      <c r="DDO22" s="187"/>
      <c r="DDP22" s="187"/>
      <c r="DDQ22" s="187"/>
      <c r="DDR22" s="187"/>
      <c r="DDS22" s="187"/>
      <c r="DDT22" s="187"/>
      <c r="DDU22" s="187"/>
      <c r="DDV22" s="187"/>
      <c r="DDW22" s="187"/>
      <c r="DDX22" s="187"/>
      <c r="DDY22" s="187"/>
      <c r="DDZ22" s="187"/>
      <c r="DEA22" s="187"/>
      <c r="DEB22" s="187"/>
      <c r="DEC22" s="187"/>
      <c r="DED22" s="187"/>
      <c r="DEE22" s="187"/>
      <c r="DEF22" s="187"/>
      <c r="DEG22" s="187"/>
      <c r="DEH22" s="187"/>
      <c r="DEI22" s="187"/>
      <c r="DEJ22" s="187"/>
      <c r="DEK22" s="187"/>
      <c r="DEL22" s="187"/>
      <c r="DEM22" s="187"/>
      <c r="DEN22" s="187"/>
      <c r="DEO22" s="187"/>
      <c r="DEP22" s="187"/>
      <c r="DEQ22" s="187"/>
      <c r="DER22" s="187"/>
      <c r="DES22" s="187"/>
      <c r="DET22" s="187"/>
      <c r="DEU22" s="187"/>
      <c r="DEV22" s="187"/>
      <c r="DEW22" s="187"/>
      <c r="DEX22" s="187"/>
      <c r="DEY22" s="187"/>
      <c r="DEZ22" s="187"/>
      <c r="DFA22" s="187"/>
      <c r="DFB22" s="187"/>
      <c r="DFC22" s="187"/>
      <c r="DFD22" s="187"/>
      <c r="DFE22" s="187"/>
      <c r="DFF22" s="187"/>
      <c r="DFG22" s="187"/>
      <c r="DFH22" s="187"/>
      <c r="DFI22" s="187"/>
      <c r="DFJ22" s="187"/>
      <c r="DFK22" s="187"/>
      <c r="DFL22" s="187"/>
      <c r="DFM22" s="187"/>
      <c r="DFN22" s="187"/>
      <c r="DFO22" s="187"/>
      <c r="DFP22" s="187"/>
      <c r="DFQ22" s="187"/>
      <c r="DFR22" s="187"/>
      <c r="DFS22" s="187"/>
      <c r="DFT22" s="187"/>
      <c r="DFU22" s="187"/>
      <c r="DFV22" s="187"/>
      <c r="DFW22" s="187"/>
      <c r="DFX22" s="187"/>
      <c r="DFY22" s="187"/>
      <c r="DFZ22" s="187"/>
      <c r="DGA22" s="187"/>
      <c r="DGB22" s="187"/>
      <c r="DGC22" s="187"/>
      <c r="DGD22" s="187"/>
      <c r="DGE22" s="187"/>
      <c r="DGF22" s="187"/>
      <c r="DGG22" s="187"/>
      <c r="DGH22" s="187"/>
      <c r="DGI22" s="187"/>
      <c r="DGJ22" s="187"/>
      <c r="DGK22" s="187"/>
      <c r="DGL22" s="187"/>
      <c r="DGM22" s="187"/>
      <c r="DGN22" s="187"/>
      <c r="DGO22" s="187"/>
      <c r="DGP22" s="187"/>
      <c r="DGQ22" s="187"/>
      <c r="DGR22" s="187"/>
      <c r="DGS22" s="187"/>
      <c r="DGT22" s="187"/>
      <c r="DGU22" s="187"/>
      <c r="DGV22" s="187"/>
      <c r="DGW22" s="187"/>
      <c r="DGX22" s="187"/>
      <c r="DGY22" s="187"/>
      <c r="DGZ22" s="187"/>
      <c r="DHA22" s="187"/>
      <c r="DHB22" s="187"/>
      <c r="DHC22" s="187"/>
      <c r="DHD22" s="187"/>
      <c r="DHE22" s="187"/>
      <c r="DHF22" s="187"/>
      <c r="DHG22" s="187"/>
      <c r="DHH22" s="187"/>
      <c r="DHI22" s="187"/>
      <c r="DHJ22" s="187"/>
      <c r="DHK22" s="187"/>
      <c r="DHL22" s="187"/>
      <c r="DHM22" s="187"/>
      <c r="DHN22" s="187"/>
      <c r="DHO22" s="187"/>
      <c r="DHP22" s="187"/>
      <c r="DHQ22" s="187"/>
      <c r="DHR22" s="187"/>
      <c r="DHS22" s="187"/>
      <c r="DHT22" s="187"/>
      <c r="DHU22" s="187"/>
      <c r="DHV22" s="187"/>
      <c r="DHW22" s="187"/>
      <c r="DHX22" s="187"/>
      <c r="DHY22" s="187"/>
      <c r="DHZ22" s="187"/>
      <c r="DIA22" s="187"/>
      <c r="DIB22" s="187"/>
      <c r="DIC22" s="187"/>
      <c r="DID22" s="187"/>
      <c r="DIE22" s="187"/>
      <c r="DIF22" s="187"/>
      <c r="DIG22" s="187"/>
      <c r="DIH22" s="187"/>
      <c r="DII22" s="187"/>
      <c r="DIJ22" s="187"/>
      <c r="DIK22" s="187"/>
      <c r="DIL22" s="187"/>
      <c r="DIM22" s="187"/>
      <c r="DIN22" s="187"/>
      <c r="DIO22" s="187"/>
      <c r="DIP22" s="187"/>
      <c r="DIQ22" s="187"/>
      <c r="DIR22" s="187"/>
      <c r="DIS22" s="187"/>
      <c r="DIT22" s="187"/>
      <c r="DIU22" s="187"/>
      <c r="DIV22" s="187"/>
      <c r="DIW22" s="187"/>
      <c r="DIX22" s="187"/>
      <c r="DIY22" s="187"/>
      <c r="DIZ22" s="187"/>
      <c r="DJA22" s="187"/>
      <c r="DJB22" s="187"/>
      <c r="DJC22" s="187"/>
      <c r="DJD22" s="187"/>
      <c r="DJE22" s="187"/>
      <c r="DJF22" s="187"/>
      <c r="DJG22" s="187"/>
      <c r="DJH22" s="187"/>
      <c r="DJI22" s="187"/>
      <c r="DJJ22" s="187"/>
      <c r="DJK22" s="187"/>
      <c r="DJL22" s="187"/>
      <c r="DJM22" s="187"/>
      <c r="DJN22" s="187"/>
      <c r="DJO22" s="187"/>
      <c r="DJP22" s="187"/>
      <c r="DJQ22" s="187"/>
      <c r="DJR22" s="187"/>
      <c r="DJS22" s="187"/>
      <c r="DJT22" s="187"/>
      <c r="DJU22" s="187"/>
      <c r="DJV22" s="187"/>
      <c r="DJW22" s="187"/>
      <c r="DJX22" s="187"/>
      <c r="DJY22" s="187"/>
      <c r="DJZ22" s="187"/>
      <c r="DKA22" s="187"/>
      <c r="DKB22" s="187"/>
      <c r="DKC22" s="187"/>
      <c r="DKD22" s="187"/>
      <c r="DKE22" s="187"/>
      <c r="DKF22" s="187"/>
      <c r="DKG22" s="187"/>
      <c r="DKH22" s="187"/>
      <c r="DKI22" s="187"/>
      <c r="DKJ22" s="187"/>
      <c r="DKK22" s="187"/>
      <c r="DKL22" s="187"/>
      <c r="DKM22" s="187"/>
      <c r="DKN22" s="187"/>
      <c r="DKO22" s="187"/>
      <c r="DKP22" s="187"/>
      <c r="DKQ22" s="187"/>
      <c r="DKR22" s="187"/>
      <c r="DKS22" s="187"/>
      <c r="DKT22" s="187"/>
      <c r="DKU22" s="187"/>
      <c r="DKV22" s="187"/>
      <c r="DKW22" s="187"/>
      <c r="DKX22" s="187"/>
      <c r="DKY22" s="187"/>
      <c r="DKZ22" s="187"/>
      <c r="DLA22" s="187"/>
      <c r="DLB22" s="187"/>
      <c r="DLC22" s="187"/>
      <c r="DLD22" s="187"/>
      <c r="DLE22" s="187"/>
      <c r="DLF22" s="187"/>
      <c r="DLG22" s="187"/>
      <c r="DLH22" s="187"/>
      <c r="DLI22" s="187"/>
      <c r="DLJ22" s="187"/>
      <c r="DLK22" s="187"/>
      <c r="DLL22" s="187"/>
      <c r="DLM22" s="187"/>
      <c r="DLN22" s="187"/>
      <c r="DLO22" s="187"/>
      <c r="DLP22" s="187"/>
      <c r="DLQ22" s="187"/>
      <c r="DLR22" s="187"/>
      <c r="DLS22" s="187"/>
      <c r="DLT22" s="187"/>
      <c r="DLU22" s="187"/>
      <c r="DLV22" s="187"/>
      <c r="DLW22" s="187"/>
      <c r="DLX22" s="187"/>
      <c r="DLY22" s="187"/>
      <c r="DLZ22" s="187"/>
      <c r="DMA22" s="187"/>
      <c r="DMB22" s="187"/>
      <c r="DMC22" s="187"/>
      <c r="DMD22" s="187"/>
      <c r="DME22" s="187"/>
      <c r="DMF22" s="187"/>
      <c r="DMG22" s="187"/>
      <c r="DMH22" s="187"/>
      <c r="DMI22" s="187"/>
      <c r="DMJ22" s="187"/>
      <c r="DMK22" s="187"/>
      <c r="DML22" s="187"/>
      <c r="DMM22" s="187"/>
      <c r="DMN22" s="187"/>
      <c r="DMO22" s="187"/>
      <c r="DMP22" s="187"/>
      <c r="DMQ22" s="187"/>
      <c r="DMR22" s="187"/>
      <c r="DMS22" s="187"/>
      <c r="DMT22" s="187"/>
      <c r="DMU22" s="187"/>
      <c r="DMV22" s="187"/>
      <c r="DMW22" s="187"/>
      <c r="DMX22" s="187"/>
      <c r="DMY22" s="187"/>
      <c r="DMZ22" s="187"/>
      <c r="DNA22" s="187"/>
      <c r="DNB22" s="187"/>
      <c r="DNC22" s="187"/>
      <c r="DND22" s="187"/>
      <c r="DNE22" s="187"/>
      <c r="DNF22" s="187"/>
      <c r="DNG22" s="187"/>
      <c r="DNH22" s="187"/>
      <c r="DNI22" s="187"/>
      <c r="DNJ22" s="187"/>
      <c r="DNK22" s="187"/>
      <c r="DNL22" s="187"/>
      <c r="DNM22" s="187"/>
      <c r="DNN22" s="187"/>
      <c r="DNO22" s="187"/>
      <c r="DNP22" s="187"/>
      <c r="DNQ22" s="187"/>
      <c r="DNR22" s="187"/>
      <c r="DNS22" s="187"/>
      <c r="DNT22" s="187"/>
      <c r="DNU22" s="187"/>
      <c r="DNV22" s="187"/>
      <c r="DNW22" s="187"/>
      <c r="DNX22" s="187"/>
      <c r="DNY22" s="187"/>
      <c r="DNZ22" s="187"/>
      <c r="DOA22" s="187"/>
      <c r="DOB22" s="187"/>
      <c r="DOC22" s="187"/>
      <c r="DOD22" s="187"/>
      <c r="DOE22" s="187"/>
      <c r="DOF22" s="187"/>
      <c r="DOG22" s="187"/>
      <c r="DOH22" s="187"/>
      <c r="DOI22" s="187"/>
      <c r="DOJ22" s="187"/>
      <c r="DOK22" s="187"/>
      <c r="DOL22" s="187"/>
      <c r="DOM22" s="187"/>
      <c r="DON22" s="187"/>
      <c r="DOO22" s="187"/>
      <c r="DOP22" s="187"/>
      <c r="DOQ22" s="187"/>
      <c r="DOR22" s="187"/>
      <c r="DOS22" s="187"/>
      <c r="DOT22" s="187"/>
      <c r="DOU22" s="187"/>
      <c r="DOV22" s="187"/>
      <c r="DOW22" s="187"/>
      <c r="DOX22" s="187"/>
      <c r="DOY22" s="187"/>
      <c r="DOZ22" s="187"/>
      <c r="DPA22" s="187"/>
      <c r="DPB22" s="187"/>
      <c r="DPC22" s="187"/>
      <c r="DPD22" s="187"/>
      <c r="DPE22" s="187"/>
      <c r="DPF22" s="187"/>
      <c r="DPG22" s="187"/>
      <c r="DPH22" s="187"/>
      <c r="DPI22" s="187"/>
      <c r="DPJ22" s="187"/>
      <c r="DPK22" s="187"/>
      <c r="DPL22" s="187"/>
      <c r="DPM22" s="187"/>
      <c r="DPN22" s="187"/>
      <c r="DPO22" s="187"/>
      <c r="DPP22" s="187"/>
      <c r="DPQ22" s="187"/>
      <c r="DPR22" s="187"/>
      <c r="DPS22" s="187"/>
      <c r="DPT22" s="187"/>
      <c r="DPU22" s="187"/>
      <c r="DPV22" s="187"/>
      <c r="DPW22" s="187"/>
      <c r="DPX22" s="187"/>
      <c r="DPY22" s="187"/>
      <c r="DPZ22" s="187"/>
      <c r="DQA22" s="187"/>
      <c r="DQB22" s="187"/>
      <c r="DQC22" s="187"/>
      <c r="DQD22" s="187"/>
      <c r="DQE22" s="187"/>
      <c r="DQF22" s="187"/>
      <c r="DQG22" s="187"/>
      <c r="DQH22" s="187"/>
      <c r="DQI22" s="187"/>
      <c r="DQJ22" s="187"/>
      <c r="DQK22" s="187"/>
      <c r="DQL22" s="187"/>
      <c r="DQM22" s="187"/>
      <c r="DQN22" s="187"/>
      <c r="DQO22" s="187"/>
      <c r="DQP22" s="187"/>
      <c r="DQQ22" s="187"/>
      <c r="DQR22" s="187"/>
      <c r="DQS22" s="187"/>
      <c r="DQT22" s="187"/>
      <c r="DQU22" s="187"/>
      <c r="DQV22" s="187"/>
      <c r="DQW22" s="187"/>
      <c r="DQX22" s="187"/>
      <c r="DQY22" s="187"/>
      <c r="DQZ22" s="187"/>
      <c r="DRA22" s="187"/>
      <c r="DRB22" s="187"/>
      <c r="DRC22" s="187"/>
      <c r="DRD22" s="187"/>
      <c r="DRE22" s="187"/>
      <c r="DRF22" s="187"/>
      <c r="DRG22" s="187"/>
      <c r="DRH22" s="187"/>
      <c r="DRI22" s="187"/>
      <c r="DRJ22" s="187"/>
      <c r="DRK22" s="187"/>
      <c r="DRL22" s="187"/>
      <c r="DRM22" s="187"/>
      <c r="DRN22" s="187"/>
      <c r="DRO22" s="187"/>
      <c r="DRP22" s="187"/>
      <c r="DRQ22" s="187"/>
      <c r="DRR22" s="187"/>
      <c r="DRS22" s="187"/>
      <c r="DRT22" s="187"/>
      <c r="DRU22" s="187"/>
      <c r="DRV22" s="187"/>
      <c r="DRW22" s="187"/>
      <c r="DRX22" s="187"/>
      <c r="DRY22" s="187"/>
      <c r="DRZ22" s="187"/>
      <c r="DSA22" s="187"/>
      <c r="DSB22" s="187"/>
      <c r="DSC22" s="187"/>
      <c r="DSD22" s="187"/>
      <c r="DSE22" s="187"/>
      <c r="DSF22" s="187"/>
      <c r="DSG22" s="187"/>
      <c r="DSH22" s="187"/>
      <c r="DSI22" s="187"/>
      <c r="DSJ22" s="187"/>
      <c r="DSK22" s="187"/>
      <c r="DSL22" s="187"/>
      <c r="DSM22" s="187"/>
      <c r="DSN22" s="187"/>
      <c r="DSO22" s="187"/>
      <c r="DSP22" s="187"/>
      <c r="DSQ22" s="187"/>
      <c r="DSR22" s="187"/>
      <c r="DSS22" s="187"/>
      <c r="DST22" s="187"/>
      <c r="DSU22" s="187"/>
      <c r="DSV22" s="187"/>
      <c r="DSW22" s="187"/>
      <c r="DSX22" s="187"/>
      <c r="DSY22" s="187"/>
      <c r="DSZ22" s="187"/>
      <c r="DTA22" s="187"/>
      <c r="DTB22" s="187"/>
      <c r="DTC22" s="187"/>
      <c r="DTD22" s="187"/>
      <c r="DTE22" s="187"/>
      <c r="DTF22" s="187"/>
      <c r="DTG22" s="187"/>
      <c r="DTH22" s="187"/>
      <c r="DTI22" s="187"/>
      <c r="DTJ22" s="187"/>
      <c r="DTK22" s="187"/>
      <c r="DTL22" s="187"/>
      <c r="DTM22" s="187"/>
      <c r="DTN22" s="187"/>
      <c r="DTO22" s="187"/>
      <c r="DTP22" s="187"/>
      <c r="DTQ22" s="187"/>
      <c r="DTR22" s="187"/>
      <c r="DTS22" s="187"/>
      <c r="DTT22" s="187"/>
      <c r="DTU22" s="187"/>
      <c r="DTV22" s="187"/>
      <c r="DTW22" s="187"/>
      <c r="DTX22" s="187"/>
      <c r="DTY22" s="187"/>
      <c r="DTZ22" s="187"/>
      <c r="DUA22" s="187"/>
      <c r="DUB22" s="187"/>
      <c r="DUC22" s="187"/>
      <c r="DUD22" s="187"/>
      <c r="DUE22" s="187"/>
      <c r="DUF22" s="187"/>
      <c r="DUG22" s="187"/>
      <c r="DUH22" s="187"/>
      <c r="DUI22" s="187"/>
      <c r="DUJ22" s="187"/>
      <c r="DUK22" s="187"/>
      <c r="DUL22" s="187"/>
      <c r="DUM22" s="187"/>
      <c r="DUN22" s="187"/>
      <c r="DUO22" s="187"/>
      <c r="DUP22" s="187"/>
      <c r="DUQ22" s="187"/>
      <c r="DUR22" s="187"/>
      <c r="DUS22" s="187"/>
      <c r="DUT22" s="187"/>
      <c r="DUU22" s="187"/>
      <c r="DUV22" s="187"/>
      <c r="DUW22" s="187"/>
      <c r="DUX22" s="187"/>
      <c r="DUY22" s="187"/>
      <c r="DUZ22" s="187"/>
      <c r="DVA22" s="187"/>
      <c r="DVB22" s="187"/>
      <c r="DVC22" s="187"/>
      <c r="DVD22" s="187"/>
      <c r="DVE22" s="187"/>
      <c r="DVF22" s="187"/>
      <c r="DVG22" s="187"/>
      <c r="DVH22" s="187"/>
      <c r="DVI22" s="187"/>
      <c r="DVJ22" s="187"/>
      <c r="DVK22" s="187"/>
      <c r="DVL22" s="187"/>
      <c r="DVM22" s="187"/>
      <c r="DVN22" s="187"/>
      <c r="DVO22" s="187"/>
      <c r="DVP22" s="187"/>
      <c r="DVQ22" s="187"/>
      <c r="DVR22" s="187"/>
      <c r="DVS22" s="187"/>
      <c r="DVT22" s="187"/>
      <c r="DVU22" s="187"/>
      <c r="DVV22" s="187"/>
      <c r="DVW22" s="187"/>
      <c r="DVX22" s="187"/>
      <c r="DVY22" s="187"/>
      <c r="DVZ22" s="187"/>
      <c r="DWA22" s="187"/>
      <c r="DWB22" s="187"/>
      <c r="DWC22" s="187"/>
      <c r="DWD22" s="187"/>
      <c r="DWE22" s="187"/>
      <c r="DWF22" s="187"/>
      <c r="DWG22" s="187"/>
      <c r="DWH22" s="187"/>
      <c r="DWI22" s="187"/>
      <c r="DWJ22" s="187"/>
      <c r="DWK22" s="187"/>
      <c r="DWL22" s="187"/>
      <c r="DWM22" s="187"/>
      <c r="DWN22" s="187"/>
      <c r="DWO22" s="187"/>
      <c r="DWP22" s="187"/>
      <c r="DWQ22" s="187"/>
      <c r="DWR22" s="187"/>
      <c r="DWS22" s="187"/>
      <c r="DWT22" s="187"/>
      <c r="DWU22" s="187"/>
      <c r="DWV22" s="187"/>
      <c r="DWW22" s="187"/>
      <c r="DWX22" s="187"/>
      <c r="DWY22" s="187"/>
      <c r="DWZ22" s="187"/>
      <c r="DXA22" s="187"/>
      <c r="DXB22" s="187"/>
      <c r="DXC22" s="187"/>
      <c r="DXD22" s="187"/>
      <c r="DXE22" s="187"/>
      <c r="DXF22" s="187"/>
      <c r="DXG22" s="187"/>
      <c r="DXH22" s="187"/>
      <c r="DXI22" s="187"/>
      <c r="DXJ22" s="187"/>
      <c r="DXK22" s="187"/>
      <c r="DXL22" s="187"/>
      <c r="DXM22" s="187"/>
      <c r="DXN22" s="187"/>
      <c r="DXO22" s="187"/>
      <c r="DXP22" s="187"/>
      <c r="DXQ22" s="187"/>
      <c r="DXR22" s="187"/>
      <c r="DXS22" s="187"/>
      <c r="DXT22" s="187"/>
      <c r="DXU22" s="187"/>
      <c r="DXV22" s="187"/>
      <c r="DXW22" s="187"/>
      <c r="DXX22" s="187"/>
      <c r="DXY22" s="187"/>
      <c r="DXZ22" s="187"/>
      <c r="DYA22" s="187"/>
      <c r="DYB22" s="187"/>
      <c r="DYC22" s="187"/>
      <c r="DYD22" s="187"/>
      <c r="DYE22" s="187"/>
      <c r="DYF22" s="187"/>
      <c r="DYG22" s="187"/>
      <c r="DYH22" s="187"/>
      <c r="DYI22" s="187"/>
      <c r="DYJ22" s="187"/>
      <c r="DYK22" s="187"/>
      <c r="DYL22" s="187"/>
      <c r="DYM22" s="187"/>
      <c r="DYN22" s="187"/>
      <c r="DYO22" s="187"/>
      <c r="DYP22" s="187"/>
      <c r="DYQ22" s="187"/>
      <c r="DYR22" s="187"/>
      <c r="DYS22" s="187"/>
      <c r="DYT22" s="187"/>
      <c r="DYU22" s="187"/>
      <c r="DYV22" s="187"/>
      <c r="DYW22" s="187"/>
      <c r="DYX22" s="187"/>
      <c r="DYY22" s="187"/>
      <c r="DYZ22" s="187"/>
      <c r="DZA22" s="187"/>
      <c r="DZB22" s="187"/>
      <c r="DZC22" s="187"/>
      <c r="DZD22" s="187"/>
      <c r="DZE22" s="187"/>
      <c r="DZF22" s="187"/>
      <c r="DZG22" s="187"/>
      <c r="DZH22" s="187"/>
      <c r="DZI22" s="187"/>
      <c r="DZJ22" s="187"/>
      <c r="DZK22" s="187"/>
      <c r="DZL22" s="187"/>
      <c r="DZM22" s="187"/>
      <c r="DZN22" s="187"/>
      <c r="DZO22" s="187"/>
      <c r="DZP22" s="187"/>
      <c r="DZQ22" s="187"/>
      <c r="DZR22" s="187"/>
      <c r="DZS22" s="187"/>
      <c r="DZT22" s="187"/>
      <c r="DZU22" s="187"/>
      <c r="DZV22" s="187"/>
      <c r="DZW22" s="187"/>
      <c r="DZX22" s="187"/>
      <c r="DZY22" s="187"/>
      <c r="DZZ22" s="187"/>
      <c r="EAA22" s="187"/>
      <c r="EAB22" s="187"/>
      <c r="EAC22" s="187"/>
      <c r="EAD22" s="187"/>
      <c r="EAE22" s="187"/>
      <c r="EAF22" s="187"/>
      <c r="EAG22" s="187"/>
      <c r="EAH22" s="187"/>
      <c r="EAI22" s="187"/>
      <c r="EAJ22" s="187"/>
      <c r="EAK22" s="187"/>
      <c r="EAL22" s="187"/>
      <c r="EAM22" s="187"/>
      <c r="EAN22" s="187"/>
      <c r="EAO22" s="187"/>
      <c r="EAP22" s="187"/>
      <c r="EAQ22" s="187"/>
      <c r="EAR22" s="187"/>
      <c r="EAS22" s="187"/>
      <c r="EAT22" s="187"/>
      <c r="EAU22" s="187"/>
      <c r="EAV22" s="187"/>
      <c r="EAW22" s="187"/>
      <c r="EAX22" s="187"/>
      <c r="EAY22" s="187"/>
      <c r="EAZ22" s="187"/>
      <c r="EBA22" s="187"/>
      <c r="EBB22" s="187"/>
      <c r="EBC22" s="187"/>
      <c r="EBD22" s="187"/>
      <c r="EBE22" s="187"/>
      <c r="EBF22" s="187"/>
      <c r="EBG22" s="187"/>
      <c r="EBH22" s="187"/>
      <c r="EBI22" s="187"/>
      <c r="EBJ22" s="187"/>
      <c r="EBK22" s="187"/>
      <c r="EBL22" s="187"/>
      <c r="EBM22" s="187"/>
      <c r="EBN22" s="187"/>
      <c r="EBO22" s="187"/>
      <c r="EBP22" s="187"/>
      <c r="EBQ22" s="187"/>
      <c r="EBR22" s="187"/>
      <c r="EBS22" s="187"/>
      <c r="EBT22" s="187"/>
      <c r="EBU22" s="187"/>
      <c r="EBV22" s="187"/>
      <c r="EBW22" s="187"/>
      <c r="EBX22" s="187"/>
      <c r="EBY22" s="187"/>
      <c r="EBZ22" s="187"/>
      <c r="ECA22" s="187"/>
      <c r="ECB22" s="187"/>
      <c r="ECC22" s="187"/>
      <c r="ECD22" s="187"/>
      <c r="ECE22" s="187"/>
      <c r="ECF22" s="187"/>
      <c r="ECG22" s="187"/>
      <c r="ECH22" s="187"/>
      <c r="ECI22" s="187"/>
      <c r="ECJ22" s="187"/>
      <c r="ECK22" s="187"/>
      <c r="ECL22" s="187"/>
      <c r="ECM22" s="187"/>
      <c r="ECN22" s="187"/>
      <c r="ECO22" s="187"/>
      <c r="ECP22" s="187"/>
      <c r="ECQ22" s="187"/>
      <c r="ECR22" s="187"/>
      <c r="ECS22" s="187"/>
      <c r="ECT22" s="187"/>
      <c r="ECU22" s="187"/>
      <c r="ECV22" s="187"/>
      <c r="ECW22" s="187"/>
      <c r="ECX22" s="187"/>
      <c r="ECY22" s="187"/>
      <c r="ECZ22" s="187"/>
      <c r="EDA22" s="187"/>
      <c r="EDB22" s="187"/>
      <c r="EDC22" s="187"/>
      <c r="EDD22" s="187"/>
      <c r="EDE22" s="187"/>
      <c r="EDF22" s="187"/>
      <c r="EDG22" s="187"/>
      <c r="EDH22" s="187"/>
      <c r="EDI22" s="187"/>
      <c r="EDJ22" s="187"/>
      <c r="EDK22" s="187"/>
      <c r="EDL22" s="187"/>
      <c r="EDM22" s="187"/>
      <c r="EDN22" s="187"/>
      <c r="EDO22" s="187"/>
      <c r="EDP22" s="187"/>
      <c r="EDQ22" s="187"/>
      <c r="EDR22" s="187"/>
      <c r="EDS22" s="187"/>
      <c r="EDT22" s="187"/>
      <c r="EDU22" s="187"/>
      <c r="EDV22" s="187"/>
      <c r="EDW22" s="187"/>
      <c r="EDX22" s="187"/>
      <c r="EDY22" s="187"/>
      <c r="EDZ22" s="187"/>
      <c r="EEA22" s="187"/>
      <c r="EEB22" s="187"/>
      <c r="EEC22" s="187"/>
      <c r="EED22" s="187"/>
      <c r="EEE22" s="187"/>
      <c r="EEF22" s="187"/>
      <c r="EEG22" s="187"/>
      <c r="EEH22" s="187"/>
      <c r="EEI22" s="187"/>
      <c r="EEJ22" s="187"/>
      <c r="EEK22" s="187"/>
      <c r="EEL22" s="187"/>
      <c r="EEM22" s="187"/>
      <c r="EEN22" s="187"/>
      <c r="EEO22" s="187"/>
      <c r="EEP22" s="187"/>
      <c r="EEQ22" s="187"/>
      <c r="EER22" s="187"/>
      <c r="EES22" s="187"/>
      <c r="EET22" s="187"/>
      <c r="EEU22" s="187"/>
      <c r="EEV22" s="187"/>
      <c r="EEW22" s="187"/>
      <c r="EEX22" s="187"/>
      <c r="EEY22" s="187"/>
      <c r="EEZ22" s="187"/>
      <c r="EFA22" s="187"/>
      <c r="EFB22" s="187"/>
      <c r="EFC22" s="187"/>
      <c r="EFD22" s="187"/>
      <c r="EFE22" s="187"/>
      <c r="EFF22" s="187"/>
      <c r="EFG22" s="187"/>
      <c r="EFH22" s="187"/>
      <c r="EFI22" s="187"/>
      <c r="EFJ22" s="187"/>
      <c r="EFK22" s="187"/>
      <c r="EFL22" s="187"/>
      <c r="EFM22" s="187"/>
      <c r="EFN22" s="187"/>
      <c r="EFO22" s="187"/>
      <c r="EFP22" s="187"/>
      <c r="EFQ22" s="187"/>
      <c r="EFR22" s="187"/>
      <c r="EFS22" s="187"/>
      <c r="EFT22" s="187"/>
      <c r="EFU22" s="187"/>
      <c r="EFV22" s="187"/>
      <c r="EFW22" s="187"/>
      <c r="EFX22" s="187"/>
      <c r="EFY22" s="187"/>
      <c r="EFZ22" s="187"/>
      <c r="EGA22" s="187"/>
      <c r="EGB22" s="187"/>
      <c r="EGC22" s="187"/>
      <c r="EGD22" s="187"/>
      <c r="EGE22" s="187"/>
      <c r="EGF22" s="187"/>
      <c r="EGG22" s="187"/>
      <c r="EGH22" s="187"/>
      <c r="EGI22" s="187"/>
      <c r="EGJ22" s="187"/>
      <c r="EGK22" s="187"/>
      <c r="EGL22" s="187"/>
      <c r="EGM22" s="187"/>
      <c r="EGN22" s="187"/>
      <c r="EGO22" s="187"/>
      <c r="EGP22" s="187"/>
      <c r="EGQ22" s="187"/>
      <c r="EGR22" s="187"/>
      <c r="EGS22" s="187"/>
      <c r="EGT22" s="187"/>
      <c r="EGU22" s="187"/>
      <c r="EGV22" s="187"/>
      <c r="EGW22" s="187"/>
      <c r="EGX22" s="187"/>
      <c r="EGY22" s="187"/>
      <c r="EGZ22" s="187"/>
      <c r="EHA22" s="187"/>
      <c r="EHB22" s="187"/>
      <c r="EHC22" s="187"/>
      <c r="EHD22" s="187"/>
      <c r="EHE22" s="187"/>
      <c r="EHF22" s="187"/>
      <c r="EHG22" s="187"/>
      <c r="EHH22" s="187"/>
      <c r="EHI22" s="187"/>
      <c r="EHJ22" s="187"/>
      <c r="EHK22" s="187"/>
      <c r="EHL22" s="187"/>
      <c r="EHM22" s="187"/>
      <c r="EHN22" s="187"/>
      <c r="EHO22" s="187"/>
      <c r="EHP22" s="187"/>
      <c r="EHQ22" s="187"/>
      <c r="EHR22" s="187"/>
      <c r="EHS22" s="187"/>
      <c r="EHT22" s="187"/>
      <c r="EHU22" s="187"/>
      <c r="EHV22" s="187"/>
      <c r="EHW22" s="187"/>
      <c r="EHX22" s="187"/>
      <c r="EHY22" s="187"/>
      <c r="EHZ22" s="187"/>
      <c r="EIA22" s="187"/>
      <c r="EIB22" s="187"/>
      <c r="EIC22" s="187"/>
      <c r="EID22" s="187"/>
      <c r="EIE22" s="187"/>
      <c r="EIF22" s="187"/>
      <c r="EIG22" s="187"/>
      <c r="EIH22" s="187"/>
      <c r="EII22" s="187"/>
      <c r="EIJ22" s="187"/>
      <c r="EIK22" s="187"/>
      <c r="EIL22" s="187"/>
      <c r="EIM22" s="187"/>
      <c r="EIN22" s="187"/>
      <c r="EIO22" s="187"/>
      <c r="EIP22" s="187"/>
      <c r="EIQ22" s="187"/>
      <c r="EIR22" s="187"/>
      <c r="EIS22" s="187"/>
      <c r="EIT22" s="187"/>
      <c r="EIU22" s="187"/>
      <c r="EIV22" s="187"/>
      <c r="EIW22" s="187"/>
      <c r="EIX22" s="187"/>
      <c r="EIY22" s="187"/>
      <c r="EIZ22" s="187"/>
      <c r="EJA22" s="187"/>
      <c r="EJB22" s="187"/>
      <c r="EJC22" s="187"/>
      <c r="EJD22" s="187"/>
      <c r="EJE22" s="187"/>
      <c r="EJF22" s="187"/>
      <c r="EJG22" s="187"/>
      <c r="EJH22" s="187"/>
      <c r="EJI22" s="187"/>
      <c r="EJJ22" s="187"/>
      <c r="EJK22" s="187"/>
      <c r="EJL22" s="187"/>
      <c r="EJM22" s="187"/>
      <c r="EJN22" s="187"/>
      <c r="EJO22" s="187"/>
      <c r="EJP22" s="187"/>
      <c r="EJQ22" s="187"/>
      <c r="EJR22" s="187"/>
      <c r="EJS22" s="187"/>
      <c r="EJT22" s="187"/>
      <c r="EJU22" s="187"/>
      <c r="EJV22" s="187"/>
      <c r="EJW22" s="187"/>
      <c r="EJX22" s="187"/>
      <c r="EJY22" s="187"/>
      <c r="EJZ22" s="187"/>
      <c r="EKA22" s="187"/>
      <c r="EKB22" s="187"/>
      <c r="EKC22" s="187"/>
      <c r="EKD22" s="187"/>
      <c r="EKE22" s="187"/>
      <c r="EKF22" s="187"/>
      <c r="EKG22" s="187"/>
      <c r="EKH22" s="187"/>
      <c r="EKI22" s="187"/>
      <c r="EKJ22" s="187"/>
      <c r="EKK22" s="187"/>
      <c r="EKL22" s="187"/>
      <c r="EKM22" s="187"/>
      <c r="EKN22" s="187"/>
      <c r="EKO22" s="187"/>
      <c r="EKP22" s="187"/>
      <c r="EKQ22" s="187"/>
      <c r="EKR22" s="187"/>
      <c r="EKS22" s="187"/>
      <c r="EKT22" s="187"/>
      <c r="EKU22" s="187"/>
      <c r="EKV22" s="187"/>
      <c r="EKW22" s="187"/>
      <c r="EKX22" s="187"/>
      <c r="EKY22" s="187"/>
      <c r="EKZ22" s="187"/>
      <c r="ELA22" s="187"/>
      <c r="ELB22" s="187"/>
      <c r="ELC22" s="187"/>
      <c r="ELD22" s="187"/>
      <c r="ELE22" s="187"/>
      <c r="ELF22" s="187"/>
      <c r="ELG22" s="187"/>
      <c r="ELH22" s="187"/>
      <c r="ELI22" s="187"/>
      <c r="ELJ22" s="187"/>
      <c r="ELK22" s="187"/>
      <c r="ELL22" s="187"/>
      <c r="ELM22" s="187"/>
      <c r="ELN22" s="187"/>
      <c r="ELO22" s="187"/>
      <c r="ELP22" s="187"/>
      <c r="ELQ22" s="187"/>
      <c r="ELR22" s="187"/>
      <c r="ELS22" s="187"/>
      <c r="ELT22" s="187"/>
      <c r="ELU22" s="187"/>
      <c r="ELV22" s="187"/>
      <c r="ELW22" s="187"/>
      <c r="ELX22" s="187"/>
      <c r="ELY22" s="187"/>
      <c r="ELZ22" s="187"/>
      <c r="EMA22" s="187"/>
      <c r="EMB22" s="187"/>
      <c r="EMC22" s="187"/>
      <c r="EMD22" s="187"/>
      <c r="EME22" s="187"/>
      <c r="EMF22" s="187"/>
      <c r="EMG22" s="187"/>
      <c r="EMH22" s="187"/>
      <c r="EMI22" s="187"/>
      <c r="EMJ22" s="187"/>
      <c r="EMK22" s="187"/>
      <c r="EML22" s="187"/>
      <c r="EMM22" s="187"/>
      <c r="EMN22" s="187"/>
      <c r="EMO22" s="187"/>
      <c r="EMP22" s="187"/>
      <c r="EMQ22" s="187"/>
      <c r="EMR22" s="187"/>
      <c r="EMS22" s="187"/>
      <c r="EMT22" s="187"/>
      <c r="EMU22" s="187"/>
      <c r="EMV22" s="187"/>
      <c r="EMW22" s="187"/>
      <c r="EMX22" s="187"/>
      <c r="EMY22" s="187"/>
      <c r="EMZ22" s="187"/>
      <c r="ENA22" s="187"/>
      <c r="ENB22" s="187"/>
      <c r="ENC22" s="187"/>
      <c r="END22" s="187"/>
      <c r="ENE22" s="187"/>
      <c r="ENF22" s="187"/>
      <c r="ENG22" s="187"/>
      <c r="ENH22" s="187"/>
      <c r="ENI22" s="187"/>
      <c r="ENJ22" s="187"/>
      <c r="ENK22" s="187"/>
      <c r="ENL22" s="187"/>
      <c r="ENM22" s="187"/>
      <c r="ENN22" s="187"/>
      <c r="ENO22" s="187"/>
      <c r="ENP22" s="187"/>
      <c r="ENQ22" s="187"/>
      <c r="ENR22" s="187"/>
      <c r="ENS22" s="187"/>
      <c r="ENT22" s="187"/>
      <c r="ENU22" s="187"/>
      <c r="ENV22" s="187"/>
      <c r="ENW22" s="187"/>
      <c r="ENX22" s="187"/>
      <c r="ENY22" s="187"/>
      <c r="ENZ22" s="187"/>
      <c r="EOA22" s="187"/>
      <c r="EOB22" s="187"/>
      <c r="EOC22" s="187"/>
      <c r="EOD22" s="187"/>
      <c r="EOE22" s="187"/>
      <c r="EOF22" s="187"/>
      <c r="EOG22" s="187"/>
      <c r="EOH22" s="187"/>
      <c r="EOI22" s="187"/>
      <c r="EOJ22" s="187"/>
      <c r="EOK22" s="187"/>
      <c r="EOL22" s="187"/>
      <c r="EOM22" s="187"/>
      <c r="EON22" s="187"/>
      <c r="EOO22" s="187"/>
      <c r="EOP22" s="187"/>
      <c r="EOQ22" s="187"/>
      <c r="EOR22" s="187"/>
      <c r="EOS22" s="187"/>
      <c r="EOT22" s="187"/>
      <c r="EOU22" s="187"/>
      <c r="EOV22" s="187"/>
      <c r="EOW22" s="187"/>
      <c r="EOX22" s="187"/>
      <c r="EOY22" s="187"/>
      <c r="EOZ22" s="187"/>
      <c r="EPA22" s="187"/>
      <c r="EPB22" s="187"/>
      <c r="EPC22" s="187"/>
      <c r="EPD22" s="187"/>
      <c r="EPE22" s="187"/>
      <c r="EPF22" s="187"/>
      <c r="EPG22" s="187"/>
      <c r="EPH22" s="187"/>
      <c r="EPI22" s="187"/>
      <c r="EPJ22" s="187"/>
      <c r="EPK22" s="187"/>
      <c r="EPL22" s="187"/>
      <c r="EPM22" s="187"/>
      <c r="EPN22" s="187"/>
      <c r="EPO22" s="187"/>
      <c r="EPP22" s="187"/>
      <c r="EPQ22" s="187"/>
      <c r="EPR22" s="187"/>
      <c r="EPS22" s="187"/>
      <c r="EPT22" s="187"/>
      <c r="EPU22" s="187"/>
      <c r="EPV22" s="187"/>
      <c r="EPW22" s="187"/>
      <c r="EPX22" s="187"/>
      <c r="EPY22" s="187"/>
      <c r="EPZ22" s="187"/>
      <c r="EQA22" s="187"/>
      <c r="EQB22" s="187"/>
      <c r="EQC22" s="187"/>
      <c r="EQD22" s="187"/>
      <c r="EQE22" s="187"/>
      <c r="EQF22" s="187"/>
      <c r="EQG22" s="187"/>
      <c r="EQH22" s="187"/>
      <c r="EQI22" s="187"/>
      <c r="EQJ22" s="187"/>
      <c r="EQK22" s="187"/>
      <c r="EQL22" s="187"/>
      <c r="EQM22" s="187"/>
      <c r="EQN22" s="187"/>
      <c r="EQO22" s="187"/>
      <c r="EQP22" s="187"/>
      <c r="EQQ22" s="187"/>
      <c r="EQR22" s="187"/>
      <c r="EQS22" s="187"/>
      <c r="EQT22" s="187"/>
      <c r="EQU22" s="187"/>
      <c r="EQV22" s="187"/>
      <c r="EQW22" s="187"/>
      <c r="EQX22" s="187"/>
      <c r="EQY22" s="187"/>
      <c r="EQZ22" s="187"/>
      <c r="ERA22" s="187"/>
      <c r="ERB22" s="187"/>
      <c r="ERC22" s="187"/>
      <c r="ERD22" s="187"/>
      <c r="ERE22" s="187"/>
      <c r="ERF22" s="187"/>
      <c r="ERG22" s="187"/>
      <c r="ERH22" s="187"/>
      <c r="ERI22" s="187"/>
      <c r="ERJ22" s="187"/>
      <c r="ERK22" s="187"/>
      <c r="ERL22" s="187"/>
      <c r="ERM22" s="187"/>
      <c r="ERN22" s="187"/>
      <c r="ERO22" s="187"/>
      <c r="ERP22" s="187"/>
      <c r="ERQ22" s="187"/>
      <c r="ERR22" s="187"/>
      <c r="ERS22" s="187"/>
      <c r="ERT22" s="187"/>
      <c r="ERU22" s="187"/>
      <c r="ERV22" s="187"/>
      <c r="ERW22" s="187"/>
      <c r="ERX22" s="187"/>
      <c r="ERY22" s="187"/>
      <c r="ERZ22" s="187"/>
      <c r="ESA22" s="187"/>
      <c r="ESB22" s="187"/>
      <c r="ESC22" s="187"/>
      <c r="ESD22" s="187"/>
      <c r="ESE22" s="187"/>
      <c r="ESF22" s="187"/>
      <c r="ESG22" s="187"/>
      <c r="ESH22" s="187"/>
      <c r="ESI22" s="187"/>
      <c r="ESJ22" s="187"/>
      <c r="ESK22" s="187"/>
      <c r="ESL22" s="187"/>
      <c r="ESM22" s="187"/>
      <c r="ESN22" s="187"/>
      <c r="ESO22" s="187"/>
      <c r="ESP22" s="187"/>
      <c r="ESQ22" s="187"/>
      <c r="ESR22" s="187"/>
      <c r="ESS22" s="187"/>
      <c r="EST22" s="187"/>
      <c r="ESU22" s="187"/>
      <c r="ESV22" s="187"/>
      <c r="ESW22" s="187"/>
      <c r="ESX22" s="187"/>
      <c r="ESY22" s="187"/>
      <c r="ESZ22" s="187"/>
      <c r="ETA22" s="187"/>
      <c r="ETB22" s="187"/>
      <c r="ETC22" s="187"/>
      <c r="ETD22" s="187"/>
      <c r="ETE22" s="187"/>
      <c r="ETF22" s="187"/>
      <c r="ETG22" s="187"/>
      <c r="ETH22" s="187"/>
      <c r="ETI22" s="187"/>
      <c r="ETJ22" s="187"/>
      <c r="ETK22" s="187"/>
      <c r="ETL22" s="187"/>
      <c r="ETM22" s="187"/>
      <c r="ETN22" s="187"/>
      <c r="ETO22" s="187"/>
      <c r="ETP22" s="187"/>
      <c r="ETQ22" s="187"/>
      <c r="ETR22" s="187"/>
      <c r="ETS22" s="187"/>
      <c r="ETT22" s="187"/>
      <c r="ETU22" s="187"/>
      <c r="ETV22" s="187"/>
      <c r="ETW22" s="187"/>
      <c r="ETX22" s="187"/>
      <c r="ETY22" s="187"/>
      <c r="ETZ22" s="187"/>
      <c r="EUA22" s="187"/>
      <c r="EUB22" s="187"/>
      <c r="EUC22" s="187"/>
      <c r="EUD22" s="187"/>
      <c r="EUE22" s="187"/>
      <c r="EUF22" s="187"/>
      <c r="EUG22" s="187"/>
      <c r="EUH22" s="187"/>
      <c r="EUI22" s="187"/>
      <c r="EUJ22" s="187"/>
      <c r="EUK22" s="187"/>
      <c r="EUL22" s="187"/>
      <c r="EUM22" s="187"/>
      <c r="EUN22" s="187"/>
      <c r="EUO22" s="187"/>
      <c r="EUP22" s="187"/>
      <c r="EUQ22" s="187"/>
      <c r="EUR22" s="187"/>
      <c r="EUS22" s="187"/>
      <c r="EUT22" s="187"/>
      <c r="EUU22" s="187"/>
      <c r="EUV22" s="187"/>
      <c r="EUW22" s="187"/>
      <c r="EUX22" s="187"/>
      <c r="EUY22" s="187"/>
      <c r="EUZ22" s="187"/>
      <c r="EVA22" s="187"/>
      <c r="EVB22" s="187"/>
      <c r="EVC22" s="187"/>
      <c r="EVD22" s="187"/>
      <c r="EVE22" s="187"/>
      <c r="EVF22" s="187"/>
      <c r="EVG22" s="187"/>
      <c r="EVH22" s="187"/>
      <c r="EVI22" s="187"/>
      <c r="EVJ22" s="187"/>
      <c r="EVK22" s="187"/>
      <c r="EVL22" s="187"/>
      <c r="EVM22" s="187"/>
      <c r="EVN22" s="187"/>
      <c r="EVO22" s="187"/>
      <c r="EVP22" s="187"/>
      <c r="EVQ22" s="187"/>
      <c r="EVR22" s="187"/>
      <c r="EVS22" s="187"/>
      <c r="EVT22" s="187"/>
      <c r="EVU22" s="187"/>
      <c r="EVV22" s="187"/>
      <c r="EVW22" s="187"/>
      <c r="EVX22" s="187"/>
      <c r="EVY22" s="187"/>
      <c r="EVZ22" s="187"/>
      <c r="EWA22" s="187"/>
      <c r="EWB22" s="187"/>
      <c r="EWC22" s="187"/>
      <c r="EWD22" s="187"/>
      <c r="EWE22" s="187"/>
      <c r="EWF22" s="187"/>
      <c r="EWG22" s="187"/>
      <c r="EWH22" s="187"/>
      <c r="EWI22" s="187"/>
      <c r="EWJ22" s="187"/>
      <c r="EWK22" s="187"/>
      <c r="EWL22" s="187"/>
      <c r="EWM22" s="187"/>
      <c r="EWN22" s="187"/>
      <c r="EWO22" s="187"/>
      <c r="EWP22" s="187"/>
      <c r="EWQ22" s="187"/>
      <c r="EWR22" s="187"/>
      <c r="EWS22" s="187"/>
      <c r="EWT22" s="187"/>
      <c r="EWU22" s="187"/>
      <c r="EWV22" s="187"/>
      <c r="EWW22" s="187"/>
      <c r="EWX22" s="187"/>
      <c r="EWY22" s="187"/>
      <c r="EWZ22" s="187"/>
      <c r="EXA22" s="187"/>
      <c r="EXB22" s="187"/>
      <c r="EXC22" s="187"/>
      <c r="EXD22" s="187"/>
      <c r="EXE22" s="187"/>
      <c r="EXF22" s="187"/>
      <c r="EXG22" s="187"/>
      <c r="EXH22" s="187"/>
      <c r="EXI22" s="187"/>
      <c r="EXJ22" s="187"/>
      <c r="EXK22" s="187"/>
      <c r="EXL22" s="187"/>
      <c r="EXM22" s="187"/>
      <c r="EXN22" s="187"/>
      <c r="EXO22" s="187"/>
      <c r="EXP22" s="187"/>
      <c r="EXQ22" s="187"/>
      <c r="EXR22" s="187"/>
      <c r="EXS22" s="187"/>
      <c r="EXT22" s="187"/>
      <c r="EXU22" s="187"/>
      <c r="EXV22" s="187"/>
      <c r="EXW22" s="187"/>
      <c r="EXX22" s="187"/>
      <c r="EXY22" s="187"/>
      <c r="EXZ22" s="187"/>
      <c r="EYA22" s="187"/>
      <c r="EYB22" s="187"/>
      <c r="EYC22" s="187"/>
      <c r="EYD22" s="187"/>
      <c r="EYE22" s="187"/>
      <c r="EYF22" s="187"/>
      <c r="EYG22" s="187"/>
      <c r="EYH22" s="187"/>
      <c r="EYI22" s="187"/>
      <c r="EYJ22" s="187"/>
      <c r="EYK22" s="187"/>
      <c r="EYL22" s="187"/>
      <c r="EYM22" s="187"/>
      <c r="EYN22" s="187"/>
      <c r="EYO22" s="187"/>
      <c r="EYP22" s="187"/>
      <c r="EYQ22" s="187"/>
      <c r="EYR22" s="187"/>
      <c r="EYS22" s="187"/>
      <c r="EYT22" s="187"/>
      <c r="EYU22" s="187"/>
      <c r="EYV22" s="187"/>
      <c r="EYW22" s="187"/>
      <c r="EYX22" s="187"/>
      <c r="EYY22" s="187"/>
      <c r="EYZ22" s="187"/>
      <c r="EZA22" s="187"/>
      <c r="EZB22" s="187"/>
      <c r="EZC22" s="187"/>
      <c r="EZD22" s="187"/>
      <c r="EZE22" s="187"/>
      <c r="EZF22" s="187"/>
      <c r="EZG22" s="187"/>
      <c r="EZH22" s="187"/>
      <c r="EZI22" s="187"/>
      <c r="EZJ22" s="187"/>
      <c r="EZK22" s="187"/>
      <c r="EZL22" s="187"/>
      <c r="EZM22" s="187"/>
      <c r="EZN22" s="187"/>
      <c r="EZO22" s="187"/>
      <c r="EZP22" s="187"/>
      <c r="EZQ22" s="187"/>
      <c r="EZR22" s="187"/>
      <c r="EZS22" s="187"/>
      <c r="EZT22" s="187"/>
      <c r="EZU22" s="187"/>
      <c r="EZV22" s="187"/>
      <c r="EZW22" s="187"/>
      <c r="EZX22" s="187"/>
      <c r="EZY22" s="187"/>
      <c r="EZZ22" s="187"/>
      <c r="FAA22" s="187"/>
      <c r="FAB22" s="187"/>
      <c r="FAC22" s="187"/>
      <c r="FAD22" s="187"/>
      <c r="FAE22" s="187"/>
      <c r="FAF22" s="187"/>
      <c r="FAG22" s="187"/>
      <c r="FAH22" s="187"/>
      <c r="FAI22" s="187"/>
      <c r="FAJ22" s="187"/>
      <c r="FAK22" s="187"/>
      <c r="FAL22" s="187"/>
      <c r="FAM22" s="187"/>
      <c r="FAN22" s="187"/>
      <c r="FAO22" s="187"/>
      <c r="FAP22" s="187"/>
      <c r="FAQ22" s="187"/>
      <c r="FAR22" s="187"/>
      <c r="FAS22" s="187"/>
      <c r="FAT22" s="187"/>
      <c r="FAU22" s="187"/>
      <c r="FAV22" s="187"/>
      <c r="FAW22" s="187"/>
      <c r="FAX22" s="187"/>
      <c r="FAY22" s="187"/>
      <c r="FAZ22" s="187"/>
      <c r="FBA22" s="187"/>
      <c r="FBB22" s="187"/>
      <c r="FBC22" s="187"/>
      <c r="FBD22" s="187"/>
      <c r="FBE22" s="187"/>
      <c r="FBF22" s="187"/>
      <c r="FBG22" s="187"/>
      <c r="FBH22" s="187"/>
      <c r="FBI22" s="187"/>
      <c r="FBJ22" s="187"/>
      <c r="FBK22" s="187"/>
      <c r="FBL22" s="187"/>
      <c r="FBM22" s="187"/>
      <c r="FBN22" s="187"/>
      <c r="FBO22" s="187"/>
      <c r="FBP22" s="187"/>
      <c r="FBQ22" s="187"/>
      <c r="FBR22" s="187"/>
      <c r="FBS22" s="187"/>
      <c r="FBT22" s="187"/>
      <c r="FBU22" s="187"/>
      <c r="FBV22" s="187"/>
      <c r="FBW22" s="187"/>
      <c r="FBX22" s="187"/>
      <c r="FBY22" s="187"/>
      <c r="FBZ22" s="187"/>
      <c r="FCA22" s="187"/>
      <c r="FCB22" s="187"/>
      <c r="FCC22" s="187"/>
      <c r="FCD22" s="187"/>
      <c r="FCE22" s="187"/>
      <c r="FCF22" s="187"/>
      <c r="FCG22" s="187"/>
      <c r="FCH22" s="187"/>
      <c r="FCI22" s="187"/>
      <c r="FCJ22" s="187"/>
      <c r="FCK22" s="187"/>
      <c r="FCL22" s="187"/>
      <c r="FCM22" s="187"/>
      <c r="FCN22" s="187"/>
      <c r="FCO22" s="187"/>
      <c r="FCP22" s="187"/>
      <c r="FCQ22" s="187"/>
      <c r="FCR22" s="187"/>
      <c r="FCS22" s="187"/>
      <c r="FCT22" s="187"/>
      <c r="FCU22" s="187"/>
      <c r="FCV22" s="187"/>
      <c r="FCW22" s="187"/>
      <c r="FCX22" s="187"/>
      <c r="FCY22" s="187"/>
      <c r="FCZ22" s="187"/>
      <c r="FDA22" s="187"/>
      <c r="FDB22" s="187"/>
      <c r="FDC22" s="187"/>
      <c r="FDD22" s="187"/>
      <c r="FDE22" s="187"/>
      <c r="FDF22" s="187"/>
      <c r="FDG22" s="187"/>
      <c r="FDH22" s="187"/>
      <c r="FDI22" s="187"/>
      <c r="FDJ22" s="187"/>
      <c r="FDK22" s="187"/>
      <c r="FDL22" s="187"/>
      <c r="FDM22" s="187"/>
      <c r="FDN22" s="187"/>
      <c r="FDO22" s="187"/>
      <c r="FDP22" s="187"/>
      <c r="FDQ22" s="187"/>
      <c r="FDR22" s="187"/>
      <c r="FDS22" s="187"/>
      <c r="FDT22" s="187"/>
      <c r="FDU22" s="187"/>
      <c r="FDV22" s="187"/>
      <c r="FDW22" s="187"/>
      <c r="FDX22" s="187"/>
      <c r="FDY22" s="187"/>
      <c r="FDZ22" s="187"/>
      <c r="FEA22" s="187"/>
      <c r="FEB22" s="187"/>
      <c r="FEC22" s="187"/>
      <c r="FED22" s="187"/>
      <c r="FEE22" s="187"/>
      <c r="FEF22" s="187"/>
      <c r="FEG22" s="187"/>
      <c r="FEH22" s="187"/>
      <c r="FEI22" s="187"/>
      <c r="FEJ22" s="187"/>
      <c r="FEK22" s="187"/>
      <c r="FEL22" s="187"/>
      <c r="FEM22" s="187"/>
      <c r="FEN22" s="187"/>
      <c r="FEO22" s="187"/>
      <c r="FEP22" s="187"/>
      <c r="FEQ22" s="187"/>
      <c r="FER22" s="187"/>
      <c r="FES22" s="187"/>
      <c r="FET22" s="187"/>
      <c r="FEU22" s="187"/>
      <c r="FEV22" s="187"/>
      <c r="FEW22" s="187"/>
      <c r="FEX22" s="187"/>
      <c r="FEY22" s="187"/>
      <c r="FEZ22" s="187"/>
      <c r="FFA22" s="187"/>
      <c r="FFB22" s="187"/>
      <c r="FFC22" s="187"/>
      <c r="FFD22" s="187"/>
      <c r="FFE22" s="187"/>
      <c r="FFF22" s="187"/>
      <c r="FFG22" s="187"/>
      <c r="FFH22" s="187"/>
      <c r="FFI22" s="187"/>
      <c r="FFJ22" s="187"/>
      <c r="FFK22" s="187"/>
      <c r="FFL22" s="187"/>
      <c r="FFM22" s="187"/>
      <c r="FFN22" s="187"/>
      <c r="FFO22" s="187"/>
      <c r="FFP22" s="187"/>
      <c r="FFQ22" s="187"/>
      <c r="FFR22" s="187"/>
      <c r="FFS22" s="187"/>
      <c r="FFT22" s="187"/>
      <c r="FFU22" s="187"/>
      <c r="FFV22" s="187"/>
      <c r="FFW22" s="187"/>
      <c r="FFX22" s="187"/>
      <c r="FFY22" s="187"/>
      <c r="FFZ22" s="187"/>
      <c r="FGA22" s="187"/>
      <c r="FGB22" s="187"/>
      <c r="FGC22" s="187"/>
      <c r="FGD22" s="187"/>
      <c r="FGE22" s="187"/>
      <c r="FGF22" s="187"/>
      <c r="FGG22" s="187"/>
      <c r="FGH22" s="187"/>
      <c r="FGI22" s="187"/>
      <c r="FGJ22" s="187"/>
      <c r="FGK22" s="187"/>
      <c r="FGL22" s="187"/>
      <c r="FGM22" s="187"/>
      <c r="FGN22" s="187"/>
      <c r="FGO22" s="187"/>
      <c r="FGP22" s="187"/>
      <c r="FGQ22" s="187"/>
      <c r="FGR22" s="187"/>
      <c r="FGS22" s="187"/>
      <c r="FGT22" s="187"/>
      <c r="FGU22" s="187"/>
      <c r="FGV22" s="187"/>
      <c r="FGW22" s="187"/>
      <c r="FGX22" s="187"/>
      <c r="FGY22" s="187"/>
      <c r="FGZ22" s="187"/>
      <c r="FHA22" s="187"/>
      <c r="FHB22" s="187"/>
      <c r="FHC22" s="187"/>
      <c r="FHD22" s="187"/>
      <c r="FHE22" s="187"/>
      <c r="FHF22" s="187"/>
      <c r="FHG22" s="187"/>
      <c r="FHH22" s="187"/>
      <c r="FHI22" s="187"/>
      <c r="FHJ22" s="187"/>
      <c r="FHK22" s="187"/>
      <c r="FHL22" s="187"/>
      <c r="FHM22" s="187"/>
      <c r="FHN22" s="187"/>
      <c r="FHO22" s="187"/>
      <c r="FHP22" s="187"/>
      <c r="FHQ22" s="187"/>
      <c r="FHR22" s="187"/>
      <c r="FHS22" s="187"/>
      <c r="FHT22" s="187"/>
      <c r="FHU22" s="187"/>
      <c r="FHV22" s="187"/>
      <c r="FHW22" s="187"/>
      <c r="FHX22" s="187"/>
      <c r="FHY22" s="187"/>
      <c r="FHZ22" s="187"/>
      <c r="FIA22" s="187"/>
      <c r="FIB22" s="187"/>
      <c r="FIC22" s="187"/>
      <c r="FID22" s="187"/>
      <c r="FIE22" s="187"/>
      <c r="FIF22" s="187"/>
      <c r="FIG22" s="187"/>
      <c r="FIH22" s="187"/>
      <c r="FII22" s="187"/>
      <c r="FIJ22" s="187"/>
      <c r="FIK22" s="187"/>
      <c r="FIL22" s="187"/>
      <c r="FIM22" s="187"/>
      <c r="FIN22" s="187"/>
      <c r="FIO22" s="187"/>
      <c r="FIP22" s="187"/>
      <c r="FIQ22" s="187"/>
      <c r="FIR22" s="187"/>
      <c r="FIS22" s="187"/>
      <c r="FIT22" s="187"/>
      <c r="FIU22" s="187"/>
      <c r="FIV22" s="187"/>
      <c r="FIW22" s="187"/>
      <c r="FIX22" s="187"/>
      <c r="FIY22" s="187"/>
      <c r="FIZ22" s="187"/>
      <c r="FJA22" s="187"/>
      <c r="FJB22" s="187"/>
      <c r="FJC22" s="187"/>
      <c r="FJD22" s="187"/>
      <c r="FJE22" s="187"/>
      <c r="FJF22" s="187"/>
      <c r="FJG22" s="187"/>
      <c r="FJH22" s="187"/>
      <c r="FJI22" s="187"/>
      <c r="FJJ22" s="187"/>
      <c r="FJK22" s="187"/>
      <c r="FJL22" s="187"/>
      <c r="FJM22" s="187"/>
      <c r="FJN22" s="187"/>
      <c r="FJO22" s="187"/>
      <c r="FJP22" s="187"/>
      <c r="FJQ22" s="187"/>
      <c r="FJR22" s="187"/>
      <c r="FJS22" s="187"/>
      <c r="FJT22" s="187"/>
      <c r="FJU22" s="187"/>
      <c r="FJV22" s="187"/>
      <c r="FJW22" s="187"/>
      <c r="FJX22" s="187"/>
      <c r="FJY22" s="187"/>
      <c r="FJZ22" s="187"/>
      <c r="FKA22" s="187"/>
      <c r="FKB22" s="187"/>
      <c r="FKC22" s="187"/>
      <c r="FKD22" s="187"/>
      <c r="FKE22" s="187"/>
      <c r="FKF22" s="187"/>
      <c r="FKG22" s="187"/>
      <c r="FKH22" s="187"/>
      <c r="FKI22" s="187"/>
      <c r="FKJ22" s="187"/>
      <c r="FKK22" s="187"/>
      <c r="FKL22" s="187"/>
      <c r="FKM22" s="187"/>
      <c r="FKN22" s="187"/>
      <c r="FKO22" s="187"/>
      <c r="FKP22" s="187"/>
      <c r="FKQ22" s="187"/>
      <c r="FKR22" s="187"/>
      <c r="FKS22" s="187"/>
      <c r="FKT22" s="187"/>
      <c r="FKU22" s="187"/>
      <c r="FKV22" s="187"/>
      <c r="FKW22" s="187"/>
      <c r="FKX22" s="187"/>
      <c r="FKY22" s="187"/>
      <c r="FKZ22" s="187"/>
      <c r="FLA22" s="187"/>
      <c r="FLB22" s="187"/>
      <c r="FLC22" s="187"/>
      <c r="FLD22" s="187"/>
      <c r="FLE22" s="187"/>
      <c r="FLF22" s="187"/>
      <c r="FLG22" s="187"/>
      <c r="FLH22" s="187"/>
      <c r="FLI22" s="187"/>
      <c r="FLJ22" s="187"/>
      <c r="FLK22" s="187"/>
      <c r="FLL22" s="187"/>
      <c r="FLM22" s="187"/>
      <c r="FLN22" s="187"/>
      <c r="FLO22" s="187"/>
      <c r="FLP22" s="187"/>
      <c r="FLQ22" s="187"/>
      <c r="FLR22" s="187"/>
      <c r="FLS22" s="187"/>
      <c r="FLT22" s="187"/>
      <c r="FLU22" s="187"/>
      <c r="FLV22" s="187"/>
      <c r="FLW22" s="187"/>
      <c r="FLX22" s="187"/>
      <c r="FLY22" s="187"/>
      <c r="FLZ22" s="187"/>
      <c r="FMA22" s="187"/>
      <c r="FMB22" s="187"/>
      <c r="FMC22" s="187"/>
      <c r="FMD22" s="187"/>
      <c r="FME22" s="187"/>
      <c r="FMF22" s="187"/>
      <c r="FMG22" s="187"/>
      <c r="FMH22" s="187"/>
      <c r="FMI22" s="187"/>
      <c r="FMJ22" s="187"/>
      <c r="FMK22" s="187"/>
      <c r="FML22" s="187"/>
      <c r="FMM22" s="187"/>
      <c r="FMN22" s="187"/>
      <c r="FMO22" s="187"/>
      <c r="FMP22" s="187"/>
      <c r="FMQ22" s="187"/>
      <c r="FMR22" s="187"/>
      <c r="FMS22" s="187"/>
      <c r="FMT22" s="187"/>
      <c r="FMU22" s="187"/>
      <c r="FMV22" s="187"/>
      <c r="FMW22" s="187"/>
      <c r="FMX22" s="187"/>
      <c r="FMY22" s="187"/>
      <c r="FMZ22" s="187"/>
      <c r="FNA22" s="187"/>
      <c r="FNB22" s="187"/>
      <c r="FNC22" s="187"/>
      <c r="FND22" s="187"/>
      <c r="FNE22" s="187"/>
      <c r="FNF22" s="187"/>
      <c r="FNG22" s="187"/>
      <c r="FNH22" s="187"/>
      <c r="FNI22" s="187"/>
      <c r="FNJ22" s="187"/>
      <c r="FNK22" s="187"/>
      <c r="FNL22" s="187"/>
      <c r="FNM22" s="187"/>
      <c r="FNN22" s="187"/>
      <c r="FNO22" s="187"/>
      <c r="FNP22" s="187"/>
      <c r="FNQ22" s="187"/>
      <c r="FNR22" s="187"/>
      <c r="FNS22" s="187"/>
      <c r="FNT22" s="187"/>
      <c r="FNU22" s="187"/>
      <c r="FNV22" s="187"/>
      <c r="FNW22" s="187"/>
      <c r="FNX22" s="187"/>
      <c r="FNY22" s="187"/>
      <c r="FNZ22" s="187"/>
      <c r="FOA22" s="187"/>
      <c r="FOB22" s="187"/>
      <c r="FOC22" s="187"/>
      <c r="FOD22" s="187"/>
      <c r="FOE22" s="187"/>
      <c r="FOF22" s="187"/>
      <c r="FOG22" s="187"/>
      <c r="FOH22" s="187"/>
      <c r="FOI22" s="187"/>
      <c r="FOJ22" s="187"/>
      <c r="FOK22" s="187"/>
      <c r="FOL22" s="187"/>
      <c r="FOM22" s="187"/>
      <c r="FON22" s="187"/>
      <c r="FOO22" s="187"/>
      <c r="FOP22" s="187"/>
      <c r="FOQ22" s="187"/>
      <c r="FOR22" s="187"/>
      <c r="FOS22" s="187"/>
      <c r="FOT22" s="187"/>
      <c r="FOU22" s="187"/>
      <c r="FOV22" s="187"/>
      <c r="FOW22" s="187"/>
      <c r="FOX22" s="187"/>
      <c r="FOY22" s="187"/>
      <c r="FOZ22" s="187"/>
      <c r="FPA22" s="187"/>
      <c r="FPB22" s="187"/>
      <c r="FPC22" s="187"/>
      <c r="FPD22" s="187"/>
      <c r="FPE22" s="187"/>
      <c r="FPF22" s="187"/>
      <c r="FPG22" s="187"/>
      <c r="FPH22" s="187"/>
      <c r="FPI22" s="187"/>
      <c r="FPJ22" s="187"/>
      <c r="FPK22" s="187"/>
      <c r="FPL22" s="187"/>
      <c r="FPM22" s="187"/>
      <c r="FPN22" s="187"/>
      <c r="FPO22" s="187"/>
      <c r="FPP22" s="187"/>
      <c r="FPQ22" s="187"/>
      <c r="FPR22" s="187"/>
      <c r="FPS22" s="187"/>
      <c r="FPT22" s="187"/>
      <c r="FPU22" s="187"/>
      <c r="FPV22" s="187"/>
      <c r="FPW22" s="187"/>
      <c r="FPX22" s="187"/>
      <c r="FPY22" s="187"/>
      <c r="FPZ22" s="187"/>
      <c r="FQA22" s="187"/>
      <c r="FQB22" s="187"/>
      <c r="FQC22" s="187"/>
      <c r="FQD22" s="187"/>
      <c r="FQE22" s="187"/>
      <c r="FQF22" s="187"/>
      <c r="FQG22" s="187"/>
      <c r="FQH22" s="187"/>
      <c r="FQI22" s="187"/>
      <c r="FQJ22" s="187"/>
      <c r="FQK22" s="187"/>
      <c r="FQL22" s="187"/>
      <c r="FQM22" s="187"/>
      <c r="FQN22" s="187"/>
      <c r="FQO22" s="187"/>
      <c r="FQP22" s="187"/>
      <c r="FQQ22" s="187"/>
      <c r="FQR22" s="187"/>
      <c r="FQS22" s="187"/>
      <c r="FQT22" s="187"/>
      <c r="FQU22" s="187"/>
      <c r="FQV22" s="187"/>
      <c r="FQW22" s="187"/>
      <c r="FQX22" s="187"/>
      <c r="FQY22" s="187"/>
      <c r="FQZ22" s="187"/>
      <c r="FRA22" s="187"/>
      <c r="FRB22" s="187"/>
      <c r="FRC22" s="187"/>
      <c r="FRD22" s="187"/>
      <c r="FRE22" s="187"/>
      <c r="FRF22" s="187"/>
      <c r="FRG22" s="187"/>
      <c r="FRH22" s="187"/>
      <c r="FRI22" s="187"/>
      <c r="FRJ22" s="187"/>
      <c r="FRK22" s="187"/>
      <c r="FRL22" s="187"/>
      <c r="FRM22" s="187"/>
      <c r="FRN22" s="187"/>
      <c r="FRO22" s="187"/>
      <c r="FRP22" s="187"/>
      <c r="FRQ22" s="187"/>
      <c r="FRR22" s="187"/>
      <c r="FRS22" s="187"/>
      <c r="FRT22" s="187"/>
      <c r="FRU22" s="187"/>
      <c r="FRV22" s="187"/>
      <c r="FRW22" s="187"/>
      <c r="FRX22" s="187"/>
      <c r="FRY22" s="187"/>
      <c r="FRZ22" s="187"/>
      <c r="FSA22" s="187"/>
      <c r="FSB22" s="187"/>
      <c r="FSC22" s="187"/>
      <c r="FSD22" s="187"/>
      <c r="FSE22" s="187"/>
      <c r="FSF22" s="187"/>
      <c r="FSG22" s="187"/>
      <c r="FSH22" s="187"/>
      <c r="FSI22" s="187"/>
      <c r="FSJ22" s="187"/>
      <c r="FSK22" s="187"/>
      <c r="FSL22" s="187"/>
      <c r="FSM22" s="187"/>
      <c r="FSN22" s="187"/>
      <c r="FSO22" s="187"/>
      <c r="FSP22" s="187"/>
      <c r="FSQ22" s="187"/>
      <c r="FSR22" s="187"/>
      <c r="FSS22" s="187"/>
      <c r="FST22" s="187"/>
      <c r="FSU22" s="187"/>
      <c r="FSV22" s="187"/>
      <c r="FSW22" s="187"/>
      <c r="FSX22" s="187"/>
      <c r="FSY22" s="187"/>
      <c r="FSZ22" s="187"/>
      <c r="FTA22" s="187"/>
      <c r="FTB22" s="187"/>
      <c r="FTC22" s="187"/>
      <c r="FTD22" s="187"/>
      <c r="FTE22" s="187"/>
      <c r="FTF22" s="187"/>
      <c r="FTG22" s="187"/>
      <c r="FTH22" s="187"/>
      <c r="FTI22" s="187"/>
      <c r="FTJ22" s="187"/>
      <c r="FTK22" s="187"/>
      <c r="FTL22" s="187"/>
      <c r="FTM22" s="187"/>
      <c r="FTN22" s="187"/>
      <c r="FTO22" s="187"/>
      <c r="FTP22" s="187"/>
      <c r="FTQ22" s="187"/>
      <c r="FTR22" s="187"/>
      <c r="FTS22" s="187"/>
      <c r="FTT22" s="187"/>
      <c r="FTU22" s="187"/>
      <c r="FTV22" s="187"/>
      <c r="FTW22" s="187"/>
      <c r="FTX22" s="187"/>
      <c r="FTY22" s="187"/>
      <c r="FTZ22" s="187"/>
      <c r="FUA22" s="187"/>
      <c r="FUB22" s="187"/>
      <c r="FUC22" s="187"/>
      <c r="FUD22" s="187"/>
      <c r="FUE22" s="187"/>
      <c r="FUF22" s="187"/>
      <c r="FUG22" s="187"/>
      <c r="FUH22" s="187"/>
      <c r="FUI22" s="187"/>
      <c r="FUJ22" s="187"/>
      <c r="FUK22" s="187"/>
      <c r="FUL22" s="187"/>
      <c r="FUM22" s="187"/>
      <c r="FUN22" s="187"/>
      <c r="FUO22" s="187"/>
      <c r="FUP22" s="187"/>
      <c r="FUQ22" s="187"/>
      <c r="FUR22" s="187"/>
      <c r="FUS22" s="187"/>
      <c r="FUT22" s="187"/>
      <c r="FUU22" s="187"/>
      <c r="FUV22" s="187"/>
      <c r="FUW22" s="187"/>
      <c r="FUX22" s="187"/>
      <c r="FUY22" s="187"/>
      <c r="FUZ22" s="187"/>
      <c r="FVA22" s="187"/>
      <c r="FVB22" s="187"/>
      <c r="FVC22" s="187"/>
      <c r="FVD22" s="187"/>
      <c r="FVE22" s="187"/>
      <c r="FVF22" s="187"/>
      <c r="FVG22" s="187"/>
      <c r="FVH22" s="187"/>
      <c r="FVI22" s="187"/>
      <c r="FVJ22" s="187"/>
      <c r="FVK22" s="187"/>
      <c r="FVL22" s="187"/>
      <c r="FVM22" s="187"/>
      <c r="FVN22" s="187"/>
      <c r="FVO22" s="187"/>
      <c r="FVP22" s="187"/>
      <c r="FVQ22" s="187"/>
      <c r="FVR22" s="187"/>
      <c r="FVS22" s="187"/>
      <c r="FVT22" s="187"/>
      <c r="FVU22" s="187"/>
      <c r="FVV22" s="187"/>
      <c r="FVW22" s="187"/>
      <c r="FVX22" s="187"/>
      <c r="FVY22" s="187"/>
      <c r="FVZ22" s="187"/>
      <c r="FWA22" s="187"/>
      <c r="FWB22" s="187"/>
      <c r="FWC22" s="187"/>
      <c r="FWD22" s="187"/>
      <c r="FWE22" s="187"/>
      <c r="FWF22" s="187"/>
      <c r="FWG22" s="187"/>
      <c r="FWH22" s="187"/>
      <c r="FWI22" s="187"/>
      <c r="FWJ22" s="187"/>
      <c r="FWK22" s="187"/>
      <c r="FWL22" s="187"/>
      <c r="FWM22" s="187"/>
      <c r="FWN22" s="187"/>
      <c r="FWO22" s="187"/>
      <c r="FWP22" s="187"/>
      <c r="FWQ22" s="187"/>
      <c r="FWR22" s="187"/>
      <c r="FWS22" s="187"/>
      <c r="FWT22" s="187"/>
      <c r="FWU22" s="187"/>
      <c r="FWV22" s="187"/>
      <c r="FWW22" s="187"/>
      <c r="FWX22" s="187"/>
      <c r="FWY22" s="187"/>
      <c r="FWZ22" s="187"/>
      <c r="FXA22" s="187"/>
      <c r="FXB22" s="187"/>
      <c r="FXC22" s="187"/>
      <c r="FXD22" s="187"/>
      <c r="FXE22" s="187"/>
      <c r="FXF22" s="187"/>
      <c r="FXG22" s="187"/>
      <c r="FXH22" s="187"/>
      <c r="FXI22" s="187"/>
      <c r="FXJ22" s="187"/>
      <c r="FXK22" s="187"/>
      <c r="FXL22" s="187"/>
      <c r="FXM22" s="187"/>
      <c r="FXN22" s="187"/>
      <c r="FXO22" s="187"/>
      <c r="FXP22" s="187"/>
      <c r="FXQ22" s="187"/>
      <c r="FXR22" s="187"/>
      <c r="FXS22" s="187"/>
      <c r="FXT22" s="187"/>
      <c r="FXU22" s="187"/>
      <c r="FXV22" s="187"/>
      <c r="FXW22" s="187"/>
      <c r="FXX22" s="187"/>
      <c r="FXY22" s="187"/>
      <c r="FXZ22" s="187"/>
      <c r="FYA22" s="187"/>
      <c r="FYB22" s="187"/>
      <c r="FYC22" s="187"/>
      <c r="FYD22" s="187"/>
      <c r="FYE22" s="187"/>
      <c r="FYF22" s="187"/>
      <c r="FYG22" s="187"/>
      <c r="FYH22" s="187"/>
      <c r="FYI22" s="187"/>
      <c r="FYJ22" s="187"/>
      <c r="FYK22" s="187"/>
      <c r="FYL22" s="187"/>
      <c r="FYM22" s="187"/>
      <c r="FYN22" s="187"/>
      <c r="FYO22" s="187"/>
      <c r="FYP22" s="187"/>
      <c r="FYQ22" s="187"/>
      <c r="FYR22" s="187"/>
      <c r="FYS22" s="187"/>
      <c r="FYT22" s="187"/>
      <c r="FYU22" s="187"/>
      <c r="FYV22" s="187"/>
      <c r="FYW22" s="187"/>
      <c r="FYX22" s="187"/>
      <c r="FYY22" s="187"/>
      <c r="FYZ22" s="187"/>
      <c r="FZA22" s="187"/>
      <c r="FZB22" s="187"/>
      <c r="FZC22" s="187"/>
      <c r="FZD22" s="187"/>
      <c r="FZE22" s="187"/>
      <c r="FZF22" s="187"/>
      <c r="FZG22" s="187"/>
      <c r="FZH22" s="187"/>
      <c r="FZI22" s="187"/>
      <c r="FZJ22" s="187"/>
      <c r="FZK22" s="187"/>
      <c r="FZL22" s="187"/>
      <c r="FZM22" s="187"/>
      <c r="FZN22" s="187"/>
      <c r="FZO22" s="187"/>
      <c r="FZP22" s="187"/>
      <c r="FZQ22" s="187"/>
      <c r="FZR22" s="187"/>
      <c r="FZS22" s="187"/>
      <c r="FZT22" s="187"/>
      <c r="FZU22" s="187"/>
      <c r="FZV22" s="187"/>
      <c r="FZW22" s="187"/>
      <c r="FZX22" s="187"/>
      <c r="FZY22" s="187"/>
      <c r="FZZ22" s="187"/>
      <c r="GAA22" s="187"/>
      <c r="GAB22" s="187"/>
      <c r="GAC22" s="187"/>
      <c r="GAD22" s="187"/>
      <c r="GAE22" s="187"/>
      <c r="GAF22" s="187"/>
      <c r="GAG22" s="187"/>
      <c r="GAH22" s="187"/>
      <c r="GAI22" s="187"/>
      <c r="GAJ22" s="187"/>
      <c r="GAK22" s="187"/>
      <c r="GAL22" s="187"/>
      <c r="GAM22" s="187"/>
      <c r="GAN22" s="187"/>
      <c r="GAO22" s="187"/>
      <c r="GAP22" s="187"/>
      <c r="GAQ22" s="187"/>
      <c r="GAR22" s="187"/>
      <c r="GAS22" s="187"/>
      <c r="GAT22" s="187"/>
      <c r="GAU22" s="187"/>
      <c r="GAV22" s="187"/>
      <c r="GAW22" s="187"/>
      <c r="GAX22" s="187"/>
      <c r="GAY22" s="187"/>
      <c r="GAZ22" s="187"/>
      <c r="GBA22" s="187"/>
      <c r="GBB22" s="187"/>
      <c r="GBC22" s="187"/>
      <c r="GBD22" s="187"/>
      <c r="GBE22" s="187"/>
      <c r="GBF22" s="187"/>
      <c r="GBG22" s="187"/>
      <c r="GBH22" s="187"/>
      <c r="GBI22" s="187"/>
      <c r="GBJ22" s="187"/>
      <c r="GBK22" s="187"/>
      <c r="GBL22" s="187"/>
      <c r="GBM22" s="187"/>
      <c r="GBN22" s="187"/>
      <c r="GBO22" s="187"/>
      <c r="GBP22" s="187"/>
      <c r="GBQ22" s="187"/>
      <c r="GBR22" s="187"/>
      <c r="GBS22" s="187"/>
      <c r="GBT22" s="187"/>
      <c r="GBU22" s="187"/>
      <c r="GBV22" s="187"/>
      <c r="GBW22" s="187"/>
      <c r="GBX22" s="187"/>
      <c r="GBY22" s="187"/>
      <c r="GBZ22" s="187"/>
      <c r="GCA22" s="187"/>
      <c r="GCB22" s="187"/>
      <c r="GCC22" s="187"/>
      <c r="GCD22" s="187"/>
      <c r="GCE22" s="187"/>
      <c r="GCF22" s="187"/>
      <c r="GCG22" s="187"/>
      <c r="GCH22" s="187"/>
      <c r="GCI22" s="187"/>
      <c r="GCJ22" s="187"/>
      <c r="GCK22" s="187"/>
      <c r="GCL22" s="187"/>
      <c r="GCM22" s="187"/>
      <c r="GCN22" s="187"/>
      <c r="GCO22" s="187"/>
      <c r="GCP22" s="187"/>
      <c r="GCQ22" s="187"/>
      <c r="GCR22" s="187"/>
      <c r="GCS22" s="187"/>
      <c r="GCT22" s="187"/>
      <c r="GCU22" s="187"/>
      <c r="GCV22" s="187"/>
      <c r="GCW22" s="187"/>
      <c r="GCX22" s="187"/>
      <c r="GCY22" s="187"/>
      <c r="GCZ22" s="187"/>
      <c r="GDA22" s="187"/>
      <c r="GDB22" s="187"/>
      <c r="GDC22" s="187"/>
      <c r="GDD22" s="187"/>
      <c r="GDE22" s="187"/>
      <c r="GDF22" s="187"/>
      <c r="GDG22" s="187"/>
      <c r="GDH22" s="187"/>
      <c r="GDI22" s="187"/>
      <c r="GDJ22" s="187"/>
      <c r="GDK22" s="187"/>
      <c r="GDL22" s="187"/>
      <c r="GDM22" s="187"/>
      <c r="GDN22" s="187"/>
      <c r="GDO22" s="187"/>
      <c r="GDP22" s="187"/>
      <c r="GDQ22" s="187"/>
      <c r="GDR22" s="187"/>
      <c r="GDS22" s="187"/>
      <c r="GDT22" s="187"/>
      <c r="GDU22" s="187"/>
      <c r="GDV22" s="187"/>
      <c r="GDW22" s="187"/>
      <c r="GDX22" s="187"/>
      <c r="GDY22" s="187"/>
      <c r="GDZ22" s="187"/>
      <c r="GEA22" s="187"/>
      <c r="GEB22" s="187"/>
      <c r="GEC22" s="187"/>
      <c r="GED22" s="187"/>
      <c r="GEE22" s="187"/>
      <c r="GEF22" s="187"/>
      <c r="GEG22" s="187"/>
      <c r="GEH22" s="187"/>
      <c r="GEI22" s="187"/>
      <c r="GEJ22" s="187"/>
      <c r="GEK22" s="187"/>
      <c r="GEL22" s="187"/>
      <c r="GEM22" s="187"/>
      <c r="GEN22" s="187"/>
      <c r="GEO22" s="187"/>
      <c r="GEP22" s="187"/>
      <c r="GEQ22" s="187"/>
      <c r="GER22" s="187"/>
      <c r="GES22" s="187"/>
      <c r="GET22" s="187"/>
      <c r="GEU22" s="187"/>
      <c r="GEV22" s="187"/>
      <c r="GEW22" s="187"/>
      <c r="GEX22" s="187"/>
      <c r="GEY22" s="187"/>
      <c r="GEZ22" s="187"/>
      <c r="GFA22" s="187"/>
      <c r="GFB22" s="187"/>
      <c r="GFC22" s="187"/>
      <c r="GFD22" s="187"/>
      <c r="GFE22" s="187"/>
      <c r="GFF22" s="187"/>
      <c r="GFG22" s="187"/>
      <c r="GFH22" s="187"/>
      <c r="GFI22" s="187"/>
      <c r="GFJ22" s="187"/>
      <c r="GFK22" s="187"/>
      <c r="GFL22" s="187"/>
      <c r="GFM22" s="187"/>
      <c r="GFN22" s="187"/>
      <c r="GFO22" s="187"/>
      <c r="GFP22" s="187"/>
      <c r="GFQ22" s="187"/>
      <c r="GFR22" s="187"/>
      <c r="GFS22" s="187"/>
      <c r="GFT22" s="187"/>
      <c r="GFU22" s="187"/>
      <c r="GFV22" s="187"/>
      <c r="GFW22" s="187"/>
      <c r="GFX22" s="187"/>
      <c r="GFY22" s="187"/>
      <c r="GFZ22" s="187"/>
      <c r="GGA22" s="187"/>
      <c r="GGB22" s="187"/>
      <c r="GGC22" s="187"/>
      <c r="GGD22" s="187"/>
      <c r="GGE22" s="187"/>
      <c r="GGF22" s="187"/>
      <c r="GGG22" s="187"/>
      <c r="GGH22" s="187"/>
      <c r="GGI22" s="187"/>
      <c r="GGJ22" s="187"/>
      <c r="GGK22" s="187"/>
      <c r="GGL22" s="187"/>
      <c r="GGM22" s="187"/>
      <c r="GGN22" s="187"/>
      <c r="GGO22" s="187"/>
      <c r="GGP22" s="187"/>
      <c r="GGQ22" s="187"/>
      <c r="GGR22" s="187"/>
      <c r="GGS22" s="187"/>
      <c r="GGT22" s="187"/>
      <c r="GGU22" s="187"/>
      <c r="GGV22" s="187"/>
      <c r="GGW22" s="187"/>
      <c r="GGX22" s="187"/>
      <c r="GGY22" s="187"/>
      <c r="GGZ22" s="187"/>
      <c r="GHA22" s="187"/>
      <c r="GHB22" s="187"/>
      <c r="GHC22" s="187"/>
      <c r="GHD22" s="187"/>
      <c r="GHE22" s="187"/>
      <c r="GHF22" s="187"/>
      <c r="GHG22" s="187"/>
      <c r="GHH22" s="187"/>
      <c r="GHI22" s="187"/>
      <c r="GHJ22" s="187"/>
      <c r="GHK22" s="187"/>
      <c r="GHL22" s="187"/>
      <c r="GHM22" s="187"/>
      <c r="GHN22" s="187"/>
      <c r="GHO22" s="187"/>
      <c r="GHP22" s="187"/>
      <c r="GHQ22" s="187"/>
      <c r="GHR22" s="187"/>
      <c r="GHS22" s="187"/>
      <c r="GHT22" s="187"/>
      <c r="GHU22" s="187"/>
      <c r="GHV22" s="187"/>
      <c r="GHW22" s="187"/>
      <c r="GHX22" s="187"/>
      <c r="GHY22" s="187"/>
      <c r="GHZ22" s="187"/>
      <c r="GIA22" s="187"/>
      <c r="GIB22" s="187"/>
      <c r="GIC22" s="187"/>
      <c r="GID22" s="187"/>
      <c r="GIE22" s="187"/>
      <c r="GIF22" s="187"/>
      <c r="GIG22" s="187"/>
      <c r="GIH22" s="187"/>
      <c r="GII22" s="187"/>
      <c r="GIJ22" s="187"/>
      <c r="GIK22" s="187"/>
      <c r="GIL22" s="187"/>
      <c r="GIM22" s="187"/>
      <c r="GIN22" s="187"/>
      <c r="GIO22" s="187"/>
      <c r="GIP22" s="187"/>
      <c r="GIQ22" s="187"/>
      <c r="GIR22" s="187"/>
      <c r="GIS22" s="187"/>
      <c r="GIT22" s="187"/>
      <c r="GIU22" s="187"/>
      <c r="GIV22" s="187"/>
      <c r="GIW22" s="187"/>
      <c r="GIX22" s="187"/>
      <c r="GIY22" s="187"/>
      <c r="GIZ22" s="187"/>
      <c r="GJA22" s="187"/>
      <c r="GJB22" s="187"/>
      <c r="GJC22" s="187"/>
      <c r="GJD22" s="187"/>
      <c r="GJE22" s="187"/>
      <c r="GJF22" s="187"/>
      <c r="GJG22" s="187"/>
      <c r="GJH22" s="187"/>
      <c r="GJI22" s="187"/>
      <c r="GJJ22" s="187"/>
      <c r="GJK22" s="187"/>
      <c r="GJL22" s="187"/>
      <c r="GJM22" s="187"/>
      <c r="GJN22" s="187"/>
      <c r="GJO22" s="187"/>
      <c r="GJP22" s="187"/>
      <c r="GJQ22" s="187"/>
      <c r="GJR22" s="187"/>
      <c r="GJS22" s="187"/>
      <c r="GJT22" s="187"/>
      <c r="GJU22" s="187"/>
      <c r="GJV22" s="187"/>
      <c r="GJW22" s="187"/>
      <c r="GJX22" s="187"/>
      <c r="GJY22" s="187"/>
      <c r="GJZ22" s="187"/>
      <c r="GKA22" s="187"/>
      <c r="GKB22" s="187"/>
      <c r="GKC22" s="187"/>
      <c r="GKD22" s="187"/>
      <c r="GKE22" s="187"/>
      <c r="GKF22" s="187"/>
      <c r="GKG22" s="187"/>
      <c r="GKH22" s="187"/>
      <c r="GKI22" s="187"/>
      <c r="GKJ22" s="187"/>
      <c r="GKK22" s="187"/>
      <c r="GKL22" s="187"/>
      <c r="GKM22" s="187"/>
      <c r="GKN22" s="187"/>
      <c r="GKO22" s="187"/>
      <c r="GKP22" s="187"/>
      <c r="GKQ22" s="187"/>
      <c r="GKR22" s="187"/>
      <c r="GKS22" s="187"/>
      <c r="GKT22" s="187"/>
      <c r="GKU22" s="187"/>
      <c r="GKV22" s="187"/>
      <c r="GKW22" s="187"/>
      <c r="GKX22" s="187"/>
      <c r="GKY22" s="187"/>
      <c r="GKZ22" s="187"/>
      <c r="GLA22" s="187"/>
      <c r="GLB22" s="187"/>
      <c r="GLC22" s="187"/>
      <c r="GLD22" s="187"/>
      <c r="GLE22" s="187"/>
      <c r="GLF22" s="187"/>
      <c r="GLG22" s="187"/>
      <c r="GLH22" s="187"/>
      <c r="GLI22" s="187"/>
      <c r="GLJ22" s="187"/>
      <c r="GLK22" s="187"/>
      <c r="GLL22" s="187"/>
      <c r="GLM22" s="187"/>
      <c r="GLN22" s="187"/>
      <c r="GLO22" s="187"/>
      <c r="GLP22" s="187"/>
      <c r="GLQ22" s="187"/>
      <c r="GLR22" s="187"/>
      <c r="GLS22" s="187"/>
      <c r="GLT22" s="187"/>
      <c r="GLU22" s="187"/>
      <c r="GLV22" s="187"/>
      <c r="GLW22" s="187"/>
      <c r="GLX22" s="187"/>
      <c r="GLY22" s="187"/>
      <c r="GLZ22" s="187"/>
      <c r="GMA22" s="187"/>
      <c r="GMB22" s="187"/>
      <c r="GMC22" s="187"/>
      <c r="GMD22" s="187"/>
      <c r="GME22" s="187"/>
      <c r="GMF22" s="187"/>
      <c r="GMG22" s="187"/>
      <c r="GMH22" s="187"/>
      <c r="GMI22" s="187"/>
      <c r="GMJ22" s="187"/>
      <c r="GMK22" s="187"/>
      <c r="GML22" s="187"/>
      <c r="GMM22" s="187"/>
      <c r="GMN22" s="187"/>
      <c r="GMO22" s="187"/>
      <c r="GMP22" s="187"/>
      <c r="GMQ22" s="187"/>
      <c r="GMR22" s="187"/>
      <c r="GMS22" s="187"/>
      <c r="GMT22" s="187"/>
      <c r="GMU22" s="187"/>
      <c r="GMV22" s="187"/>
      <c r="GMW22" s="187"/>
      <c r="GMX22" s="187"/>
      <c r="GMY22" s="187"/>
      <c r="GMZ22" s="187"/>
      <c r="GNA22" s="187"/>
      <c r="GNB22" s="187"/>
      <c r="GNC22" s="187"/>
      <c r="GND22" s="187"/>
      <c r="GNE22" s="187"/>
      <c r="GNF22" s="187"/>
      <c r="GNG22" s="187"/>
      <c r="GNH22" s="187"/>
      <c r="GNI22" s="187"/>
      <c r="GNJ22" s="187"/>
      <c r="GNK22" s="187"/>
      <c r="GNL22" s="187"/>
      <c r="GNM22" s="187"/>
      <c r="GNN22" s="187"/>
      <c r="GNO22" s="187"/>
      <c r="GNP22" s="187"/>
      <c r="GNQ22" s="187"/>
      <c r="GNR22" s="187"/>
      <c r="GNS22" s="187"/>
      <c r="GNT22" s="187"/>
      <c r="GNU22" s="187"/>
      <c r="GNV22" s="187"/>
      <c r="GNW22" s="187"/>
      <c r="GNX22" s="187"/>
      <c r="GNY22" s="187"/>
      <c r="GNZ22" s="187"/>
      <c r="GOA22" s="187"/>
      <c r="GOB22" s="187"/>
      <c r="GOC22" s="187"/>
      <c r="GOD22" s="187"/>
      <c r="GOE22" s="187"/>
      <c r="GOF22" s="187"/>
      <c r="GOG22" s="187"/>
      <c r="GOH22" s="187"/>
      <c r="GOI22" s="187"/>
      <c r="GOJ22" s="187"/>
      <c r="GOK22" s="187"/>
      <c r="GOL22" s="187"/>
      <c r="GOM22" s="187"/>
      <c r="GON22" s="187"/>
      <c r="GOO22" s="187"/>
      <c r="GOP22" s="187"/>
      <c r="GOQ22" s="187"/>
      <c r="GOR22" s="187"/>
      <c r="GOS22" s="187"/>
      <c r="GOT22" s="187"/>
      <c r="GOU22" s="187"/>
      <c r="GOV22" s="187"/>
      <c r="GOW22" s="187"/>
      <c r="GOX22" s="187"/>
      <c r="GOY22" s="187"/>
      <c r="GOZ22" s="187"/>
      <c r="GPA22" s="187"/>
      <c r="GPB22" s="187"/>
      <c r="GPC22" s="187"/>
      <c r="GPD22" s="187"/>
      <c r="GPE22" s="187"/>
      <c r="GPF22" s="187"/>
      <c r="GPG22" s="187"/>
      <c r="GPH22" s="187"/>
      <c r="GPI22" s="187"/>
      <c r="GPJ22" s="187"/>
      <c r="GPK22" s="187"/>
      <c r="GPL22" s="187"/>
      <c r="GPM22" s="187"/>
      <c r="GPN22" s="187"/>
      <c r="GPO22" s="187"/>
      <c r="GPP22" s="187"/>
      <c r="GPQ22" s="187"/>
      <c r="GPR22" s="187"/>
      <c r="GPS22" s="187"/>
      <c r="GPT22" s="187"/>
      <c r="GPU22" s="187"/>
      <c r="GPV22" s="187"/>
      <c r="GPW22" s="187"/>
      <c r="GPX22" s="187"/>
      <c r="GPY22" s="187"/>
      <c r="GPZ22" s="187"/>
      <c r="GQA22" s="187"/>
      <c r="GQB22" s="187"/>
      <c r="GQC22" s="187"/>
      <c r="GQD22" s="187"/>
      <c r="GQE22" s="187"/>
      <c r="GQF22" s="187"/>
      <c r="GQG22" s="187"/>
      <c r="GQH22" s="187"/>
      <c r="GQI22" s="187"/>
      <c r="GQJ22" s="187"/>
      <c r="GQK22" s="187"/>
      <c r="GQL22" s="187"/>
      <c r="GQM22" s="187"/>
      <c r="GQN22" s="187"/>
      <c r="GQO22" s="187"/>
      <c r="GQP22" s="187"/>
      <c r="GQQ22" s="187"/>
      <c r="GQR22" s="187"/>
      <c r="GQS22" s="187"/>
      <c r="GQT22" s="187"/>
      <c r="GQU22" s="187"/>
      <c r="GQV22" s="187"/>
      <c r="GQW22" s="187"/>
      <c r="GQX22" s="187"/>
      <c r="GQY22" s="187"/>
      <c r="GQZ22" s="187"/>
      <c r="GRA22" s="187"/>
      <c r="GRB22" s="187"/>
      <c r="GRC22" s="187"/>
      <c r="GRD22" s="187"/>
      <c r="GRE22" s="187"/>
      <c r="GRF22" s="187"/>
      <c r="GRG22" s="187"/>
      <c r="GRH22" s="187"/>
      <c r="GRI22" s="187"/>
      <c r="GRJ22" s="187"/>
      <c r="GRK22" s="187"/>
      <c r="GRL22" s="187"/>
      <c r="GRM22" s="187"/>
      <c r="GRN22" s="187"/>
      <c r="GRO22" s="187"/>
      <c r="GRP22" s="187"/>
      <c r="GRQ22" s="187"/>
      <c r="GRR22" s="187"/>
      <c r="GRS22" s="187"/>
      <c r="GRT22" s="187"/>
      <c r="GRU22" s="187"/>
      <c r="GRV22" s="187"/>
      <c r="GRW22" s="187"/>
      <c r="GRX22" s="187"/>
      <c r="GRY22" s="187"/>
      <c r="GRZ22" s="187"/>
      <c r="GSA22" s="187"/>
      <c r="GSB22" s="187"/>
      <c r="GSC22" s="187"/>
      <c r="GSD22" s="187"/>
      <c r="GSE22" s="187"/>
      <c r="GSF22" s="187"/>
      <c r="GSG22" s="187"/>
      <c r="GSH22" s="187"/>
      <c r="GSI22" s="187"/>
      <c r="GSJ22" s="187"/>
      <c r="GSK22" s="187"/>
      <c r="GSL22" s="187"/>
      <c r="GSM22" s="187"/>
      <c r="GSN22" s="187"/>
      <c r="GSO22" s="187"/>
      <c r="GSP22" s="187"/>
      <c r="GSQ22" s="187"/>
      <c r="GSR22" s="187"/>
      <c r="GSS22" s="187"/>
      <c r="GST22" s="187"/>
      <c r="GSU22" s="187"/>
      <c r="GSV22" s="187"/>
      <c r="GSW22" s="187"/>
      <c r="GSX22" s="187"/>
      <c r="GSY22" s="187"/>
      <c r="GSZ22" s="187"/>
      <c r="GTA22" s="187"/>
      <c r="GTB22" s="187"/>
      <c r="GTC22" s="187"/>
      <c r="GTD22" s="187"/>
      <c r="GTE22" s="187"/>
      <c r="GTF22" s="187"/>
      <c r="GTG22" s="187"/>
      <c r="GTH22" s="187"/>
      <c r="GTI22" s="187"/>
      <c r="GTJ22" s="187"/>
      <c r="GTK22" s="187"/>
      <c r="GTL22" s="187"/>
      <c r="GTM22" s="187"/>
      <c r="GTN22" s="187"/>
      <c r="GTO22" s="187"/>
      <c r="GTP22" s="187"/>
      <c r="GTQ22" s="187"/>
      <c r="GTR22" s="187"/>
      <c r="GTS22" s="187"/>
      <c r="GTT22" s="187"/>
      <c r="GTU22" s="187"/>
      <c r="GTV22" s="187"/>
      <c r="GTW22" s="187"/>
      <c r="GTX22" s="187"/>
      <c r="GTY22" s="187"/>
      <c r="GTZ22" s="187"/>
      <c r="GUA22" s="187"/>
      <c r="GUB22" s="187"/>
      <c r="GUC22" s="187"/>
      <c r="GUD22" s="187"/>
      <c r="GUE22" s="187"/>
      <c r="GUF22" s="187"/>
      <c r="GUG22" s="187"/>
      <c r="GUH22" s="187"/>
      <c r="GUI22" s="187"/>
      <c r="GUJ22" s="187"/>
      <c r="GUK22" s="187"/>
      <c r="GUL22" s="187"/>
      <c r="GUM22" s="187"/>
      <c r="GUN22" s="187"/>
      <c r="GUO22" s="187"/>
      <c r="GUP22" s="187"/>
      <c r="GUQ22" s="187"/>
      <c r="GUR22" s="187"/>
      <c r="GUS22" s="187"/>
      <c r="GUT22" s="187"/>
      <c r="GUU22" s="187"/>
      <c r="GUV22" s="187"/>
      <c r="GUW22" s="187"/>
      <c r="GUX22" s="187"/>
      <c r="GUY22" s="187"/>
      <c r="GUZ22" s="187"/>
      <c r="GVA22" s="187"/>
      <c r="GVB22" s="187"/>
      <c r="GVC22" s="187"/>
      <c r="GVD22" s="187"/>
      <c r="GVE22" s="187"/>
      <c r="GVF22" s="187"/>
      <c r="GVG22" s="187"/>
      <c r="GVH22" s="187"/>
      <c r="GVI22" s="187"/>
      <c r="GVJ22" s="187"/>
      <c r="GVK22" s="187"/>
      <c r="GVL22" s="187"/>
      <c r="GVM22" s="187"/>
      <c r="GVN22" s="187"/>
      <c r="GVO22" s="187"/>
      <c r="GVP22" s="187"/>
      <c r="GVQ22" s="187"/>
      <c r="GVR22" s="187"/>
      <c r="GVS22" s="187"/>
      <c r="GVT22" s="187"/>
      <c r="GVU22" s="187"/>
      <c r="GVV22" s="187"/>
      <c r="GVW22" s="187"/>
      <c r="GVX22" s="187"/>
      <c r="GVY22" s="187"/>
      <c r="GVZ22" s="187"/>
      <c r="GWA22" s="187"/>
      <c r="GWB22" s="187"/>
      <c r="GWC22" s="187"/>
      <c r="GWD22" s="187"/>
      <c r="GWE22" s="187"/>
      <c r="GWF22" s="187"/>
      <c r="GWG22" s="187"/>
      <c r="GWH22" s="187"/>
      <c r="GWI22" s="187"/>
      <c r="GWJ22" s="187"/>
      <c r="GWK22" s="187"/>
      <c r="GWL22" s="187"/>
      <c r="GWM22" s="187"/>
      <c r="GWN22" s="187"/>
      <c r="GWO22" s="187"/>
      <c r="GWP22" s="187"/>
      <c r="GWQ22" s="187"/>
      <c r="GWR22" s="187"/>
      <c r="GWS22" s="187"/>
      <c r="GWT22" s="187"/>
      <c r="GWU22" s="187"/>
      <c r="GWV22" s="187"/>
      <c r="GWW22" s="187"/>
      <c r="GWX22" s="187"/>
      <c r="GWY22" s="187"/>
      <c r="GWZ22" s="187"/>
      <c r="GXA22" s="187"/>
      <c r="GXB22" s="187"/>
      <c r="GXC22" s="187"/>
      <c r="GXD22" s="187"/>
      <c r="GXE22" s="187"/>
      <c r="GXF22" s="187"/>
      <c r="GXG22" s="187"/>
      <c r="GXH22" s="187"/>
      <c r="GXI22" s="187"/>
      <c r="GXJ22" s="187"/>
      <c r="GXK22" s="187"/>
      <c r="GXL22" s="187"/>
      <c r="GXM22" s="187"/>
      <c r="GXN22" s="187"/>
      <c r="GXO22" s="187"/>
      <c r="GXP22" s="187"/>
      <c r="GXQ22" s="187"/>
      <c r="GXR22" s="187"/>
      <c r="GXS22" s="187"/>
      <c r="GXT22" s="187"/>
      <c r="GXU22" s="187"/>
      <c r="GXV22" s="187"/>
      <c r="GXW22" s="187"/>
      <c r="GXX22" s="187"/>
      <c r="GXY22" s="187"/>
      <c r="GXZ22" s="187"/>
      <c r="GYA22" s="187"/>
      <c r="GYB22" s="187"/>
      <c r="GYC22" s="187"/>
      <c r="GYD22" s="187"/>
      <c r="GYE22" s="187"/>
      <c r="GYF22" s="187"/>
      <c r="GYG22" s="187"/>
      <c r="GYH22" s="187"/>
      <c r="GYI22" s="187"/>
      <c r="GYJ22" s="187"/>
      <c r="GYK22" s="187"/>
      <c r="GYL22" s="187"/>
      <c r="GYM22" s="187"/>
      <c r="GYN22" s="187"/>
      <c r="GYO22" s="187"/>
      <c r="GYP22" s="187"/>
      <c r="GYQ22" s="187"/>
      <c r="GYR22" s="187"/>
      <c r="GYS22" s="187"/>
      <c r="GYT22" s="187"/>
      <c r="GYU22" s="187"/>
      <c r="GYV22" s="187"/>
      <c r="GYW22" s="187"/>
      <c r="GYX22" s="187"/>
      <c r="GYY22" s="187"/>
      <c r="GYZ22" s="187"/>
      <c r="GZA22" s="187"/>
      <c r="GZB22" s="187"/>
      <c r="GZC22" s="187"/>
      <c r="GZD22" s="187"/>
      <c r="GZE22" s="187"/>
      <c r="GZF22" s="187"/>
      <c r="GZG22" s="187"/>
      <c r="GZH22" s="187"/>
      <c r="GZI22" s="187"/>
      <c r="GZJ22" s="187"/>
      <c r="GZK22" s="187"/>
      <c r="GZL22" s="187"/>
      <c r="GZM22" s="187"/>
      <c r="GZN22" s="187"/>
      <c r="GZO22" s="187"/>
      <c r="GZP22" s="187"/>
      <c r="GZQ22" s="187"/>
      <c r="GZR22" s="187"/>
      <c r="GZS22" s="187"/>
      <c r="GZT22" s="187"/>
      <c r="GZU22" s="187"/>
      <c r="GZV22" s="187"/>
      <c r="GZW22" s="187"/>
      <c r="GZX22" s="187"/>
      <c r="GZY22" s="187"/>
      <c r="GZZ22" s="187"/>
      <c r="HAA22" s="187"/>
      <c r="HAB22" s="187"/>
      <c r="HAC22" s="187"/>
      <c r="HAD22" s="187"/>
      <c r="HAE22" s="187"/>
      <c r="HAF22" s="187"/>
      <c r="HAG22" s="187"/>
      <c r="HAH22" s="187"/>
      <c r="HAI22" s="187"/>
      <c r="HAJ22" s="187"/>
      <c r="HAK22" s="187"/>
      <c r="HAL22" s="187"/>
      <c r="HAM22" s="187"/>
      <c r="HAN22" s="187"/>
      <c r="HAO22" s="187"/>
      <c r="HAP22" s="187"/>
      <c r="HAQ22" s="187"/>
      <c r="HAR22" s="187"/>
      <c r="HAS22" s="187"/>
      <c r="HAT22" s="187"/>
      <c r="HAU22" s="187"/>
      <c r="HAV22" s="187"/>
      <c r="HAW22" s="187"/>
      <c r="HAX22" s="187"/>
      <c r="HAY22" s="187"/>
      <c r="HAZ22" s="187"/>
      <c r="HBA22" s="187"/>
      <c r="HBB22" s="187"/>
      <c r="HBC22" s="187"/>
      <c r="HBD22" s="187"/>
      <c r="HBE22" s="187"/>
      <c r="HBF22" s="187"/>
      <c r="HBG22" s="187"/>
      <c r="HBH22" s="187"/>
      <c r="HBI22" s="187"/>
      <c r="HBJ22" s="187"/>
      <c r="HBK22" s="187"/>
      <c r="HBL22" s="187"/>
      <c r="HBM22" s="187"/>
      <c r="HBN22" s="187"/>
      <c r="HBO22" s="187"/>
      <c r="HBP22" s="187"/>
      <c r="HBQ22" s="187"/>
      <c r="HBR22" s="187"/>
      <c r="HBS22" s="187"/>
      <c r="HBT22" s="187"/>
      <c r="HBU22" s="187"/>
      <c r="HBV22" s="187"/>
      <c r="HBW22" s="187"/>
      <c r="HBX22" s="187"/>
      <c r="HBY22" s="187"/>
      <c r="HBZ22" s="187"/>
      <c r="HCA22" s="187"/>
      <c r="HCB22" s="187"/>
      <c r="HCC22" s="187"/>
      <c r="HCD22" s="187"/>
      <c r="HCE22" s="187"/>
      <c r="HCF22" s="187"/>
      <c r="HCG22" s="187"/>
      <c r="HCH22" s="187"/>
      <c r="HCI22" s="187"/>
      <c r="HCJ22" s="187"/>
      <c r="HCK22" s="187"/>
      <c r="HCL22" s="187"/>
      <c r="HCM22" s="187"/>
      <c r="HCN22" s="187"/>
      <c r="HCO22" s="187"/>
      <c r="HCP22" s="187"/>
      <c r="HCQ22" s="187"/>
      <c r="HCR22" s="187"/>
      <c r="HCS22" s="187"/>
      <c r="HCT22" s="187"/>
      <c r="HCU22" s="187"/>
      <c r="HCV22" s="187"/>
      <c r="HCW22" s="187"/>
      <c r="HCX22" s="187"/>
      <c r="HCY22" s="187"/>
      <c r="HCZ22" s="187"/>
      <c r="HDA22" s="187"/>
      <c r="HDB22" s="187"/>
      <c r="HDC22" s="187"/>
      <c r="HDD22" s="187"/>
      <c r="HDE22" s="187"/>
      <c r="HDF22" s="187"/>
      <c r="HDG22" s="187"/>
      <c r="HDH22" s="187"/>
      <c r="HDI22" s="187"/>
      <c r="HDJ22" s="187"/>
      <c r="HDK22" s="187"/>
      <c r="HDL22" s="187"/>
      <c r="HDM22" s="187"/>
      <c r="HDN22" s="187"/>
      <c r="HDO22" s="187"/>
      <c r="HDP22" s="187"/>
      <c r="HDQ22" s="187"/>
      <c r="HDR22" s="187"/>
      <c r="HDS22" s="187"/>
      <c r="HDT22" s="187"/>
      <c r="HDU22" s="187"/>
      <c r="HDV22" s="187"/>
      <c r="HDW22" s="187"/>
      <c r="HDX22" s="187"/>
      <c r="HDY22" s="187"/>
      <c r="HDZ22" s="187"/>
      <c r="HEA22" s="187"/>
      <c r="HEB22" s="187"/>
      <c r="HEC22" s="187"/>
      <c r="HED22" s="187"/>
      <c r="HEE22" s="187"/>
      <c r="HEF22" s="187"/>
      <c r="HEG22" s="187"/>
      <c r="HEH22" s="187"/>
      <c r="HEI22" s="187"/>
      <c r="HEJ22" s="187"/>
      <c r="HEK22" s="187"/>
      <c r="HEL22" s="187"/>
      <c r="HEM22" s="187"/>
      <c r="HEN22" s="187"/>
      <c r="HEO22" s="187"/>
      <c r="HEP22" s="187"/>
      <c r="HEQ22" s="187"/>
      <c r="HER22" s="187"/>
      <c r="HES22" s="187"/>
      <c r="HET22" s="187"/>
      <c r="HEU22" s="187"/>
      <c r="HEV22" s="187"/>
      <c r="HEW22" s="187"/>
      <c r="HEX22" s="187"/>
      <c r="HEY22" s="187"/>
      <c r="HEZ22" s="187"/>
      <c r="HFA22" s="187"/>
      <c r="HFB22" s="187"/>
      <c r="HFC22" s="187"/>
      <c r="HFD22" s="187"/>
      <c r="HFE22" s="187"/>
      <c r="HFF22" s="187"/>
      <c r="HFG22" s="187"/>
      <c r="HFH22" s="187"/>
      <c r="HFI22" s="187"/>
      <c r="HFJ22" s="187"/>
      <c r="HFK22" s="187"/>
      <c r="HFL22" s="187"/>
      <c r="HFM22" s="187"/>
      <c r="HFN22" s="187"/>
      <c r="HFO22" s="187"/>
      <c r="HFP22" s="187"/>
      <c r="HFQ22" s="187"/>
      <c r="HFR22" s="187"/>
      <c r="HFS22" s="187"/>
      <c r="HFT22" s="187"/>
      <c r="HFU22" s="187"/>
      <c r="HFV22" s="187"/>
      <c r="HFW22" s="187"/>
      <c r="HFX22" s="187"/>
      <c r="HFY22" s="187"/>
      <c r="HFZ22" s="187"/>
      <c r="HGA22" s="187"/>
      <c r="HGB22" s="187"/>
      <c r="HGC22" s="187"/>
      <c r="HGD22" s="187"/>
      <c r="HGE22" s="187"/>
      <c r="HGF22" s="187"/>
      <c r="HGG22" s="187"/>
      <c r="HGH22" s="187"/>
      <c r="HGI22" s="187"/>
      <c r="HGJ22" s="187"/>
      <c r="HGK22" s="187"/>
      <c r="HGL22" s="187"/>
      <c r="HGM22" s="187"/>
      <c r="HGN22" s="187"/>
      <c r="HGO22" s="187"/>
      <c r="HGP22" s="187"/>
      <c r="HGQ22" s="187"/>
      <c r="HGR22" s="187"/>
      <c r="HGS22" s="187"/>
      <c r="HGT22" s="187"/>
      <c r="HGU22" s="187"/>
      <c r="HGV22" s="187"/>
      <c r="HGW22" s="187"/>
      <c r="HGX22" s="187"/>
      <c r="HGY22" s="187"/>
      <c r="HGZ22" s="187"/>
      <c r="HHA22" s="187"/>
      <c r="HHB22" s="187"/>
      <c r="HHC22" s="187"/>
      <c r="HHD22" s="187"/>
      <c r="HHE22" s="187"/>
      <c r="HHF22" s="187"/>
      <c r="HHG22" s="187"/>
      <c r="HHH22" s="187"/>
      <c r="HHI22" s="187"/>
      <c r="HHJ22" s="187"/>
      <c r="HHK22" s="187"/>
      <c r="HHL22" s="187"/>
      <c r="HHM22" s="187"/>
      <c r="HHN22" s="187"/>
      <c r="HHO22" s="187"/>
      <c r="HHP22" s="187"/>
      <c r="HHQ22" s="187"/>
      <c r="HHR22" s="187"/>
      <c r="HHS22" s="187"/>
      <c r="HHT22" s="187"/>
      <c r="HHU22" s="187"/>
      <c r="HHV22" s="187"/>
      <c r="HHW22" s="187"/>
      <c r="HHX22" s="187"/>
      <c r="HHY22" s="187"/>
      <c r="HHZ22" s="187"/>
      <c r="HIA22" s="187"/>
      <c r="HIB22" s="187"/>
      <c r="HIC22" s="187"/>
      <c r="HID22" s="187"/>
      <c r="HIE22" s="187"/>
      <c r="HIF22" s="187"/>
      <c r="HIG22" s="187"/>
      <c r="HIH22" s="187"/>
      <c r="HII22" s="187"/>
      <c r="HIJ22" s="187"/>
      <c r="HIK22" s="187"/>
      <c r="HIL22" s="187"/>
      <c r="HIM22" s="187"/>
      <c r="HIN22" s="187"/>
      <c r="HIO22" s="187"/>
      <c r="HIP22" s="187"/>
      <c r="HIQ22" s="187"/>
      <c r="HIR22" s="187"/>
      <c r="HIS22" s="187"/>
      <c r="HIT22" s="187"/>
      <c r="HIU22" s="187"/>
      <c r="HIV22" s="187"/>
      <c r="HIW22" s="187"/>
      <c r="HIX22" s="187"/>
      <c r="HIY22" s="187"/>
      <c r="HIZ22" s="187"/>
      <c r="HJA22" s="187"/>
      <c r="HJB22" s="187"/>
      <c r="HJC22" s="187"/>
      <c r="HJD22" s="187"/>
      <c r="HJE22" s="187"/>
      <c r="HJF22" s="187"/>
      <c r="HJG22" s="187"/>
      <c r="HJH22" s="187"/>
      <c r="HJI22" s="187"/>
      <c r="HJJ22" s="187"/>
      <c r="HJK22" s="187"/>
      <c r="HJL22" s="187"/>
      <c r="HJM22" s="187"/>
      <c r="HJN22" s="187"/>
      <c r="HJO22" s="187"/>
      <c r="HJP22" s="187"/>
      <c r="HJQ22" s="187"/>
      <c r="HJR22" s="187"/>
      <c r="HJS22" s="187"/>
      <c r="HJT22" s="187"/>
      <c r="HJU22" s="187"/>
      <c r="HJV22" s="187"/>
      <c r="HJW22" s="187"/>
      <c r="HJX22" s="187"/>
      <c r="HJY22" s="187"/>
      <c r="HJZ22" s="187"/>
      <c r="HKA22" s="187"/>
      <c r="HKB22" s="187"/>
      <c r="HKC22" s="187"/>
      <c r="HKD22" s="187"/>
      <c r="HKE22" s="187"/>
      <c r="HKF22" s="187"/>
      <c r="HKG22" s="187"/>
      <c r="HKH22" s="187"/>
      <c r="HKI22" s="187"/>
      <c r="HKJ22" s="187"/>
      <c r="HKK22" s="187"/>
      <c r="HKL22" s="187"/>
      <c r="HKM22" s="187"/>
      <c r="HKN22" s="187"/>
      <c r="HKO22" s="187"/>
      <c r="HKP22" s="187"/>
      <c r="HKQ22" s="187"/>
      <c r="HKR22" s="187"/>
      <c r="HKS22" s="187"/>
      <c r="HKT22" s="187"/>
      <c r="HKU22" s="187"/>
      <c r="HKV22" s="187"/>
      <c r="HKW22" s="187"/>
      <c r="HKX22" s="187"/>
      <c r="HKY22" s="187"/>
      <c r="HKZ22" s="187"/>
      <c r="HLA22" s="187"/>
      <c r="HLB22" s="187"/>
      <c r="HLC22" s="187"/>
      <c r="HLD22" s="187"/>
      <c r="HLE22" s="187"/>
      <c r="HLF22" s="187"/>
      <c r="HLG22" s="187"/>
      <c r="HLH22" s="187"/>
      <c r="HLI22" s="187"/>
      <c r="HLJ22" s="187"/>
      <c r="HLK22" s="187"/>
      <c r="HLL22" s="187"/>
      <c r="HLM22" s="187"/>
      <c r="HLN22" s="187"/>
      <c r="HLO22" s="187"/>
      <c r="HLP22" s="187"/>
      <c r="HLQ22" s="187"/>
      <c r="HLR22" s="187"/>
      <c r="HLS22" s="187"/>
      <c r="HLT22" s="187"/>
      <c r="HLU22" s="187"/>
      <c r="HLV22" s="187"/>
      <c r="HLW22" s="187"/>
      <c r="HLX22" s="187"/>
      <c r="HLY22" s="187"/>
      <c r="HLZ22" s="187"/>
      <c r="HMA22" s="187"/>
      <c r="HMB22" s="187"/>
      <c r="HMC22" s="187"/>
      <c r="HMD22" s="187"/>
      <c r="HME22" s="187"/>
      <c r="HMF22" s="187"/>
      <c r="HMG22" s="187"/>
      <c r="HMH22" s="187"/>
      <c r="HMI22" s="187"/>
      <c r="HMJ22" s="187"/>
      <c r="HMK22" s="187"/>
      <c r="HML22" s="187"/>
      <c r="HMM22" s="187"/>
      <c r="HMN22" s="187"/>
      <c r="HMO22" s="187"/>
      <c r="HMP22" s="187"/>
      <c r="HMQ22" s="187"/>
      <c r="HMR22" s="187"/>
      <c r="HMS22" s="187"/>
      <c r="HMT22" s="187"/>
      <c r="HMU22" s="187"/>
      <c r="HMV22" s="187"/>
      <c r="HMW22" s="187"/>
      <c r="HMX22" s="187"/>
      <c r="HMY22" s="187"/>
      <c r="HMZ22" s="187"/>
      <c r="HNA22" s="187"/>
      <c r="HNB22" s="187"/>
      <c r="HNC22" s="187"/>
      <c r="HND22" s="187"/>
      <c r="HNE22" s="187"/>
      <c r="HNF22" s="187"/>
      <c r="HNG22" s="187"/>
      <c r="HNH22" s="187"/>
      <c r="HNI22" s="187"/>
      <c r="HNJ22" s="187"/>
      <c r="HNK22" s="187"/>
      <c r="HNL22" s="187"/>
      <c r="HNM22" s="187"/>
      <c r="HNN22" s="187"/>
      <c r="HNO22" s="187"/>
      <c r="HNP22" s="187"/>
      <c r="HNQ22" s="187"/>
      <c r="HNR22" s="187"/>
      <c r="HNS22" s="187"/>
      <c r="HNT22" s="187"/>
      <c r="HNU22" s="187"/>
      <c r="HNV22" s="187"/>
      <c r="HNW22" s="187"/>
      <c r="HNX22" s="187"/>
      <c r="HNY22" s="187"/>
      <c r="HNZ22" s="187"/>
      <c r="HOA22" s="187"/>
      <c r="HOB22" s="187"/>
      <c r="HOC22" s="187"/>
      <c r="HOD22" s="187"/>
      <c r="HOE22" s="187"/>
      <c r="HOF22" s="187"/>
      <c r="HOG22" s="187"/>
      <c r="HOH22" s="187"/>
      <c r="HOI22" s="187"/>
      <c r="HOJ22" s="187"/>
      <c r="HOK22" s="187"/>
      <c r="HOL22" s="187"/>
      <c r="HOM22" s="187"/>
      <c r="HON22" s="187"/>
      <c r="HOO22" s="187"/>
      <c r="HOP22" s="187"/>
      <c r="HOQ22" s="187"/>
      <c r="HOR22" s="187"/>
      <c r="HOS22" s="187"/>
      <c r="HOT22" s="187"/>
      <c r="HOU22" s="187"/>
      <c r="HOV22" s="187"/>
      <c r="HOW22" s="187"/>
      <c r="HOX22" s="187"/>
      <c r="HOY22" s="187"/>
      <c r="HOZ22" s="187"/>
      <c r="HPA22" s="187"/>
      <c r="HPB22" s="187"/>
      <c r="HPC22" s="187"/>
      <c r="HPD22" s="187"/>
      <c r="HPE22" s="187"/>
      <c r="HPF22" s="187"/>
      <c r="HPG22" s="187"/>
      <c r="HPH22" s="187"/>
      <c r="HPI22" s="187"/>
      <c r="HPJ22" s="187"/>
      <c r="HPK22" s="187"/>
      <c r="HPL22" s="187"/>
      <c r="HPM22" s="187"/>
      <c r="HPN22" s="187"/>
      <c r="HPO22" s="187"/>
      <c r="HPP22" s="187"/>
      <c r="HPQ22" s="187"/>
      <c r="HPR22" s="187"/>
      <c r="HPS22" s="187"/>
      <c r="HPT22" s="187"/>
      <c r="HPU22" s="187"/>
      <c r="HPV22" s="187"/>
      <c r="HPW22" s="187"/>
      <c r="HPX22" s="187"/>
      <c r="HPY22" s="187"/>
      <c r="HPZ22" s="187"/>
      <c r="HQA22" s="187"/>
      <c r="HQB22" s="187"/>
      <c r="HQC22" s="187"/>
      <c r="HQD22" s="187"/>
      <c r="HQE22" s="187"/>
      <c r="HQF22" s="187"/>
      <c r="HQG22" s="187"/>
      <c r="HQH22" s="187"/>
      <c r="HQI22" s="187"/>
      <c r="HQJ22" s="187"/>
      <c r="HQK22" s="187"/>
      <c r="HQL22" s="187"/>
      <c r="HQM22" s="187"/>
      <c r="HQN22" s="187"/>
      <c r="HQO22" s="187"/>
      <c r="HQP22" s="187"/>
      <c r="HQQ22" s="187"/>
      <c r="HQR22" s="187"/>
      <c r="HQS22" s="187"/>
      <c r="HQT22" s="187"/>
      <c r="HQU22" s="187"/>
      <c r="HQV22" s="187"/>
      <c r="HQW22" s="187"/>
      <c r="HQX22" s="187"/>
      <c r="HQY22" s="187"/>
      <c r="HQZ22" s="187"/>
      <c r="HRA22" s="187"/>
      <c r="HRB22" s="187"/>
      <c r="HRC22" s="187"/>
      <c r="HRD22" s="187"/>
      <c r="HRE22" s="187"/>
      <c r="HRF22" s="187"/>
      <c r="HRG22" s="187"/>
      <c r="HRH22" s="187"/>
      <c r="HRI22" s="187"/>
      <c r="HRJ22" s="187"/>
      <c r="HRK22" s="187"/>
      <c r="HRL22" s="187"/>
      <c r="HRM22" s="187"/>
      <c r="HRN22" s="187"/>
      <c r="HRO22" s="187"/>
      <c r="HRP22" s="187"/>
      <c r="HRQ22" s="187"/>
      <c r="HRR22" s="187"/>
      <c r="HRS22" s="187"/>
      <c r="HRT22" s="187"/>
      <c r="HRU22" s="187"/>
      <c r="HRV22" s="187"/>
      <c r="HRW22" s="187"/>
      <c r="HRX22" s="187"/>
      <c r="HRY22" s="187"/>
      <c r="HRZ22" s="187"/>
      <c r="HSA22" s="187"/>
      <c r="HSB22" s="187"/>
      <c r="HSC22" s="187"/>
      <c r="HSD22" s="187"/>
      <c r="HSE22" s="187"/>
      <c r="HSF22" s="187"/>
      <c r="HSG22" s="187"/>
      <c r="HSH22" s="187"/>
      <c r="HSI22" s="187"/>
      <c r="HSJ22" s="187"/>
      <c r="HSK22" s="187"/>
      <c r="HSL22" s="187"/>
      <c r="HSM22" s="187"/>
      <c r="HSN22" s="187"/>
      <c r="HSO22" s="187"/>
      <c r="HSP22" s="187"/>
      <c r="HSQ22" s="187"/>
      <c r="HSR22" s="187"/>
      <c r="HSS22" s="187"/>
      <c r="HST22" s="187"/>
      <c r="HSU22" s="187"/>
      <c r="HSV22" s="187"/>
      <c r="HSW22" s="187"/>
      <c r="HSX22" s="187"/>
      <c r="HSY22" s="187"/>
      <c r="HSZ22" s="187"/>
      <c r="HTA22" s="187"/>
      <c r="HTB22" s="187"/>
      <c r="HTC22" s="187"/>
      <c r="HTD22" s="187"/>
      <c r="HTE22" s="187"/>
      <c r="HTF22" s="187"/>
      <c r="HTG22" s="187"/>
      <c r="HTH22" s="187"/>
      <c r="HTI22" s="187"/>
      <c r="HTJ22" s="187"/>
      <c r="HTK22" s="187"/>
      <c r="HTL22" s="187"/>
      <c r="HTM22" s="187"/>
      <c r="HTN22" s="187"/>
      <c r="HTO22" s="187"/>
      <c r="HTP22" s="187"/>
      <c r="HTQ22" s="187"/>
      <c r="HTR22" s="187"/>
      <c r="HTS22" s="187"/>
      <c r="HTT22" s="187"/>
      <c r="HTU22" s="187"/>
      <c r="HTV22" s="187"/>
      <c r="HTW22" s="187"/>
      <c r="HTX22" s="187"/>
      <c r="HTY22" s="187"/>
      <c r="HTZ22" s="187"/>
      <c r="HUA22" s="187"/>
      <c r="HUB22" s="187"/>
      <c r="HUC22" s="187"/>
      <c r="HUD22" s="187"/>
      <c r="HUE22" s="187"/>
      <c r="HUF22" s="187"/>
      <c r="HUG22" s="187"/>
      <c r="HUH22" s="187"/>
      <c r="HUI22" s="187"/>
      <c r="HUJ22" s="187"/>
      <c r="HUK22" s="187"/>
      <c r="HUL22" s="187"/>
      <c r="HUM22" s="187"/>
      <c r="HUN22" s="187"/>
      <c r="HUO22" s="187"/>
      <c r="HUP22" s="187"/>
      <c r="HUQ22" s="187"/>
      <c r="HUR22" s="187"/>
      <c r="HUS22" s="187"/>
      <c r="HUT22" s="187"/>
      <c r="HUU22" s="187"/>
      <c r="HUV22" s="187"/>
      <c r="HUW22" s="187"/>
      <c r="HUX22" s="187"/>
      <c r="HUY22" s="187"/>
      <c r="HUZ22" s="187"/>
      <c r="HVA22" s="187"/>
      <c r="HVB22" s="187"/>
      <c r="HVC22" s="187"/>
      <c r="HVD22" s="187"/>
      <c r="HVE22" s="187"/>
      <c r="HVF22" s="187"/>
      <c r="HVG22" s="187"/>
      <c r="HVH22" s="187"/>
      <c r="HVI22" s="187"/>
      <c r="HVJ22" s="187"/>
      <c r="HVK22" s="187"/>
      <c r="HVL22" s="187"/>
      <c r="HVM22" s="187"/>
      <c r="HVN22" s="187"/>
      <c r="HVO22" s="187"/>
      <c r="HVP22" s="187"/>
      <c r="HVQ22" s="187"/>
      <c r="HVR22" s="187"/>
      <c r="HVS22" s="187"/>
      <c r="HVT22" s="187"/>
      <c r="HVU22" s="187"/>
      <c r="HVV22" s="187"/>
      <c r="HVW22" s="187"/>
      <c r="HVX22" s="187"/>
      <c r="HVY22" s="187"/>
      <c r="HVZ22" s="187"/>
      <c r="HWA22" s="187"/>
      <c r="HWB22" s="187"/>
      <c r="HWC22" s="187"/>
      <c r="HWD22" s="187"/>
      <c r="HWE22" s="187"/>
      <c r="HWF22" s="187"/>
      <c r="HWG22" s="187"/>
      <c r="HWH22" s="187"/>
      <c r="HWI22" s="187"/>
      <c r="HWJ22" s="187"/>
      <c r="HWK22" s="187"/>
      <c r="HWL22" s="187"/>
      <c r="HWM22" s="187"/>
      <c r="HWN22" s="187"/>
      <c r="HWO22" s="187"/>
      <c r="HWP22" s="187"/>
      <c r="HWQ22" s="187"/>
      <c r="HWR22" s="187"/>
      <c r="HWS22" s="187"/>
      <c r="HWT22" s="187"/>
      <c r="HWU22" s="187"/>
      <c r="HWV22" s="187"/>
      <c r="HWW22" s="187"/>
      <c r="HWX22" s="187"/>
      <c r="HWY22" s="187"/>
      <c r="HWZ22" s="187"/>
      <c r="HXA22" s="187"/>
      <c r="HXB22" s="187"/>
      <c r="HXC22" s="187"/>
      <c r="HXD22" s="187"/>
      <c r="HXE22" s="187"/>
      <c r="HXF22" s="187"/>
      <c r="HXG22" s="187"/>
      <c r="HXH22" s="187"/>
      <c r="HXI22" s="187"/>
      <c r="HXJ22" s="187"/>
      <c r="HXK22" s="187"/>
      <c r="HXL22" s="187"/>
      <c r="HXM22" s="187"/>
      <c r="HXN22" s="187"/>
      <c r="HXO22" s="187"/>
      <c r="HXP22" s="187"/>
      <c r="HXQ22" s="187"/>
      <c r="HXR22" s="187"/>
      <c r="HXS22" s="187"/>
      <c r="HXT22" s="187"/>
      <c r="HXU22" s="187"/>
      <c r="HXV22" s="187"/>
      <c r="HXW22" s="187"/>
      <c r="HXX22" s="187"/>
      <c r="HXY22" s="187"/>
      <c r="HXZ22" s="187"/>
      <c r="HYA22" s="187"/>
      <c r="HYB22" s="187"/>
      <c r="HYC22" s="187"/>
      <c r="HYD22" s="187"/>
      <c r="HYE22" s="187"/>
      <c r="HYF22" s="187"/>
      <c r="HYG22" s="187"/>
      <c r="HYH22" s="187"/>
      <c r="HYI22" s="187"/>
      <c r="HYJ22" s="187"/>
      <c r="HYK22" s="187"/>
      <c r="HYL22" s="187"/>
      <c r="HYM22" s="187"/>
      <c r="HYN22" s="187"/>
      <c r="HYO22" s="187"/>
      <c r="HYP22" s="187"/>
      <c r="HYQ22" s="187"/>
      <c r="HYR22" s="187"/>
      <c r="HYS22" s="187"/>
      <c r="HYT22" s="187"/>
      <c r="HYU22" s="187"/>
      <c r="HYV22" s="187"/>
      <c r="HYW22" s="187"/>
      <c r="HYX22" s="187"/>
      <c r="HYY22" s="187"/>
      <c r="HYZ22" s="187"/>
      <c r="HZA22" s="187"/>
      <c r="HZB22" s="187"/>
      <c r="HZC22" s="187"/>
      <c r="HZD22" s="187"/>
      <c r="HZE22" s="187"/>
      <c r="HZF22" s="187"/>
      <c r="HZG22" s="187"/>
      <c r="HZH22" s="187"/>
      <c r="HZI22" s="187"/>
      <c r="HZJ22" s="187"/>
      <c r="HZK22" s="187"/>
      <c r="HZL22" s="187"/>
      <c r="HZM22" s="187"/>
      <c r="HZN22" s="187"/>
      <c r="HZO22" s="187"/>
      <c r="HZP22" s="187"/>
      <c r="HZQ22" s="187"/>
      <c r="HZR22" s="187"/>
      <c r="HZS22" s="187"/>
      <c r="HZT22" s="187"/>
      <c r="HZU22" s="187"/>
      <c r="HZV22" s="187"/>
      <c r="HZW22" s="187"/>
      <c r="HZX22" s="187"/>
      <c r="HZY22" s="187"/>
      <c r="HZZ22" s="187"/>
      <c r="IAA22" s="187"/>
      <c r="IAB22" s="187"/>
      <c r="IAC22" s="187"/>
      <c r="IAD22" s="187"/>
      <c r="IAE22" s="187"/>
      <c r="IAF22" s="187"/>
      <c r="IAG22" s="187"/>
      <c r="IAH22" s="187"/>
      <c r="IAI22" s="187"/>
      <c r="IAJ22" s="187"/>
      <c r="IAK22" s="187"/>
      <c r="IAL22" s="187"/>
      <c r="IAM22" s="187"/>
      <c r="IAN22" s="187"/>
      <c r="IAO22" s="187"/>
      <c r="IAP22" s="187"/>
      <c r="IAQ22" s="187"/>
      <c r="IAR22" s="187"/>
      <c r="IAS22" s="187"/>
      <c r="IAT22" s="187"/>
      <c r="IAU22" s="187"/>
      <c r="IAV22" s="187"/>
      <c r="IAW22" s="187"/>
      <c r="IAX22" s="187"/>
      <c r="IAY22" s="187"/>
      <c r="IAZ22" s="187"/>
      <c r="IBA22" s="187"/>
      <c r="IBB22" s="187"/>
      <c r="IBC22" s="187"/>
      <c r="IBD22" s="187"/>
      <c r="IBE22" s="187"/>
      <c r="IBF22" s="187"/>
      <c r="IBG22" s="187"/>
      <c r="IBH22" s="187"/>
      <c r="IBI22" s="187"/>
      <c r="IBJ22" s="187"/>
      <c r="IBK22" s="187"/>
      <c r="IBL22" s="187"/>
      <c r="IBM22" s="187"/>
      <c r="IBN22" s="187"/>
      <c r="IBO22" s="187"/>
      <c r="IBP22" s="187"/>
      <c r="IBQ22" s="187"/>
      <c r="IBR22" s="187"/>
      <c r="IBS22" s="187"/>
      <c r="IBT22" s="187"/>
      <c r="IBU22" s="187"/>
      <c r="IBV22" s="187"/>
      <c r="IBW22" s="187"/>
      <c r="IBX22" s="187"/>
      <c r="IBY22" s="187"/>
      <c r="IBZ22" s="187"/>
      <c r="ICA22" s="187"/>
      <c r="ICB22" s="187"/>
      <c r="ICC22" s="187"/>
      <c r="ICD22" s="187"/>
      <c r="ICE22" s="187"/>
      <c r="ICF22" s="187"/>
      <c r="ICG22" s="187"/>
      <c r="ICH22" s="187"/>
      <c r="ICI22" s="187"/>
      <c r="ICJ22" s="187"/>
      <c r="ICK22" s="187"/>
      <c r="ICL22" s="187"/>
      <c r="ICM22" s="187"/>
      <c r="ICN22" s="187"/>
      <c r="ICO22" s="187"/>
      <c r="ICP22" s="187"/>
      <c r="ICQ22" s="187"/>
      <c r="ICR22" s="187"/>
      <c r="ICS22" s="187"/>
      <c r="ICT22" s="187"/>
      <c r="ICU22" s="187"/>
      <c r="ICV22" s="187"/>
      <c r="ICW22" s="187"/>
      <c r="ICX22" s="187"/>
      <c r="ICY22" s="187"/>
      <c r="ICZ22" s="187"/>
      <c r="IDA22" s="187"/>
      <c r="IDB22" s="187"/>
      <c r="IDC22" s="187"/>
      <c r="IDD22" s="187"/>
      <c r="IDE22" s="187"/>
      <c r="IDF22" s="187"/>
      <c r="IDG22" s="187"/>
      <c r="IDH22" s="187"/>
      <c r="IDI22" s="187"/>
      <c r="IDJ22" s="187"/>
      <c r="IDK22" s="187"/>
      <c r="IDL22" s="187"/>
      <c r="IDM22" s="187"/>
      <c r="IDN22" s="187"/>
      <c r="IDO22" s="187"/>
      <c r="IDP22" s="187"/>
      <c r="IDQ22" s="187"/>
      <c r="IDR22" s="187"/>
      <c r="IDS22" s="187"/>
      <c r="IDT22" s="187"/>
      <c r="IDU22" s="187"/>
      <c r="IDV22" s="187"/>
      <c r="IDW22" s="187"/>
      <c r="IDX22" s="187"/>
      <c r="IDY22" s="187"/>
      <c r="IDZ22" s="187"/>
      <c r="IEA22" s="187"/>
      <c r="IEB22" s="187"/>
      <c r="IEC22" s="187"/>
      <c r="IED22" s="187"/>
      <c r="IEE22" s="187"/>
      <c r="IEF22" s="187"/>
      <c r="IEG22" s="187"/>
      <c r="IEH22" s="187"/>
      <c r="IEI22" s="187"/>
      <c r="IEJ22" s="187"/>
      <c r="IEK22" s="187"/>
      <c r="IEL22" s="187"/>
      <c r="IEM22" s="187"/>
      <c r="IEN22" s="187"/>
      <c r="IEO22" s="187"/>
      <c r="IEP22" s="187"/>
      <c r="IEQ22" s="187"/>
      <c r="IER22" s="187"/>
      <c r="IES22" s="187"/>
      <c r="IET22" s="187"/>
      <c r="IEU22" s="187"/>
      <c r="IEV22" s="187"/>
      <c r="IEW22" s="187"/>
      <c r="IEX22" s="187"/>
      <c r="IEY22" s="187"/>
      <c r="IEZ22" s="187"/>
      <c r="IFA22" s="187"/>
      <c r="IFB22" s="187"/>
      <c r="IFC22" s="187"/>
      <c r="IFD22" s="187"/>
      <c r="IFE22" s="187"/>
      <c r="IFF22" s="187"/>
      <c r="IFG22" s="187"/>
      <c r="IFH22" s="187"/>
      <c r="IFI22" s="187"/>
      <c r="IFJ22" s="187"/>
      <c r="IFK22" s="187"/>
      <c r="IFL22" s="187"/>
      <c r="IFM22" s="187"/>
      <c r="IFN22" s="187"/>
      <c r="IFO22" s="187"/>
      <c r="IFP22" s="187"/>
      <c r="IFQ22" s="187"/>
      <c r="IFR22" s="187"/>
      <c r="IFS22" s="187"/>
      <c r="IFT22" s="187"/>
      <c r="IFU22" s="187"/>
      <c r="IFV22" s="187"/>
      <c r="IFW22" s="187"/>
      <c r="IFX22" s="187"/>
      <c r="IFY22" s="187"/>
      <c r="IFZ22" s="187"/>
      <c r="IGA22" s="187"/>
      <c r="IGB22" s="187"/>
      <c r="IGC22" s="187"/>
      <c r="IGD22" s="187"/>
      <c r="IGE22" s="187"/>
      <c r="IGF22" s="187"/>
      <c r="IGG22" s="187"/>
      <c r="IGH22" s="187"/>
      <c r="IGI22" s="187"/>
      <c r="IGJ22" s="187"/>
      <c r="IGK22" s="187"/>
      <c r="IGL22" s="187"/>
      <c r="IGM22" s="187"/>
      <c r="IGN22" s="187"/>
      <c r="IGO22" s="187"/>
      <c r="IGP22" s="187"/>
      <c r="IGQ22" s="187"/>
      <c r="IGR22" s="187"/>
      <c r="IGS22" s="187"/>
      <c r="IGT22" s="187"/>
      <c r="IGU22" s="187"/>
      <c r="IGV22" s="187"/>
      <c r="IGW22" s="187"/>
      <c r="IGX22" s="187"/>
      <c r="IGY22" s="187"/>
      <c r="IGZ22" s="187"/>
      <c r="IHA22" s="187"/>
      <c r="IHB22" s="187"/>
      <c r="IHC22" s="187"/>
      <c r="IHD22" s="187"/>
      <c r="IHE22" s="187"/>
      <c r="IHF22" s="187"/>
      <c r="IHG22" s="187"/>
      <c r="IHH22" s="187"/>
      <c r="IHI22" s="187"/>
      <c r="IHJ22" s="187"/>
      <c r="IHK22" s="187"/>
      <c r="IHL22" s="187"/>
      <c r="IHM22" s="187"/>
      <c r="IHN22" s="187"/>
      <c r="IHO22" s="187"/>
      <c r="IHP22" s="187"/>
      <c r="IHQ22" s="187"/>
      <c r="IHR22" s="187"/>
      <c r="IHS22" s="187"/>
      <c r="IHT22" s="187"/>
      <c r="IHU22" s="187"/>
      <c r="IHV22" s="187"/>
      <c r="IHW22" s="187"/>
      <c r="IHX22" s="187"/>
      <c r="IHY22" s="187"/>
      <c r="IHZ22" s="187"/>
      <c r="IIA22" s="187"/>
      <c r="IIB22" s="187"/>
      <c r="IIC22" s="187"/>
      <c r="IID22" s="187"/>
      <c r="IIE22" s="187"/>
      <c r="IIF22" s="187"/>
      <c r="IIG22" s="187"/>
      <c r="IIH22" s="187"/>
      <c r="III22" s="187"/>
      <c r="IIJ22" s="187"/>
      <c r="IIK22" s="187"/>
      <c r="IIL22" s="187"/>
      <c r="IIM22" s="187"/>
      <c r="IIN22" s="187"/>
      <c r="IIO22" s="187"/>
      <c r="IIP22" s="187"/>
      <c r="IIQ22" s="187"/>
      <c r="IIR22" s="187"/>
      <c r="IIS22" s="187"/>
      <c r="IIT22" s="187"/>
      <c r="IIU22" s="187"/>
      <c r="IIV22" s="187"/>
      <c r="IIW22" s="187"/>
      <c r="IIX22" s="187"/>
      <c r="IIY22" s="187"/>
      <c r="IIZ22" s="187"/>
      <c r="IJA22" s="187"/>
      <c r="IJB22" s="187"/>
      <c r="IJC22" s="187"/>
      <c r="IJD22" s="187"/>
      <c r="IJE22" s="187"/>
      <c r="IJF22" s="187"/>
      <c r="IJG22" s="187"/>
      <c r="IJH22" s="187"/>
      <c r="IJI22" s="187"/>
      <c r="IJJ22" s="187"/>
      <c r="IJK22" s="187"/>
      <c r="IJL22" s="187"/>
      <c r="IJM22" s="187"/>
      <c r="IJN22" s="187"/>
      <c r="IJO22" s="187"/>
      <c r="IJP22" s="187"/>
      <c r="IJQ22" s="187"/>
      <c r="IJR22" s="187"/>
      <c r="IJS22" s="187"/>
      <c r="IJT22" s="187"/>
      <c r="IJU22" s="187"/>
      <c r="IJV22" s="187"/>
      <c r="IJW22" s="187"/>
      <c r="IJX22" s="187"/>
      <c r="IJY22" s="187"/>
      <c r="IJZ22" s="187"/>
      <c r="IKA22" s="187"/>
      <c r="IKB22" s="187"/>
      <c r="IKC22" s="187"/>
      <c r="IKD22" s="187"/>
      <c r="IKE22" s="187"/>
      <c r="IKF22" s="187"/>
      <c r="IKG22" s="187"/>
      <c r="IKH22" s="187"/>
      <c r="IKI22" s="187"/>
      <c r="IKJ22" s="187"/>
      <c r="IKK22" s="187"/>
      <c r="IKL22" s="187"/>
      <c r="IKM22" s="187"/>
      <c r="IKN22" s="187"/>
      <c r="IKO22" s="187"/>
      <c r="IKP22" s="187"/>
      <c r="IKQ22" s="187"/>
      <c r="IKR22" s="187"/>
      <c r="IKS22" s="187"/>
      <c r="IKT22" s="187"/>
      <c r="IKU22" s="187"/>
      <c r="IKV22" s="187"/>
      <c r="IKW22" s="187"/>
      <c r="IKX22" s="187"/>
      <c r="IKY22" s="187"/>
      <c r="IKZ22" s="187"/>
      <c r="ILA22" s="187"/>
      <c r="ILB22" s="187"/>
      <c r="ILC22" s="187"/>
      <c r="ILD22" s="187"/>
      <c r="ILE22" s="187"/>
      <c r="ILF22" s="187"/>
      <c r="ILG22" s="187"/>
      <c r="ILH22" s="187"/>
      <c r="ILI22" s="187"/>
      <c r="ILJ22" s="187"/>
      <c r="ILK22" s="187"/>
      <c r="ILL22" s="187"/>
      <c r="ILM22" s="187"/>
      <c r="ILN22" s="187"/>
      <c r="ILO22" s="187"/>
      <c r="ILP22" s="187"/>
      <c r="ILQ22" s="187"/>
      <c r="ILR22" s="187"/>
      <c r="ILS22" s="187"/>
      <c r="ILT22" s="187"/>
      <c r="ILU22" s="187"/>
      <c r="ILV22" s="187"/>
      <c r="ILW22" s="187"/>
      <c r="ILX22" s="187"/>
      <c r="ILY22" s="187"/>
      <c r="ILZ22" s="187"/>
      <c r="IMA22" s="187"/>
      <c r="IMB22" s="187"/>
      <c r="IMC22" s="187"/>
      <c r="IMD22" s="187"/>
      <c r="IME22" s="187"/>
      <c r="IMF22" s="187"/>
      <c r="IMG22" s="187"/>
      <c r="IMH22" s="187"/>
      <c r="IMI22" s="187"/>
      <c r="IMJ22" s="187"/>
      <c r="IMK22" s="187"/>
      <c r="IML22" s="187"/>
      <c r="IMM22" s="187"/>
      <c r="IMN22" s="187"/>
      <c r="IMO22" s="187"/>
      <c r="IMP22" s="187"/>
      <c r="IMQ22" s="187"/>
      <c r="IMR22" s="187"/>
      <c r="IMS22" s="187"/>
      <c r="IMT22" s="187"/>
      <c r="IMU22" s="187"/>
      <c r="IMV22" s="187"/>
      <c r="IMW22" s="187"/>
      <c r="IMX22" s="187"/>
      <c r="IMY22" s="187"/>
      <c r="IMZ22" s="187"/>
      <c r="INA22" s="187"/>
      <c r="INB22" s="187"/>
      <c r="INC22" s="187"/>
      <c r="IND22" s="187"/>
      <c r="INE22" s="187"/>
      <c r="INF22" s="187"/>
      <c r="ING22" s="187"/>
      <c r="INH22" s="187"/>
      <c r="INI22" s="187"/>
      <c r="INJ22" s="187"/>
      <c r="INK22" s="187"/>
      <c r="INL22" s="187"/>
      <c r="INM22" s="187"/>
      <c r="INN22" s="187"/>
      <c r="INO22" s="187"/>
      <c r="INP22" s="187"/>
      <c r="INQ22" s="187"/>
      <c r="INR22" s="187"/>
      <c r="INS22" s="187"/>
      <c r="INT22" s="187"/>
      <c r="INU22" s="187"/>
      <c r="INV22" s="187"/>
      <c r="INW22" s="187"/>
      <c r="INX22" s="187"/>
      <c r="INY22" s="187"/>
      <c r="INZ22" s="187"/>
      <c r="IOA22" s="187"/>
      <c r="IOB22" s="187"/>
      <c r="IOC22" s="187"/>
      <c r="IOD22" s="187"/>
      <c r="IOE22" s="187"/>
      <c r="IOF22" s="187"/>
      <c r="IOG22" s="187"/>
      <c r="IOH22" s="187"/>
      <c r="IOI22" s="187"/>
      <c r="IOJ22" s="187"/>
      <c r="IOK22" s="187"/>
      <c r="IOL22" s="187"/>
      <c r="IOM22" s="187"/>
      <c r="ION22" s="187"/>
      <c r="IOO22" s="187"/>
      <c r="IOP22" s="187"/>
      <c r="IOQ22" s="187"/>
      <c r="IOR22" s="187"/>
      <c r="IOS22" s="187"/>
      <c r="IOT22" s="187"/>
      <c r="IOU22" s="187"/>
      <c r="IOV22" s="187"/>
      <c r="IOW22" s="187"/>
      <c r="IOX22" s="187"/>
      <c r="IOY22" s="187"/>
      <c r="IOZ22" s="187"/>
      <c r="IPA22" s="187"/>
      <c r="IPB22" s="187"/>
      <c r="IPC22" s="187"/>
      <c r="IPD22" s="187"/>
      <c r="IPE22" s="187"/>
      <c r="IPF22" s="187"/>
      <c r="IPG22" s="187"/>
      <c r="IPH22" s="187"/>
      <c r="IPI22" s="187"/>
      <c r="IPJ22" s="187"/>
      <c r="IPK22" s="187"/>
      <c r="IPL22" s="187"/>
      <c r="IPM22" s="187"/>
      <c r="IPN22" s="187"/>
      <c r="IPO22" s="187"/>
      <c r="IPP22" s="187"/>
      <c r="IPQ22" s="187"/>
      <c r="IPR22" s="187"/>
      <c r="IPS22" s="187"/>
      <c r="IPT22" s="187"/>
      <c r="IPU22" s="187"/>
      <c r="IPV22" s="187"/>
      <c r="IPW22" s="187"/>
      <c r="IPX22" s="187"/>
      <c r="IPY22" s="187"/>
      <c r="IPZ22" s="187"/>
      <c r="IQA22" s="187"/>
      <c r="IQB22" s="187"/>
      <c r="IQC22" s="187"/>
      <c r="IQD22" s="187"/>
      <c r="IQE22" s="187"/>
      <c r="IQF22" s="187"/>
      <c r="IQG22" s="187"/>
      <c r="IQH22" s="187"/>
      <c r="IQI22" s="187"/>
      <c r="IQJ22" s="187"/>
      <c r="IQK22" s="187"/>
      <c r="IQL22" s="187"/>
      <c r="IQM22" s="187"/>
      <c r="IQN22" s="187"/>
      <c r="IQO22" s="187"/>
      <c r="IQP22" s="187"/>
      <c r="IQQ22" s="187"/>
      <c r="IQR22" s="187"/>
      <c r="IQS22" s="187"/>
      <c r="IQT22" s="187"/>
      <c r="IQU22" s="187"/>
      <c r="IQV22" s="187"/>
      <c r="IQW22" s="187"/>
      <c r="IQX22" s="187"/>
      <c r="IQY22" s="187"/>
      <c r="IQZ22" s="187"/>
      <c r="IRA22" s="187"/>
      <c r="IRB22" s="187"/>
      <c r="IRC22" s="187"/>
      <c r="IRD22" s="187"/>
      <c r="IRE22" s="187"/>
      <c r="IRF22" s="187"/>
      <c r="IRG22" s="187"/>
      <c r="IRH22" s="187"/>
      <c r="IRI22" s="187"/>
      <c r="IRJ22" s="187"/>
      <c r="IRK22" s="187"/>
      <c r="IRL22" s="187"/>
      <c r="IRM22" s="187"/>
      <c r="IRN22" s="187"/>
      <c r="IRO22" s="187"/>
      <c r="IRP22" s="187"/>
      <c r="IRQ22" s="187"/>
      <c r="IRR22" s="187"/>
      <c r="IRS22" s="187"/>
      <c r="IRT22" s="187"/>
      <c r="IRU22" s="187"/>
      <c r="IRV22" s="187"/>
      <c r="IRW22" s="187"/>
      <c r="IRX22" s="187"/>
      <c r="IRY22" s="187"/>
      <c r="IRZ22" s="187"/>
      <c r="ISA22" s="187"/>
      <c r="ISB22" s="187"/>
      <c r="ISC22" s="187"/>
      <c r="ISD22" s="187"/>
      <c r="ISE22" s="187"/>
      <c r="ISF22" s="187"/>
      <c r="ISG22" s="187"/>
      <c r="ISH22" s="187"/>
      <c r="ISI22" s="187"/>
      <c r="ISJ22" s="187"/>
      <c r="ISK22" s="187"/>
      <c r="ISL22" s="187"/>
      <c r="ISM22" s="187"/>
      <c r="ISN22" s="187"/>
      <c r="ISO22" s="187"/>
      <c r="ISP22" s="187"/>
      <c r="ISQ22" s="187"/>
      <c r="ISR22" s="187"/>
      <c r="ISS22" s="187"/>
      <c r="IST22" s="187"/>
      <c r="ISU22" s="187"/>
      <c r="ISV22" s="187"/>
      <c r="ISW22" s="187"/>
      <c r="ISX22" s="187"/>
      <c r="ISY22" s="187"/>
      <c r="ISZ22" s="187"/>
      <c r="ITA22" s="187"/>
      <c r="ITB22" s="187"/>
      <c r="ITC22" s="187"/>
      <c r="ITD22" s="187"/>
      <c r="ITE22" s="187"/>
      <c r="ITF22" s="187"/>
      <c r="ITG22" s="187"/>
      <c r="ITH22" s="187"/>
      <c r="ITI22" s="187"/>
      <c r="ITJ22" s="187"/>
      <c r="ITK22" s="187"/>
      <c r="ITL22" s="187"/>
      <c r="ITM22" s="187"/>
      <c r="ITN22" s="187"/>
      <c r="ITO22" s="187"/>
      <c r="ITP22" s="187"/>
      <c r="ITQ22" s="187"/>
      <c r="ITR22" s="187"/>
      <c r="ITS22" s="187"/>
      <c r="ITT22" s="187"/>
      <c r="ITU22" s="187"/>
      <c r="ITV22" s="187"/>
      <c r="ITW22" s="187"/>
      <c r="ITX22" s="187"/>
      <c r="ITY22" s="187"/>
      <c r="ITZ22" s="187"/>
      <c r="IUA22" s="187"/>
      <c r="IUB22" s="187"/>
      <c r="IUC22" s="187"/>
      <c r="IUD22" s="187"/>
      <c r="IUE22" s="187"/>
      <c r="IUF22" s="187"/>
      <c r="IUG22" s="187"/>
      <c r="IUH22" s="187"/>
      <c r="IUI22" s="187"/>
      <c r="IUJ22" s="187"/>
      <c r="IUK22" s="187"/>
      <c r="IUL22" s="187"/>
      <c r="IUM22" s="187"/>
      <c r="IUN22" s="187"/>
      <c r="IUO22" s="187"/>
      <c r="IUP22" s="187"/>
      <c r="IUQ22" s="187"/>
      <c r="IUR22" s="187"/>
      <c r="IUS22" s="187"/>
      <c r="IUT22" s="187"/>
      <c r="IUU22" s="187"/>
      <c r="IUV22" s="187"/>
      <c r="IUW22" s="187"/>
      <c r="IUX22" s="187"/>
      <c r="IUY22" s="187"/>
      <c r="IUZ22" s="187"/>
      <c r="IVA22" s="187"/>
      <c r="IVB22" s="187"/>
      <c r="IVC22" s="187"/>
      <c r="IVD22" s="187"/>
      <c r="IVE22" s="187"/>
      <c r="IVF22" s="187"/>
      <c r="IVG22" s="187"/>
      <c r="IVH22" s="187"/>
      <c r="IVI22" s="187"/>
      <c r="IVJ22" s="187"/>
      <c r="IVK22" s="187"/>
      <c r="IVL22" s="187"/>
      <c r="IVM22" s="187"/>
      <c r="IVN22" s="187"/>
      <c r="IVO22" s="187"/>
      <c r="IVP22" s="187"/>
      <c r="IVQ22" s="187"/>
      <c r="IVR22" s="187"/>
      <c r="IVS22" s="187"/>
      <c r="IVT22" s="187"/>
      <c r="IVU22" s="187"/>
      <c r="IVV22" s="187"/>
      <c r="IVW22" s="187"/>
      <c r="IVX22" s="187"/>
      <c r="IVY22" s="187"/>
      <c r="IVZ22" s="187"/>
      <c r="IWA22" s="187"/>
      <c r="IWB22" s="187"/>
      <c r="IWC22" s="187"/>
      <c r="IWD22" s="187"/>
      <c r="IWE22" s="187"/>
      <c r="IWF22" s="187"/>
      <c r="IWG22" s="187"/>
      <c r="IWH22" s="187"/>
      <c r="IWI22" s="187"/>
      <c r="IWJ22" s="187"/>
      <c r="IWK22" s="187"/>
      <c r="IWL22" s="187"/>
      <c r="IWM22" s="187"/>
      <c r="IWN22" s="187"/>
      <c r="IWO22" s="187"/>
      <c r="IWP22" s="187"/>
      <c r="IWQ22" s="187"/>
      <c r="IWR22" s="187"/>
      <c r="IWS22" s="187"/>
      <c r="IWT22" s="187"/>
      <c r="IWU22" s="187"/>
      <c r="IWV22" s="187"/>
      <c r="IWW22" s="187"/>
      <c r="IWX22" s="187"/>
      <c r="IWY22" s="187"/>
      <c r="IWZ22" s="187"/>
      <c r="IXA22" s="187"/>
      <c r="IXB22" s="187"/>
      <c r="IXC22" s="187"/>
      <c r="IXD22" s="187"/>
      <c r="IXE22" s="187"/>
      <c r="IXF22" s="187"/>
      <c r="IXG22" s="187"/>
      <c r="IXH22" s="187"/>
      <c r="IXI22" s="187"/>
      <c r="IXJ22" s="187"/>
      <c r="IXK22" s="187"/>
      <c r="IXL22" s="187"/>
      <c r="IXM22" s="187"/>
      <c r="IXN22" s="187"/>
      <c r="IXO22" s="187"/>
      <c r="IXP22" s="187"/>
      <c r="IXQ22" s="187"/>
      <c r="IXR22" s="187"/>
      <c r="IXS22" s="187"/>
      <c r="IXT22" s="187"/>
      <c r="IXU22" s="187"/>
      <c r="IXV22" s="187"/>
      <c r="IXW22" s="187"/>
      <c r="IXX22" s="187"/>
      <c r="IXY22" s="187"/>
      <c r="IXZ22" s="187"/>
      <c r="IYA22" s="187"/>
      <c r="IYB22" s="187"/>
      <c r="IYC22" s="187"/>
      <c r="IYD22" s="187"/>
      <c r="IYE22" s="187"/>
      <c r="IYF22" s="187"/>
      <c r="IYG22" s="187"/>
      <c r="IYH22" s="187"/>
      <c r="IYI22" s="187"/>
      <c r="IYJ22" s="187"/>
      <c r="IYK22" s="187"/>
      <c r="IYL22" s="187"/>
      <c r="IYM22" s="187"/>
      <c r="IYN22" s="187"/>
      <c r="IYO22" s="187"/>
      <c r="IYP22" s="187"/>
      <c r="IYQ22" s="187"/>
      <c r="IYR22" s="187"/>
      <c r="IYS22" s="187"/>
      <c r="IYT22" s="187"/>
      <c r="IYU22" s="187"/>
      <c r="IYV22" s="187"/>
      <c r="IYW22" s="187"/>
      <c r="IYX22" s="187"/>
      <c r="IYY22" s="187"/>
      <c r="IYZ22" s="187"/>
      <c r="IZA22" s="187"/>
      <c r="IZB22" s="187"/>
      <c r="IZC22" s="187"/>
      <c r="IZD22" s="187"/>
      <c r="IZE22" s="187"/>
      <c r="IZF22" s="187"/>
      <c r="IZG22" s="187"/>
      <c r="IZH22" s="187"/>
      <c r="IZI22" s="187"/>
      <c r="IZJ22" s="187"/>
      <c r="IZK22" s="187"/>
      <c r="IZL22" s="187"/>
      <c r="IZM22" s="187"/>
      <c r="IZN22" s="187"/>
      <c r="IZO22" s="187"/>
      <c r="IZP22" s="187"/>
      <c r="IZQ22" s="187"/>
      <c r="IZR22" s="187"/>
      <c r="IZS22" s="187"/>
      <c r="IZT22" s="187"/>
      <c r="IZU22" s="187"/>
      <c r="IZV22" s="187"/>
      <c r="IZW22" s="187"/>
      <c r="IZX22" s="187"/>
      <c r="IZY22" s="187"/>
      <c r="IZZ22" s="187"/>
      <c r="JAA22" s="187"/>
      <c r="JAB22" s="187"/>
      <c r="JAC22" s="187"/>
      <c r="JAD22" s="187"/>
      <c r="JAE22" s="187"/>
      <c r="JAF22" s="187"/>
      <c r="JAG22" s="187"/>
      <c r="JAH22" s="187"/>
      <c r="JAI22" s="187"/>
      <c r="JAJ22" s="187"/>
      <c r="JAK22" s="187"/>
      <c r="JAL22" s="187"/>
      <c r="JAM22" s="187"/>
      <c r="JAN22" s="187"/>
      <c r="JAO22" s="187"/>
      <c r="JAP22" s="187"/>
      <c r="JAQ22" s="187"/>
      <c r="JAR22" s="187"/>
      <c r="JAS22" s="187"/>
      <c r="JAT22" s="187"/>
      <c r="JAU22" s="187"/>
      <c r="JAV22" s="187"/>
      <c r="JAW22" s="187"/>
      <c r="JAX22" s="187"/>
      <c r="JAY22" s="187"/>
      <c r="JAZ22" s="187"/>
      <c r="JBA22" s="187"/>
      <c r="JBB22" s="187"/>
      <c r="JBC22" s="187"/>
      <c r="JBD22" s="187"/>
      <c r="JBE22" s="187"/>
      <c r="JBF22" s="187"/>
      <c r="JBG22" s="187"/>
      <c r="JBH22" s="187"/>
      <c r="JBI22" s="187"/>
      <c r="JBJ22" s="187"/>
      <c r="JBK22" s="187"/>
      <c r="JBL22" s="187"/>
      <c r="JBM22" s="187"/>
      <c r="JBN22" s="187"/>
      <c r="JBO22" s="187"/>
      <c r="JBP22" s="187"/>
      <c r="JBQ22" s="187"/>
      <c r="JBR22" s="187"/>
      <c r="JBS22" s="187"/>
      <c r="JBT22" s="187"/>
      <c r="JBU22" s="187"/>
      <c r="JBV22" s="187"/>
      <c r="JBW22" s="187"/>
      <c r="JBX22" s="187"/>
      <c r="JBY22" s="187"/>
      <c r="JBZ22" s="187"/>
      <c r="JCA22" s="187"/>
      <c r="JCB22" s="187"/>
      <c r="JCC22" s="187"/>
      <c r="JCD22" s="187"/>
      <c r="JCE22" s="187"/>
      <c r="JCF22" s="187"/>
      <c r="JCG22" s="187"/>
      <c r="JCH22" s="187"/>
      <c r="JCI22" s="187"/>
      <c r="JCJ22" s="187"/>
      <c r="JCK22" s="187"/>
      <c r="JCL22" s="187"/>
      <c r="JCM22" s="187"/>
      <c r="JCN22" s="187"/>
      <c r="JCO22" s="187"/>
      <c r="JCP22" s="187"/>
      <c r="JCQ22" s="187"/>
      <c r="JCR22" s="187"/>
      <c r="JCS22" s="187"/>
      <c r="JCT22" s="187"/>
      <c r="JCU22" s="187"/>
      <c r="JCV22" s="187"/>
      <c r="JCW22" s="187"/>
      <c r="JCX22" s="187"/>
      <c r="JCY22" s="187"/>
      <c r="JCZ22" s="187"/>
      <c r="JDA22" s="187"/>
      <c r="JDB22" s="187"/>
      <c r="JDC22" s="187"/>
      <c r="JDD22" s="187"/>
      <c r="JDE22" s="187"/>
      <c r="JDF22" s="187"/>
      <c r="JDG22" s="187"/>
      <c r="JDH22" s="187"/>
      <c r="JDI22" s="187"/>
      <c r="JDJ22" s="187"/>
      <c r="JDK22" s="187"/>
      <c r="JDL22" s="187"/>
      <c r="JDM22" s="187"/>
      <c r="JDN22" s="187"/>
      <c r="JDO22" s="187"/>
      <c r="JDP22" s="187"/>
      <c r="JDQ22" s="187"/>
      <c r="JDR22" s="187"/>
      <c r="JDS22" s="187"/>
      <c r="JDT22" s="187"/>
      <c r="JDU22" s="187"/>
      <c r="JDV22" s="187"/>
      <c r="JDW22" s="187"/>
      <c r="JDX22" s="187"/>
      <c r="JDY22" s="187"/>
      <c r="JDZ22" s="187"/>
      <c r="JEA22" s="187"/>
      <c r="JEB22" s="187"/>
      <c r="JEC22" s="187"/>
      <c r="JED22" s="187"/>
      <c r="JEE22" s="187"/>
      <c r="JEF22" s="187"/>
      <c r="JEG22" s="187"/>
      <c r="JEH22" s="187"/>
      <c r="JEI22" s="187"/>
      <c r="JEJ22" s="187"/>
      <c r="JEK22" s="187"/>
      <c r="JEL22" s="187"/>
      <c r="JEM22" s="187"/>
      <c r="JEN22" s="187"/>
      <c r="JEO22" s="187"/>
      <c r="JEP22" s="187"/>
      <c r="JEQ22" s="187"/>
      <c r="JER22" s="187"/>
      <c r="JES22" s="187"/>
      <c r="JET22" s="187"/>
      <c r="JEU22" s="187"/>
      <c r="JEV22" s="187"/>
      <c r="JEW22" s="187"/>
      <c r="JEX22" s="187"/>
      <c r="JEY22" s="187"/>
      <c r="JEZ22" s="187"/>
      <c r="JFA22" s="187"/>
      <c r="JFB22" s="187"/>
      <c r="JFC22" s="187"/>
      <c r="JFD22" s="187"/>
      <c r="JFE22" s="187"/>
      <c r="JFF22" s="187"/>
      <c r="JFG22" s="187"/>
      <c r="JFH22" s="187"/>
      <c r="JFI22" s="187"/>
      <c r="JFJ22" s="187"/>
      <c r="JFK22" s="187"/>
      <c r="JFL22" s="187"/>
      <c r="JFM22" s="187"/>
      <c r="JFN22" s="187"/>
      <c r="JFO22" s="187"/>
      <c r="JFP22" s="187"/>
      <c r="JFQ22" s="187"/>
      <c r="JFR22" s="187"/>
      <c r="JFS22" s="187"/>
      <c r="JFT22" s="187"/>
      <c r="JFU22" s="187"/>
      <c r="JFV22" s="187"/>
      <c r="JFW22" s="187"/>
      <c r="JFX22" s="187"/>
      <c r="JFY22" s="187"/>
      <c r="JFZ22" s="187"/>
      <c r="JGA22" s="187"/>
      <c r="JGB22" s="187"/>
      <c r="JGC22" s="187"/>
      <c r="JGD22" s="187"/>
      <c r="JGE22" s="187"/>
      <c r="JGF22" s="187"/>
      <c r="JGG22" s="187"/>
      <c r="JGH22" s="187"/>
      <c r="JGI22" s="187"/>
      <c r="JGJ22" s="187"/>
      <c r="JGK22" s="187"/>
      <c r="JGL22" s="187"/>
      <c r="JGM22" s="187"/>
      <c r="JGN22" s="187"/>
      <c r="JGO22" s="187"/>
      <c r="JGP22" s="187"/>
      <c r="JGQ22" s="187"/>
      <c r="JGR22" s="187"/>
      <c r="JGS22" s="187"/>
      <c r="JGT22" s="187"/>
      <c r="JGU22" s="187"/>
      <c r="JGV22" s="187"/>
      <c r="JGW22" s="187"/>
      <c r="JGX22" s="187"/>
      <c r="JGY22" s="187"/>
      <c r="JGZ22" s="187"/>
      <c r="JHA22" s="187"/>
      <c r="JHB22" s="187"/>
      <c r="JHC22" s="187"/>
      <c r="JHD22" s="187"/>
      <c r="JHE22" s="187"/>
      <c r="JHF22" s="187"/>
      <c r="JHG22" s="187"/>
      <c r="JHH22" s="187"/>
      <c r="JHI22" s="187"/>
      <c r="JHJ22" s="187"/>
      <c r="JHK22" s="187"/>
      <c r="JHL22" s="187"/>
      <c r="JHM22" s="187"/>
      <c r="JHN22" s="187"/>
      <c r="JHO22" s="187"/>
      <c r="JHP22" s="187"/>
      <c r="JHQ22" s="187"/>
      <c r="JHR22" s="187"/>
      <c r="JHS22" s="187"/>
      <c r="JHT22" s="187"/>
      <c r="JHU22" s="187"/>
      <c r="JHV22" s="187"/>
      <c r="JHW22" s="187"/>
      <c r="JHX22" s="187"/>
      <c r="JHY22" s="187"/>
      <c r="JHZ22" s="187"/>
      <c r="JIA22" s="187"/>
      <c r="JIB22" s="187"/>
      <c r="JIC22" s="187"/>
      <c r="JID22" s="187"/>
      <c r="JIE22" s="187"/>
      <c r="JIF22" s="187"/>
      <c r="JIG22" s="187"/>
      <c r="JIH22" s="187"/>
      <c r="JII22" s="187"/>
      <c r="JIJ22" s="187"/>
      <c r="JIK22" s="187"/>
      <c r="JIL22" s="187"/>
      <c r="JIM22" s="187"/>
      <c r="JIN22" s="187"/>
      <c r="JIO22" s="187"/>
      <c r="JIP22" s="187"/>
      <c r="JIQ22" s="187"/>
      <c r="JIR22" s="187"/>
      <c r="JIS22" s="187"/>
      <c r="JIT22" s="187"/>
      <c r="JIU22" s="187"/>
      <c r="JIV22" s="187"/>
      <c r="JIW22" s="187"/>
      <c r="JIX22" s="187"/>
      <c r="JIY22" s="187"/>
      <c r="JIZ22" s="187"/>
      <c r="JJA22" s="187"/>
      <c r="JJB22" s="187"/>
      <c r="JJC22" s="187"/>
      <c r="JJD22" s="187"/>
      <c r="JJE22" s="187"/>
      <c r="JJF22" s="187"/>
      <c r="JJG22" s="187"/>
      <c r="JJH22" s="187"/>
      <c r="JJI22" s="187"/>
      <c r="JJJ22" s="187"/>
      <c r="JJK22" s="187"/>
      <c r="JJL22" s="187"/>
      <c r="JJM22" s="187"/>
      <c r="JJN22" s="187"/>
      <c r="JJO22" s="187"/>
      <c r="JJP22" s="187"/>
      <c r="JJQ22" s="187"/>
      <c r="JJR22" s="187"/>
      <c r="JJS22" s="187"/>
      <c r="JJT22" s="187"/>
      <c r="JJU22" s="187"/>
      <c r="JJV22" s="187"/>
      <c r="JJW22" s="187"/>
      <c r="JJX22" s="187"/>
      <c r="JJY22" s="187"/>
      <c r="JJZ22" s="187"/>
      <c r="JKA22" s="187"/>
      <c r="JKB22" s="187"/>
      <c r="JKC22" s="187"/>
      <c r="JKD22" s="187"/>
      <c r="JKE22" s="187"/>
      <c r="JKF22" s="187"/>
      <c r="JKG22" s="187"/>
      <c r="JKH22" s="187"/>
      <c r="JKI22" s="187"/>
      <c r="JKJ22" s="187"/>
      <c r="JKK22" s="187"/>
      <c r="JKL22" s="187"/>
      <c r="JKM22" s="187"/>
      <c r="JKN22" s="187"/>
      <c r="JKO22" s="187"/>
      <c r="JKP22" s="187"/>
      <c r="JKQ22" s="187"/>
      <c r="JKR22" s="187"/>
      <c r="JKS22" s="187"/>
      <c r="JKT22" s="187"/>
      <c r="JKU22" s="187"/>
      <c r="JKV22" s="187"/>
      <c r="JKW22" s="187"/>
      <c r="JKX22" s="187"/>
      <c r="JKY22" s="187"/>
      <c r="JKZ22" s="187"/>
      <c r="JLA22" s="187"/>
      <c r="JLB22" s="187"/>
      <c r="JLC22" s="187"/>
      <c r="JLD22" s="187"/>
      <c r="JLE22" s="187"/>
      <c r="JLF22" s="187"/>
      <c r="JLG22" s="187"/>
      <c r="JLH22" s="187"/>
      <c r="JLI22" s="187"/>
      <c r="JLJ22" s="187"/>
      <c r="JLK22" s="187"/>
      <c r="JLL22" s="187"/>
      <c r="JLM22" s="187"/>
      <c r="JLN22" s="187"/>
      <c r="JLO22" s="187"/>
      <c r="JLP22" s="187"/>
      <c r="JLQ22" s="187"/>
      <c r="JLR22" s="187"/>
      <c r="JLS22" s="187"/>
      <c r="JLT22" s="187"/>
      <c r="JLU22" s="187"/>
      <c r="JLV22" s="187"/>
      <c r="JLW22" s="187"/>
      <c r="JLX22" s="187"/>
      <c r="JLY22" s="187"/>
      <c r="JLZ22" s="187"/>
      <c r="JMA22" s="187"/>
      <c r="JMB22" s="187"/>
      <c r="JMC22" s="187"/>
      <c r="JMD22" s="187"/>
      <c r="JME22" s="187"/>
      <c r="JMF22" s="187"/>
      <c r="JMG22" s="187"/>
      <c r="JMH22" s="187"/>
      <c r="JMI22" s="187"/>
      <c r="JMJ22" s="187"/>
      <c r="JMK22" s="187"/>
      <c r="JML22" s="187"/>
      <c r="JMM22" s="187"/>
      <c r="JMN22" s="187"/>
      <c r="JMO22" s="187"/>
      <c r="JMP22" s="187"/>
      <c r="JMQ22" s="187"/>
      <c r="JMR22" s="187"/>
      <c r="JMS22" s="187"/>
      <c r="JMT22" s="187"/>
      <c r="JMU22" s="187"/>
      <c r="JMV22" s="187"/>
      <c r="JMW22" s="187"/>
      <c r="JMX22" s="187"/>
      <c r="JMY22" s="187"/>
      <c r="JMZ22" s="187"/>
      <c r="JNA22" s="187"/>
      <c r="JNB22" s="187"/>
      <c r="JNC22" s="187"/>
      <c r="JND22" s="187"/>
      <c r="JNE22" s="187"/>
      <c r="JNF22" s="187"/>
      <c r="JNG22" s="187"/>
      <c r="JNH22" s="187"/>
      <c r="JNI22" s="187"/>
      <c r="JNJ22" s="187"/>
      <c r="JNK22" s="187"/>
      <c r="JNL22" s="187"/>
      <c r="JNM22" s="187"/>
      <c r="JNN22" s="187"/>
      <c r="JNO22" s="187"/>
      <c r="JNP22" s="187"/>
      <c r="JNQ22" s="187"/>
      <c r="JNR22" s="187"/>
      <c r="JNS22" s="187"/>
      <c r="JNT22" s="187"/>
      <c r="JNU22" s="187"/>
      <c r="JNV22" s="187"/>
      <c r="JNW22" s="187"/>
      <c r="JNX22" s="187"/>
      <c r="JNY22" s="187"/>
      <c r="JNZ22" s="187"/>
      <c r="JOA22" s="187"/>
      <c r="JOB22" s="187"/>
      <c r="JOC22" s="187"/>
      <c r="JOD22" s="187"/>
      <c r="JOE22" s="187"/>
      <c r="JOF22" s="187"/>
      <c r="JOG22" s="187"/>
      <c r="JOH22" s="187"/>
      <c r="JOI22" s="187"/>
      <c r="JOJ22" s="187"/>
      <c r="JOK22" s="187"/>
      <c r="JOL22" s="187"/>
      <c r="JOM22" s="187"/>
      <c r="JON22" s="187"/>
      <c r="JOO22" s="187"/>
      <c r="JOP22" s="187"/>
      <c r="JOQ22" s="187"/>
      <c r="JOR22" s="187"/>
      <c r="JOS22" s="187"/>
      <c r="JOT22" s="187"/>
      <c r="JOU22" s="187"/>
      <c r="JOV22" s="187"/>
      <c r="JOW22" s="187"/>
      <c r="JOX22" s="187"/>
      <c r="JOY22" s="187"/>
      <c r="JOZ22" s="187"/>
      <c r="JPA22" s="187"/>
      <c r="JPB22" s="187"/>
      <c r="JPC22" s="187"/>
      <c r="JPD22" s="187"/>
      <c r="JPE22" s="187"/>
      <c r="JPF22" s="187"/>
      <c r="JPG22" s="187"/>
      <c r="JPH22" s="187"/>
      <c r="JPI22" s="187"/>
      <c r="JPJ22" s="187"/>
      <c r="JPK22" s="187"/>
      <c r="JPL22" s="187"/>
      <c r="JPM22" s="187"/>
      <c r="JPN22" s="187"/>
      <c r="JPO22" s="187"/>
      <c r="JPP22" s="187"/>
      <c r="JPQ22" s="187"/>
      <c r="JPR22" s="187"/>
      <c r="JPS22" s="187"/>
      <c r="JPT22" s="187"/>
      <c r="JPU22" s="187"/>
      <c r="JPV22" s="187"/>
      <c r="JPW22" s="187"/>
      <c r="JPX22" s="187"/>
      <c r="JPY22" s="187"/>
      <c r="JPZ22" s="187"/>
      <c r="JQA22" s="187"/>
      <c r="JQB22" s="187"/>
      <c r="JQC22" s="187"/>
      <c r="JQD22" s="187"/>
      <c r="JQE22" s="187"/>
      <c r="JQF22" s="187"/>
      <c r="JQG22" s="187"/>
      <c r="JQH22" s="187"/>
      <c r="JQI22" s="187"/>
      <c r="JQJ22" s="187"/>
      <c r="JQK22" s="187"/>
      <c r="JQL22" s="187"/>
      <c r="JQM22" s="187"/>
      <c r="JQN22" s="187"/>
      <c r="JQO22" s="187"/>
      <c r="JQP22" s="187"/>
      <c r="JQQ22" s="187"/>
      <c r="JQR22" s="187"/>
      <c r="JQS22" s="187"/>
      <c r="JQT22" s="187"/>
      <c r="JQU22" s="187"/>
      <c r="JQV22" s="187"/>
      <c r="JQW22" s="187"/>
      <c r="JQX22" s="187"/>
      <c r="JQY22" s="187"/>
      <c r="JQZ22" s="187"/>
      <c r="JRA22" s="187"/>
      <c r="JRB22" s="187"/>
      <c r="JRC22" s="187"/>
      <c r="JRD22" s="187"/>
      <c r="JRE22" s="187"/>
      <c r="JRF22" s="187"/>
      <c r="JRG22" s="187"/>
      <c r="JRH22" s="187"/>
      <c r="JRI22" s="187"/>
      <c r="JRJ22" s="187"/>
      <c r="JRK22" s="187"/>
      <c r="JRL22" s="187"/>
      <c r="JRM22" s="187"/>
      <c r="JRN22" s="187"/>
      <c r="JRO22" s="187"/>
      <c r="JRP22" s="187"/>
      <c r="JRQ22" s="187"/>
      <c r="JRR22" s="187"/>
      <c r="JRS22" s="187"/>
      <c r="JRT22" s="187"/>
      <c r="JRU22" s="187"/>
      <c r="JRV22" s="187"/>
      <c r="JRW22" s="187"/>
      <c r="JRX22" s="187"/>
      <c r="JRY22" s="187"/>
      <c r="JRZ22" s="187"/>
      <c r="JSA22" s="187"/>
      <c r="JSB22" s="187"/>
      <c r="JSC22" s="187"/>
      <c r="JSD22" s="187"/>
      <c r="JSE22" s="187"/>
      <c r="JSF22" s="187"/>
      <c r="JSG22" s="187"/>
      <c r="JSH22" s="187"/>
      <c r="JSI22" s="187"/>
      <c r="JSJ22" s="187"/>
      <c r="JSK22" s="187"/>
      <c r="JSL22" s="187"/>
      <c r="JSM22" s="187"/>
      <c r="JSN22" s="187"/>
      <c r="JSO22" s="187"/>
      <c r="JSP22" s="187"/>
      <c r="JSQ22" s="187"/>
      <c r="JSR22" s="187"/>
      <c r="JSS22" s="187"/>
      <c r="JST22" s="187"/>
      <c r="JSU22" s="187"/>
      <c r="JSV22" s="187"/>
      <c r="JSW22" s="187"/>
      <c r="JSX22" s="187"/>
      <c r="JSY22" s="187"/>
      <c r="JSZ22" s="187"/>
      <c r="JTA22" s="187"/>
      <c r="JTB22" s="187"/>
      <c r="JTC22" s="187"/>
      <c r="JTD22" s="187"/>
      <c r="JTE22" s="187"/>
      <c r="JTF22" s="187"/>
      <c r="JTG22" s="187"/>
      <c r="JTH22" s="187"/>
      <c r="JTI22" s="187"/>
      <c r="JTJ22" s="187"/>
      <c r="JTK22" s="187"/>
      <c r="JTL22" s="187"/>
      <c r="JTM22" s="187"/>
      <c r="JTN22" s="187"/>
      <c r="JTO22" s="187"/>
      <c r="JTP22" s="187"/>
      <c r="JTQ22" s="187"/>
      <c r="JTR22" s="187"/>
      <c r="JTS22" s="187"/>
      <c r="JTT22" s="187"/>
      <c r="JTU22" s="187"/>
      <c r="JTV22" s="187"/>
      <c r="JTW22" s="187"/>
      <c r="JTX22" s="187"/>
      <c r="JTY22" s="187"/>
      <c r="JTZ22" s="187"/>
      <c r="JUA22" s="187"/>
      <c r="JUB22" s="187"/>
      <c r="JUC22" s="187"/>
      <c r="JUD22" s="187"/>
      <c r="JUE22" s="187"/>
      <c r="JUF22" s="187"/>
      <c r="JUG22" s="187"/>
      <c r="JUH22" s="187"/>
      <c r="JUI22" s="187"/>
      <c r="JUJ22" s="187"/>
      <c r="JUK22" s="187"/>
      <c r="JUL22" s="187"/>
      <c r="JUM22" s="187"/>
      <c r="JUN22" s="187"/>
      <c r="JUO22" s="187"/>
      <c r="JUP22" s="187"/>
      <c r="JUQ22" s="187"/>
      <c r="JUR22" s="187"/>
      <c r="JUS22" s="187"/>
      <c r="JUT22" s="187"/>
      <c r="JUU22" s="187"/>
      <c r="JUV22" s="187"/>
      <c r="JUW22" s="187"/>
      <c r="JUX22" s="187"/>
      <c r="JUY22" s="187"/>
      <c r="JUZ22" s="187"/>
      <c r="JVA22" s="187"/>
      <c r="JVB22" s="187"/>
      <c r="JVC22" s="187"/>
      <c r="JVD22" s="187"/>
      <c r="JVE22" s="187"/>
      <c r="JVF22" s="187"/>
      <c r="JVG22" s="187"/>
      <c r="JVH22" s="187"/>
      <c r="JVI22" s="187"/>
      <c r="JVJ22" s="187"/>
      <c r="JVK22" s="187"/>
      <c r="JVL22" s="187"/>
      <c r="JVM22" s="187"/>
      <c r="JVN22" s="187"/>
      <c r="JVO22" s="187"/>
      <c r="JVP22" s="187"/>
      <c r="JVQ22" s="187"/>
      <c r="JVR22" s="187"/>
      <c r="JVS22" s="187"/>
      <c r="JVT22" s="187"/>
      <c r="JVU22" s="187"/>
      <c r="JVV22" s="187"/>
      <c r="JVW22" s="187"/>
      <c r="JVX22" s="187"/>
      <c r="JVY22" s="187"/>
      <c r="JVZ22" s="187"/>
      <c r="JWA22" s="187"/>
      <c r="JWB22" s="187"/>
      <c r="JWC22" s="187"/>
      <c r="JWD22" s="187"/>
      <c r="JWE22" s="187"/>
      <c r="JWF22" s="187"/>
      <c r="JWG22" s="187"/>
      <c r="JWH22" s="187"/>
      <c r="JWI22" s="187"/>
      <c r="JWJ22" s="187"/>
      <c r="JWK22" s="187"/>
      <c r="JWL22" s="187"/>
      <c r="JWM22" s="187"/>
      <c r="JWN22" s="187"/>
      <c r="JWO22" s="187"/>
      <c r="JWP22" s="187"/>
      <c r="JWQ22" s="187"/>
      <c r="JWR22" s="187"/>
      <c r="JWS22" s="187"/>
      <c r="JWT22" s="187"/>
      <c r="JWU22" s="187"/>
      <c r="JWV22" s="187"/>
      <c r="JWW22" s="187"/>
      <c r="JWX22" s="187"/>
      <c r="JWY22" s="187"/>
      <c r="JWZ22" s="187"/>
      <c r="JXA22" s="187"/>
      <c r="JXB22" s="187"/>
      <c r="JXC22" s="187"/>
      <c r="JXD22" s="187"/>
      <c r="JXE22" s="187"/>
      <c r="JXF22" s="187"/>
      <c r="JXG22" s="187"/>
      <c r="JXH22" s="187"/>
      <c r="JXI22" s="187"/>
      <c r="JXJ22" s="187"/>
      <c r="JXK22" s="187"/>
      <c r="JXL22" s="187"/>
      <c r="JXM22" s="187"/>
      <c r="JXN22" s="187"/>
      <c r="JXO22" s="187"/>
      <c r="JXP22" s="187"/>
      <c r="JXQ22" s="187"/>
      <c r="JXR22" s="187"/>
      <c r="JXS22" s="187"/>
      <c r="JXT22" s="187"/>
      <c r="JXU22" s="187"/>
      <c r="JXV22" s="187"/>
      <c r="JXW22" s="187"/>
      <c r="JXX22" s="187"/>
      <c r="JXY22" s="187"/>
      <c r="JXZ22" s="187"/>
      <c r="JYA22" s="187"/>
      <c r="JYB22" s="187"/>
      <c r="JYC22" s="187"/>
      <c r="JYD22" s="187"/>
      <c r="JYE22" s="187"/>
      <c r="JYF22" s="187"/>
      <c r="JYG22" s="187"/>
      <c r="JYH22" s="187"/>
      <c r="JYI22" s="187"/>
      <c r="JYJ22" s="187"/>
      <c r="JYK22" s="187"/>
      <c r="JYL22" s="187"/>
      <c r="JYM22" s="187"/>
      <c r="JYN22" s="187"/>
      <c r="JYO22" s="187"/>
      <c r="JYP22" s="187"/>
      <c r="JYQ22" s="187"/>
      <c r="JYR22" s="187"/>
      <c r="JYS22" s="187"/>
      <c r="JYT22" s="187"/>
      <c r="JYU22" s="187"/>
      <c r="JYV22" s="187"/>
      <c r="JYW22" s="187"/>
      <c r="JYX22" s="187"/>
      <c r="JYY22" s="187"/>
      <c r="JYZ22" s="187"/>
      <c r="JZA22" s="187"/>
      <c r="JZB22" s="187"/>
      <c r="JZC22" s="187"/>
      <c r="JZD22" s="187"/>
      <c r="JZE22" s="187"/>
      <c r="JZF22" s="187"/>
      <c r="JZG22" s="187"/>
      <c r="JZH22" s="187"/>
      <c r="JZI22" s="187"/>
      <c r="JZJ22" s="187"/>
      <c r="JZK22" s="187"/>
      <c r="JZL22" s="187"/>
      <c r="JZM22" s="187"/>
      <c r="JZN22" s="187"/>
      <c r="JZO22" s="187"/>
      <c r="JZP22" s="187"/>
      <c r="JZQ22" s="187"/>
      <c r="JZR22" s="187"/>
      <c r="JZS22" s="187"/>
      <c r="JZT22" s="187"/>
      <c r="JZU22" s="187"/>
      <c r="JZV22" s="187"/>
      <c r="JZW22" s="187"/>
      <c r="JZX22" s="187"/>
      <c r="JZY22" s="187"/>
      <c r="JZZ22" s="187"/>
      <c r="KAA22" s="187"/>
      <c r="KAB22" s="187"/>
      <c r="KAC22" s="187"/>
      <c r="KAD22" s="187"/>
      <c r="KAE22" s="187"/>
      <c r="KAF22" s="187"/>
      <c r="KAG22" s="187"/>
      <c r="KAH22" s="187"/>
      <c r="KAI22" s="187"/>
      <c r="KAJ22" s="187"/>
      <c r="KAK22" s="187"/>
      <c r="KAL22" s="187"/>
      <c r="KAM22" s="187"/>
      <c r="KAN22" s="187"/>
      <c r="KAO22" s="187"/>
      <c r="KAP22" s="187"/>
      <c r="KAQ22" s="187"/>
      <c r="KAR22" s="187"/>
      <c r="KAS22" s="187"/>
      <c r="KAT22" s="187"/>
      <c r="KAU22" s="187"/>
      <c r="KAV22" s="187"/>
      <c r="KAW22" s="187"/>
      <c r="KAX22" s="187"/>
      <c r="KAY22" s="187"/>
      <c r="KAZ22" s="187"/>
      <c r="KBA22" s="187"/>
      <c r="KBB22" s="187"/>
      <c r="KBC22" s="187"/>
      <c r="KBD22" s="187"/>
      <c r="KBE22" s="187"/>
      <c r="KBF22" s="187"/>
      <c r="KBG22" s="187"/>
      <c r="KBH22" s="187"/>
      <c r="KBI22" s="187"/>
      <c r="KBJ22" s="187"/>
      <c r="KBK22" s="187"/>
      <c r="KBL22" s="187"/>
      <c r="KBM22" s="187"/>
      <c r="KBN22" s="187"/>
      <c r="KBO22" s="187"/>
      <c r="KBP22" s="187"/>
      <c r="KBQ22" s="187"/>
      <c r="KBR22" s="187"/>
      <c r="KBS22" s="187"/>
      <c r="KBT22" s="187"/>
      <c r="KBU22" s="187"/>
      <c r="KBV22" s="187"/>
      <c r="KBW22" s="187"/>
      <c r="KBX22" s="187"/>
      <c r="KBY22" s="187"/>
      <c r="KBZ22" s="187"/>
      <c r="KCA22" s="187"/>
      <c r="KCB22" s="187"/>
      <c r="KCC22" s="187"/>
      <c r="KCD22" s="187"/>
      <c r="KCE22" s="187"/>
      <c r="KCF22" s="187"/>
      <c r="KCG22" s="187"/>
      <c r="KCH22" s="187"/>
      <c r="KCI22" s="187"/>
      <c r="KCJ22" s="187"/>
      <c r="KCK22" s="187"/>
      <c r="KCL22" s="187"/>
      <c r="KCM22" s="187"/>
      <c r="KCN22" s="187"/>
      <c r="KCO22" s="187"/>
      <c r="KCP22" s="187"/>
      <c r="KCQ22" s="187"/>
      <c r="KCR22" s="187"/>
      <c r="KCS22" s="187"/>
      <c r="KCT22" s="187"/>
      <c r="KCU22" s="187"/>
      <c r="KCV22" s="187"/>
      <c r="KCW22" s="187"/>
      <c r="KCX22" s="187"/>
      <c r="KCY22" s="187"/>
      <c r="KCZ22" s="187"/>
      <c r="KDA22" s="187"/>
      <c r="KDB22" s="187"/>
      <c r="KDC22" s="187"/>
      <c r="KDD22" s="187"/>
      <c r="KDE22" s="187"/>
      <c r="KDF22" s="187"/>
      <c r="KDG22" s="187"/>
      <c r="KDH22" s="187"/>
      <c r="KDI22" s="187"/>
      <c r="KDJ22" s="187"/>
      <c r="KDK22" s="187"/>
      <c r="KDL22" s="187"/>
      <c r="KDM22" s="187"/>
      <c r="KDN22" s="187"/>
      <c r="KDO22" s="187"/>
      <c r="KDP22" s="187"/>
      <c r="KDQ22" s="187"/>
      <c r="KDR22" s="187"/>
      <c r="KDS22" s="187"/>
      <c r="KDT22" s="187"/>
      <c r="KDU22" s="187"/>
      <c r="KDV22" s="187"/>
      <c r="KDW22" s="187"/>
      <c r="KDX22" s="187"/>
      <c r="KDY22" s="187"/>
      <c r="KDZ22" s="187"/>
      <c r="KEA22" s="187"/>
      <c r="KEB22" s="187"/>
      <c r="KEC22" s="187"/>
      <c r="KED22" s="187"/>
      <c r="KEE22" s="187"/>
      <c r="KEF22" s="187"/>
      <c r="KEG22" s="187"/>
      <c r="KEH22" s="187"/>
      <c r="KEI22" s="187"/>
      <c r="KEJ22" s="187"/>
      <c r="KEK22" s="187"/>
      <c r="KEL22" s="187"/>
      <c r="KEM22" s="187"/>
      <c r="KEN22" s="187"/>
      <c r="KEO22" s="187"/>
      <c r="KEP22" s="187"/>
      <c r="KEQ22" s="187"/>
      <c r="KER22" s="187"/>
      <c r="KES22" s="187"/>
      <c r="KET22" s="187"/>
      <c r="KEU22" s="187"/>
      <c r="KEV22" s="187"/>
      <c r="KEW22" s="187"/>
      <c r="KEX22" s="187"/>
      <c r="KEY22" s="187"/>
      <c r="KEZ22" s="187"/>
      <c r="KFA22" s="187"/>
      <c r="KFB22" s="187"/>
      <c r="KFC22" s="187"/>
      <c r="KFD22" s="187"/>
      <c r="KFE22" s="187"/>
      <c r="KFF22" s="187"/>
      <c r="KFG22" s="187"/>
      <c r="KFH22" s="187"/>
      <c r="KFI22" s="187"/>
      <c r="KFJ22" s="187"/>
      <c r="KFK22" s="187"/>
      <c r="KFL22" s="187"/>
      <c r="KFM22" s="187"/>
      <c r="KFN22" s="187"/>
      <c r="KFO22" s="187"/>
      <c r="KFP22" s="187"/>
      <c r="KFQ22" s="187"/>
      <c r="KFR22" s="187"/>
      <c r="KFS22" s="187"/>
      <c r="KFT22" s="187"/>
      <c r="KFU22" s="187"/>
      <c r="KFV22" s="187"/>
      <c r="KFW22" s="187"/>
      <c r="KFX22" s="187"/>
      <c r="KFY22" s="187"/>
      <c r="KFZ22" s="187"/>
      <c r="KGA22" s="187"/>
      <c r="KGB22" s="187"/>
      <c r="KGC22" s="187"/>
      <c r="KGD22" s="187"/>
      <c r="KGE22" s="187"/>
      <c r="KGF22" s="187"/>
      <c r="KGG22" s="187"/>
      <c r="KGH22" s="187"/>
      <c r="KGI22" s="187"/>
      <c r="KGJ22" s="187"/>
      <c r="KGK22" s="187"/>
      <c r="KGL22" s="187"/>
      <c r="KGM22" s="187"/>
      <c r="KGN22" s="187"/>
      <c r="KGO22" s="187"/>
      <c r="KGP22" s="187"/>
      <c r="KGQ22" s="187"/>
      <c r="KGR22" s="187"/>
      <c r="KGS22" s="187"/>
      <c r="KGT22" s="187"/>
      <c r="KGU22" s="187"/>
      <c r="KGV22" s="187"/>
      <c r="KGW22" s="187"/>
      <c r="KGX22" s="187"/>
      <c r="KGY22" s="187"/>
      <c r="KGZ22" s="187"/>
      <c r="KHA22" s="187"/>
      <c r="KHB22" s="187"/>
      <c r="KHC22" s="187"/>
      <c r="KHD22" s="187"/>
      <c r="KHE22" s="187"/>
      <c r="KHF22" s="187"/>
      <c r="KHG22" s="187"/>
      <c r="KHH22" s="187"/>
      <c r="KHI22" s="187"/>
      <c r="KHJ22" s="187"/>
      <c r="KHK22" s="187"/>
      <c r="KHL22" s="187"/>
      <c r="KHM22" s="187"/>
      <c r="KHN22" s="187"/>
      <c r="KHO22" s="187"/>
      <c r="KHP22" s="187"/>
      <c r="KHQ22" s="187"/>
      <c r="KHR22" s="187"/>
      <c r="KHS22" s="187"/>
      <c r="KHT22" s="187"/>
      <c r="KHU22" s="187"/>
      <c r="KHV22" s="187"/>
      <c r="KHW22" s="187"/>
      <c r="KHX22" s="187"/>
      <c r="KHY22" s="187"/>
      <c r="KHZ22" s="187"/>
      <c r="KIA22" s="187"/>
      <c r="KIB22" s="187"/>
      <c r="KIC22" s="187"/>
      <c r="KID22" s="187"/>
      <c r="KIE22" s="187"/>
      <c r="KIF22" s="187"/>
      <c r="KIG22" s="187"/>
      <c r="KIH22" s="187"/>
      <c r="KII22" s="187"/>
      <c r="KIJ22" s="187"/>
      <c r="KIK22" s="187"/>
      <c r="KIL22" s="187"/>
      <c r="KIM22" s="187"/>
      <c r="KIN22" s="187"/>
      <c r="KIO22" s="187"/>
      <c r="KIP22" s="187"/>
      <c r="KIQ22" s="187"/>
      <c r="KIR22" s="187"/>
      <c r="KIS22" s="187"/>
      <c r="KIT22" s="187"/>
      <c r="KIU22" s="187"/>
      <c r="KIV22" s="187"/>
      <c r="KIW22" s="187"/>
      <c r="KIX22" s="187"/>
      <c r="KIY22" s="187"/>
      <c r="KIZ22" s="187"/>
      <c r="KJA22" s="187"/>
      <c r="KJB22" s="187"/>
      <c r="KJC22" s="187"/>
      <c r="KJD22" s="187"/>
      <c r="KJE22" s="187"/>
      <c r="KJF22" s="187"/>
      <c r="KJG22" s="187"/>
      <c r="KJH22" s="187"/>
      <c r="KJI22" s="187"/>
      <c r="KJJ22" s="187"/>
      <c r="KJK22" s="187"/>
      <c r="KJL22" s="187"/>
      <c r="KJM22" s="187"/>
      <c r="KJN22" s="187"/>
      <c r="KJO22" s="187"/>
      <c r="KJP22" s="187"/>
      <c r="KJQ22" s="187"/>
      <c r="KJR22" s="187"/>
      <c r="KJS22" s="187"/>
      <c r="KJT22" s="187"/>
      <c r="KJU22" s="187"/>
      <c r="KJV22" s="187"/>
      <c r="KJW22" s="187"/>
      <c r="KJX22" s="187"/>
      <c r="KJY22" s="187"/>
      <c r="KJZ22" s="187"/>
      <c r="KKA22" s="187"/>
      <c r="KKB22" s="187"/>
      <c r="KKC22" s="187"/>
      <c r="KKD22" s="187"/>
      <c r="KKE22" s="187"/>
      <c r="KKF22" s="187"/>
      <c r="KKG22" s="187"/>
      <c r="KKH22" s="187"/>
      <c r="KKI22" s="187"/>
      <c r="KKJ22" s="187"/>
      <c r="KKK22" s="187"/>
      <c r="KKL22" s="187"/>
      <c r="KKM22" s="187"/>
      <c r="KKN22" s="187"/>
      <c r="KKO22" s="187"/>
      <c r="KKP22" s="187"/>
      <c r="KKQ22" s="187"/>
      <c r="KKR22" s="187"/>
      <c r="KKS22" s="187"/>
      <c r="KKT22" s="187"/>
      <c r="KKU22" s="187"/>
      <c r="KKV22" s="187"/>
      <c r="KKW22" s="187"/>
      <c r="KKX22" s="187"/>
      <c r="KKY22" s="187"/>
      <c r="KKZ22" s="187"/>
      <c r="KLA22" s="187"/>
      <c r="KLB22" s="187"/>
      <c r="KLC22" s="187"/>
      <c r="KLD22" s="187"/>
      <c r="KLE22" s="187"/>
      <c r="KLF22" s="187"/>
      <c r="KLG22" s="187"/>
      <c r="KLH22" s="187"/>
      <c r="KLI22" s="187"/>
      <c r="KLJ22" s="187"/>
      <c r="KLK22" s="187"/>
      <c r="KLL22" s="187"/>
      <c r="KLM22" s="187"/>
      <c r="KLN22" s="187"/>
      <c r="KLO22" s="187"/>
      <c r="KLP22" s="187"/>
      <c r="KLQ22" s="187"/>
      <c r="KLR22" s="187"/>
      <c r="KLS22" s="187"/>
      <c r="KLT22" s="187"/>
      <c r="KLU22" s="187"/>
      <c r="KLV22" s="187"/>
      <c r="KLW22" s="187"/>
      <c r="KLX22" s="187"/>
      <c r="KLY22" s="187"/>
      <c r="KLZ22" s="187"/>
      <c r="KMA22" s="187"/>
      <c r="KMB22" s="187"/>
      <c r="KMC22" s="187"/>
      <c r="KMD22" s="187"/>
      <c r="KME22" s="187"/>
      <c r="KMF22" s="187"/>
      <c r="KMG22" s="187"/>
      <c r="KMH22" s="187"/>
      <c r="KMI22" s="187"/>
      <c r="KMJ22" s="187"/>
      <c r="KMK22" s="187"/>
      <c r="KML22" s="187"/>
      <c r="KMM22" s="187"/>
      <c r="KMN22" s="187"/>
      <c r="KMO22" s="187"/>
      <c r="KMP22" s="187"/>
      <c r="KMQ22" s="187"/>
      <c r="KMR22" s="187"/>
      <c r="KMS22" s="187"/>
      <c r="KMT22" s="187"/>
      <c r="KMU22" s="187"/>
      <c r="KMV22" s="187"/>
      <c r="KMW22" s="187"/>
      <c r="KMX22" s="187"/>
      <c r="KMY22" s="187"/>
      <c r="KMZ22" s="187"/>
      <c r="KNA22" s="187"/>
      <c r="KNB22" s="187"/>
      <c r="KNC22" s="187"/>
      <c r="KND22" s="187"/>
      <c r="KNE22" s="187"/>
      <c r="KNF22" s="187"/>
      <c r="KNG22" s="187"/>
      <c r="KNH22" s="187"/>
      <c r="KNI22" s="187"/>
      <c r="KNJ22" s="187"/>
      <c r="KNK22" s="187"/>
      <c r="KNL22" s="187"/>
      <c r="KNM22" s="187"/>
      <c r="KNN22" s="187"/>
      <c r="KNO22" s="187"/>
      <c r="KNP22" s="187"/>
      <c r="KNQ22" s="187"/>
      <c r="KNR22" s="187"/>
      <c r="KNS22" s="187"/>
      <c r="KNT22" s="187"/>
      <c r="KNU22" s="187"/>
      <c r="KNV22" s="187"/>
      <c r="KNW22" s="187"/>
      <c r="KNX22" s="187"/>
      <c r="KNY22" s="187"/>
      <c r="KNZ22" s="187"/>
      <c r="KOA22" s="187"/>
      <c r="KOB22" s="187"/>
      <c r="KOC22" s="187"/>
      <c r="KOD22" s="187"/>
      <c r="KOE22" s="187"/>
      <c r="KOF22" s="187"/>
      <c r="KOG22" s="187"/>
      <c r="KOH22" s="187"/>
      <c r="KOI22" s="187"/>
      <c r="KOJ22" s="187"/>
      <c r="KOK22" s="187"/>
      <c r="KOL22" s="187"/>
      <c r="KOM22" s="187"/>
      <c r="KON22" s="187"/>
      <c r="KOO22" s="187"/>
      <c r="KOP22" s="187"/>
      <c r="KOQ22" s="187"/>
      <c r="KOR22" s="187"/>
      <c r="KOS22" s="187"/>
      <c r="KOT22" s="187"/>
      <c r="KOU22" s="187"/>
      <c r="KOV22" s="187"/>
      <c r="KOW22" s="187"/>
      <c r="KOX22" s="187"/>
      <c r="KOY22" s="187"/>
      <c r="KOZ22" s="187"/>
      <c r="KPA22" s="187"/>
      <c r="KPB22" s="187"/>
      <c r="KPC22" s="187"/>
      <c r="KPD22" s="187"/>
      <c r="KPE22" s="187"/>
      <c r="KPF22" s="187"/>
      <c r="KPG22" s="187"/>
      <c r="KPH22" s="187"/>
      <c r="KPI22" s="187"/>
      <c r="KPJ22" s="187"/>
      <c r="KPK22" s="187"/>
      <c r="KPL22" s="187"/>
      <c r="KPM22" s="187"/>
      <c r="KPN22" s="187"/>
      <c r="KPO22" s="187"/>
      <c r="KPP22" s="187"/>
      <c r="KPQ22" s="187"/>
      <c r="KPR22" s="187"/>
      <c r="KPS22" s="187"/>
      <c r="KPT22" s="187"/>
      <c r="KPU22" s="187"/>
      <c r="KPV22" s="187"/>
      <c r="KPW22" s="187"/>
      <c r="KPX22" s="187"/>
      <c r="KPY22" s="187"/>
      <c r="KPZ22" s="187"/>
      <c r="KQA22" s="187"/>
      <c r="KQB22" s="187"/>
      <c r="KQC22" s="187"/>
      <c r="KQD22" s="187"/>
      <c r="KQE22" s="187"/>
      <c r="KQF22" s="187"/>
      <c r="KQG22" s="187"/>
      <c r="KQH22" s="187"/>
      <c r="KQI22" s="187"/>
      <c r="KQJ22" s="187"/>
      <c r="KQK22" s="187"/>
      <c r="KQL22" s="187"/>
      <c r="KQM22" s="187"/>
      <c r="KQN22" s="187"/>
      <c r="KQO22" s="187"/>
      <c r="KQP22" s="187"/>
      <c r="KQQ22" s="187"/>
      <c r="KQR22" s="187"/>
      <c r="KQS22" s="187"/>
      <c r="KQT22" s="187"/>
      <c r="KQU22" s="187"/>
      <c r="KQV22" s="187"/>
      <c r="KQW22" s="187"/>
      <c r="KQX22" s="187"/>
      <c r="KQY22" s="187"/>
      <c r="KQZ22" s="187"/>
      <c r="KRA22" s="187"/>
      <c r="KRB22" s="187"/>
      <c r="KRC22" s="187"/>
      <c r="KRD22" s="187"/>
      <c r="KRE22" s="187"/>
      <c r="KRF22" s="187"/>
      <c r="KRG22" s="187"/>
      <c r="KRH22" s="187"/>
      <c r="KRI22" s="187"/>
      <c r="KRJ22" s="187"/>
      <c r="KRK22" s="187"/>
      <c r="KRL22" s="187"/>
      <c r="KRM22" s="187"/>
      <c r="KRN22" s="187"/>
      <c r="KRO22" s="187"/>
      <c r="KRP22" s="187"/>
      <c r="KRQ22" s="187"/>
      <c r="KRR22" s="187"/>
      <c r="KRS22" s="187"/>
      <c r="KRT22" s="187"/>
      <c r="KRU22" s="187"/>
      <c r="KRV22" s="187"/>
      <c r="KRW22" s="187"/>
      <c r="KRX22" s="187"/>
      <c r="KRY22" s="187"/>
      <c r="KRZ22" s="187"/>
      <c r="KSA22" s="187"/>
      <c r="KSB22" s="187"/>
      <c r="KSC22" s="187"/>
      <c r="KSD22" s="187"/>
      <c r="KSE22" s="187"/>
      <c r="KSF22" s="187"/>
      <c r="KSG22" s="187"/>
      <c r="KSH22" s="187"/>
      <c r="KSI22" s="187"/>
      <c r="KSJ22" s="187"/>
      <c r="KSK22" s="187"/>
      <c r="KSL22" s="187"/>
      <c r="KSM22" s="187"/>
      <c r="KSN22" s="187"/>
      <c r="KSO22" s="187"/>
      <c r="KSP22" s="187"/>
      <c r="KSQ22" s="187"/>
      <c r="KSR22" s="187"/>
      <c r="KSS22" s="187"/>
      <c r="KST22" s="187"/>
      <c r="KSU22" s="187"/>
      <c r="KSV22" s="187"/>
      <c r="KSW22" s="187"/>
      <c r="KSX22" s="187"/>
      <c r="KSY22" s="187"/>
      <c r="KSZ22" s="187"/>
      <c r="KTA22" s="187"/>
      <c r="KTB22" s="187"/>
      <c r="KTC22" s="187"/>
      <c r="KTD22" s="187"/>
      <c r="KTE22" s="187"/>
      <c r="KTF22" s="187"/>
      <c r="KTG22" s="187"/>
      <c r="KTH22" s="187"/>
      <c r="KTI22" s="187"/>
      <c r="KTJ22" s="187"/>
      <c r="KTK22" s="187"/>
      <c r="KTL22" s="187"/>
      <c r="KTM22" s="187"/>
      <c r="KTN22" s="187"/>
      <c r="KTO22" s="187"/>
      <c r="KTP22" s="187"/>
      <c r="KTQ22" s="187"/>
      <c r="KTR22" s="187"/>
      <c r="KTS22" s="187"/>
      <c r="KTT22" s="187"/>
      <c r="KTU22" s="187"/>
      <c r="KTV22" s="187"/>
      <c r="KTW22" s="187"/>
      <c r="KTX22" s="187"/>
      <c r="KTY22" s="187"/>
      <c r="KTZ22" s="187"/>
      <c r="KUA22" s="187"/>
      <c r="KUB22" s="187"/>
      <c r="KUC22" s="187"/>
      <c r="KUD22" s="187"/>
      <c r="KUE22" s="187"/>
      <c r="KUF22" s="187"/>
      <c r="KUG22" s="187"/>
      <c r="KUH22" s="187"/>
      <c r="KUI22" s="187"/>
      <c r="KUJ22" s="187"/>
      <c r="KUK22" s="187"/>
      <c r="KUL22" s="187"/>
      <c r="KUM22" s="187"/>
      <c r="KUN22" s="187"/>
      <c r="KUO22" s="187"/>
      <c r="KUP22" s="187"/>
      <c r="KUQ22" s="187"/>
      <c r="KUR22" s="187"/>
      <c r="KUS22" s="187"/>
      <c r="KUT22" s="187"/>
      <c r="KUU22" s="187"/>
      <c r="KUV22" s="187"/>
      <c r="KUW22" s="187"/>
      <c r="KUX22" s="187"/>
      <c r="KUY22" s="187"/>
      <c r="KUZ22" s="187"/>
      <c r="KVA22" s="187"/>
      <c r="KVB22" s="187"/>
      <c r="KVC22" s="187"/>
      <c r="KVD22" s="187"/>
      <c r="KVE22" s="187"/>
      <c r="KVF22" s="187"/>
      <c r="KVG22" s="187"/>
      <c r="KVH22" s="187"/>
      <c r="KVI22" s="187"/>
      <c r="KVJ22" s="187"/>
      <c r="KVK22" s="187"/>
      <c r="KVL22" s="187"/>
      <c r="KVM22" s="187"/>
      <c r="KVN22" s="187"/>
      <c r="KVO22" s="187"/>
      <c r="KVP22" s="187"/>
      <c r="KVQ22" s="187"/>
      <c r="KVR22" s="187"/>
      <c r="KVS22" s="187"/>
      <c r="KVT22" s="187"/>
      <c r="KVU22" s="187"/>
      <c r="KVV22" s="187"/>
      <c r="KVW22" s="187"/>
      <c r="KVX22" s="187"/>
      <c r="KVY22" s="187"/>
      <c r="KVZ22" s="187"/>
      <c r="KWA22" s="187"/>
      <c r="KWB22" s="187"/>
      <c r="KWC22" s="187"/>
      <c r="KWD22" s="187"/>
      <c r="KWE22" s="187"/>
      <c r="KWF22" s="187"/>
      <c r="KWG22" s="187"/>
      <c r="KWH22" s="187"/>
      <c r="KWI22" s="187"/>
      <c r="KWJ22" s="187"/>
      <c r="KWK22" s="187"/>
      <c r="KWL22" s="187"/>
      <c r="KWM22" s="187"/>
      <c r="KWN22" s="187"/>
      <c r="KWO22" s="187"/>
      <c r="KWP22" s="187"/>
      <c r="KWQ22" s="187"/>
      <c r="KWR22" s="187"/>
      <c r="KWS22" s="187"/>
      <c r="KWT22" s="187"/>
      <c r="KWU22" s="187"/>
      <c r="KWV22" s="187"/>
      <c r="KWW22" s="187"/>
      <c r="KWX22" s="187"/>
      <c r="KWY22" s="187"/>
      <c r="KWZ22" s="187"/>
      <c r="KXA22" s="187"/>
      <c r="KXB22" s="187"/>
      <c r="KXC22" s="187"/>
      <c r="KXD22" s="187"/>
      <c r="KXE22" s="187"/>
      <c r="KXF22" s="187"/>
      <c r="KXG22" s="187"/>
      <c r="KXH22" s="187"/>
      <c r="KXI22" s="187"/>
      <c r="KXJ22" s="187"/>
      <c r="KXK22" s="187"/>
      <c r="KXL22" s="187"/>
      <c r="KXM22" s="187"/>
      <c r="KXN22" s="187"/>
      <c r="KXO22" s="187"/>
      <c r="KXP22" s="187"/>
      <c r="KXQ22" s="187"/>
      <c r="KXR22" s="187"/>
      <c r="KXS22" s="187"/>
      <c r="KXT22" s="187"/>
      <c r="KXU22" s="187"/>
      <c r="KXV22" s="187"/>
      <c r="KXW22" s="187"/>
      <c r="KXX22" s="187"/>
      <c r="KXY22" s="187"/>
      <c r="KXZ22" s="187"/>
      <c r="KYA22" s="187"/>
      <c r="KYB22" s="187"/>
      <c r="KYC22" s="187"/>
      <c r="KYD22" s="187"/>
      <c r="KYE22" s="187"/>
      <c r="KYF22" s="187"/>
      <c r="KYG22" s="187"/>
      <c r="KYH22" s="187"/>
      <c r="KYI22" s="187"/>
      <c r="KYJ22" s="187"/>
      <c r="KYK22" s="187"/>
      <c r="KYL22" s="187"/>
      <c r="KYM22" s="187"/>
      <c r="KYN22" s="187"/>
      <c r="KYO22" s="187"/>
      <c r="KYP22" s="187"/>
      <c r="KYQ22" s="187"/>
      <c r="KYR22" s="187"/>
      <c r="KYS22" s="187"/>
      <c r="KYT22" s="187"/>
      <c r="KYU22" s="187"/>
      <c r="KYV22" s="187"/>
      <c r="KYW22" s="187"/>
      <c r="KYX22" s="187"/>
      <c r="KYY22" s="187"/>
      <c r="KYZ22" s="187"/>
      <c r="KZA22" s="187"/>
      <c r="KZB22" s="187"/>
      <c r="KZC22" s="187"/>
      <c r="KZD22" s="187"/>
      <c r="KZE22" s="187"/>
      <c r="KZF22" s="187"/>
      <c r="KZG22" s="187"/>
      <c r="KZH22" s="187"/>
      <c r="KZI22" s="187"/>
      <c r="KZJ22" s="187"/>
      <c r="KZK22" s="187"/>
      <c r="KZL22" s="187"/>
      <c r="KZM22" s="187"/>
      <c r="KZN22" s="187"/>
      <c r="KZO22" s="187"/>
      <c r="KZP22" s="187"/>
      <c r="KZQ22" s="187"/>
      <c r="KZR22" s="187"/>
      <c r="KZS22" s="187"/>
      <c r="KZT22" s="187"/>
      <c r="KZU22" s="187"/>
      <c r="KZV22" s="187"/>
      <c r="KZW22" s="187"/>
      <c r="KZX22" s="187"/>
      <c r="KZY22" s="187"/>
      <c r="KZZ22" s="187"/>
      <c r="LAA22" s="187"/>
      <c r="LAB22" s="187"/>
      <c r="LAC22" s="187"/>
      <c r="LAD22" s="187"/>
      <c r="LAE22" s="187"/>
      <c r="LAF22" s="187"/>
      <c r="LAG22" s="187"/>
      <c r="LAH22" s="187"/>
      <c r="LAI22" s="187"/>
      <c r="LAJ22" s="187"/>
      <c r="LAK22" s="187"/>
      <c r="LAL22" s="187"/>
      <c r="LAM22" s="187"/>
      <c r="LAN22" s="187"/>
      <c r="LAO22" s="187"/>
      <c r="LAP22" s="187"/>
      <c r="LAQ22" s="187"/>
      <c r="LAR22" s="187"/>
      <c r="LAS22" s="187"/>
      <c r="LAT22" s="187"/>
      <c r="LAU22" s="187"/>
      <c r="LAV22" s="187"/>
      <c r="LAW22" s="187"/>
      <c r="LAX22" s="187"/>
      <c r="LAY22" s="187"/>
      <c r="LAZ22" s="187"/>
      <c r="LBA22" s="187"/>
      <c r="LBB22" s="187"/>
      <c r="LBC22" s="187"/>
      <c r="LBD22" s="187"/>
      <c r="LBE22" s="187"/>
      <c r="LBF22" s="187"/>
      <c r="LBG22" s="187"/>
      <c r="LBH22" s="187"/>
      <c r="LBI22" s="187"/>
      <c r="LBJ22" s="187"/>
      <c r="LBK22" s="187"/>
      <c r="LBL22" s="187"/>
      <c r="LBM22" s="187"/>
      <c r="LBN22" s="187"/>
      <c r="LBO22" s="187"/>
      <c r="LBP22" s="187"/>
      <c r="LBQ22" s="187"/>
      <c r="LBR22" s="187"/>
      <c r="LBS22" s="187"/>
      <c r="LBT22" s="187"/>
      <c r="LBU22" s="187"/>
      <c r="LBV22" s="187"/>
      <c r="LBW22" s="187"/>
      <c r="LBX22" s="187"/>
      <c r="LBY22" s="187"/>
      <c r="LBZ22" s="187"/>
      <c r="LCA22" s="187"/>
      <c r="LCB22" s="187"/>
      <c r="LCC22" s="187"/>
      <c r="LCD22" s="187"/>
      <c r="LCE22" s="187"/>
      <c r="LCF22" s="187"/>
      <c r="LCG22" s="187"/>
      <c r="LCH22" s="187"/>
      <c r="LCI22" s="187"/>
      <c r="LCJ22" s="187"/>
      <c r="LCK22" s="187"/>
      <c r="LCL22" s="187"/>
      <c r="LCM22" s="187"/>
      <c r="LCN22" s="187"/>
      <c r="LCO22" s="187"/>
      <c r="LCP22" s="187"/>
      <c r="LCQ22" s="187"/>
      <c r="LCR22" s="187"/>
      <c r="LCS22" s="187"/>
      <c r="LCT22" s="187"/>
      <c r="LCU22" s="187"/>
      <c r="LCV22" s="187"/>
      <c r="LCW22" s="187"/>
      <c r="LCX22" s="187"/>
      <c r="LCY22" s="187"/>
      <c r="LCZ22" s="187"/>
      <c r="LDA22" s="187"/>
      <c r="LDB22" s="187"/>
      <c r="LDC22" s="187"/>
      <c r="LDD22" s="187"/>
      <c r="LDE22" s="187"/>
      <c r="LDF22" s="187"/>
      <c r="LDG22" s="187"/>
      <c r="LDH22" s="187"/>
      <c r="LDI22" s="187"/>
      <c r="LDJ22" s="187"/>
      <c r="LDK22" s="187"/>
      <c r="LDL22" s="187"/>
      <c r="LDM22" s="187"/>
      <c r="LDN22" s="187"/>
      <c r="LDO22" s="187"/>
      <c r="LDP22" s="187"/>
      <c r="LDQ22" s="187"/>
      <c r="LDR22" s="187"/>
      <c r="LDS22" s="187"/>
      <c r="LDT22" s="187"/>
      <c r="LDU22" s="187"/>
      <c r="LDV22" s="187"/>
      <c r="LDW22" s="187"/>
      <c r="LDX22" s="187"/>
      <c r="LDY22" s="187"/>
      <c r="LDZ22" s="187"/>
      <c r="LEA22" s="187"/>
      <c r="LEB22" s="187"/>
      <c r="LEC22" s="187"/>
      <c r="LED22" s="187"/>
      <c r="LEE22" s="187"/>
      <c r="LEF22" s="187"/>
      <c r="LEG22" s="187"/>
      <c r="LEH22" s="187"/>
      <c r="LEI22" s="187"/>
      <c r="LEJ22" s="187"/>
      <c r="LEK22" s="187"/>
      <c r="LEL22" s="187"/>
      <c r="LEM22" s="187"/>
      <c r="LEN22" s="187"/>
      <c r="LEO22" s="187"/>
      <c r="LEP22" s="187"/>
      <c r="LEQ22" s="187"/>
      <c r="LER22" s="187"/>
      <c r="LES22" s="187"/>
      <c r="LET22" s="187"/>
      <c r="LEU22" s="187"/>
      <c r="LEV22" s="187"/>
      <c r="LEW22" s="187"/>
      <c r="LEX22" s="187"/>
      <c r="LEY22" s="187"/>
      <c r="LEZ22" s="187"/>
      <c r="LFA22" s="187"/>
      <c r="LFB22" s="187"/>
      <c r="LFC22" s="187"/>
      <c r="LFD22" s="187"/>
      <c r="LFE22" s="187"/>
      <c r="LFF22" s="187"/>
      <c r="LFG22" s="187"/>
      <c r="LFH22" s="187"/>
      <c r="LFI22" s="187"/>
      <c r="LFJ22" s="187"/>
      <c r="LFK22" s="187"/>
      <c r="LFL22" s="187"/>
      <c r="LFM22" s="187"/>
      <c r="LFN22" s="187"/>
      <c r="LFO22" s="187"/>
      <c r="LFP22" s="187"/>
      <c r="LFQ22" s="187"/>
      <c r="LFR22" s="187"/>
      <c r="LFS22" s="187"/>
      <c r="LFT22" s="187"/>
      <c r="LFU22" s="187"/>
      <c r="LFV22" s="187"/>
      <c r="LFW22" s="187"/>
      <c r="LFX22" s="187"/>
      <c r="LFY22" s="187"/>
      <c r="LFZ22" s="187"/>
      <c r="LGA22" s="187"/>
      <c r="LGB22" s="187"/>
      <c r="LGC22" s="187"/>
      <c r="LGD22" s="187"/>
      <c r="LGE22" s="187"/>
      <c r="LGF22" s="187"/>
      <c r="LGG22" s="187"/>
      <c r="LGH22" s="187"/>
      <c r="LGI22" s="187"/>
      <c r="LGJ22" s="187"/>
      <c r="LGK22" s="187"/>
      <c r="LGL22" s="187"/>
      <c r="LGM22" s="187"/>
      <c r="LGN22" s="187"/>
      <c r="LGO22" s="187"/>
      <c r="LGP22" s="187"/>
      <c r="LGQ22" s="187"/>
      <c r="LGR22" s="187"/>
      <c r="LGS22" s="187"/>
      <c r="LGT22" s="187"/>
      <c r="LGU22" s="187"/>
      <c r="LGV22" s="187"/>
      <c r="LGW22" s="187"/>
      <c r="LGX22" s="187"/>
      <c r="LGY22" s="187"/>
      <c r="LGZ22" s="187"/>
      <c r="LHA22" s="187"/>
      <c r="LHB22" s="187"/>
      <c r="LHC22" s="187"/>
      <c r="LHD22" s="187"/>
      <c r="LHE22" s="187"/>
      <c r="LHF22" s="187"/>
      <c r="LHG22" s="187"/>
      <c r="LHH22" s="187"/>
      <c r="LHI22" s="187"/>
      <c r="LHJ22" s="187"/>
      <c r="LHK22" s="187"/>
      <c r="LHL22" s="187"/>
      <c r="LHM22" s="187"/>
      <c r="LHN22" s="187"/>
      <c r="LHO22" s="187"/>
      <c r="LHP22" s="187"/>
      <c r="LHQ22" s="187"/>
      <c r="LHR22" s="187"/>
      <c r="LHS22" s="187"/>
      <c r="LHT22" s="187"/>
      <c r="LHU22" s="187"/>
      <c r="LHV22" s="187"/>
      <c r="LHW22" s="187"/>
      <c r="LHX22" s="187"/>
      <c r="LHY22" s="187"/>
      <c r="LHZ22" s="187"/>
      <c r="LIA22" s="187"/>
      <c r="LIB22" s="187"/>
      <c r="LIC22" s="187"/>
      <c r="LID22" s="187"/>
      <c r="LIE22" s="187"/>
      <c r="LIF22" s="187"/>
      <c r="LIG22" s="187"/>
      <c r="LIH22" s="187"/>
      <c r="LII22" s="187"/>
      <c r="LIJ22" s="187"/>
      <c r="LIK22" s="187"/>
      <c r="LIL22" s="187"/>
      <c r="LIM22" s="187"/>
      <c r="LIN22" s="187"/>
      <c r="LIO22" s="187"/>
      <c r="LIP22" s="187"/>
      <c r="LIQ22" s="187"/>
      <c r="LIR22" s="187"/>
      <c r="LIS22" s="187"/>
      <c r="LIT22" s="187"/>
      <c r="LIU22" s="187"/>
      <c r="LIV22" s="187"/>
      <c r="LIW22" s="187"/>
      <c r="LIX22" s="187"/>
      <c r="LIY22" s="187"/>
      <c r="LIZ22" s="187"/>
      <c r="LJA22" s="187"/>
      <c r="LJB22" s="187"/>
      <c r="LJC22" s="187"/>
      <c r="LJD22" s="187"/>
      <c r="LJE22" s="187"/>
      <c r="LJF22" s="187"/>
      <c r="LJG22" s="187"/>
      <c r="LJH22" s="187"/>
      <c r="LJI22" s="187"/>
      <c r="LJJ22" s="187"/>
      <c r="LJK22" s="187"/>
      <c r="LJL22" s="187"/>
      <c r="LJM22" s="187"/>
      <c r="LJN22" s="187"/>
      <c r="LJO22" s="187"/>
      <c r="LJP22" s="187"/>
      <c r="LJQ22" s="187"/>
      <c r="LJR22" s="187"/>
      <c r="LJS22" s="187"/>
      <c r="LJT22" s="187"/>
      <c r="LJU22" s="187"/>
      <c r="LJV22" s="187"/>
      <c r="LJW22" s="187"/>
      <c r="LJX22" s="187"/>
      <c r="LJY22" s="187"/>
      <c r="LJZ22" s="187"/>
      <c r="LKA22" s="187"/>
      <c r="LKB22" s="187"/>
      <c r="LKC22" s="187"/>
      <c r="LKD22" s="187"/>
      <c r="LKE22" s="187"/>
      <c r="LKF22" s="187"/>
      <c r="LKG22" s="187"/>
      <c r="LKH22" s="187"/>
      <c r="LKI22" s="187"/>
      <c r="LKJ22" s="187"/>
      <c r="LKK22" s="187"/>
      <c r="LKL22" s="187"/>
      <c r="LKM22" s="187"/>
      <c r="LKN22" s="187"/>
      <c r="LKO22" s="187"/>
      <c r="LKP22" s="187"/>
      <c r="LKQ22" s="187"/>
      <c r="LKR22" s="187"/>
      <c r="LKS22" s="187"/>
      <c r="LKT22" s="187"/>
      <c r="LKU22" s="187"/>
      <c r="LKV22" s="187"/>
      <c r="LKW22" s="187"/>
      <c r="LKX22" s="187"/>
      <c r="LKY22" s="187"/>
      <c r="LKZ22" s="187"/>
      <c r="LLA22" s="187"/>
      <c r="LLB22" s="187"/>
      <c r="LLC22" s="187"/>
      <c r="LLD22" s="187"/>
      <c r="LLE22" s="187"/>
      <c r="LLF22" s="187"/>
      <c r="LLG22" s="187"/>
      <c r="LLH22" s="187"/>
      <c r="LLI22" s="187"/>
      <c r="LLJ22" s="187"/>
      <c r="LLK22" s="187"/>
      <c r="LLL22" s="187"/>
      <c r="LLM22" s="187"/>
      <c r="LLN22" s="187"/>
      <c r="LLO22" s="187"/>
      <c r="LLP22" s="187"/>
      <c r="LLQ22" s="187"/>
      <c r="LLR22" s="187"/>
      <c r="LLS22" s="187"/>
      <c r="LLT22" s="187"/>
      <c r="LLU22" s="187"/>
      <c r="LLV22" s="187"/>
      <c r="LLW22" s="187"/>
      <c r="LLX22" s="187"/>
      <c r="LLY22" s="187"/>
      <c r="LLZ22" s="187"/>
      <c r="LMA22" s="187"/>
      <c r="LMB22" s="187"/>
      <c r="LMC22" s="187"/>
      <c r="LMD22" s="187"/>
      <c r="LME22" s="187"/>
      <c r="LMF22" s="187"/>
      <c r="LMG22" s="187"/>
      <c r="LMH22" s="187"/>
      <c r="LMI22" s="187"/>
      <c r="LMJ22" s="187"/>
      <c r="LMK22" s="187"/>
      <c r="LML22" s="187"/>
      <c r="LMM22" s="187"/>
      <c r="LMN22" s="187"/>
      <c r="LMO22" s="187"/>
      <c r="LMP22" s="187"/>
      <c r="LMQ22" s="187"/>
      <c r="LMR22" s="187"/>
      <c r="LMS22" s="187"/>
      <c r="LMT22" s="187"/>
      <c r="LMU22" s="187"/>
      <c r="LMV22" s="187"/>
      <c r="LMW22" s="187"/>
      <c r="LMX22" s="187"/>
      <c r="LMY22" s="187"/>
      <c r="LMZ22" s="187"/>
      <c r="LNA22" s="187"/>
      <c r="LNB22" s="187"/>
      <c r="LNC22" s="187"/>
      <c r="LND22" s="187"/>
      <c r="LNE22" s="187"/>
      <c r="LNF22" s="187"/>
      <c r="LNG22" s="187"/>
      <c r="LNH22" s="187"/>
      <c r="LNI22" s="187"/>
      <c r="LNJ22" s="187"/>
      <c r="LNK22" s="187"/>
      <c r="LNL22" s="187"/>
      <c r="LNM22" s="187"/>
      <c r="LNN22" s="187"/>
      <c r="LNO22" s="187"/>
      <c r="LNP22" s="187"/>
      <c r="LNQ22" s="187"/>
      <c r="LNR22" s="187"/>
      <c r="LNS22" s="187"/>
      <c r="LNT22" s="187"/>
      <c r="LNU22" s="187"/>
      <c r="LNV22" s="187"/>
      <c r="LNW22" s="187"/>
      <c r="LNX22" s="187"/>
      <c r="LNY22" s="187"/>
      <c r="LNZ22" s="187"/>
      <c r="LOA22" s="187"/>
      <c r="LOB22" s="187"/>
      <c r="LOC22" s="187"/>
      <c r="LOD22" s="187"/>
      <c r="LOE22" s="187"/>
      <c r="LOF22" s="187"/>
      <c r="LOG22" s="187"/>
      <c r="LOH22" s="187"/>
      <c r="LOI22" s="187"/>
      <c r="LOJ22" s="187"/>
      <c r="LOK22" s="187"/>
      <c r="LOL22" s="187"/>
      <c r="LOM22" s="187"/>
      <c r="LON22" s="187"/>
      <c r="LOO22" s="187"/>
      <c r="LOP22" s="187"/>
      <c r="LOQ22" s="187"/>
      <c r="LOR22" s="187"/>
      <c r="LOS22" s="187"/>
      <c r="LOT22" s="187"/>
      <c r="LOU22" s="187"/>
      <c r="LOV22" s="187"/>
      <c r="LOW22" s="187"/>
      <c r="LOX22" s="187"/>
      <c r="LOY22" s="187"/>
      <c r="LOZ22" s="187"/>
      <c r="LPA22" s="187"/>
      <c r="LPB22" s="187"/>
      <c r="LPC22" s="187"/>
      <c r="LPD22" s="187"/>
      <c r="LPE22" s="187"/>
      <c r="LPF22" s="187"/>
      <c r="LPG22" s="187"/>
      <c r="LPH22" s="187"/>
      <c r="LPI22" s="187"/>
      <c r="LPJ22" s="187"/>
      <c r="LPK22" s="187"/>
      <c r="LPL22" s="187"/>
      <c r="LPM22" s="187"/>
      <c r="LPN22" s="187"/>
      <c r="LPO22" s="187"/>
      <c r="LPP22" s="187"/>
      <c r="LPQ22" s="187"/>
      <c r="LPR22" s="187"/>
      <c r="LPS22" s="187"/>
      <c r="LPT22" s="187"/>
      <c r="LPU22" s="187"/>
      <c r="LPV22" s="187"/>
      <c r="LPW22" s="187"/>
      <c r="LPX22" s="187"/>
      <c r="LPY22" s="187"/>
      <c r="LPZ22" s="187"/>
      <c r="LQA22" s="187"/>
      <c r="LQB22" s="187"/>
      <c r="LQC22" s="187"/>
      <c r="LQD22" s="187"/>
      <c r="LQE22" s="187"/>
      <c r="LQF22" s="187"/>
      <c r="LQG22" s="187"/>
      <c r="LQH22" s="187"/>
      <c r="LQI22" s="187"/>
      <c r="LQJ22" s="187"/>
      <c r="LQK22" s="187"/>
      <c r="LQL22" s="187"/>
      <c r="LQM22" s="187"/>
      <c r="LQN22" s="187"/>
      <c r="LQO22" s="187"/>
      <c r="LQP22" s="187"/>
      <c r="LQQ22" s="187"/>
      <c r="LQR22" s="187"/>
      <c r="LQS22" s="187"/>
      <c r="LQT22" s="187"/>
      <c r="LQU22" s="187"/>
      <c r="LQV22" s="187"/>
      <c r="LQW22" s="187"/>
      <c r="LQX22" s="187"/>
      <c r="LQY22" s="187"/>
      <c r="LQZ22" s="187"/>
      <c r="LRA22" s="187"/>
      <c r="LRB22" s="187"/>
      <c r="LRC22" s="187"/>
      <c r="LRD22" s="187"/>
      <c r="LRE22" s="187"/>
      <c r="LRF22" s="187"/>
      <c r="LRG22" s="187"/>
      <c r="LRH22" s="187"/>
      <c r="LRI22" s="187"/>
      <c r="LRJ22" s="187"/>
      <c r="LRK22" s="187"/>
      <c r="LRL22" s="187"/>
      <c r="LRM22" s="187"/>
      <c r="LRN22" s="187"/>
      <c r="LRO22" s="187"/>
      <c r="LRP22" s="187"/>
      <c r="LRQ22" s="187"/>
      <c r="LRR22" s="187"/>
      <c r="LRS22" s="187"/>
      <c r="LRT22" s="187"/>
      <c r="LRU22" s="187"/>
      <c r="LRV22" s="187"/>
      <c r="LRW22" s="187"/>
      <c r="LRX22" s="187"/>
      <c r="LRY22" s="187"/>
      <c r="LRZ22" s="187"/>
      <c r="LSA22" s="187"/>
      <c r="LSB22" s="187"/>
      <c r="LSC22" s="187"/>
      <c r="LSD22" s="187"/>
      <c r="LSE22" s="187"/>
      <c r="LSF22" s="187"/>
      <c r="LSG22" s="187"/>
      <c r="LSH22" s="187"/>
      <c r="LSI22" s="187"/>
      <c r="LSJ22" s="187"/>
      <c r="LSK22" s="187"/>
      <c r="LSL22" s="187"/>
      <c r="LSM22" s="187"/>
      <c r="LSN22" s="187"/>
      <c r="LSO22" s="187"/>
      <c r="LSP22" s="187"/>
      <c r="LSQ22" s="187"/>
      <c r="LSR22" s="187"/>
      <c r="LSS22" s="187"/>
      <c r="LST22" s="187"/>
      <c r="LSU22" s="187"/>
      <c r="LSV22" s="187"/>
      <c r="LSW22" s="187"/>
      <c r="LSX22" s="187"/>
      <c r="LSY22" s="187"/>
      <c r="LSZ22" s="187"/>
      <c r="LTA22" s="187"/>
      <c r="LTB22" s="187"/>
      <c r="LTC22" s="187"/>
      <c r="LTD22" s="187"/>
      <c r="LTE22" s="187"/>
      <c r="LTF22" s="187"/>
      <c r="LTG22" s="187"/>
      <c r="LTH22" s="187"/>
      <c r="LTI22" s="187"/>
      <c r="LTJ22" s="187"/>
      <c r="LTK22" s="187"/>
      <c r="LTL22" s="187"/>
      <c r="LTM22" s="187"/>
      <c r="LTN22" s="187"/>
      <c r="LTO22" s="187"/>
      <c r="LTP22" s="187"/>
      <c r="LTQ22" s="187"/>
      <c r="LTR22" s="187"/>
      <c r="LTS22" s="187"/>
      <c r="LTT22" s="187"/>
      <c r="LTU22" s="187"/>
      <c r="LTV22" s="187"/>
      <c r="LTW22" s="187"/>
      <c r="LTX22" s="187"/>
      <c r="LTY22" s="187"/>
      <c r="LTZ22" s="187"/>
      <c r="LUA22" s="187"/>
      <c r="LUB22" s="187"/>
      <c r="LUC22" s="187"/>
      <c r="LUD22" s="187"/>
      <c r="LUE22" s="187"/>
      <c r="LUF22" s="187"/>
      <c r="LUG22" s="187"/>
      <c r="LUH22" s="187"/>
      <c r="LUI22" s="187"/>
      <c r="LUJ22" s="187"/>
      <c r="LUK22" s="187"/>
      <c r="LUL22" s="187"/>
      <c r="LUM22" s="187"/>
      <c r="LUN22" s="187"/>
      <c r="LUO22" s="187"/>
      <c r="LUP22" s="187"/>
      <c r="LUQ22" s="187"/>
      <c r="LUR22" s="187"/>
      <c r="LUS22" s="187"/>
      <c r="LUT22" s="187"/>
      <c r="LUU22" s="187"/>
      <c r="LUV22" s="187"/>
      <c r="LUW22" s="187"/>
      <c r="LUX22" s="187"/>
      <c r="LUY22" s="187"/>
      <c r="LUZ22" s="187"/>
      <c r="LVA22" s="187"/>
      <c r="LVB22" s="187"/>
      <c r="LVC22" s="187"/>
      <c r="LVD22" s="187"/>
      <c r="LVE22" s="187"/>
      <c r="LVF22" s="187"/>
      <c r="LVG22" s="187"/>
      <c r="LVH22" s="187"/>
      <c r="LVI22" s="187"/>
      <c r="LVJ22" s="187"/>
      <c r="LVK22" s="187"/>
      <c r="LVL22" s="187"/>
      <c r="LVM22" s="187"/>
      <c r="LVN22" s="187"/>
      <c r="LVO22" s="187"/>
      <c r="LVP22" s="187"/>
      <c r="LVQ22" s="187"/>
      <c r="LVR22" s="187"/>
      <c r="LVS22" s="187"/>
      <c r="LVT22" s="187"/>
      <c r="LVU22" s="187"/>
      <c r="LVV22" s="187"/>
      <c r="LVW22" s="187"/>
      <c r="LVX22" s="187"/>
      <c r="LVY22" s="187"/>
      <c r="LVZ22" s="187"/>
      <c r="LWA22" s="187"/>
      <c r="LWB22" s="187"/>
      <c r="LWC22" s="187"/>
      <c r="LWD22" s="187"/>
      <c r="LWE22" s="187"/>
      <c r="LWF22" s="187"/>
      <c r="LWG22" s="187"/>
      <c r="LWH22" s="187"/>
      <c r="LWI22" s="187"/>
      <c r="LWJ22" s="187"/>
      <c r="LWK22" s="187"/>
      <c r="LWL22" s="187"/>
      <c r="LWM22" s="187"/>
      <c r="LWN22" s="187"/>
      <c r="LWO22" s="187"/>
      <c r="LWP22" s="187"/>
      <c r="LWQ22" s="187"/>
      <c r="LWR22" s="187"/>
      <c r="LWS22" s="187"/>
      <c r="LWT22" s="187"/>
      <c r="LWU22" s="187"/>
      <c r="LWV22" s="187"/>
      <c r="LWW22" s="187"/>
      <c r="LWX22" s="187"/>
      <c r="LWY22" s="187"/>
      <c r="LWZ22" s="187"/>
      <c r="LXA22" s="187"/>
      <c r="LXB22" s="187"/>
      <c r="LXC22" s="187"/>
      <c r="LXD22" s="187"/>
      <c r="LXE22" s="187"/>
      <c r="LXF22" s="187"/>
      <c r="LXG22" s="187"/>
      <c r="LXH22" s="187"/>
      <c r="LXI22" s="187"/>
      <c r="LXJ22" s="187"/>
      <c r="LXK22" s="187"/>
      <c r="LXL22" s="187"/>
      <c r="LXM22" s="187"/>
      <c r="LXN22" s="187"/>
      <c r="LXO22" s="187"/>
      <c r="LXP22" s="187"/>
      <c r="LXQ22" s="187"/>
      <c r="LXR22" s="187"/>
      <c r="LXS22" s="187"/>
      <c r="LXT22" s="187"/>
      <c r="LXU22" s="187"/>
      <c r="LXV22" s="187"/>
      <c r="LXW22" s="187"/>
      <c r="LXX22" s="187"/>
      <c r="LXY22" s="187"/>
      <c r="LXZ22" s="187"/>
      <c r="LYA22" s="187"/>
      <c r="LYB22" s="187"/>
      <c r="LYC22" s="187"/>
      <c r="LYD22" s="187"/>
      <c r="LYE22" s="187"/>
      <c r="LYF22" s="187"/>
      <c r="LYG22" s="187"/>
      <c r="LYH22" s="187"/>
      <c r="LYI22" s="187"/>
      <c r="LYJ22" s="187"/>
      <c r="LYK22" s="187"/>
      <c r="LYL22" s="187"/>
      <c r="LYM22" s="187"/>
      <c r="LYN22" s="187"/>
      <c r="LYO22" s="187"/>
      <c r="LYP22" s="187"/>
      <c r="LYQ22" s="187"/>
      <c r="LYR22" s="187"/>
      <c r="LYS22" s="187"/>
      <c r="LYT22" s="187"/>
      <c r="LYU22" s="187"/>
      <c r="LYV22" s="187"/>
      <c r="LYW22" s="187"/>
      <c r="LYX22" s="187"/>
      <c r="LYY22" s="187"/>
      <c r="LYZ22" s="187"/>
      <c r="LZA22" s="187"/>
      <c r="LZB22" s="187"/>
      <c r="LZC22" s="187"/>
      <c r="LZD22" s="187"/>
      <c r="LZE22" s="187"/>
      <c r="LZF22" s="187"/>
      <c r="LZG22" s="187"/>
      <c r="LZH22" s="187"/>
      <c r="LZI22" s="187"/>
      <c r="LZJ22" s="187"/>
      <c r="LZK22" s="187"/>
      <c r="LZL22" s="187"/>
      <c r="LZM22" s="187"/>
      <c r="LZN22" s="187"/>
      <c r="LZO22" s="187"/>
      <c r="LZP22" s="187"/>
      <c r="LZQ22" s="187"/>
      <c r="LZR22" s="187"/>
      <c r="LZS22" s="187"/>
      <c r="LZT22" s="187"/>
      <c r="LZU22" s="187"/>
      <c r="LZV22" s="187"/>
      <c r="LZW22" s="187"/>
      <c r="LZX22" s="187"/>
      <c r="LZY22" s="187"/>
      <c r="LZZ22" s="187"/>
      <c r="MAA22" s="187"/>
      <c r="MAB22" s="187"/>
      <c r="MAC22" s="187"/>
      <c r="MAD22" s="187"/>
      <c r="MAE22" s="187"/>
      <c r="MAF22" s="187"/>
      <c r="MAG22" s="187"/>
      <c r="MAH22" s="187"/>
      <c r="MAI22" s="187"/>
      <c r="MAJ22" s="187"/>
      <c r="MAK22" s="187"/>
      <c r="MAL22" s="187"/>
      <c r="MAM22" s="187"/>
      <c r="MAN22" s="187"/>
      <c r="MAO22" s="187"/>
      <c r="MAP22" s="187"/>
      <c r="MAQ22" s="187"/>
      <c r="MAR22" s="187"/>
      <c r="MAS22" s="187"/>
      <c r="MAT22" s="187"/>
      <c r="MAU22" s="187"/>
      <c r="MAV22" s="187"/>
      <c r="MAW22" s="187"/>
      <c r="MAX22" s="187"/>
      <c r="MAY22" s="187"/>
      <c r="MAZ22" s="187"/>
      <c r="MBA22" s="187"/>
      <c r="MBB22" s="187"/>
      <c r="MBC22" s="187"/>
      <c r="MBD22" s="187"/>
      <c r="MBE22" s="187"/>
      <c r="MBF22" s="187"/>
      <c r="MBG22" s="187"/>
      <c r="MBH22" s="187"/>
      <c r="MBI22" s="187"/>
      <c r="MBJ22" s="187"/>
      <c r="MBK22" s="187"/>
      <c r="MBL22" s="187"/>
      <c r="MBM22" s="187"/>
      <c r="MBN22" s="187"/>
      <c r="MBO22" s="187"/>
      <c r="MBP22" s="187"/>
      <c r="MBQ22" s="187"/>
      <c r="MBR22" s="187"/>
      <c r="MBS22" s="187"/>
      <c r="MBT22" s="187"/>
      <c r="MBU22" s="187"/>
      <c r="MBV22" s="187"/>
      <c r="MBW22" s="187"/>
      <c r="MBX22" s="187"/>
      <c r="MBY22" s="187"/>
      <c r="MBZ22" s="187"/>
      <c r="MCA22" s="187"/>
      <c r="MCB22" s="187"/>
      <c r="MCC22" s="187"/>
      <c r="MCD22" s="187"/>
      <c r="MCE22" s="187"/>
      <c r="MCF22" s="187"/>
      <c r="MCG22" s="187"/>
      <c r="MCH22" s="187"/>
      <c r="MCI22" s="187"/>
      <c r="MCJ22" s="187"/>
      <c r="MCK22" s="187"/>
      <c r="MCL22" s="187"/>
      <c r="MCM22" s="187"/>
      <c r="MCN22" s="187"/>
      <c r="MCO22" s="187"/>
      <c r="MCP22" s="187"/>
      <c r="MCQ22" s="187"/>
      <c r="MCR22" s="187"/>
      <c r="MCS22" s="187"/>
      <c r="MCT22" s="187"/>
      <c r="MCU22" s="187"/>
      <c r="MCV22" s="187"/>
      <c r="MCW22" s="187"/>
      <c r="MCX22" s="187"/>
      <c r="MCY22" s="187"/>
      <c r="MCZ22" s="187"/>
      <c r="MDA22" s="187"/>
      <c r="MDB22" s="187"/>
      <c r="MDC22" s="187"/>
      <c r="MDD22" s="187"/>
      <c r="MDE22" s="187"/>
      <c r="MDF22" s="187"/>
      <c r="MDG22" s="187"/>
      <c r="MDH22" s="187"/>
      <c r="MDI22" s="187"/>
      <c r="MDJ22" s="187"/>
      <c r="MDK22" s="187"/>
      <c r="MDL22" s="187"/>
      <c r="MDM22" s="187"/>
      <c r="MDN22" s="187"/>
      <c r="MDO22" s="187"/>
      <c r="MDP22" s="187"/>
      <c r="MDQ22" s="187"/>
      <c r="MDR22" s="187"/>
      <c r="MDS22" s="187"/>
      <c r="MDT22" s="187"/>
      <c r="MDU22" s="187"/>
      <c r="MDV22" s="187"/>
      <c r="MDW22" s="187"/>
      <c r="MDX22" s="187"/>
      <c r="MDY22" s="187"/>
      <c r="MDZ22" s="187"/>
      <c r="MEA22" s="187"/>
      <c r="MEB22" s="187"/>
      <c r="MEC22" s="187"/>
      <c r="MED22" s="187"/>
      <c r="MEE22" s="187"/>
      <c r="MEF22" s="187"/>
      <c r="MEG22" s="187"/>
      <c r="MEH22" s="187"/>
      <c r="MEI22" s="187"/>
      <c r="MEJ22" s="187"/>
      <c r="MEK22" s="187"/>
      <c r="MEL22" s="187"/>
      <c r="MEM22" s="187"/>
      <c r="MEN22" s="187"/>
      <c r="MEO22" s="187"/>
      <c r="MEP22" s="187"/>
      <c r="MEQ22" s="187"/>
      <c r="MER22" s="187"/>
      <c r="MES22" s="187"/>
      <c r="MET22" s="187"/>
      <c r="MEU22" s="187"/>
      <c r="MEV22" s="187"/>
      <c r="MEW22" s="187"/>
      <c r="MEX22" s="187"/>
      <c r="MEY22" s="187"/>
      <c r="MEZ22" s="187"/>
      <c r="MFA22" s="187"/>
      <c r="MFB22" s="187"/>
      <c r="MFC22" s="187"/>
      <c r="MFD22" s="187"/>
      <c r="MFE22" s="187"/>
      <c r="MFF22" s="187"/>
      <c r="MFG22" s="187"/>
      <c r="MFH22" s="187"/>
      <c r="MFI22" s="187"/>
      <c r="MFJ22" s="187"/>
      <c r="MFK22" s="187"/>
      <c r="MFL22" s="187"/>
      <c r="MFM22" s="187"/>
      <c r="MFN22" s="187"/>
      <c r="MFO22" s="187"/>
      <c r="MFP22" s="187"/>
      <c r="MFQ22" s="187"/>
      <c r="MFR22" s="187"/>
      <c r="MFS22" s="187"/>
      <c r="MFT22" s="187"/>
      <c r="MFU22" s="187"/>
      <c r="MFV22" s="187"/>
      <c r="MFW22" s="187"/>
      <c r="MFX22" s="187"/>
      <c r="MFY22" s="187"/>
      <c r="MFZ22" s="187"/>
      <c r="MGA22" s="187"/>
      <c r="MGB22" s="187"/>
      <c r="MGC22" s="187"/>
      <c r="MGD22" s="187"/>
      <c r="MGE22" s="187"/>
      <c r="MGF22" s="187"/>
      <c r="MGG22" s="187"/>
      <c r="MGH22" s="187"/>
      <c r="MGI22" s="187"/>
      <c r="MGJ22" s="187"/>
      <c r="MGK22" s="187"/>
      <c r="MGL22" s="187"/>
      <c r="MGM22" s="187"/>
      <c r="MGN22" s="187"/>
      <c r="MGO22" s="187"/>
      <c r="MGP22" s="187"/>
      <c r="MGQ22" s="187"/>
      <c r="MGR22" s="187"/>
      <c r="MGS22" s="187"/>
      <c r="MGT22" s="187"/>
      <c r="MGU22" s="187"/>
      <c r="MGV22" s="187"/>
      <c r="MGW22" s="187"/>
      <c r="MGX22" s="187"/>
      <c r="MGY22" s="187"/>
      <c r="MGZ22" s="187"/>
      <c r="MHA22" s="187"/>
      <c r="MHB22" s="187"/>
      <c r="MHC22" s="187"/>
      <c r="MHD22" s="187"/>
      <c r="MHE22" s="187"/>
      <c r="MHF22" s="187"/>
      <c r="MHG22" s="187"/>
      <c r="MHH22" s="187"/>
      <c r="MHI22" s="187"/>
      <c r="MHJ22" s="187"/>
      <c r="MHK22" s="187"/>
      <c r="MHL22" s="187"/>
      <c r="MHM22" s="187"/>
      <c r="MHN22" s="187"/>
      <c r="MHO22" s="187"/>
      <c r="MHP22" s="187"/>
      <c r="MHQ22" s="187"/>
      <c r="MHR22" s="187"/>
      <c r="MHS22" s="187"/>
      <c r="MHT22" s="187"/>
      <c r="MHU22" s="187"/>
      <c r="MHV22" s="187"/>
      <c r="MHW22" s="187"/>
      <c r="MHX22" s="187"/>
      <c r="MHY22" s="187"/>
      <c r="MHZ22" s="187"/>
      <c r="MIA22" s="187"/>
      <c r="MIB22" s="187"/>
      <c r="MIC22" s="187"/>
      <c r="MID22" s="187"/>
      <c r="MIE22" s="187"/>
      <c r="MIF22" s="187"/>
      <c r="MIG22" s="187"/>
      <c r="MIH22" s="187"/>
      <c r="MII22" s="187"/>
      <c r="MIJ22" s="187"/>
      <c r="MIK22" s="187"/>
      <c r="MIL22" s="187"/>
      <c r="MIM22" s="187"/>
      <c r="MIN22" s="187"/>
      <c r="MIO22" s="187"/>
      <c r="MIP22" s="187"/>
      <c r="MIQ22" s="187"/>
      <c r="MIR22" s="187"/>
      <c r="MIS22" s="187"/>
      <c r="MIT22" s="187"/>
      <c r="MIU22" s="187"/>
      <c r="MIV22" s="187"/>
      <c r="MIW22" s="187"/>
      <c r="MIX22" s="187"/>
      <c r="MIY22" s="187"/>
      <c r="MIZ22" s="187"/>
      <c r="MJA22" s="187"/>
      <c r="MJB22" s="187"/>
      <c r="MJC22" s="187"/>
      <c r="MJD22" s="187"/>
      <c r="MJE22" s="187"/>
      <c r="MJF22" s="187"/>
      <c r="MJG22" s="187"/>
      <c r="MJH22" s="187"/>
      <c r="MJI22" s="187"/>
      <c r="MJJ22" s="187"/>
      <c r="MJK22" s="187"/>
      <c r="MJL22" s="187"/>
      <c r="MJM22" s="187"/>
      <c r="MJN22" s="187"/>
      <c r="MJO22" s="187"/>
      <c r="MJP22" s="187"/>
      <c r="MJQ22" s="187"/>
      <c r="MJR22" s="187"/>
      <c r="MJS22" s="187"/>
      <c r="MJT22" s="187"/>
      <c r="MJU22" s="187"/>
      <c r="MJV22" s="187"/>
      <c r="MJW22" s="187"/>
      <c r="MJX22" s="187"/>
      <c r="MJY22" s="187"/>
      <c r="MJZ22" s="187"/>
      <c r="MKA22" s="187"/>
      <c r="MKB22" s="187"/>
      <c r="MKC22" s="187"/>
      <c r="MKD22" s="187"/>
      <c r="MKE22" s="187"/>
      <c r="MKF22" s="187"/>
      <c r="MKG22" s="187"/>
      <c r="MKH22" s="187"/>
      <c r="MKI22" s="187"/>
      <c r="MKJ22" s="187"/>
      <c r="MKK22" s="187"/>
      <c r="MKL22" s="187"/>
      <c r="MKM22" s="187"/>
      <c r="MKN22" s="187"/>
      <c r="MKO22" s="187"/>
      <c r="MKP22" s="187"/>
      <c r="MKQ22" s="187"/>
      <c r="MKR22" s="187"/>
      <c r="MKS22" s="187"/>
      <c r="MKT22" s="187"/>
      <c r="MKU22" s="187"/>
      <c r="MKV22" s="187"/>
      <c r="MKW22" s="187"/>
      <c r="MKX22" s="187"/>
      <c r="MKY22" s="187"/>
      <c r="MKZ22" s="187"/>
      <c r="MLA22" s="187"/>
      <c r="MLB22" s="187"/>
      <c r="MLC22" s="187"/>
      <c r="MLD22" s="187"/>
      <c r="MLE22" s="187"/>
      <c r="MLF22" s="187"/>
      <c r="MLG22" s="187"/>
      <c r="MLH22" s="187"/>
      <c r="MLI22" s="187"/>
      <c r="MLJ22" s="187"/>
      <c r="MLK22" s="187"/>
      <c r="MLL22" s="187"/>
      <c r="MLM22" s="187"/>
      <c r="MLN22" s="187"/>
      <c r="MLO22" s="187"/>
      <c r="MLP22" s="187"/>
      <c r="MLQ22" s="187"/>
      <c r="MLR22" s="187"/>
      <c r="MLS22" s="187"/>
      <c r="MLT22" s="187"/>
      <c r="MLU22" s="187"/>
      <c r="MLV22" s="187"/>
      <c r="MLW22" s="187"/>
      <c r="MLX22" s="187"/>
      <c r="MLY22" s="187"/>
      <c r="MLZ22" s="187"/>
      <c r="MMA22" s="187"/>
      <c r="MMB22" s="187"/>
      <c r="MMC22" s="187"/>
      <c r="MMD22" s="187"/>
      <c r="MME22" s="187"/>
      <c r="MMF22" s="187"/>
      <c r="MMG22" s="187"/>
      <c r="MMH22" s="187"/>
      <c r="MMI22" s="187"/>
      <c r="MMJ22" s="187"/>
      <c r="MMK22" s="187"/>
      <c r="MML22" s="187"/>
      <c r="MMM22" s="187"/>
      <c r="MMN22" s="187"/>
      <c r="MMO22" s="187"/>
      <c r="MMP22" s="187"/>
      <c r="MMQ22" s="187"/>
      <c r="MMR22" s="187"/>
      <c r="MMS22" s="187"/>
      <c r="MMT22" s="187"/>
      <c r="MMU22" s="187"/>
      <c r="MMV22" s="187"/>
      <c r="MMW22" s="187"/>
      <c r="MMX22" s="187"/>
      <c r="MMY22" s="187"/>
      <c r="MMZ22" s="187"/>
      <c r="MNA22" s="187"/>
      <c r="MNB22" s="187"/>
      <c r="MNC22" s="187"/>
      <c r="MND22" s="187"/>
      <c r="MNE22" s="187"/>
      <c r="MNF22" s="187"/>
      <c r="MNG22" s="187"/>
      <c r="MNH22" s="187"/>
      <c r="MNI22" s="187"/>
      <c r="MNJ22" s="187"/>
      <c r="MNK22" s="187"/>
      <c r="MNL22" s="187"/>
      <c r="MNM22" s="187"/>
      <c r="MNN22" s="187"/>
      <c r="MNO22" s="187"/>
      <c r="MNP22" s="187"/>
      <c r="MNQ22" s="187"/>
      <c r="MNR22" s="187"/>
      <c r="MNS22" s="187"/>
      <c r="MNT22" s="187"/>
      <c r="MNU22" s="187"/>
      <c r="MNV22" s="187"/>
      <c r="MNW22" s="187"/>
      <c r="MNX22" s="187"/>
      <c r="MNY22" s="187"/>
      <c r="MNZ22" s="187"/>
      <c r="MOA22" s="187"/>
      <c r="MOB22" s="187"/>
      <c r="MOC22" s="187"/>
      <c r="MOD22" s="187"/>
      <c r="MOE22" s="187"/>
      <c r="MOF22" s="187"/>
      <c r="MOG22" s="187"/>
      <c r="MOH22" s="187"/>
      <c r="MOI22" s="187"/>
      <c r="MOJ22" s="187"/>
      <c r="MOK22" s="187"/>
      <c r="MOL22" s="187"/>
      <c r="MOM22" s="187"/>
      <c r="MON22" s="187"/>
      <c r="MOO22" s="187"/>
      <c r="MOP22" s="187"/>
      <c r="MOQ22" s="187"/>
      <c r="MOR22" s="187"/>
      <c r="MOS22" s="187"/>
      <c r="MOT22" s="187"/>
      <c r="MOU22" s="187"/>
      <c r="MOV22" s="187"/>
      <c r="MOW22" s="187"/>
      <c r="MOX22" s="187"/>
      <c r="MOY22" s="187"/>
      <c r="MOZ22" s="187"/>
      <c r="MPA22" s="187"/>
      <c r="MPB22" s="187"/>
      <c r="MPC22" s="187"/>
      <c r="MPD22" s="187"/>
      <c r="MPE22" s="187"/>
      <c r="MPF22" s="187"/>
      <c r="MPG22" s="187"/>
      <c r="MPH22" s="187"/>
      <c r="MPI22" s="187"/>
      <c r="MPJ22" s="187"/>
      <c r="MPK22" s="187"/>
      <c r="MPL22" s="187"/>
      <c r="MPM22" s="187"/>
      <c r="MPN22" s="187"/>
      <c r="MPO22" s="187"/>
      <c r="MPP22" s="187"/>
      <c r="MPQ22" s="187"/>
      <c r="MPR22" s="187"/>
      <c r="MPS22" s="187"/>
      <c r="MPT22" s="187"/>
      <c r="MPU22" s="187"/>
      <c r="MPV22" s="187"/>
      <c r="MPW22" s="187"/>
      <c r="MPX22" s="187"/>
      <c r="MPY22" s="187"/>
      <c r="MPZ22" s="187"/>
      <c r="MQA22" s="187"/>
      <c r="MQB22" s="187"/>
      <c r="MQC22" s="187"/>
      <c r="MQD22" s="187"/>
      <c r="MQE22" s="187"/>
      <c r="MQF22" s="187"/>
      <c r="MQG22" s="187"/>
      <c r="MQH22" s="187"/>
      <c r="MQI22" s="187"/>
      <c r="MQJ22" s="187"/>
      <c r="MQK22" s="187"/>
      <c r="MQL22" s="187"/>
      <c r="MQM22" s="187"/>
      <c r="MQN22" s="187"/>
      <c r="MQO22" s="187"/>
      <c r="MQP22" s="187"/>
      <c r="MQQ22" s="187"/>
      <c r="MQR22" s="187"/>
      <c r="MQS22" s="187"/>
      <c r="MQT22" s="187"/>
      <c r="MQU22" s="187"/>
      <c r="MQV22" s="187"/>
      <c r="MQW22" s="187"/>
      <c r="MQX22" s="187"/>
      <c r="MQY22" s="187"/>
      <c r="MQZ22" s="187"/>
      <c r="MRA22" s="187"/>
      <c r="MRB22" s="187"/>
      <c r="MRC22" s="187"/>
      <c r="MRD22" s="187"/>
      <c r="MRE22" s="187"/>
      <c r="MRF22" s="187"/>
      <c r="MRG22" s="187"/>
      <c r="MRH22" s="187"/>
      <c r="MRI22" s="187"/>
      <c r="MRJ22" s="187"/>
      <c r="MRK22" s="187"/>
      <c r="MRL22" s="187"/>
      <c r="MRM22" s="187"/>
      <c r="MRN22" s="187"/>
      <c r="MRO22" s="187"/>
      <c r="MRP22" s="187"/>
      <c r="MRQ22" s="187"/>
      <c r="MRR22" s="187"/>
      <c r="MRS22" s="187"/>
      <c r="MRT22" s="187"/>
      <c r="MRU22" s="187"/>
      <c r="MRV22" s="187"/>
      <c r="MRW22" s="187"/>
      <c r="MRX22" s="187"/>
      <c r="MRY22" s="187"/>
      <c r="MRZ22" s="187"/>
      <c r="MSA22" s="187"/>
      <c r="MSB22" s="187"/>
      <c r="MSC22" s="187"/>
      <c r="MSD22" s="187"/>
      <c r="MSE22" s="187"/>
      <c r="MSF22" s="187"/>
      <c r="MSG22" s="187"/>
      <c r="MSH22" s="187"/>
      <c r="MSI22" s="187"/>
      <c r="MSJ22" s="187"/>
      <c r="MSK22" s="187"/>
      <c r="MSL22" s="187"/>
      <c r="MSM22" s="187"/>
      <c r="MSN22" s="187"/>
      <c r="MSO22" s="187"/>
      <c r="MSP22" s="187"/>
      <c r="MSQ22" s="187"/>
      <c r="MSR22" s="187"/>
      <c r="MSS22" s="187"/>
      <c r="MST22" s="187"/>
      <c r="MSU22" s="187"/>
      <c r="MSV22" s="187"/>
      <c r="MSW22" s="187"/>
      <c r="MSX22" s="187"/>
      <c r="MSY22" s="187"/>
      <c r="MSZ22" s="187"/>
      <c r="MTA22" s="187"/>
      <c r="MTB22" s="187"/>
      <c r="MTC22" s="187"/>
      <c r="MTD22" s="187"/>
      <c r="MTE22" s="187"/>
      <c r="MTF22" s="187"/>
      <c r="MTG22" s="187"/>
      <c r="MTH22" s="187"/>
      <c r="MTI22" s="187"/>
      <c r="MTJ22" s="187"/>
      <c r="MTK22" s="187"/>
      <c r="MTL22" s="187"/>
      <c r="MTM22" s="187"/>
      <c r="MTN22" s="187"/>
      <c r="MTO22" s="187"/>
      <c r="MTP22" s="187"/>
      <c r="MTQ22" s="187"/>
      <c r="MTR22" s="187"/>
      <c r="MTS22" s="187"/>
      <c r="MTT22" s="187"/>
      <c r="MTU22" s="187"/>
      <c r="MTV22" s="187"/>
      <c r="MTW22" s="187"/>
      <c r="MTX22" s="187"/>
      <c r="MTY22" s="187"/>
      <c r="MTZ22" s="187"/>
      <c r="MUA22" s="187"/>
      <c r="MUB22" s="187"/>
      <c r="MUC22" s="187"/>
      <c r="MUD22" s="187"/>
      <c r="MUE22" s="187"/>
      <c r="MUF22" s="187"/>
      <c r="MUG22" s="187"/>
      <c r="MUH22" s="187"/>
      <c r="MUI22" s="187"/>
      <c r="MUJ22" s="187"/>
      <c r="MUK22" s="187"/>
      <c r="MUL22" s="187"/>
      <c r="MUM22" s="187"/>
      <c r="MUN22" s="187"/>
      <c r="MUO22" s="187"/>
      <c r="MUP22" s="187"/>
      <c r="MUQ22" s="187"/>
      <c r="MUR22" s="187"/>
      <c r="MUS22" s="187"/>
      <c r="MUT22" s="187"/>
      <c r="MUU22" s="187"/>
      <c r="MUV22" s="187"/>
      <c r="MUW22" s="187"/>
      <c r="MUX22" s="187"/>
      <c r="MUY22" s="187"/>
      <c r="MUZ22" s="187"/>
      <c r="MVA22" s="187"/>
      <c r="MVB22" s="187"/>
      <c r="MVC22" s="187"/>
      <c r="MVD22" s="187"/>
      <c r="MVE22" s="187"/>
      <c r="MVF22" s="187"/>
      <c r="MVG22" s="187"/>
      <c r="MVH22" s="187"/>
      <c r="MVI22" s="187"/>
      <c r="MVJ22" s="187"/>
      <c r="MVK22" s="187"/>
      <c r="MVL22" s="187"/>
      <c r="MVM22" s="187"/>
      <c r="MVN22" s="187"/>
      <c r="MVO22" s="187"/>
      <c r="MVP22" s="187"/>
      <c r="MVQ22" s="187"/>
      <c r="MVR22" s="187"/>
      <c r="MVS22" s="187"/>
      <c r="MVT22" s="187"/>
      <c r="MVU22" s="187"/>
      <c r="MVV22" s="187"/>
      <c r="MVW22" s="187"/>
      <c r="MVX22" s="187"/>
      <c r="MVY22" s="187"/>
      <c r="MVZ22" s="187"/>
      <c r="MWA22" s="187"/>
      <c r="MWB22" s="187"/>
      <c r="MWC22" s="187"/>
      <c r="MWD22" s="187"/>
      <c r="MWE22" s="187"/>
      <c r="MWF22" s="187"/>
      <c r="MWG22" s="187"/>
      <c r="MWH22" s="187"/>
      <c r="MWI22" s="187"/>
      <c r="MWJ22" s="187"/>
      <c r="MWK22" s="187"/>
      <c r="MWL22" s="187"/>
      <c r="MWM22" s="187"/>
      <c r="MWN22" s="187"/>
      <c r="MWO22" s="187"/>
      <c r="MWP22" s="187"/>
      <c r="MWQ22" s="187"/>
      <c r="MWR22" s="187"/>
      <c r="MWS22" s="187"/>
      <c r="MWT22" s="187"/>
      <c r="MWU22" s="187"/>
      <c r="MWV22" s="187"/>
      <c r="MWW22" s="187"/>
      <c r="MWX22" s="187"/>
      <c r="MWY22" s="187"/>
      <c r="MWZ22" s="187"/>
      <c r="MXA22" s="187"/>
      <c r="MXB22" s="187"/>
      <c r="MXC22" s="187"/>
      <c r="MXD22" s="187"/>
      <c r="MXE22" s="187"/>
      <c r="MXF22" s="187"/>
      <c r="MXG22" s="187"/>
      <c r="MXH22" s="187"/>
      <c r="MXI22" s="187"/>
      <c r="MXJ22" s="187"/>
      <c r="MXK22" s="187"/>
      <c r="MXL22" s="187"/>
      <c r="MXM22" s="187"/>
      <c r="MXN22" s="187"/>
      <c r="MXO22" s="187"/>
      <c r="MXP22" s="187"/>
      <c r="MXQ22" s="187"/>
      <c r="MXR22" s="187"/>
      <c r="MXS22" s="187"/>
      <c r="MXT22" s="187"/>
      <c r="MXU22" s="187"/>
      <c r="MXV22" s="187"/>
      <c r="MXW22" s="187"/>
      <c r="MXX22" s="187"/>
      <c r="MXY22" s="187"/>
      <c r="MXZ22" s="187"/>
      <c r="MYA22" s="187"/>
      <c r="MYB22" s="187"/>
      <c r="MYC22" s="187"/>
      <c r="MYD22" s="187"/>
      <c r="MYE22" s="187"/>
      <c r="MYF22" s="187"/>
      <c r="MYG22" s="187"/>
      <c r="MYH22" s="187"/>
      <c r="MYI22" s="187"/>
      <c r="MYJ22" s="187"/>
      <c r="MYK22" s="187"/>
      <c r="MYL22" s="187"/>
      <c r="MYM22" s="187"/>
      <c r="MYN22" s="187"/>
      <c r="MYO22" s="187"/>
      <c r="MYP22" s="187"/>
      <c r="MYQ22" s="187"/>
      <c r="MYR22" s="187"/>
      <c r="MYS22" s="187"/>
      <c r="MYT22" s="187"/>
      <c r="MYU22" s="187"/>
      <c r="MYV22" s="187"/>
      <c r="MYW22" s="187"/>
      <c r="MYX22" s="187"/>
      <c r="MYY22" s="187"/>
      <c r="MYZ22" s="187"/>
      <c r="MZA22" s="187"/>
      <c r="MZB22" s="187"/>
      <c r="MZC22" s="187"/>
      <c r="MZD22" s="187"/>
      <c r="MZE22" s="187"/>
      <c r="MZF22" s="187"/>
      <c r="MZG22" s="187"/>
      <c r="MZH22" s="187"/>
      <c r="MZI22" s="187"/>
      <c r="MZJ22" s="187"/>
      <c r="MZK22" s="187"/>
      <c r="MZL22" s="187"/>
      <c r="MZM22" s="187"/>
      <c r="MZN22" s="187"/>
      <c r="MZO22" s="187"/>
      <c r="MZP22" s="187"/>
      <c r="MZQ22" s="187"/>
      <c r="MZR22" s="187"/>
      <c r="MZS22" s="187"/>
      <c r="MZT22" s="187"/>
      <c r="MZU22" s="187"/>
      <c r="MZV22" s="187"/>
      <c r="MZW22" s="187"/>
      <c r="MZX22" s="187"/>
      <c r="MZY22" s="187"/>
      <c r="MZZ22" s="187"/>
      <c r="NAA22" s="187"/>
      <c r="NAB22" s="187"/>
      <c r="NAC22" s="187"/>
      <c r="NAD22" s="187"/>
      <c r="NAE22" s="187"/>
      <c r="NAF22" s="187"/>
      <c r="NAG22" s="187"/>
      <c r="NAH22" s="187"/>
      <c r="NAI22" s="187"/>
      <c r="NAJ22" s="187"/>
      <c r="NAK22" s="187"/>
      <c r="NAL22" s="187"/>
      <c r="NAM22" s="187"/>
      <c r="NAN22" s="187"/>
      <c r="NAO22" s="187"/>
      <c r="NAP22" s="187"/>
      <c r="NAQ22" s="187"/>
      <c r="NAR22" s="187"/>
      <c r="NAS22" s="187"/>
      <c r="NAT22" s="187"/>
      <c r="NAU22" s="187"/>
      <c r="NAV22" s="187"/>
      <c r="NAW22" s="187"/>
      <c r="NAX22" s="187"/>
      <c r="NAY22" s="187"/>
      <c r="NAZ22" s="187"/>
      <c r="NBA22" s="187"/>
      <c r="NBB22" s="187"/>
      <c r="NBC22" s="187"/>
      <c r="NBD22" s="187"/>
      <c r="NBE22" s="187"/>
      <c r="NBF22" s="187"/>
      <c r="NBG22" s="187"/>
      <c r="NBH22" s="187"/>
      <c r="NBI22" s="187"/>
      <c r="NBJ22" s="187"/>
      <c r="NBK22" s="187"/>
      <c r="NBL22" s="187"/>
      <c r="NBM22" s="187"/>
      <c r="NBN22" s="187"/>
      <c r="NBO22" s="187"/>
      <c r="NBP22" s="187"/>
      <c r="NBQ22" s="187"/>
      <c r="NBR22" s="187"/>
      <c r="NBS22" s="187"/>
      <c r="NBT22" s="187"/>
      <c r="NBU22" s="187"/>
      <c r="NBV22" s="187"/>
      <c r="NBW22" s="187"/>
      <c r="NBX22" s="187"/>
      <c r="NBY22" s="187"/>
      <c r="NBZ22" s="187"/>
      <c r="NCA22" s="187"/>
      <c r="NCB22" s="187"/>
      <c r="NCC22" s="187"/>
      <c r="NCD22" s="187"/>
      <c r="NCE22" s="187"/>
      <c r="NCF22" s="187"/>
      <c r="NCG22" s="187"/>
      <c r="NCH22" s="187"/>
      <c r="NCI22" s="187"/>
      <c r="NCJ22" s="187"/>
      <c r="NCK22" s="187"/>
      <c r="NCL22" s="187"/>
      <c r="NCM22" s="187"/>
      <c r="NCN22" s="187"/>
      <c r="NCO22" s="187"/>
      <c r="NCP22" s="187"/>
      <c r="NCQ22" s="187"/>
      <c r="NCR22" s="187"/>
      <c r="NCS22" s="187"/>
      <c r="NCT22" s="187"/>
      <c r="NCU22" s="187"/>
      <c r="NCV22" s="187"/>
      <c r="NCW22" s="187"/>
      <c r="NCX22" s="187"/>
      <c r="NCY22" s="187"/>
      <c r="NCZ22" s="187"/>
      <c r="NDA22" s="187"/>
      <c r="NDB22" s="187"/>
      <c r="NDC22" s="187"/>
      <c r="NDD22" s="187"/>
      <c r="NDE22" s="187"/>
      <c r="NDF22" s="187"/>
      <c r="NDG22" s="187"/>
      <c r="NDH22" s="187"/>
      <c r="NDI22" s="187"/>
      <c r="NDJ22" s="187"/>
      <c r="NDK22" s="187"/>
      <c r="NDL22" s="187"/>
      <c r="NDM22" s="187"/>
      <c r="NDN22" s="187"/>
      <c r="NDO22" s="187"/>
      <c r="NDP22" s="187"/>
      <c r="NDQ22" s="187"/>
      <c r="NDR22" s="187"/>
      <c r="NDS22" s="187"/>
      <c r="NDT22" s="187"/>
      <c r="NDU22" s="187"/>
      <c r="NDV22" s="187"/>
      <c r="NDW22" s="187"/>
      <c r="NDX22" s="187"/>
      <c r="NDY22" s="187"/>
      <c r="NDZ22" s="187"/>
      <c r="NEA22" s="187"/>
      <c r="NEB22" s="187"/>
      <c r="NEC22" s="187"/>
      <c r="NED22" s="187"/>
      <c r="NEE22" s="187"/>
      <c r="NEF22" s="187"/>
      <c r="NEG22" s="187"/>
      <c r="NEH22" s="187"/>
      <c r="NEI22" s="187"/>
      <c r="NEJ22" s="187"/>
      <c r="NEK22" s="187"/>
      <c r="NEL22" s="187"/>
      <c r="NEM22" s="187"/>
      <c r="NEN22" s="187"/>
      <c r="NEO22" s="187"/>
      <c r="NEP22" s="187"/>
      <c r="NEQ22" s="187"/>
      <c r="NER22" s="187"/>
      <c r="NES22" s="187"/>
      <c r="NET22" s="187"/>
      <c r="NEU22" s="187"/>
      <c r="NEV22" s="187"/>
      <c r="NEW22" s="187"/>
      <c r="NEX22" s="187"/>
      <c r="NEY22" s="187"/>
      <c r="NEZ22" s="187"/>
      <c r="NFA22" s="187"/>
      <c r="NFB22" s="187"/>
      <c r="NFC22" s="187"/>
      <c r="NFD22" s="187"/>
      <c r="NFE22" s="187"/>
      <c r="NFF22" s="187"/>
      <c r="NFG22" s="187"/>
      <c r="NFH22" s="187"/>
      <c r="NFI22" s="187"/>
      <c r="NFJ22" s="187"/>
      <c r="NFK22" s="187"/>
      <c r="NFL22" s="187"/>
      <c r="NFM22" s="187"/>
      <c r="NFN22" s="187"/>
      <c r="NFO22" s="187"/>
      <c r="NFP22" s="187"/>
      <c r="NFQ22" s="187"/>
      <c r="NFR22" s="187"/>
      <c r="NFS22" s="187"/>
      <c r="NFT22" s="187"/>
      <c r="NFU22" s="187"/>
      <c r="NFV22" s="187"/>
      <c r="NFW22" s="187"/>
      <c r="NFX22" s="187"/>
      <c r="NFY22" s="187"/>
      <c r="NFZ22" s="187"/>
      <c r="NGA22" s="187"/>
      <c r="NGB22" s="187"/>
      <c r="NGC22" s="187"/>
      <c r="NGD22" s="187"/>
      <c r="NGE22" s="187"/>
      <c r="NGF22" s="187"/>
      <c r="NGG22" s="187"/>
      <c r="NGH22" s="187"/>
      <c r="NGI22" s="187"/>
      <c r="NGJ22" s="187"/>
      <c r="NGK22" s="187"/>
      <c r="NGL22" s="187"/>
      <c r="NGM22" s="187"/>
      <c r="NGN22" s="187"/>
      <c r="NGO22" s="187"/>
      <c r="NGP22" s="187"/>
      <c r="NGQ22" s="187"/>
      <c r="NGR22" s="187"/>
      <c r="NGS22" s="187"/>
      <c r="NGT22" s="187"/>
      <c r="NGU22" s="187"/>
      <c r="NGV22" s="187"/>
      <c r="NGW22" s="187"/>
      <c r="NGX22" s="187"/>
      <c r="NGY22" s="187"/>
      <c r="NGZ22" s="187"/>
      <c r="NHA22" s="187"/>
      <c r="NHB22" s="187"/>
      <c r="NHC22" s="187"/>
      <c r="NHD22" s="187"/>
      <c r="NHE22" s="187"/>
      <c r="NHF22" s="187"/>
      <c r="NHG22" s="187"/>
      <c r="NHH22" s="187"/>
      <c r="NHI22" s="187"/>
      <c r="NHJ22" s="187"/>
      <c r="NHK22" s="187"/>
      <c r="NHL22" s="187"/>
      <c r="NHM22" s="187"/>
      <c r="NHN22" s="187"/>
      <c r="NHO22" s="187"/>
      <c r="NHP22" s="187"/>
      <c r="NHQ22" s="187"/>
      <c r="NHR22" s="187"/>
      <c r="NHS22" s="187"/>
      <c r="NHT22" s="187"/>
      <c r="NHU22" s="187"/>
      <c r="NHV22" s="187"/>
      <c r="NHW22" s="187"/>
      <c r="NHX22" s="187"/>
      <c r="NHY22" s="187"/>
      <c r="NHZ22" s="187"/>
      <c r="NIA22" s="187"/>
      <c r="NIB22" s="187"/>
      <c r="NIC22" s="187"/>
      <c r="NID22" s="187"/>
      <c r="NIE22" s="187"/>
      <c r="NIF22" s="187"/>
      <c r="NIG22" s="187"/>
      <c r="NIH22" s="187"/>
      <c r="NII22" s="187"/>
      <c r="NIJ22" s="187"/>
      <c r="NIK22" s="187"/>
      <c r="NIL22" s="187"/>
      <c r="NIM22" s="187"/>
      <c r="NIN22" s="187"/>
      <c r="NIO22" s="187"/>
      <c r="NIP22" s="187"/>
      <c r="NIQ22" s="187"/>
      <c r="NIR22" s="187"/>
      <c r="NIS22" s="187"/>
      <c r="NIT22" s="187"/>
      <c r="NIU22" s="187"/>
      <c r="NIV22" s="187"/>
      <c r="NIW22" s="187"/>
      <c r="NIX22" s="187"/>
      <c r="NIY22" s="187"/>
      <c r="NIZ22" s="187"/>
      <c r="NJA22" s="187"/>
      <c r="NJB22" s="187"/>
      <c r="NJC22" s="187"/>
      <c r="NJD22" s="187"/>
      <c r="NJE22" s="187"/>
      <c r="NJF22" s="187"/>
      <c r="NJG22" s="187"/>
      <c r="NJH22" s="187"/>
      <c r="NJI22" s="187"/>
      <c r="NJJ22" s="187"/>
      <c r="NJK22" s="187"/>
      <c r="NJL22" s="187"/>
      <c r="NJM22" s="187"/>
      <c r="NJN22" s="187"/>
      <c r="NJO22" s="187"/>
      <c r="NJP22" s="187"/>
      <c r="NJQ22" s="187"/>
      <c r="NJR22" s="187"/>
      <c r="NJS22" s="187"/>
      <c r="NJT22" s="187"/>
      <c r="NJU22" s="187"/>
      <c r="NJV22" s="187"/>
      <c r="NJW22" s="187"/>
      <c r="NJX22" s="187"/>
      <c r="NJY22" s="187"/>
      <c r="NJZ22" s="187"/>
      <c r="NKA22" s="187"/>
      <c r="NKB22" s="187"/>
      <c r="NKC22" s="187"/>
      <c r="NKD22" s="187"/>
      <c r="NKE22" s="187"/>
      <c r="NKF22" s="187"/>
      <c r="NKG22" s="187"/>
      <c r="NKH22" s="187"/>
      <c r="NKI22" s="187"/>
      <c r="NKJ22" s="187"/>
      <c r="NKK22" s="187"/>
      <c r="NKL22" s="187"/>
      <c r="NKM22" s="187"/>
      <c r="NKN22" s="187"/>
      <c r="NKO22" s="187"/>
      <c r="NKP22" s="187"/>
      <c r="NKQ22" s="187"/>
      <c r="NKR22" s="187"/>
      <c r="NKS22" s="187"/>
      <c r="NKT22" s="187"/>
      <c r="NKU22" s="187"/>
      <c r="NKV22" s="187"/>
      <c r="NKW22" s="187"/>
      <c r="NKX22" s="187"/>
      <c r="NKY22" s="187"/>
      <c r="NKZ22" s="187"/>
      <c r="NLA22" s="187"/>
      <c r="NLB22" s="187"/>
      <c r="NLC22" s="187"/>
      <c r="NLD22" s="187"/>
      <c r="NLE22" s="187"/>
      <c r="NLF22" s="187"/>
      <c r="NLG22" s="187"/>
      <c r="NLH22" s="187"/>
      <c r="NLI22" s="187"/>
      <c r="NLJ22" s="187"/>
      <c r="NLK22" s="187"/>
      <c r="NLL22" s="187"/>
      <c r="NLM22" s="187"/>
      <c r="NLN22" s="187"/>
      <c r="NLO22" s="187"/>
      <c r="NLP22" s="187"/>
      <c r="NLQ22" s="187"/>
      <c r="NLR22" s="187"/>
      <c r="NLS22" s="187"/>
      <c r="NLT22" s="187"/>
      <c r="NLU22" s="187"/>
      <c r="NLV22" s="187"/>
      <c r="NLW22" s="187"/>
      <c r="NLX22" s="187"/>
      <c r="NLY22" s="187"/>
      <c r="NLZ22" s="187"/>
      <c r="NMA22" s="187"/>
      <c r="NMB22" s="187"/>
      <c r="NMC22" s="187"/>
      <c r="NMD22" s="187"/>
      <c r="NME22" s="187"/>
      <c r="NMF22" s="187"/>
      <c r="NMG22" s="187"/>
      <c r="NMH22" s="187"/>
      <c r="NMI22" s="187"/>
      <c r="NMJ22" s="187"/>
      <c r="NMK22" s="187"/>
      <c r="NML22" s="187"/>
      <c r="NMM22" s="187"/>
      <c r="NMN22" s="187"/>
      <c r="NMO22" s="187"/>
      <c r="NMP22" s="187"/>
      <c r="NMQ22" s="187"/>
      <c r="NMR22" s="187"/>
      <c r="NMS22" s="187"/>
      <c r="NMT22" s="187"/>
      <c r="NMU22" s="187"/>
      <c r="NMV22" s="187"/>
      <c r="NMW22" s="187"/>
      <c r="NMX22" s="187"/>
      <c r="NMY22" s="187"/>
      <c r="NMZ22" s="187"/>
      <c r="NNA22" s="187"/>
      <c r="NNB22" s="187"/>
      <c r="NNC22" s="187"/>
      <c r="NND22" s="187"/>
      <c r="NNE22" s="187"/>
      <c r="NNF22" s="187"/>
      <c r="NNG22" s="187"/>
      <c r="NNH22" s="187"/>
      <c r="NNI22" s="187"/>
      <c r="NNJ22" s="187"/>
      <c r="NNK22" s="187"/>
      <c r="NNL22" s="187"/>
      <c r="NNM22" s="187"/>
      <c r="NNN22" s="187"/>
      <c r="NNO22" s="187"/>
      <c r="NNP22" s="187"/>
      <c r="NNQ22" s="187"/>
      <c r="NNR22" s="187"/>
      <c r="NNS22" s="187"/>
      <c r="NNT22" s="187"/>
      <c r="NNU22" s="187"/>
      <c r="NNV22" s="187"/>
      <c r="NNW22" s="187"/>
      <c r="NNX22" s="187"/>
      <c r="NNY22" s="187"/>
      <c r="NNZ22" s="187"/>
      <c r="NOA22" s="187"/>
      <c r="NOB22" s="187"/>
      <c r="NOC22" s="187"/>
      <c r="NOD22" s="187"/>
      <c r="NOE22" s="187"/>
      <c r="NOF22" s="187"/>
      <c r="NOG22" s="187"/>
      <c r="NOH22" s="187"/>
      <c r="NOI22" s="187"/>
      <c r="NOJ22" s="187"/>
      <c r="NOK22" s="187"/>
      <c r="NOL22" s="187"/>
      <c r="NOM22" s="187"/>
      <c r="NON22" s="187"/>
      <c r="NOO22" s="187"/>
      <c r="NOP22" s="187"/>
      <c r="NOQ22" s="187"/>
      <c r="NOR22" s="187"/>
      <c r="NOS22" s="187"/>
      <c r="NOT22" s="187"/>
      <c r="NOU22" s="187"/>
      <c r="NOV22" s="187"/>
      <c r="NOW22" s="187"/>
      <c r="NOX22" s="187"/>
      <c r="NOY22" s="187"/>
      <c r="NOZ22" s="187"/>
      <c r="NPA22" s="187"/>
      <c r="NPB22" s="187"/>
      <c r="NPC22" s="187"/>
      <c r="NPD22" s="187"/>
      <c r="NPE22" s="187"/>
      <c r="NPF22" s="187"/>
      <c r="NPG22" s="187"/>
      <c r="NPH22" s="187"/>
      <c r="NPI22" s="187"/>
      <c r="NPJ22" s="187"/>
      <c r="NPK22" s="187"/>
      <c r="NPL22" s="187"/>
      <c r="NPM22" s="187"/>
      <c r="NPN22" s="187"/>
      <c r="NPO22" s="187"/>
      <c r="NPP22" s="187"/>
      <c r="NPQ22" s="187"/>
      <c r="NPR22" s="187"/>
      <c r="NPS22" s="187"/>
      <c r="NPT22" s="187"/>
      <c r="NPU22" s="187"/>
      <c r="NPV22" s="187"/>
      <c r="NPW22" s="187"/>
      <c r="NPX22" s="187"/>
      <c r="NPY22" s="187"/>
      <c r="NPZ22" s="187"/>
      <c r="NQA22" s="187"/>
      <c r="NQB22" s="187"/>
      <c r="NQC22" s="187"/>
      <c r="NQD22" s="187"/>
      <c r="NQE22" s="187"/>
      <c r="NQF22" s="187"/>
      <c r="NQG22" s="187"/>
      <c r="NQH22" s="187"/>
      <c r="NQI22" s="187"/>
      <c r="NQJ22" s="187"/>
      <c r="NQK22" s="187"/>
      <c r="NQL22" s="187"/>
      <c r="NQM22" s="187"/>
      <c r="NQN22" s="187"/>
      <c r="NQO22" s="187"/>
      <c r="NQP22" s="187"/>
      <c r="NQQ22" s="187"/>
      <c r="NQR22" s="187"/>
      <c r="NQS22" s="187"/>
      <c r="NQT22" s="187"/>
      <c r="NQU22" s="187"/>
      <c r="NQV22" s="187"/>
      <c r="NQW22" s="187"/>
      <c r="NQX22" s="187"/>
      <c r="NQY22" s="187"/>
      <c r="NQZ22" s="187"/>
      <c r="NRA22" s="187"/>
      <c r="NRB22" s="187"/>
      <c r="NRC22" s="187"/>
      <c r="NRD22" s="187"/>
      <c r="NRE22" s="187"/>
      <c r="NRF22" s="187"/>
      <c r="NRG22" s="187"/>
      <c r="NRH22" s="187"/>
      <c r="NRI22" s="187"/>
      <c r="NRJ22" s="187"/>
      <c r="NRK22" s="187"/>
      <c r="NRL22" s="187"/>
      <c r="NRM22" s="187"/>
      <c r="NRN22" s="187"/>
      <c r="NRO22" s="187"/>
      <c r="NRP22" s="187"/>
      <c r="NRQ22" s="187"/>
      <c r="NRR22" s="187"/>
      <c r="NRS22" s="187"/>
      <c r="NRT22" s="187"/>
      <c r="NRU22" s="187"/>
      <c r="NRV22" s="187"/>
      <c r="NRW22" s="187"/>
      <c r="NRX22" s="187"/>
      <c r="NRY22" s="187"/>
      <c r="NRZ22" s="187"/>
      <c r="NSA22" s="187"/>
      <c r="NSB22" s="187"/>
      <c r="NSC22" s="187"/>
      <c r="NSD22" s="187"/>
      <c r="NSE22" s="187"/>
      <c r="NSF22" s="187"/>
      <c r="NSG22" s="187"/>
      <c r="NSH22" s="187"/>
      <c r="NSI22" s="187"/>
      <c r="NSJ22" s="187"/>
      <c r="NSK22" s="187"/>
      <c r="NSL22" s="187"/>
      <c r="NSM22" s="187"/>
      <c r="NSN22" s="187"/>
      <c r="NSO22" s="187"/>
      <c r="NSP22" s="187"/>
      <c r="NSQ22" s="187"/>
      <c r="NSR22" s="187"/>
      <c r="NSS22" s="187"/>
      <c r="NST22" s="187"/>
      <c r="NSU22" s="187"/>
      <c r="NSV22" s="187"/>
      <c r="NSW22" s="187"/>
      <c r="NSX22" s="187"/>
      <c r="NSY22" s="187"/>
      <c r="NSZ22" s="187"/>
      <c r="NTA22" s="187"/>
      <c r="NTB22" s="187"/>
      <c r="NTC22" s="187"/>
      <c r="NTD22" s="187"/>
      <c r="NTE22" s="187"/>
      <c r="NTF22" s="187"/>
      <c r="NTG22" s="187"/>
      <c r="NTH22" s="187"/>
      <c r="NTI22" s="187"/>
      <c r="NTJ22" s="187"/>
      <c r="NTK22" s="187"/>
      <c r="NTL22" s="187"/>
      <c r="NTM22" s="187"/>
      <c r="NTN22" s="187"/>
      <c r="NTO22" s="187"/>
      <c r="NTP22" s="187"/>
      <c r="NTQ22" s="187"/>
      <c r="NTR22" s="187"/>
      <c r="NTS22" s="187"/>
      <c r="NTT22" s="187"/>
      <c r="NTU22" s="187"/>
      <c r="NTV22" s="187"/>
      <c r="NTW22" s="187"/>
      <c r="NTX22" s="187"/>
      <c r="NTY22" s="187"/>
      <c r="NTZ22" s="187"/>
      <c r="NUA22" s="187"/>
      <c r="NUB22" s="187"/>
      <c r="NUC22" s="187"/>
      <c r="NUD22" s="187"/>
      <c r="NUE22" s="187"/>
      <c r="NUF22" s="187"/>
      <c r="NUG22" s="187"/>
      <c r="NUH22" s="187"/>
      <c r="NUI22" s="187"/>
      <c r="NUJ22" s="187"/>
      <c r="NUK22" s="187"/>
      <c r="NUL22" s="187"/>
      <c r="NUM22" s="187"/>
      <c r="NUN22" s="187"/>
      <c r="NUO22" s="187"/>
      <c r="NUP22" s="187"/>
      <c r="NUQ22" s="187"/>
      <c r="NUR22" s="187"/>
      <c r="NUS22" s="187"/>
      <c r="NUT22" s="187"/>
      <c r="NUU22" s="187"/>
      <c r="NUV22" s="187"/>
      <c r="NUW22" s="187"/>
      <c r="NUX22" s="187"/>
      <c r="NUY22" s="187"/>
      <c r="NUZ22" s="187"/>
      <c r="NVA22" s="187"/>
      <c r="NVB22" s="187"/>
      <c r="NVC22" s="187"/>
      <c r="NVD22" s="187"/>
      <c r="NVE22" s="187"/>
      <c r="NVF22" s="187"/>
      <c r="NVG22" s="187"/>
      <c r="NVH22" s="187"/>
      <c r="NVI22" s="187"/>
      <c r="NVJ22" s="187"/>
      <c r="NVK22" s="187"/>
      <c r="NVL22" s="187"/>
      <c r="NVM22" s="187"/>
      <c r="NVN22" s="187"/>
      <c r="NVO22" s="187"/>
      <c r="NVP22" s="187"/>
      <c r="NVQ22" s="187"/>
      <c r="NVR22" s="187"/>
      <c r="NVS22" s="187"/>
      <c r="NVT22" s="187"/>
      <c r="NVU22" s="187"/>
      <c r="NVV22" s="187"/>
      <c r="NVW22" s="187"/>
      <c r="NVX22" s="187"/>
      <c r="NVY22" s="187"/>
      <c r="NVZ22" s="187"/>
      <c r="NWA22" s="187"/>
      <c r="NWB22" s="187"/>
      <c r="NWC22" s="187"/>
      <c r="NWD22" s="187"/>
      <c r="NWE22" s="187"/>
      <c r="NWF22" s="187"/>
      <c r="NWG22" s="187"/>
      <c r="NWH22" s="187"/>
      <c r="NWI22" s="187"/>
      <c r="NWJ22" s="187"/>
      <c r="NWK22" s="187"/>
      <c r="NWL22" s="187"/>
      <c r="NWM22" s="187"/>
      <c r="NWN22" s="187"/>
      <c r="NWO22" s="187"/>
      <c r="NWP22" s="187"/>
      <c r="NWQ22" s="187"/>
      <c r="NWR22" s="187"/>
      <c r="NWS22" s="187"/>
      <c r="NWT22" s="187"/>
      <c r="NWU22" s="187"/>
      <c r="NWV22" s="187"/>
      <c r="NWW22" s="187"/>
      <c r="NWX22" s="187"/>
      <c r="NWY22" s="187"/>
      <c r="NWZ22" s="187"/>
      <c r="NXA22" s="187"/>
      <c r="NXB22" s="187"/>
      <c r="NXC22" s="187"/>
      <c r="NXD22" s="187"/>
      <c r="NXE22" s="187"/>
      <c r="NXF22" s="187"/>
      <c r="NXG22" s="187"/>
      <c r="NXH22" s="187"/>
      <c r="NXI22" s="187"/>
      <c r="NXJ22" s="187"/>
      <c r="NXK22" s="187"/>
      <c r="NXL22" s="187"/>
      <c r="NXM22" s="187"/>
      <c r="NXN22" s="187"/>
      <c r="NXO22" s="187"/>
      <c r="NXP22" s="187"/>
      <c r="NXQ22" s="187"/>
      <c r="NXR22" s="187"/>
      <c r="NXS22" s="187"/>
      <c r="NXT22" s="187"/>
      <c r="NXU22" s="187"/>
      <c r="NXV22" s="187"/>
      <c r="NXW22" s="187"/>
      <c r="NXX22" s="187"/>
      <c r="NXY22" s="187"/>
      <c r="NXZ22" s="187"/>
      <c r="NYA22" s="187"/>
      <c r="NYB22" s="187"/>
      <c r="NYC22" s="187"/>
      <c r="NYD22" s="187"/>
      <c r="NYE22" s="187"/>
      <c r="NYF22" s="187"/>
      <c r="NYG22" s="187"/>
      <c r="NYH22" s="187"/>
      <c r="NYI22" s="187"/>
      <c r="NYJ22" s="187"/>
      <c r="NYK22" s="187"/>
      <c r="NYL22" s="187"/>
      <c r="NYM22" s="187"/>
      <c r="NYN22" s="187"/>
      <c r="NYO22" s="187"/>
      <c r="NYP22" s="187"/>
      <c r="NYQ22" s="187"/>
      <c r="NYR22" s="187"/>
      <c r="NYS22" s="187"/>
      <c r="NYT22" s="187"/>
      <c r="NYU22" s="187"/>
      <c r="NYV22" s="187"/>
      <c r="NYW22" s="187"/>
      <c r="NYX22" s="187"/>
      <c r="NYY22" s="187"/>
      <c r="NYZ22" s="187"/>
      <c r="NZA22" s="187"/>
      <c r="NZB22" s="187"/>
      <c r="NZC22" s="187"/>
      <c r="NZD22" s="187"/>
      <c r="NZE22" s="187"/>
      <c r="NZF22" s="187"/>
      <c r="NZG22" s="187"/>
      <c r="NZH22" s="187"/>
      <c r="NZI22" s="187"/>
      <c r="NZJ22" s="187"/>
      <c r="NZK22" s="187"/>
      <c r="NZL22" s="187"/>
      <c r="NZM22" s="187"/>
      <c r="NZN22" s="187"/>
      <c r="NZO22" s="187"/>
      <c r="NZP22" s="187"/>
      <c r="NZQ22" s="187"/>
      <c r="NZR22" s="187"/>
      <c r="NZS22" s="187"/>
      <c r="NZT22" s="187"/>
      <c r="NZU22" s="187"/>
      <c r="NZV22" s="187"/>
      <c r="NZW22" s="187"/>
      <c r="NZX22" s="187"/>
      <c r="NZY22" s="187"/>
      <c r="NZZ22" s="187"/>
      <c r="OAA22" s="187"/>
      <c r="OAB22" s="187"/>
      <c r="OAC22" s="187"/>
      <c r="OAD22" s="187"/>
      <c r="OAE22" s="187"/>
      <c r="OAF22" s="187"/>
      <c r="OAG22" s="187"/>
      <c r="OAH22" s="187"/>
      <c r="OAI22" s="187"/>
      <c r="OAJ22" s="187"/>
      <c r="OAK22" s="187"/>
      <c r="OAL22" s="187"/>
      <c r="OAM22" s="187"/>
      <c r="OAN22" s="187"/>
      <c r="OAO22" s="187"/>
      <c r="OAP22" s="187"/>
      <c r="OAQ22" s="187"/>
      <c r="OAR22" s="187"/>
      <c r="OAS22" s="187"/>
      <c r="OAT22" s="187"/>
      <c r="OAU22" s="187"/>
      <c r="OAV22" s="187"/>
      <c r="OAW22" s="187"/>
      <c r="OAX22" s="187"/>
      <c r="OAY22" s="187"/>
      <c r="OAZ22" s="187"/>
      <c r="OBA22" s="187"/>
      <c r="OBB22" s="187"/>
      <c r="OBC22" s="187"/>
      <c r="OBD22" s="187"/>
      <c r="OBE22" s="187"/>
      <c r="OBF22" s="187"/>
      <c r="OBG22" s="187"/>
      <c r="OBH22" s="187"/>
      <c r="OBI22" s="187"/>
      <c r="OBJ22" s="187"/>
      <c r="OBK22" s="187"/>
      <c r="OBL22" s="187"/>
      <c r="OBM22" s="187"/>
      <c r="OBN22" s="187"/>
      <c r="OBO22" s="187"/>
      <c r="OBP22" s="187"/>
      <c r="OBQ22" s="187"/>
      <c r="OBR22" s="187"/>
      <c r="OBS22" s="187"/>
      <c r="OBT22" s="187"/>
      <c r="OBU22" s="187"/>
      <c r="OBV22" s="187"/>
      <c r="OBW22" s="187"/>
      <c r="OBX22" s="187"/>
      <c r="OBY22" s="187"/>
      <c r="OBZ22" s="187"/>
      <c r="OCA22" s="187"/>
      <c r="OCB22" s="187"/>
      <c r="OCC22" s="187"/>
      <c r="OCD22" s="187"/>
      <c r="OCE22" s="187"/>
      <c r="OCF22" s="187"/>
      <c r="OCG22" s="187"/>
      <c r="OCH22" s="187"/>
      <c r="OCI22" s="187"/>
      <c r="OCJ22" s="187"/>
      <c r="OCK22" s="187"/>
      <c r="OCL22" s="187"/>
      <c r="OCM22" s="187"/>
      <c r="OCN22" s="187"/>
      <c r="OCO22" s="187"/>
      <c r="OCP22" s="187"/>
      <c r="OCQ22" s="187"/>
      <c r="OCR22" s="187"/>
      <c r="OCS22" s="187"/>
      <c r="OCT22" s="187"/>
      <c r="OCU22" s="187"/>
      <c r="OCV22" s="187"/>
      <c r="OCW22" s="187"/>
      <c r="OCX22" s="187"/>
      <c r="OCY22" s="187"/>
      <c r="OCZ22" s="187"/>
      <c r="ODA22" s="187"/>
      <c r="ODB22" s="187"/>
      <c r="ODC22" s="187"/>
      <c r="ODD22" s="187"/>
      <c r="ODE22" s="187"/>
      <c r="ODF22" s="187"/>
      <c r="ODG22" s="187"/>
      <c r="ODH22" s="187"/>
      <c r="ODI22" s="187"/>
      <c r="ODJ22" s="187"/>
      <c r="ODK22" s="187"/>
      <c r="ODL22" s="187"/>
      <c r="ODM22" s="187"/>
      <c r="ODN22" s="187"/>
      <c r="ODO22" s="187"/>
      <c r="ODP22" s="187"/>
      <c r="ODQ22" s="187"/>
      <c r="ODR22" s="187"/>
      <c r="ODS22" s="187"/>
      <c r="ODT22" s="187"/>
      <c r="ODU22" s="187"/>
      <c r="ODV22" s="187"/>
      <c r="ODW22" s="187"/>
      <c r="ODX22" s="187"/>
      <c r="ODY22" s="187"/>
      <c r="ODZ22" s="187"/>
      <c r="OEA22" s="187"/>
      <c r="OEB22" s="187"/>
      <c r="OEC22" s="187"/>
      <c r="OED22" s="187"/>
      <c r="OEE22" s="187"/>
      <c r="OEF22" s="187"/>
      <c r="OEG22" s="187"/>
      <c r="OEH22" s="187"/>
      <c r="OEI22" s="187"/>
      <c r="OEJ22" s="187"/>
      <c r="OEK22" s="187"/>
      <c r="OEL22" s="187"/>
      <c r="OEM22" s="187"/>
      <c r="OEN22" s="187"/>
      <c r="OEO22" s="187"/>
      <c r="OEP22" s="187"/>
      <c r="OEQ22" s="187"/>
      <c r="OER22" s="187"/>
      <c r="OES22" s="187"/>
      <c r="OET22" s="187"/>
      <c r="OEU22" s="187"/>
      <c r="OEV22" s="187"/>
      <c r="OEW22" s="187"/>
      <c r="OEX22" s="187"/>
      <c r="OEY22" s="187"/>
      <c r="OEZ22" s="187"/>
      <c r="OFA22" s="187"/>
      <c r="OFB22" s="187"/>
      <c r="OFC22" s="187"/>
      <c r="OFD22" s="187"/>
      <c r="OFE22" s="187"/>
      <c r="OFF22" s="187"/>
      <c r="OFG22" s="187"/>
      <c r="OFH22" s="187"/>
      <c r="OFI22" s="187"/>
      <c r="OFJ22" s="187"/>
      <c r="OFK22" s="187"/>
      <c r="OFL22" s="187"/>
      <c r="OFM22" s="187"/>
      <c r="OFN22" s="187"/>
      <c r="OFO22" s="187"/>
      <c r="OFP22" s="187"/>
      <c r="OFQ22" s="187"/>
      <c r="OFR22" s="187"/>
      <c r="OFS22" s="187"/>
      <c r="OFT22" s="187"/>
      <c r="OFU22" s="187"/>
      <c r="OFV22" s="187"/>
      <c r="OFW22" s="187"/>
      <c r="OFX22" s="187"/>
      <c r="OFY22" s="187"/>
      <c r="OFZ22" s="187"/>
      <c r="OGA22" s="187"/>
      <c r="OGB22" s="187"/>
      <c r="OGC22" s="187"/>
      <c r="OGD22" s="187"/>
      <c r="OGE22" s="187"/>
      <c r="OGF22" s="187"/>
      <c r="OGG22" s="187"/>
      <c r="OGH22" s="187"/>
      <c r="OGI22" s="187"/>
      <c r="OGJ22" s="187"/>
      <c r="OGK22" s="187"/>
      <c r="OGL22" s="187"/>
      <c r="OGM22" s="187"/>
      <c r="OGN22" s="187"/>
      <c r="OGO22" s="187"/>
      <c r="OGP22" s="187"/>
      <c r="OGQ22" s="187"/>
      <c r="OGR22" s="187"/>
      <c r="OGS22" s="187"/>
      <c r="OGT22" s="187"/>
      <c r="OGU22" s="187"/>
      <c r="OGV22" s="187"/>
      <c r="OGW22" s="187"/>
      <c r="OGX22" s="187"/>
      <c r="OGY22" s="187"/>
      <c r="OGZ22" s="187"/>
      <c r="OHA22" s="187"/>
      <c r="OHB22" s="187"/>
      <c r="OHC22" s="187"/>
      <c r="OHD22" s="187"/>
      <c r="OHE22" s="187"/>
      <c r="OHF22" s="187"/>
      <c r="OHG22" s="187"/>
      <c r="OHH22" s="187"/>
      <c r="OHI22" s="187"/>
      <c r="OHJ22" s="187"/>
      <c r="OHK22" s="187"/>
      <c r="OHL22" s="187"/>
      <c r="OHM22" s="187"/>
      <c r="OHN22" s="187"/>
      <c r="OHO22" s="187"/>
      <c r="OHP22" s="187"/>
      <c r="OHQ22" s="187"/>
      <c r="OHR22" s="187"/>
      <c r="OHS22" s="187"/>
      <c r="OHT22" s="187"/>
      <c r="OHU22" s="187"/>
      <c r="OHV22" s="187"/>
      <c r="OHW22" s="187"/>
      <c r="OHX22" s="187"/>
      <c r="OHY22" s="187"/>
      <c r="OHZ22" s="187"/>
      <c r="OIA22" s="187"/>
      <c r="OIB22" s="187"/>
      <c r="OIC22" s="187"/>
      <c r="OID22" s="187"/>
      <c r="OIE22" s="187"/>
      <c r="OIF22" s="187"/>
      <c r="OIG22" s="187"/>
      <c r="OIH22" s="187"/>
      <c r="OII22" s="187"/>
      <c r="OIJ22" s="187"/>
      <c r="OIK22" s="187"/>
      <c r="OIL22" s="187"/>
      <c r="OIM22" s="187"/>
      <c r="OIN22" s="187"/>
      <c r="OIO22" s="187"/>
      <c r="OIP22" s="187"/>
      <c r="OIQ22" s="187"/>
      <c r="OIR22" s="187"/>
      <c r="OIS22" s="187"/>
      <c r="OIT22" s="187"/>
      <c r="OIU22" s="187"/>
      <c r="OIV22" s="187"/>
      <c r="OIW22" s="187"/>
      <c r="OIX22" s="187"/>
      <c r="OIY22" s="187"/>
      <c r="OIZ22" s="187"/>
      <c r="OJA22" s="187"/>
      <c r="OJB22" s="187"/>
      <c r="OJC22" s="187"/>
      <c r="OJD22" s="187"/>
      <c r="OJE22" s="187"/>
      <c r="OJF22" s="187"/>
      <c r="OJG22" s="187"/>
      <c r="OJH22" s="187"/>
      <c r="OJI22" s="187"/>
      <c r="OJJ22" s="187"/>
      <c r="OJK22" s="187"/>
      <c r="OJL22" s="187"/>
      <c r="OJM22" s="187"/>
      <c r="OJN22" s="187"/>
      <c r="OJO22" s="187"/>
      <c r="OJP22" s="187"/>
      <c r="OJQ22" s="187"/>
      <c r="OJR22" s="187"/>
      <c r="OJS22" s="187"/>
      <c r="OJT22" s="187"/>
      <c r="OJU22" s="187"/>
      <c r="OJV22" s="187"/>
      <c r="OJW22" s="187"/>
      <c r="OJX22" s="187"/>
      <c r="OJY22" s="187"/>
      <c r="OJZ22" s="187"/>
      <c r="OKA22" s="187"/>
      <c r="OKB22" s="187"/>
      <c r="OKC22" s="187"/>
      <c r="OKD22" s="187"/>
      <c r="OKE22" s="187"/>
      <c r="OKF22" s="187"/>
      <c r="OKG22" s="187"/>
      <c r="OKH22" s="187"/>
      <c r="OKI22" s="187"/>
      <c r="OKJ22" s="187"/>
      <c r="OKK22" s="187"/>
      <c r="OKL22" s="187"/>
      <c r="OKM22" s="187"/>
      <c r="OKN22" s="187"/>
      <c r="OKO22" s="187"/>
      <c r="OKP22" s="187"/>
      <c r="OKQ22" s="187"/>
      <c r="OKR22" s="187"/>
      <c r="OKS22" s="187"/>
      <c r="OKT22" s="187"/>
      <c r="OKU22" s="187"/>
      <c r="OKV22" s="187"/>
      <c r="OKW22" s="187"/>
      <c r="OKX22" s="187"/>
      <c r="OKY22" s="187"/>
      <c r="OKZ22" s="187"/>
      <c r="OLA22" s="187"/>
      <c r="OLB22" s="187"/>
      <c r="OLC22" s="187"/>
      <c r="OLD22" s="187"/>
      <c r="OLE22" s="187"/>
      <c r="OLF22" s="187"/>
      <c r="OLG22" s="187"/>
      <c r="OLH22" s="187"/>
      <c r="OLI22" s="187"/>
      <c r="OLJ22" s="187"/>
      <c r="OLK22" s="187"/>
      <c r="OLL22" s="187"/>
      <c r="OLM22" s="187"/>
      <c r="OLN22" s="187"/>
      <c r="OLO22" s="187"/>
      <c r="OLP22" s="187"/>
      <c r="OLQ22" s="187"/>
      <c r="OLR22" s="187"/>
      <c r="OLS22" s="187"/>
      <c r="OLT22" s="187"/>
      <c r="OLU22" s="187"/>
      <c r="OLV22" s="187"/>
      <c r="OLW22" s="187"/>
      <c r="OLX22" s="187"/>
      <c r="OLY22" s="187"/>
      <c r="OLZ22" s="187"/>
      <c r="OMA22" s="187"/>
      <c r="OMB22" s="187"/>
      <c r="OMC22" s="187"/>
      <c r="OMD22" s="187"/>
      <c r="OME22" s="187"/>
      <c r="OMF22" s="187"/>
      <c r="OMG22" s="187"/>
      <c r="OMH22" s="187"/>
      <c r="OMI22" s="187"/>
      <c r="OMJ22" s="187"/>
      <c r="OMK22" s="187"/>
      <c r="OML22" s="187"/>
      <c r="OMM22" s="187"/>
      <c r="OMN22" s="187"/>
      <c r="OMO22" s="187"/>
      <c r="OMP22" s="187"/>
      <c r="OMQ22" s="187"/>
      <c r="OMR22" s="187"/>
      <c r="OMS22" s="187"/>
      <c r="OMT22" s="187"/>
      <c r="OMU22" s="187"/>
      <c r="OMV22" s="187"/>
      <c r="OMW22" s="187"/>
      <c r="OMX22" s="187"/>
      <c r="OMY22" s="187"/>
      <c r="OMZ22" s="187"/>
      <c r="ONA22" s="187"/>
      <c r="ONB22" s="187"/>
      <c r="ONC22" s="187"/>
      <c r="OND22" s="187"/>
      <c r="ONE22" s="187"/>
      <c r="ONF22" s="187"/>
      <c r="ONG22" s="187"/>
      <c r="ONH22" s="187"/>
      <c r="ONI22" s="187"/>
      <c r="ONJ22" s="187"/>
      <c r="ONK22" s="187"/>
      <c r="ONL22" s="187"/>
      <c r="ONM22" s="187"/>
      <c r="ONN22" s="187"/>
      <c r="ONO22" s="187"/>
      <c r="ONP22" s="187"/>
      <c r="ONQ22" s="187"/>
      <c r="ONR22" s="187"/>
      <c r="ONS22" s="187"/>
      <c r="ONT22" s="187"/>
      <c r="ONU22" s="187"/>
      <c r="ONV22" s="187"/>
      <c r="ONW22" s="187"/>
      <c r="ONX22" s="187"/>
      <c r="ONY22" s="187"/>
      <c r="ONZ22" s="187"/>
      <c r="OOA22" s="187"/>
      <c r="OOB22" s="187"/>
      <c r="OOC22" s="187"/>
      <c r="OOD22" s="187"/>
      <c r="OOE22" s="187"/>
      <c r="OOF22" s="187"/>
      <c r="OOG22" s="187"/>
      <c r="OOH22" s="187"/>
      <c r="OOI22" s="187"/>
      <c r="OOJ22" s="187"/>
      <c r="OOK22" s="187"/>
      <c r="OOL22" s="187"/>
      <c r="OOM22" s="187"/>
      <c r="OON22" s="187"/>
      <c r="OOO22" s="187"/>
      <c r="OOP22" s="187"/>
      <c r="OOQ22" s="187"/>
      <c r="OOR22" s="187"/>
      <c r="OOS22" s="187"/>
      <c r="OOT22" s="187"/>
      <c r="OOU22" s="187"/>
      <c r="OOV22" s="187"/>
      <c r="OOW22" s="187"/>
      <c r="OOX22" s="187"/>
      <c r="OOY22" s="187"/>
      <c r="OOZ22" s="187"/>
      <c r="OPA22" s="187"/>
      <c r="OPB22" s="187"/>
      <c r="OPC22" s="187"/>
      <c r="OPD22" s="187"/>
      <c r="OPE22" s="187"/>
      <c r="OPF22" s="187"/>
      <c r="OPG22" s="187"/>
      <c r="OPH22" s="187"/>
      <c r="OPI22" s="187"/>
      <c r="OPJ22" s="187"/>
      <c r="OPK22" s="187"/>
      <c r="OPL22" s="187"/>
      <c r="OPM22" s="187"/>
      <c r="OPN22" s="187"/>
      <c r="OPO22" s="187"/>
      <c r="OPP22" s="187"/>
      <c r="OPQ22" s="187"/>
      <c r="OPR22" s="187"/>
      <c r="OPS22" s="187"/>
      <c r="OPT22" s="187"/>
      <c r="OPU22" s="187"/>
      <c r="OPV22" s="187"/>
      <c r="OPW22" s="187"/>
      <c r="OPX22" s="187"/>
      <c r="OPY22" s="187"/>
      <c r="OPZ22" s="187"/>
      <c r="OQA22" s="187"/>
      <c r="OQB22" s="187"/>
      <c r="OQC22" s="187"/>
      <c r="OQD22" s="187"/>
      <c r="OQE22" s="187"/>
      <c r="OQF22" s="187"/>
      <c r="OQG22" s="187"/>
      <c r="OQH22" s="187"/>
      <c r="OQI22" s="187"/>
      <c r="OQJ22" s="187"/>
      <c r="OQK22" s="187"/>
      <c r="OQL22" s="187"/>
      <c r="OQM22" s="187"/>
      <c r="OQN22" s="187"/>
      <c r="OQO22" s="187"/>
      <c r="OQP22" s="187"/>
      <c r="OQQ22" s="187"/>
      <c r="OQR22" s="187"/>
      <c r="OQS22" s="187"/>
      <c r="OQT22" s="187"/>
      <c r="OQU22" s="187"/>
      <c r="OQV22" s="187"/>
      <c r="OQW22" s="187"/>
      <c r="OQX22" s="187"/>
      <c r="OQY22" s="187"/>
      <c r="OQZ22" s="187"/>
      <c r="ORA22" s="187"/>
      <c r="ORB22" s="187"/>
      <c r="ORC22" s="187"/>
      <c r="ORD22" s="187"/>
      <c r="ORE22" s="187"/>
      <c r="ORF22" s="187"/>
      <c r="ORG22" s="187"/>
      <c r="ORH22" s="187"/>
      <c r="ORI22" s="187"/>
      <c r="ORJ22" s="187"/>
      <c r="ORK22" s="187"/>
      <c r="ORL22" s="187"/>
      <c r="ORM22" s="187"/>
      <c r="ORN22" s="187"/>
      <c r="ORO22" s="187"/>
      <c r="ORP22" s="187"/>
      <c r="ORQ22" s="187"/>
      <c r="ORR22" s="187"/>
      <c r="ORS22" s="187"/>
      <c r="ORT22" s="187"/>
      <c r="ORU22" s="187"/>
      <c r="ORV22" s="187"/>
      <c r="ORW22" s="187"/>
      <c r="ORX22" s="187"/>
      <c r="ORY22" s="187"/>
      <c r="ORZ22" s="187"/>
      <c r="OSA22" s="187"/>
      <c r="OSB22" s="187"/>
      <c r="OSC22" s="187"/>
      <c r="OSD22" s="187"/>
      <c r="OSE22" s="187"/>
      <c r="OSF22" s="187"/>
      <c r="OSG22" s="187"/>
      <c r="OSH22" s="187"/>
      <c r="OSI22" s="187"/>
      <c r="OSJ22" s="187"/>
      <c r="OSK22" s="187"/>
      <c r="OSL22" s="187"/>
      <c r="OSM22" s="187"/>
      <c r="OSN22" s="187"/>
      <c r="OSO22" s="187"/>
      <c r="OSP22" s="187"/>
      <c r="OSQ22" s="187"/>
      <c r="OSR22" s="187"/>
      <c r="OSS22" s="187"/>
      <c r="OST22" s="187"/>
      <c r="OSU22" s="187"/>
      <c r="OSV22" s="187"/>
      <c r="OSW22" s="187"/>
      <c r="OSX22" s="187"/>
      <c r="OSY22" s="187"/>
      <c r="OSZ22" s="187"/>
      <c r="OTA22" s="187"/>
      <c r="OTB22" s="187"/>
      <c r="OTC22" s="187"/>
      <c r="OTD22" s="187"/>
      <c r="OTE22" s="187"/>
      <c r="OTF22" s="187"/>
      <c r="OTG22" s="187"/>
      <c r="OTH22" s="187"/>
      <c r="OTI22" s="187"/>
      <c r="OTJ22" s="187"/>
      <c r="OTK22" s="187"/>
      <c r="OTL22" s="187"/>
      <c r="OTM22" s="187"/>
      <c r="OTN22" s="187"/>
      <c r="OTO22" s="187"/>
      <c r="OTP22" s="187"/>
      <c r="OTQ22" s="187"/>
      <c r="OTR22" s="187"/>
      <c r="OTS22" s="187"/>
      <c r="OTT22" s="187"/>
      <c r="OTU22" s="187"/>
      <c r="OTV22" s="187"/>
      <c r="OTW22" s="187"/>
      <c r="OTX22" s="187"/>
      <c r="OTY22" s="187"/>
      <c r="OTZ22" s="187"/>
      <c r="OUA22" s="187"/>
      <c r="OUB22" s="187"/>
      <c r="OUC22" s="187"/>
      <c r="OUD22" s="187"/>
      <c r="OUE22" s="187"/>
      <c r="OUF22" s="187"/>
      <c r="OUG22" s="187"/>
      <c r="OUH22" s="187"/>
      <c r="OUI22" s="187"/>
      <c r="OUJ22" s="187"/>
      <c r="OUK22" s="187"/>
      <c r="OUL22" s="187"/>
      <c r="OUM22" s="187"/>
      <c r="OUN22" s="187"/>
      <c r="OUO22" s="187"/>
      <c r="OUP22" s="187"/>
      <c r="OUQ22" s="187"/>
      <c r="OUR22" s="187"/>
      <c r="OUS22" s="187"/>
      <c r="OUT22" s="187"/>
      <c r="OUU22" s="187"/>
      <c r="OUV22" s="187"/>
      <c r="OUW22" s="187"/>
      <c r="OUX22" s="187"/>
      <c r="OUY22" s="187"/>
      <c r="OUZ22" s="187"/>
      <c r="OVA22" s="187"/>
      <c r="OVB22" s="187"/>
      <c r="OVC22" s="187"/>
      <c r="OVD22" s="187"/>
      <c r="OVE22" s="187"/>
      <c r="OVF22" s="187"/>
      <c r="OVG22" s="187"/>
      <c r="OVH22" s="187"/>
      <c r="OVI22" s="187"/>
      <c r="OVJ22" s="187"/>
      <c r="OVK22" s="187"/>
      <c r="OVL22" s="187"/>
      <c r="OVM22" s="187"/>
      <c r="OVN22" s="187"/>
      <c r="OVO22" s="187"/>
      <c r="OVP22" s="187"/>
      <c r="OVQ22" s="187"/>
      <c r="OVR22" s="187"/>
      <c r="OVS22" s="187"/>
      <c r="OVT22" s="187"/>
      <c r="OVU22" s="187"/>
      <c r="OVV22" s="187"/>
      <c r="OVW22" s="187"/>
      <c r="OVX22" s="187"/>
      <c r="OVY22" s="187"/>
      <c r="OVZ22" s="187"/>
      <c r="OWA22" s="187"/>
      <c r="OWB22" s="187"/>
      <c r="OWC22" s="187"/>
      <c r="OWD22" s="187"/>
      <c r="OWE22" s="187"/>
      <c r="OWF22" s="187"/>
      <c r="OWG22" s="187"/>
      <c r="OWH22" s="187"/>
      <c r="OWI22" s="187"/>
      <c r="OWJ22" s="187"/>
      <c r="OWK22" s="187"/>
      <c r="OWL22" s="187"/>
      <c r="OWM22" s="187"/>
      <c r="OWN22" s="187"/>
      <c r="OWO22" s="187"/>
      <c r="OWP22" s="187"/>
      <c r="OWQ22" s="187"/>
      <c r="OWR22" s="187"/>
      <c r="OWS22" s="187"/>
      <c r="OWT22" s="187"/>
      <c r="OWU22" s="187"/>
      <c r="OWV22" s="187"/>
      <c r="OWW22" s="187"/>
      <c r="OWX22" s="187"/>
      <c r="OWY22" s="187"/>
      <c r="OWZ22" s="187"/>
      <c r="OXA22" s="187"/>
      <c r="OXB22" s="187"/>
      <c r="OXC22" s="187"/>
      <c r="OXD22" s="187"/>
      <c r="OXE22" s="187"/>
      <c r="OXF22" s="187"/>
      <c r="OXG22" s="187"/>
      <c r="OXH22" s="187"/>
      <c r="OXI22" s="187"/>
      <c r="OXJ22" s="187"/>
      <c r="OXK22" s="187"/>
      <c r="OXL22" s="187"/>
      <c r="OXM22" s="187"/>
      <c r="OXN22" s="187"/>
      <c r="OXO22" s="187"/>
      <c r="OXP22" s="187"/>
      <c r="OXQ22" s="187"/>
      <c r="OXR22" s="187"/>
      <c r="OXS22" s="187"/>
      <c r="OXT22" s="187"/>
      <c r="OXU22" s="187"/>
      <c r="OXV22" s="187"/>
      <c r="OXW22" s="187"/>
      <c r="OXX22" s="187"/>
      <c r="OXY22" s="187"/>
      <c r="OXZ22" s="187"/>
      <c r="OYA22" s="187"/>
      <c r="OYB22" s="187"/>
      <c r="OYC22" s="187"/>
      <c r="OYD22" s="187"/>
      <c r="OYE22" s="187"/>
      <c r="OYF22" s="187"/>
      <c r="OYG22" s="187"/>
      <c r="OYH22" s="187"/>
      <c r="OYI22" s="187"/>
      <c r="OYJ22" s="187"/>
      <c r="OYK22" s="187"/>
      <c r="OYL22" s="187"/>
      <c r="OYM22" s="187"/>
      <c r="OYN22" s="187"/>
      <c r="OYO22" s="187"/>
      <c r="OYP22" s="187"/>
      <c r="OYQ22" s="187"/>
      <c r="OYR22" s="187"/>
      <c r="OYS22" s="187"/>
      <c r="OYT22" s="187"/>
      <c r="OYU22" s="187"/>
      <c r="OYV22" s="187"/>
      <c r="OYW22" s="187"/>
      <c r="OYX22" s="187"/>
      <c r="OYY22" s="187"/>
      <c r="OYZ22" s="187"/>
      <c r="OZA22" s="187"/>
      <c r="OZB22" s="187"/>
      <c r="OZC22" s="187"/>
      <c r="OZD22" s="187"/>
      <c r="OZE22" s="187"/>
      <c r="OZF22" s="187"/>
      <c r="OZG22" s="187"/>
      <c r="OZH22" s="187"/>
      <c r="OZI22" s="187"/>
      <c r="OZJ22" s="187"/>
      <c r="OZK22" s="187"/>
      <c r="OZL22" s="187"/>
      <c r="OZM22" s="187"/>
      <c r="OZN22" s="187"/>
      <c r="OZO22" s="187"/>
      <c r="OZP22" s="187"/>
      <c r="OZQ22" s="187"/>
      <c r="OZR22" s="187"/>
      <c r="OZS22" s="187"/>
      <c r="OZT22" s="187"/>
      <c r="OZU22" s="187"/>
      <c r="OZV22" s="187"/>
      <c r="OZW22" s="187"/>
      <c r="OZX22" s="187"/>
      <c r="OZY22" s="187"/>
      <c r="OZZ22" s="187"/>
      <c r="PAA22" s="187"/>
      <c r="PAB22" s="187"/>
      <c r="PAC22" s="187"/>
      <c r="PAD22" s="187"/>
      <c r="PAE22" s="187"/>
      <c r="PAF22" s="187"/>
      <c r="PAG22" s="187"/>
      <c r="PAH22" s="187"/>
      <c r="PAI22" s="187"/>
      <c r="PAJ22" s="187"/>
      <c r="PAK22" s="187"/>
      <c r="PAL22" s="187"/>
      <c r="PAM22" s="187"/>
      <c r="PAN22" s="187"/>
      <c r="PAO22" s="187"/>
      <c r="PAP22" s="187"/>
      <c r="PAQ22" s="187"/>
      <c r="PAR22" s="187"/>
      <c r="PAS22" s="187"/>
      <c r="PAT22" s="187"/>
      <c r="PAU22" s="187"/>
      <c r="PAV22" s="187"/>
      <c r="PAW22" s="187"/>
      <c r="PAX22" s="187"/>
      <c r="PAY22" s="187"/>
      <c r="PAZ22" s="187"/>
      <c r="PBA22" s="187"/>
      <c r="PBB22" s="187"/>
      <c r="PBC22" s="187"/>
      <c r="PBD22" s="187"/>
      <c r="PBE22" s="187"/>
      <c r="PBF22" s="187"/>
      <c r="PBG22" s="187"/>
      <c r="PBH22" s="187"/>
      <c r="PBI22" s="187"/>
      <c r="PBJ22" s="187"/>
      <c r="PBK22" s="187"/>
      <c r="PBL22" s="187"/>
      <c r="PBM22" s="187"/>
      <c r="PBN22" s="187"/>
      <c r="PBO22" s="187"/>
      <c r="PBP22" s="187"/>
      <c r="PBQ22" s="187"/>
      <c r="PBR22" s="187"/>
      <c r="PBS22" s="187"/>
      <c r="PBT22" s="187"/>
      <c r="PBU22" s="187"/>
      <c r="PBV22" s="187"/>
      <c r="PBW22" s="187"/>
      <c r="PBX22" s="187"/>
      <c r="PBY22" s="187"/>
      <c r="PBZ22" s="187"/>
      <c r="PCA22" s="187"/>
      <c r="PCB22" s="187"/>
      <c r="PCC22" s="187"/>
      <c r="PCD22" s="187"/>
      <c r="PCE22" s="187"/>
      <c r="PCF22" s="187"/>
      <c r="PCG22" s="187"/>
      <c r="PCH22" s="187"/>
      <c r="PCI22" s="187"/>
      <c r="PCJ22" s="187"/>
      <c r="PCK22" s="187"/>
      <c r="PCL22" s="187"/>
      <c r="PCM22" s="187"/>
      <c r="PCN22" s="187"/>
      <c r="PCO22" s="187"/>
      <c r="PCP22" s="187"/>
      <c r="PCQ22" s="187"/>
      <c r="PCR22" s="187"/>
      <c r="PCS22" s="187"/>
      <c r="PCT22" s="187"/>
      <c r="PCU22" s="187"/>
      <c r="PCV22" s="187"/>
      <c r="PCW22" s="187"/>
      <c r="PCX22" s="187"/>
      <c r="PCY22" s="187"/>
      <c r="PCZ22" s="187"/>
      <c r="PDA22" s="187"/>
      <c r="PDB22" s="187"/>
      <c r="PDC22" s="187"/>
      <c r="PDD22" s="187"/>
      <c r="PDE22" s="187"/>
      <c r="PDF22" s="187"/>
      <c r="PDG22" s="187"/>
      <c r="PDH22" s="187"/>
      <c r="PDI22" s="187"/>
      <c r="PDJ22" s="187"/>
      <c r="PDK22" s="187"/>
      <c r="PDL22" s="187"/>
      <c r="PDM22" s="187"/>
      <c r="PDN22" s="187"/>
      <c r="PDO22" s="187"/>
      <c r="PDP22" s="187"/>
      <c r="PDQ22" s="187"/>
      <c r="PDR22" s="187"/>
      <c r="PDS22" s="187"/>
      <c r="PDT22" s="187"/>
      <c r="PDU22" s="187"/>
      <c r="PDV22" s="187"/>
      <c r="PDW22" s="187"/>
      <c r="PDX22" s="187"/>
      <c r="PDY22" s="187"/>
      <c r="PDZ22" s="187"/>
      <c r="PEA22" s="187"/>
      <c r="PEB22" s="187"/>
      <c r="PEC22" s="187"/>
      <c r="PED22" s="187"/>
      <c r="PEE22" s="187"/>
      <c r="PEF22" s="187"/>
      <c r="PEG22" s="187"/>
      <c r="PEH22" s="187"/>
      <c r="PEI22" s="187"/>
      <c r="PEJ22" s="187"/>
      <c r="PEK22" s="187"/>
      <c r="PEL22" s="187"/>
      <c r="PEM22" s="187"/>
      <c r="PEN22" s="187"/>
      <c r="PEO22" s="187"/>
      <c r="PEP22" s="187"/>
      <c r="PEQ22" s="187"/>
      <c r="PER22" s="187"/>
      <c r="PES22" s="187"/>
      <c r="PET22" s="187"/>
      <c r="PEU22" s="187"/>
      <c r="PEV22" s="187"/>
      <c r="PEW22" s="187"/>
      <c r="PEX22" s="187"/>
      <c r="PEY22" s="187"/>
      <c r="PEZ22" s="187"/>
      <c r="PFA22" s="187"/>
      <c r="PFB22" s="187"/>
      <c r="PFC22" s="187"/>
      <c r="PFD22" s="187"/>
      <c r="PFE22" s="187"/>
      <c r="PFF22" s="187"/>
      <c r="PFG22" s="187"/>
      <c r="PFH22" s="187"/>
      <c r="PFI22" s="187"/>
      <c r="PFJ22" s="187"/>
      <c r="PFK22" s="187"/>
      <c r="PFL22" s="187"/>
      <c r="PFM22" s="187"/>
      <c r="PFN22" s="187"/>
      <c r="PFO22" s="187"/>
      <c r="PFP22" s="187"/>
      <c r="PFQ22" s="187"/>
      <c r="PFR22" s="187"/>
      <c r="PFS22" s="187"/>
      <c r="PFT22" s="187"/>
      <c r="PFU22" s="187"/>
      <c r="PFV22" s="187"/>
      <c r="PFW22" s="187"/>
      <c r="PFX22" s="187"/>
      <c r="PFY22" s="187"/>
      <c r="PFZ22" s="187"/>
      <c r="PGA22" s="187"/>
      <c r="PGB22" s="187"/>
      <c r="PGC22" s="187"/>
      <c r="PGD22" s="187"/>
      <c r="PGE22" s="187"/>
      <c r="PGF22" s="187"/>
      <c r="PGG22" s="187"/>
      <c r="PGH22" s="187"/>
      <c r="PGI22" s="187"/>
      <c r="PGJ22" s="187"/>
      <c r="PGK22" s="187"/>
      <c r="PGL22" s="187"/>
      <c r="PGM22" s="187"/>
      <c r="PGN22" s="187"/>
      <c r="PGO22" s="187"/>
      <c r="PGP22" s="187"/>
      <c r="PGQ22" s="187"/>
      <c r="PGR22" s="187"/>
      <c r="PGS22" s="187"/>
      <c r="PGT22" s="187"/>
      <c r="PGU22" s="187"/>
      <c r="PGV22" s="187"/>
      <c r="PGW22" s="187"/>
      <c r="PGX22" s="187"/>
      <c r="PGY22" s="187"/>
      <c r="PGZ22" s="187"/>
      <c r="PHA22" s="187"/>
      <c r="PHB22" s="187"/>
      <c r="PHC22" s="187"/>
      <c r="PHD22" s="187"/>
      <c r="PHE22" s="187"/>
      <c r="PHF22" s="187"/>
      <c r="PHG22" s="187"/>
      <c r="PHH22" s="187"/>
      <c r="PHI22" s="187"/>
      <c r="PHJ22" s="187"/>
      <c r="PHK22" s="187"/>
      <c r="PHL22" s="187"/>
      <c r="PHM22" s="187"/>
      <c r="PHN22" s="187"/>
      <c r="PHO22" s="187"/>
      <c r="PHP22" s="187"/>
      <c r="PHQ22" s="187"/>
      <c r="PHR22" s="187"/>
      <c r="PHS22" s="187"/>
      <c r="PHT22" s="187"/>
      <c r="PHU22" s="187"/>
      <c r="PHV22" s="187"/>
      <c r="PHW22" s="187"/>
      <c r="PHX22" s="187"/>
      <c r="PHY22" s="187"/>
      <c r="PHZ22" s="187"/>
      <c r="PIA22" s="187"/>
      <c r="PIB22" s="187"/>
      <c r="PIC22" s="187"/>
      <c r="PID22" s="187"/>
      <c r="PIE22" s="187"/>
      <c r="PIF22" s="187"/>
      <c r="PIG22" s="187"/>
      <c r="PIH22" s="187"/>
      <c r="PII22" s="187"/>
      <c r="PIJ22" s="187"/>
      <c r="PIK22" s="187"/>
      <c r="PIL22" s="187"/>
      <c r="PIM22" s="187"/>
      <c r="PIN22" s="187"/>
      <c r="PIO22" s="187"/>
      <c r="PIP22" s="187"/>
      <c r="PIQ22" s="187"/>
      <c r="PIR22" s="187"/>
      <c r="PIS22" s="187"/>
      <c r="PIT22" s="187"/>
      <c r="PIU22" s="187"/>
      <c r="PIV22" s="187"/>
      <c r="PIW22" s="187"/>
      <c r="PIX22" s="187"/>
      <c r="PIY22" s="187"/>
      <c r="PIZ22" s="187"/>
      <c r="PJA22" s="187"/>
      <c r="PJB22" s="187"/>
      <c r="PJC22" s="187"/>
      <c r="PJD22" s="187"/>
      <c r="PJE22" s="187"/>
      <c r="PJF22" s="187"/>
      <c r="PJG22" s="187"/>
      <c r="PJH22" s="187"/>
      <c r="PJI22" s="187"/>
      <c r="PJJ22" s="187"/>
      <c r="PJK22" s="187"/>
      <c r="PJL22" s="187"/>
      <c r="PJM22" s="187"/>
      <c r="PJN22" s="187"/>
      <c r="PJO22" s="187"/>
      <c r="PJP22" s="187"/>
      <c r="PJQ22" s="187"/>
      <c r="PJR22" s="187"/>
      <c r="PJS22" s="187"/>
      <c r="PJT22" s="187"/>
      <c r="PJU22" s="187"/>
      <c r="PJV22" s="187"/>
      <c r="PJW22" s="187"/>
      <c r="PJX22" s="187"/>
      <c r="PJY22" s="187"/>
      <c r="PJZ22" s="187"/>
      <c r="PKA22" s="187"/>
      <c r="PKB22" s="187"/>
      <c r="PKC22" s="187"/>
      <c r="PKD22" s="187"/>
      <c r="PKE22" s="187"/>
      <c r="PKF22" s="187"/>
      <c r="PKG22" s="187"/>
      <c r="PKH22" s="187"/>
      <c r="PKI22" s="187"/>
      <c r="PKJ22" s="187"/>
      <c r="PKK22" s="187"/>
      <c r="PKL22" s="187"/>
      <c r="PKM22" s="187"/>
      <c r="PKN22" s="187"/>
      <c r="PKO22" s="187"/>
      <c r="PKP22" s="187"/>
      <c r="PKQ22" s="187"/>
      <c r="PKR22" s="187"/>
      <c r="PKS22" s="187"/>
      <c r="PKT22" s="187"/>
      <c r="PKU22" s="187"/>
      <c r="PKV22" s="187"/>
      <c r="PKW22" s="187"/>
      <c r="PKX22" s="187"/>
      <c r="PKY22" s="187"/>
      <c r="PKZ22" s="187"/>
      <c r="PLA22" s="187"/>
      <c r="PLB22" s="187"/>
      <c r="PLC22" s="187"/>
      <c r="PLD22" s="187"/>
      <c r="PLE22" s="187"/>
      <c r="PLF22" s="187"/>
      <c r="PLG22" s="187"/>
      <c r="PLH22" s="187"/>
      <c r="PLI22" s="187"/>
      <c r="PLJ22" s="187"/>
      <c r="PLK22" s="187"/>
      <c r="PLL22" s="187"/>
      <c r="PLM22" s="187"/>
      <c r="PLN22" s="187"/>
      <c r="PLO22" s="187"/>
      <c r="PLP22" s="187"/>
      <c r="PLQ22" s="187"/>
      <c r="PLR22" s="187"/>
      <c r="PLS22" s="187"/>
      <c r="PLT22" s="187"/>
      <c r="PLU22" s="187"/>
      <c r="PLV22" s="187"/>
      <c r="PLW22" s="187"/>
      <c r="PLX22" s="187"/>
      <c r="PLY22" s="187"/>
      <c r="PLZ22" s="187"/>
      <c r="PMA22" s="187"/>
      <c r="PMB22" s="187"/>
      <c r="PMC22" s="187"/>
      <c r="PMD22" s="187"/>
      <c r="PME22" s="187"/>
      <c r="PMF22" s="187"/>
      <c r="PMG22" s="187"/>
      <c r="PMH22" s="187"/>
      <c r="PMI22" s="187"/>
      <c r="PMJ22" s="187"/>
      <c r="PMK22" s="187"/>
      <c r="PML22" s="187"/>
      <c r="PMM22" s="187"/>
      <c r="PMN22" s="187"/>
      <c r="PMO22" s="187"/>
      <c r="PMP22" s="187"/>
      <c r="PMQ22" s="187"/>
      <c r="PMR22" s="187"/>
      <c r="PMS22" s="187"/>
      <c r="PMT22" s="187"/>
      <c r="PMU22" s="187"/>
      <c r="PMV22" s="187"/>
      <c r="PMW22" s="187"/>
      <c r="PMX22" s="187"/>
      <c r="PMY22" s="187"/>
      <c r="PMZ22" s="187"/>
      <c r="PNA22" s="187"/>
      <c r="PNB22" s="187"/>
      <c r="PNC22" s="187"/>
      <c r="PND22" s="187"/>
      <c r="PNE22" s="187"/>
      <c r="PNF22" s="187"/>
      <c r="PNG22" s="187"/>
      <c r="PNH22" s="187"/>
      <c r="PNI22" s="187"/>
      <c r="PNJ22" s="187"/>
      <c r="PNK22" s="187"/>
      <c r="PNL22" s="187"/>
      <c r="PNM22" s="187"/>
      <c r="PNN22" s="187"/>
      <c r="PNO22" s="187"/>
      <c r="PNP22" s="187"/>
      <c r="PNQ22" s="187"/>
      <c r="PNR22" s="187"/>
      <c r="PNS22" s="187"/>
      <c r="PNT22" s="187"/>
      <c r="PNU22" s="187"/>
      <c r="PNV22" s="187"/>
      <c r="PNW22" s="187"/>
      <c r="PNX22" s="187"/>
      <c r="PNY22" s="187"/>
      <c r="PNZ22" s="187"/>
      <c r="POA22" s="187"/>
      <c r="POB22" s="187"/>
      <c r="POC22" s="187"/>
      <c r="POD22" s="187"/>
      <c r="POE22" s="187"/>
      <c r="POF22" s="187"/>
      <c r="POG22" s="187"/>
      <c r="POH22" s="187"/>
      <c r="POI22" s="187"/>
      <c r="POJ22" s="187"/>
      <c r="POK22" s="187"/>
      <c r="POL22" s="187"/>
      <c r="POM22" s="187"/>
      <c r="PON22" s="187"/>
      <c r="POO22" s="187"/>
      <c r="POP22" s="187"/>
      <c r="POQ22" s="187"/>
      <c r="POR22" s="187"/>
      <c r="POS22" s="187"/>
      <c r="POT22" s="187"/>
      <c r="POU22" s="187"/>
      <c r="POV22" s="187"/>
      <c r="POW22" s="187"/>
      <c r="POX22" s="187"/>
      <c r="POY22" s="187"/>
      <c r="POZ22" s="187"/>
      <c r="PPA22" s="187"/>
      <c r="PPB22" s="187"/>
      <c r="PPC22" s="187"/>
      <c r="PPD22" s="187"/>
      <c r="PPE22" s="187"/>
      <c r="PPF22" s="187"/>
      <c r="PPG22" s="187"/>
      <c r="PPH22" s="187"/>
      <c r="PPI22" s="187"/>
      <c r="PPJ22" s="187"/>
      <c r="PPK22" s="187"/>
      <c r="PPL22" s="187"/>
      <c r="PPM22" s="187"/>
      <c r="PPN22" s="187"/>
      <c r="PPO22" s="187"/>
      <c r="PPP22" s="187"/>
      <c r="PPQ22" s="187"/>
      <c r="PPR22" s="187"/>
      <c r="PPS22" s="187"/>
      <c r="PPT22" s="187"/>
      <c r="PPU22" s="187"/>
      <c r="PPV22" s="187"/>
      <c r="PPW22" s="187"/>
      <c r="PPX22" s="187"/>
      <c r="PPY22" s="187"/>
      <c r="PPZ22" s="187"/>
      <c r="PQA22" s="187"/>
      <c r="PQB22" s="187"/>
      <c r="PQC22" s="187"/>
      <c r="PQD22" s="187"/>
      <c r="PQE22" s="187"/>
      <c r="PQF22" s="187"/>
      <c r="PQG22" s="187"/>
      <c r="PQH22" s="187"/>
      <c r="PQI22" s="187"/>
      <c r="PQJ22" s="187"/>
      <c r="PQK22" s="187"/>
      <c r="PQL22" s="187"/>
      <c r="PQM22" s="187"/>
      <c r="PQN22" s="187"/>
      <c r="PQO22" s="187"/>
      <c r="PQP22" s="187"/>
      <c r="PQQ22" s="187"/>
      <c r="PQR22" s="187"/>
      <c r="PQS22" s="187"/>
      <c r="PQT22" s="187"/>
      <c r="PQU22" s="187"/>
      <c r="PQV22" s="187"/>
      <c r="PQW22" s="187"/>
      <c r="PQX22" s="187"/>
      <c r="PQY22" s="187"/>
      <c r="PQZ22" s="187"/>
      <c r="PRA22" s="187"/>
      <c r="PRB22" s="187"/>
      <c r="PRC22" s="187"/>
      <c r="PRD22" s="187"/>
      <c r="PRE22" s="187"/>
      <c r="PRF22" s="187"/>
      <c r="PRG22" s="187"/>
      <c r="PRH22" s="187"/>
      <c r="PRI22" s="187"/>
      <c r="PRJ22" s="187"/>
      <c r="PRK22" s="187"/>
      <c r="PRL22" s="187"/>
      <c r="PRM22" s="187"/>
      <c r="PRN22" s="187"/>
      <c r="PRO22" s="187"/>
      <c r="PRP22" s="187"/>
      <c r="PRQ22" s="187"/>
      <c r="PRR22" s="187"/>
      <c r="PRS22" s="187"/>
      <c r="PRT22" s="187"/>
      <c r="PRU22" s="187"/>
      <c r="PRV22" s="187"/>
      <c r="PRW22" s="187"/>
      <c r="PRX22" s="187"/>
      <c r="PRY22" s="187"/>
      <c r="PRZ22" s="187"/>
      <c r="PSA22" s="187"/>
      <c r="PSB22" s="187"/>
      <c r="PSC22" s="187"/>
      <c r="PSD22" s="187"/>
      <c r="PSE22" s="187"/>
      <c r="PSF22" s="187"/>
      <c r="PSG22" s="187"/>
      <c r="PSH22" s="187"/>
      <c r="PSI22" s="187"/>
      <c r="PSJ22" s="187"/>
      <c r="PSK22" s="187"/>
      <c r="PSL22" s="187"/>
      <c r="PSM22" s="187"/>
      <c r="PSN22" s="187"/>
      <c r="PSO22" s="187"/>
      <c r="PSP22" s="187"/>
      <c r="PSQ22" s="187"/>
      <c r="PSR22" s="187"/>
      <c r="PSS22" s="187"/>
      <c r="PST22" s="187"/>
      <c r="PSU22" s="187"/>
      <c r="PSV22" s="187"/>
      <c r="PSW22" s="187"/>
      <c r="PSX22" s="187"/>
      <c r="PSY22" s="187"/>
      <c r="PSZ22" s="187"/>
      <c r="PTA22" s="187"/>
      <c r="PTB22" s="187"/>
      <c r="PTC22" s="187"/>
      <c r="PTD22" s="187"/>
      <c r="PTE22" s="187"/>
      <c r="PTF22" s="187"/>
      <c r="PTG22" s="187"/>
      <c r="PTH22" s="187"/>
      <c r="PTI22" s="187"/>
      <c r="PTJ22" s="187"/>
      <c r="PTK22" s="187"/>
      <c r="PTL22" s="187"/>
      <c r="PTM22" s="187"/>
      <c r="PTN22" s="187"/>
      <c r="PTO22" s="187"/>
      <c r="PTP22" s="187"/>
      <c r="PTQ22" s="187"/>
      <c r="PTR22" s="187"/>
      <c r="PTS22" s="187"/>
      <c r="PTT22" s="187"/>
      <c r="PTU22" s="187"/>
      <c r="PTV22" s="187"/>
      <c r="PTW22" s="187"/>
      <c r="PTX22" s="187"/>
      <c r="PTY22" s="187"/>
      <c r="PTZ22" s="187"/>
      <c r="PUA22" s="187"/>
      <c r="PUB22" s="187"/>
      <c r="PUC22" s="187"/>
      <c r="PUD22" s="187"/>
      <c r="PUE22" s="187"/>
      <c r="PUF22" s="187"/>
      <c r="PUG22" s="187"/>
      <c r="PUH22" s="187"/>
      <c r="PUI22" s="187"/>
      <c r="PUJ22" s="187"/>
      <c r="PUK22" s="187"/>
      <c r="PUL22" s="187"/>
      <c r="PUM22" s="187"/>
      <c r="PUN22" s="187"/>
      <c r="PUO22" s="187"/>
      <c r="PUP22" s="187"/>
      <c r="PUQ22" s="187"/>
      <c r="PUR22" s="187"/>
      <c r="PUS22" s="187"/>
      <c r="PUT22" s="187"/>
      <c r="PUU22" s="187"/>
      <c r="PUV22" s="187"/>
      <c r="PUW22" s="187"/>
      <c r="PUX22" s="187"/>
      <c r="PUY22" s="187"/>
      <c r="PUZ22" s="187"/>
      <c r="PVA22" s="187"/>
      <c r="PVB22" s="187"/>
      <c r="PVC22" s="187"/>
      <c r="PVD22" s="187"/>
      <c r="PVE22" s="187"/>
      <c r="PVF22" s="187"/>
      <c r="PVG22" s="187"/>
      <c r="PVH22" s="187"/>
      <c r="PVI22" s="187"/>
      <c r="PVJ22" s="187"/>
      <c r="PVK22" s="187"/>
      <c r="PVL22" s="187"/>
      <c r="PVM22" s="187"/>
      <c r="PVN22" s="187"/>
      <c r="PVO22" s="187"/>
      <c r="PVP22" s="187"/>
      <c r="PVQ22" s="187"/>
      <c r="PVR22" s="187"/>
      <c r="PVS22" s="187"/>
      <c r="PVT22" s="187"/>
      <c r="PVU22" s="187"/>
      <c r="PVV22" s="187"/>
      <c r="PVW22" s="187"/>
      <c r="PVX22" s="187"/>
      <c r="PVY22" s="187"/>
      <c r="PVZ22" s="187"/>
      <c r="PWA22" s="187"/>
      <c r="PWB22" s="187"/>
      <c r="PWC22" s="187"/>
      <c r="PWD22" s="187"/>
      <c r="PWE22" s="187"/>
      <c r="PWF22" s="187"/>
      <c r="PWG22" s="187"/>
      <c r="PWH22" s="187"/>
      <c r="PWI22" s="187"/>
      <c r="PWJ22" s="187"/>
      <c r="PWK22" s="187"/>
      <c r="PWL22" s="187"/>
      <c r="PWM22" s="187"/>
      <c r="PWN22" s="187"/>
      <c r="PWO22" s="187"/>
      <c r="PWP22" s="187"/>
      <c r="PWQ22" s="187"/>
      <c r="PWR22" s="187"/>
      <c r="PWS22" s="187"/>
      <c r="PWT22" s="187"/>
      <c r="PWU22" s="187"/>
      <c r="PWV22" s="187"/>
      <c r="PWW22" s="187"/>
      <c r="PWX22" s="187"/>
      <c r="PWY22" s="187"/>
      <c r="PWZ22" s="187"/>
      <c r="PXA22" s="187"/>
      <c r="PXB22" s="187"/>
      <c r="PXC22" s="187"/>
      <c r="PXD22" s="187"/>
      <c r="PXE22" s="187"/>
      <c r="PXF22" s="187"/>
      <c r="PXG22" s="187"/>
      <c r="PXH22" s="187"/>
      <c r="PXI22" s="187"/>
      <c r="PXJ22" s="187"/>
      <c r="PXK22" s="187"/>
      <c r="PXL22" s="187"/>
      <c r="PXM22" s="187"/>
      <c r="PXN22" s="187"/>
      <c r="PXO22" s="187"/>
      <c r="PXP22" s="187"/>
      <c r="PXQ22" s="187"/>
      <c r="PXR22" s="187"/>
      <c r="PXS22" s="187"/>
      <c r="PXT22" s="187"/>
      <c r="PXU22" s="187"/>
      <c r="PXV22" s="187"/>
      <c r="PXW22" s="187"/>
      <c r="PXX22" s="187"/>
      <c r="PXY22" s="187"/>
      <c r="PXZ22" s="187"/>
      <c r="PYA22" s="187"/>
      <c r="PYB22" s="187"/>
      <c r="PYC22" s="187"/>
      <c r="PYD22" s="187"/>
      <c r="PYE22" s="187"/>
      <c r="PYF22" s="187"/>
      <c r="PYG22" s="187"/>
      <c r="PYH22" s="187"/>
      <c r="PYI22" s="187"/>
      <c r="PYJ22" s="187"/>
      <c r="PYK22" s="187"/>
      <c r="PYL22" s="187"/>
      <c r="PYM22" s="187"/>
      <c r="PYN22" s="187"/>
      <c r="PYO22" s="187"/>
      <c r="PYP22" s="187"/>
      <c r="PYQ22" s="187"/>
      <c r="PYR22" s="187"/>
      <c r="PYS22" s="187"/>
      <c r="PYT22" s="187"/>
      <c r="PYU22" s="187"/>
      <c r="PYV22" s="187"/>
      <c r="PYW22" s="187"/>
      <c r="PYX22" s="187"/>
      <c r="PYY22" s="187"/>
      <c r="PYZ22" s="187"/>
      <c r="PZA22" s="187"/>
      <c r="PZB22" s="187"/>
      <c r="PZC22" s="187"/>
      <c r="PZD22" s="187"/>
      <c r="PZE22" s="187"/>
      <c r="PZF22" s="187"/>
      <c r="PZG22" s="187"/>
      <c r="PZH22" s="187"/>
      <c r="PZI22" s="187"/>
      <c r="PZJ22" s="187"/>
      <c r="PZK22" s="187"/>
      <c r="PZL22" s="187"/>
      <c r="PZM22" s="187"/>
      <c r="PZN22" s="187"/>
      <c r="PZO22" s="187"/>
      <c r="PZP22" s="187"/>
      <c r="PZQ22" s="187"/>
      <c r="PZR22" s="187"/>
      <c r="PZS22" s="187"/>
      <c r="PZT22" s="187"/>
      <c r="PZU22" s="187"/>
      <c r="PZV22" s="187"/>
      <c r="PZW22" s="187"/>
      <c r="PZX22" s="187"/>
      <c r="PZY22" s="187"/>
      <c r="PZZ22" s="187"/>
      <c r="QAA22" s="187"/>
      <c r="QAB22" s="187"/>
      <c r="QAC22" s="187"/>
      <c r="QAD22" s="187"/>
      <c r="QAE22" s="187"/>
      <c r="QAF22" s="187"/>
      <c r="QAG22" s="187"/>
      <c r="QAH22" s="187"/>
      <c r="QAI22" s="187"/>
      <c r="QAJ22" s="187"/>
      <c r="QAK22" s="187"/>
      <c r="QAL22" s="187"/>
      <c r="QAM22" s="187"/>
      <c r="QAN22" s="187"/>
      <c r="QAO22" s="187"/>
      <c r="QAP22" s="187"/>
      <c r="QAQ22" s="187"/>
      <c r="QAR22" s="187"/>
      <c r="QAS22" s="187"/>
      <c r="QAT22" s="187"/>
      <c r="QAU22" s="187"/>
      <c r="QAV22" s="187"/>
      <c r="QAW22" s="187"/>
      <c r="QAX22" s="187"/>
      <c r="QAY22" s="187"/>
      <c r="QAZ22" s="187"/>
      <c r="QBA22" s="187"/>
      <c r="QBB22" s="187"/>
      <c r="QBC22" s="187"/>
      <c r="QBD22" s="187"/>
      <c r="QBE22" s="187"/>
      <c r="QBF22" s="187"/>
      <c r="QBG22" s="187"/>
      <c r="QBH22" s="187"/>
      <c r="QBI22" s="187"/>
      <c r="QBJ22" s="187"/>
      <c r="QBK22" s="187"/>
      <c r="QBL22" s="187"/>
      <c r="QBM22" s="187"/>
      <c r="QBN22" s="187"/>
      <c r="QBO22" s="187"/>
      <c r="QBP22" s="187"/>
      <c r="QBQ22" s="187"/>
      <c r="QBR22" s="187"/>
      <c r="QBS22" s="187"/>
      <c r="QBT22" s="187"/>
      <c r="QBU22" s="187"/>
      <c r="QBV22" s="187"/>
      <c r="QBW22" s="187"/>
      <c r="QBX22" s="187"/>
      <c r="QBY22" s="187"/>
      <c r="QBZ22" s="187"/>
      <c r="QCA22" s="187"/>
      <c r="QCB22" s="187"/>
      <c r="QCC22" s="187"/>
      <c r="QCD22" s="187"/>
      <c r="QCE22" s="187"/>
      <c r="QCF22" s="187"/>
      <c r="QCG22" s="187"/>
      <c r="QCH22" s="187"/>
      <c r="QCI22" s="187"/>
      <c r="QCJ22" s="187"/>
      <c r="QCK22" s="187"/>
      <c r="QCL22" s="187"/>
      <c r="QCM22" s="187"/>
      <c r="QCN22" s="187"/>
      <c r="QCO22" s="187"/>
      <c r="QCP22" s="187"/>
      <c r="QCQ22" s="187"/>
      <c r="QCR22" s="187"/>
      <c r="QCS22" s="187"/>
      <c r="QCT22" s="187"/>
      <c r="QCU22" s="187"/>
      <c r="QCV22" s="187"/>
      <c r="QCW22" s="187"/>
      <c r="QCX22" s="187"/>
      <c r="QCY22" s="187"/>
      <c r="QCZ22" s="187"/>
      <c r="QDA22" s="187"/>
      <c r="QDB22" s="187"/>
      <c r="QDC22" s="187"/>
      <c r="QDD22" s="187"/>
      <c r="QDE22" s="187"/>
      <c r="QDF22" s="187"/>
      <c r="QDG22" s="187"/>
      <c r="QDH22" s="187"/>
      <c r="QDI22" s="187"/>
      <c r="QDJ22" s="187"/>
      <c r="QDK22" s="187"/>
      <c r="QDL22" s="187"/>
      <c r="QDM22" s="187"/>
      <c r="QDN22" s="187"/>
      <c r="QDO22" s="187"/>
      <c r="QDP22" s="187"/>
      <c r="QDQ22" s="187"/>
      <c r="QDR22" s="187"/>
      <c r="QDS22" s="187"/>
      <c r="QDT22" s="187"/>
      <c r="QDU22" s="187"/>
      <c r="QDV22" s="187"/>
      <c r="QDW22" s="187"/>
      <c r="QDX22" s="187"/>
      <c r="QDY22" s="187"/>
      <c r="QDZ22" s="187"/>
      <c r="QEA22" s="187"/>
      <c r="QEB22" s="187"/>
      <c r="QEC22" s="187"/>
      <c r="QED22" s="187"/>
      <c r="QEE22" s="187"/>
      <c r="QEF22" s="187"/>
      <c r="QEG22" s="187"/>
      <c r="QEH22" s="187"/>
      <c r="QEI22" s="187"/>
      <c r="QEJ22" s="187"/>
      <c r="QEK22" s="187"/>
      <c r="QEL22" s="187"/>
      <c r="QEM22" s="187"/>
      <c r="QEN22" s="187"/>
      <c r="QEO22" s="187"/>
      <c r="QEP22" s="187"/>
      <c r="QEQ22" s="187"/>
      <c r="QER22" s="187"/>
      <c r="QES22" s="187"/>
      <c r="QET22" s="187"/>
      <c r="QEU22" s="187"/>
      <c r="QEV22" s="187"/>
      <c r="QEW22" s="187"/>
      <c r="QEX22" s="187"/>
      <c r="QEY22" s="187"/>
      <c r="QEZ22" s="187"/>
      <c r="QFA22" s="187"/>
      <c r="QFB22" s="187"/>
      <c r="QFC22" s="187"/>
      <c r="QFD22" s="187"/>
      <c r="QFE22" s="187"/>
      <c r="QFF22" s="187"/>
      <c r="QFG22" s="187"/>
      <c r="QFH22" s="187"/>
      <c r="QFI22" s="187"/>
      <c r="QFJ22" s="187"/>
      <c r="QFK22" s="187"/>
      <c r="QFL22" s="187"/>
      <c r="QFM22" s="187"/>
      <c r="QFN22" s="187"/>
      <c r="QFO22" s="187"/>
      <c r="QFP22" s="187"/>
      <c r="QFQ22" s="187"/>
      <c r="QFR22" s="187"/>
      <c r="QFS22" s="187"/>
      <c r="QFT22" s="187"/>
      <c r="QFU22" s="187"/>
      <c r="QFV22" s="187"/>
      <c r="QFW22" s="187"/>
      <c r="QFX22" s="187"/>
      <c r="QFY22" s="187"/>
      <c r="QFZ22" s="187"/>
      <c r="QGA22" s="187"/>
      <c r="QGB22" s="187"/>
      <c r="QGC22" s="187"/>
      <c r="QGD22" s="187"/>
      <c r="QGE22" s="187"/>
      <c r="QGF22" s="187"/>
      <c r="QGG22" s="187"/>
      <c r="QGH22" s="187"/>
      <c r="QGI22" s="187"/>
      <c r="QGJ22" s="187"/>
      <c r="QGK22" s="187"/>
      <c r="QGL22" s="187"/>
      <c r="QGM22" s="187"/>
      <c r="QGN22" s="187"/>
      <c r="QGO22" s="187"/>
      <c r="QGP22" s="187"/>
      <c r="QGQ22" s="187"/>
      <c r="QGR22" s="187"/>
      <c r="QGS22" s="187"/>
      <c r="QGT22" s="187"/>
      <c r="QGU22" s="187"/>
      <c r="QGV22" s="187"/>
      <c r="QGW22" s="187"/>
      <c r="QGX22" s="187"/>
      <c r="QGY22" s="187"/>
      <c r="QGZ22" s="187"/>
      <c r="QHA22" s="187"/>
      <c r="QHB22" s="187"/>
      <c r="QHC22" s="187"/>
      <c r="QHD22" s="187"/>
      <c r="QHE22" s="187"/>
      <c r="QHF22" s="187"/>
      <c r="QHG22" s="187"/>
      <c r="QHH22" s="187"/>
      <c r="QHI22" s="187"/>
      <c r="QHJ22" s="187"/>
      <c r="QHK22" s="187"/>
      <c r="QHL22" s="187"/>
      <c r="QHM22" s="187"/>
      <c r="QHN22" s="187"/>
      <c r="QHO22" s="187"/>
      <c r="QHP22" s="187"/>
      <c r="QHQ22" s="187"/>
      <c r="QHR22" s="187"/>
      <c r="QHS22" s="187"/>
      <c r="QHT22" s="187"/>
      <c r="QHU22" s="187"/>
      <c r="QHV22" s="187"/>
      <c r="QHW22" s="187"/>
      <c r="QHX22" s="187"/>
      <c r="QHY22" s="187"/>
      <c r="QHZ22" s="187"/>
      <c r="QIA22" s="187"/>
      <c r="QIB22" s="187"/>
      <c r="QIC22" s="187"/>
      <c r="QID22" s="187"/>
      <c r="QIE22" s="187"/>
      <c r="QIF22" s="187"/>
      <c r="QIG22" s="187"/>
      <c r="QIH22" s="187"/>
      <c r="QII22" s="187"/>
      <c r="QIJ22" s="187"/>
      <c r="QIK22" s="187"/>
      <c r="QIL22" s="187"/>
      <c r="QIM22" s="187"/>
      <c r="QIN22" s="187"/>
      <c r="QIO22" s="187"/>
      <c r="QIP22" s="187"/>
      <c r="QIQ22" s="187"/>
      <c r="QIR22" s="187"/>
      <c r="QIS22" s="187"/>
      <c r="QIT22" s="187"/>
      <c r="QIU22" s="187"/>
      <c r="QIV22" s="187"/>
      <c r="QIW22" s="187"/>
      <c r="QIX22" s="187"/>
      <c r="QIY22" s="187"/>
      <c r="QIZ22" s="187"/>
      <c r="QJA22" s="187"/>
      <c r="QJB22" s="187"/>
      <c r="QJC22" s="187"/>
      <c r="QJD22" s="187"/>
      <c r="QJE22" s="187"/>
      <c r="QJF22" s="187"/>
      <c r="QJG22" s="187"/>
      <c r="QJH22" s="187"/>
      <c r="QJI22" s="187"/>
      <c r="QJJ22" s="187"/>
      <c r="QJK22" s="187"/>
      <c r="QJL22" s="187"/>
      <c r="QJM22" s="187"/>
      <c r="QJN22" s="187"/>
      <c r="QJO22" s="187"/>
      <c r="QJP22" s="187"/>
      <c r="QJQ22" s="187"/>
      <c r="QJR22" s="187"/>
      <c r="QJS22" s="187"/>
      <c r="QJT22" s="187"/>
      <c r="QJU22" s="187"/>
      <c r="QJV22" s="187"/>
      <c r="QJW22" s="187"/>
      <c r="QJX22" s="187"/>
      <c r="QJY22" s="187"/>
      <c r="QJZ22" s="187"/>
      <c r="QKA22" s="187"/>
      <c r="QKB22" s="187"/>
      <c r="QKC22" s="187"/>
      <c r="QKD22" s="187"/>
      <c r="QKE22" s="187"/>
      <c r="QKF22" s="187"/>
      <c r="QKG22" s="187"/>
      <c r="QKH22" s="187"/>
      <c r="QKI22" s="187"/>
      <c r="QKJ22" s="187"/>
      <c r="QKK22" s="187"/>
      <c r="QKL22" s="187"/>
      <c r="QKM22" s="187"/>
      <c r="QKN22" s="187"/>
      <c r="QKO22" s="187"/>
      <c r="QKP22" s="187"/>
      <c r="QKQ22" s="187"/>
      <c r="QKR22" s="187"/>
      <c r="QKS22" s="187"/>
      <c r="QKT22" s="187"/>
      <c r="QKU22" s="187"/>
      <c r="QKV22" s="187"/>
      <c r="QKW22" s="187"/>
      <c r="QKX22" s="187"/>
      <c r="QKY22" s="187"/>
      <c r="QKZ22" s="187"/>
      <c r="QLA22" s="187"/>
      <c r="QLB22" s="187"/>
      <c r="QLC22" s="187"/>
      <c r="QLD22" s="187"/>
      <c r="QLE22" s="187"/>
      <c r="QLF22" s="187"/>
      <c r="QLG22" s="187"/>
      <c r="QLH22" s="187"/>
      <c r="QLI22" s="187"/>
      <c r="QLJ22" s="187"/>
      <c r="QLK22" s="187"/>
      <c r="QLL22" s="187"/>
      <c r="QLM22" s="187"/>
      <c r="QLN22" s="187"/>
      <c r="QLO22" s="187"/>
      <c r="QLP22" s="187"/>
      <c r="QLQ22" s="187"/>
      <c r="QLR22" s="187"/>
      <c r="QLS22" s="187"/>
      <c r="QLT22" s="187"/>
      <c r="QLU22" s="187"/>
      <c r="QLV22" s="187"/>
      <c r="QLW22" s="187"/>
      <c r="QLX22" s="187"/>
      <c r="QLY22" s="187"/>
      <c r="QLZ22" s="187"/>
      <c r="QMA22" s="187"/>
      <c r="QMB22" s="187"/>
      <c r="QMC22" s="187"/>
      <c r="QMD22" s="187"/>
      <c r="QME22" s="187"/>
      <c r="QMF22" s="187"/>
      <c r="QMG22" s="187"/>
      <c r="QMH22" s="187"/>
      <c r="QMI22" s="187"/>
      <c r="QMJ22" s="187"/>
      <c r="QMK22" s="187"/>
      <c r="QML22" s="187"/>
      <c r="QMM22" s="187"/>
      <c r="QMN22" s="187"/>
      <c r="QMO22" s="187"/>
      <c r="QMP22" s="187"/>
      <c r="QMQ22" s="187"/>
      <c r="QMR22" s="187"/>
      <c r="QMS22" s="187"/>
      <c r="QMT22" s="187"/>
      <c r="QMU22" s="187"/>
      <c r="QMV22" s="187"/>
      <c r="QMW22" s="187"/>
      <c r="QMX22" s="187"/>
      <c r="QMY22" s="187"/>
      <c r="QMZ22" s="187"/>
      <c r="QNA22" s="187"/>
      <c r="QNB22" s="187"/>
      <c r="QNC22" s="187"/>
      <c r="QND22" s="187"/>
      <c r="QNE22" s="187"/>
      <c r="QNF22" s="187"/>
      <c r="QNG22" s="187"/>
      <c r="QNH22" s="187"/>
      <c r="QNI22" s="187"/>
      <c r="QNJ22" s="187"/>
      <c r="QNK22" s="187"/>
      <c r="QNL22" s="187"/>
      <c r="QNM22" s="187"/>
      <c r="QNN22" s="187"/>
      <c r="QNO22" s="187"/>
      <c r="QNP22" s="187"/>
      <c r="QNQ22" s="187"/>
      <c r="QNR22" s="187"/>
      <c r="QNS22" s="187"/>
      <c r="QNT22" s="187"/>
      <c r="QNU22" s="187"/>
      <c r="QNV22" s="187"/>
      <c r="QNW22" s="187"/>
      <c r="QNX22" s="187"/>
      <c r="QNY22" s="187"/>
      <c r="QNZ22" s="187"/>
      <c r="QOA22" s="187"/>
      <c r="QOB22" s="187"/>
      <c r="QOC22" s="187"/>
      <c r="QOD22" s="187"/>
      <c r="QOE22" s="187"/>
      <c r="QOF22" s="187"/>
      <c r="QOG22" s="187"/>
      <c r="QOH22" s="187"/>
      <c r="QOI22" s="187"/>
      <c r="QOJ22" s="187"/>
      <c r="QOK22" s="187"/>
      <c r="QOL22" s="187"/>
      <c r="QOM22" s="187"/>
      <c r="QON22" s="187"/>
      <c r="QOO22" s="187"/>
      <c r="QOP22" s="187"/>
      <c r="QOQ22" s="187"/>
      <c r="QOR22" s="187"/>
      <c r="QOS22" s="187"/>
      <c r="QOT22" s="187"/>
      <c r="QOU22" s="187"/>
      <c r="QOV22" s="187"/>
      <c r="QOW22" s="187"/>
      <c r="QOX22" s="187"/>
      <c r="QOY22" s="187"/>
      <c r="QOZ22" s="187"/>
      <c r="QPA22" s="187"/>
      <c r="QPB22" s="187"/>
      <c r="QPC22" s="187"/>
      <c r="QPD22" s="187"/>
      <c r="QPE22" s="187"/>
      <c r="QPF22" s="187"/>
      <c r="QPG22" s="187"/>
      <c r="QPH22" s="187"/>
      <c r="QPI22" s="187"/>
      <c r="QPJ22" s="187"/>
      <c r="QPK22" s="187"/>
      <c r="QPL22" s="187"/>
      <c r="QPM22" s="187"/>
      <c r="QPN22" s="187"/>
      <c r="QPO22" s="187"/>
      <c r="QPP22" s="187"/>
      <c r="QPQ22" s="187"/>
      <c r="QPR22" s="187"/>
      <c r="QPS22" s="187"/>
      <c r="QPT22" s="187"/>
      <c r="QPU22" s="187"/>
      <c r="QPV22" s="187"/>
      <c r="QPW22" s="187"/>
      <c r="QPX22" s="187"/>
      <c r="QPY22" s="187"/>
      <c r="QPZ22" s="187"/>
      <c r="QQA22" s="187"/>
      <c r="QQB22" s="187"/>
      <c r="QQC22" s="187"/>
      <c r="QQD22" s="187"/>
      <c r="QQE22" s="187"/>
      <c r="QQF22" s="187"/>
      <c r="QQG22" s="187"/>
      <c r="QQH22" s="187"/>
      <c r="QQI22" s="187"/>
      <c r="QQJ22" s="187"/>
      <c r="QQK22" s="187"/>
      <c r="QQL22" s="187"/>
      <c r="QQM22" s="187"/>
      <c r="QQN22" s="187"/>
      <c r="QQO22" s="187"/>
      <c r="QQP22" s="187"/>
      <c r="QQQ22" s="187"/>
      <c r="QQR22" s="187"/>
      <c r="QQS22" s="187"/>
      <c r="QQT22" s="187"/>
      <c r="QQU22" s="187"/>
      <c r="QQV22" s="187"/>
      <c r="QQW22" s="187"/>
      <c r="QQX22" s="187"/>
      <c r="QQY22" s="187"/>
      <c r="QQZ22" s="187"/>
      <c r="QRA22" s="187"/>
      <c r="QRB22" s="187"/>
      <c r="QRC22" s="187"/>
      <c r="QRD22" s="187"/>
      <c r="QRE22" s="187"/>
      <c r="QRF22" s="187"/>
      <c r="QRG22" s="187"/>
      <c r="QRH22" s="187"/>
      <c r="QRI22" s="187"/>
      <c r="QRJ22" s="187"/>
      <c r="QRK22" s="187"/>
      <c r="QRL22" s="187"/>
      <c r="QRM22" s="187"/>
      <c r="QRN22" s="187"/>
      <c r="QRO22" s="187"/>
      <c r="QRP22" s="187"/>
      <c r="QRQ22" s="187"/>
      <c r="QRR22" s="187"/>
      <c r="QRS22" s="187"/>
      <c r="QRT22" s="187"/>
      <c r="QRU22" s="187"/>
      <c r="QRV22" s="187"/>
      <c r="QRW22" s="187"/>
      <c r="QRX22" s="187"/>
      <c r="QRY22" s="187"/>
      <c r="QRZ22" s="187"/>
      <c r="QSA22" s="187"/>
      <c r="QSB22" s="187"/>
      <c r="QSC22" s="187"/>
      <c r="QSD22" s="187"/>
      <c r="QSE22" s="187"/>
      <c r="QSF22" s="187"/>
      <c r="QSG22" s="187"/>
      <c r="QSH22" s="187"/>
      <c r="QSI22" s="187"/>
      <c r="QSJ22" s="187"/>
      <c r="QSK22" s="187"/>
      <c r="QSL22" s="187"/>
      <c r="QSM22" s="187"/>
      <c r="QSN22" s="187"/>
      <c r="QSO22" s="187"/>
      <c r="QSP22" s="187"/>
      <c r="QSQ22" s="187"/>
      <c r="QSR22" s="187"/>
      <c r="QSS22" s="187"/>
      <c r="QST22" s="187"/>
      <c r="QSU22" s="187"/>
      <c r="QSV22" s="187"/>
      <c r="QSW22" s="187"/>
      <c r="QSX22" s="187"/>
      <c r="QSY22" s="187"/>
      <c r="QSZ22" s="187"/>
      <c r="QTA22" s="187"/>
      <c r="QTB22" s="187"/>
      <c r="QTC22" s="187"/>
      <c r="QTD22" s="187"/>
      <c r="QTE22" s="187"/>
      <c r="QTF22" s="187"/>
      <c r="QTG22" s="187"/>
      <c r="QTH22" s="187"/>
      <c r="QTI22" s="187"/>
      <c r="QTJ22" s="187"/>
      <c r="QTK22" s="187"/>
      <c r="QTL22" s="187"/>
      <c r="QTM22" s="187"/>
      <c r="QTN22" s="187"/>
      <c r="QTO22" s="187"/>
      <c r="QTP22" s="187"/>
      <c r="QTQ22" s="187"/>
      <c r="QTR22" s="187"/>
      <c r="QTS22" s="187"/>
      <c r="QTT22" s="187"/>
      <c r="QTU22" s="187"/>
      <c r="QTV22" s="187"/>
      <c r="QTW22" s="187"/>
      <c r="QTX22" s="187"/>
      <c r="QTY22" s="187"/>
      <c r="QTZ22" s="187"/>
      <c r="QUA22" s="187"/>
      <c r="QUB22" s="187"/>
      <c r="QUC22" s="187"/>
      <c r="QUD22" s="187"/>
      <c r="QUE22" s="187"/>
      <c r="QUF22" s="187"/>
      <c r="QUG22" s="187"/>
      <c r="QUH22" s="187"/>
      <c r="QUI22" s="187"/>
      <c r="QUJ22" s="187"/>
      <c r="QUK22" s="187"/>
      <c r="QUL22" s="187"/>
      <c r="QUM22" s="187"/>
      <c r="QUN22" s="187"/>
      <c r="QUO22" s="187"/>
      <c r="QUP22" s="187"/>
      <c r="QUQ22" s="187"/>
      <c r="QUR22" s="187"/>
      <c r="QUS22" s="187"/>
      <c r="QUT22" s="187"/>
      <c r="QUU22" s="187"/>
      <c r="QUV22" s="187"/>
      <c r="QUW22" s="187"/>
      <c r="QUX22" s="187"/>
      <c r="QUY22" s="187"/>
      <c r="QUZ22" s="187"/>
      <c r="QVA22" s="187"/>
      <c r="QVB22" s="187"/>
      <c r="QVC22" s="187"/>
      <c r="QVD22" s="187"/>
      <c r="QVE22" s="187"/>
      <c r="QVF22" s="187"/>
      <c r="QVG22" s="187"/>
      <c r="QVH22" s="187"/>
      <c r="QVI22" s="187"/>
      <c r="QVJ22" s="187"/>
      <c r="QVK22" s="187"/>
      <c r="QVL22" s="187"/>
      <c r="QVM22" s="187"/>
      <c r="QVN22" s="187"/>
      <c r="QVO22" s="187"/>
      <c r="QVP22" s="187"/>
      <c r="QVQ22" s="187"/>
      <c r="QVR22" s="187"/>
      <c r="QVS22" s="187"/>
      <c r="QVT22" s="187"/>
      <c r="QVU22" s="187"/>
      <c r="QVV22" s="187"/>
      <c r="QVW22" s="187"/>
      <c r="QVX22" s="187"/>
      <c r="QVY22" s="187"/>
      <c r="QVZ22" s="187"/>
      <c r="QWA22" s="187"/>
      <c r="QWB22" s="187"/>
      <c r="QWC22" s="187"/>
      <c r="QWD22" s="187"/>
      <c r="QWE22" s="187"/>
      <c r="QWF22" s="187"/>
      <c r="QWG22" s="187"/>
      <c r="QWH22" s="187"/>
      <c r="QWI22" s="187"/>
      <c r="QWJ22" s="187"/>
      <c r="QWK22" s="187"/>
      <c r="QWL22" s="187"/>
      <c r="QWM22" s="187"/>
      <c r="QWN22" s="187"/>
      <c r="QWO22" s="187"/>
      <c r="QWP22" s="187"/>
      <c r="QWQ22" s="187"/>
      <c r="QWR22" s="187"/>
      <c r="QWS22" s="187"/>
      <c r="QWT22" s="187"/>
      <c r="QWU22" s="187"/>
      <c r="QWV22" s="187"/>
      <c r="QWW22" s="187"/>
      <c r="QWX22" s="187"/>
      <c r="QWY22" s="187"/>
      <c r="QWZ22" s="187"/>
      <c r="QXA22" s="187"/>
      <c r="QXB22" s="187"/>
      <c r="QXC22" s="187"/>
      <c r="QXD22" s="187"/>
      <c r="QXE22" s="187"/>
      <c r="QXF22" s="187"/>
      <c r="QXG22" s="187"/>
      <c r="QXH22" s="187"/>
      <c r="QXI22" s="187"/>
      <c r="QXJ22" s="187"/>
      <c r="QXK22" s="187"/>
      <c r="QXL22" s="187"/>
      <c r="QXM22" s="187"/>
      <c r="QXN22" s="187"/>
      <c r="QXO22" s="187"/>
      <c r="QXP22" s="187"/>
      <c r="QXQ22" s="187"/>
      <c r="QXR22" s="187"/>
      <c r="QXS22" s="187"/>
      <c r="QXT22" s="187"/>
      <c r="QXU22" s="187"/>
      <c r="QXV22" s="187"/>
      <c r="QXW22" s="187"/>
      <c r="QXX22" s="187"/>
      <c r="QXY22" s="187"/>
      <c r="QXZ22" s="187"/>
      <c r="QYA22" s="187"/>
      <c r="QYB22" s="187"/>
      <c r="QYC22" s="187"/>
      <c r="QYD22" s="187"/>
      <c r="QYE22" s="187"/>
      <c r="QYF22" s="187"/>
      <c r="QYG22" s="187"/>
      <c r="QYH22" s="187"/>
      <c r="QYI22" s="187"/>
      <c r="QYJ22" s="187"/>
      <c r="QYK22" s="187"/>
      <c r="QYL22" s="187"/>
      <c r="QYM22" s="187"/>
      <c r="QYN22" s="187"/>
      <c r="QYO22" s="187"/>
      <c r="QYP22" s="187"/>
      <c r="QYQ22" s="187"/>
      <c r="QYR22" s="187"/>
      <c r="QYS22" s="187"/>
      <c r="QYT22" s="187"/>
      <c r="QYU22" s="187"/>
      <c r="QYV22" s="187"/>
      <c r="QYW22" s="187"/>
      <c r="QYX22" s="187"/>
      <c r="QYY22" s="187"/>
      <c r="QYZ22" s="187"/>
      <c r="QZA22" s="187"/>
      <c r="QZB22" s="187"/>
      <c r="QZC22" s="187"/>
      <c r="QZD22" s="187"/>
      <c r="QZE22" s="187"/>
      <c r="QZF22" s="187"/>
      <c r="QZG22" s="187"/>
      <c r="QZH22" s="187"/>
      <c r="QZI22" s="187"/>
      <c r="QZJ22" s="187"/>
      <c r="QZK22" s="187"/>
      <c r="QZL22" s="187"/>
      <c r="QZM22" s="187"/>
      <c r="QZN22" s="187"/>
      <c r="QZO22" s="187"/>
      <c r="QZP22" s="187"/>
      <c r="QZQ22" s="187"/>
      <c r="QZR22" s="187"/>
      <c r="QZS22" s="187"/>
      <c r="QZT22" s="187"/>
      <c r="QZU22" s="187"/>
      <c r="QZV22" s="187"/>
      <c r="QZW22" s="187"/>
      <c r="QZX22" s="187"/>
      <c r="QZY22" s="187"/>
      <c r="QZZ22" s="187"/>
      <c r="RAA22" s="187"/>
      <c r="RAB22" s="187"/>
      <c r="RAC22" s="187"/>
      <c r="RAD22" s="187"/>
      <c r="RAE22" s="187"/>
      <c r="RAF22" s="187"/>
      <c r="RAG22" s="187"/>
      <c r="RAH22" s="187"/>
      <c r="RAI22" s="187"/>
      <c r="RAJ22" s="187"/>
      <c r="RAK22" s="187"/>
      <c r="RAL22" s="187"/>
      <c r="RAM22" s="187"/>
      <c r="RAN22" s="187"/>
      <c r="RAO22" s="187"/>
      <c r="RAP22" s="187"/>
      <c r="RAQ22" s="187"/>
      <c r="RAR22" s="187"/>
      <c r="RAS22" s="187"/>
      <c r="RAT22" s="187"/>
      <c r="RAU22" s="187"/>
      <c r="RAV22" s="187"/>
      <c r="RAW22" s="187"/>
      <c r="RAX22" s="187"/>
      <c r="RAY22" s="187"/>
      <c r="RAZ22" s="187"/>
      <c r="RBA22" s="187"/>
      <c r="RBB22" s="187"/>
      <c r="RBC22" s="187"/>
      <c r="RBD22" s="187"/>
      <c r="RBE22" s="187"/>
      <c r="RBF22" s="187"/>
      <c r="RBG22" s="187"/>
      <c r="RBH22" s="187"/>
      <c r="RBI22" s="187"/>
      <c r="RBJ22" s="187"/>
      <c r="RBK22" s="187"/>
      <c r="RBL22" s="187"/>
      <c r="RBM22" s="187"/>
      <c r="RBN22" s="187"/>
      <c r="RBO22" s="187"/>
      <c r="RBP22" s="187"/>
      <c r="RBQ22" s="187"/>
      <c r="RBR22" s="187"/>
      <c r="RBS22" s="187"/>
      <c r="RBT22" s="187"/>
      <c r="RBU22" s="187"/>
      <c r="RBV22" s="187"/>
      <c r="RBW22" s="187"/>
      <c r="RBX22" s="187"/>
      <c r="RBY22" s="187"/>
      <c r="RBZ22" s="187"/>
      <c r="RCA22" s="187"/>
      <c r="RCB22" s="187"/>
      <c r="RCC22" s="187"/>
      <c r="RCD22" s="187"/>
      <c r="RCE22" s="187"/>
      <c r="RCF22" s="187"/>
      <c r="RCG22" s="187"/>
      <c r="RCH22" s="187"/>
      <c r="RCI22" s="187"/>
      <c r="RCJ22" s="187"/>
      <c r="RCK22" s="187"/>
      <c r="RCL22" s="187"/>
      <c r="RCM22" s="187"/>
      <c r="RCN22" s="187"/>
      <c r="RCO22" s="187"/>
      <c r="RCP22" s="187"/>
      <c r="RCQ22" s="187"/>
      <c r="RCR22" s="187"/>
      <c r="RCS22" s="187"/>
      <c r="RCT22" s="187"/>
      <c r="RCU22" s="187"/>
      <c r="RCV22" s="187"/>
      <c r="RCW22" s="187"/>
      <c r="RCX22" s="187"/>
      <c r="RCY22" s="187"/>
      <c r="RCZ22" s="187"/>
      <c r="RDA22" s="187"/>
      <c r="RDB22" s="187"/>
      <c r="RDC22" s="187"/>
      <c r="RDD22" s="187"/>
      <c r="RDE22" s="187"/>
      <c r="RDF22" s="187"/>
      <c r="RDG22" s="187"/>
      <c r="RDH22" s="187"/>
      <c r="RDI22" s="187"/>
      <c r="RDJ22" s="187"/>
      <c r="RDK22" s="187"/>
      <c r="RDL22" s="187"/>
      <c r="RDM22" s="187"/>
      <c r="RDN22" s="187"/>
      <c r="RDO22" s="187"/>
      <c r="RDP22" s="187"/>
      <c r="RDQ22" s="187"/>
      <c r="RDR22" s="187"/>
      <c r="RDS22" s="187"/>
      <c r="RDT22" s="187"/>
      <c r="RDU22" s="187"/>
      <c r="RDV22" s="187"/>
      <c r="RDW22" s="187"/>
      <c r="RDX22" s="187"/>
      <c r="RDY22" s="187"/>
      <c r="RDZ22" s="187"/>
      <c r="REA22" s="187"/>
      <c r="REB22" s="187"/>
      <c r="REC22" s="187"/>
      <c r="RED22" s="187"/>
      <c r="REE22" s="187"/>
      <c r="REF22" s="187"/>
      <c r="REG22" s="187"/>
      <c r="REH22" s="187"/>
      <c r="REI22" s="187"/>
      <c r="REJ22" s="187"/>
      <c r="REK22" s="187"/>
      <c r="REL22" s="187"/>
      <c r="REM22" s="187"/>
      <c r="REN22" s="187"/>
      <c r="REO22" s="187"/>
      <c r="REP22" s="187"/>
      <c r="REQ22" s="187"/>
      <c r="RER22" s="187"/>
      <c r="RES22" s="187"/>
      <c r="RET22" s="187"/>
      <c r="REU22" s="187"/>
      <c r="REV22" s="187"/>
      <c r="REW22" s="187"/>
      <c r="REX22" s="187"/>
      <c r="REY22" s="187"/>
      <c r="REZ22" s="187"/>
      <c r="RFA22" s="187"/>
      <c r="RFB22" s="187"/>
      <c r="RFC22" s="187"/>
      <c r="RFD22" s="187"/>
      <c r="RFE22" s="187"/>
      <c r="RFF22" s="187"/>
      <c r="RFG22" s="187"/>
      <c r="RFH22" s="187"/>
      <c r="RFI22" s="187"/>
      <c r="RFJ22" s="187"/>
      <c r="RFK22" s="187"/>
      <c r="RFL22" s="187"/>
      <c r="RFM22" s="187"/>
      <c r="RFN22" s="187"/>
      <c r="RFO22" s="187"/>
      <c r="RFP22" s="187"/>
      <c r="RFQ22" s="187"/>
      <c r="RFR22" s="187"/>
      <c r="RFS22" s="187"/>
      <c r="RFT22" s="187"/>
      <c r="RFU22" s="187"/>
      <c r="RFV22" s="187"/>
      <c r="RFW22" s="187"/>
      <c r="RFX22" s="187"/>
      <c r="RFY22" s="187"/>
      <c r="RFZ22" s="187"/>
      <c r="RGA22" s="187"/>
      <c r="RGB22" s="187"/>
      <c r="RGC22" s="187"/>
      <c r="RGD22" s="187"/>
      <c r="RGE22" s="187"/>
      <c r="RGF22" s="187"/>
      <c r="RGG22" s="187"/>
      <c r="RGH22" s="187"/>
      <c r="RGI22" s="187"/>
      <c r="RGJ22" s="187"/>
      <c r="RGK22" s="187"/>
      <c r="RGL22" s="187"/>
      <c r="RGM22" s="187"/>
      <c r="RGN22" s="187"/>
      <c r="RGO22" s="187"/>
      <c r="RGP22" s="187"/>
      <c r="RGQ22" s="187"/>
      <c r="RGR22" s="187"/>
      <c r="RGS22" s="187"/>
      <c r="RGT22" s="187"/>
      <c r="RGU22" s="187"/>
      <c r="RGV22" s="187"/>
      <c r="RGW22" s="187"/>
      <c r="RGX22" s="187"/>
      <c r="RGY22" s="187"/>
      <c r="RGZ22" s="187"/>
      <c r="RHA22" s="187"/>
      <c r="RHB22" s="187"/>
      <c r="RHC22" s="187"/>
      <c r="RHD22" s="187"/>
      <c r="RHE22" s="187"/>
      <c r="RHF22" s="187"/>
      <c r="RHG22" s="187"/>
      <c r="RHH22" s="187"/>
      <c r="RHI22" s="187"/>
      <c r="RHJ22" s="187"/>
      <c r="RHK22" s="187"/>
      <c r="RHL22" s="187"/>
      <c r="RHM22" s="187"/>
      <c r="RHN22" s="187"/>
      <c r="RHO22" s="187"/>
      <c r="RHP22" s="187"/>
      <c r="RHQ22" s="187"/>
      <c r="RHR22" s="187"/>
      <c r="RHS22" s="187"/>
      <c r="RHT22" s="187"/>
      <c r="RHU22" s="187"/>
      <c r="RHV22" s="187"/>
      <c r="RHW22" s="187"/>
      <c r="RHX22" s="187"/>
      <c r="RHY22" s="187"/>
      <c r="RHZ22" s="187"/>
      <c r="RIA22" s="187"/>
      <c r="RIB22" s="187"/>
      <c r="RIC22" s="187"/>
      <c r="RID22" s="187"/>
      <c r="RIE22" s="187"/>
      <c r="RIF22" s="187"/>
      <c r="RIG22" s="187"/>
      <c r="RIH22" s="187"/>
      <c r="RII22" s="187"/>
      <c r="RIJ22" s="187"/>
      <c r="RIK22" s="187"/>
      <c r="RIL22" s="187"/>
      <c r="RIM22" s="187"/>
      <c r="RIN22" s="187"/>
      <c r="RIO22" s="187"/>
      <c r="RIP22" s="187"/>
      <c r="RIQ22" s="187"/>
      <c r="RIR22" s="187"/>
      <c r="RIS22" s="187"/>
      <c r="RIT22" s="187"/>
      <c r="RIU22" s="187"/>
      <c r="RIV22" s="187"/>
      <c r="RIW22" s="187"/>
      <c r="RIX22" s="187"/>
      <c r="RIY22" s="187"/>
      <c r="RIZ22" s="187"/>
      <c r="RJA22" s="187"/>
      <c r="RJB22" s="187"/>
      <c r="RJC22" s="187"/>
      <c r="RJD22" s="187"/>
      <c r="RJE22" s="187"/>
      <c r="RJF22" s="187"/>
      <c r="RJG22" s="187"/>
      <c r="RJH22" s="187"/>
      <c r="RJI22" s="187"/>
      <c r="RJJ22" s="187"/>
      <c r="RJK22" s="187"/>
      <c r="RJL22" s="187"/>
      <c r="RJM22" s="187"/>
      <c r="RJN22" s="187"/>
      <c r="RJO22" s="187"/>
      <c r="RJP22" s="187"/>
      <c r="RJQ22" s="187"/>
      <c r="RJR22" s="187"/>
      <c r="RJS22" s="187"/>
      <c r="RJT22" s="187"/>
      <c r="RJU22" s="187"/>
      <c r="RJV22" s="187"/>
      <c r="RJW22" s="187"/>
      <c r="RJX22" s="187"/>
      <c r="RJY22" s="187"/>
      <c r="RJZ22" s="187"/>
      <c r="RKA22" s="187"/>
      <c r="RKB22" s="187"/>
      <c r="RKC22" s="187"/>
      <c r="RKD22" s="187"/>
      <c r="RKE22" s="187"/>
      <c r="RKF22" s="187"/>
      <c r="RKG22" s="187"/>
      <c r="RKH22" s="187"/>
      <c r="RKI22" s="187"/>
      <c r="RKJ22" s="187"/>
      <c r="RKK22" s="187"/>
      <c r="RKL22" s="187"/>
      <c r="RKM22" s="187"/>
      <c r="RKN22" s="187"/>
      <c r="RKO22" s="187"/>
      <c r="RKP22" s="187"/>
      <c r="RKQ22" s="187"/>
      <c r="RKR22" s="187"/>
      <c r="RKS22" s="187"/>
      <c r="RKT22" s="187"/>
      <c r="RKU22" s="187"/>
      <c r="RKV22" s="187"/>
      <c r="RKW22" s="187"/>
      <c r="RKX22" s="187"/>
      <c r="RKY22" s="187"/>
      <c r="RKZ22" s="187"/>
      <c r="RLA22" s="187"/>
      <c r="RLB22" s="187"/>
      <c r="RLC22" s="187"/>
      <c r="RLD22" s="187"/>
      <c r="RLE22" s="187"/>
      <c r="RLF22" s="187"/>
      <c r="RLG22" s="187"/>
      <c r="RLH22" s="187"/>
      <c r="RLI22" s="187"/>
      <c r="RLJ22" s="187"/>
      <c r="RLK22" s="187"/>
      <c r="RLL22" s="187"/>
      <c r="RLM22" s="187"/>
      <c r="RLN22" s="187"/>
      <c r="RLO22" s="187"/>
      <c r="RLP22" s="187"/>
      <c r="RLQ22" s="187"/>
      <c r="RLR22" s="187"/>
      <c r="RLS22" s="187"/>
      <c r="RLT22" s="187"/>
      <c r="RLU22" s="187"/>
      <c r="RLV22" s="187"/>
      <c r="RLW22" s="187"/>
      <c r="RLX22" s="187"/>
      <c r="RLY22" s="187"/>
      <c r="RLZ22" s="187"/>
      <c r="RMA22" s="187"/>
      <c r="RMB22" s="187"/>
      <c r="RMC22" s="187"/>
      <c r="RMD22" s="187"/>
      <c r="RME22" s="187"/>
      <c r="RMF22" s="187"/>
      <c r="RMG22" s="187"/>
      <c r="RMH22" s="187"/>
      <c r="RMI22" s="187"/>
      <c r="RMJ22" s="187"/>
      <c r="RMK22" s="187"/>
      <c r="RML22" s="187"/>
      <c r="RMM22" s="187"/>
      <c r="RMN22" s="187"/>
      <c r="RMO22" s="187"/>
      <c r="RMP22" s="187"/>
      <c r="RMQ22" s="187"/>
      <c r="RMR22" s="187"/>
      <c r="RMS22" s="187"/>
      <c r="RMT22" s="187"/>
      <c r="RMU22" s="187"/>
      <c r="RMV22" s="187"/>
      <c r="RMW22" s="187"/>
      <c r="RMX22" s="187"/>
      <c r="RMY22" s="187"/>
      <c r="RMZ22" s="187"/>
      <c r="RNA22" s="187"/>
      <c r="RNB22" s="187"/>
      <c r="RNC22" s="187"/>
      <c r="RND22" s="187"/>
      <c r="RNE22" s="187"/>
      <c r="RNF22" s="187"/>
      <c r="RNG22" s="187"/>
      <c r="RNH22" s="187"/>
      <c r="RNI22" s="187"/>
      <c r="RNJ22" s="187"/>
      <c r="RNK22" s="187"/>
      <c r="RNL22" s="187"/>
      <c r="RNM22" s="187"/>
      <c r="RNN22" s="187"/>
      <c r="RNO22" s="187"/>
      <c r="RNP22" s="187"/>
      <c r="RNQ22" s="187"/>
      <c r="RNR22" s="187"/>
      <c r="RNS22" s="187"/>
      <c r="RNT22" s="187"/>
      <c r="RNU22" s="187"/>
      <c r="RNV22" s="187"/>
      <c r="RNW22" s="187"/>
      <c r="RNX22" s="187"/>
      <c r="RNY22" s="187"/>
      <c r="RNZ22" s="187"/>
      <c r="ROA22" s="187"/>
      <c r="ROB22" s="187"/>
      <c r="ROC22" s="187"/>
      <c r="ROD22" s="187"/>
      <c r="ROE22" s="187"/>
      <c r="ROF22" s="187"/>
      <c r="ROG22" s="187"/>
      <c r="ROH22" s="187"/>
      <c r="ROI22" s="187"/>
      <c r="ROJ22" s="187"/>
      <c r="ROK22" s="187"/>
      <c r="ROL22" s="187"/>
      <c r="ROM22" s="187"/>
      <c r="RON22" s="187"/>
      <c r="ROO22" s="187"/>
      <c r="ROP22" s="187"/>
      <c r="ROQ22" s="187"/>
      <c r="ROR22" s="187"/>
      <c r="ROS22" s="187"/>
      <c r="ROT22" s="187"/>
      <c r="ROU22" s="187"/>
      <c r="ROV22" s="187"/>
      <c r="ROW22" s="187"/>
      <c r="ROX22" s="187"/>
      <c r="ROY22" s="187"/>
      <c r="ROZ22" s="187"/>
      <c r="RPA22" s="187"/>
      <c r="RPB22" s="187"/>
      <c r="RPC22" s="187"/>
      <c r="RPD22" s="187"/>
      <c r="RPE22" s="187"/>
      <c r="RPF22" s="187"/>
      <c r="RPG22" s="187"/>
      <c r="RPH22" s="187"/>
      <c r="RPI22" s="187"/>
      <c r="RPJ22" s="187"/>
      <c r="RPK22" s="187"/>
      <c r="RPL22" s="187"/>
      <c r="RPM22" s="187"/>
      <c r="RPN22" s="187"/>
      <c r="RPO22" s="187"/>
      <c r="RPP22" s="187"/>
      <c r="RPQ22" s="187"/>
      <c r="RPR22" s="187"/>
      <c r="RPS22" s="187"/>
      <c r="RPT22" s="187"/>
      <c r="RPU22" s="187"/>
      <c r="RPV22" s="187"/>
      <c r="RPW22" s="187"/>
      <c r="RPX22" s="187"/>
      <c r="RPY22" s="187"/>
      <c r="RPZ22" s="187"/>
      <c r="RQA22" s="187"/>
      <c r="RQB22" s="187"/>
      <c r="RQC22" s="187"/>
      <c r="RQD22" s="187"/>
      <c r="RQE22" s="187"/>
      <c r="RQF22" s="187"/>
      <c r="RQG22" s="187"/>
      <c r="RQH22" s="187"/>
      <c r="RQI22" s="187"/>
      <c r="RQJ22" s="187"/>
      <c r="RQK22" s="187"/>
      <c r="RQL22" s="187"/>
      <c r="RQM22" s="187"/>
      <c r="RQN22" s="187"/>
      <c r="RQO22" s="187"/>
      <c r="RQP22" s="187"/>
      <c r="RQQ22" s="187"/>
      <c r="RQR22" s="187"/>
      <c r="RQS22" s="187"/>
      <c r="RQT22" s="187"/>
      <c r="RQU22" s="187"/>
      <c r="RQV22" s="187"/>
      <c r="RQW22" s="187"/>
      <c r="RQX22" s="187"/>
      <c r="RQY22" s="187"/>
      <c r="RQZ22" s="187"/>
      <c r="RRA22" s="187"/>
      <c r="RRB22" s="187"/>
      <c r="RRC22" s="187"/>
      <c r="RRD22" s="187"/>
      <c r="RRE22" s="187"/>
      <c r="RRF22" s="187"/>
      <c r="RRG22" s="187"/>
      <c r="RRH22" s="187"/>
      <c r="RRI22" s="187"/>
      <c r="RRJ22" s="187"/>
      <c r="RRK22" s="187"/>
      <c r="RRL22" s="187"/>
      <c r="RRM22" s="187"/>
      <c r="RRN22" s="187"/>
      <c r="RRO22" s="187"/>
      <c r="RRP22" s="187"/>
      <c r="RRQ22" s="187"/>
      <c r="RRR22" s="187"/>
      <c r="RRS22" s="187"/>
      <c r="RRT22" s="187"/>
      <c r="RRU22" s="187"/>
      <c r="RRV22" s="187"/>
      <c r="RRW22" s="187"/>
      <c r="RRX22" s="187"/>
      <c r="RRY22" s="187"/>
      <c r="RRZ22" s="187"/>
      <c r="RSA22" s="187"/>
      <c r="RSB22" s="187"/>
      <c r="RSC22" s="187"/>
      <c r="RSD22" s="187"/>
      <c r="RSE22" s="187"/>
      <c r="RSF22" s="187"/>
      <c r="RSG22" s="187"/>
      <c r="RSH22" s="187"/>
      <c r="RSI22" s="187"/>
      <c r="RSJ22" s="187"/>
      <c r="RSK22" s="187"/>
      <c r="RSL22" s="187"/>
      <c r="RSM22" s="187"/>
      <c r="RSN22" s="187"/>
      <c r="RSO22" s="187"/>
      <c r="RSP22" s="187"/>
      <c r="RSQ22" s="187"/>
      <c r="RSR22" s="187"/>
      <c r="RSS22" s="187"/>
      <c r="RST22" s="187"/>
      <c r="RSU22" s="187"/>
      <c r="RSV22" s="187"/>
      <c r="RSW22" s="187"/>
      <c r="RSX22" s="187"/>
      <c r="RSY22" s="187"/>
      <c r="RSZ22" s="187"/>
      <c r="RTA22" s="187"/>
      <c r="RTB22" s="187"/>
      <c r="RTC22" s="187"/>
      <c r="RTD22" s="187"/>
      <c r="RTE22" s="187"/>
      <c r="RTF22" s="187"/>
      <c r="RTG22" s="187"/>
      <c r="RTH22" s="187"/>
      <c r="RTI22" s="187"/>
      <c r="RTJ22" s="187"/>
      <c r="RTK22" s="187"/>
      <c r="RTL22" s="187"/>
      <c r="RTM22" s="187"/>
      <c r="RTN22" s="187"/>
      <c r="RTO22" s="187"/>
      <c r="RTP22" s="187"/>
      <c r="RTQ22" s="187"/>
      <c r="RTR22" s="187"/>
      <c r="RTS22" s="187"/>
      <c r="RTT22" s="187"/>
      <c r="RTU22" s="187"/>
      <c r="RTV22" s="187"/>
      <c r="RTW22" s="187"/>
      <c r="RTX22" s="187"/>
      <c r="RTY22" s="187"/>
      <c r="RTZ22" s="187"/>
      <c r="RUA22" s="187"/>
      <c r="RUB22" s="187"/>
      <c r="RUC22" s="187"/>
      <c r="RUD22" s="187"/>
      <c r="RUE22" s="187"/>
      <c r="RUF22" s="187"/>
      <c r="RUG22" s="187"/>
      <c r="RUH22" s="187"/>
      <c r="RUI22" s="187"/>
      <c r="RUJ22" s="187"/>
      <c r="RUK22" s="187"/>
      <c r="RUL22" s="187"/>
      <c r="RUM22" s="187"/>
      <c r="RUN22" s="187"/>
      <c r="RUO22" s="187"/>
      <c r="RUP22" s="187"/>
      <c r="RUQ22" s="187"/>
      <c r="RUR22" s="187"/>
      <c r="RUS22" s="187"/>
      <c r="RUT22" s="187"/>
      <c r="RUU22" s="187"/>
      <c r="RUV22" s="187"/>
      <c r="RUW22" s="187"/>
      <c r="RUX22" s="187"/>
      <c r="RUY22" s="187"/>
      <c r="RUZ22" s="187"/>
      <c r="RVA22" s="187"/>
      <c r="RVB22" s="187"/>
      <c r="RVC22" s="187"/>
      <c r="RVD22" s="187"/>
      <c r="RVE22" s="187"/>
      <c r="RVF22" s="187"/>
      <c r="RVG22" s="187"/>
      <c r="RVH22" s="187"/>
      <c r="RVI22" s="187"/>
      <c r="RVJ22" s="187"/>
      <c r="RVK22" s="187"/>
      <c r="RVL22" s="187"/>
      <c r="RVM22" s="187"/>
      <c r="RVN22" s="187"/>
      <c r="RVO22" s="187"/>
      <c r="RVP22" s="187"/>
      <c r="RVQ22" s="187"/>
      <c r="RVR22" s="187"/>
      <c r="RVS22" s="187"/>
      <c r="RVT22" s="187"/>
      <c r="RVU22" s="187"/>
      <c r="RVV22" s="187"/>
      <c r="RVW22" s="187"/>
      <c r="RVX22" s="187"/>
      <c r="RVY22" s="187"/>
      <c r="RVZ22" s="187"/>
      <c r="RWA22" s="187"/>
      <c r="RWB22" s="187"/>
      <c r="RWC22" s="187"/>
      <c r="RWD22" s="187"/>
      <c r="RWE22" s="187"/>
      <c r="RWF22" s="187"/>
      <c r="RWG22" s="187"/>
      <c r="RWH22" s="187"/>
      <c r="RWI22" s="187"/>
      <c r="RWJ22" s="187"/>
      <c r="RWK22" s="187"/>
      <c r="RWL22" s="187"/>
      <c r="RWM22" s="187"/>
      <c r="RWN22" s="187"/>
      <c r="RWO22" s="187"/>
      <c r="RWP22" s="187"/>
      <c r="RWQ22" s="187"/>
      <c r="RWR22" s="187"/>
      <c r="RWS22" s="187"/>
      <c r="RWT22" s="187"/>
      <c r="RWU22" s="187"/>
      <c r="RWV22" s="187"/>
      <c r="RWW22" s="187"/>
      <c r="RWX22" s="187"/>
      <c r="RWY22" s="187"/>
      <c r="RWZ22" s="187"/>
      <c r="RXA22" s="187"/>
      <c r="RXB22" s="187"/>
      <c r="RXC22" s="187"/>
      <c r="RXD22" s="187"/>
      <c r="RXE22" s="187"/>
      <c r="RXF22" s="187"/>
      <c r="RXG22" s="187"/>
      <c r="RXH22" s="187"/>
      <c r="RXI22" s="187"/>
      <c r="RXJ22" s="187"/>
      <c r="RXK22" s="187"/>
      <c r="RXL22" s="187"/>
      <c r="RXM22" s="187"/>
      <c r="RXN22" s="187"/>
      <c r="RXO22" s="187"/>
      <c r="RXP22" s="187"/>
      <c r="RXQ22" s="187"/>
      <c r="RXR22" s="187"/>
      <c r="RXS22" s="187"/>
      <c r="RXT22" s="187"/>
      <c r="RXU22" s="187"/>
      <c r="RXV22" s="187"/>
      <c r="RXW22" s="187"/>
      <c r="RXX22" s="187"/>
      <c r="RXY22" s="187"/>
      <c r="RXZ22" s="187"/>
      <c r="RYA22" s="187"/>
      <c r="RYB22" s="187"/>
      <c r="RYC22" s="187"/>
      <c r="RYD22" s="187"/>
      <c r="RYE22" s="187"/>
      <c r="RYF22" s="187"/>
      <c r="RYG22" s="187"/>
      <c r="RYH22" s="187"/>
      <c r="RYI22" s="187"/>
      <c r="RYJ22" s="187"/>
      <c r="RYK22" s="187"/>
      <c r="RYL22" s="187"/>
      <c r="RYM22" s="187"/>
      <c r="RYN22" s="187"/>
      <c r="RYO22" s="187"/>
      <c r="RYP22" s="187"/>
      <c r="RYQ22" s="187"/>
      <c r="RYR22" s="187"/>
      <c r="RYS22" s="187"/>
      <c r="RYT22" s="187"/>
      <c r="RYU22" s="187"/>
      <c r="RYV22" s="187"/>
      <c r="RYW22" s="187"/>
      <c r="RYX22" s="187"/>
      <c r="RYY22" s="187"/>
      <c r="RYZ22" s="187"/>
      <c r="RZA22" s="187"/>
      <c r="RZB22" s="187"/>
      <c r="RZC22" s="187"/>
      <c r="RZD22" s="187"/>
      <c r="RZE22" s="187"/>
      <c r="RZF22" s="187"/>
      <c r="RZG22" s="187"/>
      <c r="RZH22" s="187"/>
      <c r="RZI22" s="187"/>
      <c r="RZJ22" s="187"/>
      <c r="RZK22" s="187"/>
      <c r="RZL22" s="187"/>
      <c r="RZM22" s="187"/>
      <c r="RZN22" s="187"/>
      <c r="RZO22" s="187"/>
      <c r="RZP22" s="187"/>
      <c r="RZQ22" s="187"/>
      <c r="RZR22" s="187"/>
      <c r="RZS22" s="187"/>
      <c r="RZT22" s="187"/>
      <c r="RZU22" s="187"/>
      <c r="RZV22" s="187"/>
      <c r="RZW22" s="187"/>
      <c r="RZX22" s="187"/>
      <c r="RZY22" s="187"/>
      <c r="RZZ22" s="187"/>
      <c r="SAA22" s="187"/>
      <c r="SAB22" s="187"/>
      <c r="SAC22" s="187"/>
      <c r="SAD22" s="187"/>
      <c r="SAE22" s="187"/>
      <c r="SAF22" s="187"/>
      <c r="SAG22" s="187"/>
      <c r="SAH22" s="187"/>
      <c r="SAI22" s="187"/>
      <c r="SAJ22" s="187"/>
      <c r="SAK22" s="187"/>
      <c r="SAL22" s="187"/>
      <c r="SAM22" s="187"/>
      <c r="SAN22" s="187"/>
      <c r="SAO22" s="187"/>
      <c r="SAP22" s="187"/>
      <c r="SAQ22" s="187"/>
      <c r="SAR22" s="187"/>
      <c r="SAS22" s="187"/>
      <c r="SAT22" s="187"/>
      <c r="SAU22" s="187"/>
      <c r="SAV22" s="187"/>
      <c r="SAW22" s="187"/>
      <c r="SAX22" s="187"/>
      <c r="SAY22" s="187"/>
      <c r="SAZ22" s="187"/>
      <c r="SBA22" s="187"/>
      <c r="SBB22" s="187"/>
      <c r="SBC22" s="187"/>
      <c r="SBD22" s="187"/>
      <c r="SBE22" s="187"/>
      <c r="SBF22" s="187"/>
      <c r="SBG22" s="187"/>
      <c r="SBH22" s="187"/>
      <c r="SBI22" s="187"/>
      <c r="SBJ22" s="187"/>
      <c r="SBK22" s="187"/>
      <c r="SBL22" s="187"/>
      <c r="SBM22" s="187"/>
      <c r="SBN22" s="187"/>
      <c r="SBO22" s="187"/>
      <c r="SBP22" s="187"/>
      <c r="SBQ22" s="187"/>
      <c r="SBR22" s="187"/>
      <c r="SBS22" s="187"/>
      <c r="SBT22" s="187"/>
      <c r="SBU22" s="187"/>
      <c r="SBV22" s="187"/>
      <c r="SBW22" s="187"/>
      <c r="SBX22" s="187"/>
      <c r="SBY22" s="187"/>
      <c r="SBZ22" s="187"/>
      <c r="SCA22" s="187"/>
      <c r="SCB22" s="187"/>
      <c r="SCC22" s="187"/>
      <c r="SCD22" s="187"/>
      <c r="SCE22" s="187"/>
      <c r="SCF22" s="187"/>
      <c r="SCG22" s="187"/>
      <c r="SCH22" s="187"/>
      <c r="SCI22" s="187"/>
      <c r="SCJ22" s="187"/>
      <c r="SCK22" s="187"/>
      <c r="SCL22" s="187"/>
      <c r="SCM22" s="187"/>
      <c r="SCN22" s="187"/>
      <c r="SCO22" s="187"/>
      <c r="SCP22" s="187"/>
      <c r="SCQ22" s="187"/>
      <c r="SCR22" s="187"/>
      <c r="SCS22" s="187"/>
      <c r="SCT22" s="187"/>
      <c r="SCU22" s="187"/>
      <c r="SCV22" s="187"/>
      <c r="SCW22" s="187"/>
      <c r="SCX22" s="187"/>
      <c r="SCY22" s="187"/>
      <c r="SCZ22" s="187"/>
      <c r="SDA22" s="187"/>
      <c r="SDB22" s="187"/>
      <c r="SDC22" s="187"/>
      <c r="SDD22" s="187"/>
      <c r="SDE22" s="187"/>
      <c r="SDF22" s="187"/>
      <c r="SDG22" s="187"/>
      <c r="SDH22" s="187"/>
      <c r="SDI22" s="187"/>
      <c r="SDJ22" s="187"/>
      <c r="SDK22" s="187"/>
      <c r="SDL22" s="187"/>
      <c r="SDM22" s="187"/>
      <c r="SDN22" s="187"/>
      <c r="SDO22" s="187"/>
      <c r="SDP22" s="187"/>
      <c r="SDQ22" s="187"/>
      <c r="SDR22" s="187"/>
      <c r="SDS22" s="187"/>
      <c r="SDT22" s="187"/>
      <c r="SDU22" s="187"/>
      <c r="SDV22" s="187"/>
      <c r="SDW22" s="187"/>
      <c r="SDX22" s="187"/>
      <c r="SDY22" s="187"/>
      <c r="SDZ22" s="187"/>
      <c r="SEA22" s="187"/>
      <c r="SEB22" s="187"/>
      <c r="SEC22" s="187"/>
      <c r="SED22" s="187"/>
      <c r="SEE22" s="187"/>
      <c r="SEF22" s="187"/>
      <c r="SEG22" s="187"/>
      <c r="SEH22" s="187"/>
      <c r="SEI22" s="187"/>
      <c r="SEJ22" s="187"/>
      <c r="SEK22" s="187"/>
      <c r="SEL22" s="187"/>
      <c r="SEM22" s="187"/>
      <c r="SEN22" s="187"/>
      <c r="SEO22" s="187"/>
      <c r="SEP22" s="187"/>
      <c r="SEQ22" s="187"/>
      <c r="SER22" s="187"/>
      <c r="SES22" s="187"/>
      <c r="SET22" s="187"/>
      <c r="SEU22" s="187"/>
      <c r="SEV22" s="187"/>
      <c r="SEW22" s="187"/>
      <c r="SEX22" s="187"/>
      <c r="SEY22" s="187"/>
      <c r="SEZ22" s="187"/>
      <c r="SFA22" s="187"/>
      <c r="SFB22" s="187"/>
      <c r="SFC22" s="187"/>
      <c r="SFD22" s="187"/>
      <c r="SFE22" s="187"/>
      <c r="SFF22" s="187"/>
      <c r="SFG22" s="187"/>
      <c r="SFH22" s="187"/>
      <c r="SFI22" s="187"/>
      <c r="SFJ22" s="187"/>
      <c r="SFK22" s="187"/>
      <c r="SFL22" s="187"/>
      <c r="SFM22" s="187"/>
      <c r="SFN22" s="187"/>
      <c r="SFO22" s="187"/>
      <c r="SFP22" s="187"/>
      <c r="SFQ22" s="187"/>
      <c r="SFR22" s="187"/>
      <c r="SFS22" s="187"/>
      <c r="SFT22" s="187"/>
      <c r="SFU22" s="187"/>
      <c r="SFV22" s="187"/>
      <c r="SFW22" s="187"/>
      <c r="SFX22" s="187"/>
      <c r="SFY22" s="187"/>
      <c r="SFZ22" s="187"/>
      <c r="SGA22" s="187"/>
      <c r="SGB22" s="187"/>
      <c r="SGC22" s="187"/>
      <c r="SGD22" s="187"/>
      <c r="SGE22" s="187"/>
      <c r="SGF22" s="187"/>
      <c r="SGG22" s="187"/>
      <c r="SGH22" s="187"/>
      <c r="SGI22" s="187"/>
      <c r="SGJ22" s="187"/>
      <c r="SGK22" s="187"/>
      <c r="SGL22" s="187"/>
      <c r="SGM22" s="187"/>
      <c r="SGN22" s="187"/>
      <c r="SGO22" s="187"/>
      <c r="SGP22" s="187"/>
      <c r="SGQ22" s="187"/>
      <c r="SGR22" s="187"/>
      <c r="SGS22" s="187"/>
      <c r="SGT22" s="187"/>
      <c r="SGU22" s="187"/>
      <c r="SGV22" s="187"/>
      <c r="SGW22" s="187"/>
      <c r="SGX22" s="187"/>
      <c r="SGY22" s="187"/>
      <c r="SGZ22" s="187"/>
      <c r="SHA22" s="187"/>
      <c r="SHB22" s="187"/>
      <c r="SHC22" s="187"/>
      <c r="SHD22" s="187"/>
      <c r="SHE22" s="187"/>
      <c r="SHF22" s="187"/>
      <c r="SHG22" s="187"/>
      <c r="SHH22" s="187"/>
      <c r="SHI22" s="187"/>
      <c r="SHJ22" s="187"/>
      <c r="SHK22" s="187"/>
      <c r="SHL22" s="187"/>
      <c r="SHM22" s="187"/>
      <c r="SHN22" s="187"/>
      <c r="SHO22" s="187"/>
      <c r="SHP22" s="187"/>
      <c r="SHQ22" s="187"/>
      <c r="SHR22" s="187"/>
      <c r="SHS22" s="187"/>
      <c r="SHT22" s="187"/>
      <c r="SHU22" s="187"/>
      <c r="SHV22" s="187"/>
      <c r="SHW22" s="187"/>
      <c r="SHX22" s="187"/>
      <c r="SHY22" s="187"/>
      <c r="SHZ22" s="187"/>
      <c r="SIA22" s="187"/>
      <c r="SIB22" s="187"/>
      <c r="SIC22" s="187"/>
      <c r="SID22" s="187"/>
      <c r="SIE22" s="187"/>
      <c r="SIF22" s="187"/>
      <c r="SIG22" s="187"/>
      <c r="SIH22" s="187"/>
      <c r="SII22" s="187"/>
      <c r="SIJ22" s="187"/>
      <c r="SIK22" s="187"/>
      <c r="SIL22" s="187"/>
      <c r="SIM22" s="187"/>
      <c r="SIN22" s="187"/>
      <c r="SIO22" s="187"/>
      <c r="SIP22" s="187"/>
      <c r="SIQ22" s="187"/>
      <c r="SIR22" s="187"/>
      <c r="SIS22" s="187"/>
      <c r="SIT22" s="187"/>
      <c r="SIU22" s="187"/>
      <c r="SIV22" s="187"/>
      <c r="SIW22" s="187"/>
      <c r="SIX22" s="187"/>
      <c r="SIY22" s="187"/>
      <c r="SIZ22" s="187"/>
      <c r="SJA22" s="187"/>
      <c r="SJB22" s="187"/>
      <c r="SJC22" s="187"/>
      <c r="SJD22" s="187"/>
      <c r="SJE22" s="187"/>
      <c r="SJF22" s="187"/>
      <c r="SJG22" s="187"/>
      <c r="SJH22" s="187"/>
      <c r="SJI22" s="187"/>
      <c r="SJJ22" s="187"/>
      <c r="SJK22" s="187"/>
      <c r="SJL22" s="187"/>
      <c r="SJM22" s="187"/>
      <c r="SJN22" s="187"/>
      <c r="SJO22" s="187"/>
      <c r="SJP22" s="187"/>
      <c r="SJQ22" s="187"/>
      <c r="SJR22" s="187"/>
      <c r="SJS22" s="187"/>
      <c r="SJT22" s="187"/>
      <c r="SJU22" s="187"/>
      <c r="SJV22" s="187"/>
      <c r="SJW22" s="187"/>
      <c r="SJX22" s="187"/>
      <c r="SJY22" s="187"/>
      <c r="SJZ22" s="187"/>
      <c r="SKA22" s="187"/>
      <c r="SKB22" s="187"/>
      <c r="SKC22" s="187"/>
      <c r="SKD22" s="187"/>
      <c r="SKE22" s="187"/>
      <c r="SKF22" s="187"/>
      <c r="SKG22" s="187"/>
      <c r="SKH22" s="187"/>
      <c r="SKI22" s="187"/>
      <c r="SKJ22" s="187"/>
      <c r="SKK22" s="187"/>
      <c r="SKL22" s="187"/>
      <c r="SKM22" s="187"/>
      <c r="SKN22" s="187"/>
      <c r="SKO22" s="187"/>
      <c r="SKP22" s="187"/>
      <c r="SKQ22" s="187"/>
      <c r="SKR22" s="187"/>
      <c r="SKS22" s="187"/>
      <c r="SKT22" s="187"/>
      <c r="SKU22" s="187"/>
      <c r="SKV22" s="187"/>
      <c r="SKW22" s="187"/>
      <c r="SKX22" s="187"/>
      <c r="SKY22" s="187"/>
      <c r="SKZ22" s="187"/>
      <c r="SLA22" s="187"/>
      <c r="SLB22" s="187"/>
      <c r="SLC22" s="187"/>
      <c r="SLD22" s="187"/>
      <c r="SLE22" s="187"/>
      <c r="SLF22" s="187"/>
      <c r="SLG22" s="187"/>
      <c r="SLH22" s="187"/>
      <c r="SLI22" s="187"/>
      <c r="SLJ22" s="187"/>
      <c r="SLK22" s="187"/>
      <c r="SLL22" s="187"/>
      <c r="SLM22" s="187"/>
      <c r="SLN22" s="187"/>
      <c r="SLO22" s="187"/>
      <c r="SLP22" s="187"/>
      <c r="SLQ22" s="187"/>
      <c r="SLR22" s="187"/>
      <c r="SLS22" s="187"/>
      <c r="SLT22" s="187"/>
      <c r="SLU22" s="187"/>
      <c r="SLV22" s="187"/>
      <c r="SLW22" s="187"/>
      <c r="SLX22" s="187"/>
      <c r="SLY22" s="187"/>
      <c r="SLZ22" s="187"/>
      <c r="SMA22" s="187"/>
      <c r="SMB22" s="187"/>
      <c r="SMC22" s="187"/>
      <c r="SMD22" s="187"/>
      <c r="SME22" s="187"/>
      <c r="SMF22" s="187"/>
      <c r="SMG22" s="187"/>
      <c r="SMH22" s="187"/>
      <c r="SMI22" s="187"/>
      <c r="SMJ22" s="187"/>
      <c r="SMK22" s="187"/>
      <c r="SML22" s="187"/>
      <c r="SMM22" s="187"/>
      <c r="SMN22" s="187"/>
      <c r="SMO22" s="187"/>
      <c r="SMP22" s="187"/>
      <c r="SMQ22" s="187"/>
      <c r="SMR22" s="187"/>
      <c r="SMS22" s="187"/>
      <c r="SMT22" s="187"/>
      <c r="SMU22" s="187"/>
      <c r="SMV22" s="187"/>
      <c r="SMW22" s="187"/>
      <c r="SMX22" s="187"/>
      <c r="SMY22" s="187"/>
      <c r="SMZ22" s="187"/>
      <c r="SNA22" s="187"/>
      <c r="SNB22" s="187"/>
      <c r="SNC22" s="187"/>
      <c r="SND22" s="187"/>
      <c r="SNE22" s="187"/>
      <c r="SNF22" s="187"/>
      <c r="SNG22" s="187"/>
      <c r="SNH22" s="187"/>
      <c r="SNI22" s="187"/>
      <c r="SNJ22" s="187"/>
      <c r="SNK22" s="187"/>
      <c r="SNL22" s="187"/>
      <c r="SNM22" s="187"/>
      <c r="SNN22" s="187"/>
      <c r="SNO22" s="187"/>
      <c r="SNP22" s="187"/>
      <c r="SNQ22" s="187"/>
      <c r="SNR22" s="187"/>
      <c r="SNS22" s="187"/>
      <c r="SNT22" s="187"/>
      <c r="SNU22" s="187"/>
      <c r="SNV22" s="187"/>
      <c r="SNW22" s="187"/>
      <c r="SNX22" s="187"/>
      <c r="SNY22" s="187"/>
      <c r="SNZ22" s="187"/>
      <c r="SOA22" s="187"/>
      <c r="SOB22" s="187"/>
      <c r="SOC22" s="187"/>
      <c r="SOD22" s="187"/>
      <c r="SOE22" s="187"/>
      <c r="SOF22" s="187"/>
      <c r="SOG22" s="187"/>
      <c r="SOH22" s="187"/>
      <c r="SOI22" s="187"/>
      <c r="SOJ22" s="187"/>
      <c r="SOK22" s="187"/>
      <c r="SOL22" s="187"/>
      <c r="SOM22" s="187"/>
      <c r="SON22" s="187"/>
      <c r="SOO22" s="187"/>
      <c r="SOP22" s="187"/>
      <c r="SOQ22" s="187"/>
      <c r="SOR22" s="187"/>
      <c r="SOS22" s="187"/>
      <c r="SOT22" s="187"/>
      <c r="SOU22" s="187"/>
      <c r="SOV22" s="187"/>
      <c r="SOW22" s="187"/>
      <c r="SOX22" s="187"/>
      <c r="SOY22" s="187"/>
      <c r="SOZ22" s="187"/>
      <c r="SPA22" s="187"/>
      <c r="SPB22" s="187"/>
      <c r="SPC22" s="187"/>
      <c r="SPD22" s="187"/>
      <c r="SPE22" s="187"/>
      <c r="SPF22" s="187"/>
      <c r="SPG22" s="187"/>
      <c r="SPH22" s="187"/>
      <c r="SPI22" s="187"/>
      <c r="SPJ22" s="187"/>
      <c r="SPK22" s="187"/>
      <c r="SPL22" s="187"/>
      <c r="SPM22" s="187"/>
      <c r="SPN22" s="187"/>
      <c r="SPO22" s="187"/>
      <c r="SPP22" s="187"/>
      <c r="SPQ22" s="187"/>
      <c r="SPR22" s="187"/>
      <c r="SPS22" s="187"/>
      <c r="SPT22" s="187"/>
      <c r="SPU22" s="187"/>
      <c r="SPV22" s="187"/>
      <c r="SPW22" s="187"/>
      <c r="SPX22" s="187"/>
      <c r="SPY22" s="187"/>
      <c r="SPZ22" s="187"/>
      <c r="SQA22" s="187"/>
      <c r="SQB22" s="187"/>
      <c r="SQC22" s="187"/>
      <c r="SQD22" s="187"/>
      <c r="SQE22" s="187"/>
      <c r="SQF22" s="187"/>
      <c r="SQG22" s="187"/>
      <c r="SQH22" s="187"/>
      <c r="SQI22" s="187"/>
      <c r="SQJ22" s="187"/>
      <c r="SQK22" s="187"/>
      <c r="SQL22" s="187"/>
      <c r="SQM22" s="187"/>
      <c r="SQN22" s="187"/>
      <c r="SQO22" s="187"/>
      <c r="SQP22" s="187"/>
      <c r="SQQ22" s="187"/>
      <c r="SQR22" s="187"/>
      <c r="SQS22" s="187"/>
      <c r="SQT22" s="187"/>
      <c r="SQU22" s="187"/>
      <c r="SQV22" s="187"/>
      <c r="SQW22" s="187"/>
      <c r="SQX22" s="187"/>
      <c r="SQY22" s="187"/>
      <c r="SQZ22" s="187"/>
      <c r="SRA22" s="187"/>
      <c r="SRB22" s="187"/>
      <c r="SRC22" s="187"/>
      <c r="SRD22" s="187"/>
      <c r="SRE22" s="187"/>
      <c r="SRF22" s="187"/>
      <c r="SRG22" s="187"/>
      <c r="SRH22" s="187"/>
      <c r="SRI22" s="187"/>
      <c r="SRJ22" s="187"/>
      <c r="SRK22" s="187"/>
      <c r="SRL22" s="187"/>
      <c r="SRM22" s="187"/>
      <c r="SRN22" s="187"/>
      <c r="SRO22" s="187"/>
      <c r="SRP22" s="187"/>
      <c r="SRQ22" s="187"/>
      <c r="SRR22" s="187"/>
      <c r="SRS22" s="187"/>
      <c r="SRT22" s="187"/>
      <c r="SRU22" s="187"/>
      <c r="SRV22" s="187"/>
      <c r="SRW22" s="187"/>
      <c r="SRX22" s="187"/>
      <c r="SRY22" s="187"/>
      <c r="SRZ22" s="187"/>
      <c r="SSA22" s="187"/>
      <c r="SSB22" s="187"/>
      <c r="SSC22" s="187"/>
      <c r="SSD22" s="187"/>
      <c r="SSE22" s="187"/>
      <c r="SSF22" s="187"/>
      <c r="SSG22" s="187"/>
      <c r="SSH22" s="187"/>
      <c r="SSI22" s="187"/>
      <c r="SSJ22" s="187"/>
      <c r="SSK22" s="187"/>
      <c r="SSL22" s="187"/>
      <c r="SSM22" s="187"/>
      <c r="SSN22" s="187"/>
      <c r="SSO22" s="187"/>
      <c r="SSP22" s="187"/>
      <c r="SSQ22" s="187"/>
      <c r="SSR22" s="187"/>
      <c r="SSS22" s="187"/>
      <c r="SST22" s="187"/>
      <c r="SSU22" s="187"/>
      <c r="SSV22" s="187"/>
      <c r="SSW22" s="187"/>
      <c r="SSX22" s="187"/>
      <c r="SSY22" s="187"/>
      <c r="SSZ22" s="187"/>
      <c r="STA22" s="187"/>
      <c r="STB22" s="187"/>
      <c r="STC22" s="187"/>
      <c r="STD22" s="187"/>
      <c r="STE22" s="187"/>
      <c r="STF22" s="187"/>
      <c r="STG22" s="187"/>
      <c r="STH22" s="187"/>
      <c r="STI22" s="187"/>
      <c r="STJ22" s="187"/>
      <c r="STK22" s="187"/>
      <c r="STL22" s="187"/>
      <c r="STM22" s="187"/>
      <c r="STN22" s="187"/>
      <c r="STO22" s="187"/>
      <c r="STP22" s="187"/>
      <c r="STQ22" s="187"/>
      <c r="STR22" s="187"/>
      <c r="STS22" s="187"/>
      <c r="STT22" s="187"/>
      <c r="STU22" s="187"/>
      <c r="STV22" s="187"/>
      <c r="STW22" s="187"/>
      <c r="STX22" s="187"/>
      <c r="STY22" s="187"/>
      <c r="STZ22" s="187"/>
      <c r="SUA22" s="187"/>
      <c r="SUB22" s="187"/>
      <c r="SUC22" s="187"/>
      <c r="SUD22" s="187"/>
      <c r="SUE22" s="187"/>
      <c r="SUF22" s="187"/>
      <c r="SUG22" s="187"/>
      <c r="SUH22" s="187"/>
      <c r="SUI22" s="187"/>
      <c r="SUJ22" s="187"/>
      <c r="SUK22" s="187"/>
      <c r="SUL22" s="187"/>
      <c r="SUM22" s="187"/>
      <c r="SUN22" s="187"/>
      <c r="SUO22" s="187"/>
      <c r="SUP22" s="187"/>
      <c r="SUQ22" s="187"/>
      <c r="SUR22" s="187"/>
      <c r="SUS22" s="187"/>
      <c r="SUT22" s="187"/>
      <c r="SUU22" s="187"/>
      <c r="SUV22" s="187"/>
      <c r="SUW22" s="187"/>
      <c r="SUX22" s="187"/>
      <c r="SUY22" s="187"/>
      <c r="SUZ22" s="187"/>
      <c r="SVA22" s="187"/>
      <c r="SVB22" s="187"/>
      <c r="SVC22" s="187"/>
      <c r="SVD22" s="187"/>
      <c r="SVE22" s="187"/>
      <c r="SVF22" s="187"/>
      <c r="SVG22" s="187"/>
      <c r="SVH22" s="187"/>
      <c r="SVI22" s="187"/>
      <c r="SVJ22" s="187"/>
      <c r="SVK22" s="187"/>
      <c r="SVL22" s="187"/>
      <c r="SVM22" s="187"/>
      <c r="SVN22" s="187"/>
      <c r="SVO22" s="187"/>
      <c r="SVP22" s="187"/>
      <c r="SVQ22" s="187"/>
      <c r="SVR22" s="187"/>
      <c r="SVS22" s="187"/>
      <c r="SVT22" s="187"/>
      <c r="SVU22" s="187"/>
      <c r="SVV22" s="187"/>
      <c r="SVW22" s="187"/>
      <c r="SVX22" s="187"/>
      <c r="SVY22" s="187"/>
      <c r="SVZ22" s="187"/>
      <c r="SWA22" s="187"/>
      <c r="SWB22" s="187"/>
      <c r="SWC22" s="187"/>
      <c r="SWD22" s="187"/>
      <c r="SWE22" s="187"/>
      <c r="SWF22" s="187"/>
      <c r="SWG22" s="187"/>
      <c r="SWH22" s="187"/>
      <c r="SWI22" s="187"/>
      <c r="SWJ22" s="187"/>
      <c r="SWK22" s="187"/>
      <c r="SWL22" s="187"/>
      <c r="SWM22" s="187"/>
      <c r="SWN22" s="187"/>
      <c r="SWO22" s="187"/>
      <c r="SWP22" s="187"/>
      <c r="SWQ22" s="187"/>
      <c r="SWR22" s="187"/>
      <c r="SWS22" s="187"/>
      <c r="SWT22" s="187"/>
      <c r="SWU22" s="187"/>
      <c r="SWV22" s="187"/>
      <c r="SWW22" s="187"/>
      <c r="SWX22" s="187"/>
      <c r="SWY22" s="187"/>
      <c r="SWZ22" s="187"/>
      <c r="SXA22" s="187"/>
      <c r="SXB22" s="187"/>
      <c r="SXC22" s="187"/>
      <c r="SXD22" s="187"/>
      <c r="SXE22" s="187"/>
      <c r="SXF22" s="187"/>
      <c r="SXG22" s="187"/>
      <c r="SXH22" s="187"/>
      <c r="SXI22" s="187"/>
      <c r="SXJ22" s="187"/>
      <c r="SXK22" s="187"/>
      <c r="SXL22" s="187"/>
      <c r="SXM22" s="187"/>
      <c r="SXN22" s="187"/>
      <c r="SXO22" s="187"/>
      <c r="SXP22" s="187"/>
      <c r="SXQ22" s="187"/>
      <c r="SXR22" s="187"/>
      <c r="SXS22" s="187"/>
      <c r="SXT22" s="187"/>
      <c r="SXU22" s="187"/>
      <c r="SXV22" s="187"/>
      <c r="SXW22" s="187"/>
      <c r="SXX22" s="187"/>
      <c r="SXY22" s="187"/>
      <c r="SXZ22" s="187"/>
      <c r="SYA22" s="187"/>
      <c r="SYB22" s="187"/>
      <c r="SYC22" s="187"/>
      <c r="SYD22" s="187"/>
      <c r="SYE22" s="187"/>
      <c r="SYF22" s="187"/>
      <c r="SYG22" s="187"/>
      <c r="SYH22" s="187"/>
      <c r="SYI22" s="187"/>
      <c r="SYJ22" s="187"/>
      <c r="SYK22" s="187"/>
      <c r="SYL22" s="187"/>
      <c r="SYM22" s="187"/>
      <c r="SYN22" s="187"/>
      <c r="SYO22" s="187"/>
      <c r="SYP22" s="187"/>
      <c r="SYQ22" s="187"/>
      <c r="SYR22" s="187"/>
      <c r="SYS22" s="187"/>
      <c r="SYT22" s="187"/>
      <c r="SYU22" s="187"/>
      <c r="SYV22" s="187"/>
      <c r="SYW22" s="187"/>
      <c r="SYX22" s="187"/>
      <c r="SYY22" s="187"/>
      <c r="SYZ22" s="187"/>
      <c r="SZA22" s="187"/>
      <c r="SZB22" s="187"/>
      <c r="SZC22" s="187"/>
      <c r="SZD22" s="187"/>
      <c r="SZE22" s="187"/>
      <c r="SZF22" s="187"/>
      <c r="SZG22" s="187"/>
      <c r="SZH22" s="187"/>
      <c r="SZI22" s="187"/>
      <c r="SZJ22" s="187"/>
      <c r="SZK22" s="187"/>
      <c r="SZL22" s="187"/>
      <c r="SZM22" s="187"/>
      <c r="SZN22" s="187"/>
      <c r="SZO22" s="187"/>
      <c r="SZP22" s="187"/>
      <c r="SZQ22" s="187"/>
      <c r="SZR22" s="187"/>
      <c r="SZS22" s="187"/>
      <c r="SZT22" s="187"/>
      <c r="SZU22" s="187"/>
      <c r="SZV22" s="187"/>
      <c r="SZW22" s="187"/>
      <c r="SZX22" s="187"/>
      <c r="SZY22" s="187"/>
      <c r="SZZ22" s="187"/>
      <c r="TAA22" s="187"/>
      <c r="TAB22" s="187"/>
      <c r="TAC22" s="187"/>
      <c r="TAD22" s="187"/>
      <c r="TAE22" s="187"/>
      <c r="TAF22" s="187"/>
      <c r="TAG22" s="187"/>
      <c r="TAH22" s="187"/>
      <c r="TAI22" s="187"/>
      <c r="TAJ22" s="187"/>
      <c r="TAK22" s="187"/>
      <c r="TAL22" s="187"/>
      <c r="TAM22" s="187"/>
      <c r="TAN22" s="187"/>
      <c r="TAO22" s="187"/>
      <c r="TAP22" s="187"/>
      <c r="TAQ22" s="187"/>
      <c r="TAR22" s="187"/>
      <c r="TAS22" s="187"/>
      <c r="TAT22" s="187"/>
      <c r="TAU22" s="187"/>
      <c r="TAV22" s="187"/>
      <c r="TAW22" s="187"/>
      <c r="TAX22" s="187"/>
      <c r="TAY22" s="187"/>
      <c r="TAZ22" s="187"/>
      <c r="TBA22" s="187"/>
      <c r="TBB22" s="187"/>
      <c r="TBC22" s="187"/>
      <c r="TBD22" s="187"/>
      <c r="TBE22" s="187"/>
      <c r="TBF22" s="187"/>
      <c r="TBG22" s="187"/>
      <c r="TBH22" s="187"/>
      <c r="TBI22" s="187"/>
      <c r="TBJ22" s="187"/>
      <c r="TBK22" s="187"/>
      <c r="TBL22" s="187"/>
      <c r="TBM22" s="187"/>
      <c r="TBN22" s="187"/>
      <c r="TBO22" s="187"/>
      <c r="TBP22" s="187"/>
      <c r="TBQ22" s="187"/>
      <c r="TBR22" s="187"/>
      <c r="TBS22" s="187"/>
      <c r="TBT22" s="187"/>
      <c r="TBU22" s="187"/>
      <c r="TBV22" s="187"/>
      <c r="TBW22" s="187"/>
      <c r="TBX22" s="187"/>
      <c r="TBY22" s="187"/>
      <c r="TBZ22" s="187"/>
      <c r="TCA22" s="187"/>
      <c r="TCB22" s="187"/>
      <c r="TCC22" s="187"/>
      <c r="TCD22" s="187"/>
      <c r="TCE22" s="187"/>
      <c r="TCF22" s="187"/>
      <c r="TCG22" s="187"/>
      <c r="TCH22" s="187"/>
      <c r="TCI22" s="187"/>
      <c r="TCJ22" s="187"/>
      <c r="TCK22" s="187"/>
      <c r="TCL22" s="187"/>
      <c r="TCM22" s="187"/>
      <c r="TCN22" s="187"/>
      <c r="TCO22" s="187"/>
      <c r="TCP22" s="187"/>
      <c r="TCQ22" s="187"/>
      <c r="TCR22" s="187"/>
      <c r="TCS22" s="187"/>
      <c r="TCT22" s="187"/>
      <c r="TCU22" s="187"/>
      <c r="TCV22" s="187"/>
      <c r="TCW22" s="187"/>
      <c r="TCX22" s="187"/>
      <c r="TCY22" s="187"/>
      <c r="TCZ22" s="187"/>
      <c r="TDA22" s="187"/>
      <c r="TDB22" s="187"/>
      <c r="TDC22" s="187"/>
      <c r="TDD22" s="187"/>
      <c r="TDE22" s="187"/>
      <c r="TDF22" s="187"/>
      <c r="TDG22" s="187"/>
      <c r="TDH22" s="187"/>
      <c r="TDI22" s="187"/>
      <c r="TDJ22" s="187"/>
      <c r="TDK22" s="187"/>
      <c r="TDL22" s="187"/>
      <c r="TDM22" s="187"/>
      <c r="TDN22" s="187"/>
      <c r="TDO22" s="187"/>
      <c r="TDP22" s="187"/>
      <c r="TDQ22" s="187"/>
      <c r="TDR22" s="187"/>
      <c r="TDS22" s="187"/>
      <c r="TDT22" s="187"/>
      <c r="TDU22" s="187"/>
      <c r="TDV22" s="187"/>
      <c r="TDW22" s="187"/>
      <c r="TDX22" s="187"/>
      <c r="TDY22" s="187"/>
      <c r="TDZ22" s="187"/>
      <c r="TEA22" s="187"/>
      <c r="TEB22" s="187"/>
      <c r="TEC22" s="187"/>
      <c r="TED22" s="187"/>
      <c r="TEE22" s="187"/>
      <c r="TEF22" s="187"/>
      <c r="TEG22" s="187"/>
      <c r="TEH22" s="187"/>
      <c r="TEI22" s="187"/>
      <c r="TEJ22" s="187"/>
      <c r="TEK22" s="187"/>
      <c r="TEL22" s="187"/>
      <c r="TEM22" s="187"/>
      <c r="TEN22" s="187"/>
      <c r="TEO22" s="187"/>
      <c r="TEP22" s="187"/>
      <c r="TEQ22" s="187"/>
      <c r="TER22" s="187"/>
      <c r="TES22" s="187"/>
      <c r="TET22" s="187"/>
      <c r="TEU22" s="187"/>
      <c r="TEV22" s="187"/>
      <c r="TEW22" s="187"/>
      <c r="TEX22" s="187"/>
      <c r="TEY22" s="187"/>
      <c r="TEZ22" s="187"/>
      <c r="TFA22" s="187"/>
      <c r="TFB22" s="187"/>
      <c r="TFC22" s="187"/>
      <c r="TFD22" s="187"/>
      <c r="TFE22" s="187"/>
      <c r="TFF22" s="187"/>
      <c r="TFG22" s="187"/>
      <c r="TFH22" s="187"/>
      <c r="TFI22" s="187"/>
      <c r="TFJ22" s="187"/>
      <c r="TFK22" s="187"/>
      <c r="TFL22" s="187"/>
      <c r="TFM22" s="187"/>
      <c r="TFN22" s="187"/>
      <c r="TFO22" s="187"/>
      <c r="TFP22" s="187"/>
      <c r="TFQ22" s="187"/>
      <c r="TFR22" s="187"/>
      <c r="TFS22" s="187"/>
      <c r="TFT22" s="187"/>
      <c r="TFU22" s="187"/>
      <c r="TFV22" s="187"/>
      <c r="TFW22" s="187"/>
      <c r="TFX22" s="187"/>
      <c r="TFY22" s="187"/>
      <c r="TFZ22" s="187"/>
      <c r="TGA22" s="187"/>
      <c r="TGB22" s="187"/>
      <c r="TGC22" s="187"/>
      <c r="TGD22" s="187"/>
      <c r="TGE22" s="187"/>
      <c r="TGF22" s="187"/>
      <c r="TGG22" s="187"/>
      <c r="TGH22" s="187"/>
      <c r="TGI22" s="187"/>
      <c r="TGJ22" s="187"/>
      <c r="TGK22" s="187"/>
      <c r="TGL22" s="187"/>
      <c r="TGM22" s="187"/>
      <c r="TGN22" s="187"/>
      <c r="TGO22" s="187"/>
      <c r="TGP22" s="187"/>
      <c r="TGQ22" s="187"/>
      <c r="TGR22" s="187"/>
      <c r="TGS22" s="187"/>
      <c r="TGT22" s="187"/>
      <c r="TGU22" s="187"/>
      <c r="TGV22" s="187"/>
      <c r="TGW22" s="187"/>
      <c r="TGX22" s="187"/>
      <c r="TGY22" s="187"/>
      <c r="TGZ22" s="187"/>
      <c r="THA22" s="187"/>
      <c r="THB22" s="187"/>
      <c r="THC22" s="187"/>
      <c r="THD22" s="187"/>
      <c r="THE22" s="187"/>
      <c r="THF22" s="187"/>
      <c r="THG22" s="187"/>
      <c r="THH22" s="187"/>
      <c r="THI22" s="187"/>
      <c r="THJ22" s="187"/>
      <c r="THK22" s="187"/>
      <c r="THL22" s="187"/>
      <c r="THM22" s="187"/>
      <c r="THN22" s="187"/>
      <c r="THO22" s="187"/>
      <c r="THP22" s="187"/>
      <c r="THQ22" s="187"/>
      <c r="THR22" s="187"/>
      <c r="THS22" s="187"/>
      <c r="THT22" s="187"/>
      <c r="THU22" s="187"/>
      <c r="THV22" s="187"/>
      <c r="THW22" s="187"/>
      <c r="THX22" s="187"/>
      <c r="THY22" s="187"/>
      <c r="THZ22" s="187"/>
      <c r="TIA22" s="187"/>
      <c r="TIB22" s="187"/>
      <c r="TIC22" s="187"/>
      <c r="TID22" s="187"/>
      <c r="TIE22" s="187"/>
      <c r="TIF22" s="187"/>
      <c r="TIG22" s="187"/>
      <c r="TIH22" s="187"/>
      <c r="TII22" s="187"/>
      <c r="TIJ22" s="187"/>
      <c r="TIK22" s="187"/>
      <c r="TIL22" s="187"/>
      <c r="TIM22" s="187"/>
      <c r="TIN22" s="187"/>
      <c r="TIO22" s="187"/>
      <c r="TIP22" s="187"/>
      <c r="TIQ22" s="187"/>
      <c r="TIR22" s="187"/>
      <c r="TIS22" s="187"/>
      <c r="TIT22" s="187"/>
      <c r="TIU22" s="187"/>
      <c r="TIV22" s="187"/>
      <c r="TIW22" s="187"/>
      <c r="TIX22" s="187"/>
      <c r="TIY22" s="187"/>
      <c r="TIZ22" s="187"/>
      <c r="TJA22" s="187"/>
      <c r="TJB22" s="187"/>
      <c r="TJC22" s="187"/>
      <c r="TJD22" s="187"/>
      <c r="TJE22" s="187"/>
      <c r="TJF22" s="187"/>
      <c r="TJG22" s="187"/>
      <c r="TJH22" s="187"/>
      <c r="TJI22" s="187"/>
      <c r="TJJ22" s="187"/>
      <c r="TJK22" s="187"/>
      <c r="TJL22" s="187"/>
      <c r="TJM22" s="187"/>
      <c r="TJN22" s="187"/>
      <c r="TJO22" s="187"/>
      <c r="TJP22" s="187"/>
      <c r="TJQ22" s="187"/>
      <c r="TJR22" s="187"/>
      <c r="TJS22" s="187"/>
      <c r="TJT22" s="187"/>
      <c r="TJU22" s="187"/>
      <c r="TJV22" s="187"/>
      <c r="TJW22" s="187"/>
      <c r="TJX22" s="187"/>
      <c r="TJY22" s="187"/>
      <c r="TJZ22" s="187"/>
      <c r="TKA22" s="187"/>
      <c r="TKB22" s="187"/>
      <c r="TKC22" s="187"/>
      <c r="TKD22" s="187"/>
      <c r="TKE22" s="187"/>
      <c r="TKF22" s="187"/>
      <c r="TKG22" s="187"/>
      <c r="TKH22" s="187"/>
      <c r="TKI22" s="187"/>
      <c r="TKJ22" s="187"/>
      <c r="TKK22" s="187"/>
      <c r="TKL22" s="187"/>
      <c r="TKM22" s="187"/>
      <c r="TKN22" s="187"/>
      <c r="TKO22" s="187"/>
      <c r="TKP22" s="187"/>
      <c r="TKQ22" s="187"/>
      <c r="TKR22" s="187"/>
      <c r="TKS22" s="187"/>
      <c r="TKT22" s="187"/>
      <c r="TKU22" s="187"/>
      <c r="TKV22" s="187"/>
      <c r="TKW22" s="187"/>
      <c r="TKX22" s="187"/>
      <c r="TKY22" s="187"/>
      <c r="TKZ22" s="187"/>
      <c r="TLA22" s="187"/>
      <c r="TLB22" s="187"/>
      <c r="TLC22" s="187"/>
      <c r="TLD22" s="187"/>
      <c r="TLE22" s="187"/>
      <c r="TLF22" s="187"/>
      <c r="TLG22" s="187"/>
      <c r="TLH22" s="187"/>
      <c r="TLI22" s="187"/>
      <c r="TLJ22" s="187"/>
      <c r="TLK22" s="187"/>
      <c r="TLL22" s="187"/>
      <c r="TLM22" s="187"/>
      <c r="TLN22" s="187"/>
      <c r="TLO22" s="187"/>
      <c r="TLP22" s="187"/>
      <c r="TLQ22" s="187"/>
      <c r="TLR22" s="187"/>
      <c r="TLS22" s="187"/>
      <c r="TLT22" s="187"/>
      <c r="TLU22" s="187"/>
      <c r="TLV22" s="187"/>
      <c r="TLW22" s="187"/>
      <c r="TLX22" s="187"/>
      <c r="TLY22" s="187"/>
      <c r="TLZ22" s="187"/>
      <c r="TMA22" s="187"/>
      <c r="TMB22" s="187"/>
      <c r="TMC22" s="187"/>
      <c r="TMD22" s="187"/>
      <c r="TME22" s="187"/>
      <c r="TMF22" s="187"/>
      <c r="TMG22" s="187"/>
      <c r="TMH22" s="187"/>
      <c r="TMI22" s="187"/>
      <c r="TMJ22" s="187"/>
      <c r="TMK22" s="187"/>
      <c r="TML22" s="187"/>
      <c r="TMM22" s="187"/>
      <c r="TMN22" s="187"/>
      <c r="TMO22" s="187"/>
      <c r="TMP22" s="187"/>
      <c r="TMQ22" s="187"/>
      <c r="TMR22" s="187"/>
      <c r="TMS22" s="187"/>
      <c r="TMT22" s="187"/>
      <c r="TMU22" s="187"/>
      <c r="TMV22" s="187"/>
      <c r="TMW22" s="187"/>
      <c r="TMX22" s="187"/>
      <c r="TMY22" s="187"/>
      <c r="TMZ22" s="187"/>
      <c r="TNA22" s="187"/>
      <c r="TNB22" s="187"/>
      <c r="TNC22" s="187"/>
      <c r="TND22" s="187"/>
      <c r="TNE22" s="187"/>
      <c r="TNF22" s="187"/>
      <c r="TNG22" s="187"/>
      <c r="TNH22" s="187"/>
      <c r="TNI22" s="187"/>
      <c r="TNJ22" s="187"/>
      <c r="TNK22" s="187"/>
      <c r="TNL22" s="187"/>
      <c r="TNM22" s="187"/>
      <c r="TNN22" s="187"/>
      <c r="TNO22" s="187"/>
      <c r="TNP22" s="187"/>
      <c r="TNQ22" s="187"/>
      <c r="TNR22" s="187"/>
      <c r="TNS22" s="187"/>
      <c r="TNT22" s="187"/>
      <c r="TNU22" s="187"/>
      <c r="TNV22" s="187"/>
      <c r="TNW22" s="187"/>
      <c r="TNX22" s="187"/>
      <c r="TNY22" s="187"/>
      <c r="TNZ22" s="187"/>
      <c r="TOA22" s="187"/>
      <c r="TOB22" s="187"/>
      <c r="TOC22" s="187"/>
      <c r="TOD22" s="187"/>
      <c r="TOE22" s="187"/>
      <c r="TOF22" s="187"/>
      <c r="TOG22" s="187"/>
      <c r="TOH22" s="187"/>
      <c r="TOI22" s="187"/>
      <c r="TOJ22" s="187"/>
      <c r="TOK22" s="187"/>
      <c r="TOL22" s="187"/>
      <c r="TOM22" s="187"/>
      <c r="TON22" s="187"/>
      <c r="TOO22" s="187"/>
      <c r="TOP22" s="187"/>
      <c r="TOQ22" s="187"/>
      <c r="TOR22" s="187"/>
      <c r="TOS22" s="187"/>
      <c r="TOT22" s="187"/>
      <c r="TOU22" s="187"/>
      <c r="TOV22" s="187"/>
      <c r="TOW22" s="187"/>
      <c r="TOX22" s="187"/>
      <c r="TOY22" s="187"/>
      <c r="TOZ22" s="187"/>
      <c r="TPA22" s="187"/>
      <c r="TPB22" s="187"/>
      <c r="TPC22" s="187"/>
      <c r="TPD22" s="187"/>
      <c r="TPE22" s="187"/>
      <c r="TPF22" s="187"/>
      <c r="TPG22" s="187"/>
      <c r="TPH22" s="187"/>
      <c r="TPI22" s="187"/>
      <c r="TPJ22" s="187"/>
      <c r="TPK22" s="187"/>
      <c r="TPL22" s="187"/>
      <c r="TPM22" s="187"/>
      <c r="TPN22" s="187"/>
      <c r="TPO22" s="187"/>
      <c r="TPP22" s="187"/>
      <c r="TPQ22" s="187"/>
      <c r="TPR22" s="187"/>
      <c r="TPS22" s="187"/>
      <c r="TPT22" s="187"/>
      <c r="TPU22" s="187"/>
      <c r="TPV22" s="187"/>
      <c r="TPW22" s="187"/>
      <c r="TPX22" s="187"/>
      <c r="TPY22" s="187"/>
      <c r="TPZ22" s="187"/>
      <c r="TQA22" s="187"/>
      <c r="TQB22" s="187"/>
      <c r="TQC22" s="187"/>
      <c r="TQD22" s="187"/>
      <c r="TQE22" s="187"/>
      <c r="TQF22" s="187"/>
      <c r="TQG22" s="187"/>
      <c r="TQH22" s="187"/>
      <c r="TQI22" s="187"/>
      <c r="TQJ22" s="187"/>
      <c r="TQK22" s="187"/>
      <c r="TQL22" s="187"/>
      <c r="TQM22" s="187"/>
      <c r="TQN22" s="187"/>
      <c r="TQO22" s="187"/>
      <c r="TQP22" s="187"/>
      <c r="TQQ22" s="187"/>
      <c r="TQR22" s="187"/>
      <c r="TQS22" s="187"/>
      <c r="TQT22" s="187"/>
      <c r="TQU22" s="187"/>
      <c r="TQV22" s="187"/>
      <c r="TQW22" s="187"/>
      <c r="TQX22" s="187"/>
      <c r="TQY22" s="187"/>
      <c r="TQZ22" s="187"/>
      <c r="TRA22" s="187"/>
      <c r="TRB22" s="187"/>
      <c r="TRC22" s="187"/>
      <c r="TRD22" s="187"/>
      <c r="TRE22" s="187"/>
      <c r="TRF22" s="187"/>
      <c r="TRG22" s="187"/>
      <c r="TRH22" s="187"/>
      <c r="TRI22" s="187"/>
      <c r="TRJ22" s="187"/>
      <c r="TRK22" s="187"/>
      <c r="TRL22" s="187"/>
      <c r="TRM22" s="187"/>
      <c r="TRN22" s="187"/>
      <c r="TRO22" s="187"/>
      <c r="TRP22" s="187"/>
      <c r="TRQ22" s="187"/>
      <c r="TRR22" s="187"/>
      <c r="TRS22" s="187"/>
      <c r="TRT22" s="187"/>
      <c r="TRU22" s="187"/>
      <c r="TRV22" s="187"/>
      <c r="TRW22" s="187"/>
      <c r="TRX22" s="187"/>
      <c r="TRY22" s="187"/>
      <c r="TRZ22" s="187"/>
      <c r="TSA22" s="187"/>
      <c r="TSB22" s="187"/>
      <c r="TSC22" s="187"/>
      <c r="TSD22" s="187"/>
      <c r="TSE22" s="187"/>
      <c r="TSF22" s="187"/>
      <c r="TSG22" s="187"/>
      <c r="TSH22" s="187"/>
      <c r="TSI22" s="187"/>
      <c r="TSJ22" s="187"/>
      <c r="TSK22" s="187"/>
      <c r="TSL22" s="187"/>
      <c r="TSM22" s="187"/>
      <c r="TSN22" s="187"/>
      <c r="TSO22" s="187"/>
      <c r="TSP22" s="187"/>
      <c r="TSQ22" s="187"/>
      <c r="TSR22" s="187"/>
      <c r="TSS22" s="187"/>
      <c r="TST22" s="187"/>
      <c r="TSU22" s="187"/>
      <c r="TSV22" s="187"/>
      <c r="TSW22" s="187"/>
      <c r="TSX22" s="187"/>
      <c r="TSY22" s="187"/>
      <c r="TSZ22" s="187"/>
      <c r="TTA22" s="187"/>
      <c r="TTB22" s="187"/>
      <c r="TTC22" s="187"/>
      <c r="TTD22" s="187"/>
      <c r="TTE22" s="187"/>
      <c r="TTF22" s="187"/>
      <c r="TTG22" s="187"/>
      <c r="TTH22" s="187"/>
      <c r="TTI22" s="187"/>
      <c r="TTJ22" s="187"/>
      <c r="TTK22" s="187"/>
      <c r="TTL22" s="187"/>
      <c r="TTM22" s="187"/>
      <c r="TTN22" s="187"/>
      <c r="TTO22" s="187"/>
      <c r="TTP22" s="187"/>
      <c r="TTQ22" s="187"/>
      <c r="TTR22" s="187"/>
      <c r="TTS22" s="187"/>
      <c r="TTT22" s="187"/>
      <c r="TTU22" s="187"/>
      <c r="TTV22" s="187"/>
      <c r="TTW22" s="187"/>
      <c r="TTX22" s="187"/>
      <c r="TTY22" s="187"/>
      <c r="TTZ22" s="187"/>
      <c r="TUA22" s="187"/>
      <c r="TUB22" s="187"/>
      <c r="TUC22" s="187"/>
      <c r="TUD22" s="187"/>
      <c r="TUE22" s="187"/>
      <c r="TUF22" s="187"/>
      <c r="TUG22" s="187"/>
      <c r="TUH22" s="187"/>
      <c r="TUI22" s="187"/>
      <c r="TUJ22" s="187"/>
      <c r="TUK22" s="187"/>
      <c r="TUL22" s="187"/>
      <c r="TUM22" s="187"/>
      <c r="TUN22" s="187"/>
      <c r="TUO22" s="187"/>
      <c r="TUP22" s="187"/>
      <c r="TUQ22" s="187"/>
      <c r="TUR22" s="187"/>
      <c r="TUS22" s="187"/>
      <c r="TUT22" s="187"/>
      <c r="TUU22" s="187"/>
      <c r="TUV22" s="187"/>
      <c r="TUW22" s="187"/>
      <c r="TUX22" s="187"/>
      <c r="TUY22" s="187"/>
      <c r="TUZ22" s="187"/>
      <c r="TVA22" s="187"/>
      <c r="TVB22" s="187"/>
      <c r="TVC22" s="187"/>
      <c r="TVD22" s="187"/>
      <c r="TVE22" s="187"/>
      <c r="TVF22" s="187"/>
      <c r="TVG22" s="187"/>
      <c r="TVH22" s="187"/>
      <c r="TVI22" s="187"/>
      <c r="TVJ22" s="187"/>
      <c r="TVK22" s="187"/>
      <c r="TVL22" s="187"/>
      <c r="TVM22" s="187"/>
      <c r="TVN22" s="187"/>
      <c r="TVO22" s="187"/>
      <c r="TVP22" s="187"/>
      <c r="TVQ22" s="187"/>
      <c r="TVR22" s="187"/>
      <c r="TVS22" s="187"/>
      <c r="TVT22" s="187"/>
      <c r="TVU22" s="187"/>
      <c r="TVV22" s="187"/>
      <c r="TVW22" s="187"/>
      <c r="TVX22" s="187"/>
      <c r="TVY22" s="187"/>
      <c r="TVZ22" s="187"/>
      <c r="TWA22" s="187"/>
      <c r="TWB22" s="187"/>
      <c r="TWC22" s="187"/>
      <c r="TWD22" s="187"/>
      <c r="TWE22" s="187"/>
      <c r="TWF22" s="187"/>
      <c r="TWG22" s="187"/>
      <c r="TWH22" s="187"/>
      <c r="TWI22" s="187"/>
      <c r="TWJ22" s="187"/>
      <c r="TWK22" s="187"/>
      <c r="TWL22" s="187"/>
      <c r="TWM22" s="187"/>
      <c r="TWN22" s="187"/>
      <c r="TWO22" s="187"/>
      <c r="TWP22" s="187"/>
      <c r="TWQ22" s="187"/>
      <c r="TWR22" s="187"/>
      <c r="TWS22" s="187"/>
      <c r="TWT22" s="187"/>
      <c r="TWU22" s="187"/>
      <c r="TWV22" s="187"/>
      <c r="TWW22" s="187"/>
      <c r="TWX22" s="187"/>
      <c r="TWY22" s="187"/>
      <c r="TWZ22" s="187"/>
      <c r="TXA22" s="187"/>
      <c r="TXB22" s="187"/>
      <c r="TXC22" s="187"/>
      <c r="TXD22" s="187"/>
      <c r="TXE22" s="187"/>
      <c r="TXF22" s="187"/>
      <c r="TXG22" s="187"/>
      <c r="TXH22" s="187"/>
      <c r="TXI22" s="187"/>
      <c r="TXJ22" s="187"/>
      <c r="TXK22" s="187"/>
      <c r="TXL22" s="187"/>
      <c r="TXM22" s="187"/>
      <c r="TXN22" s="187"/>
      <c r="TXO22" s="187"/>
      <c r="TXP22" s="187"/>
      <c r="TXQ22" s="187"/>
      <c r="TXR22" s="187"/>
      <c r="TXS22" s="187"/>
      <c r="TXT22" s="187"/>
      <c r="TXU22" s="187"/>
      <c r="TXV22" s="187"/>
      <c r="TXW22" s="187"/>
      <c r="TXX22" s="187"/>
      <c r="TXY22" s="187"/>
      <c r="TXZ22" s="187"/>
      <c r="TYA22" s="187"/>
      <c r="TYB22" s="187"/>
      <c r="TYC22" s="187"/>
      <c r="TYD22" s="187"/>
      <c r="TYE22" s="187"/>
      <c r="TYF22" s="187"/>
      <c r="TYG22" s="187"/>
      <c r="TYH22" s="187"/>
      <c r="TYI22" s="187"/>
      <c r="TYJ22" s="187"/>
      <c r="TYK22" s="187"/>
      <c r="TYL22" s="187"/>
      <c r="TYM22" s="187"/>
      <c r="TYN22" s="187"/>
      <c r="TYO22" s="187"/>
      <c r="TYP22" s="187"/>
      <c r="TYQ22" s="187"/>
      <c r="TYR22" s="187"/>
      <c r="TYS22" s="187"/>
      <c r="TYT22" s="187"/>
      <c r="TYU22" s="187"/>
      <c r="TYV22" s="187"/>
      <c r="TYW22" s="187"/>
      <c r="TYX22" s="187"/>
      <c r="TYY22" s="187"/>
      <c r="TYZ22" s="187"/>
      <c r="TZA22" s="187"/>
      <c r="TZB22" s="187"/>
      <c r="TZC22" s="187"/>
      <c r="TZD22" s="187"/>
      <c r="TZE22" s="187"/>
      <c r="TZF22" s="187"/>
      <c r="TZG22" s="187"/>
      <c r="TZH22" s="187"/>
      <c r="TZI22" s="187"/>
      <c r="TZJ22" s="187"/>
      <c r="TZK22" s="187"/>
      <c r="TZL22" s="187"/>
      <c r="TZM22" s="187"/>
      <c r="TZN22" s="187"/>
      <c r="TZO22" s="187"/>
      <c r="TZP22" s="187"/>
      <c r="TZQ22" s="187"/>
      <c r="TZR22" s="187"/>
      <c r="TZS22" s="187"/>
      <c r="TZT22" s="187"/>
      <c r="TZU22" s="187"/>
      <c r="TZV22" s="187"/>
      <c r="TZW22" s="187"/>
      <c r="TZX22" s="187"/>
      <c r="TZY22" s="187"/>
      <c r="TZZ22" s="187"/>
      <c r="UAA22" s="187"/>
      <c r="UAB22" s="187"/>
      <c r="UAC22" s="187"/>
      <c r="UAD22" s="187"/>
      <c r="UAE22" s="187"/>
      <c r="UAF22" s="187"/>
      <c r="UAG22" s="187"/>
      <c r="UAH22" s="187"/>
      <c r="UAI22" s="187"/>
      <c r="UAJ22" s="187"/>
      <c r="UAK22" s="187"/>
      <c r="UAL22" s="187"/>
      <c r="UAM22" s="187"/>
      <c r="UAN22" s="187"/>
      <c r="UAO22" s="187"/>
      <c r="UAP22" s="187"/>
      <c r="UAQ22" s="187"/>
      <c r="UAR22" s="187"/>
      <c r="UAS22" s="187"/>
      <c r="UAT22" s="187"/>
      <c r="UAU22" s="187"/>
      <c r="UAV22" s="187"/>
      <c r="UAW22" s="187"/>
      <c r="UAX22" s="187"/>
      <c r="UAY22" s="187"/>
      <c r="UAZ22" s="187"/>
      <c r="UBA22" s="187"/>
      <c r="UBB22" s="187"/>
      <c r="UBC22" s="187"/>
      <c r="UBD22" s="187"/>
      <c r="UBE22" s="187"/>
      <c r="UBF22" s="187"/>
      <c r="UBG22" s="187"/>
      <c r="UBH22" s="187"/>
      <c r="UBI22" s="187"/>
      <c r="UBJ22" s="187"/>
      <c r="UBK22" s="187"/>
      <c r="UBL22" s="187"/>
      <c r="UBM22" s="187"/>
      <c r="UBN22" s="187"/>
      <c r="UBO22" s="187"/>
      <c r="UBP22" s="187"/>
      <c r="UBQ22" s="187"/>
      <c r="UBR22" s="187"/>
      <c r="UBS22" s="187"/>
      <c r="UBT22" s="187"/>
      <c r="UBU22" s="187"/>
      <c r="UBV22" s="187"/>
      <c r="UBW22" s="187"/>
      <c r="UBX22" s="187"/>
      <c r="UBY22" s="187"/>
      <c r="UBZ22" s="187"/>
      <c r="UCA22" s="187"/>
      <c r="UCB22" s="187"/>
      <c r="UCC22" s="187"/>
      <c r="UCD22" s="187"/>
      <c r="UCE22" s="187"/>
      <c r="UCF22" s="187"/>
      <c r="UCG22" s="187"/>
      <c r="UCH22" s="187"/>
      <c r="UCI22" s="187"/>
      <c r="UCJ22" s="187"/>
      <c r="UCK22" s="187"/>
      <c r="UCL22" s="187"/>
      <c r="UCM22" s="187"/>
      <c r="UCN22" s="187"/>
      <c r="UCO22" s="187"/>
      <c r="UCP22" s="187"/>
      <c r="UCQ22" s="187"/>
      <c r="UCR22" s="187"/>
      <c r="UCS22" s="187"/>
      <c r="UCT22" s="187"/>
      <c r="UCU22" s="187"/>
      <c r="UCV22" s="187"/>
      <c r="UCW22" s="187"/>
      <c r="UCX22" s="187"/>
      <c r="UCY22" s="187"/>
      <c r="UCZ22" s="187"/>
      <c r="UDA22" s="187"/>
      <c r="UDB22" s="187"/>
      <c r="UDC22" s="187"/>
      <c r="UDD22" s="187"/>
      <c r="UDE22" s="187"/>
      <c r="UDF22" s="187"/>
      <c r="UDG22" s="187"/>
      <c r="UDH22" s="187"/>
      <c r="UDI22" s="187"/>
      <c r="UDJ22" s="187"/>
      <c r="UDK22" s="187"/>
      <c r="UDL22" s="187"/>
      <c r="UDM22" s="187"/>
      <c r="UDN22" s="187"/>
      <c r="UDO22" s="187"/>
      <c r="UDP22" s="187"/>
      <c r="UDQ22" s="187"/>
      <c r="UDR22" s="187"/>
      <c r="UDS22" s="187"/>
      <c r="UDT22" s="187"/>
      <c r="UDU22" s="187"/>
      <c r="UDV22" s="187"/>
      <c r="UDW22" s="187"/>
      <c r="UDX22" s="187"/>
      <c r="UDY22" s="187"/>
      <c r="UDZ22" s="187"/>
      <c r="UEA22" s="187"/>
      <c r="UEB22" s="187"/>
      <c r="UEC22" s="187"/>
      <c r="UED22" s="187"/>
      <c r="UEE22" s="187"/>
      <c r="UEF22" s="187"/>
      <c r="UEG22" s="187"/>
      <c r="UEH22" s="187"/>
      <c r="UEI22" s="187"/>
      <c r="UEJ22" s="187"/>
      <c r="UEK22" s="187"/>
      <c r="UEL22" s="187"/>
      <c r="UEM22" s="187"/>
      <c r="UEN22" s="187"/>
      <c r="UEO22" s="187"/>
      <c r="UEP22" s="187"/>
      <c r="UEQ22" s="187"/>
      <c r="UER22" s="187"/>
      <c r="UES22" s="187"/>
      <c r="UET22" s="187"/>
      <c r="UEU22" s="187"/>
      <c r="UEV22" s="187"/>
      <c r="UEW22" s="187"/>
      <c r="UEX22" s="187"/>
      <c r="UEY22" s="187"/>
      <c r="UEZ22" s="187"/>
      <c r="UFA22" s="187"/>
      <c r="UFB22" s="187"/>
      <c r="UFC22" s="187"/>
      <c r="UFD22" s="187"/>
      <c r="UFE22" s="187"/>
      <c r="UFF22" s="187"/>
      <c r="UFG22" s="187"/>
      <c r="UFH22" s="187"/>
      <c r="UFI22" s="187"/>
      <c r="UFJ22" s="187"/>
      <c r="UFK22" s="187"/>
      <c r="UFL22" s="187"/>
      <c r="UFM22" s="187"/>
      <c r="UFN22" s="187"/>
      <c r="UFO22" s="187"/>
      <c r="UFP22" s="187"/>
      <c r="UFQ22" s="187"/>
      <c r="UFR22" s="187"/>
      <c r="UFS22" s="187"/>
      <c r="UFT22" s="187"/>
      <c r="UFU22" s="187"/>
      <c r="UFV22" s="187"/>
      <c r="UFW22" s="187"/>
      <c r="UFX22" s="187"/>
      <c r="UFY22" s="187"/>
      <c r="UFZ22" s="187"/>
      <c r="UGA22" s="187"/>
      <c r="UGB22" s="187"/>
      <c r="UGC22" s="187"/>
      <c r="UGD22" s="187"/>
      <c r="UGE22" s="187"/>
      <c r="UGF22" s="187"/>
      <c r="UGG22" s="187"/>
      <c r="UGH22" s="187"/>
      <c r="UGI22" s="187"/>
      <c r="UGJ22" s="187"/>
      <c r="UGK22" s="187"/>
      <c r="UGL22" s="187"/>
      <c r="UGM22" s="187"/>
      <c r="UGN22" s="187"/>
      <c r="UGO22" s="187"/>
      <c r="UGP22" s="187"/>
      <c r="UGQ22" s="187"/>
      <c r="UGR22" s="187"/>
      <c r="UGS22" s="187"/>
      <c r="UGT22" s="187"/>
      <c r="UGU22" s="187"/>
      <c r="UGV22" s="187"/>
      <c r="UGW22" s="187"/>
      <c r="UGX22" s="187"/>
      <c r="UGY22" s="187"/>
      <c r="UGZ22" s="187"/>
      <c r="UHA22" s="187"/>
      <c r="UHB22" s="187"/>
      <c r="UHC22" s="187"/>
      <c r="UHD22" s="187"/>
      <c r="UHE22" s="187"/>
      <c r="UHF22" s="187"/>
      <c r="UHG22" s="187"/>
      <c r="UHH22" s="187"/>
      <c r="UHI22" s="187"/>
      <c r="UHJ22" s="187"/>
      <c r="UHK22" s="187"/>
      <c r="UHL22" s="187"/>
      <c r="UHM22" s="187"/>
      <c r="UHN22" s="187"/>
      <c r="UHO22" s="187"/>
      <c r="UHP22" s="187"/>
      <c r="UHQ22" s="187"/>
      <c r="UHR22" s="187"/>
      <c r="UHS22" s="187"/>
      <c r="UHT22" s="187"/>
      <c r="UHU22" s="187"/>
      <c r="UHV22" s="187"/>
      <c r="UHW22" s="187"/>
      <c r="UHX22" s="187"/>
      <c r="UHY22" s="187"/>
      <c r="UHZ22" s="187"/>
      <c r="UIA22" s="187"/>
      <c r="UIB22" s="187"/>
      <c r="UIC22" s="187"/>
      <c r="UID22" s="187"/>
      <c r="UIE22" s="187"/>
      <c r="UIF22" s="187"/>
      <c r="UIG22" s="187"/>
      <c r="UIH22" s="187"/>
      <c r="UII22" s="187"/>
      <c r="UIJ22" s="187"/>
      <c r="UIK22" s="187"/>
      <c r="UIL22" s="187"/>
      <c r="UIM22" s="187"/>
      <c r="UIN22" s="187"/>
      <c r="UIO22" s="187"/>
      <c r="UIP22" s="187"/>
      <c r="UIQ22" s="187"/>
      <c r="UIR22" s="187"/>
      <c r="UIS22" s="187"/>
      <c r="UIT22" s="187"/>
      <c r="UIU22" s="187"/>
      <c r="UIV22" s="187"/>
      <c r="UIW22" s="187"/>
      <c r="UIX22" s="187"/>
      <c r="UIY22" s="187"/>
      <c r="UIZ22" s="187"/>
      <c r="UJA22" s="187"/>
      <c r="UJB22" s="187"/>
      <c r="UJC22" s="187"/>
      <c r="UJD22" s="187"/>
      <c r="UJE22" s="187"/>
      <c r="UJF22" s="187"/>
      <c r="UJG22" s="187"/>
      <c r="UJH22" s="187"/>
      <c r="UJI22" s="187"/>
      <c r="UJJ22" s="187"/>
      <c r="UJK22" s="187"/>
      <c r="UJL22" s="187"/>
      <c r="UJM22" s="187"/>
      <c r="UJN22" s="187"/>
      <c r="UJO22" s="187"/>
      <c r="UJP22" s="187"/>
      <c r="UJQ22" s="187"/>
      <c r="UJR22" s="187"/>
      <c r="UJS22" s="187"/>
      <c r="UJT22" s="187"/>
      <c r="UJU22" s="187"/>
      <c r="UJV22" s="187"/>
      <c r="UJW22" s="187"/>
      <c r="UJX22" s="187"/>
      <c r="UJY22" s="187"/>
      <c r="UJZ22" s="187"/>
      <c r="UKA22" s="187"/>
      <c r="UKB22" s="187"/>
      <c r="UKC22" s="187"/>
      <c r="UKD22" s="187"/>
      <c r="UKE22" s="187"/>
      <c r="UKF22" s="187"/>
      <c r="UKG22" s="187"/>
      <c r="UKH22" s="187"/>
      <c r="UKI22" s="187"/>
      <c r="UKJ22" s="187"/>
      <c r="UKK22" s="187"/>
      <c r="UKL22" s="187"/>
      <c r="UKM22" s="187"/>
      <c r="UKN22" s="187"/>
      <c r="UKO22" s="187"/>
      <c r="UKP22" s="187"/>
      <c r="UKQ22" s="187"/>
      <c r="UKR22" s="187"/>
      <c r="UKS22" s="187"/>
      <c r="UKT22" s="187"/>
      <c r="UKU22" s="187"/>
      <c r="UKV22" s="187"/>
      <c r="UKW22" s="187"/>
      <c r="UKX22" s="187"/>
      <c r="UKY22" s="187"/>
      <c r="UKZ22" s="187"/>
      <c r="ULA22" s="187"/>
      <c r="ULB22" s="187"/>
      <c r="ULC22" s="187"/>
      <c r="ULD22" s="187"/>
      <c r="ULE22" s="187"/>
      <c r="ULF22" s="187"/>
      <c r="ULG22" s="187"/>
      <c r="ULH22" s="187"/>
      <c r="ULI22" s="187"/>
      <c r="ULJ22" s="187"/>
      <c r="ULK22" s="187"/>
      <c r="ULL22" s="187"/>
      <c r="ULM22" s="187"/>
      <c r="ULN22" s="187"/>
      <c r="ULO22" s="187"/>
      <c r="ULP22" s="187"/>
      <c r="ULQ22" s="187"/>
      <c r="ULR22" s="187"/>
      <c r="ULS22" s="187"/>
      <c r="ULT22" s="187"/>
      <c r="ULU22" s="187"/>
      <c r="ULV22" s="187"/>
      <c r="ULW22" s="187"/>
      <c r="ULX22" s="187"/>
      <c r="ULY22" s="187"/>
      <c r="ULZ22" s="187"/>
      <c r="UMA22" s="187"/>
      <c r="UMB22" s="187"/>
      <c r="UMC22" s="187"/>
      <c r="UMD22" s="187"/>
      <c r="UME22" s="187"/>
      <c r="UMF22" s="187"/>
      <c r="UMG22" s="187"/>
      <c r="UMH22" s="187"/>
      <c r="UMI22" s="187"/>
      <c r="UMJ22" s="187"/>
      <c r="UMK22" s="187"/>
      <c r="UML22" s="187"/>
      <c r="UMM22" s="187"/>
      <c r="UMN22" s="187"/>
      <c r="UMO22" s="187"/>
      <c r="UMP22" s="187"/>
      <c r="UMQ22" s="187"/>
      <c r="UMR22" s="187"/>
      <c r="UMS22" s="187"/>
      <c r="UMT22" s="187"/>
      <c r="UMU22" s="187"/>
      <c r="UMV22" s="187"/>
      <c r="UMW22" s="187"/>
      <c r="UMX22" s="187"/>
      <c r="UMY22" s="187"/>
      <c r="UMZ22" s="187"/>
      <c r="UNA22" s="187"/>
      <c r="UNB22" s="187"/>
      <c r="UNC22" s="187"/>
      <c r="UND22" s="187"/>
      <c r="UNE22" s="187"/>
      <c r="UNF22" s="187"/>
      <c r="UNG22" s="187"/>
      <c r="UNH22" s="187"/>
      <c r="UNI22" s="187"/>
      <c r="UNJ22" s="187"/>
      <c r="UNK22" s="187"/>
      <c r="UNL22" s="187"/>
      <c r="UNM22" s="187"/>
      <c r="UNN22" s="187"/>
      <c r="UNO22" s="187"/>
      <c r="UNP22" s="187"/>
      <c r="UNQ22" s="187"/>
      <c r="UNR22" s="187"/>
      <c r="UNS22" s="187"/>
      <c r="UNT22" s="187"/>
      <c r="UNU22" s="187"/>
      <c r="UNV22" s="187"/>
      <c r="UNW22" s="187"/>
      <c r="UNX22" s="187"/>
      <c r="UNY22" s="187"/>
      <c r="UNZ22" s="187"/>
      <c r="UOA22" s="187"/>
      <c r="UOB22" s="187"/>
      <c r="UOC22" s="187"/>
      <c r="UOD22" s="187"/>
      <c r="UOE22" s="187"/>
      <c r="UOF22" s="187"/>
      <c r="UOG22" s="187"/>
      <c r="UOH22" s="187"/>
      <c r="UOI22" s="187"/>
      <c r="UOJ22" s="187"/>
      <c r="UOK22" s="187"/>
      <c r="UOL22" s="187"/>
      <c r="UOM22" s="187"/>
      <c r="UON22" s="187"/>
      <c r="UOO22" s="187"/>
      <c r="UOP22" s="187"/>
      <c r="UOQ22" s="187"/>
      <c r="UOR22" s="187"/>
      <c r="UOS22" s="187"/>
      <c r="UOT22" s="187"/>
      <c r="UOU22" s="187"/>
      <c r="UOV22" s="187"/>
      <c r="UOW22" s="187"/>
      <c r="UOX22" s="187"/>
      <c r="UOY22" s="187"/>
      <c r="UOZ22" s="187"/>
      <c r="UPA22" s="187"/>
      <c r="UPB22" s="187"/>
      <c r="UPC22" s="187"/>
      <c r="UPD22" s="187"/>
      <c r="UPE22" s="187"/>
      <c r="UPF22" s="187"/>
      <c r="UPG22" s="187"/>
      <c r="UPH22" s="187"/>
      <c r="UPI22" s="187"/>
      <c r="UPJ22" s="187"/>
      <c r="UPK22" s="187"/>
      <c r="UPL22" s="187"/>
      <c r="UPM22" s="187"/>
      <c r="UPN22" s="187"/>
      <c r="UPO22" s="187"/>
      <c r="UPP22" s="187"/>
      <c r="UPQ22" s="187"/>
      <c r="UPR22" s="187"/>
      <c r="UPS22" s="187"/>
      <c r="UPT22" s="187"/>
      <c r="UPU22" s="187"/>
      <c r="UPV22" s="187"/>
      <c r="UPW22" s="187"/>
      <c r="UPX22" s="187"/>
      <c r="UPY22" s="187"/>
      <c r="UPZ22" s="187"/>
      <c r="UQA22" s="187"/>
      <c r="UQB22" s="187"/>
      <c r="UQC22" s="187"/>
      <c r="UQD22" s="187"/>
      <c r="UQE22" s="187"/>
      <c r="UQF22" s="187"/>
      <c r="UQG22" s="187"/>
      <c r="UQH22" s="187"/>
      <c r="UQI22" s="187"/>
      <c r="UQJ22" s="187"/>
      <c r="UQK22" s="187"/>
      <c r="UQL22" s="187"/>
      <c r="UQM22" s="187"/>
      <c r="UQN22" s="187"/>
      <c r="UQO22" s="187"/>
      <c r="UQP22" s="187"/>
      <c r="UQQ22" s="187"/>
      <c r="UQR22" s="187"/>
      <c r="UQS22" s="187"/>
      <c r="UQT22" s="187"/>
      <c r="UQU22" s="187"/>
      <c r="UQV22" s="187"/>
      <c r="UQW22" s="187"/>
      <c r="UQX22" s="187"/>
      <c r="UQY22" s="187"/>
      <c r="UQZ22" s="187"/>
      <c r="URA22" s="187"/>
      <c r="URB22" s="187"/>
      <c r="URC22" s="187"/>
      <c r="URD22" s="187"/>
      <c r="URE22" s="187"/>
      <c r="URF22" s="187"/>
      <c r="URG22" s="187"/>
      <c r="URH22" s="187"/>
      <c r="URI22" s="187"/>
      <c r="URJ22" s="187"/>
      <c r="URK22" s="187"/>
      <c r="URL22" s="187"/>
      <c r="URM22" s="187"/>
      <c r="URN22" s="187"/>
      <c r="URO22" s="187"/>
      <c r="URP22" s="187"/>
      <c r="URQ22" s="187"/>
      <c r="URR22" s="187"/>
      <c r="URS22" s="187"/>
      <c r="URT22" s="187"/>
      <c r="URU22" s="187"/>
      <c r="URV22" s="187"/>
      <c r="URW22" s="187"/>
      <c r="URX22" s="187"/>
      <c r="URY22" s="187"/>
      <c r="URZ22" s="187"/>
      <c r="USA22" s="187"/>
      <c r="USB22" s="187"/>
      <c r="USC22" s="187"/>
      <c r="USD22" s="187"/>
      <c r="USE22" s="187"/>
      <c r="USF22" s="187"/>
      <c r="USG22" s="187"/>
      <c r="USH22" s="187"/>
      <c r="USI22" s="187"/>
      <c r="USJ22" s="187"/>
      <c r="USK22" s="187"/>
      <c r="USL22" s="187"/>
      <c r="USM22" s="187"/>
      <c r="USN22" s="187"/>
      <c r="USO22" s="187"/>
      <c r="USP22" s="187"/>
      <c r="USQ22" s="187"/>
      <c r="USR22" s="187"/>
      <c r="USS22" s="187"/>
      <c r="UST22" s="187"/>
      <c r="USU22" s="187"/>
      <c r="USV22" s="187"/>
      <c r="USW22" s="187"/>
      <c r="USX22" s="187"/>
      <c r="USY22" s="187"/>
      <c r="USZ22" s="187"/>
      <c r="UTA22" s="187"/>
      <c r="UTB22" s="187"/>
      <c r="UTC22" s="187"/>
      <c r="UTD22" s="187"/>
      <c r="UTE22" s="187"/>
      <c r="UTF22" s="187"/>
      <c r="UTG22" s="187"/>
      <c r="UTH22" s="187"/>
      <c r="UTI22" s="187"/>
      <c r="UTJ22" s="187"/>
      <c r="UTK22" s="187"/>
      <c r="UTL22" s="187"/>
      <c r="UTM22" s="187"/>
      <c r="UTN22" s="187"/>
      <c r="UTO22" s="187"/>
      <c r="UTP22" s="187"/>
      <c r="UTQ22" s="187"/>
      <c r="UTR22" s="187"/>
      <c r="UTS22" s="187"/>
      <c r="UTT22" s="187"/>
      <c r="UTU22" s="187"/>
      <c r="UTV22" s="187"/>
      <c r="UTW22" s="187"/>
      <c r="UTX22" s="187"/>
      <c r="UTY22" s="187"/>
      <c r="UTZ22" s="187"/>
      <c r="UUA22" s="187"/>
      <c r="UUB22" s="187"/>
      <c r="UUC22" s="187"/>
      <c r="UUD22" s="187"/>
      <c r="UUE22" s="187"/>
      <c r="UUF22" s="187"/>
      <c r="UUG22" s="187"/>
      <c r="UUH22" s="187"/>
      <c r="UUI22" s="187"/>
      <c r="UUJ22" s="187"/>
      <c r="UUK22" s="187"/>
      <c r="UUL22" s="187"/>
      <c r="UUM22" s="187"/>
      <c r="UUN22" s="187"/>
      <c r="UUO22" s="187"/>
      <c r="UUP22" s="187"/>
      <c r="UUQ22" s="187"/>
      <c r="UUR22" s="187"/>
      <c r="UUS22" s="187"/>
      <c r="UUT22" s="187"/>
      <c r="UUU22" s="187"/>
      <c r="UUV22" s="187"/>
      <c r="UUW22" s="187"/>
      <c r="UUX22" s="187"/>
      <c r="UUY22" s="187"/>
      <c r="UUZ22" s="187"/>
      <c r="UVA22" s="187"/>
      <c r="UVB22" s="187"/>
      <c r="UVC22" s="187"/>
      <c r="UVD22" s="187"/>
      <c r="UVE22" s="187"/>
      <c r="UVF22" s="187"/>
      <c r="UVG22" s="187"/>
      <c r="UVH22" s="187"/>
      <c r="UVI22" s="187"/>
      <c r="UVJ22" s="187"/>
      <c r="UVK22" s="187"/>
      <c r="UVL22" s="187"/>
      <c r="UVM22" s="187"/>
      <c r="UVN22" s="187"/>
      <c r="UVO22" s="187"/>
      <c r="UVP22" s="187"/>
      <c r="UVQ22" s="187"/>
      <c r="UVR22" s="187"/>
      <c r="UVS22" s="187"/>
      <c r="UVT22" s="187"/>
      <c r="UVU22" s="187"/>
      <c r="UVV22" s="187"/>
      <c r="UVW22" s="187"/>
      <c r="UVX22" s="187"/>
      <c r="UVY22" s="187"/>
      <c r="UVZ22" s="187"/>
      <c r="UWA22" s="187"/>
      <c r="UWB22" s="187"/>
      <c r="UWC22" s="187"/>
      <c r="UWD22" s="187"/>
      <c r="UWE22" s="187"/>
      <c r="UWF22" s="187"/>
      <c r="UWG22" s="187"/>
      <c r="UWH22" s="187"/>
      <c r="UWI22" s="187"/>
      <c r="UWJ22" s="187"/>
      <c r="UWK22" s="187"/>
      <c r="UWL22" s="187"/>
      <c r="UWM22" s="187"/>
      <c r="UWN22" s="187"/>
      <c r="UWO22" s="187"/>
      <c r="UWP22" s="187"/>
      <c r="UWQ22" s="187"/>
      <c r="UWR22" s="187"/>
      <c r="UWS22" s="187"/>
      <c r="UWT22" s="187"/>
      <c r="UWU22" s="187"/>
      <c r="UWV22" s="187"/>
      <c r="UWW22" s="187"/>
      <c r="UWX22" s="187"/>
      <c r="UWY22" s="187"/>
      <c r="UWZ22" s="187"/>
      <c r="UXA22" s="187"/>
      <c r="UXB22" s="187"/>
      <c r="UXC22" s="187"/>
      <c r="UXD22" s="187"/>
      <c r="UXE22" s="187"/>
      <c r="UXF22" s="187"/>
      <c r="UXG22" s="187"/>
      <c r="UXH22" s="187"/>
      <c r="UXI22" s="187"/>
      <c r="UXJ22" s="187"/>
      <c r="UXK22" s="187"/>
      <c r="UXL22" s="187"/>
      <c r="UXM22" s="187"/>
      <c r="UXN22" s="187"/>
      <c r="UXO22" s="187"/>
      <c r="UXP22" s="187"/>
      <c r="UXQ22" s="187"/>
      <c r="UXR22" s="187"/>
      <c r="UXS22" s="187"/>
      <c r="UXT22" s="187"/>
      <c r="UXU22" s="187"/>
      <c r="UXV22" s="187"/>
      <c r="UXW22" s="187"/>
      <c r="UXX22" s="187"/>
      <c r="UXY22" s="187"/>
      <c r="UXZ22" s="187"/>
      <c r="UYA22" s="187"/>
      <c r="UYB22" s="187"/>
      <c r="UYC22" s="187"/>
      <c r="UYD22" s="187"/>
      <c r="UYE22" s="187"/>
      <c r="UYF22" s="187"/>
      <c r="UYG22" s="187"/>
      <c r="UYH22" s="187"/>
      <c r="UYI22" s="187"/>
      <c r="UYJ22" s="187"/>
      <c r="UYK22" s="187"/>
      <c r="UYL22" s="187"/>
      <c r="UYM22" s="187"/>
      <c r="UYN22" s="187"/>
      <c r="UYO22" s="187"/>
      <c r="UYP22" s="187"/>
      <c r="UYQ22" s="187"/>
      <c r="UYR22" s="187"/>
      <c r="UYS22" s="187"/>
      <c r="UYT22" s="187"/>
      <c r="UYU22" s="187"/>
      <c r="UYV22" s="187"/>
      <c r="UYW22" s="187"/>
      <c r="UYX22" s="187"/>
      <c r="UYY22" s="187"/>
      <c r="UYZ22" s="187"/>
      <c r="UZA22" s="187"/>
      <c r="UZB22" s="187"/>
      <c r="UZC22" s="187"/>
      <c r="UZD22" s="187"/>
      <c r="UZE22" s="187"/>
      <c r="UZF22" s="187"/>
      <c r="UZG22" s="187"/>
      <c r="UZH22" s="187"/>
      <c r="UZI22" s="187"/>
      <c r="UZJ22" s="187"/>
      <c r="UZK22" s="187"/>
      <c r="UZL22" s="187"/>
      <c r="UZM22" s="187"/>
      <c r="UZN22" s="187"/>
      <c r="UZO22" s="187"/>
      <c r="UZP22" s="187"/>
      <c r="UZQ22" s="187"/>
      <c r="UZR22" s="187"/>
      <c r="UZS22" s="187"/>
      <c r="UZT22" s="187"/>
      <c r="UZU22" s="187"/>
      <c r="UZV22" s="187"/>
      <c r="UZW22" s="187"/>
      <c r="UZX22" s="187"/>
      <c r="UZY22" s="187"/>
      <c r="UZZ22" s="187"/>
      <c r="VAA22" s="187"/>
      <c r="VAB22" s="187"/>
      <c r="VAC22" s="187"/>
      <c r="VAD22" s="187"/>
      <c r="VAE22" s="187"/>
      <c r="VAF22" s="187"/>
      <c r="VAG22" s="187"/>
      <c r="VAH22" s="187"/>
      <c r="VAI22" s="187"/>
      <c r="VAJ22" s="187"/>
      <c r="VAK22" s="187"/>
      <c r="VAL22" s="187"/>
      <c r="VAM22" s="187"/>
      <c r="VAN22" s="187"/>
      <c r="VAO22" s="187"/>
      <c r="VAP22" s="187"/>
      <c r="VAQ22" s="187"/>
      <c r="VAR22" s="187"/>
      <c r="VAS22" s="187"/>
      <c r="VAT22" s="187"/>
      <c r="VAU22" s="187"/>
      <c r="VAV22" s="187"/>
      <c r="VAW22" s="187"/>
      <c r="VAX22" s="187"/>
      <c r="VAY22" s="187"/>
      <c r="VAZ22" s="187"/>
      <c r="VBA22" s="187"/>
      <c r="VBB22" s="187"/>
      <c r="VBC22" s="187"/>
      <c r="VBD22" s="187"/>
      <c r="VBE22" s="187"/>
      <c r="VBF22" s="187"/>
      <c r="VBG22" s="187"/>
      <c r="VBH22" s="187"/>
      <c r="VBI22" s="187"/>
      <c r="VBJ22" s="187"/>
      <c r="VBK22" s="187"/>
      <c r="VBL22" s="187"/>
      <c r="VBM22" s="187"/>
      <c r="VBN22" s="187"/>
      <c r="VBO22" s="187"/>
      <c r="VBP22" s="187"/>
      <c r="VBQ22" s="187"/>
      <c r="VBR22" s="187"/>
      <c r="VBS22" s="187"/>
      <c r="VBT22" s="187"/>
      <c r="VBU22" s="187"/>
      <c r="VBV22" s="187"/>
      <c r="VBW22" s="187"/>
      <c r="VBX22" s="187"/>
      <c r="VBY22" s="187"/>
      <c r="VBZ22" s="187"/>
      <c r="VCA22" s="187"/>
      <c r="VCB22" s="187"/>
      <c r="VCC22" s="187"/>
      <c r="VCD22" s="187"/>
      <c r="VCE22" s="187"/>
      <c r="VCF22" s="187"/>
      <c r="VCG22" s="187"/>
      <c r="VCH22" s="187"/>
      <c r="VCI22" s="187"/>
      <c r="VCJ22" s="187"/>
      <c r="VCK22" s="187"/>
      <c r="VCL22" s="187"/>
      <c r="VCM22" s="187"/>
      <c r="VCN22" s="187"/>
      <c r="VCO22" s="187"/>
      <c r="VCP22" s="187"/>
      <c r="VCQ22" s="187"/>
      <c r="VCR22" s="187"/>
      <c r="VCS22" s="187"/>
      <c r="VCT22" s="187"/>
      <c r="VCU22" s="187"/>
      <c r="VCV22" s="187"/>
      <c r="VCW22" s="187"/>
      <c r="VCX22" s="187"/>
      <c r="VCY22" s="187"/>
      <c r="VCZ22" s="187"/>
      <c r="VDA22" s="187"/>
      <c r="VDB22" s="187"/>
      <c r="VDC22" s="187"/>
      <c r="VDD22" s="187"/>
      <c r="VDE22" s="187"/>
      <c r="VDF22" s="187"/>
      <c r="VDG22" s="187"/>
      <c r="VDH22" s="187"/>
      <c r="VDI22" s="187"/>
      <c r="VDJ22" s="187"/>
      <c r="VDK22" s="187"/>
      <c r="VDL22" s="187"/>
      <c r="VDM22" s="187"/>
      <c r="VDN22" s="187"/>
      <c r="VDO22" s="187"/>
      <c r="VDP22" s="187"/>
      <c r="VDQ22" s="187"/>
      <c r="VDR22" s="187"/>
      <c r="VDS22" s="187"/>
      <c r="VDT22" s="187"/>
      <c r="VDU22" s="187"/>
      <c r="VDV22" s="187"/>
      <c r="VDW22" s="187"/>
      <c r="VDX22" s="187"/>
      <c r="VDY22" s="187"/>
      <c r="VDZ22" s="187"/>
      <c r="VEA22" s="187"/>
      <c r="VEB22" s="187"/>
      <c r="VEC22" s="187"/>
      <c r="VED22" s="187"/>
      <c r="VEE22" s="187"/>
      <c r="VEF22" s="187"/>
      <c r="VEG22" s="187"/>
      <c r="VEH22" s="187"/>
      <c r="VEI22" s="187"/>
      <c r="VEJ22" s="187"/>
      <c r="VEK22" s="187"/>
      <c r="VEL22" s="187"/>
      <c r="VEM22" s="187"/>
      <c r="VEN22" s="187"/>
      <c r="VEO22" s="187"/>
      <c r="VEP22" s="187"/>
      <c r="VEQ22" s="187"/>
      <c r="VER22" s="187"/>
      <c r="VES22" s="187"/>
      <c r="VET22" s="187"/>
      <c r="VEU22" s="187"/>
      <c r="VEV22" s="187"/>
      <c r="VEW22" s="187"/>
      <c r="VEX22" s="187"/>
      <c r="VEY22" s="187"/>
      <c r="VEZ22" s="187"/>
      <c r="VFA22" s="187"/>
      <c r="VFB22" s="187"/>
      <c r="VFC22" s="187"/>
      <c r="VFD22" s="187"/>
      <c r="VFE22" s="187"/>
      <c r="VFF22" s="187"/>
      <c r="VFG22" s="187"/>
      <c r="VFH22" s="187"/>
      <c r="VFI22" s="187"/>
      <c r="VFJ22" s="187"/>
      <c r="VFK22" s="187"/>
      <c r="VFL22" s="187"/>
      <c r="VFM22" s="187"/>
      <c r="VFN22" s="187"/>
      <c r="VFO22" s="187"/>
      <c r="VFP22" s="187"/>
      <c r="VFQ22" s="187"/>
      <c r="VFR22" s="187"/>
      <c r="VFS22" s="187"/>
      <c r="VFT22" s="187"/>
      <c r="VFU22" s="187"/>
      <c r="VFV22" s="187"/>
      <c r="VFW22" s="187"/>
      <c r="VFX22" s="187"/>
      <c r="VFY22" s="187"/>
      <c r="VFZ22" s="187"/>
      <c r="VGA22" s="187"/>
      <c r="VGB22" s="187"/>
      <c r="VGC22" s="187"/>
      <c r="VGD22" s="187"/>
      <c r="VGE22" s="187"/>
      <c r="VGF22" s="187"/>
      <c r="VGG22" s="187"/>
      <c r="VGH22" s="187"/>
      <c r="VGI22" s="187"/>
      <c r="VGJ22" s="187"/>
      <c r="VGK22" s="187"/>
      <c r="VGL22" s="187"/>
      <c r="VGM22" s="187"/>
      <c r="VGN22" s="187"/>
      <c r="VGO22" s="187"/>
      <c r="VGP22" s="187"/>
      <c r="VGQ22" s="187"/>
      <c r="VGR22" s="187"/>
      <c r="VGS22" s="187"/>
      <c r="VGT22" s="187"/>
      <c r="VGU22" s="187"/>
      <c r="VGV22" s="187"/>
      <c r="VGW22" s="187"/>
      <c r="VGX22" s="187"/>
      <c r="VGY22" s="187"/>
      <c r="VGZ22" s="187"/>
      <c r="VHA22" s="187"/>
      <c r="VHB22" s="187"/>
      <c r="VHC22" s="187"/>
      <c r="VHD22" s="187"/>
      <c r="VHE22" s="187"/>
      <c r="VHF22" s="187"/>
      <c r="VHG22" s="187"/>
      <c r="VHH22" s="187"/>
      <c r="VHI22" s="187"/>
      <c r="VHJ22" s="187"/>
      <c r="VHK22" s="187"/>
      <c r="VHL22" s="187"/>
      <c r="VHM22" s="187"/>
      <c r="VHN22" s="187"/>
      <c r="VHO22" s="187"/>
      <c r="VHP22" s="187"/>
      <c r="VHQ22" s="187"/>
      <c r="VHR22" s="187"/>
      <c r="VHS22" s="187"/>
      <c r="VHT22" s="187"/>
      <c r="VHU22" s="187"/>
      <c r="VHV22" s="187"/>
      <c r="VHW22" s="187"/>
      <c r="VHX22" s="187"/>
      <c r="VHY22" s="187"/>
      <c r="VHZ22" s="187"/>
      <c r="VIA22" s="187"/>
      <c r="VIB22" s="187"/>
      <c r="VIC22" s="187"/>
      <c r="VID22" s="187"/>
      <c r="VIE22" s="187"/>
      <c r="VIF22" s="187"/>
      <c r="VIG22" s="187"/>
      <c r="VIH22" s="187"/>
      <c r="VII22" s="187"/>
      <c r="VIJ22" s="187"/>
      <c r="VIK22" s="187"/>
      <c r="VIL22" s="187"/>
      <c r="VIM22" s="187"/>
      <c r="VIN22" s="187"/>
      <c r="VIO22" s="187"/>
      <c r="VIP22" s="187"/>
      <c r="VIQ22" s="187"/>
      <c r="VIR22" s="187"/>
      <c r="VIS22" s="187"/>
      <c r="VIT22" s="187"/>
      <c r="VIU22" s="187"/>
      <c r="VIV22" s="187"/>
      <c r="VIW22" s="187"/>
      <c r="VIX22" s="187"/>
      <c r="VIY22" s="187"/>
      <c r="VIZ22" s="187"/>
      <c r="VJA22" s="187"/>
      <c r="VJB22" s="187"/>
      <c r="VJC22" s="187"/>
      <c r="VJD22" s="187"/>
      <c r="VJE22" s="187"/>
      <c r="VJF22" s="187"/>
      <c r="VJG22" s="187"/>
      <c r="VJH22" s="187"/>
      <c r="VJI22" s="187"/>
      <c r="VJJ22" s="187"/>
      <c r="VJK22" s="187"/>
      <c r="VJL22" s="187"/>
      <c r="VJM22" s="187"/>
      <c r="VJN22" s="187"/>
      <c r="VJO22" s="187"/>
      <c r="VJP22" s="187"/>
      <c r="VJQ22" s="187"/>
      <c r="VJR22" s="187"/>
      <c r="VJS22" s="187"/>
      <c r="VJT22" s="187"/>
      <c r="VJU22" s="187"/>
      <c r="VJV22" s="187"/>
      <c r="VJW22" s="187"/>
      <c r="VJX22" s="187"/>
      <c r="VJY22" s="187"/>
      <c r="VJZ22" s="187"/>
      <c r="VKA22" s="187"/>
      <c r="VKB22" s="187"/>
      <c r="VKC22" s="187"/>
      <c r="VKD22" s="187"/>
      <c r="VKE22" s="187"/>
      <c r="VKF22" s="187"/>
      <c r="VKG22" s="187"/>
      <c r="VKH22" s="187"/>
      <c r="VKI22" s="187"/>
      <c r="VKJ22" s="187"/>
      <c r="VKK22" s="187"/>
      <c r="VKL22" s="187"/>
      <c r="VKM22" s="187"/>
      <c r="VKN22" s="187"/>
      <c r="VKO22" s="187"/>
      <c r="VKP22" s="187"/>
      <c r="VKQ22" s="187"/>
      <c r="VKR22" s="187"/>
      <c r="VKS22" s="187"/>
      <c r="VKT22" s="187"/>
      <c r="VKU22" s="187"/>
      <c r="VKV22" s="187"/>
      <c r="VKW22" s="187"/>
      <c r="VKX22" s="187"/>
      <c r="VKY22" s="187"/>
      <c r="VKZ22" s="187"/>
      <c r="VLA22" s="187"/>
      <c r="VLB22" s="187"/>
      <c r="VLC22" s="187"/>
      <c r="VLD22" s="187"/>
      <c r="VLE22" s="187"/>
      <c r="VLF22" s="187"/>
      <c r="VLG22" s="187"/>
      <c r="VLH22" s="187"/>
      <c r="VLI22" s="187"/>
      <c r="VLJ22" s="187"/>
      <c r="VLK22" s="187"/>
      <c r="VLL22" s="187"/>
      <c r="VLM22" s="187"/>
      <c r="VLN22" s="187"/>
      <c r="VLO22" s="187"/>
      <c r="VLP22" s="187"/>
      <c r="VLQ22" s="187"/>
      <c r="VLR22" s="187"/>
      <c r="VLS22" s="187"/>
      <c r="VLT22" s="187"/>
      <c r="VLU22" s="187"/>
      <c r="VLV22" s="187"/>
      <c r="VLW22" s="187"/>
      <c r="VLX22" s="187"/>
      <c r="VLY22" s="187"/>
      <c r="VLZ22" s="187"/>
      <c r="VMA22" s="187"/>
      <c r="VMB22" s="187"/>
      <c r="VMC22" s="187"/>
      <c r="VMD22" s="187"/>
      <c r="VME22" s="187"/>
      <c r="VMF22" s="187"/>
      <c r="VMG22" s="187"/>
      <c r="VMH22" s="187"/>
      <c r="VMI22" s="187"/>
      <c r="VMJ22" s="187"/>
      <c r="VMK22" s="187"/>
      <c r="VML22" s="187"/>
      <c r="VMM22" s="187"/>
      <c r="VMN22" s="187"/>
      <c r="VMO22" s="187"/>
      <c r="VMP22" s="187"/>
      <c r="VMQ22" s="187"/>
      <c r="VMR22" s="187"/>
      <c r="VMS22" s="187"/>
      <c r="VMT22" s="187"/>
      <c r="VMU22" s="187"/>
      <c r="VMV22" s="187"/>
      <c r="VMW22" s="187"/>
      <c r="VMX22" s="187"/>
      <c r="VMY22" s="187"/>
      <c r="VMZ22" s="187"/>
      <c r="VNA22" s="187"/>
      <c r="VNB22" s="187"/>
      <c r="VNC22" s="187"/>
      <c r="VND22" s="187"/>
      <c r="VNE22" s="187"/>
      <c r="VNF22" s="187"/>
      <c r="VNG22" s="187"/>
      <c r="VNH22" s="187"/>
      <c r="VNI22" s="187"/>
      <c r="VNJ22" s="187"/>
      <c r="VNK22" s="187"/>
      <c r="VNL22" s="187"/>
      <c r="VNM22" s="187"/>
      <c r="VNN22" s="187"/>
      <c r="VNO22" s="187"/>
      <c r="VNP22" s="187"/>
      <c r="VNQ22" s="187"/>
      <c r="VNR22" s="187"/>
      <c r="VNS22" s="187"/>
      <c r="VNT22" s="187"/>
      <c r="VNU22" s="187"/>
      <c r="VNV22" s="187"/>
      <c r="VNW22" s="187"/>
      <c r="VNX22" s="187"/>
      <c r="VNY22" s="187"/>
      <c r="VNZ22" s="187"/>
      <c r="VOA22" s="187"/>
      <c r="VOB22" s="187"/>
      <c r="VOC22" s="187"/>
      <c r="VOD22" s="187"/>
      <c r="VOE22" s="187"/>
      <c r="VOF22" s="187"/>
      <c r="VOG22" s="187"/>
      <c r="VOH22" s="187"/>
      <c r="VOI22" s="187"/>
      <c r="VOJ22" s="187"/>
      <c r="VOK22" s="187"/>
      <c r="VOL22" s="187"/>
      <c r="VOM22" s="187"/>
      <c r="VON22" s="187"/>
      <c r="VOO22" s="187"/>
      <c r="VOP22" s="187"/>
      <c r="VOQ22" s="187"/>
      <c r="VOR22" s="187"/>
      <c r="VOS22" s="187"/>
      <c r="VOT22" s="187"/>
      <c r="VOU22" s="187"/>
      <c r="VOV22" s="187"/>
      <c r="VOW22" s="187"/>
      <c r="VOX22" s="187"/>
      <c r="VOY22" s="187"/>
      <c r="VOZ22" s="187"/>
      <c r="VPA22" s="187"/>
      <c r="VPB22" s="187"/>
      <c r="VPC22" s="187"/>
      <c r="VPD22" s="187"/>
      <c r="VPE22" s="187"/>
      <c r="VPF22" s="187"/>
      <c r="VPG22" s="187"/>
      <c r="VPH22" s="187"/>
      <c r="VPI22" s="187"/>
      <c r="VPJ22" s="187"/>
      <c r="VPK22" s="187"/>
      <c r="VPL22" s="187"/>
      <c r="VPM22" s="187"/>
      <c r="VPN22" s="187"/>
      <c r="VPO22" s="187"/>
      <c r="VPP22" s="187"/>
      <c r="VPQ22" s="187"/>
      <c r="VPR22" s="187"/>
      <c r="VPS22" s="187"/>
      <c r="VPT22" s="187"/>
      <c r="VPU22" s="187"/>
      <c r="VPV22" s="187"/>
      <c r="VPW22" s="187"/>
      <c r="VPX22" s="187"/>
      <c r="VPY22" s="187"/>
      <c r="VPZ22" s="187"/>
      <c r="VQA22" s="187"/>
      <c r="VQB22" s="187"/>
      <c r="VQC22" s="187"/>
      <c r="VQD22" s="187"/>
      <c r="VQE22" s="187"/>
      <c r="VQF22" s="187"/>
      <c r="VQG22" s="187"/>
      <c r="VQH22" s="187"/>
      <c r="VQI22" s="187"/>
      <c r="VQJ22" s="187"/>
      <c r="VQK22" s="187"/>
      <c r="VQL22" s="187"/>
      <c r="VQM22" s="187"/>
      <c r="VQN22" s="187"/>
      <c r="VQO22" s="187"/>
      <c r="VQP22" s="187"/>
      <c r="VQQ22" s="187"/>
      <c r="VQR22" s="187"/>
      <c r="VQS22" s="187"/>
      <c r="VQT22" s="187"/>
      <c r="VQU22" s="187"/>
      <c r="VQV22" s="187"/>
      <c r="VQW22" s="187"/>
      <c r="VQX22" s="187"/>
      <c r="VQY22" s="187"/>
      <c r="VQZ22" s="187"/>
      <c r="VRA22" s="187"/>
      <c r="VRB22" s="187"/>
      <c r="VRC22" s="187"/>
      <c r="VRD22" s="187"/>
      <c r="VRE22" s="187"/>
      <c r="VRF22" s="187"/>
      <c r="VRG22" s="187"/>
      <c r="VRH22" s="187"/>
      <c r="VRI22" s="187"/>
      <c r="VRJ22" s="187"/>
      <c r="VRK22" s="187"/>
      <c r="VRL22" s="187"/>
      <c r="VRM22" s="187"/>
      <c r="VRN22" s="187"/>
      <c r="VRO22" s="187"/>
      <c r="VRP22" s="187"/>
      <c r="VRQ22" s="187"/>
      <c r="VRR22" s="187"/>
      <c r="VRS22" s="187"/>
      <c r="VRT22" s="187"/>
      <c r="VRU22" s="187"/>
      <c r="VRV22" s="187"/>
      <c r="VRW22" s="187"/>
      <c r="VRX22" s="187"/>
      <c r="VRY22" s="187"/>
      <c r="VRZ22" s="187"/>
      <c r="VSA22" s="187"/>
      <c r="VSB22" s="187"/>
      <c r="VSC22" s="187"/>
      <c r="VSD22" s="187"/>
      <c r="VSE22" s="187"/>
      <c r="VSF22" s="187"/>
      <c r="VSG22" s="187"/>
      <c r="VSH22" s="187"/>
      <c r="VSI22" s="187"/>
      <c r="VSJ22" s="187"/>
      <c r="VSK22" s="187"/>
      <c r="VSL22" s="187"/>
      <c r="VSM22" s="187"/>
      <c r="VSN22" s="187"/>
      <c r="VSO22" s="187"/>
      <c r="VSP22" s="187"/>
      <c r="VSQ22" s="187"/>
      <c r="VSR22" s="187"/>
      <c r="VSS22" s="187"/>
      <c r="VST22" s="187"/>
      <c r="VSU22" s="187"/>
      <c r="VSV22" s="187"/>
      <c r="VSW22" s="187"/>
      <c r="VSX22" s="187"/>
      <c r="VSY22" s="187"/>
      <c r="VSZ22" s="187"/>
      <c r="VTA22" s="187"/>
      <c r="VTB22" s="187"/>
      <c r="VTC22" s="187"/>
      <c r="VTD22" s="187"/>
      <c r="VTE22" s="187"/>
      <c r="VTF22" s="187"/>
      <c r="VTG22" s="187"/>
      <c r="VTH22" s="187"/>
      <c r="VTI22" s="187"/>
      <c r="VTJ22" s="187"/>
      <c r="VTK22" s="187"/>
      <c r="VTL22" s="187"/>
      <c r="VTM22" s="187"/>
      <c r="VTN22" s="187"/>
      <c r="VTO22" s="187"/>
      <c r="VTP22" s="187"/>
      <c r="VTQ22" s="187"/>
      <c r="VTR22" s="187"/>
      <c r="VTS22" s="187"/>
      <c r="VTT22" s="187"/>
      <c r="VTU22" s="187"/>
      <c r="VTV22" s="187"/>
      <c r="VTW22" s="187"/>
      <c r="VTX22" s="187"/>
      <c r="VTY22" s="187"/>
      <c r="VTZ22" s="187"/>
      <c r="VUA22" s="187"/>
      <c r="VUB22" s="187"/>
      <c r="VUC22" s="187"/>
      <c r="VUD22" s="187"/>
      <c r="VUE22" s="187"/>
      <c r="VUF22" s="187"/>
      <c r="VUG22" s="187"/>
      <c r="VUH22" s="187"/>
      <c r="VUI22" s="187"/>
      <c r="VUJ22" s="187"/>
      <c r="VUK22" s="187"/>
      <c r="VUL22" s="187"/>
      <c r="VUM22" s="187"/>
      <c r="VUN22" s="187"/>
      <c r="VUO22" s="187"/>
      <c r="VUP22" s="187"/>
      <c r="VUQ22" s="187"/>
      <c r="VUR22" s="187"/>
      <c r="VUS22" s="187"/>
      <c r="VUT22" s="187"/>
      <c r="VUU22" s="187"/>
      <c r="VUV22" s="187"/>
      <c r="VUW22" s="187"/>
      <c r="VUX22" s="187"/>
      <c r="VUY22" s="187"/>
      <c r="VUZ22" s="187"/>
      <c r="VVA22" s="187"/>
      <c r="VVB22" s="187"/>
      <c r="VVC22" s="187"/>
      <c r="VVD22" s="187"/>
      <c r="VVE22" s="187"/>
      <c r="VVF22" s="187"/>
      <c r="VVG22" s="187"/>
      <c r="VVH22" s="187"/>
      <c r="VVI22" s="187"/>
      <c r="VVJ22" s="187"/>
      <c r="VVK22" s="187"/>
      <c r="VVL22" s="187"/>
      <c r="VVM22" s="187"/>
      <c r="VVN22" s="187"/>
      <c r="VVO22" s="187"/>
      <c r="VVP22" s="187"/>
      <c r="VVQ22" s="187"/>
      <c r="VVR22" s="187"/>
      <c r="VVS22" s="187"/>
      <c r="VVT22" s="187"/>
      <c r="VVU22" s="187"/>
      <c r="VVV22" s="187"/>
      <c r="VVW22" s="187"/>
      <c r="VVX22" s="187"/>
      <c r="VVY22" s="187"/>
      <c r="VVZ22" s="187"/>
      <c r="VWA22" s="187"/>
      <c r="VWB22" s="187"/>
      <c r="VWC22" s="187"/>
      <c r="VWD22" s="187"/>
      <c r="VWE22" s="187"/>
      <c r="VWF22" s="187"/>
      <c r="VWG22" s="187"/>
      <c r="VWH22" s="187"/>
      <c r="VWI22" s="187"/>
      <c r="VWJ22" s="187"/>
      <c r="VWK22" s="187"/>
      <c r="VWL22" s="187"/>
      <c r="VWM22" s="187"/>
      <c r="VWN22" s="187"/>
      <c r="VWO22" s="187"/>
      <c r="VWP22" s="187"/>
      <c r="VWQ22" s="187"/>
      <c r="VWR22" s="187"/>
      <c r="VWS22" s="187"/>
      <c r="VWT22" s="187"/>
      <c r="VWU22" s="187"/>
      <c r="VWV22" s="187"/>
      <c r="VWW22" s="187"/>
      <c r="VWX22" s="187"/>
      <c r="VWY22" s="187"/>
      <c r="VWZ22" s="187"/>
      <c r="VXA22" s="187"/>
      <c r="VXB22" s="187"/>
      <c r="VXC22" s="187"/>
      <c r="VXD22" s="187"/>
      <c r="VXE22" s="187"/>
      <c r="VXF22" s="187"/>
      <c r="VXG22" s="187"/>
      <c r="VXH22" s="187"/>
      <c r="VXI22" s="187"/>
      <c r="VXJ22" s="187"/>
      <c r="VXK22" s="187"/>
      <c r="VXL22" s="187"/>
      <c r="VXM22" s="187"/>
      <c r="VXN22" s="187"/>
      <c r="VXO22" s="187"/>
      <c r="VXP22" s="187"/>
      <c r="VXQ22" s="187"/>
      <c r="VXR22" s="187"/>
      <c r="VXS22" s="187"/>
      <c r="VXT22" s="187"/>
      <c r="VXU22" s="187"/>
      <c r="VXV22" s="187"/>
      <c r="VXW22" s="187"/>
      <c r="VXX22" s="187"/>
      <c r="VXY22" s="187"/>
      <c r="VXZ22" s="187"/>
      <c r="VYA22" s="187"/>
      <c r="VYB22" s="187"/>
      <c r="VYC22" s="187"/>
      <c r="VYD22" s="187"/>
      <c r="VYE22" s="187"/>
      <c r="VYF22" s="187"/>
      <c r="VYG22" s="187"/>
      <c r="VYH22" s="187"/>
      <c r="VYI22" s="187"/>
      <c r="VYJ22" s="187"/>
      <c r="VYK22" s="187"/>
      <c r="VYL22" s="187"/>
      <c r="VYM22" s="187"/>
      <c r="VYN22" s="187"/>
      <c r="VYO22" s="187"/>
      <c r="VYP22" s="187"/>
      <c r="VYQ22" s="187"/>
      <c r="VYR22" s="187"/>
      <c r="VYS22" s="187"/>
      <c r="VYT22" s="187"/>
      <c r="VYU22" s="187"/>
      <c r="VYV22" s="187"/>
      <c r="VYW22" s="187"/>
      <c r="VYX22" s="187"/>
      <c r="VYY22" s="187"/>
      <c r="VYZ22" s="187"/>
      <c r="VZA22" s="187"/>
      <c r="VZB22" s="187"/>
      <c r="VZC22" s="187"/>
      <c r="VZD22" s="187"/>
      <c r="VZE22" s="187"/>
      <c r="VZF22" s="187"/>
      <c r="VZG22" s="187"/>
      <c r="VZH22" s="187"/>
      <c r="VZI22" s="187"/>
      <c r="VZJ22" s="187"/>
      <c r="VZK22" s="187"/>
      <c r="VZL22" s="187"/>
      <c r="VZM22" s="187"/>
      <c r="VZN22" s="187"/>
      <c r="VZO22" s="187"/>
      <c r="VZP22" s="187"/>
      <c r="VZQ22" s="187"/>
      <c r="VZR22" s="187"/>
      <c r="VZS22" s="187"/>
      <c r="VZT22" s="187"/>
      <c r="VZU22" s="187"/>
      <c r="VZV22" s="187"/>
      <c r="VZW22" s="187"/>
      <c r="VZX22" s="187"/>
      <c r="VZY22" s="187"/>
      <c r="VZZ22" s="187"/>
      <c r="WAA22" s="187"/>
      <c r="WAB22" s="187"/>
      <c r="WAC22" s="187"/>
      <c r="WAD22" s="187"/>
      <c r="WAE22" s="187"/>
      <c r="WAF22" s="187"/>
      <c r="WAG22" s="187"/>
      <c r="WAH22" s="187"/>
      <c r="WAI22" s="187"/>
      <c r="WAJ22" s="187"/>
      <c r="WAK22" s="187"/>
      <c r="WAL22" s="187"/>
      <c r="WAM22" s="187"/>
      <c r="WAN22" s="187"/>
      <c r="WAO22" s="187"/>
      <c r="WAP22" s="187"/>
      <c r="WAQ22" s="187"/>
      <c r="WAR22" s="187"/>
      <c r="WAS22" s="187"/>
      <c r="WAT22" s="187"/>
      <c r="WAU22" s="187"/>
      <c r="WAV22" s="187"/>
      <c r="WAW22" s="187"/>
      <c r="WAX22" s="187"/>
      <c r="WAY22" s="187"/>
      <c r="WAZ22" s="187"/>
      <c r="WBA22" s="187"/>
      <c r="WBB22" s="187"/>
      <c r="WBC22" s="187"/>
      <c r="WBD22" s="187"/>
      <c r="WBE22" s="187"/>
      <c r="WBF22" s="187"/>
      <c r="WBG22" s="187"/>
      <c r="WBH22" s="187"/>
      <c r="WBI22" s="187"/>
      <c r="WBJ22" s="187"/>
      <c r="WBK22" s="187"/>
      <c r="WBL22" s="187"/>
      <c r="WBM22" s="187"/>
      <c r="WBN22" s="187"/>
      <c r="WBO22" s="187"/>
      <c r="WBP22" s="187"/>
      <c r="WBQ22" s="187"/>
      <c r="WBR22" s="187"/>
      <c r="WBS22" s="187"/>
      <c r="WBT22" s="187"/>
      <c r="WBU22" s="187"/>
      <c r="WBV22" s="187"/>
      <c r="WBW22" s="187"/>
      <c r="WBX22" s="187"/>
      <c r="WBY22" s="187"/>
      <c r="WBZ22" s="187"/>
      <c r="WCA22" s="187"/>
      <c r="WCB22" s="187"/>
      <c r="WCC22" s="187"/>
      <c r="WCD22" s="187"/>
      <c r="WCE22" s="187"/>
      <c r="WCF22" s="187"/>
      <c r="WCG22" s="187"/>
      <c r="WCH22" s="187"/>
      <c r="WCI22" s="187"/>
      <c r="WCJ22" s="187"/>
      <c r="WCK22" s="187"/>
      <c r="WCL22" s="187"/>
      <c r="WCM22" s="187"/>
      <c r="WCN22" s="187"/>
      <c r="WCO22" s="187"/>
      <c r="WCP22" s="187"/>
      <c r="WCQ22" s="187"/>
      <c r="WCR22" s="187"/>
      <c r="WCS22" s="187"/>
      <c r="WCT22" s="187"/>
      <c r="WCU22" s="187"/>
      <c r="WCV22" s="187"/>
      <c r="WCW22" s="187"/>
      <c r="WCX22" s="187"/>
      <c r="WCY22" s="187"/>
      <c r="WCZ22" s="187"/>
      <c r="WDA22" s="187"/>
      <c r="WDB22" s="187"/>
      <c r="WDC22" s="187"/>
      <c r="WDD22" s="187"/>
      <c r="WDE22" s="187"/>
      <c r="WDF22" s="187"/>
      <c r="WDG22" s="187"/>
      <c r="WDH22" s="187"/>
      <c r="WDI22" s="187"/>
      <c r="WDJ22" s="187"/>
      <c r="WDK22" s="187"/>
      <c r="WDL22" s="187"/>
      <c r="WDM22" s="187"/>
      <c r="WDN22" s="187"/>
      <c r="WDO22" s="187"/>
      <c r="WDP22" s="187"/>
      <c r="WDQ22" s="187"/>
      <c r="WDR22" s="187"/>
      <c r="WDS22" s="187"/>
      <c r="WDT22" s="187"/>
      <c r="WDU22" s="187"/>
      <c r="WDV22" s="187"/>
      <c r="WDW22" s="187"/>
      <c r="WDX22" s="187"/>
      <c r="WDY22" s="187"/>
      <c r="WDZ22" s="187"/>
      <c r="WEA22" s="187"/>
      <c r="WEB22" s="187"/>
      <c r="WEC22" s="187"/>
      <c r="WED22" s="187"/>
      <c r="WEE22" s="187"/>
      <c r="WEF22" s="187"/>
      <c r="WEG22" s="187"/>
      <c r="WEH22" s="187"/>
      <c r="WEI22" s="187"/>
      <c r="WEJ22" s="187"/>
      <c r="WEK22" s="187"/>
      <c r="WEL22" s="187"/>
      <c r="WEM22" s="187"/>
      <c r="WEN22" s="187"/>
      <c r="WEO22" s="187"/>
      <c r="WEP22" s="187"/>
      <c r="WEQ22" s="187"/>
      <c r="WER22" s="187"/>
      <c r="WES22" s="187"/>
      <c r="WET22" s="187"/>
      <c r="WEU22" s="187"/>
      <c r="WEV22" s="187"/>
      <c r="WEW22" s="187"/>
      <c r="WEX22" s="187"/>
      <c r="WEY22" s="187"/>
      <c r="WEZ22" s="187"/>
      <c r="WFA22" s="187"/>
      <c r="WFB22" s="187"/>
      <c r="WFC22" s="187"/>
      <c r="WFD22" s="187"/>
      <c r="WFE22" s="187"/>
      <c r="WFF22" s="187"/>
      <c r="WFG22" s="187"/>
      <c r="WFH22" s="187"/>
      <c r="WFI22" s="187"/>
      <c r="WFJ22" s="187"/>
      <c r="WFK22" s="187"/>
      <c r="WFL22" s="187"/>
      <c r="WFM22" s="187"/>
      <c r="WFN22" s="187"/>
      <c r="WFO22" s="187"/>
      <c r="WFP22" s="187"/>
      <c r="WFQ22" s="187"/>
      <c r="WFR22" s="187"/>
      <c r="WFS22" s="187"/>
      <c r="WFT22" s="187"/>
      <c r="WFU22" s="187"/>
      <c r="WFV22" s="187"/>
      <c r="WFW22" s="187"/>
      <c r="WFX22" s="187"/>
      <c r="WFY22" s="187"/>
      <c r="WFZ22" s="187"/>
      <c r="WGA22" s="187"/>
      <c r="WGB22" s="187"/>
      <c r="WGC22" s="187"/>
      <c r="WGD22" s="187"/>
      <c r="WGE22" s="187"/>
      <c r="WGF22" s="187"/>
      <c r="WGG22" s="187"/>
      <c r="WGH22" s="187"/>
      <c r="WGI22" s="187"/>
      <c r="WGJ22" s="187"/>
      <c r="WGK22" s="187"/>
      <c r="WGL22" s="187"/>
      <c r="WGM22" s="187"/>
      <c r="WGN22" s="187"/>
      <c r="WGO22" s="187"/>
      <c r="WGP22" s="187"/>
      <c r="WGQ22" s="187"/>
      <c r="WGR22" s="187"/>
      <c r="WGS22" s="187"/>
      <c r="WGT22" s="187"/>
      <c r="WGU22" s="187"/>
      <c r="WGV22" s="187"/>
      <c r="WGW22" s="187"/>
      <c r="WGX22" s="187"/>
      <c r="WGY22" s="187"/>
      <c r="WGZ22" s="187"/>
      <c r="WHA22" s="187"/>
      <c r="WHB22" s="187"/>
      <c r="WHC22" s="187"/>
      <c r="WHD22" s="187"/>
      <c r="WHE22" s="187"/>
      <c r="WHF22" s="187"/>
      <c r="WHG22" s="187"/>
      <c r="WHH22" s="187"/>
      <c r="WHI22" s="187"/>
      <c r="WHJ22" s="187"/>
      <c r="WHK22" s="187"/>
      <c r="WHL22" s="187"/>
      <c r="WHM22" s="187"/>
      <c r="WHN22" s="187"/>
      <c r="WHO22" s="187"/>
      <c r="WHP22" s="187"/>
      <c r="WHQ22" s="187"/>
      <c r="WHR22" s="187"/>
      <c r="WHS22" s="187"/>
      <c r="WHT22" s="187"/>
      <c r="WHU22" s="187"/>
      <c r="WHV22" s="187"/>
      <c r="WHW22" s="187"/>
      <c r="WHX22" s="187"/>
      <c r="WHY22" s="187"/>
      <c r="WHZ22" s="187"/>
      <c r="WIA22" s="187"/>
      <c r="WIB22" s="187"/>
      <c r="WIC22" s="187"/>
      <c r="WID22" s="187"/>
      <c r="WIE22" s="187"/>
      <c r="WIF22" s="187"/>
      <c r="WIG22" s="187"/>
      <c r="WIH22" s="187"/>
      <c r="WII22" s="187"/>
      <c r="WIJ22" s="187"/>
      <c r="WIK22" s="187"/>
      <c r="WIL22" s="187"/>
      <c r="WIM22" s="187"/>
      <c r="WIN22" s="187"/>
      <c r="WIO22" s="187"/>
      <c r="WIP22" s="187"/>
      <c r="WIQ22" s="187"/>
      <c r="WIR22" s="187"/>
      <c r="WIS22" s="187"/>
      <c r="WIT22" s="187"/>
      <c r="WIU22" s="187"/>
      <c r="WIV22" s="187"/>
      <c r="WIW22" s="187"/>
      <c r="WIX22" s="187"/>
      <c r="WIY22" s="187"/>
      <c r="WIZ22" s="187"/>
      <c r="WJA22" s="187"/>
      <c r="WJB22" s="187"/>
      <c r="WJC22" s="187"/>
      <c r="WJD22" s="187"/>
      <c r="WJE22" s="187"/>
      <c r="WJF22" s="187"/>
      <c r="WJG22" s="187"/>
      <c r="WJH22" s="187"/>
      <c r="WJI22" s="187"/>
      <c r="WJJ22" s="187"/>
      <c r="WJK22" s="187"/>
      <c r="WJL22" s="187"/>
      <c r="WJM22" s="187"/>
      <c r="WJN22" s="187"/>
      <c r="WJO22" s="187"/>
      <c r="WJP22" s="187"/>
      <c r="WJQ22" s="187"/>
      <c r="WJR22" s="187"/>
      <c r="WJS22" s="187"/>
      <c r="WJT22" s="187"/>
      <c r="WJU22" s="187"/>
      <c r="WJV22" s="187"/>
      <c r="WJW22" s="187"/>
      <c r="WJX22" s="187"/>
      <c r="WJY22" s="187"/>
      <c r="WJZ22" s="187"/>
      <c r="WKA22" s="187"/>
      <c r="WKB22" s="187"/>
      <c r="WKC22" s="187"/>
      <c r="WKD22" s="187"/>
      <c r="WKE22" s="187"/>
      <c r="WKF22" s="187"/>
      <c r="WKG22" s="187"/>
      <c r="WKH22" s="187"/>
      <c r="WKI22" s="187"/>
      <c r="WKJ22" s="187"/>
      <c r="WKK22" s="187"/>
      <c r="WKL22" s="187"/>
      <c r="WKM22" s="187"/>
      <c r="WKN22" s="187"/>
      <c r="WKO22" s="187"/>
      <c r="WKP22" s="187"/>
      <c r="WKQ22" s="187"/>
      <c r="WKR22" s="187"/>
      <c r="WKS22" s="187"/>
      <c r="WKT22" s="187"/>
      <c r="WKU22" s="187"/>
      <c r="WKV22" s="187"/>
      <c r="WKW22" s="187"/>
      <c r="WKX22" s="187"/>
      <c r="WKY22" s="187"/>
      <c r="WKZ22" s="187"/>
      <c r="WLA22" s="187"/>
      <c r="WLB22" s="187"/>
      <c r="WLC22" s="187"/>
      <c r="WLD22" s="187"/>
      <c r="WLE22" s="187"/>
      <c r="WLF22" s="187"/>
      <c r="WLG22" s="187"/>
      <c r="WLH22" s="187"/>
      <c r="WLI22" s="187"/>
      <c r="WLJ22" s="187"/>
      <c r="WLK22" s="187"/>
      <c r="WLL22" s="187"/>
      <c r="WLM22" s="187"/>
      <c r="WLN22" s="187"/>
      <c r="WLO22" s="187"/>
      <c r="WLP22" s="187"/>
      <c r="WLQ22" s="187"/>
      <c r="WLR22" s="187"/>
      <c r="WLS22" s="187"/>
      <c r="WLT22" s="187"/>
      <c r="WLU22" s="187"/>
      <c r="WLV22" s="187"/>
      <c r="WLW22" s="187"/>
      <c r="WLX22" s="187"/>
      <c r="WLY22" s="187"/>
      <c r="WLZ22" s="187"/>
      <c r="WMA22" s="187"/>
      <c r="WMB22" s="187"/>
      <c r="WMC22" s="187"/>
      <c r="WMD22" s="187"/>
      <c r="WME22" s="187"/>
      <c r="WMF22" s="187"/>
      <c r="WMG22" s="187"/>
      <c r="WMH22" s="187"/>
      <c r="WMI22" s="187"/>
      <c r="WMJ22" s="187"/>
      <c r="WMK22" s="187"/>
      <c r="WML22" s="187"/>
      <c r="WMM22" s="187"/>
      <c r="WMN22" s="187"/>
      <c r="WMO22" s="187"/>
      <c r="WMP22" s="187"/>
      <c r="WMQ22" s="187"/>
      <c r="WMR22" s="187"/>
      <c r="WMS22" s="187"/>
      <c r="WMT22" s="187"/>
      <c r="WMU22" s="187"/>
      <c r="WMV22" s="187"/>
      <c r="WMW22" s="187"/>
      <c r="WMX22" s="187"/>
      <c r="WMY22" s="187"/>
      <c r="WMZ22" s="187"/>
      <c r="WNA22" s="187"/>
      <c r="WNB22" s="187"/>
      <c r="WNC22" s="187"/>
      <c r="WND22" s="187"/>
      <c r="WNE22" s="187"/>
      <c r="WNF22" s="187"/>
      <c r="WNG22" s="187"/>
      <c r="WNH22" s="187"/>
      <c r="WNI22" s="187"/>
      <c r="WNJ22" s="187"/>
      <c r="WNK22" s="187"/>
      <c r="WNL22" s="187"/>
      <c r="WNM22" s="187"/>
      <c r="WNN22" s="187"/>
      <c r="WNO22" s="187"/>
      <c r="WNP22" s="187"/>
      <c r="WNQ22" s="187"/>
      <c r="WNR22" s="187"/>
      <c r="WNS22" s="187"/>
      <c r="WNT22" s="187"/>
      <c r="WNU22" s="187"/>
      <c r="WNV22" s="187"/>
      <c r="WNW22" s="187"/>
      <c r="WNX22" s="187"/>
      <c r="WNY22" s="187"/>
      <c r="WNZ22" s="187"/>
      <c r="WOA22" s="187"/>
      <c r="WOB22" s="187"/>
      <c r="WOC22" s="187"/>
      <c r="WOD22" s="187"/>
      <c r="WOE22" s="187"/>
      <c r="WOF22" s="187"/>
      <c r="WOG22" s="187"/>
      <c r="WOH22" s="187"/>
      <c r="WOI22" s="187"/>
      <c r="WOJ22" s="187"/>
      <c r="WOK22" s="187"/>
      <c r="WOL22" s="187"/>
      <c r="WOM22" s="187"/>
      <c r="WON22" s="187"/>
      <c r="WOO22" s="187"/>
      <c r="WOP22" s="187"/>
      <c r="WOQ22" s="187"/>
      <c r="WOR22" s="187"/>
      <c r="WOS22" s="187"/>
      <c r="WOT22" s="187"/>
      <c r="WOU22" s="187"/>
      <c r="WOV22" s="187"/>
      <c r="WOW22" s="187"/>
      <c r="WOX22" s="187"/>
      <c r="WOY22" s="187"/>
      <c r="WOZ22" s="187"/>
      <c r="WPA22" s="187"/>
      <c r="WPB22" s="187"/>
      <c r="WPC22" s="187"/>
      <c r="WPD22" s="187"/>
      <c r="WPE22" s="187"/>
      <c r="WPF22" s="187"/>
      <c r="WPG22" s="187"/>
      <c r="WPH22" s="187"/>
      <c r="WPI22" s="187"/>
      <c r="WPJ22" s="187"/>
      <c r="WPK22" s="187"/>
      <c r="WPL22" s="187"/>
      <c r="WPM22" s="187"/>
      <c r="WPN22" s="187"/>
      <c r="WPO22" s="187"/>
      <c r="WPP22" s="187"/>
      <c r="WPQ22" s="187"/>
      <c r="WPR22" s="187"/>
      <c r="WPS22" s="187"/>
      <c r="WPT22" s="187"/>
      <c r="WPU22" s="187"/>
      <c r="WPV22" s="187"/>
      <c r="WPW22" s="187"/>
      <c r="WPX22" s="187"/>
      <c r="WPY22" s="187"/>
      <c r="WPZ22" s="187"/>
      <c r="WQA22" s="187"/>
      <c r="WQB22" s="187"/>
      <c r="WQC22" s="187"/>
      <c r="WQD22" s="187"/>
      <c r="WQE22" s="187"/>
      <c r="WQF22" s="187"/>
      <c r="WQG22" s="187"/>
      <c r="WQH22" s="187"/>
      <c r="WQI22" s="187"/>
      <c r="WQJ22" s="187"/>
      <c r="WQK22" s="187"/>
      <c r="WQL22" s="187"/>
      <c r="WQM22" s="187"/>
      <c r="WQN22" s="187"/>
      <c r="WQO22" s="187"/>
      <c r="WQP22" s="187"/>
      <c r="WQQ22" s="187"/>
      <c r="WQR22" s="187"/>
      <c r="WQS22" s="187"/>
      <c r="WQT22" s="187"/>
      <c r="WQU22" s="187"/>
      <c r="WQV22" s="187"/>
      <c r="WQW22" s="187"/>
      <c r="WQX22" s="187"/>
      <c r="WQY22" s="187"/>
      <c r="WQZ22" s="187"/>
      <c r="WRA22" s="187"/>
      <c r="WRB22" s="187"/>
      <c r="WRC22" s="187"/>
      <c r="WRD22" s="187"/>
      <c r="WRE22" s="187"/>
      <c r="WRF22" s="187"/>
      <c r="WRG22" s="187"/>
      <c r="WRH22" s="187"/>
      <c r="WRI22" s="187"/>
      <c r="WRJ22" s="187"/>
      <c r="WRK22" s="187"/>
      <c r="WRL22" s="187"/>
      <c r="WRM22" s="187"/>
      <c r="WRN22" s="187"/>
      <c r="WRO22" s="187"/>
      <c r="WRP22" s="187"/>
      <c r="WRQ22" s="187"/>
      <c r="WRR22" s="187"/>
      <c r="WRS22" s="187"/>
      <c r="WRT22" s="187"/>
      <c r="WRU22" s="187"/>
      <c r="WRV22" s="187"/>
      <c r="WRW22" s="187"/>
      <c r="WRX22" s="187"/>
      <c r="WRY22" s="187"/>
      <c r="WRZ22" s="187"/>
      <c r="WSA22" s="187"/>
      <c r="WSB22" s="187"/>
      <c r="WSC22" s="187"/>
      <c r="WSD22" s="187"/>
      <c r="WSE22" s="187"/>
      <c r="WSF22" s="187"/>
      <c r="WSG22" s="187"/>
      <c r="WSH22" s="187"/>
      <c r="WSI22" s="187"/>
      <c r="WSJ22" s="187"/>
      <c r="WSK22" s="187"/>
      <c r="WSL22" s="187"/>
      <c r="WSM22" s="187"/>
      <c r="WSN22" s="187"/>
      <c r="WSO22" s="187"/>
      <c r="WSP22" s="187"/>
      <c r="WSQ22" s="187"/>
      <c r="WSR22" s="187"/>
      <c r="WSS22" s="187"/>
      <c r="WST22" s="187"/>
      <c r="WSU22" s="187"/>
      <c r="WSV22" s="187"/>
      <c r="WSW22" s="187"/>
      <c r="WSX22" s="187"/>
      <c r="WSY22" s="187"/>
      <c r="WSZ22" s="187"/>
      <c r="WTA22" s="187"/>
      <c r="WTB22" s="187"/>
      <c r="WTC22" s="187"/>
      <c r="WTD22" s="187"/>
      <c r="WTE22" s="187"/>
      <c r="WTF22" s="187"/>
      <c r="WTG22" s="187"/>
      <c r="WTH22" s="187"/>
      <c r="WTI22" s="187"/>
      <c r="WTJ22" s="187"/>
      <c r="WTK22" s="187"/>
      <c r="WTL22" s="187"/>
      <c r="WTM22" s="187"/>
      <c r="WTN22" s="187"/>
      <c r="WTO22" s="187"/>
      <c r="WTP22" s="187"/>
      <c r="WTQ22" s="187"/>
      <c r="WTR22" s="187"/>
      <c r="WTS22" s="187"/>
      <c r="WTT22" s="187"/>
      <c r="WTU22" s="187"/>
      <c r="WTV22" s="187"/>
      <c r="WTW22" s="187"/>
      <c r="WTX22" s="187"/>
      <c r="WTY22" s="187"/>
      <c r="WTZ22" s="187"/>
      <c r="WUA22" s="187"/>
      <c r="WUB22" s="187"/>
      <c r="WUC22" s="187"/>
      <c r="WUD22" s="187"/>
      <c r="WUE22" s="187"/>
      <c r="WUF22" s="187"/>
      <c r="WUG22" s="187"/>
      <c r="WUH22" s="187"/>
      <c r="WUI22" s="187"/>
      <c r="WUJ22" s="187"/>
      <c r="WUK22" s="187"/>
      <c r="WUL22" s="187"/>
      <c r="WUM22" s="187"/>
      <c r="WUN22" s="187"/>
      <c r="WUO22" s="187"/>
      <c r="WUP22" s="187"/>
      <c r="WUQ22" s="187"/>
      <c r="WUR22" s="187"/>
      <c r="WUS22" s="187"/>
      <c r="WUT22" s="187"/>
      <c r="WUU22" s="187"/>
      <c r="WUV22" s="187"/>
      <c r="WUW22" s="187"/>
      <c r="WUX22" s="187"/>
      <c r="WUY22" s="187"/>
      <c r="WUZ22" s="187"/>
      <c r="WVA22" s="187"/>
      <c r="WVB22" s="187"/>
      <c r="WVC22" s="187"/>
      <c r="WVD22" s="187"/>
      <c r="WVE22" s="187"/>
      <c r="WVF22" s="187"/>
      <c r="WVG22" s="187"/>
      <c r="WVH22" s="187"/>
      <c r="WVI22" s="187"/>
      <c r="WVJ22" s="187"/>
      <c r="WVK22" s="187"/>
      <c r="WVL22" s="187"/>
      <c r="WVM22" s="187"/>
      <c r="WVN22" s="187"/>
      <c r="WVO22" s="187"/>
      <c r="WVP22" s="187"/>
      <c r="WVQ22" s="187"/>
      <c r="WVR22" s="187"/>
      <c r="WVS22" s="187"/>
      <c r="WVT22" s="187"/>
      <c r="WVU22" s="187"/>
      <c r="WVV22" s="187"/>
      <c r="WVW22" s="187"/>
      <c r="WVX22" s="187"/>
      <c r="WVY22" s="187"/>
      <c r="WVZ22" s="187"/>
      <c r="WWA22" s="187"/>
      <c r="WWB22" s="187"/>
      <c r="WWC22" s="187"/>
      <c r="WWD22" s="187"/>
      <c r="WWE22" s="187"/>
      <c r="WWF22" s="187"/>
      <c r="WWG22" s="187"/>
      <c r="WWH22" s="187"/>
      <c r="WWI22" s="187"/>
      <c r="WWJ22" s="187"/>
      <c r="WWK22" s="187"/>
      <c r="WWL22" s="187"/>
      <c r="WWM22" s="187"/>
      <c r="WWN22" s="187"/>
      <c r="WWO22" s="187"/>
      <c r="WWP22" s="187"/>
      <c r="WWQ22" s="187"/>
      <c r="WWR22" s="187"/>
      <c r="WWS22" s="187"/>
      <c r="WWT22" s="187"/>
      <c r="WWU22" s="187"/>
      <c r="WWV22" s="187"/>
      <c r="WWW22" s="187"/>
      <c r="WWX22" s="187"/>
      <c r="WWY22" s="187"/>
      <c r="WWZ22" s="187"/>
      <c r="WXA22" s="187"/>
      <c r="WXB22" s="187"/>
      <c r="WXC22" s="187"/>
      <c r="WXD22" s="187"/>
      <c r="WXE22" s="187"/>
      <c r="WXF22" s="187"/>
      <c r="WXG22" s="187"/>
      <c r="WXH22" s="187"/>
      <c r="WXI22" s="187"/>
      <c r="WXJ22" s="187"/>
      <c r="WXK22" s="187"/>
      <c r="WXL22" s="187"/>
      <c r="WXM22" s="187"/>
      <c r="WXN22" s="187"/>
      <c r="WXO22" s="187"/>
      <c r="WXP22" s="187"/>
      <c r="WXQ22" s="187"/>
      <c r="WXR22" s="187"/>
      <c r="WXS22" s="187"/>
      <c r="WXT22" s="187"/>
      <c r="WXU22" s="187"/>
      <c r="WXV22" s="187"/>
      <c r="WXW22" s="187"/>
      <c r="WXX22" s="187"/>
      <c r="WXY22" s="187"/>
      <c r="WXZ22" s="187"/>
      <c r="WYA22" s="187"/>
      <c r="WYB22" s="187"/>
      <c r="WYC22" s="187"/>
      <c r="WYD22" s="187"/>
      <c r="WYE22" s="187"/>
      <c r="WYF22" s="187"/>
      <c r="WYG22" s="187"/>
      <c r="WYH22" s="187"/>
      <c r="WYI22" s="187"/>
      <c r="WYJ22" s="187"/>
      <c r="WYK22" s="187"/>
      <c r="WYL22" s="187"/>
      <c r="WYM22" s="187"/>
      <c r="WYN22" s="187"/>
      <c r="WYO22" s="187"/>
      <c r="WYP22" s="187"/>
      <c r="WYQ22" s="187"/>
      <c r="WYR22" s="187"/>
      <c r="WYS22" s="187"/>
      <c r="WYT22" s="187"/>
      <c r="WYU22" s="187"/>
      <c r="WYV22" s="187"/>
      <c r="WYW22" s="187"/>
      <c r="WYX22" s="187"/>
      <c r="WYY22" s="187"/>
      <c r="WYZ22" s="187"/>
      <c r="WZA22" s="187"/>
      <c r="WZB22" s="187"/>
      <c r="WZC22" s="187"/>
      <c r="WZD22" s="187"/>
      <c r="WZE22" s="187"/>
      <c r="WZF22" s="187"/>
      <c r="WZG22" s="187"/>
      <c r="WZH22" s="187"/>
      <c r="WZI22" s="187"/>
      <c r="WZJ22" s="187"/>
      <c r="WZK22" s="187"/>
      <c r="WZL22" s="187"/>
      <c r="WZM22" s="187"/>
      <c r="WZN22" s="187"/>
      <c r="WZO22" s="187"/>
      <c r="WZP22" s="187"/>
      <c r="WZQ22" s="187"/>
      <c r="WZR22" s="187"/>
      <c r="WZS22" s="187"/>
      <c r="WZT22" s="187"/>
      <c r="WZU22" s="187"/>
      <c r="WZV22" s="187"/>
      <c r="WZW22" s="187"/>
      <c r="WZX22" s="187"/>
      <c r="WZY22" s="187"/>
      <c r="WZZ22" s="187"/>
      <c r="XAA22" s="187"/>
      <c r="XAB22" s="187"/>
      <c r="XAC22" s="187"/>
      <c r="XAD22" s="187"/>
      <c r="XAE22" s="187"/>
      <c r="XAF22" s="187"/>
      <c r="XAG22" s="187"/>
      <c r="XAH22" s="187"/>
      <c r="XAI22" s="187"/>
      <c r="XAJ22" s="187"/>
      <c r="XAK22" s="187"/>
      <c r="XAL22" s="187"/>
      <c r="XAM22" s="187"/>
      <c r="XAN22" s="187"/>
      <c r="XAO22" s="187"/>
      <c r="XAP22" s="187"/>
      <c r="XAQ22" s="187"/>
      <c r="XAR22" s="187"/>
      <c r="XAS22" s="187"/>
      <c r="XAT22" s="187"/>
      <c r="XAU22" s="187"/>
      <c r="XAV22" s="187"/>
      <c r="XAW22" s="187"/>
      <c r="XAX22" s="187"/>
      <c r="XAY22" s="187"/>
      <c r="XAZ22" s="187"/>
      <c r="XBA22" s="187"/>
      <c r="XBB22" s="187"/>
      <c r="XBC22" s="187"/>
      <c r="XBD22" s="187"/>
      <c r="XBE22" s="187"/>
      <c r="XBF22" s="187"/>
      <c r="XBG22" s="187"/>
      <c r="XBH22" s="187"/>
      <c r="XBI22" s="187"/>
      <c r="XBJ22" s="187"/>
      <c r="XBK22" s="187"/>
      <c r="XBL22" s="187"/>
      <c r="XBM22" s="187"/>
      <c r="XBN22" s="187"/>
      <c r="XBO22" s="187"/>
      <c r="XBP22" s="187"/>
      <c r="XBQ22" s="187"/>
      <c r="XBR22" s="187"/>
      <c r="XBS22" s="187"/>
      <c r="XBT22" s="187"/>
      <c r="XBU22" s="187"/>
      <c r="XBV22" s="187"/>
      <c r="XBW22" s="187"/>
      <c r="XBX22" s="187"/>
      <c r="XBY22" s="187"/>
      <c r="XBZ22" s="187"/>
      <c r="XCA22" s="187"/>
      <c r="XCB22" s="187"/>
      <c r="XCC22" s="187"/>
      <c r="XCD22" s="187"/>
      <c r="XCE22" s="187"/>
      <c r="XCF22" s="187"/>
      <c r="XCG22" s="187"/>
      <c r="XCH22" s="187"/>
      <c r="XCI22" s="187"/>
      <c r="XCJ22" s="187"/>
      <c r="XCK22" s="187"/>
      <c r="XCL22" s="187"/>
      <c r="XCM22" s="187"/>
      <c r="XCN22" s="187"/>
      <c r="XCO22" s="187"/>
      <c r="XCP22" s="187"/>
      <c r="XCQ22" s="187"/>
      <c r="XCR22" s="187"/>
      <c r="XCS22" s="187"/>
      <c r="XCT22" s="187"/>
      <c r="XCU22" s="187"/>
      <c r="XCV22" s="187"/>
      <c r="XCW22" s="187"/>
      <c r="XCX22" s="187"/>
      <c r="XCY22" s="187"/>
      <c r="XCZ22" s="187"/>
      <c r="XDA22" s="187"/>
      <c r="XDB22" s="187"/>
      <c r="XDC22" s="187"/>
      <c r="XDD22" s="187"/>
      <c r="XDE22" s="187"/>
      <c r="XDF22" s="187"/>
      <c r="XDG22" s="187"/>
      <c r="XDH22" s="187"/>
      <c r="XDI22" s="187"/>
      <c r="XDJ22" s="187"/>
      <c r="XDK22" s="187"/>
      <c r="XDL22" s="187"/>
      <c r="XDM22" s="187"/>
      <c r="XDN22" s="187"/>
      <c r="XDO22" s="187"/>
      <c r="XDP22" s="187"/>
      <c r="XDQ22" s="187"/>
      <c r="XDR22" s="187"/>
      <c r="XDS22" s="187"/>
      <c r="XDT22" s="187"/>
      <c r="XDU22" s="187"/>
      <c r="XDV22" s="187"/>
      <c r="XDW22" s="187"/>
      <c r="XDX22" s="187"/>
      <c r="XDY22" s="187"/>
      <c r="XDZ22" s="187"/>
      <c r="XEA22" s="187"/>
      <c r="XEB22" s="187"/>
      <c r="XEC22" s="187"/>
      <c r="XED22" s="187"/>
      <c r="XEE22" s="187"/>
      <c r="XEF22" s="187"/>
      <c r="XEG22" s="187"/>
      <c r="XEH22" s="187"/>
      <c r="XEI22" s="187"/>
      <c r="XEJ22" s="187"/>
      <c r="XEK22" s="187"/>
      <c r="XEL22" s="187"/>
      <c r="XEM22" s="187"/>
      <c r="XEN22" s="187"/>
      <c r="XEO22" s="187"/>
      <c r="XEP22" s="187"/>
      <c r="XEQ22" s="187"/>
      <c r="XER22" s="187"/>
      <c r="XES22" s="187"/>
      <c r="XET22" s="187"/>
      <c r="XEU22" s="187"/>
      <c r="XEV22" s="187"/>
    </row>
    <row r="23" spans="1:16376" x14ac:dyDescent="0.2">
      <c r="A23" s="279">
        <v>4</v>
      </c>
      <c r="B23" s="271" t="s">
        <v>325</v>
      </c>
      <c r="C23" s="271" t="s">
        <v>326</v>
      </c>
      <c r="D23" s="272">
        <v>14</v>
      </c>
      <c r="E23" s="271" t="s">
        <v>245</v>
      </c>
      <c r="F23" s="271" t="s">
        <v>327</v>
      </c>
      <c r="G23" s="271" t="s">
        <v>340</v>
      </c>
      <c r="H23" s="280" t="s">
        <v>321</v>
      </c>
      <c r="I23" s="275" t="s">
        <v>50</v>
      </c>
      <c r="J23" s="276" t="s">
        <v>107</v>
      </c>
      <c r="K23" s="277">
        <v>16563</v>
      </c>
      <c r="L23" s="277"/>
      <c r="M23" s="277"/>
      <c r="N23" s="277">
        <v>16563</v>
      </c>
      <c r="O23" s="277"/>
      <c r="P23" s="277">
        <v>3018.1666666666665</v>
      </c>
      <c r="Q23" s="277">
        <v>30181.666666666668</v>
      </c>
      <c r="R23" s="277">
        <v>2898.5249999999996</v>
      </c>
      <c r="S23" s="277">
        <v>496.89</v>
      </c>
      <c r="T23" s="277">
        <v>828.15000000000009</v>
      </c>
      <c r="U23" s="277">
        <v>331.26</v>
      </c>
      <c r="V23" s="277">
        <v>974</v>
      </c>
      <c r="W23" s="277">
        <v>572</v>
      </c>
      <c r="X23" s="186">
        <v>9054.5</v>
      </c>
      <c r="Y23" s="186">
        <v>26185.019444444446</v>
      </c>
      <c r="Z23" s="186">
        <v>157110.11666666667</v>
      </c>
      <c r="AA23" s="186"/>
      <c r="AB23" s="186"/>
      <c r="AC23" s="186"/>
      <c r="AD23" s="186"/>
      <c r="AE23" s="186"/>
      <c r="AF23" s="186"/>
      <c r="AG23" s="186"/>
      <c r="AH23" s="186"/>
      <c r="AI23" s="186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8"/>
      <c r="BZ23" s="188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8"/>
      <c r="CL23" s="188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8"/>
      <c r="CX23" s="188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8"/>
      <c r="DJ23" s="188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8"/>
      <c r="DV23" s="188"/>
      <c r="DW23" s="188"/>
      <c r="DX23" s="188"/>
      <c r="DY23" s="188"/>
      <c r="DZ23" s="188"/>
      <c r="EA23" s="188"/>
      <c r="EB23" s="188"/>
      <c r="EC23" s="188"/>
      <c r="ED23" s="188"/>
      <c r="EE23" s="188"/>
      <c r="EF23" s="188"/>
      <c r="EG23" s="188"/>
      <c r="EH23" s="188"/>
      <c r="EI23" s="188"/>
      <c r="EJ23" s="188"/>
      <c r="EK23" s="188"/>
      <c r="EL23" s="188"/>
      <c r="EM23" s="188"/>
      <c r="EN23" s="188"/>
      <c r="EO23" s="188"/>
      <c r="EP23" s="188"/>
      <c r="EQ23" s="188"/>
      <c r="ER23" s="188"/>
      <c r="ES23" s="188"/>
      <c r="ET23" s="188"/>
      <c r="EU23" s="188"/>
      <c r="EV23" s="188"/>
      <c r="EW23" s="188"/>
      <c r="EX23" s="188"/>
      <c r="EY23" s="188"/>
      <c r="EZ23" s="188"/>
      <c r="FA23" s="188"/>
      <c r="FB23" s="188"/>
      <c r="FC23" s="188"/>
      <c r="FD23" s="188"/>
      <c r="FE23" s="188"/>
      <c r="FF23" s="188"/>
      <c r="FG23" s="188"/>
      <c r="FH23" s="188"/>
      <c r="FI23" s="188"/>
      <c r="FJ23" s="188"/>
      <c r="FK23" s="188"/>
      <c r="FL23" s="188"/>
      <c r="FM23" s="188"/>
      <c r="FN23" s="188"/>
      <c r="FO23" s="188"/>
      <c r="FP23" s="188"/>
      <c r="FQ23" s="188"/>
      <c r="FR23" s="188"/>
      <c r="FS23" s="188"/>
      <c r="FT23" s="188"/>
      <c r="FU23" s="188"/>
      <c r="FV23" s="188"/>
      <c r="FW23" s="188"/>
      <c r="FX23" s="188"/>
      <c r="FY23" s="188"/>
      <c r="FZ23" s="188"/>
      <c r="GA23" s="188"/>
      <c r="GB23" s="188"/>
      <c r="GC23" s="188"/>
      <c r="GD23" s="188"/>
      <c r="GE23" s="188"/>
      <c r="GF23" s="188"/>
      <c r="GG23" s="188"/>
      <c r="GH23" s="188"/>
      <c r="GI23" s="188"/>
      <c r="GJ23" s="188"/>
      <c r="GK23" s="188"/>
      <c r="GL23" s="188"/>
      <c r="GM23" s="188"/>
      <c r="GN23" s="188"/>
      <c r="GO23" s="188"/>
      <c r="GP23" s="188"/>
      <c r="GQ23" s="188"/>
      <c r="GR23" s="188"/>
      <c r="GS23" s="188"/>
      <c r="GT23" s="188"/>
      <c r="GU23" s="188"/>
      <c r="GV23" s="188"/>
      <c r="GW23" s="188"/>
      <c r="GX23" s="188"/>
      <c r="GY23" s="188"/>
      <c r="GZ23" s="188"/>
      <c r="HA23" s="188"/>
      <c r="HB23" s="188"/>
      <c r="HC23" s="188"/>
      <c r="HD23" s="188"/>
      <c r="HE23" s="188"/>
      <c r="HF23" s="188"/>
      <c r="HG23" s="188"/>
      <c r="HH23" s="188"/>
      <c r="HI23" s="188"/>
      <c r="HJ23" s="188"/>
      <c r="HK23" s="188"/>
      <c r="HL23" s="188"/>
      <c r="HM23" s="188"/>
      <c r="HN23" s="188"/>
      <c r="HO23" s="188"/>
      <c r="HP23" s="188"/>
      <c r="HQ23" s="188"/>
      <c r="HR23" s="188"/>
      <c r="HS23" s="188"/>
      <c r="HT23" s="188"/>
      <c r="HU23" s="188"/>
      <c r="HV23" s="188"/>
      <c r="HW23" s="188"/>
      <c r="HX23" s="188"/>
      <c r="HY23" s="188"/>
      <c r="HZ23" s="188"/>
      <c r="IA23" s="188"/>
      <c r="IB23" s="188"/>
      <c r="IC23" s="188"/>
      <c r="ID23" s="188"/>
      <c r="IE23" s="188"/>
      <c r="IF23" s="188"/>
      <c r="IG23" s="188"/>
      <c r="IH23" s="188"/>
      <c r="II23" s="188"/>
      <c r="IJ23" s="188"/>
      <c r="IK23" s="188"/>
      <c r="IL23" s="188"/>
      <c r="IM23" s="188"/>
      <c r="IN23" s="188"/>
      <c r="IO23" s="188"/>
      <c r="IP23" s="188"/>
      <c r="IQ23" s="188"/>
      <c r="IR23" s="188"/>
      <c r="IS23" s="188"/>
      <c r="IT23" s="188"/>
      <c r="IU23" s="188"/>
      <c r="IV23" s="188"/>
      <c r="IW23" s="188"/>
      <c r="IX23" s="188"/>
      <c r="IY23" s="188"/>
      <c r="IZ23" s="188"/>
      <c r="JA23" s="188"/>
      <c r="JB23" s="188"/>
      <c r="JC23" s="188"/>
      <c r="JD23" s="188"/>
      <c r="JE23" s="188"/>
      <c r="JF23" s="188"/>
      <c r="JG23" s="188"/>
      <c r="JH23" s="188"/>
      <c r="JI23" s="188"/>
      <c r="JJ23" s="188"/>
      <c r="JK23" s="188"/>
      <c r="JL23" s="188"/>
      <c r="JM23" s="188"/>
      <c r="JN23" s="188"/>
      <c r="JO23" s="188"/>
      <c r="JP23" s="188"/>
      <c r="JQ23" s="188"/>
      <c r="JR23" s="188"/>
      <c r="JS23" s="188"/>
      <c r="JT23" s="188"/>
      <c r="JU23" s="188"/>
      <c r="JV23" s="188"/>
      <c r="JW23" s="188"/>
      <c r="JX23" s="188"/>
      <c r="JY23" s="188"/>
      <c r="JZ23" s="188"/>
      <c r="KA23" s="188"/>
      <c r="KB23" s="188"/>
      <c r="KC23" s="188"/>
      <c r="KD23" s="188"/>
      <c r="KE23" s="188"/>
      <c r="KF23" s="188"/>
      <c r="KG23" s="188"/>
      <c r="KH23" s="188"/>
      <c r="KI23" s="188"/>
      <c r="KJ23" s="188"/>
      <c r="KK23" s="188"/>
      <c r="KL23" s="188"/>
      <c r="KM23" s="188"/>
      <c r="KN23" s="188"/>
      <c r="KO23" s="188"/>
      <c r="KP23" s="188"/>
      <c r="KQ23" s="188"/>
      <c r="KR23" s="188"/>
      <c r="KS23" s="188"/>
      <c r="KT23" s="188"/>
      <c r="KU23" s="188"/>
      <c r="KV23" s="188"/>
      <c r="KW23" s="188"/>
      <c r="KX23" s="188"/>
      <c r="KY23" s="188"/>
      <c r="KZ23" s="188"/>
      <c r="LA23" s="188"/>
      <c r="LB23" s="188"/>
      <c r="LC23" s="188"/>
      <c r="LD23" s="188"/>
      <c r="LE23" s="188"/>
      <c r="LF23" s="188"/>
      <c r="LG23" s="188"/>
      <c r="LH23" s="188"/>
      <c r="LI23" s="188"/>
      <c r="LJ23" s="188"/>
      <c r="LK23" s="188"/>
      <c r="LL23" s="188"/>
      <c r="LM23" s="188"/>
      <c r="LN23" s="188"/>
      <c r="LO23" s="188"/>
      <c r="LP23" s="188"/>
      <c r="LQ23" s="188"/>
      <c r="LR23" s="188"/>
      <c r="LS23" s="188"/>
      <c r="LT23" s="188"/>
      <c r="LU23" s="188"/>
      <c r="LV23" s="188"/>
      <c r="LW23" s="188"/>
      <c r="LX23" s="188"/>
      <c r="LY23" s="188"/>
      <c r="LZ23" s="188"/>
      <c r="MA23" s="188"/>
      <c r="MB23" s="188"/>
      <c r="MC23" s="188"/>
      <c r="MD23" s="188"/>
      <c r="ME23" s="188"/>
      <c r="MF23" s="188"/>
      <c r="MG23" s="188"/>
      <c r="MH23" s="188"/>
      <c r="MI23" s="188"/>
      <c r="MJ23" s="188"/>
      <c r="MK23" s="188"/>
      <c r="ML23" s="188"/>
      <c r="MM23" s="188"/>
      <c r="MN23" s="188"/>
      <c r="MO23" s="188"/>
      <c r="MP23" s="188"/>
      <c r="MQ23" s="188"/>
      <c r="MR23" s="188"/>
      <c r="MS23" s="188"/>
      <c r="MT23" s="188"/>
      <c r="MU23" s="188"/>
      <c r="MV23" s="188"/>
      <c r="MW23" s="188"/>
      <c r="MX23" s="188"/>
      <c r="MY23" s="188"/>
      <c r="MZ23" s="188"/>
      <c r="NA23" s="188"/>
      <c r="NB23" s="188"/>
      <c r="NC23" s="188"/>
      <c r="ND23" s="188"/>
      <c r="NE23" s="188"/>
      <c r="NF23" s="188"/>
      <c r="NG23" s="188"/>
      <c r="NH23" s="188"/>
      <c r="NI23" s="188"/>
      <c r="NJ23" s="188"/>
      <c r="NK23" s="188"/>
      <c r="NL23" s="188"/>
      <c r="NM23" s="188"/>
      <c r="NN23" s="188"/>
      <c r="NO23" s="188"/>
      <c r="NP23" s="188"/>
      <c r="NQ23" s="188"/>
      <c r="NR23" s="188"/>
      <c r="NS23" s="188"/>
      <c r="NT23" s="188"/>
      <c r="NU23" s="188"/>
      <c r="NV23" s="188"/>
      <c r="NW23" s="188"/>
      <c r="NX23" s="188"/>
      <c r="NY23" s="188"/>
      <c r="NZ23" s="188"/>
      <c r="OA23" s="188"/>
      <c r="OB23" s="188"/>
      <c r="OC23" s="188"/>
      <c r="OD23" s="188"/>
      <c r="OE23" s="188"/>
      <c r="OF23" s="188"/>
      <c r="OG23" s="188"/>
      <c r="OH23" s="188"/>
      <c r="OI23" s="188"/>
      <c r="OJ23" s="188"/>
      <c r="OK23" s="188"/>
      <c r="OL23" s="188"/>
      <c r="OM23" s="188"/>
      <c r="ON23" s="188"/>
      <c r="OO23" s="188"/>
      <c r="OP23" s="188"/>
      <c r="OQ23" s="188"/>
      <c r="OR23" s="188"/>
      <c r="OS23" s="188"/>
      <c r="OT23" s="188"/>
      <c r="OU23" s="188"/>
      <c r="OV23" s="188"/>
      <c r="OW23" s="188"/>
      <c r="OX23" s="188"/>
      <c r="OY23" s="188"/>
      <c r="OZ23" s="188"/>
      <c r="PA23" s="188"/>
      <c r="PB23" s="188"/>
      <c r="PC23" s="188"/>
      <c r="PD23" s="188"/>
      <c r="PE23" s="188"/>
      <c r="PF23" s="188"/>
      <c r="PG23" s="188"/>
      <c r="PH23" s="188"/>
      <c r="PI23" s="188"/>
      <c r="PJ23" s="188"/>
      <c r="PK23" s="188"/>
      <c r="PL23" s="188"/>
      <c r="PM23" s="188"/>
      <c r="PN23" s="188"/>
      <c r="PO23" s="188"/>
      <c r="PP23" s="188"/>
      <c r="PQ23" s="188"/>
      <c r="PR23" s="188"/>
      <c r="PS23" s="188"/>
      <c r="PT23" s="188"/>
      <c r="PU23" s="188"/>
      <c r="PV23" s="188"/>
      <c r="PW23" s="188"/>
      <c r="PX23" s="188"/>
      <c r="PY23" s="188"/>
      <c r="PZ23" s="188"/>
      <c r="QA23" s="188"/>
      <c r="QB23" s="188"/>
      <c r="QC23" s="188"/>
      <c r="QD23" s="188"/>
      <c r="QE23" s="188"/>
      <c r="QF23" s="188"/>
      <c r="QG23" s="188"/>
      <c r="QH23" s="188"/>
      <c r="QI23" s="188"/>
      <c r="QJ23" s="188"/>
      <c r="QK23" s="188"/>
      <c r="QL23" s="188"/>
      <c r="QM23" s="188"/>
      <c r="QN23" s="188"/>
      <c r="QO23" s="188"/>
      <c r="QP23" s="188"/>
      <c r="QQ23" s="188"/>
      <c r="QR23" s="188"/>
      <c r="QS23" s="188"/>
      <c r="QT23" s="188"/>
      <c r="QU23" s="188"/>
      <c r="QV23" s="188"/>
      <c r="QW23" s="188"/>
      <c r="QX23" s="188"/>
      <c r="QY23" s="188"/>
      <c r="QZ23" s="188"/>
      <c r="RA23" s="188"/>
      <c r="RB23" s="188"/>
      <c r="RC23" s="188"/>
      <c r="RD23" s="188"/>
      <c r="RE23" s="188"/>
      <c r="RF23" s="188"/>
      <c r="RG23" s="188"/>
      <c r="RH23" s="188"/>
      <c r="RI23" s="188"/>
      <c r="RJ23" s="188"/>
      <c r="RK23" s="188"/>
      <c r="RL23" s="188"/>
      <c r="RM23" s="188"/>
      <c r="RN23" s="188"/>
      <c r="RO23" s="188"/>
      <c r="RP23" s="188"/>
      <c r="RQ23" s="188"/>
      <c r="RR23" s="188"/>
      <c r="RS23" s="188"/>
      <c r="RT23" s="188"/>
      <c r="RU23" s="188"/>
      <c r="RV23" s="188"/>
      <c r="RW23" s="188"/>
      <c r="RX23" s="188"/>
      <c r="RY23" s="188"/>
      <c r="RZ23" s="188"/>
      <c r="SA23" s="188"/>
      <c r="SB23" s="188"/>
      <c r="SC23" s="188"/>
      <c r="SD23" s="188"/>
      <c r="SE23" s="188"/>
      <c r="SF23" s="188"/>
      <c r="SG23" s="188"/>
      <c r="SH23" s="188"/>
      <c r="SI23" s="188"/>
      <c r="SJ23" s="188"/>
      <c r="SK23" s="188"/>
      <c r="SL23" s="188"/>
      <c r="SM23" s="188"/>
      <c r="SN23" s="188"/>
      <c r="SO23" s="188"/>
      <c r="SP23" s="188"/>
      <c r="SQ23" s="188"/>
      <c r="SR23" s="188"/>
      <c r="SS23" s="188"/>
      <c r="ST23" s="188"/>
      <c r="SU23" s="188"/>
      <c r="SV23" s="188"/>
      <c r="SW23" s="188"/>
      <c r="SX23" s="188"/>
      <c r="SY23" s="188"/>
      <c r="SZ23" s="188"/>
      <c r="TA23" s="188"/>
      <c r="TB23" s="188"/>
      <c r="TC23" s="188"/>
      <c r="TD23" s="188"/>
      <c r="TE23" s="188"/>
      <c r="TF23" s="188"/>
      <c r="TG23" s="188"/>
      <c r="TH23" s="188"/>
      <c r="TI23" s="188"/>
      <c r="TJ23" s="188"/>
      <c r="TK23" s="188"/>
      <c r="TL23" s="188"/>
      <c r="TM23" s="188"/>
      <c r="TN23" s="188"/>
      <c r="TO23" s="188"/>
      <c r="TP23" s="188"/>
      <c r="TQ23" s="188"/>
      <c r="TR23" s="188"/>
      <c r="TS23" s="188"/>
      <c r="TT23" s="188"/>
      <c r="TU23" s="188"/>
      <c r="TV23" s="188"/>
      <c r="TW23" s="188"/>
      <c r="TX23" s="188"/>
      <c r="TY23" s="188"/>
      <c r="TZ23" s="188"/>
      <c r="UA23" s="188"/>
      <c r="UB23" s="188"/>
      <c r="UC23" s="188"/>
      <c r="UD23" s="188"/>
      <c r="UE23" s="188"/>
      <c r="UF23" s="188"/>
      <c r="UG23" s="188"/>
      <c r="UH23" s="188"/>
      <c r="UI23" s="188"/>
      <c r="UJ23" s="188"/>
      <c r="UK23" s="188"/>
      <c r="UL23" s="188"/>
      <c r="UM23" s="188"/>
      <c r="UN23" s="188"/>
      <c r="UO23" s="188"/>
      <c r="UP23" s="188"/>
      <c r="UQ23" s="188"/>
      <c r="UR23" s="188"/>
      <c r="US23" s="188"/>
      <c r="UT23" s="188"/>
      <c r="UU23" s="188"/>
      <c r="UV23" s="188"/>
      <c r="UW23" s="188"/>
      <c r="UX23" s="188"/>
      <c r="UY23" s="188"/>
      <c r="UZ23" s="188"/>
      <c r="VA23" s="188"/>
      <c r="VB23" s="187"/>
      <c r="VC23" s="187"/>
      <c r="VD23" s="187"/>
      <c r="VE23" s="187"/>
      <c r="VF23" s="187"/>
      <c r="VG23" s="187"/>
      <c r="VH23" s="187"/>
      <c r="VI23" s="187"/>
      <c r="VJ23" s="187"/>
      <c r="VK23" s="187"/>
      <c r="VL23" s="187"/>
      <c r="VM23" s="187"/>
      <c r="VN23" s="187"/>
      <c r="VO23" s="187"/>
      <c r="VP23" s="187"/>
      <c r="VQ23" s="187"/>
      <c r="VR23" s="187"/>
      <c r="VS23" s="187"/>
      <c r="VT23" s="187"/>
      <c r="VU23" s="187"/>
      <c r="VV23" s="187"/>
      <c r="VW23" s="187"/>
      <c r="VX23" s="187"/>
      <c r="VY23" s="187"/>
      <c r="VZ23" s="187"/>
      <c r="WA23" s="187"/>
      <c r="WB23" s="187"/>
      <c r="WC23" s="187"/>
      <c r="WD23" s="187"/>
      <c r="WE23" s="187"/>
      <c r="WF23" s="187"/>
      <c r="WG23" s="187"/>
      <c r="WH23" s="187"/>
      <c r="WI23" s="187"/>
      <c r="WJ23" s="187"/>
      <c r="WK23" s="187"/>
      <c r="WL23" s="187"/>
      <c r="WM23" s="187"/>
      <c r="WN23" s="187"/>
      <c r="WO23" s="187"/>
      <c r="WP23" s="187"/>
      <c r="WQ23" s="187"/>
      <c r="WR23" s="187"/>
      <c r="WS23" s="187"/>
      <c r="WT23" s="187"/>
      <c r="WU23" s="187"/>
      <c r="WV23" s="187"/>
      <c r="WW23" s="187"/>
      <c r="WX23" s="187"/>
      <c r="WY23" s="187"/>
      <c r="WZ23" s="187"/>
      <c r="XA23" s="187"/>
      <c r="XB23" s="187"/>
      <c r="XC23" s="187"/>
      <c r="XD23" s="187"/>
      <c r="XE23" s="187"/>
      <c r="XF23" s="187"/>
      <c r="XG23" s="187"/>
      <c r="XH23" s="187"/>
      <c r="XI23" s="187"/>
      <c r="XJ23" s="187"/>
      <c r="XK23" s="187"/>
      <c r="XL23" s="187"/>
      <c r="XM23" s="187"/>
      <c r="XN23" s="187"/>
      <c r="XO23" s="187"/>
      <c r="XP23" s="187"/>
      <c r="XQ23" s="187"/>
      <c r="XR23" s="187"/>
      <c r="XS23" s="187"/>
      <c r="XT23" s="187"/>
      <c r="XU23" s="187"/>
      <c r="XV23" s="187"/>
      <c r="XW23" s="187"/>
      <c r="XX23" s="187"/>
      <c r="XY23" s="187"/>
      <c r="XZ23" s="187"/>
      <c r="YA23" s="187"/>
      <c r="YB23" s="187"/>
      <c r="YC23" s="187"/>
      <c r="YD23" s="187"/>
      <c r="YE23" s="187"/>
      <c r="YF23" s="187"/>
      <c r="YG23" s="187"/>
      <c r="YH23" s="187"/>
      <c r="YI23" s="187"/>
      <c r="YJ23" s="187"/>
      <c r="YK23" s="187"/>
      <c r="YL23" s="187"/>
      <c r="YM23" s="187"/>
      <c r="YN23" s="187"/>
      <c r="YO23" s="187"/>
      <c r="YP23" s="187"/>
      <c r="YQ23" s="187"/>
      <c r="YR23" s="187"/>
      <c r="YS23" s="187"/>
      <c r="YT23" s="187"/>
      <c r="YU23" s="187"/>
      <c r="YV23" s="187"/>
      <c r="YW23" s="187"/>
      <c r="YX23" s="187"/>
      <c r="YY23" s="187"/>
      <c r="YZ23" s="187"/>
      <c r="ZA23" s="187"/>
      <c r="ZB23" s="187"/>
      <c r="ZC23" s="187"/>
      <c r="ZD23" s="187"/>
      <c r="ZE23" s="187"/>
      <c r="ZF23" s="187"/>
      <c r="ZG23" s="187"/>
      <c r="ZH23" s="187"/>
      <c r="ZI23" s="187"/>
      <c r="ZJ23" s="187"/>
      <c r="ZK23" s="187"/>
      <c r="ZL23" s="187"/>
      <c r="ZM23" s="187"/>
      <c r="ZN23" s="187"/>
      <c r="ZO23" s="187"/>
      <c r="ZP23" s="187"/>
      <c r="ZQ23" s="187"/>
      <c r="ZR23" s="187"/>
      <c r="ZS23" s="187"/>
      <c r="ZT23" s="187"/>
      <c r="ZU23" s="187"/>
      <c r="ZV23" s="187"/>
      <c r="ZW23" s="187"/>
      <c r="ZX23" s="187"/>
      <c r="ZY23" s="187"/>
      <c r="ZZ23" s="187"/>
      <c r="AAA23" s="187"/>
      <c r="AAB23" s="187"/>
      <c r="AAC23" s="187"/>
      <c r="AAD23" s="187"/>
      <c r="AAE23" s="187"/>
      <c r="AAF23" s="187"/>
      <c r="AAG23" s="187"/>
      <c r="AAH23" s="187"/>
      <c r="AAI23" s="187"/>
      <c r="AAJ23" s="187"/>
      <c r="AAK23" s="187"/>
      <c r="AAL23" s="187"/>
      <c r="AAM23" s="187"/>
      <c r="AAN23" s="187"/>
      <c r="AAO23" s="187"/>
      <c r="AAP23" s="187"/>
      <c r="AAQ23" s="187"/>
      <c r="AAR23" s="187"/>
      <c r="AAS23" s="187"/>
      <c r="AAT23" s="187"/>
      <c r="AAU23" s="187"/>
      <c r="AAV23" s="187"/>
      <c r="AAW23" s="187"/>
      <c r="AAX23" s="187"/>
      <c r="AAY23" s="187"/>
      <c r="AAZ23" s="187"/>
      <c r="ABA23" s="187"/>
      <c r="ABB23" s="187"/>
      <c r="ABC23" s="187"/>
      <c r="ABD23" s="187"/>
      <c r="ABE23" s="187"/>
      <c r="ABF23" s="187"/>
      <c r="ABG23" s="187"/>
      <c r="ABH23" s="187"/>
      <c r="ABI23" s="187"/>
      <c r="ABJ23" s="187"/>
      <c r="ABK23" s="187"/>
      <c r="ABL23" s="187"/>
      <c r="ABM23" s="187"/>
      <c r="ABN23" s="187"/>
      <c r="ABO23" s="187"/>
      <c r="ABP23" s="187"/>
      <c r="ABQ23" s="187"/>
      <c r="ABR23" s="187"/>
      <c r="ABS23" s="187"/>
      <c r="ABT23" s="187"/>
      <c r="ABU23" s="187"/>
      <c r="ABV23" s="187"/>
      <c r="ABW23" s="187"/>
      <c r="ABX23" s="187"/>
      <c r="ABY23" s="187"/>
      <c r="ABZ23" s="187"/>
      <c r="ACA23" s="187"/>
      <c r="ACB23" s="187"/>
      <c r="ACC23" s="187"/>
      <c r="ACD23" s="187"/>
      <c r="ACE23" s="187"/>
      <c r="ACF23" s="187"/>
      <c r="ACG23" s="187"/>
      <c r="ACH23" s="187"/>
      <c r="ACI23" s="187"/>
      <c r="ACJ23" s="187"/>
      <c r="ACK23" s="187"/>
      <c r="ACL23" s="187"/>
      <c r="ACM23" s="187"/>
      <c r="ACN23" s="187"/>
      <c r="ACO23" s="187"/>
      <c r="ACP23" s="187"/>
      <c r="ACQ23" s="187"/>
      <c r="ACR23" s="187"/>
      <c r="ACS23" s="187"/>
      <c r="ACT23" s="187"/>
      <c r="ACU23" s="187"/>
      <c r="ACV23" s="187"/>
      <c r="ACW23" s="187"/>
      <c r="ACX23" s="187"/>
      <c r="ACY23" s="187"/>
      <c r="ACZ23" s="187"/>
      <c r="ADA23" s="187"/>
      <c r="ADB23" s="187"/>
      <c r="ADC23" s="187"/>
      <c r="ADD23" s="187"/>
      <c r="ADE23" s="187"/>
      <c r="ADF23" s="187"/>
      <c r="ADG23" s="187"/>
      <c r="ADH23" s="187"/>
      <c r="ADI23" s="187"/>
      <c r="ADJ23" s="187"/>
      <c r="ADK23" s="187"/>
      <c r="ADL23" s="187"/>
      <c r="ADM23" s="187"/>
      <c r="ADN23" s="187"/>
      <c r="ADO23" s="187"/>
      <c r="ADP23" s="187"/>
      <c r="ADQ23" s="187"/>
      <c r="ADR23" s="187"/>
      <c r="ADS23" s="187"/>
      <c r="ADT23" s="187"/>
      <c r="ADU23" s="187"/>
      <c r="ADV23" s="187"/>
      <c r="ADW23" s="187"/>
      <c r="ADX23" s="187"/>
      <c r="ADY23" s="187"/>
      <c r="ADZ23" s="187"/>
      <c r="AEA23" s="187"/>
      <c r="AEB23" s="187"/>
      <c r="AEC23" s="187"/>
      <c r="AED23" s="187"/>
      <c r="AEE23" s="187"/>
      <c r="AEF23" s="187"/>
      <c r="AEG23" s="187"/>
      <c r="AEH23" s="187"/>
      <c r="AEI23" s="187"/>
      <c r="AEJ23" s="187"/>
      <c r="AEK23" s="187"/>
      <c r="AEL23" s="187"/>
      <c r="AEM23" s="187"/>
      <c r="AEN23" s="187"/>
      <c r="AEO23" s="187"/>
      <c r="AEP23" s="187"/>
      <c r="AEQ23" s="187"/>
      <c r="AER23" s="187"/>
      <c r="AES23" s="187"/>
      <c r="AET23" s="187"/>
      <c r="AEU23" s="187"/>
      <c r="AEV23" s="187"/>
      <c r="AEW23" s="187"/>
      <c r="AEX23" s="187"/>
      <c r="AEY23" s="187"/>
      <c r="AEZ23" s="187"/>
      <c r="AFA23" s="187"/>
      <c r="AFB23" s="187"/>
      <c r="AFC23" s="187"/>
      <c r="AFD23" s="187"/>
      <c r="AFE23" s="187"/>
      <c r="AFF23" s="187"/>
      <c r="AFG23" s="187"/>
      <c r="AFH23" s="187"/>
      <c r="AFI23" s="187"/>
      <c r="AFJ23" s="187"/>
      <c r="AFK23" s="187"/>
      <c r="AFL23" s="187"/>
      <c r="AFM23" s="187"/>
      <c r="AFN23" s="187"/>
      <c r="AFO23" s="187"/>
      <c r="AFP23" s="187"/>
      <c r="AFQ23" s="187"/>
      <c r="AFR23" s="187"/>
      <c r="AFS23" s="187"/>
      <c r="AFT23" s="187"/>
      <c r="AFU23" s="187"/>
      <c r="AFV23" s="187"/>
      <c r="AFW23" s="187"/>
      <c r="AFX23" s="187"/>
      <c r="AFY23" s="187"/>
      <c r="AFZ23" s="187"/>
      <c r="AGA23" s="187"/>
      <c r="AGB23" s="187"/>
      <c r="AGC23" s="187"/>
      <c r="AGD23" s="187"/>
      <c r="AGE23" s="187"/>
      <c r="AGF23" s="187"/>
      <c r="AGG23" s="187"/>
      <c r="AGH23" s="187"/>
      <c r="AGI23" s="187"/>
      <c r="AGJ23" s="187"/>
      <c r="AGK23" s="187"/>
      <c r="AGL23" s="187"/>
      <c r="AGM23" s="187"/>
      <c r="AGN23" s="187"/>
      <c r="AGO23" s="187"/>
      <c r="AGP23" s="187"/>
      <c r="AGQ23" s="187"/>
      <c r="AGR23" s="187"/>
      <c r="AGS23" s="187"/>
      <c r="AGT23" s="187"/>
      <c r="AGU23" s="187"/>
      <c r="AGV23" s="187"/>
      <c r="AGW23" s="187"/>
      <c r="AGX23" s="187"/>
      <c r="AGY23" s="187"/>
      <c r="AGZ23" s="187"/>
      <c r="AHA23" s="187"/>
      <c r="AHB23" s="187"/>
      <c r="AHC23" s="187"/>
      <c r="AHD23" s="187"/>
      <c r="AHE23" s="187"/>
      <c r="AHF23" s="187"/>
      <c r="AHG23" s="187"/>
      <c r="AHH23" s="187"/>
      <c r="AHI23" s="187"/>
      <c r="AHJ23" s="187"/>
      <c r="AHK23" s="187"/>
      <c r="AHL23" s="187"/>
      <c r="AHM23" s="187"/>
      <c r="AHN23" s="187"/>
      <c r="AHO23" s="187"/>
      <c r="AHP23" s="187"/>
      <c r="AHQ23" s="187"/>
      <c r="AHR23" s="187"/>
      <c r="AHS23" s="187"/>
      <c r="AHT23" s="187"/>
      <c r="AHU23" s="187"/>
      <c r="AHV23" s="187"/>
      <c r="AHW23" s="187"/>
      <c r="AHX23" s="187"/>
      <c r="AHY23" s="187"/>
      <c r="AHZ23" s="187"/>
      <c r="AIA23" s="187"/>
      <c r="AIB23" s="187"/>
      <c r="AIC23" s="187"/>
      <c r="AID23" s="187"/>
      <c r="AIE23" s="187"/>
      <c r="AIF23" s="187"/>
      <c r="AIG23" s="187"/>
      <c r="AIH23" s="187"/>
      <c r="AII23" s="187"/>
      <c r="AIJ23" s="187"/>
      <c r="AIK23" s="187"/>
      <c r="AIL23" s="187"/>
      <c r="AIM23" s="187"/>
      <c r="AIN23" s="187"/>
      <c r="AIO23" s="187"/>
      <c r="AIP23" s="187"/>
      <c r="AIQ23" s="187"/>
      <c r="AIR23" s="187"/>
      <c r="AIS23" s="187"/>
      <c r="AIT23" s="187"/>
      <c r="AIU23" s="187"/>
      <c r="AIV23" s="187"/>
      <c r="AIW23" s="187"/>
      <c r="AIX23" s="187"/>
      <c r="AIY23" s="187"/>
      <c r="AIZ23" s="187"/>
      <c r="AJA23" s="187"/>
      <c r="AJB23" s="187"/>
      <c r="AJC23" s="187"/>
      <c r="AJD23" s="187"/>
      <c r="AJE23" s="187"/>
      <c r="AJF23" s="187"/>
      <c r="AJG23" s="187"/>
      <c r="AJH23" s="187"/>
      <c r="AJI23" s="187"/>
      <c r="AJJ23" s="187"/>
      <c r="AJK23" s="187"/>
      <c r="AJL23" s="187"/>
      <c r="AJM23" s="187"/>
      <c r="AJN23" s="187"/>
      <c r="AJO23" s="187"/>
      <c r="AJP23" s="187"/>
      <c r="AJQ23" s="187"/>
      <c r="AJR23" s="187"/>
      <c r="AJS23" s="187"/>
      <c r="AJT23" s="187"/>
      <c r="AJU23" s="187"/>
      <c r="AJV23" s="187"/>
      <c r="AJW23" s="187"/>
      <c r="AJX23" s="187"/>
      <c r="AJY23" s="187"/>
      <c r="AJZ23" s="187"/>
      <c r="AKA23" s="187"/>
      <c r="AKB23" s="187"/>
      <c r="AKC23" s="187"/>
      <c r="AKD23" s="187"/>
      <c r="AKE23" s="187"/>
      <c r="AKF23" s="187"/>
      <c r="AKG23" s="187"/>
      <c r="AKH23" s="187"/>
      <c r="AKI23" s="187"/>
      <c r="AKJ23" s="187"/>
      <c r="AKK23" s="187"/>
      <c r="AKL23" s="187"/>
      <c r="AKM23" s="187"/>
      <c r="AKN23" s="187"/>
      <c r="AKO23" s="187"/>
      <c r="AKP23" s="187"/>
      <c r="AKQ23" s="187"/>
      <c r="AKR23" s="187"/>
      <c r="AKS23" s="187"/>
      <c r="AKT23" s="187"/>
      <c r="AKU23" s="187"/>
      <c r="AKV23" s="187"/>
      <c r="AKW23" s="187"/>
      <c r="AKX23" s="187"/>
      <c r="AKY23" s="187"/>
      <c r="AKZ23" s="187"/>
      <c r="ALA23" s="187"/>
      <c r="ALB23" s="187"/>
      <c r="ALC23" s="187"/>
      <c r="ALD23" s="187"/>
      <c r="ALE23" s="187"/>
      <c r="ALF23" s="187"/>
      <c r="ALG23" s="187"/>
      <c r="ALH23" s="187"/>
      <c r="ALI23" s="187"/>
      <c r="ALJ23" s="187"/>
      <c r="ALK23" s="187"/>
      <c r="ALL23" s="187"/>
      <c r="ALM23" s="187"/>
      <c r="ALN23" s="187"/>
      <c r="ALO23" s="187"/>
      <c r="ALP23" s="187"/>
      <c r="ALQ23" s="187"/>
      <c r="ALR23" s="187"/>
      <c r="ALS23" s="187"/>
      <c r="ALT23" s="187"/>
      <c r="ALU23" s="187"/>
      <c r="ALV23" s="187"/>
      <c r="ALW23" s="187"/>
      <c r="ALX23" s="187"/>
      <c r="ALY23" s="187"/>
      <c r="ALZ23" s="187"/>
      <c r="AMA23" s="187"/>
      <c r="AMB23" s="187"/>
      <c r="AMC23" s="187"/>
      <c r="AMD23" s="187"/>
      <c r="AME23" s="187"/>
      <c r="AMF23" s="187"/>
      <c r="AMG23" s="187"/>
      <c r="AMH23" s="187"/>
      <c r="AMI23" s="187"/>
      <c r="AMJ23" s="187"/>
      <c r="AMK23" s="187"/>
      <c r="AML23" s="187"/>
      <c r="AMM23" s="187"/>
      <c r="AMN23" s="187"/>
      <c r="AMO23" s="187"/>
      <c r="AMP23" s="187"/>
      <c r="AMQ23" s="187"/>
      <c r="AMR23" s="187"/>
      <c r="AMS23" s="187"/>
      <c r="AMT23" s="187"/>
      <c r="AMU23" s="187"/>
      <c r="AMV23" s="187"/>
      <c r="AMW23" s="187"/>
      <c r="AMX23" s="187"/>
      <c r="AMY23" s="187"/>
      <c r="AMZ23" s="187"/>
      <c r="ANA23" s="187"/>
      <c r="ANB23" s="187"/>
      <c r="ANC23" s="187"/>
      <c r="AND23" s="187"/>
      <c r="ANE23" s="187"/>
      <c r="ANF23" s="187"/>
      <c r="ANG23" s="187"/>
      <c r="ANH23" s="187"/>
      <c r="ANI23" s="187"/>
      <c r="ANJ23" s="187"/>
      <c r="ANK23" s="187"/>
      <c r="ANL23" s="187"/>
      <c r="ANM23" s="187"/>
      <c r="ANN23" s="187"/>
      <c r="ANO23" s="187"/>
      <c r="ANP23" s="187"/>
      <c r="ANQ23" s="187"/>
      <c r="ANR23" s="187"/>
      <c r="ANS23" s="187"/>
      <c r="ANT23" s="187"/>
      <c r="ANU23" s="187"/>
      <c r="ANV23" s="187"/>
      <c r="ANW23" s="187"/>
      <c r="ANX23" s="187"/>
      <c r="ANY23" s="187"/>
      <c r="ANZ23" s="187"/>
      <c r="AOA23" s="187"/>
      <c r="AOB23" s="187"/>
      <c r="AOC23" s="187"/>
      <c r="AOD23" s="187"/>
      <c r="AOE23" s="187"/>
      <c r="AOF23" s="187"/>
      <c r="AOG23" s="187"/>
      <c r="AOH23" s="187"/>
      <c r="AOI23" s="187"/>
      <c r="AOJ23" s="187"/>
      <c r="AOK23" s="187"/>
      <c r="AOL23" s="187"/>
      <c r="AOM23" s="187"/>
      <c r="AON23" s="187"/>
      <c r="AOO23" s="187"/>
      <c r="AOP23" s="187"/>
      <c r="AOQ23" s="187"/>
      <c r="AOR23" s="187"/>
      <c r="AOS23" s="187"/>
      <c r="AOT23" s="187"/>
      <c r="AOU23" s="187"/>
      <c r="AOV23" s="187"/>
      <c r="AOW23" s="187"/>
      <c r="AOX23" s="187"/>
      <c r="AOY23" s="187"/>
      <c r="AOZ23" s="187"/>
      <c r="APA23" s="187"/>
      <c r="APB23" s="187"/>
      <c r="APC23" s="187"/>
      <c r="APD23" s="187"/>
      <c r="APE23" s="187"/>
      <c r="APF23" s="187"/>
      <c r="APG23" s="187"/>
      <c r="APH23" s="187"/>
      <c r="API23" s="187"/>
      <c r="APJ23" s="187"/>
      <c r="APK23" s="187"/>
      <c r="APL23" s="187"/>
      <c r="APM23" s="187"/>
      <c r="APN23" s="187"/>
      <c r="APO23" s="187"/>
      <c r="APP23" s="187"/>
      <c r="APQ23" s="187"/>
      <c r="APR23" s="187"/>
      <c r="APS23" s="187"/>
      <c r="APT23" s="187"/>
      <c r="APU23" s="187"/>
      <c r="APV23" s="187"/>
      <c r="APW23" s="187"/>
      <c r="APX23" s="187"/>
      <c r="APY23" s="187"/>
      <c r="APZ23" s="187"/>
      <c r="AQA23" s="187"/>
      <c r="AQB23" s="187"/>
      <c r="AQC23" s="187"/>
      <c r="AQD23" s="187"/>
      <c r="AQE23" s="187"/>
      <c r="AQF23" s="187"/>
      <c r="AQG23" s="187"/>
      <c r="AQH23" s="187"/>
      <c r="AQI23" s="187"/>
      <c r="AQJ23" s="187"/>
      <c r="AQK23" s="187"/>
      <c r="AQL23" s="187"/>
      <c r="AQM23" s="187"/>
      <c r="AQN23" s="187"/>
      <c r="AQO23" s="187"/>
      <c r="AQP23" s="187"/>
      <c r="AQQ23" s="187"/>
      <c r="AQR23" s="187"/>
      <c r="AQS23" s="187"/>
      <c r="AQT23" s="187"/>
      <c r="AQU23" s="187"/>
      <c r="AQV23" s="187"/>
      <c r="AQW23" s="187"/>
      <c r="AQX23" s="187"/>
      <c r="AQY23" s="187"/>
      <c r="AQZ23" s="187"/>
      <c r="ARA23" s="187"/>
      <c r="ARB23" s="187"/>
      <c r="ARC23" s="187"/>
      <c r="ARD23" s="187"/>
      <c r="ARE23" s="187"/>
      <c r="ARF23" s="187"/>
      <c r="ARG23" s="187"/>
      <c r="ARH23" s="187"/>
      <c r="ARI23" s="187"/>
      <c r="ARJ23" s="187"/>
      <c r="ARK23" s="187"/>
      <c r="ARL23" s="187"/>
      <c r="ARM23" s="187"/>
      <c r="ARN23" s="187"/>
      <c r="ARO23" s="187"/>
      <c r="ARP23" s="187"/>
      <c r="ARQ23" s="187"/>
      <c r="ARR23" s="187"/>
      <c r="ARS23" s="187"/>
      <c r="ART23" s="187"/>
      <c r="ARU23" s="187"/>
      <c r="ARV23" s="187"/>
      <c r="ARW23" s="187"/>
      <c r="ARX23" s="187"/>
      <c r="ARY23" s="187"/>
      <c r="ARZ23" s="187"/>
      <c r="ASA23" s="187"/>
      <c r="ASB23" s="187"/>
      <c r="ASC23" s="187"/>
      <c r="ASD23" s="187"/>
      <c r="ASE23" s="187"/>
      <c r="ASF23" s="187"/>
      <c r="ASG23" s="187"/>
      <c r="ASH23" s="187"/>
      <c r="ASI23" s="187"/>
      <c r="ASJ23" s="187"/>
      <c r="ASK23" s="187"/>
      <c r="ASL23" s="187"/>
      <c r="ASM23" s="187"/>
      <c r="ASN23" s="187"/>
      <c r="ASO23" s="187"/>
      <c r="ASP23" s="187"/>
      <c r="ASQ23" s="187"/>
      <c r="ASR23" s="187"/>
      <c r="ASS23" s="187"/>
      <c r="AST23" s="187"/>
      <c r="ASU23" s="187"/>
      <c r="ASV23" s="187"/>
      <c r="ASW23" s="187"/>
      <c r="ASX23" s="187"/>
      <c r="ASY23" s="187"/>
      <c r="ASZ23" s="187"/>
      <c r="ATA23" s="187"/>
      <c r="ATB23" s="187"/>
      <c r="ATC23" s="187"/>
      <c r="ATD23" s="187"/>
      <c r="ATE23" s="187"/>
      <c r="ATF23" s="187"/>
      <c r="ATG23" s="187"/>
      <c r="ATH23" s="187"/>
      <c r="ATI23" s="187"/>
      <c r="ATJ23" s="187"/>
      <c r="ATK23" s="187"/>
      <c r="ATL23" s="187"/>
      <c r="ATM23" s="187"/>
      <c r="ATN23" s="187"/>
      <c r="ATO23" s="187"/>
      <c r="ATP23" s="187"/>
      <c r="ATQ23" s="187"/>
      <c r="ATR23" s="187"/>
      <c r="ATS23" s="187"/>
      <c r="ATT23" s="187"/>
      <c r="ATU23" s="187"/>
      <c r="ATV23" s="187"/>
      <c r="ATW23" s="187"/>
      <c r="ATX23" s="187"/>
      <c r="ATY23" s="187"/>
      <c r="ATZ23" s="187"/>
      <c r="AUA23" s="187"/>
      <c r="AUB23" s="187"/>
      <c r="AUC23" s="187"/>
      <c r="AUD23" s="187"/>
      <c r="AUE23" s="187"/>
      <c r="AUF23" s="187"/>
      <c r="AUG23" s="187"/>
      <c r="AUH23" s="187"/>
      <c r="AUI23" s="187"/>
      <c r="AUJ23" s="187"/>
      <c r="AUK23" s="187"/>
      <c r="AUL23" s="187"/>
      <c r="AUM23" s="187"/>
      <c r="AUN23" s="187"/>
      <c r="AUO23" s="187"/>
      <c r="AUP23" s="187"/>
      <c r="AUQ23" s="187"/>
      <c r="AUR23" s="187"/>
      <c r="AUS23" s="187"/>
      <c r="AUT23" s="187"/>
      <c r="AUU23" s="187"/>
      <c r="AUV23" s="187"/>
      <c r="AUW23" s="187"/>
      <c r="AUX23" s="187"/>
      <c r="AUY23" s="187"/>
      <c r="AUZ23" s="187"/>
      <c r="AVA23" s="187"/>
      <c r="AVB23" s="187"/>
      <c r="AVC23" s="187"/>
      <c r="AVD23" s="187"/>
      <c r="AVE23" s="187"/>
      <c r="AVF23" s="187"/>
      <c r="AVG23" s="187"/>
      <c r="AVH23" s="187"/>
      <c r="AVI23" s="187"/>
      <c r="AVJ23" s="187"/>
      <c r="AVK23" s="187"/>
      <c r="AVL23" s="187"/>
      <c r="AVM23" s="187"/>
      <c r="AVN23" s="187"/>
      <c r="AVO23" s="187"/>
      <c r="AVP23" s="187"/>
      <c r="AVQ23" s="187"/>
      <c r="AVR23" s="187"/>
      <c r="AVS23" s="187"/>
      <c r="AVT23" s="187"/>
      <c r="AVU23" s="187"/>
      <c r="AVV23" s="187"/>
      <c r="AVW23" s="187"/>
      <c r="AVX23" s="187"/>
      <c r="AVY23" s="187"/>
      <c r="AVZ23" s="187"/>
      <c r="AWA23" s="187"/>
      <c r="AWB23" s="187"/>
      <c r="AWC23" s="187"/>
      <c r="AWD23" s="187"/>
      <c r="AWE23" s="187"/>
      <c r="AWF23" s="187"/>
      <c r="AWG23" s="187"/>
      <c r="AWH23" s="187"/>
      <c r="AWI23" s="187"/>
      <c r="AWJ23" s="187"/>
      <c r="AWK23" s="187"/>
      <c r="AWL23" s="187"/>
      <c r="AWM23" s="187"/>
      <c r="AWN23" s="187"/>
      <c r="AWO23" s="187"/>
      <c r="AWP23" s="187"/>
      <c r="AWQ23" s="187"/>
      <c r="AWR23" s="187"/>
      <c r="AWS23" s="187"/>
      <c r="AWT23" s="187"/>
      <c r="AWU23" s="187"/>
      <c r="AWV23" s="187"/>
      <c r="AWW23" s="187"/>
      <c r="AWX23" s="187"/>
      <c r="AWY23" s="187"/>
      <c r="AWZ23" s="187"/>
      <c r="AXA23" s="187"/>
      <c r="AXB23" s="187"/>
      <c r="AXC23" s="187"/>
      <c r="AXD23" s="187"/>
      <c r="AXE23" s="187"/>
      <c r="AXF23" s="187"/>
      <c r="AXG23" s="187"/>
      <c r="AXH23" s="187"/>
      <c r="AXI23" s="187"/>
      <c r="AXJ23" s="187"/>
      <c r="AXK23" s="187"/>
      <c r="AXL23" s="187"/>
      <c r="AXM23" s="187"/>
      <c r="AXN23" s="187"/>
      <c r="AXO23" s="187"/>
      <c r="AXP23" s="187"/>
      <c r="AXQ23" s="187"/>
      <c r="AXR23" s="187"/>
      <c r="AXS23" s="187"/>
      <c r="AXT23" s="187"/>
      <c r="AXU23" s="187"/>
      <c r="AXV23" s="187"/>
      <c r="AXW23" s="187"/>
      <c r="AXX23" s="187"/>
      <c r="AXY23" s="187"/>
      <c r="AXZ23" s="187"/>
      <c r="AYA23" s="187"/>
      <c r="AYB23" s="187"/>
      <c r="AYC23" s="187"/>
      <c r="AYD23" s="187"/>
      <c r="AYE23" s="187"/>
      <c r="AYF23" s="187"/>
      <c r="AYG23" s="187"/>
      <c r="AYH23" s="187"/>
      <c r="AYI23" s="187"/>
      <c r="AYJ23" s="187"/>
      <c r="AYK23" s="187"/>
      <c r="AYL23" s="187"/>
      <c r="AYM23" s="187"/>
      <c r="AYN23" s="187"/>
      <c r="AYO23" s="187"/>
      <c r="AYP23" s="187"/>
      <c r="AYQ23" s="187"/>
      <c r="AYR23" s="187"/>
      <c r="AYS23" s="187"/>
      <c r="AYT23" s="187"/>
      <c r="AYU23" s="187"/>
      <c r="AYV23" s="187"/>
      <c r="AYW23" s="187"/>
      <c r="AYX23" s="187"/>
      <c r="AYY23" s="187"/>
      <c r="AYZ23" s="187"/>
      <c r="AZA23" s="187"/>
      <c r="AZB23" s="187"/>
      <c r="AZC23" s="187"/>
      <c r="AZD23" s="187"/>
      <c r="AZE23" s="187"/>
      <c r="AZF23" s="187"/>
      <c r="AZG23" s="187"/>
      <c r="AZH23" s="187"/>
      <c r="AZI23" s="187"/>
      <c r="AZJ23" s="187"/>
      <c r="AZK23" s="187"/>
      <c r="AZL23" s="187"/>
      <c r="AZM23" s="187"/>
      <c r="AZN23" s="187"/>
      <c r="AZO23" s="187"/>
      <c r="AZP23" s="187"/>
      <c r="AZQ23" s="187"/>
      <c r="AZR23" s="187"/>
      <c r="AZS23" s="187"/>
      <c r="AZT23" s="187"/>
      <c r="AZU23" s="187"/>
      <c r="AZV23" s="187"/>
      <c r="AZW23" s="187"/>
      <c r="AZX23" s="187"/>
      <c r="AZY23" s="187"/>
      <c r="AZZ23" s="187"/>
      <c r="BAA23" s="187"/>
      <c r="BAB23" s="187"/>
      <c r="BAC23" s="187"/>
      <c r="BAD23" s="187"/>
      <c r="BAE23" s="187"/>
      <c r="BAF23" s="187"/>
      <c r="BAG23" s="187"/>
      <c r="BAH23" s="187"/>
      <c r="BAI23" s="187"/>
      <c r="BAJ23" s="187"/>
      <c r="BAK23" s="187"/>
      <c r="BAL23" s="187"/>
      <c r="BAM23" s="187"/>
      <c r="BAN23" s="187"/>
      <c r="BAO23" s="187"/>
      <c r="BAP23" s="187"/>
      <c r="BAQ23" s="187"/>
      <c r="BAR23" s="187"/>
      <c r="BAS23" s="187"/>
      <c r="BAT23" s="187"/>
      <c r="BAU23" s="187"/>
      <c r="BAV23" s="187"/>
      <c r="BAW23" s="187"/>
      <c r="BAX23" s="187"/>
      <c r="BAY23" s="187"/>
      <c r="BAZ23" s="187"/>
      <c r="BBA23" s="187"/>
      <c r="BBB23" s="187"/>
      <c r="BBC23" s="187"/>
      <c r="BBD23" s="187"/>
      <c r="BBE23" s="187"/>
      <c r="BBF23" s="187"/>
      <c r="BBG23" s="187"/>
      <c r="BBH23" s="187"/>
      <c r="BBI23" s="187"/>
      <c r="BBJ23" s="187"/>
      <c r="BBK23" s="187"/>
      <c r="BBL23" s="187"/>
      <c r="BBM23" s="187"/>
      <c r="BBN23" s="187"/>
      <c r="BBO23" s="187"/>
      <c r="BBP23" s="187"/>
      <c r="BBQ23" s="187"/>
      <c r="BBR23" s="187"/>
      <c r="BBS23" s="187"/>
      <c r="BBT23" s="187"/>
      <c r="BBU23" s="187"/>
      <c r="BBV23" s="187"/>
      <c r="BBW23" s="187"/>
      <c r="BBX23" s="187"/>
      <c r="BBY23" s="187"/>
      <c r="BBZ23" s="187"/>
      <c r="BCA23" s="187"/>
      <c r="BCB23" s="187"/>
      <c r="BCC23" s="187"/>
      <c r="BCD23" s="187"/>
      <c r="BCE23" s="187"/>
      <c r="BCF23" s="187"/>
      <c r="BCG23" s="187"/>
      <c r="BCH23" s="187"/>
      <c r="BCI23" s="187"/>
      <c r="BCJ23" s="187"/>
      <c r="BCK23" s="187"/>
      <c r="BCL23" s="187"/>
      <c r="BCM23" s="187"/>
      <c r="BCN23" s="187"/>
      <c r="BCO23" s="187"/>
      <c r="BCP23" s="187"/>
      <c r="BCQ23" s="187"/>
      <c r="BCR23" s="187"/>
      <c r="BCS23" s="187"/>
      <c r="BCT23" s="187"/>
      <c r="BCU23" s="187"/>
      <c r="BCV23" s="187"/>
      <c r="BCW23" s="187"/>
      <c r="BCX23" s="187"/>
      <c r="BCY23" s="187"/>
      <c r="BCZ23" s="187"/>
      <c r="BDA23" s="187"/>
      <c r="BDB23" s="187"/>
      <c r="BDC23" s="187"/>
      <c r="BDD23" s="187"/>
      <c r="BDE23" s="187"/>
      <c r="BDF23" s="187"/>
      <c r="BDG23" s="187"/>
      <c r="BDH23" s="187"/>
      <c r="BDI23" s="187"/>
      <c r="BDJ23" s="187"/>
      <c r="BDK23" s="187"/>
      <c r="BDL23" s="187"/>
      <c r="BDM23" s="187"/>
      <c r="BDN23" s="187"/>
      <c r="BDO23" s="187"/>
      <c r="BDP23" s="187"/>
      <c r="BDQ23" s="187"/>
      <c r="BDR23" s="187"/>
      <c r="BDS23" s="187"/>
      <c r="BDT23" s="187"/>
      <c r="BDU23" s="187"/>
      <c r="BDV23" s="187"/>
      <c r="BDW23" s="187"/>
      <c r="BDX23" s="187"/>
      <c r="BDY23" s="187"/>
      <c r="BDZ23" s="187"/>
      <c r="BEA23" s="187"/>
      <c r="BEB23" s="187"/>
      <c r="BEC23" s="187"/>
      <c r="BED23" s="187"/>
      <c r="BEE23" s="187"/>
      <c r="BEF23" s="187"/>
      <c r="BEG23" s="187"/>
      <c r="BEH23" s="187"/>
      <c r="BEI23" s="187"/>
      <c r="BEJ23" s="187"/>
      <c r="BEK23" s="187"/>
      <c r="BEL23" s="187"/>
      <c r="BEM23" s="187"/>
      <c r="BEN23" s="187"/>
      <c r="BEO23" s="187"/>
      <c r="BEP23" s="187"/>
      <c r="BEQ23" s="187"/>
      <c r="BER23" s="187"/>
      <c r="BES23" s="187"/>
      <c r="BET23" s="187"/>
      <c r="BEU23" s="187"/>
      <c r="BEV23" s="187"/>
      <c r="BEW23" s="187"/>
      <c r="BEX23" s="187"/>
      <c r="BEY23" s="187"/>
      <c r="BEZ23" s="187"/>
      <c r="BFA23" s="187"/>
      <c r="BFB23" s="187"/>
      <c r="BFC23" s="187"/>
      <c r="BFD23" s="187"/>
      <c r="BFE23" s="187"/>
      <c r="BFF23" s="187"/>
      <c r="BFG23" s="187"/>
      <c r="BFH23" s="187"/>
      <c r="BFI23" s="187"/>
      <c r="BFJ23" s="187"/>
      <c r="BFK23" s="187"/>
      <c r="BFL23" s="187"/>
      <c r="BFM23" s="187"/>
      <c r="BFN23" s="187"/>
      <c r="BFO23" s="187"/>
      <c r="BFP23" s="187"/>
      <c r="BFQ23" s="187"/>
      <c r="BFR23" s="187"/>
      <c r="BFS23" s="187"/>
      <c r="BFT23" s="187"/>
      <c r="BFU23" s="187"/>
      <c r="BFV23" s="187"/>
      <c r="BFW23" s="187"/>
      <c r="BFX23" s="187"/>
      <c r="BFY23" s="187"/>
      <c r="BFZ23" s="187"/>
      <c r="BGA23" s="187"/>
      <c r="BGB23" s="187"/>
      <c r="BGC23" s="187"/>
      <c r="BGD23" s="187"/>
      <c r="BGE23" s="187"/>
      <c r="BGF23" s="187"/>
      <c r="BGG23" s="187"/>
      <c r="BGH23" s="187"/>
      <c r="BGI23" s="187"/>
      <c r="BGJ23" s="187"/>
      <c r="BGK23" s="187"/>
      <c r="BGL23" s="187"/>
      <c r="BGM23" s="187"/>
      <c r="BGN23" s="187"/>
      <c r="BGO23" s="187"/>
      <c r="BGP23" s="187"/>
      <c r="BGQ23" s="187"/>
      <c r="BGR23" s="187"/>
      <c r="BGS23" s="187"/>
      <c r="BGT23" s="187"/>
      <c r="BGU23" s="187"/>
      <c r="BGV23" s="187"/>
      <c r="BGW23" s="187"/>
      <c r="BGX23" s="187"/>
      <c r="BGY23" s="187"/>
      <c r="BGZ23" s="187"/>
      <c r="BHA23" s="187"/>
      <c r="BHB23" s="187"/>
      <c r="BHC23" s="187"/>
      <c r="BHD23" s="187"/>
      <c r="BHE23" s="187"/>
      <c r="BHF23" s="187"/>
      <c r="BHG23" s="187"/>
      <c r="BHH23" s="187"/>
      <c r="BHI23" s="187"/>
      <c r="BHJ23" s="187"/>
      <c r="BHK23" s="187"/>
      <c r="BHL23" s="187"/>
      <c r="BHM23" s="187"/>
      <c r="BHN23" s="187"/>
      <c r="BHO23" s="187"/>
      <c r="BHP23" s="187"/>
      <c r="BHQ23" s="187"/>
      <c r="BHR23" s="187"/>
      <c r="BHS23" s="187"/>
      <c r="BHT23" s="187"/>
      <c r="BHU23" s="187"/>
      <c r="BHV23" s="187"/>
      <c r="BHW23" s="187"/>
      <c r="BHX23" s="187"/>
      <c r="BHY23" s="187"/>
      <c r="BHZ23" s="187"/>
      <c r="BIA23" s="187"/>
      <c r="BIB23" s="187"/>
      <c r="BIC23" s="187"/>
      <c r="BID23" s="187"/>
      <c r="BIE23" s="187"/>
      <c r="BIF23" s="187"/>
      <c r="BIG23" s="187"/>
      <c r="BIH23" s="187"/>
      <c r="BII23" s="187"/>
      <c r="BIJ23" s="187"/>
      <c r="BIK23" s="187"/>
      <c r="BIL23" s="187"/>
      <c r="BIM23" s="187"/>
      <c r="BIN23" s="187"/>
      <c r="BIO23" s="187"/>
      <c r="BIP23" s="187"/>
      <c r="BIQ23" s="187"/>
      <c r="BIR23" s="187"/>
      <c r="BIS23" s="187"/>
      <c r="BIT23" s="187"/>
      <c r="BIU23" s="187"/>
      <c r="BIV23" s="187"/>
      <c r="BIW23" s="187"/>
      <c r="BIX23" s="187"/>
      <c r="BIY23" s="187"/>
      <c r="BIZ23" s="187"/>
      <c r="BJA23" s="187"/>
      <c r="BJB23" s="187"/>
      <c r="BJC23" s="187"/>
      <c r="BJD23" s="187"/>
      <c r="BJE23" s="187"/>
      <c r="BJF23" s="187"/>
      <c r="BJG23" s="187"/>
      <c r="BJH23" s="187"/>
      <c r="BJI23" s="187"/>
      <c r="BJJ23" s="187"/>
      <c r="BJK23" s="187"/>
      <c r="BJL23" s="187"/>
      <c r="BJM23" s="187"/>
      <c r="BJN23" s="187"/>
      <c r="BJO23" s="187"/>
      <c r="BJP23" s="187"/>
      <c r="BJQ23" s="187"/>
      <c r="BJR23" s="187"/>
      <c r="BJS23" s="187"/>
      <c r="BJT23" s="187"/>
      <c r="BJU23" s="187"/>
      <c r="BJV23" s="187"/>
      <c r="BJW23" s="187"/>
      <c r="BJX23" s="187"/>
      <c r="BJY23" s="187"/>
      <c r="BJZ23" s="187"/>
      <c r="BKA23" s="187"/>
      <c r="BKB23" s="187"/>
      <c r="BKC23" s="187"/>
      <c r="BKD23" s="187"/>
      <c r="BKE23" s="187"/>
      <c r="BKF23" s="187"/>
      <c r="BKG23" s="187"/>
      <c r="BKH23" s="187"/>
      <c r="BKI23" s="187"/>
      <c r="BKJ23" s="187"/>
      <c r="BKK23" s="187"/>
      <c r="BKL23" s="187"/>
      <c r="BKM23" s="187"/>
      <c r="BKN23" s="187"/>
      <c r="BKO23" s="187"/>
      <c r="BKP23" s="187"/>
      <c r="BKQ23" s="187"/>
      <c r="BKR23" s="187"/>
      <c r="BKS23" s="187"/>
      <c r="BKT23" s="187"/>
      <c r="BKU23" s="187"/>
      <c r="BKV23" s="187"/>
      <c r="BKW23" s="187"/>
      <c r="BKX23" s="187"/>
      <c r="BKY23" s="187"/>
      <c r="BKZ23" s="187"/>
      <c r="BLA23" s="187"/>
      <c r="BLB23" s="187"/>
      <c r="BLC23" s="187"/>
      <c r="BLD23" s="187"/>
      <c r="BLE23" s="187"/>
      <c r="BLF23" s="187"/>
      <c r="BLG23" s="187"/>
      <c r="BLH23" s="187"/>
      <c r="BLI23" s="187"/>
      <c r="BLJ23" s="187"/>
      <c r="BLK23" s="187"/>
      <c r="BLL23" s="187"/>
      <c r="BLM23" s="187"/>
      <c r="BLN23" s="187"/>
      <c r="BLO23" s="187"/>
      <c r="BLP23" s="187"/>
      <c r="BLQ23" s="187"/>
      <c r="BLR23" s="187"/>
      <c r="BLS23" s="187"/>
      <c r="BLT23" s="187"/>
      <c r="BLU23" s="187"/>
      <c r="BLV23" s="187"/>
      <c r="BLW23" s="187"/>
      <c r="BLX23" s="187"/>
      <c r="BLY23" s="187"/>
      <c r="BLZ23" s="187"/>
      <c r="BMA23" s="187"/>
      <c r="BMB23" s="187"/>
      <c r="BMC23" s="187"/>
      <c r="BMD23" s="187"/>
      <c r="BME23" s="187"/>
      <c r="BMF23" s="187"/>
      <c r="BMG23" s="187"/>
      <c r="BMH23" s="187"/>
      <c r="BMI23" s="187"/>
      <c r="BMJ23" s="187"/>
      <c r="BMK23" s="187"/>
      <c r="BML23" s="187"/>
      <c r="BMM23" s="187"/>
      <c r="BMN23" s="187"/>
      <c r="BMO23" s="187"/>
      <c r="BMP23" s="187"/>
      <c r="BMQ23" s="187"/>
      <c r="BMR23" s="187"/>
      <c r="BMS23" s="187"/>
      <c r="BMT23" s="187"/>
      <c r="BMU23" s="187"/>
      <c r="BMV23" s="187"/>
      <c r="BMW23" s="187"/>
      <c r="BMX23" s="187"/>
      <c r="BMY23" s="187"/>
      <c r="BMZ23" s="187"/>
      <c r="BNA23" s="187"/>
      <c r="BNB23" s="187"/>
      <c r="BNC23" s="187"/>
      <c r="BND23" s="187"/>
      <c r="BNE23" s="187"/>
      <c r="BNF23" s="187"/>
      <c r="BNG23" s="187"/>
      <c r="BNH23" s="187"/>
      <c r="BNI23" s="187"/>
      <c r="BNJ23" s="187"/>
      <c r="BNK23" s="187"/>
      <c r="BNL23" s="187"/>
      <c r="BNM23" s="187"/>
      <c r="BNN23" s="187"/>
      <c r="BNO23" s="187"/>
      <c r="BNP23" s="187"/>
      <c r="BNQ23" s="187"/>
      <c r="BNR23" s="187"/>
      <c r="BNS23" s="187"/>
      <c r="BNT23" s="187"/>
      <c r="BNU23" s="187"/>
      <c r="BNV23" s="187"/>
      <c r="BNW23" s="187"/>
      <c r="BNX23" s="187"/>
      <c r="BNY23" s="187"/>
      <c r="BNZ23" s="187"/>
      <c r="BOA23" s="187"/>
      <c r="BOB23" s="187"/>
      <c r="BOC23" s="187"/>
      <c r="BOD23" s="187"/>
      <c r="BOE23" s="187"/>
      <c r="BOF23" s="187"/>
      <c r="BOG23" s="187"/>
      <c r="BOH23" s="187"/>
      <c r="BOI23" s="187"/>
      <c r="BOJ23" s="187"/>
      <c r="BOK23" s="187"/>
      <c r="BOL23" s="187"/>
      <c r="BOM23" s="187"/>
      <c r="BON23" s="187"/>
      <c r="BOO23" s="187"/>
      <c r="BOP23" s="187"/>
      <c r="BOQ23" s="187"/>
      <c r="BOR23" s="187"/>
      <c r="BOS23" s="187"/>
      <c r="BOT23" s="187"/>
      <c r="BOU23" s="187"/>
      <c r="BOV23" s="187"/>
      <c r="BOW23" s="187"/>
      <c r="BOX23" s="187"/>
      <c r="BOY23" s="187"/>
      <c r="BOZ23" s="187"/>
      <c r="BPA23" s="187"/>
      <c r="BPB23" s="187"/>
      <c r="BPC23" s="187"/>
      <c r="BPD23" s="187"/>
      <c r="BPE23" s="187"/>
      <c r="BPF23" s="187"/>
      <c r="BPG23" s="187"/>
      <c r="BPH23" s="187"/>
      <c r="BPI23" s="187"/>
      <c r="BPJ23" s="187"/>
      <c r="BPK23" s="187"/>
      <c r="BPL23" s="187"/>
      <c r="BPM23" s="187"/>
      <c r="BPN23" s="187"/>
      <c r="BPO23" s="187"/>
      <c r="BPP23" s="187"/>
      <c r="BPQ23" s="187"/>
      <c r="BPR23" s="187"/>
      <c r="BPS23" s="187"/>
      <c r="BPT23" s="187"/>
      <c r="BPU23" s="187"/>
      <c r="BPV23" s="187"/>
      <c r="BPW23" s="187"/>
      <c r="BPX23" s="187"/>
      <c r="BPY23" s="187"/>
      <c r="BPZ23" s="187"/>
      <c r="BQA23" s="187"/>
      <c r="BQB23" s="187"/>
      <c r="BQC23" s="187"/>
      <c r="BQD23" s="187"/>
      <c r="BQE23" s="187"/>
      <c r="BQF23" s="187"/>
      <c r="BQG23" s="187"/>
      <c r="BQH23" s="187"/>
      <c r="BQI23" s="187"/>
      <c r="BQJ23" s="187"/>
      <c r="BQK23" s="187"/>
      <c r="BQL23" s="187"/>
      <c r="BQM23" s="187"/>
      <c r="BQN23" s="187"/>
      <c r="BQO23" s="187"/>
      <c r="BQP23" s="187"/>
      <c r="BQQ23" s="187"/>
      <c r="BQR23" s="187"/>
      <c r="BQS23" s="187"/>
      <c r="BQT23" s="187"/>
      <c r="BQU23" s="187"/>
      <c r="BQV23" s="187"/>
      <c r="BQW23" s="187"/>
      <c r="BQX23" s="187"/>
      <c r="BQY23" s="187"/>
      <c r="BQZ23" s="187"/>
      <c r="BRA23" s="187"/>
      <c r="BRB23" s="187"/>
      <c r="BRC23" s="187"/>
      <c r="BRD23" s="187"/>
      <c r="BRE23" s="187"/>
      <c r="BRF23" s="187"/>
      <c r="BRG23" s="187"/>
      <c r="BRH23" s="187"/>
      <c r="BRI23" s="187"/>
      <c r="BRJ23" s="187"/>
      <c r="BRK23" s="187"/>
      <c r="BRL23" s="187"/>
      <c r="BRM23" s="187"/>
      <c r="BRN23" s="187"/>
      <c r="BRO23" s="187"/>
      <c r="BRP23" s="187"/>
      <c r="BRQ23" s="187"/>
      <c r="BRR23" s="187"/>
      <c r="BRS23" s="187"/>
      <c r="BRT23" s="187"/>
      <c r="BRU23" s="187"/>
      <c r="BRV23" s="187"/>
      <c r="BRW23" s="187"/>
      <c r="BRX23" s="187"/>
      <c r="BRY23" s="187"/>
      <c r="BRZ23" s="187"/>
      <c r="BSA23" s="187"/>
      <c r="BSB23" s="187"/>
      <c r="BSC23" s="187"/>
      <c r="BSD23" s="187"/>
      <c r="BSE23" s="187"/>
      <c r="BSF23" s="187"/>
      <c r="BSG23" s="187"/>
      <c r="BSH23" s="187"/>
      <c r="BSI23" s="187"/>
      <c r="BSJ23" s="187"/>
      <c r="BSK23" s="187"/>
      <c r="BSL23" s="187"/>
      <c r="BSM23" s="187"/>
      <c r="BSN23" s="187"/>
      <c r="BSO23" s="187"/>
      <c r="BSP23" s="187"/>
      <c r="BSQ23" s="187"/>
      <c r="BSR23" s="187"/>
      <c r="BSS23" s="187"/>
      <c r="BST23" s="187"/>
      <c r="BSU23" s="187"/>
      <c r="BSV23" s="187"/>
      <c r="BSW23" s="187"/>
      <c r="BSX23" s="187"/>
      <c r="BSY23" s="187"/>
      <c r="BSZ23" s="187"/>
      <c r="BTA23" s="187"/>
      <c r="BTB23" s="187"/>
      <c r="BTC23" s="187"/>
      <c r="BTD23" s="187"/>
      <c r="BTE23" s="187"/>
      <c r="BTF23" s="187"/>
      <c r="BTG23" s="187"/>
      <c r="BTH23" s="187"/>
      <c r="BTI23" s="187"/>
      <c r="BTJ23" s="187"/>
      <c r="BTK23" s="187"/>
      <c r="BTL23" s="187"/>
      <c r="BTM23" s="187"/>
      <c r="BTN23" s="187"/>
      <c r="BTO23" s="187"/>
      <c r="BTP23" s="187"/>
      <c r="BTQ23" s="187"/>
      <c r="BTR23" s="187"/>
      <c r="BTS23" s="187"/>
      <c r="BTT23" s="187"/>
      <c r="BTU23" s="187"/>
      <c r="BTV23" s="187"/>
      <c r="BTW23" s="187"/>
      <c r="BTX23" s="187"/>
      <c r="BTY23" s="187"/>
      <c r="BTZ23" s="187"/>
      <c r="BUA23" s="187"/>
      <c r="BUB23" s="187"/>
      <c r="BUC23" s="187"/>
      <c r="BUD23" s="187"/>
      <c r="BUE23" s="187"/>
      <c r="BUF23" s="187"/>
      <c r="BUG23" s="187"/>
      <c r="BUH23" s="187"/>
      <c r="BUI23" s="187"/>
      <c r="BUJ23" s="187"/>
      <c r="BUK23" s="187"/>
      <c r="BUL23" s="187"/>
      <c r="BUM23" s="187"/>
      <c r="BUN23" s="187"/>
      <c r="BUO23" s="187"/>
      <c r="BUP23" s="187"/>
      <c r="BUQ23" s="187"/>
      <c r="BUR23" s="187"/>
      <c r="BUS23" s="187"/>
      <c r="BUT23" s="187"/>
      <c r="BUU23" s="187"/>
      <c r="BUV23" s="187"/>
      <c r="BUW23" s="187"/>
      <c r="BUX23" s="187"/>
      <c r="BUY23" s="187"/>
      <c r="BUZ23" s="187"/>
      <c r="BVA23" s="187"/>
      <c r="BVB23" s="187"/>
      <c r="BVC23" s="187"/>
      <c r="BVD23" s="187"/>
      <c r="BVE23" s="187"/>
      <c r="BVF23" s="187"/>
      <c r="BVG23" s="187"/>
      <c r="BVH23" s="187"/>
      <c r="BVI23" s="187"/>
      <c r="BVJ23" s="187"/>
      <c r="BVK23" s="187"/>
      <c r="BVL23" s="187"/>
      <c r="BVM23" s="187"/>
      <c r="BVN23" s="187"/>
      <c r="BVO23" s="187"/>
      <c r="BVP23" s="187"/>
      <c r="BVQ23" s="187"/>
      <c r="BVR23" s="187"/>
      <c r="BVS23" s="187"/>
      <c r="BVT23" s="187"/>
      <c r="BVU23" s="187"/>
      <c r="BVV23" s="187"/>
      <c r="BVW23" s="187"/>
      <c r="BVX23" s="187"/>
      <c r="BVY23" s="187"/>
      <c r="BVZ23" s="187"/>
      <c r="BWA23" s="187"/>
      <c r="BWB23" s="187"/>
      <c r="BWC23" s="187"/>
      <c r="BWD23" s="187"/>
      <c r="BWE23" s="187"/>
      <c r="BWF23" s="187"/>
      <c r="BWG23" s="187"/>
      <c r="BWH23" s="187"/>
      <c r="BWI23" s="187"/>
      <c r="BWJ23" s="187"/>
      <c r="BWK23" s="187"/>
      <c r="BWL23" s="187"/>
      <c r="BWM23" s="187"/>
      <c r="BWN23" s="187"/>
      <c r="BWO23" s="187"/>
      <c r="BWP23" s="187"/>
      <c r="BWQ23" s="187"/>
      <c r="BWR23" s="187"/>
      <c r="BWS23" s="187"/>
      <c r="BWT23" s="187"/>
      <c r="BWU23" s="187"/>
      <c r="BWV23" s="187"/>
      <c r="BWW23" s="187"/>
      <c r="BWX23" s="187"/>
      <c r="BWY23" s="187"/>
      <c r="BWZ23" s="187"/>
      <c r="BXA23" s="187"/>
      <c r="BXB23" s="187"/>
      <c r="BXC23" s="187"/>
      <c r="BXD23" s="187"/>
      <c r="BXE23" s="187"/>
      <c r="BXF23" s="187"/>
      <c r="BXG23" s="187"/>
      <c r="BXH23" s="187"/>
      <c r="BXI23" s="187"/>
      <c r="BXJ23" s="187"/>
      <c r="BXK23" s="187"/>
      <c r="BXL23" s="187"/>
      <c r="BXM23" s="187"/>
      <c r="BXN23" s="187"/>
      <c r="BXO23" s="187"/>
      <c r="BXP23" s="187"/>
      <c r="BXQ23" s="187"/>
      <c r="BXR23" s="187"/>
      <c r="BXS23" s="187"/>
      <c r="BXT23" s="187"/>
      <c r="BXU23" s="187"/>
      <c r="BXV23" s="187"/>
      <c r="BXW23" s="187"/>
      <c r="BXX23" s="187"/>
      <c r="BXY23" s="187"/>
      <c r="BXZ23" s="187"/>
      <c r="BYA23" s="187"/>
      <c r="BYB23" s="187"/>
      <c r="BYC23" s="187"/>
      <c r="BYD23" s="187"/>
      <c r="BYE23" s="187"/>
      <c r="BYF23" s="187"/>
      <c r="BYG23" s="187"/>
      <c r="BYH23" s="187"/>
      <c r="BYI23" s="187"/>
      <c r="BYJ23" s="187"/>
      <c r="BYK23" s="187"/>
      <c r="BYL23" s="187"/>
      <c r="BYM23" s="187"/>
      <c r="BYN23" s="187"/>
      <c r="BYO23" s="187"/>
      <c r="BYP23" s="187"/>
      <c r="BYQ23" s="187"/>
      <c r="BYR23" s="187"/>
      <c r="BYS23" s="187"/>
      <c r="BYT23" s="187"/>
      <c r="BYU23" s="187"/>
      <c r="BYV23" s="187"/>
      <c r="BYW23" s="187"/>
      <c r="BYX23" s="187"/>
      <c r="BYY23" s="187"/>
      <c r="BYZ23" s="187"/>
      <c r="BZA23" s="187"/>
      <c r="BZB23" s="187"/>
      <c r="BZC23" s="187"/>
      <c r="BZD23" s="187"/>
      <c r="BZE23" s="187"/>
      <c r="BZF23" s="187"/>
      <c r="BZG23" s="187"/>
      <c r="BZH23" s="187"/>
      <c r="BZI23" s="187"/>
      <c r="BZJ23" s="187"/>
      <c r="BZK23" s="187"/>
      <c r="BZL23" s="187"/>
      <c r="BZM23" s="187"/>
      <c r="BZN23" s="187"/>
      <c r="BZO23" s="187"/>
      <c r="BZP23" s="187"/>
      <c r="BZQ23" s="187"/>
      <c r="BZR23" s="187"/>
      <c r="BZS23" s="187"/>
      <c r="BZT23" s="187"/>
      <c r="BZU23" s="187"/>
      <c r="BZV23" s="187"/>
      <c r="BZW23" s="187"/>
      <c r="BZX23" s="187"/>
      <c r="BZY23" s="187"/>
      <c r="BZZ23" s="187"/>
      <c r="CAA23" s="187"/>
      <c r="CAB23" s="187"/>
      <c r="CAC23" s="187"/>
      <c r="CAD23" s="187"/>
      <c r="CAE23" s="187"/>
      <c r="CAF23" s="187"/>
      <c r="CAG23" s="187"/>
      <c r="CAH23" s="187"/>
      <c r="CAI23" s="187"/>
      <c r="CAJ23" s="187"/>
      <c r="CAK23" s="187"/>
      <c r="CAL23" s="187"/>
      <c r="CAM23" s="187"/>
      <c r="CAN23" s="187"/>
      <c r="CAO23" s="187"/>
      <c r="CAP23" s="187"/>
      <c r="CAQ23" s="187"/>
      <c r="CAR23" s="187"/>
      <c r="CAS23" s="187"/>
      <c r="CAT23" s="187"/>
      <c r="CAU23" s="187"/>
      <c r="CAV23" s="187"/>
      <c r="CAW23" s="187"/>
      <c r="CAX23" s="187"/>
      <c r="CAY23" s="187"/>
      <c r="CAZ23" s="187"/>
      <c r="CBA23" s="187"/>
      <c r="CBB23" s="187"/>
      <c r="CBC23" s="187"/>
      <c r="CBD23" s="187"/>
      <c r="CBE23" s="187"/>
      <c r="CBF23" s="187"/>
      <c r="CBG23" s="187"/>
      <c r="CBH23" s="187"/>
      <c r="CBI23" s="187"/>
      <c r="CBJ23" s="187"/>
      <c r="CBK23" s="187"/>
      <c r="CBL23" s="187"/>
      <c r="CBM23" s="187"/>
      <c r="CBN23" s="187"/>
      <c r="CBO23" s="187"/>
      <c r="CBP23" s="187"/>
      <c r="CBQ23" s="187"/>
      <c r="CBR23" s="187"/>
      <c r="CBS23" s="187"/>
      <c r="CBT23" s="187"/>
      <c r="CBU23" s="187"/>
      <c r="CBV23" s="187"/>
      <c r="CBW23" s="187"/>
      <c r="CBX23" s="187"/>
      <c r="CBY23" s="187"/>
      <c r="CBZ23" s="187"/>
      <c r="CCA23" s="187"/>
      <c r="CCB23" s="187"/>
      <c r="CCC23" s="187"/>
      <c r="CCD23" s="187"/>
      <c r="CCE23" s="187"/>
      <c r="CCF23" s="187"/>
      <c r="CCG23" s="187"/>
      <c r="CCH23" s="187"/>
      <c r="CCI23" s="187"/>
      <c r="CCJ23" s="187"/>
      <c r="CCK23" s="187"/>
      <c r="CCL23" s="187"/>
      <c r="CCM23" s="187"/>
      <c r="CCN23" s="187"/>
      <c r="CCO23" s="187"/>
      <c r="CCP23" s="187"/>
      <c r="CCQ23" s="187"/>
      <c r="CCR23" s="187"/>
      <c r="CCS23" s="187"/>
      <c r="CCT23" s="187"/>
      <c r="CCU23" s="187"/>
      <c r="CCV23" s="187"/>
      <c r="CCW23" s="187"/>
      <c r="CCX23" s="187"/>
      <c r="CCY23" s="187"/>
      <c r="CCZ23" s="187"/>
      <c r="CDA23" s="187"/>
      <c r="CDB23" s="187"/>
      <c r="CDC23" s="187"/>
      <c r="CDD23" s="187"/>
      <c r="CDE23" s="187"/>
      <c r="CDF23" s="187"/>
      <c r="CDG23" s="187"/>
      <c r="CDH23" s="187"/>
      <c r="CDI23" s="187"/>
      <c r="CDJ23" s="187"/>
      <c r="CDK23" s="187"/>
      <c r="CDL23" s="187"/>
      <c r="CDM23" s="187"/>
      <c r="CDN23" s="187"/>
      <c r="CDO23" s="187"/>
      <c r="CDP23" s="187"/>
      <c r="CDQ23" s="187"/>
      <c r="CDR23" s="187"/>
      <c r="CDS23" s="187"/>
      <c r="CDT23" s="187"/>
      <c r="CDU23" s="187"/>
      <c r="CDV23" s="187"/>
      <c r="CDW23" s="187"/>
      <c r="CDX23" s="187"/>
      <c r="CDY23" s="187"/>
      <c r="CDZ23" s="187"/>
      <c r="CEA23" s="187"/>
      <c r="CEB23" s="187"/>
      <c r="CEC23" s="187"/>
      <c r="CED23" s="187"/>
      <c r="CEE23" s="187"/>
      <c r="CEF23" s="187"/>
      <c r="CEG23" s="187"/>
      <c r="CEH23" s="187"/>
      <c r="CEI23" s="187"/>
      <c r="CEJ23" s="187"/>
      <c r="CEK23" s="187"/>
      <c r="CEL23" s="187"/>
      <c r="CEM23" s="187"/>
      <c r="CEN23" s="187"/>
      <c r="CEO23" s="187"/>
      <c r="CEP23" s="187"/>
      <c r="CEQ23" s="187"/>
      <c r="CER23" s="187"/>
      <c r="CES23" s="187"/>
      <c r="CET23" s="187"/>
      <c r="CEU23" s="187"/>
      <c r="CEV23" s="187"/>
      <c r="CEW23" s="187"/>
      <c r="CEX23" s="187"/>
      <c r="CEY23" s="187"/>
      <c r="CEZ23" s="187"/>
      <c r="CFA23" s="187"/>
      <c r="CFB23" s="187"/>
      <c r="CFC23" s="187"/>
      <c r="CFD23" s="187"/>
      <c r="CFE23" s="187"/>
      <c r="CFF23" s="187"/>
      <c r="CFG23" s="187"/>
      <c r="CFH23" s="187"/>
      <c r="CFI23" s="187"/>
      <c r="CFJ23" s="187"/>
      <c r="CFK23" s="187"/>
      <c r="CFL23" s="187"/>
      <c r="CFM23" s="187"/>
      <c r="CFN23" s="187"/>
      <c r="CFO23" s="187"/>
      <c r="CFP23" s="187"/>
      <c r="CFQ23" s="187"/>
      <c r="CFR23" s="187"/>
      <c r="CFS23" s="187"/>
      <c r="CFT23" s="187"/>
      <c r="CFU23" s="187"/>
      <c r="CFV23" s="187"/>
      <c r="CFW23" s="187"/>
      <c r="CFX23" s="187"/>
      <c r="CFY23" s="187"/>
      <c r="CFZ23" s="187"/>
      <c r="CGA23" s="187"/>
      <c r="CGB23" s="187"/>
      <c r="CGC23" s="187"/>
      <c r="CGD23" s="187"/>
      <c r="CGE23" s="187"/>
      <c r="CGF23" s="187"/>
      <c r="CGG23" s="187"/>
      <c r="CGH23" s="187"/>
      <c r="CGI23" s="187"/>
      <c r="CGJ23" s="187"/>
      <c r="CGK23" s="187"/>
      <c r="CGL23" s="187"/>
      <c r="CGM23" s="187"/>
      <c r="CGN23" s="187"/>
      <c r="CGO23" s="187"/>
      <c r="CGP23" s="187"/>
      <c r="CGQ23" s="187"/>
      <c r="CGR23" s="187"/>
      <c r="CGS23" s="187"/>
      <c r="CGT23" s="187"/>
      <c r="CGU23" s="187"/>
      <c r="CGV23" s="187"/>
      <c r="CGW23" s="187"/>
      <c r="CGX23" s="187"/>
      <c r="CGY23" s="187"/>
      <c r="CGZ23" s="187"/>
      <c r="CHA23" s="187"/>
      <c r="CHB23" s="187"/>
      <c r="CHC23" s="187"/>
      <c r="CHD23" s="187"/>
      <c r="CHE23" s="187"/>
      <c r="CHF23" s="187"/>
      <c r="CHG23" s="187"/>
      <c r="CHH23" s="187"/>
      <c r="CHI23" s="187"/>
      <c r="CHJ23" s="187"/>
      <c r="CHK23" s="187"/>
      <c r="CHL23" s="187"/>
      <c r="CHM23" s="187"/>
      <c r="CHN23" s="187"/>
      <c r="CHO23" s="187"/>
      <c r="CHP23" s="187"/>
      <c r="CHQ23" s="187"/>
      <c r="CHR23" s="187"/>
      <c r="CHS23" s="187"/>
      <c r="CHT23" s="187"/>
      <c r="CHU23" s="187"/>
      <c r="CHV23" s="187"/>
      <c r="CHW23" s="187"/>
      <c r="CHX23" s="187"/>
      <c r="CHY23" s="187"/>
      <c r="CHZ23" s="187"/>
      <c r="CIA23" s="187"/>
      <c r="CIB23" s="187"/>
      <c r="CIC23" s="187"/>
      <c r="CID23" s="187"/>
      <c r="CIE23" s="187"/>
      <c r="CIF23" s="187"/>
      <c r="CIG23" s="187"/>
      <c r="CIH23" s="187"/>
      <c r="CII23" s="187"/>
      <c r="CIJ23" s="187"/>
      <c r="CIK23" s="187"/>
      <c r="CIL23" s="187"/>
      <c r="CIM23" s="187"/>
      <c r="CIN23" s="187"/>
      <c r="CIO23" s="187"/>
      <c r="CIP23" s="187"/>
      <c r="CIQ23" s="187"/>
      <c r="CIR23" s="187"/>
      <c r="CIS23" s="187"/>
      <c r="CIT23" s="187"/>
      <c r="CIU23" s="187"/>
      <c r="CIV23" s="187"/>
      <c r="CIW23" s="187"/>
      <c r="CIX23" s="187"/>
      <c r="CIY23" s="187"/>
      <c r="CIZ23" s="187"/>
      <c r="CJA23" s="187"/>
      <c r="CJB23" s="187"/>
      <c r="CJC23" s="187"/>
      <c r="CJD23" s="187"/>
      <c r="CJE23" s="187"/>
      <c r="CJF23" s="187"/>
      <c r="CJG23" s="187"/>
      <c r="CJH23" s="187"/>
      <c r="CJI23" s="187"/>
      <c r="CJJ23" s="187"/>
      <c r="CJK23" s="187"/>
      <c r="CJL23" s="187"/>
      <c r="CJM23" s="187"/>
      <c r="CJN23" s="187"/>
      <c r="CJO23" s="187"/>
      <c r="CJP23" s="187"/>
      <c r="CJQ23" s="187"/>
      <c r="CJR23" s="187"/>
      <c r="CJS23" s="187"/>
      <c r="CJT23" s="187"/>
      <c r="CJU23" s="187"/>
      <c r="CJV23" s="187"/>
      <c r="CJW23" s="187"/>
      <c r="CJX23" s="187"/>
      <c r="CJY23" s="187"/>
      <c r="CJZ23" s="187"/>
      <c r="CKA23" s="187"/>
      <c r="CKB23" s="187"/>
      <c r="CKC23" s="187"/>
      <c r="CKD23" s="187"/>
      <c r="CKE23" s="187"/>
      <c r="CKF23" s="187"/>
      <c r="CKG23" s="187"/>
      <c r="CKH23" s="187"/>
      <c r="CKI23" s="187"/>
      <c r="CKJ23" s="187"/>
      <c r="CKK23" s="187"/>
      <c r="CKL23" s="187"/>
      <c r="CKM23" s="187"/>
      <c r="CKN23" s="187"/>
      <c r="CKO23" s="187"/>
      <c r="CKP23" s="187"/>
      <c r="CKQ23" s="187"/>
      <c r="CKR23" s="187"/>
      <c r="CKS23" s="187"/>
      <c r="CKT23" s="187"/>
      <c r="CKU23" s="187"/>
      <c r="CKV23" s="187"/>
      <c r="CKW23" s="187"/>
      <c r="CKX23" s="187"/>
      <c r="CKY23" s="187"/>
      <c r="CKZ23" s="187"/>
      <c r="CLA23" s="187"/>
      <c r="CLB23" s="187"/>
      <c r="CLC23" s="187"/>
      <c r="CLD23" s="187"/>
      <c r="CLE23" s="187"/>
      <c r="CLF23" s="187"/>
      <c r="CLG23" s="187"/>
      <c r="CLH23" s="187"/>
      <c r="CLI23" s="187"/>
      <c r="CLJ23" s="187"/>
      <c r="CLK23" s="187"/>
      <c r="CLL23" s="187"/>
      <c r="CLM23" s="187"/>
      <c r="CLN23" s="187"/>
      <c r="CLO23" s="187"/>
      <c r="CLP23" s="187"/>
      <c r="CLQ23" s="187"/>
      <c r="CLR23" s="187"/>
      <c r="CLS23" s="187"/>
      <c r="CLT23" s="187"/>
      <c r="CLU23" s="187"/>
      <c r="CLV23" s="187"/>
      <c r="CLW23" s="187"/>
      <c r="CLX23" s="187"/>
      <c r="CLY23" s="187"/>
      <c r="CLZ23" s="187"/>
      <c r="CMA23" s="187"/>
      <c r="CMB23" s="187"/>
      <c r="CMC23" s="187"/>
      <c r="CMD23" s="187"/>
      <c r="CME23" s="187"/>
      <c r="CMF23" s="187"/>
      <c r="CMG23" s="187"/>
      <c r="CMH23" s="187"/>
      <c r="CMI23" s="187"/>
      <c r="CMJ23" s="187"/>
      <c r="CMK23" s="187"/>
      <c r="CML23" s="187"/>
      <c r="CMM23" s="187"/>
      <c r="CMN23" s="187"/>
      <c r="CMO23" s="187"/>
      <c r="CMP23" s="187"/>
      <c r="CMQ23" s="187"/>
      <c r="CMR23" s="187"/>
      <c r="CMS23" s="187"/>
      <c r="CMT23" s="187"/>
      <c r="CMU23" s="187"/>
      <c r="CMV23" s="187"/>
      <c r="CMW23" s="187"/>
      <c r="CMX23" s="187"/>
      <c r="CMY23" s="187"/>
      <c r="CMZ23" s="187"/>
      <c r="CNA23" s="187"/>
      <c r="CNB23" s="187"/>
      <c r="CNC23" s="187"/>
      <c r="CND23" s="187"/>
      <c r="CNE23" s="187"/>
      <c r="CNF23" s="187"/>
      <c r="CNG23" s="187"/>
      <c r="CNH23" s="187"/>
      <c r="CNI23" s="187"/>
      <c r="CNJ23" s="187"/>
      <c r="CNK23" s="187"/>
      <c r="CNL23" s="187"/>
      <c r="CNM23" s="187"/>
      <c r="CNN23" s="187"/>
      <c r="CNO23" s="187"/>
      <c r="CNP23" s="187"/>
      <c r="CNQ23" s="187"/>
      <c r="CNR23" s="187"/>
      <c r="CNS23" s="187"/>
      <c r="CNT23" s="187"/>
      <c r="CNU23" s="187"/>
      <c r="CNV23" s="187"/>
      <c r="CNW23" s="187"/>
      <c r="CNX23" s="187"/>
      <c r="CNY23" s="187"/>
      <c r="CNZ23" s="187"/>
      <c r="COA23" s="187"/>
      <c r="COB23" s="187"/>
      <c r="COC23" s="187"/>
      <c r="COD23" s="187"/>
      <c r="COE23" s="187"/>
      <c r="COF23" s="187"/>
      <c r="COG23" s="187"/>
      <c r="COH23" s="187"/>
      <c r="COI23" s="187"/>
      <c r="COJ23" s="187"/>
      <c r="COK23" s="187"/>
      <c r="COL23" s="187"/>
      <c r="COM23" s="187"/>
      <c r="CON23" s="187"/>
      <c r="COO23" s="187"/>
      <c r="COP23" s="187"/>
      <c r="COQ23" s="187"/>
      <c r="COR23" s="187"/>
      <c r="COS23" s="187"/>
      <c r="COT23" s="187"/>
      <c r="COU23" s="187"/>
      <c r="COV23" s="187"/>
      <c r="COW23" s="187"/>
      <c r="COX23" s="187"/>
      <c r="COY23" s="187"/>
      <c r="COZ23" s="187"/>
      <c r="CPA23" s="187"/>
      <c r="CPB23" s="187"/>
      <c r="CPC23" s="187"/>
      <c r="CPD23" s="187"/>
      <c r="CPE23" s="187"/>
      <c r="CPF23" s="187"/>
      <c r="CPG23" s="187"/>
      <c r="CPH23" s="187"/>
      <c r="CPI23" s="187"/>
      <c r="CPJ23" s="187"/>
      <c r="CPK23" s="187"/>
      <c r="CPL23" s="187"/>
      <c r="CPM23" s="187"/>
      <c r="CPN23" s="187"/>
      <c r="CPO23" s="187"/>
      <c r="CPP23" s="187"/>
      <c r="CPQ23" s="187"/>
      <c r="CPR23" s="187"/>
      <c r="CPS23" s="187"/>
      <c r="CPT23" s="187"/>
      <c r="CPU23" s="187"/>
      <c r="CPV23" s="187"/>
      <c r="CPW23" s="187"/>
      <c r="CPX23" s="187"/>
      <c r="CPY23" s="187"/>
      <c r="CPZ23" s="187"/>
      <c r="CQA23" s="187"/>
      <c r="CQB23" s="187"/>
      <c r="CQC23" s="187"/>
      <c r="CQD23" s="187"/>
      <c r="CQE23" s="187"/>
      <c r="CQF23" s="187"/>
      <c r="CQG23" s="187"/>
      <c r="CQH23" s="187"/>
      <c r="CQI23" s="187"/>
      <c r="CQJ23" s="187"/>
      <c r="CQK23" s="187"/>
      <c r="CQL23" s="187"/>
      <c r="CQM23" s="187"/>
      <c r="CQN23" s="187"/>
      <c r="CQO23" s="187"/>
      <c r="CQP23" s="187"/>
      <c r="CQQ23" s="187"/>
      <c r="CQR23" s="187"/>
      <c r="CQS23" s="187"/>
      <c r="CQT23" s="187"/>
      <c r="CQU23" s="187"/>
      <c r="CQV23" s="187"/>
      <c r="CQW23" s="187"/>
      <c r="CQX23" s="187"/>
      <c r="CQY23" s="187"/>
      <c r="CQZ23" s="187"/>
      <c r="CRA23" s="187"/>
      <c r="CRB23" s="187"/>
      <c r="CRC23" s="187"/>
      <c r="CRD23" s="187"/>
      <c r="CRE23" s="187"/>
      <c r="CRF23" s="187"/>
      <c r="CRG23" s="187"/>
      <c r="CRH23" s="187"/>
      <c r="CRI23" s="187"/>
      <c r="CRJ23" s="187"/>
      <c r="CRK23" s="187"/>
      <c r="CRL23" s="187"/>
      <c r="CRM23" s="187"/>
      <c r="CRN23" s="187"/>
      <c r="CRO23" s="187"/>
      <c r="CRP23" s="187"/>
      <c r="CRQ23" s="187"/>
      <c r="CRR23" s="187"/>
      <c r="CRS23" s="187"/>
      <c r="CRT23" s="187"/>
      <c r="CRU23" s="187"/>
      <c r="CRV23" s="187"/>
      <c r="CRW23" s="187"/>
      <c r="CRX23" s="187"/>
      <c r="CRY23" s="187"/>
      <c r="CRZ23" s="187"/>
      <c r="CSA23" s="187"/>
      <c r="CSB23" s="187"/>
      <c r="CSC23" s="187"/>
      <c r="CSD23" s="187"/>
      <c r="CSE23" s="187"/>
      <c r="CSF23" s="187"/>
      <c r="CSG23" s="187"/>
      <c r="CSH23" s="187"/>
      <c r="CSI23" s="187"/>
      <c r="CSJ23" s="187"/>
      <c r="CSK23" s="187"/>
      <c r="CSL23" s="187"/>
      <c r="CSM23" s="187"/>
      <c r="CSN23" s="187"/>
      <c r="CSO23" s="187"/>
      <c r="CSP23" s="187"/>
      <c r="CSQ23" s="187"/>
      <c r="CSR23" s="187"/>
      <c r="CSS23" s="187"/>
      <c r="CST23" s="187"/>
      <c r="CSU23" s="187"/>
      <c r="CSV23" s="187"/>
      <c r="CSW23" s="187"/>
      <c r="CSX23" s="187"/>
      <c r="CSY23" s="187"/>
      <c r="CSZ23" s="187"/>
      <c r="CTA23" s="187"/>
      <c r="CTB23" s="187"/>
      <c r="CTC23" s="187"/>
      <c r="CTD23" s="187"/>
      <c r="CTE23" s="187"/>
      <c r="CTF23" s="187"/>
      <c r="CTG23" s="187"/>
      <c r="CTH23" s="187"/>
      <c r="CTI23" s="187"/>
      <c r="CTJ23" s="187"/>
      <c r="CTK23" s="187"/>
      <c r="CTL23" s="187"/>
      <c r="CTM23" s="187"/>
      <c r="CTN23" s="187"/>
      <c r="CTO23" s="187"/>
      <c r="CTP23" s="187"/>
      <c r="CTQ23" s="187"/>
      <c r="CTR23" s="187"/>
      <c r="CTS23" s="187"/>
      <c r="CTT23" s="187"/>
      <c r="CTU23" s="187"/>
      <c r="CTV23" s="187"/>
      <c r="CTW23" s="187"/>
      <c r="CTX23" s="187"/>
      <c r="CTY23" s="187"/>
      <c r="CTZ23" s="187"/>
      <c r="CUA23" s="187"/>
      <c r="CUB23" s="187"/>
      <c r="CUC23" s="187"/>
      <c r="CUD23" s="187"/>
      <c r="CUE23" s="187"/>
      <c r="CUF23" s="187"/>
      <c r="CUG23" s="187"/>
      <c r="CUH23" s="187"/>
      <c r="CUI23" s="187"/>
      <c r="CUJ23" s="187"/>
      <c r="CUK23" s="187"/>
      <c r="CUL23" s="187"/>
      <c r="CUM23" s="187"/>
      <c r="CUN23" s="187"/>
      <c r="CUO23" s="187"/>
      <c r="CUP23" s="187"/>
      <c r="CUQ23" s="187"/>
      <c r="CUR23" s="187"/>
      <c r="CUS23" s="187"/>
      <c r="CUT23" s="187"/>
      <c r="CUU23" s="187"/>
      <c r="CUV23" s="187"/>
      <c r="CUW23" s="187"/>
      <c r="CUX23" s="187"/>
      <c r="CUY23" s="187"/>
      <c r="CUZ23" s="187"/>
      <c r="CVA23" s="187"/>
      <c r="CVB23" s="187"/>
      <c r="CVC23" s="187"/>
      <c r="CVD23" s="187"/>
      <c r="CVE23" s="187"/>
      <c r="CVF23" s="187"/>
      <c r="CVG23" s="187"/>
      <c r="CVH23" s="187"/>
      <c r="CVI23" s="187"/>
      <c r="CVJ23" s="187"/>
      <c r="CVK23" s="187"/>
      <c r="CVL23" s="187"/>
      <c r="CVM23" s="187"/>
      <c r="CVN23" s="187"/>
      <c r="CVO23" s="187"/>
      <c r="CVP23" s="187"/>
      <c r="CVQ23" s="187"/>
      <c r="CVR23" s="187"/>
      <c r="CVS23" s="187"/>
      <c r="CVT23" s="187"/>
      <c r="CVU23" s="187"/>
      <c r="CVV23" s="187"/>
      <c r="CVW23" s="187"/>
      <c r="CVX23" s="187"/>
      <c r="CVY23" s="187"/>
      <c r="CVZ23" s="187"/>
      <c r="CWA23" s="187"/>
      <c r="CWB23" s="187"/>
      <c r="CWC23" s="187"/>
      <c r="CWD23" s="187"/>
      <c r="CWE23" s="187"/>
      <c r="CWF23" s="187"/>
      <c r="CWG23" s="187"/>
      <c r="CWH23" s="187"/>
      <c r="CWI23" s="187"/>
      <c r="CWJ23" s="187"/>
      <c r="CWK23" s="187"/>
      <c r="CWL23" s="187"/>
      <c r="CWM23" s="187"/>
      <c r="CWN23" s="187"/>
      <c r="CWO23" s="187"/>
      <c r="CWP23" s="187"/>
      <c r="CWQ23" s="187"/>
      <c r="CWR23" s="187"/>
      <c r="CWS23" s="187"/>
      <c r="CWT23" s="187"/>
      <c r="CWU23" s="187"/>
      <c r="CWV23" s="187"/>
      <c r="CWW23" s="187"/>
      <c r="CWX23" s="187"/>
      <c r="CWY23" s="187"/>
      <c r="CWZ23" s="187"/>
      <c r="CXA23" s="187"/>
      <c r="CXB23" s="187"/>
      <c r="CXC23" s="187"/>
      <c r="CXD23" s="187"/>
      <c r="CXE23" s="187"/>
      <c r="CXF23" s="187"/>
      <c r="CXG23" s="187"/>
      <c r="CXH23" s="187"/>
      <c r="CXI23" s="187"/>
      <c r="CXJ23" s="187"/>
      <c r="CXK23" s="187"/>
      <c r="CXL23" s="187"/>
      <c r="CXM23" s="187"/>
      <c r="CXN23" s="187"/>
      <c r="CXO23" s="187"/>
      <c r="CXP23" s="187"/>
      <c r="CXQ23" s="187"/>
      <c r="CXR23" s="187"/>
      <c r="CXS23" s="187"/>
      <c r="CXT23" s="187"/>
      <c r="CXU23" s="187"/>
      <c r="CXV23" s="187"/>
      <c r="CXW23" s="187"/>
      <c r="CXX23" s="187"/>
      <c r="CXY23" s="187"/>
      <c r="CXZ23" s="187"/>
      <c r="CYA23" s="187"/>
      <c r="CYB23" s="187"/>
      <c r="CYC23" s="187"/>
      <c r="CYD23" s="187"/>
      <c r="CYE23" s="187"/>
      <c r="CYF23" s="187"/>
      <c r="CYG23" s="187"/>
      <c r="CYH23" s="187"/>
      <c r="CYI23" s="187"/>
      <c r="CYJ23" s="187"/>
      <c r="CYK23" s="187"/>
      <c r="CYL23" s="187"/>
      <c r="CYM23" s="187"/>
      <c r="CYN23" s="187"/>
      <c r="CYO23" s="187"/>
      <c r="CYP23" s="187"/>
      <c r="CYQ23" s="187"/>
      <c r="CYR23" s="187"/>
      <c r="CYS23" s="187"/>
      <c r="CYT23" s="187"/>
      <c r="CYU23" s="187"/>
      <c r="CYV23" s="187"/>
      <c r="CYW23" s="187"/>
      <c r="CYX23" s="187"/>
      <c r="CYY23" s="187"/>
      <c r="CYZ23" s="187"/>
      <c r="CZA23" s="187"/>
      <c r="CZB23" s="187"/>
      <c r="CZC23" s="187"/>
      <c r="CZD23" s="187"/>
      <c r="CZE23" s="187"/>
      <c r="CZF23" s="187"/>
      <c r="CZG23" s="187"/>
      <c r="CZH23" s="187"/>
      <c r="CZI23" s="187"/>
      <c r="CZJ23" s="187"/>
      <c r="CZK23" s="187"/>
      <c r="CZL23" s="187"/>
      <c r="CZM23" s="187"/>
      <c r="CZN23" s="187"/>
      <c r="CZO23" s="187"/>
      <c r="CZP23" s="187"/>
      <c r="CZQ23" s="187"/>
      <c r="CZR23" s="187"/>
      <c r="CZS23" s="187"/>
      <c r="CZT23" s="187"/>
      <c r="CZU23" s="187"/>
      <c r="CZV23" s="187"/>
      <c r="CZW23" s="187"/>
      <c r="CZX23" s="187"/>
      <c r="CZY23" s="187"/>
      <c r="CZZ23" s="187"/>
      <c r="DAA23" s="187"/>
      <c r="DAB23" s="187"/>
      <c r="DAC23" s="187"/>
      <c r="DAD23" s="187"/>
      <c r="DAE23" s="187"/>
      <c r="DAF23" s="187"/>
      <c r="DAG23" s="187"/>
      <c r="DAH23" s="187"/>
      <c r="DAI23" s="187"/>
      <c r="DAJ23" s="187"/>
      <c r="DAK23" s="187"/>
      <c r="DAL23" s="187"/>
      <c r="DAM23" s="187"/>
      <c r="DAN23" s="187"/>
      <c r="DAO23" s="187"/>
      <c r="DAP23" s="187"/>
      <c r="DAQ23" s="187"/>
      <c r="DAR23" s="187"/>
      <c r="DAS23" s="187"/>
      <c r="DAT23" s="187"/>
      <c r="DAU23" s="187"/>
      <c r="DAV23" s="187"/>
      <c r="DAW23" s="187"/>
      <c r="DAX23" s="187"/>
      <c r="DAY23" s="187"/>
      <c r="DAZ23" s="187"/>
      <c r="DBA23" s="187"/>
      <c r="DBB23" s="187"/>
      <c r="DBC23" s="187"/>
      <c r="DBD23" s="187"/>
      <c r="DBE23" s="187"/>
      <c r="DBF23" s="187"/>
      <c r="DBG23" s="187"/>
      <c r="DBH23" s="187"/>
      <c r="DBI23" s="187"/>
      <c r="DBJ23" s="187"/>
      <c r="DBK23" s="187"/>
      <c r="DBL23" s="187"/>
      <c r="DBM23" s="187"/>
      <c r="DBN23" s="187"/>
      <c r="DBO23" s="187"/>
      <c r="DBP23" s="187"/>
      <c r="DBQ23" s="187"/>
      <c r="DBR23" s="187"/>
      <c r="DBS23" s="187"/>
      <c r="DBT23" s="187"/>
      <c r="DBU23" s="187"/>
      <c r="DBV23" s="187"/>
      <c r="DBW23" s="187"/>
      <c r="DBX23" s="187"/>
      <c r="DBY23" s="187"/>
      <c r="DBZ23" s="187"/>
      <c r="DCA23" s="187"/>
      <c r="DCB23" s="187"/>
      <c r="DCC23" s="187"/>
      <c r="DCD23" s="187"/>
      <c r="DCE23" s="187"/>
      <c r="DCF23" s="187"/>
      <c r="DCG23" s="187"/>
      <c r="DCH23" s="187"/>
      <c r="DCI23" s="187"/>
      <c r="DCJ23" s="187"/>
      <c r="DCK23" s="187"/>
      <c r="DCL23" s="187"/>
      <c r="DCM23" s="187"/>
      <c r="DCN23" s="187"/>
      <c r="DCO23" s="187"/>
      <c r="DCP23" s="187"/>
      <c r="DCQ23" s="187"/>
      <c r="DCR23" s="187"/>
      <c r="DCS23" s="187"/>
      <c r="DCT23" s="187"/>
      <c r="DCU23" s="187"/>
      <c r="DCV23" s="187"/>
      <c r="DCW23" s="187"/>
      <c r="DCX23" s="187"/>
      <c r="DCY23" s="187"/>
      <c r="DCZ23" s="187"/>
      <c r="DDA23" s="187"/>
      <c r="DDB23" s="187"/>
      <c r="DDC23" s="187"/>
      <c r="DDD23" s="187"/>
      <c r="DDE23" s="187"/>
      <c r="DDF23" s="187"/>
      <c r="DDG23" s="187"/>
      <c r="DDH23" s="187"/>
      <c r="DDI23" s="187"/>
      <c r="DDJ23" s="187"/>
      <c r="DDK23" s="187"/>
      <c r="DDL23" s="187"/>
      <c r="DDM23" s="187"/>
      <c r="DDN23" s="187"/>
      <c r="DDO23" s="187"/>
      <c r="DDP23" s="187"/>
      <c r="DDQ23" s="187"/>
      <c r="DDR23" s="187"/>
      <c r="DDS23" s="187"/>
      <c r="DDT23" s="187"/>
      <c r="DDU23" s="187"/>
      <c r="DDV23" s="187"/>
      <c r="DDW23" s="187"/>
      <c r="DDX23" s="187"/>
      <c r="DDY23" s="187"/>
      <c r="DDZ23" s="187"/>
      <c r="DEA23" s="187"/>
      <c r="DEB23" s="187"/>
      <c r="DEC23" s="187"/>
      <c r="DED23" s="187"/>
      <c r="DEE23" s="187"/>
      <c r="DEF23" s="187"/>
      <c r="DEG23" s="187"/>
      <c r="DEH23" s="187"/>
      <c r="DEI23" s="187"/>
      <c r="DEJ23" s="187"/>
      <c r="DEK23" s="187"/>
      <c r="DEL23" s="187"/>
      <c r="DEM23" s="187"/>
      <c r="DEN23" s="187"/>
      <c r="DEO23" s="187"/>
      <c r="DEP23" s="187"/>
      <c r="DEQ23" s="187"/>
      <c r="DER23" s="187"/>
      <c r="DES23" s="187"/>
      <c r="DET23" s="187"/>
      <c r="DEU23" s="187"/>
      <c r="DEV23" s="187"/>
      <c r="DEW23" s="187"/>
      <c r="DEX23" s="187"/>
      <c r="DEY23" s="187"/>
      <c r="DEZ23" s="187"/>
      <c r="DFA23" s="187"/>
      <c r="DFB23" s="187"/>
      <c r="DFC23" s="187"/>
      <c r="DFD23" s="187"/>
      <c r="DFE23" s="187"/>
      <c r="DFF23" s="187"/>
      <c r="DFG23" s="187"/>
      <c r="DFH23" s="187"/>
      <c r="DFI23" s="187"/>
      <c r="DFJ23" s="187"/>
      <c r="DFK23" s="187"/>
      <c r="DFL23" s="187"/>
      <c r="DFM23" s="187"/>
      <c r="DFN23" s="187"/>
      <c r="DFO23" s="187"/>
      <c r="DFP23" s="187"/>
      <c r="DFQ23" s="187"/>
      <c r="DFR23" s="187"/>
      <c r="DFS23" s="187"/>
      <c r="DFT23" s="187"/>
      <c r="DFU23" s="187"/>
      <c r="DFV23" s="187"/>
      <c r="DFW23" s="187"/>
      <c r="DFX23" s="187"/>
      <c r="DFY23" s="187"/>
      <c r="DFZ23" s="187"/>
      <c r="DGA23" s="187"/>
      <c r="DGB23" s="187"/>
      <c r="DGC23" s="187"/>
      <c r="DGD23" s="187"/>
      <c r="DGE23" s="187"/>
      <c r="DGF23" s="187"/>
      <c r="DGG23" s="187"/>
      <c r="DGH23" s="187"/>
      <c r="DGI23" s="187"/>
      <c r="DGJ23" s="187"/>
      <c r="DGK23" s="187"/>
      <c r="DGL23" s="187"/>
      <c r="DGM23" s="187"/>
      <c r="DGN23" s="187"/>
      <c r="DGO23" s="187"/>
      <c r="DGP23" s="187"/>
      <c r="DGQ23" s="187"/>
      <c r="DGR23" s="187"/>
      <c r="DGS23" s="187"/>
      <c r="DGT23" s="187"/>
      <c r="DGU23" s="187"/>
      <c r="DGV23" s="187"/>
      <c r="DGW23" s="187"/>
      <c r="DGX23" s="187"/>
      <c r="DGY23" s="187"/>
      <c r="DGZ23" s="187"/>
      <c r="DHA23" s="187"/>
      <c r="DHB23" s="187"/>
      <c r="DHC23" s="187"/>
      <c r="DHD23" s="187"/>
      <c r="DHE23" s="187"/>
      <c r="DHF23" s="187"/>
      <c r="DHG23" s="187"/>
      <c r="DHH23" s="187"/>
      <c r="DHI23" s="187"/>
      <c r="DHJ23" s="187"/>
      <c r="DHK23" s="187"/>
      <c r="DHL23" s="187"/>
      <c r="DHM23" s="187"/>
      <c r="DHN23" s="187"/>
      <c r="DHO23" s="187"/>
      <c r="DHP23" s="187"/>
      <c r="DHQ23" s="187"/>
      <c r="DHR23" s="187"/>
      <c r="DHS23" s="187"/>
      <c r="DHT23" s="187"/>
      <c r="DHU23" s="187"/>
      <c r="DHV23" s="187"/>
      <c r="DHW23" s="187"/>
      <c r="DHX23" s="187"/>
      <c r="DHY23" s="187"/>
      <c r="DHZ23" s="187"/>
      <c r="DIA23" s="187"/>
      <c r="DIB23" s="187"/>
      <c r="DIC23" s="187"/>
      <c r="DID23" s="187"/>
      <c r="DIE23" s="187"/>
      <c r="DIF23" s="187"/>
      <c r="DIG23" s="187"/>
      <c r="DIH23" s="187"/>
      <c r="DII23" s="187"/>
      <c r="DIJ23" s="187"/>
      <c r="DIK23" s="187"/>
      <c r="DIL23" s="187"/>
      <c r="DIM23" s="187"/>
      <c r="DIN23" s="187"/>
      <c r="DIO23" s="187"/>
      <c r="DIP23" s="187"/>
      <c r="DIQ23" s="187"/>
      <c r="DIR23" s="187"/>
      <c r="DIS23" s="187"/>
      <c r="DIT23" s="187"/>
      <c r="DIU23" s="187"/>
      <c r="DIV23" s="187"/>
      <c r="DIW23" s="187"/>
      <c r="DIX23" s="187"/>
      <c r="DIY23" s="187"/>
      <c r="DIZ23" s="187"/>
      <c r="DJA23" s="187"/>
      <c r="DJB23" s="187"/>
      <c r="DJC23" s="187"/>
      <c r="DJD23" s="187"/>
      <c r="DJE23" s="187"/>
      <c r="DJF23" s="187"/>
      <c r="DJG23" s="187"/>
      <c r="DJH23" s="187"/>
      <c r="DJI23" s="187"/>
      <c r="DJJ23" s="187"/>
      <c r="DJK23" s="187"/>
      <c r="DJL23" s="187"/>
      <c r="DJM23" s="187"/>
      <c r="DJN23" s="187"/>
      <c r="DJO23" s="187"/>
      <c r="DJP23" s="187"/>
      <c r="DJQ23" s="187"/>
      <c r="DJR23" s="187"/>
      <c r="DJS23" s="187"/>
      <c r="DJT23" s="187"/>
      <c r="DJU23" s="187"/>
      <c r="DJV23" s="187"/>
      <c r="DJW23" s="187"/>
      <c r="DJX23" s="187"/>
      <c r="DJY23" s="187"/>
      <c r="DJZ23" s="187"/>
      <c r="DKA23" s="187"/>
      <c r="DKB23" s="187"/>
      <c r="DKC23" s="187"/>
      <c r="DKD23" s="187"/>
      <c r="DKE23" s="187"/>
      <c r="DKF23" s="187"/>
      <c r="DKG23" s="187"/>
      <c r="DKH23" s="187"/>
      <c r="DKI23" s="187"/>
      <c r="DKJ23" s="187"/>
      <c r="DKK23" s="187"/>
      <c r="DKL23" s="187"/>
      <c r="DKM23" s="187"/>
      <c r="DKN23" s="187"/>
      <c r="DKO23" s="187"/>
      <c r="DKP23" s="187"/>
      <c r="DKQ23" s="187"/>
      <c r="DKR23" s="187"/>
      <c r="DKS23" s="187"/>
      <c r="DKT23" s="187"/>
      <c r="DKU23" s="187"/>
      <c r="DKV23" s="187"/>
      <c r="DKW23" s="187"/>
      <c r="DKX23" s="187"/>
      <c r="DKY23" s="187"/>
      <c r="DKZ23" s="187"/>
      <c r="DLA23" s="187"/>
      <c r="DLB23" s="187"/>
      <c r="DLC23" s="187"/>
      <c r="DLD23" s="187"/>
      <c r="DLE23" s="187"/>
      <c r="DLF23" s="187"/>
      <c r="DLG23" s="187"/>
      <c r="DLH23" s="187"/>
      <c r="DLI23" s="187"/>
      <c r="DLJ23" s="187"/>
      <c r="DLK23" s="187"/>
      <c r="DLL23" s="187"/>
      <c r="DLM23" s="187"/>
      <c r="DLN23" s="187"/>
      <c r="DLO23" s="187"/>
      <c r="DLP23" s="187"/>
      <c r="DLQ23" s="187"/>
      <c r="DLR23" s="187"/>
      <c r="DLS23" s="187"/>
      <c r="DLT23" s="187"/>
      <c r="DLU23" s="187"/>
      <c r="DLV23" s="187"/>
      <c r="DLW23" s="187"/>
      <c r="DLX23" s="187"/>
      <c r="DLY23" s="187"/>
      <c r="DLZ23" s="187"/>
      <c r="DMA23" s="187"/>
      <c r="DMB23" s="187"/>
      <c r="DMC23" s="187"/>
      <c r="DMD23" s="187"/>
      <c r="DME23" s="187"/>
      <c r="DMF23" s="187"/>
      <c r="DMG23" s="187"/>
      <c r="DMH23" s="187"/>
      <c r="DMI23" s="187"/>
      <c r="DMJ23" s="187"/>
      <c r="DMK23" s="187"/>
      <c r="DML23" s="187"/>
      <c r="DMM23" s="187"/>
      <c r="DMN23" s="187"/>
      <c r="DMO23" s="187"/>
      <c r="DMP23" s="187"/>
      <c r="DMQ23" s="187"/>
      <c r="DMR23" s="187"/>
      <c r="DMS23" s="187"/>
      <c r="DMT23" s="187"/>
      <c r="DMU23" s="187"/>
      <c r="DMV23" s="187"/>
      <c r="DMW23" s="187"/>
      <c r="DMX23" s="187"/>
      <c r="DMY23" s="187"/>
      <c r="DMZ23" s="187"/>
      <c r="DNA23" s="187"/>
      <c r="DNB23" s="187"/>
      <c r="DNC23" s="187"/>
      <c r="DND23" s="187"/>
      <c r="DNE23" s="187"/>
      <c r="DNF23" s="187"/>
      <c r="DNG23" s="187"/>
      <c r="DNH23" s="187"/>
      <c r="DNI23" s="187"/>
      <c r="DNJ23" s="187"/>
      <c r="DNK23" s="187"/>
      <c r="DNL23" s="187"/>
      <c r="DNM23" s="187"/>
      <c r="DNN23" s="187"/>
      <c r="DNO23" s="187"/>
      <c r="DNP23" s="187"/>
      <c r="DNQ23" s="187"/>
      <c r="DNR23" s="187"/>
      <c r="DNS23" s="187"/>
      <c r="DNT23" s="187"/>
      <c r="DNU23" s="187"/>
      <c r="DNV23" s="187"/>
      <c r="DNW23" s="187"/>
      <c r="DNX23" s="187"/>
      <c r="DNY23" s="187"/>
      <c r="DNZ23" s="187"/>
      <c r="DOA23" s="187"/>
      <c r="DOB23" s="187"/>
      <c r="DOC23" s="187"/>
      <c r="DOD23" s="187"/>
      <c r="DOE23" s="187"/>
      <c r="DOF23" s="187"/>
      <c r="DOG23" s="187"/>
      <c r="DOH23" s="187"/>
      <c r="DOI23" s="187"/>
      <c r="DOJ23" s="187"/>
      <c r="DOK23" s="187"/>
      <c r="DOL23" s="187"/>
      <c r="DOM23" s="187"/>
      <c r="DON23" s="187"/>
      <c r="DOO23" s="187"/>
      <c r="DOP23" s="187"/>
      <c r="DOQ23" s="187"/>
      <c r="DOR23" s="187"/>
      <c r="DOS23" s="187"/>
      <c r="DOT23" s="187"/>
      <c r="DOU23" s="187"/>
      <c r="DOV23" s="187"/>
      <c r="DOW23" s="187"/>
      <c r="DOX23" s="187"/>
      <c r="DOY23" s="187"/>
      <c r="DOZ23" s="187"/>
      <c r="DPA23" s="187"/>
      <c r="DPB23" s="187"/>
      <c r="DPC23" s="187"/>
      <c r="DPD23" s="187"/>
      <c r="DPE23" s="187"/>
      <c r="DPF23" s="187"/>
      <c r="DPG23" s="187"/>
      <c r="DPH23" s="187"/>
      <c r="DPI23" s="187"/>
      <c r="DPJ23" s="187"/>
      <c r="DPK23" s="187"/>
      <c r="DPL23" s="187"/>
      <c r="DPM23" s="187"/>
      <c r="DPN23" s="187"/>
      <c r="DPO23" s="187"/>
      <c r="DPP23" s="187"/>
      <c r="DPQ23" s="187"/>
      <c r="DPR23" s="187"/>
      <c r="DPS23" s="187"/>
      <c r="DPT23" s="187"/>
      <c r="DPU23" s="187"/>
      <c r="DPV23" s="187"/>
      <c r="DPW23" s="187"/>
      <c r="DPX23" s="187"/>
      <c r="DPY23" s="187"/>
      <c r="DPZ23" s="187"/>
      <c r="DQA23" s="187"/>
      <c r="DQB23" s="187"/>
      <c r="DQC23" s="187"/>
      <c r="DQD23" s="187"/>
      <c r="DQE23" s="187"/>
      <c r="DQF23" s="187"/>
      <c r="DQG23" s="187"/>
      <c r="DQH23" s="187"/>
      <c r="DQI23" s="187"/>
      <c r="DQJ23" s="187"/>
      <c r="DQK23" s="187"/>
      <c r="DQL23" s="187"/>
      <c r="DQM23" s="187"/>
      <c r="DQN23" s="187"/>
      <c r="DQO23" s="187"/>
      <c r="DQP23" s="187"/>
      <c r="DQQ23" s="187"/>
      <c r="DQR23" s="187"/>
      <c r="DQS23" s="187"/>
      <c r="DQT23" s="187"/>
      <c r="DQU23" s="187"/>
      <c r="DQV23" s="187"/>
      <c r="DQW23" s="187"/>
      <c r="DQX23" s="187"/>
      <c r="DQY23" s="187"/>
      <c r="DQZ23" s="187"/>
      <c r="DRA23" s="187"/>
      <c r="DRB23" s="187"/>
      <c r="DRC23" s="187"/>
      <c r="DRD23" s="187"/>
      <c r="DRE23" s="187"/>
      <c r="DRF23" s="187"/>
      <c r="DRG23" s="187"/>
      <c r="DRH23" s="187"/>
      <c r="DRI23" s="187"/>
      <c r="DRJ23" s="187"/>
      <c r="DRK23" s="187"/>
      <c r="DRL23" s="187"/>
      <c r="DRM23" s="187"/>
      <c r="DRN23" s="187"/>
      <c r="DRO23" s="187"/>
      <c r="DRP23" s="187"/>
      <c r="DRQ23" s="187"/>
      <c r="DRR23" s="187"/>
      <c r="DRS23" s="187"/>
      <c r="DRT23" s="187"/>
      <c r="DRU23" s="187"/>
      <c r="DRV23" s="187"/>
      <c r="DRW23" s="187"/>
      <c r="DRX23" s="187"/>
      <c r="DRY23" s="187"/>
      <c r="DRZ23" s="187"/>
      <c r="DSA23" s="187"/>
      <c r="DSB23" s="187"/>
      <c r="DSC23" s="187"/>
      <c r="DSD23" s="187"/>
      <c r="DSE23" s="187"/>
      <c r="DSF23" s="187"/>
      <c r="DSG23" s="187"/>
      <c r="DSH23" s="187"/>
      <c r="DSI23" s="187"/>
      <c r="DSJ23" s="187"/>
      <c r="DSK23" s="187"/>
      <c r="DSL23" s="187"/>
      <c r="DSM23" s="187"/>
      <c r="DSN23" s="187"/>
      <c r="DSO23" s="187"/>
      <c r="DSP23" s="187"/>
      <c r="DSQ23" s="187"/>
      <c r="DSR23" s="187"/>
      <c r="DSS23" s="187"/>
      <c r="DST23" s="187"/>
      <c r="DSU23" s="187"/>
      <c r="DSV23" s="187"/>
      <c r="DSW23" s="187"/>
      <c r="DSX23" s="187"/>
      <c r="DSY23" s="187"/>
      <c r="DSZ23" s="187"/>
      <c r="DTA23" s="187"/>
      <c r="DTB23" s="187"/>
      <c r="DTC23" s="187"/>
      <c r="DTD23" s="187"/>
      <c r="DTE23" s="187"/>
      <c r="DTF23" s="187"/>
      <c r="DTG23" s="187"/>
      <c r="DTH23" s="187"/>
      <c r="DTI23" s="187"/>
      <c r="DTJ23" s="187"/>
      <c r="DTK23" s="187"/>
      <c r="DTL23" s="187"/>
      <c r="DTM23" s="187"/>
      <c r="DTN23" s="187"/>
      <c r="DTO23" s="187"/>
      <c r="DTP23" s="187"/>
      <c r="DTQ23" s="187"/>
      <c r="DTR23" s="187"/>
      <c r="DTS23" s="187"/>
      <c r="DTT23" s="187"/>
      <c r="DTU23" s="187"/>
      <c r="DTV23" s="187"/>
      <c r="DTW23" s="187"/>
      <c r="DTX23" s="187"/>
      <c r="DTY23" s="187"/>
      <c r="DTZ23" s="187"/>
      <c r="DUA23" s="187"/>
      <c r="DUB23" s="187"/>
      <c r="DUC23" s="187"/>
      <c r="DUD23" s="187"/>
      <c r="DUE23" s="187"/>
      <c r="DUF23" s="187"/>
      <c r="DUG23" s="187"/>
      <c r="DUH23" s="187"/>
      <c r="DUI23" s="187"/>
      <c r="DUJ23" s="187"/>
      <c r="DUK23" s="187"/>
      <c r="DUL23" s="187"/>
      <c r="DUM23" s="187"/>
      <c r="DUN23" s="187"/>
      <c r="DUO23" s="187"/>
      <c r="DUP23" s="187"/>
      <c r="DUQ23" s="187"/>
      <c r="DUR23" s="187"/>
      <c r="DUS23" s="187"/>
      <c r="DUT23" s="187"/>
      <c r="DUU23" s="187"/>
      <c r="DUV23" s="187"/>
      <c r="DUW23" s="187"/>
      <c r="DUX23" s="187"/>
      <c r="DUY23" s="187"/>
      <c r="DUZ23" s="187"/>
      <c r="DVA23" s="187"/>
      <c r="DVB23" s="187"/>
      <c r="DVC23" s="187"/>
      <c r="DVD23" s="187"/>
      <c r="DVE23" s="187"/>
      <c r="DVF23" s="187"/>
      <c r="DVG23" s="187"/>
      <c r="DVH23" s="187"/>
      <c r="DVI23" s="187"/>
      <c r="DVJ23" s="187"/>
      <c r="DVK23" s="187"/>
      <c r="DVL23" s="187"/>
      <c r="DVM23" s="187"/>
      <c r="DVN23" s="187"/>
      <c r="DVO23" s="187"/>
      <c r="DVP23" s="187"/>
      <c r="DVQ23" s="187"/>
      <c r="DVR23" s="187"/>
      <c r="DVS23" s="187"/>
      <c r="DVT23" s="187"/>
      <c r="DVU23" s="187"/>
      <c r="DVV23" s="187"/>
      <c r="DVW23" s="187"/>
      <c r="DVX23" s="187"/>
      <c r="DVY23" s="187"/>
      <c r="DVZ23" s="187"/>
      <c r="DWA23" s="187"/>
      <c r="DWB23" s="187"/>
      <c r="DWC23" s="187"/>
      <c r="DWD23" s="187"/>
      <c r="DWE23" s="187"/>
      <c r="DWF23" s="187"/>
      <c r="DWG23" s="187"/>
      <c r="DWH23" s="187"/>
      <c r="DWI23" s="187"/>
      <c r="DWJ23" s="187"/>
      <c r="DWK23" s="187"/>
      <c r="DWL23" s="187"/>
      <c r="DWM23" s="187"/>
      <c r="DWN23" s="187"/>
      <c r="DWO23" s="187"/>
      <c r="DWP23" s="187"/>
      <c r="DWQ23" s="187"/>
      <c r="DWR23" s="187"/>
      <c r="DWS23" s="187"/>
      <c r="DWT23" s="187"/>
      <c r="DWU23" s="187"/>
      <c r="DWV23" s="187"/>
      <c r="DWW23" s="187"/>
      <c r="DWX23" s="187"/>
      <c r="DWY23" s="187"/>
      <c r="DWZ23" s="187"/>
      <c r="DXA23" s="187"/>
      <c r="DXB23" s="187"/>
      <c r="DXC23" s="187"/>
      <c r="DXD23" s="187"/>
      <c r="DXE23" s="187"/>
      <c r="DXF23" s="187"/>
      <c r="DXG23" s="187"/>
      <c r="DXH23" s="187"/>
      <c r="DXI23" s="187"/>
      <c r="DXJ23" s="187"/>
      <c r="DXK23" s="187"/>
      <c r="DXL23" s="187"/>
      <c r="DXM23" s="187"/>
      <c r="DXN23" s="187"/>
      <c r="DXO23" s="187"/>
      <c r="DXP23" s="187"/>
      <c r="DXQ23" s="187"/>
      <c r="DXR23" s="187"/>
      <c r="DXS23" s="187"/>
      <c r="DXT23" s="187"/>
      <c r="DXU23" s="187"/>
      <c r="DXV23" s="187"/>
      <c r="DXW23" s="187"/>
      <c r="DXX23" s="187"/>
      <c r="DXY23" s="187"/>
      <c r="DXZ23" s="187"/>
      <c r="DYA23" s="187"/>
      <c r="DYB23" s="187"/>
      <c r="DYC23" s="187"/>
      <c r="DYD23" s="187"/>
      <c r="DYE23" s="187"/>
      <c r="DYF23" s="187"/>
      <c r="DYG23" s="187"/>
      <c r="DYH23" s="187"/>
      <c r="DYI23" s="187"/>
      <c r="DYJ23" s="187"/>
      <c r="DYK23" s="187"/>
      <c r="DYL23" s="187"/>
      <c r="DYM23" s="187"/>
      <c r="DYN23" s="187"/>
      <c r="DYO23" s="187"/>
      <c r="DYP23" s="187"/>
      <c r="DYQ23" s="187"/>
      <c r="DYR23" s="187"/>
      <c r="DYS23" s="187"/>
      <c r="DYT23" s="187"/>
      <c r="DYU23" s="187"/>
      <c r="DYV23" s="187"/>
      <c r="DYW23" s="187"/>
      <c r="DYX23" s="187"/>
      <c r="DYY23" s="187"/>
      <c r="DYZ23" s="187"/>
      <c r="DZA23" s="187"/>
      <c r="DZB23" s="187"/>
      <c r="DZC23" s="187"/>
      <c r="DZD23" s="187"/>
      <c r="DZE23" s="187"/>
      <c r="DZF23" s="187"/>
      <c r="DZG23" s="187"/>
      <c r="DZH23" s="187"/>
      <c r="DZI23" s="187"/>
      <c r="DZJ23" s="187"/>
      <c r="DZK23" s="187"/>
      <c r="DZL23" s="187"/>
      <c r="DZM23" s="187"/>
      <c r="DZN23" s="187"/>
      <c r="DZO23" s="187"/>
      <c r="DZP23" s="187"/>
      <c r="DZQ23" s="187"/>
      <c r="DZR23" s="187"/>
      <c r="DZS23" s="187"/>
      <c r="DZT23" s="187"/>
      <c r="DZU23" s="187"/>
      <c r="DZV23" s="187"/>
      <c r="DZW23" s="187"/>
      <c r="DZX23" s="187"/>
      <c r="DZY23" s="187"/>
      <c r="DZZ23" s="187"/>
      <c r="EAA23" s="187"/>
      <c r="EAB23" s="187"/>
      <c r="EAC23" s="187"/>
      <c r="EAD23" s="187"/>
      <c r="EAE23" s="187"/>
      <c r="EAF23" s="187"/>
      <c r="EAG23" s="187"/>
      <c r="EAH23" s="187"/>
      <c r="EAI23" s="187"/>
      <c r="EAJ23" s="187"/>
      <c r="EAK23" s="187"/>
      <c r="EAL23" s="187"/>
      <c r="EAM23" s="187"/>
      <c r="EAN23" s="187"/>
      <c r="EAO23" s="187"/>
      <c r="EAP23" s="187"/>
      <c r="EAQ23" s="187"/>
      <c r="EAR23" s="187"/>
      <c r="EAS23" s="187"/>
      <c r="EAT23" s="187"/>
      <c r="EAU23" s="187"/>
      <c r="EAV23" s="187"/>
      <c r="EAW23" s="187"/>
      <c r="EAX23" s="187"/>
      <c r="EAY23" s="187"/>
      <c r="EAZ23" s="187"/>
      <c r="EBA23" s="187"/>
      <c r="EBB23" s="187"/>
      <c r="EBC23" s="187"/>
      <c r="EBD23" s="187"/>
      <c r="EBE23" s="187"/>
      <c r="EBF23" s="187"/>
      <c r="EBG23" s="187"/>
      <c r="EBH23" s="187"/>
      <c r="EBI23" s="187"/>
      <c r="EBJ23" s="187"/>
      <c r="EBK23" s="187"/>
      <c r="EBL23" s="187"/>
      <c r="EBM23" s="187"/>
      <c r="EBN23" s="187"/>
      <c r="EBO23" s="187"/>
      <c r="EBP23" s="187"/>
      <c r="EBQ23" s="187"/>
      <c r="EBR23" s="187"/>
      <c r="EBS23" s="187"/>
      <c r="EBT23" s="187"/>
      <c r="EBU23" s="187"/>
      <c r="EBV23" s="187"/>
      <c r="EBW23" s="187"/>
      <c r="EBX23" s="187"/>
      <c r="EBY23" s="187"/>
      <c r="EBZ23" s="187"/>
      <c r="ECA23" s="187"/>
      <c r="ECB23" s="187"/>
      <c r="ECC23" s="187"/>
      <c r="ECD23" s="187"/>
      <c r="ECE23" s="187"/>
      <c r="ECF23" s="187"/>
      <c r="ECG23" s="187"/>
      <c r="ECH23" s="187"/>
      <c r="ECI23" s="187"/>
      <c r="ECJ23" s="187"/>
      <c r="ECK23" s="187"/>
      <c r="ECL23" s="187"/>
      <c r="ECM23" s="187"/>
      <c r="ECN23" s="187"/>
      <c r="ECO23" s="187"/>
      <c r="ECP23" s="187"/>
      <c r="ECQ23" s="187"/>
      <c r="ECR23" s="187"/>
      <c r="ECS23" s="187"/>
      <c r="ECT23" s="187"/>
      <c r="ECU23" s="187"/>
      <c r="ECV23" s="187"/>
      <c r="ECW23" s="187"/>
      <c r="ECX23" s="187"/>
      <c r="ECY23" s="187"/>
      <c r="ECZ23" s="187"/>
      <c r="EDA23" s="187"/>
      <c r="EDB23" s="187"/>
      <c r="EDC23" s="187"/>
      <c r="EDD23" s="187"/>
      <c r="EDE23" s="187"/>
      <c r="EDF23" s="187"/>
      <c r="EDG23" s="187"/>
      <c r="EDH23" s="187"/>
      <c r="EDI23" s="187"/>
      <c r="EDJ23" s="187"/>
      <c r="EDK23" s="187"/>
      <c r="EDL23" s="187"/>
      <c r="EDM23" s="187"/>
      <c r="EDN23" s="187"/>
      <c r="EDO23" s="187"/>
      <c r="EDP23" s="187"/>
      <c r="EDQ23" s="187"/>
      <c r="EDR23" s="187"/>
      <c r="EDS23" s="187"/>
      <c r="EDT23" s="187"/>
      <c r="EDU23" s="187"/>
      <c r="EDV23" s="187"/>
      <c r="EDW23" s="187"/>
      <c r="EDX23" s="187"/>
      <c r="EDY23" s="187"/>
      <c r="EDZ23" s="187"/>
      <c r="EEA23" s="187"/>
      <c r="EEB23" s="187"/>
      <c r="EEC23" s="187"/>
      <c r="EED23" s="187"/>
      <c r="EEE23" s="187"/>
      <c r="EEF23" s="187"/>
      <c r="EEG23" s="187"/>
      <c r="EEH23" s="187"/>
      <c r="EEI23" s="187"/>
      <c r="EEJ23" s="187"/>
      <c r="EEK23" s="187"/>
      <c r="EEL23" s="187"/>
      <c r="EEM23" s="187"/>
      <c r="EEN23" s="187"/>
      <c r="EEO23" s="187"/>
      <c r="EEP23" s="187"/>
      <c r="EEQ23" s="187"/>
      <c r="EER23" s="187"/>
      <c r="EES23" s="187"/>
      <c r="EET23" s="187"/>
      <c r="EEU23" s="187"/>
      <c r="EEV23" s="187"/>
      <c r="EEW23" s="187"/>
      <c r="EEX23" s="187"/>
      <c r="EEY23" s="187"/>
      <c r="EEZ23" s="187"/>
      <c r="EFA23" s="187"/>
      <c r="EFB23" s="187"/>
      <c r="EFC23" s="187"/>
      <c r="EFD23" s="187"/>
      <c r="EFE23" s="187"/>
      <c r="EFF23" s="187"/>
      <c r="EFG23" s="187"/>
      <c r="EFH23" s="187"/>
      <c r="EFI23" s="187"/>
      <c r="EFJ23" s="187"/>
      <c r="EFK23" s="187"/>
      <c r="EFL23" s="187"/>
      <c r="EFM23" s="187"/>
      <c r="EFN23" s="187"/>
      <c r="EFO23" s="187"/>
      <c r="EFP23" s="187"/>
      <c r="EFQ23" s="187"/>
      <c r="EFR23" s="187"/>
      <c r="EFS23" s="187"/>
      <c r="EFT23" s="187"/>
      <c r="EFU23" s="187"/>
      <c r="EFV23" s="187"/>
      <c r="EFW23" s="187"/>
      <c r="EFX23" s="187"/>
      <c r="EFY23" s="187"/>
      <c r="EFZ23" s="187"/>
      <c r="EGA23" s="187"/>
      <c r="EGB23" s="187"/>
      <c r="EGC23" s="187"/>
      <c r="EGD23" s="187"/>
      <c r="EGE23" s="187"/>
      <c r="EGF23" s="187"/>
      <c r="EGG23" s="187"/>
      <c r="EGH23" s="187"/>
      <c r="EGI23" s="187"/>
      <c r="EGJ23" s="187"/>
      <c r="EGK23" s="187"/>
      <c r="EGL23" s="187"/>
      <c r="EGM23" s="187"/>
      <c r="EGN23" s="187"/>
      <c r="EGO23" s="187"/>
      <c r="EGP23" s="187"/>
      <c r="EGQ23" s="187"/>
      <c r="EGR23" s="187"/>
      <c r="EGS23" s="187"/>
      <c r="EGT23" s="187"/>
      <c r="EGU23" s="187"/>
      <c r="EGV23" s="187"/>
      <c r="EGW23" s="187"/>
      <c r="EGX23" s="187"/>
      <c r="EGY23" s="187"/>
      <c r="EGZ23" s="187"/>
      <c r="EHA23" s="187"/>
      <c r="EHB23" s="187"/>
      <c r="EHC23" s="187"/>
      <c r="EHD23" s="187"/>
      <c r="EHE23" s="187"/>
      <c r="EHF23" s="187"/>
      <c r="EHG23" s="187"/>
      <c r="EHH23" s="187"/>
      <c r="EHI23" s="187"/>
      <c r="EHJ23" s="187"/>
      <c r="EHK23" s="187"/>
      <c r="EHL23" s="187"/>
      <c r="EHM23" s="187"/>
      <c r="EHN23" s="187"/>
      <c r="EHO23" s="187"/>
      <c r="EHP23" s="187"/>
      <c r="EHQ23" s="187"/>
      <c r="EHR23" s="187"/>
      <c r="EHS23" s="187"/>
      <c r="EHT23" s="187"/>
      <c r="EHU23" s="187"/>
      <c r="EHV23" s="187"/>
      <c r="EHW23" s="187"/>
      <c r="EHX23" s="187"/>
      <c r="EHY23" s="187"/>
      <c r="EHZ23" s="187"/>
      <c r="EIA23" s="187"/>
      <c r="EIB23" s="187"/>
      <c r="EIC23" s="187"/>
      <c r="EID23" s="187"/>
      <c r="EIE23" s="187"/>
      <c r="EIF23" s="187"/>
      <c r="EIG23" s="187"/>
      <c r="EIH23" s="187"/>
      <c r="EII23" s="187"/>
      <c r="EIJ23" s="187"/>
      <c r="EIK23" s="187"/>
      <c r="EIL23" s="187"/>
      <c r="EIM23" s="187"/>
      <c r="EIN23" s="187"/>
      <c r="EIO23" s="187"/>
      <c r="EIP23" s="187"/>
      <c r="EIQ23" s="187"/>
      <c r="EIR23" s="187"/>
      <c r="EIS23" s="187"/>
      <c r="EIT23" s="187"/>
      <c r="EIU23" s="187"/>
      <c r="EIV23" s="187"/>
      <c r="EIW23" s="187"/>
      <c r="EIX23" s="187"/>
      <c r="EIY23" s="187"/>
      <c r="EIZ23" s="187"/>
      <c r="EJA23" s="187"/>
      <c r="EJB23" s="187"/>
      <c r="EJC23" s="187"/>
      <c r="EJD23" s="187"/>
      <c r="EJE23" s="187"/>
      <c r="EJF23" s="187"/>
      <c r="EJG23" s="187"/>
      <c r="EJH23" s="187"/>
      <c r="EJI23" s="187"/>
      <c r="EJJ23" s="187"/>
      <c r="EJK23" s="187"/>
      <c r="EJL23" s="187"/>
      <c r="EJM23" s="187"/>
      <c r="EJN23" s="187"/>
      <c r="EJO23" s="187"/>
      <c r="EJP23" s="187"/>
      <c r="EJQ23" s="187"/>
      <c r="EJR23" s="187"/>
      <c r="EJS23" s="187"/>
      <c r="EJT23" s="187"/>
      <c r="EJU23" s="187"/>
      <c r="EJV23" s="187"/>
      <c r="EJW23" s="187"/>
      <c r="EJX23" s="187"/>
      <c r="EJY23" s="187"/>
      <c r="EJZ23" s="187"/>
      <c r="EKA23" s="187"/>
      <c r="EKB23" s="187"/>
      <c r="EKC23" s="187"/>
      <c r="EKD23" s="187"/>
      <c r="EKE23" s="187"/>
      <c r="EKF23" s="187"/>
      <c r="EKG23" s="187"/>
      <c r="EKH23" s="187"/>
      <c r="EKI23" s="187"/>
      <c r="EKJ23" s="187"/>
      <c r="EKK23" s="187"/>
      <c r="EKL23" s="187"/>
      <c r="EKM23" s="187"/>
      <c r="EKN23" s="187"/>
      <c r="EKO23" s="187"/>
      <c r="EKP23" s="187"/>
      <c r="EKQ23" s="187"/>
      <c r="EKR23" s="187"/>
      <c r="EKS23" s="187"/>
      <c r="EKT23" s="187"/>
      <c r="EKU23" s="187"/>
      <c r="EKV23" s="187"/>
      <c r="EKW23" s="187"/>
      <c r="EKX23" s="187"/>
      <c r="EKY23" s="187"/>
      <c r="EKZ23" s="187"/>
      <c r="ELA23" s="187"/>
      <c r="ELB23" s="187"/>
      <c r="ELC23" s="187"/>
      <c r="ELD23" s="187"/>
      <c r="ELE23" s="187"/>
      <c r="ELF23" s="187"/>
      <c r="ELG23" s="187"/>
      <c r="ELH23" s="187"/>
      <c r="ELI23" s="187"/>
      <c r="ELJ23" s="187"/>
      <c r="ELK23" s="187"/>
      <c r="ELL23" s="187"/>
      <c r="ELM23" s="187"/>
      <c r="ELN23" s="187"/>
      <c r="ELO23" s="187"/>
      <c r="ELP23" s="187"/>
      <c r="ELQ23" s="187"/>
      <c r="ELR23" s="187"/>
      <c r="ELS23" s="187"/>
      <c r="ELT23" s="187"/>
      <c r="ELU23" s="187"/>
      <c r="ELV23" s="187"/>
      <c r="ELW23" s="187"/>
      <c r="ELX23" s="187"/>
      <c r="ELY23" s="187"/>
      <c r="ELZ23" s="187"/>
      <c r="EMA23" s="187"/>
      <c r="EMB23" s="187"/>
      <c r="EMC23" s="187"/>
      <c r="EMD23" s="187"/>
      <c r="EME23" s="187"/>
      <c r="EMF23" s="187"/>
      <c r="EMG23" s="187"/>
      <c r="EMH23" s="187"/>
      <c r="EMI23" s="187"/>
      <c r="EMJ23" s="187"/>
      <c r="EMK23" s="187"/>
      <c r="EML23" s="187"/>
      <c r="EMM23" s="187"/>
      <c r="EMN23" s="187"/>
      <c r="EMO23" s="187"/>
      <c r="EMP23" s="187"/>
      <c r="EMQ23" s="187"/>
      <c r="EMR23" s="187"/>
      <c r="EMS23" s="187"/>
      <c r="EMT23" s="187"/>
      <c r="EMU23" s="187"/>
      <c r="EMV23" s="187"/>
      <c r="EMW23" s="187"/>
      <c r="EMX23" s="187"/>
      <c r="EMY23" s="187"/>
      <c r="EMZ23" s="187"/>
      <c r="ENA23" s="187"/>
      <c r="ENB23" s="187"/>
      <c r="ENC23" s="187"/>
      <c r="END23" s="187"/>
      <c r="ENE23" s="187"/>
      <c r="ENF23" s="187"/>
      <c r="ENG23" s="187"/>
      <c r="ENH23" s="187"/>
      <c r="ENI23" s="187"/>
      <c r="ENJ23" s="187"/>
      <c r="ENK23" s="187"/>
      <c r="ENL23" s="187"/>
      <c r="ENM23" s="187"/>
      <c r="ENN23" s="187"/>
      <c r="ENO23" s="187"/>
      <c r="ENP23" s="187"/>
      <c r="ENQ23" s="187"/>
      <c r="ENR23" s="187"/>
      <c r="ENS23" s="187"/>
      <c r="ENT23" s="187"/>
      <c r="ENU23" s="187"/>
      <c r="ENV23" s="187"/>
      <c r="ENW23" s="187"/>
      <c r="ENX23" s="187"/>
      <c r="ENY23" s="187"/>
      <c r="ENZ23" s="187"/>
      <c r="EOA23" s="187"/>
      <c r="EOB23" s="187"/>
      <c r="EOC23" s="187"/>
      <c r="EOD23" s="187"/>
      <c r="EOE23" s="187"/>
      <c r="EOF23" s="187"/>
      <c r="EOG23" s="187"/>
      <c r="EOH23" s="187"/>
      <c r="EOI23" s="187"/>
      <c r="EOJ23" s="187"/>
      <c r="EOK23" s="187"/>
      <c r="EOL23" s="187"/>
      <c r="EOM23" s="187"/>
      <c r="EON23" s="187"/>
      <c r="EOO23" s="187"/>
      <c r="EOP23" s="187"/>
      <c r="EOQ23" s="187"/>
      <c r="EOR23" s="187"/>
      <c r="EOS23" s="187"/>
      <c r="EOT23" s="187"/>
      <c r="EOU23" s="187"/>
      <c r="EOV23" s="187"/>
      <c r="EOW23" s="187"/>
      <c r="EOX23" s="187"/>
      <c r="EOY23" s="187"/>
      <c r="EOZ23" s="187"/>
      <c r="EPA23" s="187"/>
      <c r="EPB23" s="187"/>
      <c r="EPC23" s="187"/>
      <c r="EPD23" s="187"/>
      <c r="EPE23" s="187"/>
      <c r="EPF23" s="187"/>
      <c r="EPG23" s="187"/>
      <c r="EPH23" s="187"/>
      <c r="EPI23" s="187"/>
      <c r="EPJ23" s="187"/>
      <c r="EPK23" s="187"/>
      <c r="EPL23" s="187"/>
      <c r="EPM23" s="187"/>
      <c r="EPN23" s="187"/>
      <c r="EPO23" s="187"/>
      <c r="EPP23" s="187"/>
      <c r="EPQ23" s="187"/>
      <c r="EPR23" s="187"/>
      <c r="EPS23" s="187"/>
      <c r="EPT23" s="187"/>
      <c r="EPU23" s="187"/>
      <c r="EPV23" s="187"/>
      <c r="EPW23" s="187"/>
      <c r="EPX23" s="187"/>
      <c r="EPY23" s="187"/>
      <c r="EPZ23" s="187"/>
      <c r="EQA23" s="187"/>
      <c r="EQB23" s="187"/>
      <c r="EQC23" s="187"/>
      <c r="EQD23" s="187"/>
      <c r="EQE23" s="187"/>
      <c r="EQF23" s="187"/>
      <c r="EQG23" s="187"/>
      <c r="EQH23" s="187"/>
      <c r="EQI23" s="187"/>
      <c r="EQJ23" s="187"/>
      <c r="EQK23" s="187"/>
      <c r="EQL23" s="187"/>
      <c r="EQM23" s="187"/>
      <c r="EQN23" s="187"/>
      <c r="EQO23" s="187"/>
      <c r="EQP23" s="187"/>
      <c r="EQQ23" s="187"/>
      <c r="EQR23" s="187"/>
      <c r="EQS23" s="187"/>
      <c r="EQT23" s="187"/>
      <c r="EQU23" s="187"/>
      <c r="EQV23" s="187"/>
      <c r="EQW23" s="187"/>
      <c r="EQX23" s="187"/>
      <c r="EQY23" s="187"/>
      <c r="EQZ23" s="187"/>
      <c r="ERA23" s="187"/>
      <c r="ERB23" s="187"/>
      <c r="ERC23" s="187"/>
      <c r="ERD23" s="187"/>
      <c r="ERE23" s="187"/>
      <c r="ERF23" s="187"/>
      <c r="ERG23" s="187"/>
      <c r="ERH23" s="187"/>
      <c r="ERI23" s="187"/>
      <c r="ERJ23" s="187"/>
      <c r="ERK23" s="187"/>
      <c r="ERL23" s="187"/>
      <c r="ERM23" s="187"/>
      <c r="ERN23" s="187"/>
      <c r="ERO23" s="187"/>
      <c r="ERP23" s="187"/>
      <c r="ERQ23" s="187"/>
      <c r="ERR23" s="187"/>
      <c r="ERS23" s="187"/>
      <c r="ERT23" s="187"/>
      <c r="ERU23" s="187"/>
      <c r="ERV23" s="187"/>
      <c r="ERW23" s="187"/>
      <c r="ERX23" s="187"/>
      <c r="ERY23" s="187"/>
      <c r="ERZ23" s="187"/>
      <c r="ESA23" s="187"/>
      <c r="ESB23" s="187"/>
      <c r="ESC23" s="187"/>
      <c r="ESD23" s="187"/>
      <c r="ESE23" s="187"/>
      <c r="ESF23" s="187"/>
      <c r="ESG23" s="187"/>
      <c r="ESH23" s="187"/>
      <c r="ESI23" s="187"/>
      <c r="ESJ23" s="187"/>
      <c r="ESK23" s="187"/>
      <c r="ESL23" s="187"/>
      <c r="ESM23" s="187"/>
      <c r="ESN23" s="187"/>
      <c r="ESO23" s="187"/>
      <c r="ESP23" s="187"/>
      <c r="ESQ23" s="187"/>
      <c r="ESR23" s="187"/>
      <c r="ESS23" s="187"/>
      <c r="EST23" s="187"/>
      <c r="ESU23" s="187"/>
      <c r="ESV23" s="187"/>
      <c r="ESW23" s="187"/>
      <c r="ESX23" s="187"/>
      <c r="ESY23" s="187"/>
      <c r="ESZ23" s="187"/>
      <c r="ETA23" s="187"/>
      <c r="ETB23" s="187"/>
      <c r="ETC23" s="187"/>
      <c r="ETD23" s="187"/>
      <c r="ETE23" s="187"/>
      <c r="ETF23" s="187"/>
      <c r="ETG23" s="187"/>
      <c r="ETH23" s="187"/>
      <c r="ETI23" s="187"/>
      <c r="ETJ23" s="187"/>
      <c r="ETK23" s="187"/>
      <c r="ETL23" s="187"/>
      <c r="ETM23" s="187"/>
      <c r="ETN23" s="187"/>
      <c r="ETO23" s="187"/>
      <c r="ETP23" s="187"/>
      <c r="ETQ23" s="187"/>
      <c r="ETR23" s="187"/>
      <c r="ETS23" s="187"/>
      <c r="ETT23" s="187"/>
      <c r="ETU23" s="187"/>
      <c r="ETV23" s="187"/>
      <c r="ETW23" s="187"/>
      <c r="ETX23" s="187"/>
      <c r="ETY23" s="187"/>
      <c r="ETZ23" s="187"/>
      <c r="EUA23" s="187"/>
      <c r="EUB23" s="187"/>
      <c r="EUC23" s="187"/>
      <c r="EUD23" s="187"/>
      <c r="EUE23" s="187"/>
      <c r="EUF23" s="187"/>
      <c r="EUG23" s="187"/>
      <c r="EUH23" s="187"/>
      <c r="EUI23" s="187"/>
      <c r="EUJ23" s="187"/>
      <c r="EUK23" s="187"/>
      <c r="EUL23" s="187"/>
      <c r="EUM23" s="187"/>
      <c r="EUN23" s="187"/>
      <c r="EUO23" s="187"/>
      <c r="EUP23" s="187"/>
      <c r="EUQ23" s="187"/>
      <c r="EUR23" s="187"/>
      <c r="EUS23" s="187"/>
      <c r="EUT23" s="187"/>
      <c r="EUU23" s="187"/>
      <c r="EUV23" s="187"/>
      <c r="EUW23" s="187"/>
      <c r="EUX23" s="187"/>
      <c r="EUY23" s="187"/>
      <c r="EUZ23" s="187"/>
      <c r="EVA23" s="187"/>
      <c r="EVB23" s="187"/>
      <c r="EVC23" s="187"/>
      <c r="EVD23" s="187"/>
      <c r="EVE23" s="187"/>
      <c r="EVF23" s="187"/>
      <c r="EVG23" s="187"/>
      <c r="EVH23" s="187"/>
      <c r="EVI23" s="187"/>
      <c r="EVJ23" s="187"/>
      <c r="EVK23" s="187"/>
      <c r="EVL23" s="187"/>
      <c r="EVM23" s="187"/>
      <c r="EVN23" s="187"/>
      <c r="EVO23" s="187"/>
      <c r="EVP23" s="187"/>
      <c r="EVQ23" s="187"/>
      <c r="EVR23" s="187"/>
      <c r="EVS23" s="187"/>
      <c r="EVT23" s="187"/>
      <c r="EVU23" s="187"/>
      <c r="EVV23" s="187"/>
      <c r="EVW23" s="187"/>
      <c r="EVX23" s="187"/>
      <c r="EVY23" s="187"/>
      <c r="EVZ23" s="187"/>
      <c r="EWA23" s="187"/>
      <c r="EWB23" s="187"/>
      <c r="EWC23" s="187"/>
      <c r="EWD23" s="187"/>
      <c r="EWE23" s="187"/>
      <c r="EWF23" s="187"/>
      <c r="EWG23" s="187"/>
      <c r="EWH23" s="187"/>
      <c r="EWI23" s="187"/>
      <c r="EWJ23" s="187"/>
      <c r="EWK23" s="187"/>
      <c r="EWL23" s="187"/>
      <c r="EWM23" s="187"/>
      <c r="EWN23" s="187"/>
      <c r="EWO23" s="187"/>
      <c r="EWP23" s="187"/>
      <c r="EWQ23" s="187"/>
      <c r="EWR23" s="187"/>
      <c r="EWS23" s="187"/>
      <c r="EWT23" s="187"/>
      <c r="EWU23" s="187"/>
      <c r="EWV23" s="187"/>
      <c r="EWW23" s="187"/>
      <c r="EWX23" s="187"/>
      <c r="EWY23" s="187"/>
      <c r="EWZ23" s="187"/>
      <c r="EXA23" s="187"/>
      <c r="EXB23" s="187"/>
      <c r="EXC23" s="187"/>
      <c r="EXD23" s="187"/>
      <c r="EXE23" s="187"/>
      <c r="EXF23" s="187"/>
      <c r="EXG23" s="187"/>
      <c r="EXH23" s="187"/>
      <c r="EXI23" s="187"/>
      <c r="EXJ23" s="187"/>
      <c r="EXK23" s="187"/>
      <c r="EXL23" s="187"/>
      <c r="EXM23" s="187"/>
      <c r="EXN23" s="187"/>
      <c r="EXO23" s="187"/>
      <c r="EXP23" s="187"/>
      <c r="EXQ23" s="187"/>
      <c r="EXR23" s="187"/>
      <c r="EXS23" s="187"/>
      <c r="EXT23" s="187"/>
      <c r="EXU23" s="187"/>
      <c r="EXV23" s="187"/>
      <c r="EXW23" s="187"/>
      <c r="EXX23" s="187"/>
      <c r="EXY23" s="187"/>
      <c r="EXZ23" s="187"/>
      <c r="EYA23" s="187"/>
      <c r="EYB23" s="187"/>
      <c r="EYC23" s="187"/>
      <c r="EYD23" s="187"/>
      <c r="EYE23" s="187"/>
      <c r="EYF23" s="187"/>
      <c r="EYG23" s="187"/>
      <c r="EYH23" s="187"/>
      <c r="EYI23" s="187"/>
      <c r="EYJ23" s="187"/>
      <c r="EYK23" s="187"/>
      <c r="EYL23" s="187"/>
      <c r="EYM23" s="187"/>
      <c r="EYN23" s="187"/>
      <c r="EYO23" s="187"/>
      <c r="EYP23" s="187"/>
      <c r="EYQ23" s="187"/>
      <c r="EYR23" s="187"/>
      <c r="EYS23" s="187"/>
      <c r="EYT23" s="187"/>
      <c r="EYU23" s="187"/>
      <c r="EYV23" s="187"/>
      <c r="EYW23" s="187"/>
      <c r="EYX23" s="187"/>
      <c r="EYY23" s="187"/>
      <c r="EYZ23" s="187"/>
      <c r="EZA23" s="187"/>
      <c r="EZB23" s="187"/>
      <c r="EZC23" s="187"/>
      <c r="EZD23" s="187"/>
      <c r="EZE23" s="187"/>
      <c r="EZF23" s="187"/>
      <c r="EZG23" s="187"/>
      <c r="EZH23" s="187"/>
      <c r="EZI23" s="187"/>
      <c r="EZJ23" s="187"/>
      <c r="EZK23" s="187"/>
      <c r="EZL23" s="187"/>
      <c r="EZM23" s="187"/>
      <c r="EZN23" s="187"/>
      <c r="EZO23" s="187"/>
      <c r="EZP23" s="187"/>
      <c r="EZQ23" s="187"/>
      <c r="EZR23" s="187"/>
      <c r="EZS23" s="187"/>
      <c r="EZT23" s="187"/>
      <c r="EZU23" s="187"/>
      <c r="EZV23" s="187"/>
      <c r="EZW23" s="187"/>
      <c r="EZX23" s="187"/>
      <c r="EZY23" s="187"/>
      <c r="EZZ23" s="187"/>
      <c r="FAA23" s="187"/>
      <c r="FAB23" s="187"/>
      <c r="FAC23" s="187"/>
      <c r="FAD23" s="187"/>
      <c r="FAE23" s="187"/>
      <c r="FAF23" s="187"/>
      <c r="FAG23" s="187"/>
      <c r="FAH23" s="187"/>
      <c r="FAI23" s="187"/>
      <c r="FAJ23" s="187"/>
      <c r="FAK23" s="187"/>
      <c r="FAL23" s="187"/>
      <c r="FAM23" s="187"/>
      <c r="FAN23" s="187"/>
      <c r="FAO23" s="187"/>
      <c r="FAP23" s="187"/>
      <c r="FAQ23" s="187"/>
      <c r="FAR23" s="187"/>
      <c r="FAS23" s="187"/>
      <c r="FAT23" s="187"/>
      <c r="FAU23" s="187"/>
      <c r="FAV23" s="187"/>
      <c r="FAW23" s="187"/>
      <c r="FAX23" s="187"/>
      <c r="FAY23" s="187"/>
      <c r="FAZ23" s="187"/>
      <c r="FBA23" s="187"/>
      <c r="FBB23" s="187"/>
      <c r="FBC23" s="187"/>
      <c r="FBD23" s="187"/>
      <c r="FBE23" s="187"/>
      <c r="FBF23" s="187"/>
      <c r="FBG23" s="187"/>
      <c r="FBH23" s="187"/>
      <c r="FBI23" s="187"/>
      <c r="FBJ23" s="187"/>
      <c r="FBK23" s="187"/>
      <c r="FBL23" s="187"/>
      <c r="FBM23" s="187"/>
      <c r="FBN23" s="187"/>
      <c r="FBO23" s="187"/>
      <c r="FBP23" s="187"/>
      <c r="FBQ23" s="187"/>
      <c r="FBR23" s="187"/>
      <c r="FBS23" s="187"/>
      <c r="FBT23" s="187"/>
      <c r="FBU23" s="187"/>
      <c r="FBV23" s="187"/>
      <c r="FBW23" s="187"/>
      <c r="FBX23" s="187"/>
      <c r="FBY23" s="187"/>
      <c r="FBZ23" s="187"/>
      <c r="FCA23" s="187"/>
      <c r="FCB23" s="187"/>
      <c r="FCC23" s="187"/>
      <c r="FCD23" s="187"/>
      <c r="FCE23" s="187"/>
      <c r="FCF23" s="187"/>
      <c r="FCG23" s="187"/>
      <c r="FCH23" s="187"/>
      <c r="FCI23" s="187"/>
      <c r="FCJ23" s="187"/>
      <c r="FCK23" s="187"/>
      <c r="FCL23" s="187"/>
      <c r="FCM23" s="187"/>
      <c r="FCN23" s="187"/>
      <c r="FCO23" s="187"/>
      <c r="FCP23" s="187"/>
      <c r="FCQ23" s="187"/>
      <c r="FCR23" s="187"/>
      <c r="FCS23" s="187"/>
      <c r="FCT23" s="187"/>
      <c r="FCU23" s="187"/>
      <c r="FCV23" s="187"/>
      <c r="FCW23" s="187"/>
      <c r="FCX23" s="187"/>
      <c r="FCY23" s="187"/>
      <c r="FCZ23" s="187"/>
      <c r="FDA23" s="187"/>
      <c r="FDB23" s="187"/>
      <c r="FDC23" s="187"/>
      <c r="FDD23" s="187"/>
      <c r="FDE23" s="187"/>
      <c r="FDF23" s="187"/>
      <c r="FDG23" s="187"/>
      <c r="FDH23" s="187"/>
      <c r="FDI23" s="187"/>
      <c r="FDJ23" s="187"/>
      <c r="FDK23" s="187"/>
      <c r="FDL23" s="187"/>
      <c r="FDM23" s="187"/>
      <c r="FDN23" s="187"/>
      <c r="FDO23" s="187"/>
      <c r="FDP23" s="187"/>
      <c r="FDQ23" s="187"/>
      <c r="FDR23" s="187"/>
      <c r="FDS23" s="187"/>
      <c r="FDT23" s="187"/>
      <c r="FDU23" s="187"/>
      <c r="FDV23" s="187"/>
      <c r="FDW23" s="187"/>
      <c r="FDX23" s="187"/>
      <c r="FDY23" s="187"/>
      <c r="FDZ23" s="187"/>
      <c r="FEA23" s="187"/>
      <c r="FEB23" s="187"/>
      <c r="FEC23" s="187"/>
      <c r="FED23" s="187"/>
      <c r="FEE23" s="187"/>
      <c r="FEF23" s="187"/>
      <c r="FEG23" s="187"/>
      <c r="FEH23" s="187"/>
      <c r="FEI23" s="187"/>
      <c r="FEJ23" s="187"/>
      <c r="FEK23" s="187"/>
      <c r="FEL23" s="187"/>
      <c r="FEM23" s="187"/>
      <c r="FEN23" s="187"/>
      <c r="FEO23" s="187"/>
      <c r="FEP23" s="187"/>
      <c r="FEQ23" s="187"/>
      <c r="FER23" s="187"/>
      <c r="FES23" s="187"/>
      <c r="FET23" s="187"/>
      <c r="FEU23" s="187"/>
      <c r="FEV23" s="187"/>
      <c r="FEW23" s="187"/>
      <c r="FEX23" s="187"/>
      <c r="FEY23" s="187"/>
      <c r="FEZ23" s="187"/>
      <c r="FFA23" s="187"/>
      <c r="FFB23" s="187"/>
      <c r="FFC23" s="187"/>
      <c r="FFD23" s="187"/>
      <c r="FFE23" s="187"/>
      <c r="FFF23" s="187"/>
      <c r="FFG23" s="187"/>
      <c r="FFH23" s="187"/>
      <c r="FFI23" s="187"/>
      <c r="FFJ23" s="187"/>
      <c r="FFK23" s="187"/>
      <c r="FFL23" s="187"/>
      <c r="FFM23" s="187"/>
      <c r="FFN23" s="187"/>
      <c r="FFO23" s="187"/>
      <c r="FFP23" s="187"/>
      <c r="FFQ23" s="187"/>
      <c r="FFR23" s="187"/>
      <c r="FFS23" s="187"/>
      <c r="FFT23" s="187"/>
      <c r="FFU23" s="187"/>
      <c r="FFV23" s="187"/>
      <c r="FFW23" s="187"/>
      <c r="FFX23" s="187"/>
      <c r="FFY23" s="187"/>
      <c r="FFZ23" s="187"/>
      <c r="FGA23" s="187"/>
      <c r="FGB23" s="187"/>
      <c r="FGC23" s="187"/>
      <c r="FGD23" s="187"/>
      <c r="FGE23" s="187"/>
      <c r="FGF23" s="187"/>
      <c r="FGG23" s="187"/>
      <c r="FGH23" s="187"/>
      <c r="FGI23" s="187"/>
      <c r="FGJ23" s="187"/>
      <c r="FGK23" s="187"/>
      <c r="FGL23" s="187"/>
      <c r="FGM23" s="187"/>
      <c r="FGN23" s="187"/>
      <c r="FGO23" s="187"/>
      <c r="FGP23" s="187"/>
      <c r="FGQ23" s="187"/>
      <c r="FGR23" s="187"/>
      <c r="FGS23" s="187"/>
      <c r="FGT23" s="187"/>
      <c r="FGU23" s="187"/>
      <c r="FGV23" s="187"/>
      <c r="FGW23" s="187"/>
      <c r="FGX23" s="187"/>
      <c r="FGY23" s="187"/>
      <c r="FGZ23" s="187"/>
      <c r="FHA23" s="187"/>
      <c r="FHB23" s="187"/>
      <c r="FHC23" s="187"/>
      <c r="FHD23" s="187"/>
      <c r="FHE23" s="187"/>
      <c r="FHF23" s="187"/>
      <c r="FHG23" s="187"/>
      <c r="FHH23" s="187"/>
      <c r="FHI23" s="187"/>
      <c r="FHJ23" s="187"/>
      <c r="FHK23" s="187"/>
      <c r="FHL23" s="187"/>
      <c r="FHM23" s="187"/>
      <c r="FHN23" s="187"/>
      <c r="FHO23" s="187"/>
      <c r="FHP23" s="187"/>
      <c r="FHQ23" s="187"/>
      <c r="FHR23" s="187"/>
      <c r="FHS23" s="187"/>
      <c r="FHT23" s="187"/>
      <c r="FHU23" s="187"/>
      <c r="FHV23" s="187"/>
      <c r="FHW23" s="187"/>
      <c r="FHX23" s="187"/>
      <c r="FHY23" s="187"/>
      <c r="FHZ23" s="187"/>
      <c r="FIA23" s="187"/>
      <c r="FIB23" s="187"/>
      <c r="FIC23" s="187"/>
      <c r="FID23" s="187"/>
      <c r="FIE23" s="187"/>
      <c r="FIF23" s="187"/>
      <c r="FIG23" s="187"/>
      <c r="FIH23" s="187"/>
      <c r="FII23" s="187"/>
      <c r="FIJ23" s="187"/>
      <c r="FIK23" s="187"/>
      <c r="FIL23" s="187"/>
      <c r="FIM23" s="187"/>
      <c r="FIN23" s="187"/>
      <c r="FIO23" s="187"/>
      <c r="FIP23" s="187"/>
      <c r="FIQ23" s="187"/>
      <c r="FIR23" s="187"/>
      <c r="FIS23" s="187"/>
      <c r="FIT23" s="187"/>
      <c r="FIU23" s="187"/>
      <c r="FIV23" s="187"/>
      <c r="FIW23" s="187"/>
      <c r="FIX23" s="187"/>
      <c r="FIY23" s="187"/>
      <c r="FIZ23" s="187"/>
      <c r="FJA23" s="187"/>
      <c r="FJB23" s="187"/>
      <c r="FJC23" s="187"/>
      <c r="FJD23" s="187"/>
      <c r="FJE23" s="187"/>
      <c r="FJF23" s="187"/>
      <c r="FJG23" s="187"/>
      <c r="FJH23" s="187"/>
      <c r="FJI23" s="187"/>
      <c r="FJJ23" s="187"/>
      <c r="FJK23" s="187"/>
      <c r="FJL23" s="187"/>
      <c r="FJM23" s="187"/>
      <c r="FJN23" s="187"/>
      <c r="FJO23" s="187"/>
      <c r="FJP23" s="187"/>
      <c r="FJQ23" s="187"/>
      <c r="FJR23" s="187"/>
      <c r="FJS23" s="187"/>
      <c r="FJT23" s="187"/>
      <c r="FJU23" s="187"/>
      <c r="FJV23" s="187"/>
      <c r="FJW23" s="187"/>
      <c r="FJX23" s="187"/>
      <c r="FJY23" s="187"/>
      <c r="FJZ23" s="187"/>
      <c r="FKA23" s="187"/>
      <c r="FKB23" s="187"/>
      <c r="FKC23" s="187"/>
      <c r="FKD23" s="187"/>
      <c r="FKE23" s="187"/>
      <c r="FKF23" s="187"/>
      <c r="FKG23" s="187"/>
      <c r="FKH23" s="187"/>
      <c r="FKI23" s="187"/>
      <c r="FKJ23" s="187"/>
      <c r="FKK23" s="187"/>
      <c r="FKL23" s="187"/>
      <c r="FKM23" s="187"/>
      <c r="FKN23" s="187"/>
      <c r="FKO23" s="187"/>
      <c r="FKP23" s="187"/>
      <c r="FKQ23" s="187"/>
      <c r="FKR23" s="187"/>
      <c r="FKS23" s="187"/>
      <c r="FKT23" s="187"/>
      <c r="FKU23" s="187"/>
      <c r="FKV23" s="187"/>
      <c r="FKW23" s="187"/>
      <c r="FKX23" s="187"/>
      <c r="FKY23" s="187"/>
      <c r="FKZ23" s="187"/>
      <c r="FLA23" s="187"/>
      <c r="FLB23" s="187"/>
      <c r="FLC23" s="187"/>
      <c r="FLD23" s="187"/>
      <c r="FLE23" s="187"/>
      <c r="FLF23" s="187"/>
      <c r="FLG23" s="187"/>
      <c r="FLH23" s="187"/>
      <c r="FLI23" s="187"/>
      <c r="FLJ23" s="187"/>
      <c r="FLK23" s="187"/>
      <c r="FLL23" s="187"/>
      <c r="FLM23" s="187"/>
      <c r="FLN23" s="187"/>
      <c r="FLO23" s="187"/>
      <c r="FLP23" s="187"/>
      <c r="FLQ23" s="187"/>
      <c r="FLR23" s="187"/>
      <c r="FLS23" s="187"/>
      <c r="FLT23" s="187"/>
      <c r="FLU23" s="187"/>
      <c r="FLV23" s="187"/>
      <c r="FLW23" s="187"/>
      <c r="FLX23" s="187"/>
      <c r="FLY23" s="187"/>
      <c r="FLZ23" s="187"/>
      <c r="FMA23" s="187"/>
      <c r="FMB23" s="187"/>
      <c r="FMC23" s="187"/>
      <c r="FMD23" s="187"/>
      <c r="FME23" s="187"/>
      <c r="FMF23" s="187"/>
      <c r="FMG23" s="187"/>
      <c r="FMH23" s="187"/>
      <c r="FMI23" s="187"/>
      <c r="FMJ23" s="187"/>
      <c r="FMK23" s="187"/>
      <c r="FML23" s="187"/>
      <c r="FMM23" s="187"/>
      <c r="FMN23" s="187"/>
      <c r="FMO23" s="187"/>
      <c r="FMP23" s="187"/>
      <c r="FMQ23" s="187"/>
      <c r="FMR23" s="187"/>
      <c r="FMS23" s="187"/>
      <c r="FMT23" s="187"/>
      <c r="FMU23" s="187"/>
      <c r="FMV23" s="187"/>
      <c r="FMW23" s="187"/>
      <c r="FMX23" s="187"/>
      <c r="FMY23" s="187"/>
      <c r="FMZ23" s="187"/>
      <c r="FNA23" s="187"/>
      <c r="FNB23" s="187"/>
      <c r="FNC23" s="187"/>
      <c r="FND23" s="187"/>
      <c r="FNE23" s="187"/>
      <c r="FNF23" s="187"/>
      <c r="FNG23" s="187"/>
      <c r="FNH23" s="187"/>
      <c r="FNI23" s="187"/>
      <c r="FNJ23" s="187"/>
      <c r="FNK23" s="187"/>
      <c r="FNL23" s="187"/>
      <c r="FNM23" s="187"/>
      <c r="FNN23" s="187"/>
      <c r="FNO23" s="187"/>
      <c r="FNP23" s="187"/>
      <c r="FNQ23" s="187"/>
      <c r="FNR23" s="187"/>
      <c r="FNS23" s="187"/>
      <c r="FNT23" s="187"/>
      <c r="FNU23" s="187"/>
      <c r="FNV23" s="187"/>
      <c r="FNW23" s="187"/>
      <c r="FNX23" s="187"/>
      <c r="FNY23" s="187"/>
      <c r="FNZ23" s="187"/>
      <c r="FOA23" s="187"/>
      <c r="FOB23" s="187"/>
      <c r="FOC23" s="187"/>
      <c r="FOD23" s="187"/>
      <c r="FOE23" s="187"/>
      <c r="FOF23" s="187"/>
      <c r="FOG23" s="187"/>
      <c r="FOH23" s="187"/>
      <c r="FOI23" s="187"/>
      <c r="FOJ23" s="187"/>
      <c r="FOK23" s="187"/>
      <c r="FOL23" s="187"/>
      <c r="FOM23" s="187"/>
      <c r="FON23" s="187"/>
      <c r="FOO23" s="187"/>
      <c r="FOP23" s="187"/>
      <c r="FOQ23" s="187"/>
      <c r="FOR23" s="187"/>
      <c r="FOS23" s="187"/>
      <c r="FOT23" s="187"/>
      <c r="FOU23" s="187"/>
      <c r="FOV23" s="187"/>
      <c r="FOW23" s="187"/>
      <c r="FOX23" s="187"/>
      <c r="FOY23" s="187"/>
      <c r="FOZ23" s="187"/>
      <c r="FPA23" s="187"/>
      <c r="FPB23" s="187"/>
      <c r="FPC23" s="187"/>
      <c r="FPD23" s="187"/>
      <c r="FPE23" s="187"/>
      <c r="FPF23" s="187"/>
      <c r="FPG23" s="187"/>
      <c r="FPH23" s="187"/>
      <c r="FPI23" s="187"/>
      <c r="FPJ23" s="187"/>
      <c r="FPK23" s="187"/>
      <c r="FPL23" s="187"/>
      <c r="FPM23" s="187"/>
      <c r="FPN23" s="187"/>
      <c r="FPO23" s="187"/>
      <c r="FPP23" s="187"/>
      <c r="FPQ23" s="187"/>
      <c r="FPR23" s="187"/>
      <c r="FPS23" s="187"/>
      <c r="FPT23" s="187"/>
      <c r="FPU23" s="187"/>
      <c r="FPV23" s="187"/>
      <c r="FPW23" s="187"/>
      <c r="FPX23" s="187"/>
      <c r="FPY23" s="187"/>
      <c r="FPZ23" s="187"/>
      <c r="FQA23" s="187"/>
      <c r="FQB23" s="187"/>
      <c r="FQC23" s="187"/>
      <c r="FQD23" s="187"/>
      <c r="FQE23" s="187"/>
      <c r="FQF23" s="187"/>
      <c r="FQG23" s="187"/>
      <c r="FQH23" s="187"/>
      <c r="FQI23" s="187"/>
      <c r="FQJ23" s="187"/>
      <c r="FQK23" s="187"/>
      <c r="FQL23" s="187"/>
      <c r="FQM23" s="187"/>
      <c r="FQN23" s="187"/>
      <c r="FQO23" s="187"/>
      <c r="FQP23" s="187"/>
      <c r="FQQ23" s="187"/>
      <c r="FQR23" s="187"/>
      <c r="FQS23" s="187"/>
      <c r="FQT23" s="187"/>
      <c r="FQU23" s="187"/>
      <c r="FQV23" s="187"/>
      <c r="FQW23" s="187"/>
      <c r="FQX23" s="187"/>
      <c r="FQY23" s="187"/>
      <c r="FQZ23" s="187"/>
      <c r="FRA23" s="187"/>
      <c r="FRB23" s="187"/>
      <c r="FRC23" s="187"/>
      <c r="FRD23" s="187"/>
      <c r="FRE23" s="187"/>
      <c r="FRF23" s="187"/>
      <c r="FRG23" s="187"/>
      <c r="FRH23" s="187"/>
      <c r="FRI23" s="187"/>
      <c r="FRJ23" s="187"/>
      <c r="FRK23" s="187"/>
      <c r="FRL23" s="187"/>
      <c r="FRM23" s="187"/>
      <c r="FRN23" s="187"/>
      <c r="FRO23" s="187"/>
      <c r="FRP23" s="187"/>
      <c r="FRQ23" s="187"/>
      <c r="FRR23" s="187"/>
      <c r="FRS23" s="187"/>
      <c r="FRT23" s="187"/>
      <c r="FRU23" s="187"/>
      <c r="FRV23" s="187"/>
      <c r="FRW23" s="187"/>
      <c r="FRX23" s="187"/>
      <c r="FRY23" s="187"/>
      <c r="FRZ23" s="187"/>
      <c r="FSA23" s="187"/>
      <c r="FSB23" s="187"/>
      <c r="FSC23" s="187"/>
      <c r="FSD23" s="187"/>
      <c r="FSE23" s="187"/>
      <c r="FSF23" s="187"/>
      <c r="FSG23" s="187"/>
      <c r="FSH23" s="187"/>
      <c r="FSI23" s="187"/>
      <c r="FSJ23" s="187"/>
      <c r="FSK23" s="187"/>
      <c r="FSL23" s="187"/>
      <c r="FSM23" s="187"/>
      <c r="FSN23" s="187"/>
      <c r="FSO23" s="187"/>
      <c r="FSP23" s="187"/>
      <c r="FSQ23" s="187"/>
      <c r="FSR23" s="187"/>
      <c r="FSS23" s="187"/>
      <c r="FST23" s="187"/>
      <c r="FSU23" s="187"/>
      <c r="FSV23" s="187"/>
      <c r="FSW23" s="187"/>
      <c r="FSX23" s="187"/>
      <c r="FSY23" s="187"/>
      <c r="FSZ23" s="187"/>
      <c r="FTA23" s="187"/>
      <c r="FTB23" s="187"/>
      <c r="FTC23" s="187"/>
      <c r="FTD23" s="187"/>
      <c r="FTE23" s="187"/>
      <c r="FTF23" s="187"/>
      <c r="FTG23" s="187"/>
      <c r="FTH23" s="187"/>
      <c r="FTI23" s="187"/>
      <c r="FTJ23" s="187"/>
      <c r="FTK23" s="187"/>
      <c r="FTL23" s="187"/>
      <c r="FTM23" s="187"/>
      <c r="FTN23" s="187"/>
      <c r="FTO23" s="187"/>
      <c r="FTP23" s="187"/>
      <c r="FTQ23" s="187"/>
      <c r="FTR23" s="187"/>
      <c r="FTS23" s="187"/>
      <c r="FTT23" s="187"/>
      <c r="FTU23" s="187"/>
      <c r="FTV23" s="187"/>
      <c r="FTW23" s="187"/>
      <c r="FTX23" s="187"/>
      <c r="FTY23" s="187"/>
      <c r="FTZ23" s="187"/>
      <c r="FUA23" s="187"/>
      <c r="FUB23" s="187"/>
      <c r="FUC23" s="187"/>
      <c r="FUD23" s="187"/>
      <c r="FUE23" s="187"/>
      <c r="FUF23" s="187"/>
      <c r="FUG23" s="187"/>
      <c r="FUH23" s="187"/>
      <c r="FUI23" s="187"/>
      <c r="FUJ23" s="187"/>
      <c r="FUK23" s="187"/>
      <c r="FUL23" s="187"/>
      <c r="FUM23" s="187"/>
      <c r="FUN23" s="187"/>
      <c r="FUO23" s="187"/>
      <c r="FUP23" s="187"/>
      <c r="FUQ23" s="187"/>
      <c r="FUR23" s="187"/>
      <c r="FUS23" s="187"/>
      <c r="FUT23" s="187"/>
      <c r="FUU23" s="187"/>
      <c r="FUV23" s="187"/>
      <c r="FUW23" s="187"/>
      <c r="FUX23" s="187"/>
      <c r="FUY23" s="187"/>
      <c r="FUZ23" s="187"/>
      <c r="FVA23" s="187"/>
      <c r="FVB23" s="187"/>
      <c r="FVC23" s="187"/>
      <c r="FVD23" s="187"/>
      <c r="FVE23" s="187"/>
      <c r="FVF23" s="187"/>
      <c r="FVG23" s="187"/>
      <c r="FVH23" s="187"/>
      <c r="FVI23" s="187"/>
      <c r="FVJ23" s="187"/>
      <c r="FVK23" s="187"/>
      <c r="FVL23" s="187"/>
      <c r="FVM23" s="187"/>
      <c r="FVN23" s="187"/>
      <c r="FVO23" s="187"/>
      <c r="FVP23" s="187"/>
      <c r="FVQ23" s="187"/>
      <c r="FVR23" s="187"/>
      <c r="FVS23" s="187"/>
      <c r="FVT23" s="187"/>
      <c r="FVU23" s="187"/>
      <c r="FVV23" s="187"/>
      <c r="FVW23" s="187"/>
      <c r="FVX23" s="187"/>
      <c r="FVY23" s="187"/>
      <c r="FVZ23" s="187"/>
      <c r="FWA23" s="187"/>
      <c r="FWB23" s="187"/>
      <c r="FWC23" s="187"/>
      <c r="FWD23" s="187"/>
      <c r="FWE23" s="187"/>
      <c r="FWF23" s="187"/>
      <c r="FWG23" s="187"/>
      <c r="FWH23" s="187"/>
      <c r="FWI23" s="187"/>
      <c r="FWJ23" s="187"/>
      <c r="FWK23" s="187"/>
      <c r="FWL23" s="187"/>
      <c r="FWM23" s="187"/>
      <c r="FWN23" s="187"/>
      <c r="FWO23" s="187"/>
      <c r="FWP23" s="187"/>
      <c r="FWQ23" s="187"/>
      <c r="FWR23" s="187"/>
      <c r="FWS23" s="187"/>
      <c r="FWT23" s="187"/>
      <c r="FWU23" s="187"/>
      <c r="FWV23" s="187"/>
      <c r="FWW23" s="187"/>
      <c r="FWX23" s="187"/>
      <c r="FWY23" s="187"/>
      <c r="FWZ23" s="187"/>
      <c r="FXA23" s="187"/>
      <c r="FXB23" s="187"/>
      <c r="FXC23" s="187"/>
      <c r="FXD23" s="187"/>
      <c r="FXE23" s="187"/>
      <c r="FXF23" s="187"/>
      <c r="FXG23" s="187"/>
      <c r="FXH23" s="187"/>
      <c r="FXI23" s="187"/>
      <c r="FXJ23" s="187"/>
      <c r="FXK23" s="187"/>
      <c r="FXL23" s="187"/>
      <c r="FXM23" s="187"/>
      <c r="FXN23" s="187"/>
      <c r="FXO23" s="187"/>
      <c r="FXP23" s="187"/>
      <c r="FXQ23" s="187"/>
      <c r="FXR23" s="187"/>
      <c r="FXS23" s="187"/>
      <c r="FXT23" s="187"/>
      <c r="FXU23" s="187"/>
      <c r="FXV23" s="187"/>
      <c r="FXW23" s="187"/>
      <c r="FXX23" s="187"/>
      <c r="FXY23" s="187"/>
      <c r="FXZ23" s="187"/>
      <c r="FYA23" s="187"/>
      <c r="FYB23" s="187"/>
      <c r="FYC23" s="187"/>
      <c r="FYD23" s="187"/>
      <c r="FYE23" s="187"/>
      <c r="FYF23" s="187"/>
      <c r="FYG23" s="187"/>
      <c r="FYH23" s="187"/>
      <c r="FYI23" s="187"/>
      <c r="FYJ23" s="187"/>
      <c r="FYK23" s="187"/>
      <c r="FYL23" s="187"/>
      <c r="FYM23" s="187"/>
      <c r="FYN23" s="187"/>
      <c r="FYO23" s="187"/>
      <c r="FYP23" s="187"/>
      <c r="FYQ23" s="187"/>
      <c r="FYR23" s="187"/>
      <c r="FYS23" s="187"/>
      <c r="FYT23" s="187"/>
      <c r="FYU23" s="187"/>
      <c r="FYV23" s="187"/>
      <c r="FYW23" s="187"/>
      <c r="FYX23" s="187"/>
      <c r="FYY23" s="187"/>
      <c r="FYZ23" s="187"/>
      <c r="FZA23" s="187"/>
      <c r="FZB23" s="187"/>
      <c r="FZC23" s="187"/>
      <c r="FZD23" s="187"/>
      <c r="FZE23" s="187"/>
      <c r="FZF23" s="187"/>
      <c r="FZG23" s="187"/>
      <c r="FZH23" s="187"/>
      <c r="FZI23" s="187"/>
      <c r="FZJ23" s="187"/>
      <c r="FZK23" s="187"/>
      <c r="FZL23" s="187"/>
      <c r="FZM23" s="187"/>
      <c r="FZN23" s="187"/>
      <c r="FZO23" s="187"/>
      <c r="FZP23" s="187"/>
      <c r="FZQ23" s="187"/>
      <c r="FZR23" s="187"/>
      <c r="FZS23" s="187"/>
      <c r="FZT23" s="187"/>
      <c r="FZU23" s="187"/>
      <c r="FZV23" s="187"/>
      <c r="FZW23" s="187"/>
      <c r="FZX23" s="187"/>
      <c r="FZY23" s="187"/>
      <c r="FZZ23" s="187"/>
      <c r="GAA23" s="187"/>
      <c r="GAB23" s="187"/>
      <c r="GAC23" s="187"/>
      <c r="GAD23" s="187"/>
      <c r="GAE23" s="187"/>
      <c r="GAF23" s="187"/>
      <c r="GAG23" s="187"/>
      <c r="GAH23" s="187"/>
      <c r="GAI23" s="187"/>
      <c r="GAJ23" s="187"/>
      <c r="GAK23" s="187"/>
      <c r="GAL23" s="187"/>
      <c r="GAM23" s="187"/>
      <c r="GAN23" s="187"/>
      <c r="GAO23" s="187"/>
      <c r="GAP23" s="187"/>
      <c r="GAQ23" s="187"/>
      <c r="GAR23" s="187"/>
      <c r="GAS23" s="187"/>
      <c r="GAT23" s="187"/>
      <c r="GAU23" s="187"/>
      <c r="GAV23" s="187"/>
      <c r="GAW23" s="187"/>
      <c r="GAX23" s="187"/>
      <c r="GAY23" s="187"/>
      <c r="GAZ23" s="187"/>
      <c r="GBA23" s="187"/>
      <c r="GBB23" s="187"/>
      <c r="GBC23" s="187"/>
      <c r="GBD23" s="187"/>
      <c r="GBE23" s="187"/>
      <c r="GBF23" s="187"/>
      <c r="GBG23" s="187"/>
      <c r="GBH23" s="187"/>
      <c r="GBI23" s="187"/>
      <c r="GBJ23" s="187"/>
      <c r="GBK23" s="187"/>
      <c r="GBL23" s="187"/>
      <c r="GBM23" s="187"/>
      <c r="GBN23" s="187"/>
      <c r="GBO23" s="187"/>
      <c r="GBP23" s="187"/>
      <c r="GBQ23" s="187"/>
      <c r="GBR23" s="187"/>
      <c r="GBS23" s="187"/>
      <c r="GBT23" s="187"/>
      <c r="GBU23" s="187"/>
      <c r="GBV23" s="187"/>
      <c r="GBW23" s="187"/>
      <c r="GBX23" s="187"/>
      <c r="GBY23" s="187"/>
      <c r="GBZ23" s="187"/>
      <c r="GCA23" s="187"/>
      <c r="GCB23" s="187"/>
      <c r="GCC23" s="187"/>
      <c r="GCD23" s="187"/>
      <c r="GCE23" s="187"/>
      <c r="GCF23" s="187"/>
      <c r="GCG23" s="187"/>
      <c r="GCH23" s="187"/>
      <c r="GCI23" s="187"/>
      <c r="GCJ23" s="187"/>
      <c r="GCK23" s="187"/>
      <c r="GCL23" s="187"/>
      <c r="GCM23" s="187"/>
      <c r="GCN23" s="187"/>
      <c r="GCO23" s="187"/>
      <c r="GCP23" s="187"/>
      <c r="GCQ23" s="187"/>
      <c r="GCR23" s="187"/>
      <c r="GCS23" s="187"/>
      <c r="GCT23" s="187"/>
      <c r="GCU23" s="187"/>
      <c r="GCV23" s="187"/>
      <c r="GCW23" s="187"/>
      <c r="GCX23" s="187"/>
      <c r="GCY23" s="187"/>
      <c r="GCZ23" s="187"/>
      <c r="GDA23" s="187"/>
      <c r="GDB23" s="187"/>
      <c r="GDC23" s="187"/>
      <c r="GDD23" s="187"/>
      <c r="GDE23" s="187"/>
      <c r="GDF23" s="187"/>
      <c r="GDG23" s="187"/>
      <c r="GDH23" s="187"/>
      <c r="GDI23" s="187"/>
      <c r="GDJ23" s="187"/>
      <c r="GDK23" s="187"/>
      <c r="GDL23" s="187"/>
      <c r="GDM23" s="187"/>
      <c r="GDN23" s="187"/>
      <c r="GDO23" s="187"/>
      <c r="GDP23" s="187"/>
      <c r="GDQ23" s="187"/>
      <c r="GDR23" s="187"/>
      <c r="GDS23" s="187"/>
      <c r="GDT23" s="187"/>
      <c r="GDU23" s="187"/>
      <c r="GDV23" s="187"/>
      <c r="GDW23" s="187"/>
      <c r="GDX23" s="187"/>
      <c r="GDY23" s="187"/>
      <c r="GDZ23" s="187"/>
      <c r="GEA23" s="187"/>
      <c r="GEB23" s="187"/>
      <c r="GEC23" s="187"/>
      <c r="GED23" s="187"/>
      <c r="GEE23" s="187"/>
      <c r="GEF23" s="187"/>
      <c r="GEG23" s="187"/>
      <c r="GEH23" s="187"/>
      <c r="GEI23" s="187"/>
      <c r="GEJ23" s="187"/>
      <c r="GEK23" s="187"/>
      <c r="GEL23" s="187"/>
      <c r="GEM23" s="187"/>
      <c r="GEN23" s="187"/>
      <c r="GEO23" s="187"/>
      <c r="GEP23" s="187"/>
      <c r="GEQ23" s="187"/>
      <c r="GER23" s="187"/>
      <c r="GES23" s="187"/>
      <c r="GET23" s="187"/>
      <c r="GEU23" s="187"/>
      <c r="GEV23" s="187"/>
      <c r="GEW23" s="187"/>
      <c r="GEX23" s="187"/>
      <c r="GEY23" s="187"/>
      <c r="GEZ23" s="187"/>
      <c r="GFA23" s="187"/>
      <c r="GFB23" s="187"/>
      <c r="GFC23" s="187"/>
      <c r="GFD23" s="187"/>
      <c r="GFE23" s="187"/>
      <c r="GFF23" s="187"/>
      <c r="GFG23" s="187"/>
      <c r="GFH23" s="187"/>
      <c r="GFI23" s="187"/>
      <c r="GFJ23" s="187"/>
      <c r="GFK23" s="187"/>
      <c r="GFL23" s="187"/>
      <c r="GFM23" s="187"/>
      <c r="GFN23" s="187"/>
      <c r="GFO23" s="187"/>
      <c r="GFP23" s="187"/>
      <c r="GFQ23" s="187"/>
      <c r="GFR23" s="187"/>
      <c r="GFS23" s="187"/>
      <c r="GFT23" s="187"/>
      <c r="GFU23" s="187"/>
      <c r="GFV23" s="187"/>
      <c r="GFW23" s="187"/>
      <c r="GFX23" s="187"/>
      <c r="GFY23" s="187"/>
      <c r="GFZ23" s="187"/>
      <c r="GGA23" s="187"/>
      <c r="GGB23" s="187"/>
      <c r="GGC23" s="187"/>
      <c r="GGD23" s="187"/>
      <c r="GGE23" s="187"/>
      <c r="GGF23" s="187"/>
      <c r="GGG23" s="187"/>
      <c r="GGH23" s="187"/>
      <c r="GGI23" s="187"/>
      <c r="GGJ23" s="187"/>
      <c r="GGK23" s="187"/>
      <c r="GGL23" s="187"/>
      <c r="GGM23" s="187"/>
      <c r="GGN23" s="187"/>
      <c r="GGO23" s="187"/>
      <c r="GGP23" s="187"/>
      <c r="GGQ23" s="187"/>
      <c r="GGR23" s="187"/>
      <c r="GGS23" s="187"/>
      <c r="GGT23" s="187"/>
      <c r="GGU23" s="187"/>
      <c r="GGV23" s="187"/>
      <c r="GGW23" s="187"/>
      <c r="GGX23" s="187"/>
      <c r="GGY23" s="187"/>
      <c r="GGZ23" s="187"/>
      <c r="GHA23" s="187"/>
      <c r="GHB23" s="187"/>
      <c r="GHC23" s="187"/>
      <c r="GHD23" s="187"/>
      <c r="GHE23" s="187"/>
      <c r="GHF23" s="187"/>
      <c r="GHG23" s="187"/>
      <c r="GHH23" s="187"/>
      <c r="GHI23" s="187"/>
      <c r="GHJ23" s="187"/>
      <c r="GHK23" s="187"/>
      <c r="GHL23" s="187"/>
      <c r="GHM23" s="187"/>
      <c r="GHN23" s="187"/>
      <c r="GHO23" s="187"/>
      <c r="GHP23" s="187"/>
      <c r="GHQ23" s="187"/>
      <c r="GHR23" s="187"/>
      <c r="GHS23" s="187"/>
      <c r="GHT23" s="187"/>
      <c r="GHU23" s="187"/>
      <c r="GHV23" s="187"/>
      <c r="GHW23" s="187"/>
      <c r="GHX23" s="187"/>
      <c r="GHY23" s="187"/>
      <c r="GHZ23" s="187"/>
      <c r="GIA23" s="187"/>
      <c r="GIB23" s="187"/>
      <c r="GIC23" s="187"/>
      <c r="GID23" s="187"/>
      <c r="GIE23" s="187"/>
      <c r="GIF23" s="187"/>
      <c r="GIG23" s="187"/>
      <c r="GIH23" s="187"/>
      <c r="GII23" s="187"/>
      <c r="GIJ23" s="187"/>
      <c r="GIK23" s="187"/>
      <c r="GIL23" s="187"/>
      <c r="GIM23" s="187"/>
      <c r="GIN23" s="187"/>
      <c r="GIO23" s="187"/>
      <c r="GIP23" s="187"/>
      <c r="GIQ23" s="187"/>
      <c r="GIR23" s="187"/>
      <c r="GIS23" s="187"/>
      <c r="GIT23" s="187"/>
      <c r="GIU23" s="187"/>
      <c r="GIV23" s="187"/>
      <c r="GIW23" s="187"/>
      <c r="GIX23" s="187"/>
      <c r="GIY23" s="187"/>
      <c r="GIZ23" s="187"/>
      <c r="GJA23" s="187"/>
      <c r="GJB23" s="187"/>
      <c r="GJC23" s="187"/>
      <c r="GJD23" s="187"/>
      <c r="GJE23" s="187"/>
      <c r="GJF23" s="187"/>
      <c r="GJG23" s="187"/>
      <c r="GJH23" s="187"/>
      <c r="GJI23" s="187"/>
      <c r="GJJ23" s="187"/>
      <c r="GJK23" s="187"/>
      <c r="GJL23" s="187"/>
      <c r="GJM23" s="187"/>
      <c r="GJN23" s="187"/>
      <c r="GJO23" s="187"/>
      <c r="GJP23" s="187"/>
      <c r="GJQ23" s="187"/>
      <c r="GJR23" s="187"/>
      <c r="GJS23" s="187"/>
      <c r="GJT23" s="187"/>
      <c r="GJU23" s="187"/>
      <c r="GJV23" s="187"/>
      <c r="GJW23" s="187"/>
      <c r="GJX23" s="187"/>
      <c r="GJY23" s="187"/>
      <c r="GJZ23" s="187"/>
      <c r="GKA23" s="187"/>
      <c r="GKB23" s="187"/>
      <c r="GKC23" s="187"/>
      <c r="GKD23" s="187"/>
      <c r="GKE23" s="187"/>
      <c r="GKF23" s="187"/>
      <c r="GKG23" s="187"/>
      <c r="GKH23" s="187"/>
      <c r="GKI23" s="187"/>
      <c r="GKJ23" s="187"/>
      <c r="GKK23" s="187"/>
      <c r="GKL23" s="187"/>
      <c r="GKM23" s="187"/>
      <c r="GKN23" s="187"/>
      <c r="GKO23" s="187"/>
      <c r="GKP23" s="187"/>
      <c r="GKQ23" s="187"/>
      <c r="GKR23" s="187"/>
      <c r="GKS23" s="187"/>
      <c r="GKT23" s="187"/>
      <c r="GKU23" s="187"/>
      <c r="GKV23" s="187"/>
      <c r="GKW23" s="187"/>
      <c r="GKX23" s="187"/>
      <c r="GKY23" s="187"/>
      <c r="GKZ23" s="187"/>
      <c r="GLA23" s="187"/>
      <c r="GLB23" s="187"/>
      <c r="GLC23" s="187"/>
      <c r="GLD23" s="187"/>
      <c r="GLE23" s="187"/>
      <c r="GLF23" s="187"/>
      <c r="GLG23" s="187"/>
      <c r="GLH23" s="187"/>
      <c r="GLI23" s="187"/>
      <c r="GLJ23" s="187"/>
      <c r="GLK23" s="187"/>
      <c r="GLL23" s="187"/>
      <c r="GLM23" s="187"/>
      <c r="GLN23" s="187"/>
      <c r="GLO23" s="187"/>
      <c r="GLP23" s="187"/>
      <c r="GLQ23" s="187"/>
      <c r="GLR23" s="187"/>
      <c r="GLS23" s="187"/>
      <c r="GLT23" s="187"/>
      <c r="GLU23" s="187"/>
      <c r="GLV23" s="187"/>
      <c r="GLW23" s="187"/>
      <c r="GLX23" s="187"/>
      <c r="GLY23" s="187"/>
      <c r="GLZ23" s="187"/>
      <c r="GMA23" s="187"/>
      <c r="GMB23" s="187"/>
      <c r="GMC23" s="187"/>
      <c r="GMD23" s="187"/>
      <c r="GME23" s="187"/>
      <c r="GMF23" s="187"/>
      <c r="GMG23" s="187"/>
      <c r="GMH23" s="187"/>
      <c r="GMI23" s="187"/>
      <c r="GMJ23" s="187"/>
      <c r="GMK23" s="187"/>
      <c r="GML23" s="187"/>
      <c r="GMM23" s="187"/>
      <c r="GMN23" s="187"/>
      <c r="GMO23" s="187"/>
      <c r="GMP23" s="187"/>
      <c r="GMQ23" s="187"/>
      <c r="GMR23" s="187"/>
      <c r="GMS23" s="187"/>
      <c r="GMT23" s="187"/>
      <c r="GMU23" s="187"/>
      <c r="GMV23" s="187"/>
      <c r="GMW23" s="187"/>
      <c r="GMX23" s="187"/>
      <c r="GMY23" s="187"/>
      <c r="GMZ23" s="187"/>
      <c r="GNA23" s="187"/>
      <c r="GNB23" s="187"/>
      <c r="GNC23" s="187"/>
      <c r="GND23" s="187"/>
      <c r="GNE23" s="187"/>
      <c r="GNF23" s="187"/>
      <c r="GNG23" s="187"/>
      <c r="GNH23" s="187"/>
      <c r="GNI23" s="187"/>
      <c r="GNJ23" s="187"/>
      <c r="GNK23" s="187"/>
      <c r="GNL23" s="187"/>
      <c r="GNM23" s="187"/>
      <c r="GNN23" s="187"/>
      <c r="GNO23" s="187"/>
      <c r="GNP23" s="187"/>
      <c r="GNQ23" s="187"/>
      <c r="GNR23" s="187"/>
      <c r="GNS23" s="187"/>
      <c r="GNT23" s="187"/>
      <c r="GNU23" s="187"/>
      <c r="GNV23" s="187"/>
      <c r="GNW23" s="187"/>
      <c r="GNX23" s="187"/>
      <c r="GNY23" s="187"/>
      <c r="GNZ23" s="187"/>
      <c r="GOA23" s="187"/>
      <c r="GOB23" s="187"/>
      <c r="GOC23" s="187"/>
      <c r="GOD23" s="187"/>
      <c r="GOE23" s="187"/>
      <c r="GOF23" s="187"/>
      <c r="GOG23" s="187"/>
      <c r="GOH23" s="187"/>
      <c r="GOI23" s="187"/>
      <c r="GOJ23" s="187"/>
      <c r="GOK23" s="187"/>
      <c r="GOL23" s="187"/>
      <c r="GOM23" s="187"/>
      <c r="GON23" s="187"/>
      <c r="GOO23" s="187"/>
      <c r="GOP23" s="187"/>
      <c r="GOQ23" s="187"/>
      <c r="GOR23" s="187"/>
      <c r="GOS23" s="187"/>
      <c r="GOT23" s="187"/>
      <c r="GOU23" s="187"/>
      <c r="GOV23" s="187"/>
      <c r="GOW23" s="187"/>
      <c r="GOX23" s="187"/>
      <c r="GOY23" s="187"/>
      <c r="GOZ23" s="187"/>
      <c r="GPA23" s="187"/>
      <c r="GPB23" s="187"/>
      <c r="GPC23" s="187"/>
      <c r="GPD23" s="187"/>
      <c r="GPE23" s="187"/>
      <c r="GPF23" s="187"/>
      <c r="GPG23" s="187"/>
      <c r="GPH23" s="187"/>
      <c r="GPI23" s="187"/>
      <c r="GPJ23" s="187"/>
      <c r="GPK23" s="187"/>
      <c r="GPL23" s="187"/>
      <c r="GPM23" s="187"/>
      <c r="GPN23" s="187"/>
      <c r="GPO23" s="187"/>
      <c r="GPP23" s="187"/>
      <c r="GPQ23" s="187"/>
      <c r="GPR23" s="187"/>
      <c r="GPS23" s="187"/>
      <c r="GPT23" s="187"/>
      <c r="GPU23" s="187"/>
      <c r="GPV23" s="187"/>
      <c r="GPW23" s="187"/>
      <c r="GPX23" s="187"/>
      <c r="GPY23" s="187"/>
      <c r="GPZ23" s="187"/>
      <c r="GQA23" s="187"/>
      <c r="GQB23" s="187"/>
      <c r="GQC23" s="187"/>
      <c r="GQD23" s="187"/>
      <c r="GQE23" s="187"/>
      <c r="GQF23" s="187"/>
      <c r="GQG23" s="187"/>
      <c r="GQH23" s="187"/>
      <c r="GQI23" s="187"/>
      <c r="GQJ23" s="187"/>
      <c r="GQK23" s="187"/>
      <c r="GQL23" s="187"/>
      <c r="GQM23" s="187"/>
      <c r="GQN23" s="187"/>
      <c r="GQO23" s="187"/>
      <c r="GQP23" s="187"/>
      <c r="GQQ23" s="187"/>
      <c r="GQR23" s="187"/>
      <c r="GQS23" s="187"/>
      <c r="GQT23" s="187"/>
      <c r="GQU23" s="187"/>
      <c r="GQV23" s="187"/>
      <c r="GQW23" s="187"/>
      <c r="GQX23" s="187"/>
      <c r="GQY23" s="187"/>
      <c r="GQZ23" s="187"/>
      <c r="GRA23" s="187"/>
      <c r="GRB23" s="187"/>
      <c r="GRC23" s="187"/>
      <c r="GRD23" s="187"/>
      <c r="GRE23" s="187"/>
      <c r="GRF23" s="187"/>
      <c r="GRG23" s="187"/>
      <c r="GRH23" s="187"/>
      <c r="GRI23" s="187"/>
      <c r="GRJ23" s="187"/>
      <c r="GRK23" s="187"/>
      <c r="GRL23" s="187"/>
      <c r="GRM23" s="187"/>
      <c r="GRN23" s="187"/>
      <c r="GRO23" s="187"/>
      <c r="GRP23" s="187"/>
      <c r="GRQ23" s="187"/>
      <c r="GRR23" s="187"/>
      <c r="GRS23" s="187"/>
      <c r="GRT23" s="187"/>
      <c r="GRU23" s="187"/>
      <c r="GRV23" s="187"/>
      <c r="GRW23" s="187"/>
      <c r="GRX23" s="187"/>
      <c r="GRY23" s="187"/>
      <c r="GRZ23" s="187"/>
      <c r="GSA23" s="187"/>
      <c r="GSB23" s="187"/>
      <c r="GSC23" s="187"/>
      <c r="GSD23" s="187"/>
      <c r="GSE23" s="187"/>
      <c r="GSF23" s="187"/>
      <c r="GSG23" s="187"/>
      <c r="GSH23" s="187"/>
      <c r="GSI23" s="187"/>
      <c r="GSJ23" s="187"/>
      <c r="GSK23" s="187"/>
      <c r="GSL23" s="187"/>
      <c r="GSM23" s="187"/>
      <c r="GSN23" s="187"/>
      <c r="GSO23" s="187"/>
      <c r="GSP23" s="187"/>
      <c r="GSQ23" s="187"/>
      <c r="GSR23" s="187"/>
      <c r="GSS23" s="187"/>
      <c r="GST23" s="187"/>
      <c r="GSU23" s="187"/>
      <c r="GSV23" s="187"/>
      <c r="GSW23" s="187"/>
      <c r="GSX23" s="187"/>
      <c r="GSY23" s="187"/>
      <c r="GSZ23" s="187"/>
      <c r="GTA23" s="187"/>
      <c r="GTB23" s="187"/>
      <c r="GTC23" s="187"/>
      <c r="GTD23" s="187"/>
      <c r="GTE23" s="187"/>
      <c r="GTF23" s="187"/>
      <c r="GTG23" s="187"/>
      <c r="GTH23" s="187"/>
      <c r="GTI23" s="187"/>
      <c r="GTJ23" s="187"/>
      <c r="GTK23" s="187"/>
      <c r="GTL23" s="187"/>
      <c r="GTM23" s="187"/>
      <c r="GTN23" s="187"/>
      <c r="GTO23" s="187"/>
      <c r="GTP23" s="187"/>
      <c r="GTQ23" s="187"/>
      <c r="GTR23" s="187"/>
      <c r="GTS23" s="187"/>
      <c r="GTT23" s="187"/>
      <c r="GTU23" s="187"/>
      <c r="GTV23" s="187"/>
      <c r="GTW23" s="187"/>
      <c r="GTX23" s="187"/>
      <c r="GTY23" s="187"/>
      <c r="GTZ23" s="187"/>
      <c r="GUA23" s="187"/>
      <c r="GUB23" s="187"/>
      <c r="GUC23" s="187"/>
      <c r="GUD23" s="187"/>
      <c r="GUE23" s="187"/>
      <c r="GUF23" s="187"/>
      <c r="GUG23" s="187"/>
      <c r="GUH23" s="187"/>
      <c r="GUI23" s="187"/>
      <c r="GUJ23" s="187"/>
      <c r="GUK23" s="187"/>
      <c r="GUL23" s="187"/>
      <c r="GUM23" s="187"/>
      <c r="GUN23" s="187"/>
      <c r="GUO23" s="187"/>
      <c r="GUP23" s="187"/>
      <c r="GUQ23" s="187"/>
      <c r="GUR23" s="187"/>
      <c r="GUS23" s="187"/>
      <c r="GUT23" s="187"/>
      <c r="GUU23" s="187"/>
      <c r="GUV23" s="187"/>
      <c r="GUW23" s="187"/>
      <c r="GUX23" s="187"/>
      <c r="GUY23" s="187"/>
      <c r="GUZ23" s="187"/>
      <c r="GVA23" s="187"/>
      <c r="GVB23" s="187"/>
      <c r="GVC23" s="187"/>
      <c r="GVD23" s="187"/>
      <c r="GVE23" s="187"/>
      <c r="GVF23" s="187"/>
      <c r="GVG23" s="187"/>
      <c r="GVH23" s="187"/>
      <c r="GVI23" s="187"/>
      <c r="GVJ23" s="187"/>
      <c r="GVK23" s="187"/>
      <c r="GVL23" s="187"/>
      <c r="GVM23" s="187"/>
      <c r="GVN23" s="187"/>
      <c r="GVO23" s="187"/>
      <c r="GVP23" s="187"/>
      <c r="GVQ23" s="187"/>
      <c r="GVR23" s="187"/>
      <c r="GVS23" s="187"/>
      <c r="GVT23" s="187"/>
      <c r="GVU23" s="187"/>
      <c r="GVV23" s="187"/>
      <c r="GVW23" s="187"/>
      <c r="GVX23" s="187"/>
      <c r="GVY23" s="187"/>
      <c r="GVZ23" s="187"/>
      <c r="GWA23" s="187"/>
      <c r="GWB23" s="187"/>
      <c r="GWC23" s="187"/>
      <c r="GWD23" s="187"/>
      <c r="GWE23" s="187"/>
      <c r="GWF23" s="187"/>
      <c r="GWG23" s="187"/>
      <c r="GWH23" s="187"/>
      <c r="GWI23" s="187"/>
      <c r="GWJ23" s="187"/>
      <c r="GWK23" s="187"/>
      <c r="GWL23" s="187"/>
      <c r="GWM23" s="187"/>
      <c r="GWN23" s="187"/>
      <c r="GWO23" s="187"/>
      <c r="GWP23" s="187"/>
      <c r="GWQ23" s="187"/>
      <c r="GWR23" s="187"/>
      <c r="GWS23" s="187"/>
      <c r="GWT23" s="187"/>
      <c r="GWU23" s="187"/>
      <c r="GWV23" s="187"/>
      <c r="GWW23" s="187"/>
      <c r="GWX23" s="187"/>
      <c r="GWY23" s="187"/>
      <c r="GWZ23" s="187"/>
      <c r="GXA23" s="187"/>
      <c r="GXB23" s="187"/>
      <c r="GXC23" s="187"/>
      <c r="GXD23" s="187"/>
      <c r="GXE23" s="187"/>
      <c r="GXF23" s="187"/>
      <c r="GXG23" s="187"/>
      <c r="GXH23" s="187"/>
      <c r="GXI23" s="187"/>
      <c r="GXJ23" s="187"/>
      <c r="GXK23" s="187"/>
      <c r="GXL23" s="187"/>
      <c r="GXM23" s="187"/>
      <c r="GXN23" s="187"/>
      <c r="GXO23" s="187"/>
      <c r="GXP23" s="187"/>
      <c r="GXQ23" s="187"/>
      <c r="GXR23" s="187"/>
      <c r="GXS23" s="187"/>
      <c r="GXT23" s="187"/>
      <c r="GXU23" s="187"/>
      <c r="GXV23" s="187"/>
      <c r="GXW23" s="187"/>
      <c r="GXX23" s="187"/>
      <c r="GXY23" s="187"/>
      <c r="GXZ23" s="187"/>
      <c r="GYA23" s="187"/>
      <c r="GYB23" s="187"/>
      <c r="GYC23" s="187"/>
      <c r="GYD23" s="187"/>
      <c r="GYE23" s="187"/>
      <c r="GYF23" s="187"/>
      <c r="GYG23" s="187"/>
      <c r="GYH23" s="187"/>
      <c r="GYI23" s="187"/>
      <c r="GYJ23" s="187"/>
      <c r="GYK23" s="187"/>
      <c r="GYL23" s="187"/>
      <c r="GYM23" s="187"/>
      <c r="GYN23" s="187"/>
      <c r="GYO23" s="187"/>
      <c r="GYP23" s="187"/>
      <c r="GYQ23" s="187"/>
      <c r="GYR23" s="187"/>
      <c r="GYS23" s="187"/>
      <c r="GYT23" s="187"/>
      <c r="GYU23" s="187"/>
      <c r="GYV23" s="187"/>
      <c r="GYW23" s="187"/>
      <c r="GYX23" s="187"/>
      <c r="GYY23" s="187"/>
      <c r="GYZ23" s="187"/>
      <c r="GZA23" s="187"/>
      <c r="GZB23" s="187"/>
      <c r="GZC23" s="187"/>
      <c r="GZD23" s="187"/>
      <c r="GZE23" s="187"/>
      <c r="GZF23" s="187"/>
      <c r="GZG23" s="187"/>
      <c r="GZH23" s="187"/>
      <c r="GZI23" s="187"/>
      <c r="GZJ23" s="187"/>
      <c r="GZK23" s="187"/>
      <c r="GZL23" s="187"/>
      <c r="GZM23" s="187"/>
      <c r="GZN23" s="187"/>
      <c r="GZO23" s="187"/>
      <c r="GZP23" s="187"/>
      <c r="GZQ23" s="187"/>
      <c r="GZR23" s="187"/>
      <c r="GZS23" s="187"/>
      <c r="GZT23" s="187"/>
      <c r="GZU23" s="187"/>
      <c r="GZV23" s="187"/>
      <c r="GZW23" s="187"/>
      <c r="GZX23" s="187"/>
      <c r="GZY23" s="187"/>
      <c r="GZZ23" s="187"/>
      <c r="HAA23" s="187"/>
      <c r="HAB23" s="187"/>
      <c r="HAC23" s="187"/>
      <c r="HAD23" s="187"/>
      <c r="HAE23" s="187"/>
      <c r="HAF23" s="187"/>
      <c r="HAG23" s="187"/>
      <c r="HAH23" s="187"/>
      <c r="HAI23" s="187"/>
      <c r="HAJ23" s="187"/>
      <c r="HAK23" s="187"/>
      <c r="HAL23" s="187"/>
      <c r="HAM23" s="187"/>
      <c r="HAN23" s="187"/>
      <c r="HAO23" s="187"/>
      <c r="HAP23" s="187"/>
      <c r="HAQ23" s="187"/>
      <c r="HAR23" s="187"/>
      <c r="HAS23" s="187"/>
      <c r="HAT23" s="187"/>
      <c r="HAU23" s="187"/>
      <c r="HAV23" s="187"/>
      <c r="HAW23" s="187"/>
      <c r="HAX23" s="187"/>
      <c r="HAY23" s="187"/>
      <c r="HAZ23" s="187"/>
      <c r="HBA23" s="187"/>
      <c r="HBB23" s="187"/>
      <c r="HBC23" s="187"/>
      <c r="HBD23" s="187"/>
      <c r="HBE23" s="187"/>
      <c r="HBF23" s="187"/>
      <c r="HBG23" s="187"/>
      <c r="HBH23" s="187"/>
      <c r="HBI23" s="187"/>
      <c r="HBJ23" s="187"/>
      <c r="HBK23" s="187"/>
      <c r="HBL23" s="187"/>
      <c r="HBM23" s="187"/>
      <c r="HBN23" s="187"/>
      <c r="HBO23" s="187"/>
      <c r="HBP23" s="187"/>
      <c r="HBQ23" s="187"/>
      <c r="HBR23" s="187"/>
      <c r="HBS23" s="187"/>
      <c r="HBT23" s="187"/>
      <c r="HBU23" s="187"/>
      <c r="HBV23" s="187"/>
      <c r="HBW23" s="187"/>
      <c r="HBX23" s="187"/>
      <c r="HBY23" s="187"/>
      <c r="HBZ23" s="187"/>
      <c r="HCA23" s="187"/>
      <c r="HCB23" s="187"/>
      <c r="HCC23" s="187"/>
      <c r="HCD23" s="187"/>
      <c r="HCE23" s="187"/>
      <c r="HCF23" s="187"/>
      <c r="HCG23" s="187"/>
      <c r="HCH23" s="187"/>
      <c r="HCI23" s="187"/>
      <c r="HCJ23" s="187"/>
      <c r="HCK23" s="187"/>
      <c r="HCL23" s="187"/>
      <c r="HCM23" s="187"/>
      <c r="HCN23" s="187"/>
      <c r="HCO23" s="187"/>
      <c r="HCP23" s="187"/>
      <c r="HCQ23" s="187"/>
      <c r="HCR23" s="187"/>
      <c r="HCS23" s="187"/>
      <c r="HCT23" s="187"/>
      <c r="HCU23" s="187"/>
      <c r="HCV23" s="187"/>
      <c r="HCW23" s="187"/>
      <c r="HCX23" s="187"/>
      <c r="HCY23" s="187"/>
      <c r="HCZ23" s="187"/>
      <c r="HDA23" s="187"/>
      <c r="HDB23" s="187"/>
      <c r="HDC23" s="187"/>
      <c r="HDD23" s="187"/>
      <c r="HDE23" s="187"/>
      <c r="HDF23" s="187"/>
      <c r="HDG23" s="187"/>
      <c r="HDH23" s="187"/>
      <c r="HDI23" s="187"/>
      <c r="HDJ23" s="187"/>
      <c r="HDK23" s="187"/>
      <c r="HDL23" s="187"/>
      <c r="HDM23" s="187"/>
      <c r="HDN23" s="187"/>
      <c r="HDO23" s="187"/>
      <c r="HDP23" s="187"/>
      <c r="HDQ23" s="187"/>
      <c r="HDR23" s="187"/>
      <c r="HDS23" s="187"/>
      <c r="HDT23" s="187"/>
      <c r="HDU23" s="187"/>
      <c r="HDV23" s="187"/>
      <c r="HDW23" s="187"/>
      <c r="HDX23" s="187"/>
      <c r="HDY23" s="187"/>
      <c r="HDZ23" s="187"/>
      <c r="HEA23" s="187"/>
      <c r="HEB23" s="187"/>
      <c r="HEC23" s="187"/>
      <c r="HED23" s="187"/>
      <c r="HEE23" s="187"/>
      <c r="HEF23" s="187"/>
      <c r="HEG23" s="187"/>
      <c r="HEH23" s="187"/>
      <c r="HEI23" s="187"/>
      <c r="HEJ23" s="187"/>
      <c r="HEK23" s="187"/>
      <c r="HEL23" s="187"/>
      <c r="HEM23" s="187"/>
      <c r="HEN23" s="187"/>
      <c r="HEO23" s="187"/>
      <c r="HEP23" s="187"/>
      <c r="HEQ23" s="187"/>
      <c r="HER23" s="187"/>
      <c r="HES23" s="187"/>
      <c r="HET23" s="187"/>
      <c r="HEU23" s="187"/>
      <c r="HEV23" s="187"/>
      <c r="HEW23" s="187"/>
      <c r="HEX23" s="187"/>
      <c r="HEY23" s="187"/>
      <c r="HEZ23" s="187"/>
      <c r="HFA23" s="187"/>
      <c r="HFB23" s="187"/>
      <c r="HFC23" s="187"/>
      <c r="HFD23" s="187"/>
      <c r="HFE23" s="187"/>
      <c r="HFF23" s="187"/>
      <c r="HFG23" s="187"/>
      <c r="HFH23" s="187"/>
      <c r="HFI23" s="187"/>
      <c r="HFJ23" s="187"/>
      <c r="HFK23" s="187"/>
      <c r="HFL23" s="187"/>
      <c r="HFM23" s="187"/>
      <c r="HFN23" s="187"/>
      <c r="HFO23" s="187"/>
      <c r="HFP23" s="187"/>
      <c r="HFQ23" s="187"/>
      <c r="HFR23" s="187"/>
      <c r="HFS23" s="187"/>
      <c r="HFT23" s="187"/>
      <c r="HFU23" s="187"/>
      <c r="HFV23" s="187"/>
      <c r="HFW23" s="187"/>
      <c r="HFX23" s="187"/>
      <c r="HFY23" s="187"/>
      <c r="HFZ23" s="187"/>
      <c r="HGA23" s="187"/>
      <c r="HGB23" s="187"/>
      <c r="HGC23" s="187"/>
      <c r="HGD23" s="187"/>
      <c r="HGE23" s="187"/>
      <c r="HGF23" s="187"/>
      <c r="HGG23" s="187"/>
      <c r="HGH23" s="187"/>
      <c r="HGI23" s="187"/>
      <c r="HGJ23" s="187"/>
      <c r="HGK23" s="187"/>
      <c r="HGL23" s="187"/>
      <c r="HGM23" s="187"/>
      <c r="HGN23" s="187"/>
      <c r="HGO23" s="187"/>
      <c r="HGP23" s="187"/>
      <c r="HGQ23" s="187"/>
      <c r="HGR23" s="187"/>
      <c r="HGS23" s="187"/>
      <c r="HGT23" s="187"/>
      <c r="HGU23" s="187"/>
      <c r="HGV23" s="187"/>
      <c r="HGW23" s="187"/>
      <c r="HGX23" s="187"/>
      <c r="HGY23" s="187"/>
      <c r="HGZ23" s="187"/>
      <c r="HHA23" s="187"/>
      <c r="HHB23" s="187"/>
      <c r="HHC23" s="187"/>
      <c r="HHD23" s="187"/>
      <c r="HHE23" s="187"/>
      <c r="HHF23" s="187"/>
      <c r="HHG23" s="187"/>
      <c r="HHH23" s="187"/>
      <c r="HHI23" s="187"/>
      <c r="HHJ23" s="187"/>
      <c r="HHK23" s="187"/>
      <c r="HHL23" s="187"/>
      <c r="HHM23" s="187"/>
      <c r="HHN23" s="187"/>
      <c r="HHO23" s="187"/>
      <c r="HHP23" s="187"/>
      <c r="HHQ23" s="187"/>
      <c r="HHR23" s="187"/>
      <c r="HHS23" s="187"/>
      <c r="HHT23" s="187"/>
      <c r="HHU23" s="187"/>
      <c r="HHV23" s="187"/>
      <c r="HHW23" s="187"/>
      <c r="HHX23" s="187"/>
      <c r="HHY23" s="187"/>
      <c r="HHZ23" s="187"/>
      <c r="HIA23" s="187"/>
      <c r="HIB23" s="187"/>
      <c r="HIC23" s="187"/>
      <c r="HID23" s="187"/>
      <c r="HIE23" s="187"/>
      <c r="HIF23" s="187"/>
      <c r="HIG23" s="187"/>
      <c r="HIH23" s="187"/>
      <c r="HII23" s="187"/>
      <c r="HIJ23" s="187"/>
      <c r="HIK23" s="187"/>
      <c r="HIL23" s="187"/>
      <c r="HIM23" s="187"/>
      <c r="HIN23" s="187"/>
      <c r="HIO23" s="187"/>
      <c r="HIP23" s="187"/>
      <c r="HIQ23" s="187"/>
      <c r="HIR23" s="187"/>
      <c r="HIS23" s="187"/>
      <c r="HIT23" s="187"/>
      <c r="HIU23" s="187"/>
      <c r="HIV23" s="187"/>
      <c r="HIW23" s="187"/>
      <c r="HIX23" s="187"/>
      <c r="HIY23" s="187"/>
      <c r="HIZ23" s="187"/>
      <c r="HJA23" s="187"/>
      <c r="HJB23" s="187"/>
      <c r="HJC23" s="187"/>
      <c r="HJD23" s="187"/>
      <c r="HJE23" s="187"/>
      <c r="HJF23" s="187"/>
      <c r="HJG23" s="187"/>
      <c r="HJH23" s="187"/>
      <c r="HJI23" s="187"/>
      <c r="HJJ23" s="187"/>
      <c r="HJK23" s="187"/>
      <c r="HJL23" s="187"/>
      <c r="HJM23" s="187"/>
      <c r="HJN23" s="187"/>
      <c r="HJO23" s="187"/>
      <c r="HJP23" s="187"/>
      <c r="HJQ23" s="187"/>
      <c r="HJR23" s="187"/>
      <c r="HJS23" s="187"/>
      <c r="HJT23" s="187"/>
      <c r="HJU23" s="187"/>
      <c r="HJV23" s="187"/>
      <c r="HJW23" s="187"/>
      <c r="HJX23" s="187"/>
      <c r="HJY23" s="187"/>
      <c r="HJZ23" s="187"/>
      <c r="HKA23" s="187"/>
      <c r="HKB23" s="187"/>
      <c r="HKC23" s="187"/>
      <c r="HKD23" s="187"/>
      <c r="HKE23" s="187"/>
      <c r="HKF23" s="187"/>
      <c r="HKG23" s="187"/>
      <c r="HKH23" s="187"/>
      <c r="HKI23" s="187"/>
      <c r="HKJ23" s="187"/>
      <c r="HKK23" s="187"/>
      <c r="HKL23" s="187"/>
      <c r="HKM23" s="187"/>
      <c r="HKN23" s="187"/>
      <c r="HKO23" s="187"/>
      <c r="HKP23" s="187"/>
      <c r="HKQ23" s="187"/>
      <c r="HKR23" s="187"/>
      <c r="HKS23" s="187"/>
      <c r="HKT23" s="187"/>
      <c r="HKU23" s="187"/>
      <c r="HKV23" s="187"/>
      <c r="HKW23" s="187"/>
      <c r="HKX23" s="187"/>
      <c r="HKY23" s="187"/>
      <c r="HKZ23" s="187"/>
      <c r="HLA23" s="187"/>
      <c r="HLB23" s="187"/>
      <c r="HLC23" s="187"/>
      <c r="HLD23" s="187"/>
      <c r="HLE23" s="187"/>
      <c r="HLF23" s="187"/>
      <c r="HLG23" s="187"/>
      <c r="HLH23" s="187"/>
      <c r="HLI23" s="187"/>
      <c r="HLJ23" s="187"/>
      <c r="HLK23" s="187"/>
      <c r="HLL23" s="187"/>
      <c r="HLM23" s="187"/>
      <c r="HLN23" s="187"/>
      <c r="HLO23" s="187"/>
      <c r="HLP23" s="187"/>
      <c r="HLQ23" s="187"/>
      <c r="HLR23" s="187"/>
      <c r="HLS23" s="187"/>
      <c r="HLT23" s="187"/>
      <c r="HLU23" s="187"/>
      <c r="HLV23" s="187"/>
      <c r="HLW23" s="187"/>
      <c r="HLX23" s="187"/>
      <c r="HLY23" s="187"/>
      <c r="HLZ23" s="187"/>
      <c r="HMA23" s="187"/>
      <c r="HMB23" s="187"/>
      <c r="HMC23" s="187"/>
      <c r="HMD23" s="187"/>
      <c r="HME23" s="187"/>
      <c r="HMF23" s="187"/>
      <c r="HMG23" s="187"/>
      <c r="HMH23" s="187"/>
      <c r="HMI23" s="187"/>
      <c r="HMJ23" s="187"/>
      <c r="HMK23" s="187"/>
      <c r="HML23" s="187"/>
      <c r="HMM23" s="187"/>
      <c r="HMN23" s="187"/>
      <c r="HMO23" s="187"/>
      <c r="HMP23" s="187"/>
      <c r="HMQ23" s="187"/>
      <c r="HMR23" s="187"/>
      <c r="HMS23" s="187"/>
      <c r="HMT23" s="187"/>
      <c r="HMU23" s="187"/>
      <c r="HMV23" s="187"/>
      <c r="HMW23" s="187"/>
      <c r="HMX23" s="187"/>
      <c r="HMY23" s="187"/>
      <c r="HMZ23" s="187"/>
      <c r="HNA23" s="187"/>
      <c r="HNB23" s="187"/>
      <c r="HNC23" s="187"/>
      <c r="HND23" s="187"/>
      <c r="HNE23" s="187"/>
      <c r="HNF23" s="187"/>
      <c r="HNG23" s="187"/>
      <c r="HNH23" s="187"/>
      <c r="HNI23" s="187"/>
      <c r="HNJ23" s="187"/>
      <c r="HNK23" s="187"/>
      <c r="HNL23" s="187"/>
      <c r="HNM23" s="187"/>
      <c r="HNN23" s="187"/>
      <c r="HNO23" s="187"/>
      <c r="HNP23" s="187"/>
      <c r="HNQ23" s="187"/>
      <c r="HNR23" s="187"/>
      <c r="HNS23" s="187"/>
      <c r="HNT23" s="187"/>
      <c r="HNU23" s="187"/>
      <c r="HNV23" s="187"/>
      <c r="HNW23" s="187"/>
      <c r="HNX23" s="187"/>
      <c r="HNY23" s="187"/>
      <c r="HNZ23" s="187"/>
      <c r="HOA23" s="187"/>
      <c r="HOB23" s="187"/>
      <c r="HOC23" s="187"/>
      <c r="HOD23" s="187"/>
      <c r="HOE23" s="187"/>
      <c r="HOF23" s="187"/>
      <c r="HOG23" s="187"/>
      <c r="HOH23" s="187"/>
      <c r="HOI23" s="187"/>
      <c r="HOJ23" s="187"/>
      <c r="HOK23" s="187"/>
      <c r="HOL23" s="187"/>
      <c r="HOM23" s="187"/>
      <c r="HON23" s="187"/>
      <c r="HOO23" s="187"/>
      <c r="HOP23" s="187"/>
      <c r="HOQ23" s="187"/>
      <c r="HOR23" s="187"/>
      <c r="HOS23" s="187"/>
      <c r="HOT23" s="187"/>
      <c r="HOU23" s="187"/>
      <c r="HOV23" s="187"/>
      <c r="HOW23" s="187"/>
      <c r="HOX23" s="187"/>
      <c r="HOY23" s="187"/>
      <c r="HOZ23" s="187"/>
      <c r="HPA23" s="187"/>
      <c r="HPB23" s="187"/>
      <c r="HPC23" s="187"/>
      <c r="HPD23" s="187"/>
      <c r="HPE23" s="187"/>
      <c r="HPF23" s="187"/>
      <c r="HPG23" s="187"/>
      <c r="HPH23" s="187"/>
      <c r="HPI23" s="187"/>
      <c r="HPJ23" s="187"/>
      <c r="HPK23" s="187"/>
      <c r="HPL23" s="187"/>
      <c r="HPM23" s="187"/>
      <c r="HPN23" s="187"/>
      <c r="HPO23" s="187"/>
      <c r="HPP23" s="187"/>
      <c r="HPQ23" s="187"/>
      <c r="HPR23" s="187"/>
      <c r="HPS23" s="187"/>
      <c r="HPT23" s="187"/>
      <c r="HPU23" s="187"/>
      <c r="HPV23" s="187"/>
      <c r="HPW23" s="187"/>
      <c r="HPX23" s="187"/>
      <c r="HPY23" s="187"/>
      <c r="HPZ23" s="187"/>
      <c r="HQA23" s="187"/>
      <c r="HQB23" s="187"/>
      <c r="HQC23" s="187"/>
      <c r="HQD23" s="187"/>
      <c r="HQE23" s="187"/>
      <c r="HQF23" s="187"/>
      <c r="HQG23" s="187"/>
      <c r="HQH23" s="187"/>
      <c r="HQI23" s="187"/>
      <c r="HQJ23" s="187"/>
      <c r="HQK23" s="187"/>
      <c r="HQL23" s="187"/>
      <c r="HQM23" s="187"/>
      <c r="HQN23" s="187"/>
      <c r="HQO23" s="187"/>
      <c r="HQP23" s="187"/>
      <c r="HQQ23" s="187"/>
      <c r="HQR23" s="187"/>
      <c r="HQS23" s="187"/>
      <c r="HQT23" s="187"/>
      <c r="HQU23" s="187"/>
      <c r="HQV23" s="187"/>
      <c r="HQW23" s="187"/>
      <c r="HQX23" s="187"/>
      <c r="HQY23" s="187"/>
      <c r="HQZ23" s="187"/>
      <c r="HRA23" s="187"/>
      <c r="HRB23" s="187"/>
      <c r="HRC23" s="187"/>
      <c r="HRD23" s="187"/>
      <c r="HRE23" s="187"/>
      <c r="HRF23" s="187"/>
      <c r="HRG23" s="187"/>
      <c r="HRH23" s="187"/>
      <c r="HRI23" s="187"/>
      <c r="HRJ23" s="187"/>
      <c r="HRK23" s="187"/>
      <c r="HRL23" s="187"/>
      <c r="HRM23" s="187"/>
      <c r="HRN23" s="187"/>
      <c r="HRO23" s="187"/>
      <c r="HRP23" s="187"/>
      <c r="HRQ23" s="187"/>
      <c r="HRR23" s="187"/>
      <c r="HRS23" s="187"/>
      <c r="HRT23" s="187"/>
      <c r="HRU23" s="187"/>
      <c r="HRV23" s="187"/>
      <c r="HRW23" s="187"/>
      <c r="HRX23" s="187"/>
      <c r="HRY23" s="187"/>
      <c r="HRZ23" s="187"/>
      <c r="HSA23" s="187"/>
      <c r="HSB23" s="187"/>
      <c r="HSC23" s="187"/>
      <c r="HSD23" s="187"/>
      <c r="HSE23" s="187"/>
      <c r="HSF23" s="187"/>
      <c r="HSG23" s="187"/>
      <c r="HSH23" s="187"/>
      <c r="HSI23" s="187"/>
      <c r="HSJ23" s="187"/>
      <c r="HSK23" s="187"/>
      <c r="HSL23" s="187"/>
      <c r="HSM23" s="187"/>
      <c r="HSN23" s="187"/>
      <c r="HSO23" s="187"/>
      <c r="HSP23" s="187"/>
      <c r="HSQ23" s="187"/>
      <c r="HSR23" s="187"/>
      <c r="HSS23" s="187"/>
      <c r="HST23" s="187"/>
      <c r="HSU23" s="187"/>
      <c r="HSV23" s="187"/>
      <c r="HSW23" s="187"/>
      <c r="HSX23" s="187"/>
      <c r="HSY23" s="187"/>
      <c r="HSZ23" s="187"/>
      <c r="HTA23" s="187"/>
      <c r="HTB23" s="187"/>
      <c r="HTC23" s="187"/>
      <c r="HTD23" s="187"/>
      <c r="HTE23" s="187"/>
      <c r="HTF23" s="187"/>
      <c r="HTG23" s="187"/>
      <c r="HTH23" s="187"/>
      <c r="HTI23" s="187"/>
      <c r="HTJ23" s="187"/>
      <c r="HTK23" s="187"/>
      <c r="HTL23" s="187"/>
      <c r="HTM23" s="187"/>
      <c r="HTN23" s="187"/>
      <c r="HTO23" s="187"/>
      <c r="HTP23" s="187"/>
      <c r="HTQ23" s="187"/>
      <c r="HTR23" s="187"/>
      <c r="HTS23" s="187"/>
      <c r="HTT23" s="187"/>
      <c r="HTU23" s="187"/>
      <c r="HTV23" s="187"/>
      <c r="HTW23" s="187"/>
      <c r="HTX23" s="187"/>
      <c r="HTY23" s="187"/>
      <c r="HTZ23" s="187"/>
      <c r="HUA23" s="187"/>
      <c r="HUB23" s="187"/>
      <c r="HUC23" s="187"/>
      <c r="HUD23" s="187"/>
      <c r="HUE23" s="187"/>
      <c r="HUF23" s="187"/>
      <c r="HUG23" s="187"/>
      <c r="HUH23" s="187"/>
      <c r="HUI23" s="187"/>
      <c r="HUJ23" s="187"/>
      <c r="HUK23" s="187"/>
      <c r="HUL23" s="187"/>
      <c r="HUM23" s="187"/>
      <c r="HUN23" s="187"/>
      <c r="HUO23" s="187"/>
      <c r="HUP23" s="187"/>
      <c r="HUQ23" s="187"/>
      <c r="HUR23" s="187"/>
      <c r="HUS23" s="187"/>
      <c r="HUT23" s="187"/>
      <c r="HUU23" s="187"/>
      <c r="HUV23" s="187"/>
      <c r="HUW23" s="187"/>
      <c r="HUX23" s="187"/>
      <c r="HUY23" s="187"/>
      <c r="HUZ23" s="187"/>
      <c r="HVA23" s="187"/>
      <c r="HVB23" s="187"/>
      <c r="HVC23" s="187"/>
      <c r="HVD23" s="187"/>
      <c r="HVE23" s="187"/>
      <c r="HVF23" s="187"/>
      <c r="HVG23" s="187"/>
      <c r="HVH23" s="187"/>
      <c r="HVI23" s="187"/>
      <c r="HVJ23" s="187"/>
      <c r="HVK23" s="187"/>
      <c r="HVL23" s="187"/>
      <c r="HVM23" s="187"/>
      <c r="HVN23" s="187"/>
      <c r="HVO23" s="187"/>
      <c r="HVP23" s="187"/>
      <c r="HVQ23" s="187"/>
      <c r="HVR23" s="187"/>
      <c r="HVS23" s="187"/>
      <c r="HVT23" s="187"/>
      <c r="HVU23" s="187"/>
      <c r="HVV23" s="187"/>
      <c r="HVW23" s="187"/>
      <c r="HVX23" s="187"/>
      <c r="HVY23" s="187"/>
      <c r="HVZ23" s="187"/>
      <c r="HWA23" s="187"/>
      <c r="HWB23" s="187"/>
      <c r="HWC23" s="187"/>
      <c r="HWD23" s="187"/>
      <c r="HWE23" s="187"/>
      <c r="HWF23" s="187"/>
      <c r="HWG23" s="187"/>
      <c r="HWH23" s="187"/>
      <c r="HWI23" s="187"/>
      <c r="HWJ23" s="187"/>
      <c r="HWK23" s="187"/>
      <c r="HWL23" s="187"/>
      <c r="HWM23" s="187"/>
      <c r="HWN23" s="187"/>
      <c r="HWO23" s="187"/>
      <c r="HWP23" s="187"/>
      <c r="HWQ23" s="187"/>
      <c r="HWR23" s="187"/>
      <c r="HWS23" s="187"/>
      <c r="HWT23" s="187"/>
      <c r="HWU23" s="187"/>
      <c r="HWV23" s="187"/>
      <c r="HWW23" s="187"/>
      <c r="HWX23" s="187"/>
      <c r="HWY23" s="187"/>
      <c r="HWZ23" s="187"/>
      <c r="HXA23" s="187"/>
      <c r="HXB23" s="187"/>
      <c r="HXC23" s="187"/>
      <c r="HXD23" s="187"/>
      <c r="HXE23" s="187"/>
      <c r="HXF23" s="187"/>
      <c r="HXG23" s="187"/>
      <c r="HXH23" s="187"/>
      <c r="HXI23" s="187"/>
      <c r="HXJ23" s="187"/>
      <c r="HXK23" s="187"/>
      <c r="HXL23" s="187"/>
      <c r="HXM23" s="187"/>
      <c r="HXN23" s="187"/>
      <c r="HXO23" s="187"/>
      <c r="HXP23" s="187"/>
      <c r="HXQ23" s="187"/>
      <c r="HXR23" s="187"/>
      <c r="HXS23" s="187"/>
      <c r="HXT23" s="187"/>
      <c r="HXU23" s="187"/>
      <c r="HXV23" s="187"/>
      <c r="HXW23" s="187"/>
      <c r="HXX23" s="187"/>
      <c r="HXY23" s="187"/>
      <c r="HXZ23" s="187"/>
      <c r="HYA23" s="187"/>
      <c r="HYB23" s="187"/>
      <c r="HYC23" s="187"/>
      <c r="HYD23" s="187"/>
      <c r="HYE23" s="187"/>
      <c r="HYF23" s="187"/>
      <c r="HYG23" s="187"/>
      <c r="HYH23" s="187"/>
      <c r="HYI23" s="187"/>
      <c r="HYJ23" s="187"/>
      <c r="HYK23" s="187"/>
      <c r="HYL23" s="187"/>
      <c r="HYM23" s="187"/>
      <c r="HYN23" s="187"/>
      <c r="HYO23" s="187"/>
      <c r="HYP23" s="187"/>
      <c r="HYQ23" s="187"/>
      <c r="HYR23" s="187"/>
      <c r="HYS23" s="187"/>
      <c r="HYT23" s="187"/>
      <c r="HYU23" s="187"/>
      <c r="HYV23" s="187"/>
      <c r="HYW23" s="187"/>
      <c r="HYX23" s="187"/>
      <c r="HYY23" s="187"/>
      <c r="HYZ23" s="187"/>
      <c r="HZA23" s="187"/>
      <c r="HZB23" s="187"/>
      <c r="HZC23" s="187"/>
      <c r="HZD23" s="187"/>
      <c r="HZE23" s="187"/>
      <c r="HZF23" s="187"/>
      <c r="HZG23" s="187"/>
      <c r="HZH23" s="187"/>
      <c r="HZI23" s="187"/>
      <c r="HZJ23" s="187"/>
      <c r="HZK23" s="187"/>
      <c r="HZL23" s="187"/>
      <c r="HZM23" s="187"/>
      <c r="HZN23" s="187"/>
      <c r="HZO23" s="187"/>
      <c r="HZP23" s="187"/>
      <c r="HZQ23" s="187"/>
      <c r="HZR23" s="187"/>
      <c r="HZS23" s="187"/>
      <c r="HZT23" s="187"/>
      <c r="HZU23" s="187"/>
      <c r="HZV23" s="187"/>
      <c r="HZW23" s="187"/>
      <c r="HZX23" s="187"/>
      <c r="HZY23" s="187"/>
      <c r="HZZ23" s="187"/>
      <c r="IAA23" s="187"/>
      <c r="IAB23" s="187"/>
      <c r="IAC23" s="187"/>
      <c r="IAD23" s="187"/>
      <c r="IAE23" s="187"/>
      <c r="IAF23" s="187"/>
      <c r="IAG23" s="187"/>
      <c r="IAH23" s="187"/>
      <c r="IAI23" s="187"/>
      <c r="IAJ23" s="187"/>
      <c r="IAK23" s="187"/>
      <c r="IAL23" s="187"/>
      <c r="IAM23" s="187"/>
      <c r="IAN23" s="187"/>
      <c r="IAO23" s="187"/>
      <c r="IAP23" s="187"/>
      <c r="IAQ23" s="187"/>
      <c r="IAR23" s="187"/>
      <c r="IAS23" s="187"/>
      <c r="IAT23" s="187"/>
      <c r="IAU23" s="187"/>
      <c r="IAV23" s="187"/>
      <c r="IAW23" s="187"/>
      <c r="IAX23" s="187"/>
      <c r="IAY23" s="187"/>
      <c r="IAZ23" s="187"/>
      <c r="IBA23" s="187"/>
      <c r="IBB23" s="187"/>
      <c r="IBC23" s="187"/>
      <c r="IBD23" s="187"/>
      <c r="IBE23" s="187"/>
      <c r="IBF23" s="187"/>
      <c r="IBG23" s="187"/>
      <c r="IBH23" s="187"/>
      <c r="IBI23" s="187"/>
      <c r="IBJ23" s="187"/>
      <c r="IBK23" s="187"/>
      <c r="IBL23" s="187"/>
      <c r="IBM23" s="187"/>
      <c r="IBN23" s="187"/>
      <c r="IBO23" s="187"/>
      <c r="IBP23" s="187"/>
      <c r="IBQ23" s="187"/>
      <c r="IBR23" s="187"/>
      <c r="IBS23" s="187"/>
      <c r="IBT23" s="187"/>
      <c r="IBU23" s="187"/>
      <c r="IBV23" s="187"/>
      <c r="IBW23" s="187"/>
      <c r="IBX23" s="187"/>
      <c r="IBY23" s="187"/>
      <c r="IBZ23" s="187"/>
      <c r="ICA23" s="187"/>
      <c r="ICB23" s="187"/>
      <c r="ICC23" s="187"/>
      <c r="ICD23" s="187"/>
      <c r="ICE23" s="187"/>
      <c r="ICF23" s="187"/>
      <c r="ICG23" s="187"/>
      <c r="ICH23" s="187"/>
      <c r="ICI23" s="187"/>
      <c r="ICJ23" s="187"/>
      <c r="ICK23" s="187"/>
      <c r="ICL23" s="187"/>
      <c r="ICM23" s="187"/>
      <c r="ICN23" s="187"/>
      <c r="ICO23" s="187"/>
      <c r="ICP23" s="187"/>
      <c r="ICQ23" s="187"/>
      <c r="ICR23" s="187"/>
      <c r="ICS23" s="187"/>
      <c r="ICT23" s="187"/>
      <c r="ICU23" s="187"/>
      <c r="ICV23" s="187"/>
      <c r="ICW23" s="187"/>
      <c r="ICX23" s="187"/>
      <c r="ICY23" s="187"/>
      <c r="ICZ23" s="187"/>
      <c r="IDA23" s="187"/>
      <c r="IDB23" s="187"/>
      <c r="IDC23" s="187"/>
      <c r="IDD23" s="187"/>
      <c r="IDE23" s="187"/>
      <c r="IDF23" s="187"/>
      <c r="IDG23" s="187"/>
      <c r="IDH23" s="187"/>
      <c r="IDI23" s="187"/>
      <c r="IDJ23" s="187"/>
      <c r="IDK23" s="187"/>
      <c r="IDL23" s="187"/>
      <c r="IDM23" s="187"/>
      <c r="IDN23" s="187"/>
      <c r="IDO23" s="187"/>
      <c r="IDP23" s="187"/>
      <c r="IDQ23" s="187"/>
      <c r="IDR23" s="187"/>
      <c r="IDS23" s="187"/>
      <c r="IDT23" s="187"/>
      <c r="IDU23" s="187"/>
      <c r="IDV23" s="187"/>
      <c r="IDW23" s="187"/>
      <c r="IDX23" s="187"/>
      <c r="IDY23" s="187"/>
      <c r="IDZ23" s="187"/>
      <c r="IEA23" s="187"/>
      <c r="IEB23" s="187"/>
      <c r="IEC23" s="187"/>
      <c r="IED23" s="187"/>
      <c r="IEE23" s="187"/>
      <c r="IEF23" s="187"/>
      <c r="IEG23" s="187"/>
      <c r="IEH23" s="187"/>
      <c r="IEI23" s="187"/>
      <c r="IEJ23" s="187"/>
      <c r="IEK23" s="187"/>
      <c r="IEL23" s="187"/>
      <c r="IEM23" s="187"/>
      <c r="IEN23" s="187"/>
      <c r="IEO23" s="187"/>
      <c r="IEP23" s="187"/>
      <c r="IEQ23" s="187"/>
      <c r="IER23" s="187"/>
      <c r="IES23" s="187"/>
      <c r="IET23" s="187"/>
      <c r="IEU23" s="187"/>
      <c r="IEV23" s="187"/>
      <c r="IEW23" s="187"/>
      <c r="IEX23" s="187"/>
      <c r="IEY23" s="187"/>
      <c r="IEZ23" s="187"/>
      <c r="IFA23" s="187"/>
      <c r="IFB23" s="187"/>
      <c r="IFC23" s="187"/>
      <c r="IFD23" s="187"/>
      <c r="IFE23" s="187"/>
      <c r="IFF23" s="187"/>
      <c r="IFG23" s="187"/>
      <c r="IFH23" s="187"/>
      <c r="IFI23" s="187"/>
      <c r="IFJ23" s="187"/>
      <c r="IFK23" s="187"/>
      <c r="IFL23" s="187"/>
      <c r="IFM23" s="187"/>
      <c r="IFN23" s="187"/>
      <c r="IFO23" s="187"/>
      <c r="IFP23" s="187"/>
      <c r="IFQ23" s="187"/>
      <c r="IFR23" s="187"/>
      <c r="IFS23" s="187"/>
      <c r="IFT23" s="187"/>
      <c r="IFU23" s="187"/>
      <c r="IFV23" s="187"/>
      <c r="IFW23" s="187"/>
      <c r="IFX23" s="187"/>
      <c r="IFY23" s="187"/>
      <c r="IFZ23" s="187"/>
      <c r="IGA23" s="187"/>
      <c r="IGB23" s="187"/>
      <c r="IGC23" s="187"/>
      <c r="IGD23" s="187"/>
      <c r="IGE23" s="187"/>
      <c r="IGF23" s="187"/>
      <c r="IGG23" s="187"/>
      <c r="IGH23" s="187"/>
      <c r="IGI23" s="187"/>
      <c r="IGJ23" s="187"/>
      <c r="IGK23" s="187"/>
      <c r="IGL23" s="187"/>
      <c r="IGM23" s="187"/>
      <c r="IGN23" s="187"/>
      <c r="IGO23" s="187"/>
      <c r="IGP23" s="187"/>
      <c r="IGQ23" s="187"/>
      <c r="IGR23" s="187"/>
      <c r="IGS23" s="187"/>
      <c r="IGT23" s="187"/>
      <c r="IGU23" s="187"/>
      <c r="IGV23" s="187"/>
      <c r="IGW23" s="187"/>
      <c r="IGX23" s="187"/>
      <c r="IGY23" s="187"/>
      <c r="IGZ23" s="187"/>
      <c r="IHA23" s="187"/>
      <c r="IHB23" s="187"/>
      <c r="IHC23" s="187"/>
      <c r="IHD23" s="187"/>
      <c r="IHE23" s="187"/>
      <c r="IHF23" s="187"/>
      <c r="IHG23" s="187"/>
      <c r="IHH23" s="187"/>
      <c r="IHI23" s="187"/>
      <c r="IHJ23" s="187"/>
      <c r="IHK23" s="187"/>
      <c r="IHL23" s="187"/>
      <c r="IHM23" s="187"/>
      <c r="IHN23" s="187"/>
      <c r="IHO23" s="187"/>
      <c r="IHP23" s="187"/>
      <c r="IHQ23" s="187"/>
      <c r="IHR23" s="187"/>
      <c r="IHS23" s="187"/>
      <c r="IHT23" s="187"/>
      <c r="IHU23" s="187"/>
      <c r="IHV23" s="187"/>
      <c r="IHW23" s="187"/>
      <c r="IHX23" s="187"/>
      <c r="IHY23" s="187"/>
      <c r="IHZ23" s="187"/>
      <c r="IIA23" s="187"/>
      <c r="IIB23" s="187"/>
      <c r="IIC23" s="187"/>
      <c r="IID23" s="187"/>
      <c r="IIE23" s="187"/>
      <c r="IIF23" s="187"/>
      <c r="IIG23" s="187"/>
      <c r="IIH23" s="187"/>
      <c r="III23" s="187"/>
      <c r="IIJ23" s="187"/>
      <c r="IIK23" s="187"/>
      <c r="IIL23" s="187"/>
      <c r="IIM23" s="187"/>
      <c r="IIN23" s="187"/>
      <c r="IIO23" s="187"/>
      <c r="IIP23" s="187"/>
      <c r="IIQ23" s="187"/>
      <c r="IIR23" s="187"/>
      <c r="IIS23" s="187"/>
      <c r="IIT23" s="187"/>
      <c r="IIU23" s="187"/>
      <c r="IIV23" s="187"/>
      <c r="IIW23" s="187"/>
      <c r="IIX23" s="187"/>
      <c r="IIY23" s="187"/>
      <c r="IIZ23" s="187"/>
      <c r="IJA23" s="187"/>
      <c r="IJB23" s="187"/>
      <c r="IJC23" s="187"/>
      <c r="IJD23" s="187"/>
      <c r="IJE23" s="187"/>
      <c r="IJF23" s="187"/>
      <c r="IJG23" s="187"/>
      <c r="IJH23" s="187"/>
      <c r="IJI23" s="187"/>
      <c r="IJJ23" s="187"/>
      <c r="IJK23" s="187"/>
      <c r="IJL23" s="187"/>
      <c r="IJM23" s="187"/>
      <c r="IJN23" s="187"/>
      <c r="IJO23" s="187"/>
      <c r="IJP23" s="187"/>
      <c r="IJQ23" s="187"/>
      <c r="IJR23" s="187"/>
      <c r="IJS23" s="187"/>
      <c r="IJT23" s="187"/>
      <c r="IJU23" s="187"/>
      <c r="IJV23" s="187"/>
      <c r="IJW23" s="187"/>
      <c r="IJX23" s="187"/>
      <c r="IJY23" s="187"/>
      <c r="IJZ23" s="187"/>
      <c r="IKA23" s="187"/>
      <c r="IKB23" s="187"/>
      <c r="IKC23" s="187"/>
      <c r="IKD23" s="187"/>
      <c r="IKE23" s="187"/>
      <c r="IKF23" s="187"/>
      <c r="IKG23" s="187"/>
      <c r="IKH23" s="187"/>
      <c r="IKI23" s="187"/>
      <c r="IKJ23" s="187"/>
      <c r="IKK23" s="187"/>
      <c r="IKL23" s="187"/>
      <c r="IKM23" s="187"/>
      <c r="IKN23" s="187"/>
      <c r="IKO23" s="187"/>
      <c r="IKP23" s="187"/>
      <c r="IKQ23" s="187"/>
      <c r="IKR23" s="187"/>
      <c r="IKS23" s="187"/>
      <c r="IKT23" s="187"/>
      <c r="IKU23" s="187"/>
      <c r="IKV23" s="187"/>
      <c r="IKW23" s="187"/>
      <c r="IKX23" s="187"/>
      <c r="IKY23" s="187"/>
      <c r="IKZ23" s="187"/>
      <c r="ILA23" s="187"/>
      <c r="ILB23" s="187"/>
      <c r="ILC23" s="187"/>
      <c r="ILD23" s="187"/>
      <c r="ILE23" s="187"/>
      <c r="ILF23" s="187"/>
      <c r="ILG23" s="187"/>
      <c r="ILH23" s="187"/>
      <c r="ILI23" s="187"/>
      <c r="ILJ23" s="187"/>
      <c r="ILK23" s="187"/>
      <c r="ILL23" s="187"/>
      <c r="ILM23" s="187"/>
      <c r="ILN23" s="187"/>
      <c r="ILO23" s="187"/>
      <c r="ILP23" s="187"/>
      <c r="ILQ23" s="187"/>
      <c r="ILR23" s="187"/>
      <c r="ILS23" s="187"/>
      <c r="ILT23" s="187"/>
      <c r="ILU23" s="187"/>
      <c r="ILV23" s="187"/>
      <c r="ILW23" s="187"/>
      <c r="ILX23" s="187"/>
      <c r="ILY23" s="187"/>
      <c r="ILZ23" s="187"/>
      <c r="IMA23" s="187"/>
      <c r="IMB23" s="187"/>
      <c r="IMC23" s="187"/>
      <c r="IMD23" s="187"/>
      <c r="IME23" s="187"/>
      <c r="IMF23" s="187"/>
      <c r="IMG23" s="187"/>
      <c r="IMH23" s="187"/>
      <c r="IMI23" s="187"/>
      <c r="IMJ23" s="187"/>
      <c r="IMK23" s="187"/>
      <c r="IML23" s="187"/>
      <c r="IMM23" s="187"/>
      <c r="IMN23" s="187"/>
      <c r="IMO23" s="187"/>
      <c r="IMP23" s="187"/>
      <c r="IMQ23" s="187"/>
      <c r="IMR23" s="187"/>
      <c r="IMS23" s="187"/>
      <c r="IMT23" s="187"/>
      <c r="IMU23" s="187"/>
      <c r="IMV23" s="187"/>
      <c r="IMW23" s="187"/>
      <c r="IMX23" s="187"/>
      <c r="IMY23" s="187"/>
      <c r="IMZ23" s="187"/>
      <c r="INA23" s="187"/>
      <c r="INB23" s="187"/>
      <c r="INC23" s="187"/>
      <c r="IND23" s="187"/>
      <c r="INE23" s="187"/>
      <c r="INF23" s="187"/>
      <c r="ING23" s="187"/>
      <c r="INH23" s="187"/>
      <c r="INI23" s="187"/>
      <c r="INJ23" s="187"/>
      <c r="INK23" s="187"/>
      <c r="INL23" s="187"/>
      <c r="INM23" s="187"/>
      <c r="INN23" s="187"/>
      <c r="INO23" s="187"/>
      <c r="INP23" s="187"/>
      <c r="INQ23" s="187"/>
      <c r="INR23" s="187"/>
      <c r="INS23" s="187"/>
      <c r="INT23" s="187"/>
      <c r="INU23" s="187"/>
      <c r="INV23" s="187"/>
      <c r="INW23" s="187"/>
      <c r="INX23" s="187"/>
      <c r="INY23" s="187"/>
      <c r="INZ23" s="187"/>
      <c r="IOA23" s="187"/>
      <c r="IOB23" s="187"/>
      <c r="IOC23" s="187"/>
      <c r="IOD23" s="187"/>
      <c r="IOE23" s="187"/>
      <c r="IOF23" s="187"/>
      <c r="IOG23" s="187"/>
      <c r="IOH23" s="187"/>
      <c r="IOI23" s="187"/>
      <c r="IOJ23" s="187"/>
      <c r="IOK23" s="187"/>
      <c r="IOL23" s="187"/>
      <c r="IOM23" s="187"/>
      <c r="ION23" s="187"/>
      <c r="IOO23" s="187"/>
      <c r="IOP23" s="187"/>
      <c r="IOQ23" s="187"/>
      <c r="IOR23" s="187"/>
      <c r="IOS23" s="187"/>
      <c r="IOT23" s="187"/>
      <c r="IOU23" s="187"/>
      <c r="IOV23" s="187"/>
      <c r="IOW23" s="187"/>
      <c r="IOX23" s="187"/>
      <c r="IOY23" s="187"/>
      <c r="IOZ23" s="187"/>
      <c r="IPA23" s="187"/>
      <c r="IPB23" s="187"/>
      <c r="IPC23" s="187"/>
      <c r="IPD23" s="187"/>
      <c r="IPE23" s="187"/>
      <c r="IPF23" s="187"/>
      <c r="IPG23" s="187"/>
      <c r="IPH23" s="187"/>
      <c r="IPI23" s="187"/>
      <c r="IPJ23" s="187"/>
      <c r="IPK23" s="187"/>
      <c r="IPL23" s="187"/>
      <c r="IPM23" s="187"/>
      <c r="IPN23" s="187"/>
      <c r="IPO23" s="187"/>
      <c r="IPP23" s="187"/>
      <c r="IPQ23" s="187"/>
      <c r="IPR23" s="187"/>
      <c r="IPS23" s="187"/>
      <c r="IPT23" s="187"/>
      <c r="IPU23" s="187"/>
      <c r="IPV23" s="187"/>
      <c r="IPW23" s="187"/>
      <c r="IPX23" s="187"/>
      <c r="IPY23" s="187"/>
      <c r="IPZ23" s="187"/>
      <c r="IQA23" s="187"/>
      <c r="IQB23" s="187"/>
      <c r="IQC23" s="187"/>
      <c r="IQD23" s="187"/>
      <c r="IQE23" s="187"/>
      <c r="IQF23" s="187"/>
      <c r="IQG23" s="187"/>
      <c r="IQH23" s="187"/>
      <c r="IQI23" s="187"/>
      <c r="IQJ23" s="187"/>
      <c r="IQK23" s="187"/>
      <c r="IQL23" s="187"/>
      <c r="IQM23" s="187"/>
      <c r="IQN23" s="187"/>
      <c r="IQO23" s="187"/>
      <c r="IQP23" s="187"/>
      <c r="IQQ23" s="187"/>
      <c r="IQR23" s="187"/>
      <c r="IQS23" s="187"/>
      <c r="IQT23" s="187"/>
      <c r="IQU23" s="187"/>
      <c r="IQV23" s="187"/>
      <c r="IQW23" s="187"/>
      <c r="IQX23" s="187"/>
      <c r="IQY23" s="187"/>
      <c r="IQZ23" s="187"/>
      <c r="IRA23" s="187"/>
      <c r="IRB23" s="187"/>
      <c r="IRC23" s="187"/>
      <c r="IRD23" s="187"/>
      <c r="IRE23" s="187"/>
      <c r="IRF23" s="187"/>
      <c r="IRG23" s="187"/>
      <c r="IRH23" s="187"/>
      <c r="IRI23" s="187"/>
      <c r="IRJ23" s="187"/>
      <c r="IRK23" s="187"/>
      <c r="IRL23" s="187"/>
      <c r="IRM23" s="187"/>
      <c r="IRN23" s="187"/>
      <c r="IRO23" s="187"/>
      <c r="IRP23" s="187"/>
      <c r="IRQ23" s="187"/>
      <c r="IRR23" s="187"/>
      <c r="IRS23" s="187"/>
      <c r="IRT23" s="187"/>
      <c r="IRU23" s="187"/>
      <c r="IRV23" s="187"/>
      <c r="IRW23" s="187"/>
      <c r="IRX23" s="187"/>
      <c r="IRY23" s="187"/>
      <c r="IRZ23" s="187"/>
      <c r="ISA23" s="187"/>
      <c r="ISB23" s="187"/>
      <c r="ISC23" s="187"/>
      <c r="ISD23" s="187"/>
      <c r="ISE23" s="187"/>
      <c r="ISF23" s="187"/>
      <c r="ISG23" s="187"/>
      <c r="ISH23" s="187"/>
      <c r="ISI23" s="187"/>
      <c r="ISJ23" s="187"/>
      <c r="ISK23" s="187"/>
      <c r="ISL23" s="187"/>
      <c r="ISM23" s="187"/>
      <c r="ISN23" s="187"/>
      <c r="ISO23" s="187"/>
      <c r="ISP23" s="187"/>
      <c r="ISQ23" s="187"/>
      <c r="ISR23" s="187"/>
      <c r="ISS23" s="187"/>
      <c r="IST23" s="187"/>
      <c r="ISU23" s="187"/>
      <c r="ISV23" s="187"/>
      <c r="ISW23" s="187"/>
      <c r="ISX23" s="187"/>
      <c r="ISY23" s="187"/>
      <c r="ISZ23" s="187"/>
      <c r="ITA23" s="187"/>
      <c r="ITB23" s="187"/>
      <c r="ITC23" s="187"/>
      <c r="ITD23" s="187"/>
      <c r="ITE23" s="187"/>
      <c r="ITF23" s="187"/>
      <c r="ITG23" s="187"/>
      <c r="ITH23" s="187"/>
      <c r="ITI23" s="187"/>
      <c r="ITJ23" s="187"/>
      <c r="ITK23" s="187"/>
      <c r="ITL23" s="187"/>
      <c r="ITM23" s="187"/>
      <c r="ITN23" s="187"/>
      <c r="ITO23" s="187"/>
      <c r="ITP23" s="187"/>
      <c r="ITQ23" s="187"/>
      <c r="ITR23" s="187"/>
      <c r="ITS23" s="187"/>
      <c r="ITT23" s="187"/>
      <c r="ITU23" s="187"/>
      <c r="ITV23" s="187"/>
      <c r="ITW23" s="187"/>
      <c r="ITX23" s="187"/>
      <c r="ITY23" s="187"/>
      <c r="ITZ23" s="187"/>
      <c r="IUA23" s="187"/>
      <c r="IUB23" s="187"/>
      <c r="IUC23" s="187"/>
      <c r="IUD23" s="187"/>
      <c r="IUE23" s="187"/>
      <c r="IUF23" s="187"/>
      <c r="IUG23" s="187"/>
      <c r="IUH23" s="187"/>
      <c r="IUI23" s="187"/>
      <c r="IUJ23" s="187"/>
      <c r="IUK23" s="187"/>
      <c r="IUL23" s="187"/>
      <c r="IUM23" s="187"/>
      <c r="IUN23" s="187"/>
      <c r="IUO23" s="187"/>
      <c r="IUP23" s="187"/>
      <c r="IUQ23" s="187"/>
      <c r="IUR23" s="187"/>
      <c r="IUS23" s="187"/>
      <c r="IUT23" s="187"/>
      <c r="IUU23" s="187"/>
      <c r="IUV23" s="187"/>
      <c r="IUW23" s="187"/>
      <c r="IUX23" s="187"/>
      <c r="IUY23" s="187"/>
      <c r="IUZ23" s="187"/>
      <c r="IVA23" s="187"/>
      <c r="IVB23" s="187"/>
      <c r="IVC23" s="187"/>
      <c r="IVD23" s="187"/>
      <c r="IVE23" s="187"/>
      <c r="IVF23" s="187"/>
      <c r="IVG23" s="187"/>
      <c r="IVH23" s="187"/>
      <c r="IVI23" s="187"/>
      <c r="IVJ23" s="187"/>
      <c r="IVK23" s="187"/>
      <c r="IVL23" s="187"/>
      <c r="IVM23" s="187"/>
      <c r="IVN23" s="187"/>
      <c r="IVO23" s="187"/>
      <c r="IVP23" s="187"/>
      <c r="IVQ23" s="187"/>
      <c r="IVR23" s="187"/>
      <c r="IVS23" s="187"/>
      <c r="IVT23" s="187"/>
      <c r="IVU23" s="187"/>
      <c r="IVV23" s="187"/>
      <c r="IVW23" s="187"/>
      <c r="IVX23" s="187"/>
      <c r="IVY23" s="187"/>
      <c r="IVZ23" s="187"/>
      <c r="IWA23" s="187"/>
      <c r="IWB23" s="187"/>
      <c r="IWC23" s="187"/>
      <c r="IWD23" s="187"/>
      <c r="IWE23" s="187"/>
      <c r="IWF23" s="187"/>
      <c r="IWG23" s="187"/>
      <c r="IWH23" s="187"/>
      <c r="IWI23" s="187"/>
      <c r="IWJ23" s="187"/>
      <c r="IWK23" s="187"/>
      <c r="IWL23" s="187"/>
      <c r="IWM23" s="187"/>
      <c r="IWN23" s="187"/>
      <c r="IWO23" s="187"/>
      <c r="IWP23" s="187"/>
      <c r="IWQ23" s="187"/>
      <c r="IWR23" s="187"/>
      <c r="IWS23" s="187"/>
      <c r="IWT23" s="187"/>
      <c r="IWU23" s="187"/>
      <c r="IWV23" s="187"/>
      <c r="IWW23" s="187"/>
      <c r="IWX23" s="187"/>
      <c r="IWY23" s="187"/>
      <c r="IWZ23" s="187"/>
      <c r="IXA23" s="187"/>
      <c r="IXB23" s="187"/>
      <c r="IXC23" s="187"/>
      <c r="IXD23" s="187"/>
      <c r="IXE23" s="187"/>
      <c r="IXF23" s="187"/>
      <c r="IXG23" s="187"/>
      <c r="IXH23" s="187"/>
      <c r="IXI23" s="187"/>
      <c r="IXJ23" s="187"/>
      <c r="IXK23" s="187"/>
      <c r="IXL23" s="187"/>
      <c r="IXM23" s="187"/>
      <c r="IXN23" s="187"/>
      <c r="IXO23" s="187"/>
      <c r="IXP23" s="187"/>
      <c r="IXQ23" s="187"/>
      <c r="IXR23" s="187"/>
      <c r="IXS23" s="187"/>
      <c r="IXT23" s="187"/>
      <c r="IXU23" s="187"/>
      <c r="IXV23" s="187"/>
      <c r="IXW23" s="187"/>
      <c r="IXX23" s="187"/>
      <c r="IXY23" s="187"/>
      <c r="IXZ23" s="187"/>
      <c r="IYA23" s="187"/>
      <c r="IYB23" s="187"/>
      <c r="IYC23" s="187"/>
      <c r="IYD23" s="187"/>
      <c r="IYE23" s="187"/>
      <c r="IYF23" s="187"/>
      <c r="IYG23" s="187"/>
      <c r="IYH23" s="187"/>
      <c r="IYI23" s="187"/>
      <c r="IYJ23" s="187"/>
      <c r="IYK23" s="187"/>
      <c r="IYL23" s="187"/>
      <c r="IYM23" s="187"/>
      <c r="IYN23" s="187"/>
      <c r="IYO23" s="187"/>
      <c r="IYP23" s="187"/>
      <c r="IYQ23" s="187"/>
      <c r="IYR23" s="187"/>
      <c r="IYS23" s="187"/>
      <c r="IYT23" s="187"/>
      <c r="IYU23" s="187"/>
      <c r="IYV23" s="187"/>
      <c r="IYW23" s="187"/>
      <c r="IYX23" s="187"/>
      <c r="IYY23" s="187"/>
      <c r="IYZ23" s="187"/>
      <c r="IZA23" s="187"/>
      <c r="IZB23" s="187"/>
      <c r="IZC23" s="187"/>
      <c r="IZD23" s="187"/>
      <c r="IZE23" s="187"/>
      <c r="IZF23" s="187"/>
      <c r="IZG23" s="187"/>
      <c r="IZH23" s="187"/>
      <c r="IZI23" s="187"/>
      <c r="IZJ23" s="187"/>
      <c r="IZK23" s="187"/>
      <c r="IZL23" s="187"/>
      <c r="IZM23" s="187"/>
      <c r="IZN23" s="187"/>
      <c r="IZO23" s="187"/>
      <c r="IZP23" s="187"/>
      <c r="IZQ23" s="187"/>
      <c r="IZR23" s="187"/>
      <c r="IZS23" s="187"/>
      <c r="IZT23" s="187"/>
      <c r="IZU23" s="187"/>
      <c r="IZV23" s="187"/>
      <c r="IZW23" s="187"/>
      <c r="IZX23" s="187"/>
      <c r="IZY23" s="187"/>
      <c r="IZZ23" s="187"/>
      <c r="JAA23" s="187"/>
      <c r="JAB23" s="187"/>
      <c r="JAC23" s="187"/>
      <c r="JAD23" s="187"/>
      <c r="JAE23" s="187"/>
      <c r="JAF23" s="187"/>
      <c r="JAG23" s="187"/>
      <c r="JAH23" s="187"/>
      <c r="JAI23" s="187"/>
      <c r="JAJ23" s="187"/>
      <c r="JAK23" s="187"/>
      <c r="JAL23" s="187"/>
      <c r="JAM23" s="187"/>
      <c r="JAN23" s="187"/>
      <c r="JAO23" s="187"/>
      <c r="JAP23" s="187"/>
      <c r="JAQ23" s="187"/>
      <c r="JAR23" s="187"/>
      <c r="JAS23" s="187"/>
      <c r="JAT23" s="187"/>
      <c r="JAU23" s="187"/>
      <c r="JAV23" s="187"/>
      <c r="JAW23" s="187"/>
      <c r="JAX23" s="187"/>
      <c r="JAY23" s="187"/>
      <c r="JAZ23" s="187"/>
      <c r="JBA23" s="187"/>
      <c r="JBB23" s="187"/>
      <c r="JBC23" s="187"/>
      <c r="JBD23" s="187"/>
      <c r="JBE23" s="187"/>
      <c r="JBF23" s="187"/>
      <c r="JBG23" s="187"/>
      <c r="JBH23" s="187"/>
      <c r="JBI23" s="187"/>
      <c r="JBJ23" s="187"/>
      <c r="JBK23" s="187"/>
      <c r="JBL23" s="187"/>
      <c r="JBM23" s="187"/>
      <c r="JBN23" s="187"/>
      <c r="JBO23" s="187"/>
      <c r="JBP23" s="187"/>
      <c r="JBQ23" s="187"/>
      <c r="JBR23" s="187"/>
      <c r="JBS23" s="187"/>
      <c r="JBT23" s="187"/>
      <c r="JBU23" s="187"/>
      <c r="JBV23" s="187"/>
      <c r="JBW23" s="187"/>
      <c r="JBX23" s="187"/>
      <c r="JBY23" s="187"/>
      <c r="JBZ23" s="187"/>
      <c r="JCA23" s="187"/>
      <c r="JCB23" s="187"/>
      <c r="JCC23" s="187"/>
      <c r="JCD23" s="187"/>
      <c r="JCE23" s="187"/>
      <c r="JCF23" s="187"/>
      <c r="JCG23" s="187"/>
      <c r="JCH23" s="187"/>
      <c r="JCI23" s="187"/>
      <c r="JCJ23" s="187"/>
      <c r="JCK23" s="187"/>
      <c r="JCL23" s="187"/>
      <c r="JCM23" s="187"/>
      <c r="JCN23" s="187"/>
      <c r="JCO23" s="187"/>
      <c r="JCP23" s="187"/>
      <c r="JCQ23" s="187"/>
      <c r="JCR23" s="187"/>
      <c r="JCS23" s="187"/>
      <c r="JCT23" s="187"/>
      <c r="JCU23" s="187"/>
      <c r="JCV23" s="187"/>
      <c r="JCW23" s="187"/>
      <c r="JCX23" s="187"/>
      <c r="JCY23" s="187"/>
      <c r="JCZ23" s="187"/>
      <c r="JDA23" s="187"/>
      <c r="JDB23" s="187"/>
      <c r="JDC23" s="187"/>
      <c r="JDD23" s="187"/>
      <c r="JDE23" s="187"/>
      <c r="JDF23" s="187"/>
      <c r="JDG23" s="187"/>
      <c r="JDH23" s="187"/>
      <c r="JDI23" s="187"/>
      <c r="JDJ23" s="187"/>
      <c r="JDK23" s="187"/>
      <c r="JDL23" s="187"/>
      <c r="JDM23" s="187"/>
      <c r="JDN23" s="187"/>
      <c r="JDO23" s="187"/>
      <c r="JDP23" s="187"/>
      <c r="JDQ23" s="187"/>
      <c r="JDR23" s="187"/>
      <c r="JDS23" s="187"/>
      <c r="JDT23" s="187"/>
      <c r="JDU23" s="187"/>
      <c r="JDV23" s="187"/>
      <c r="JDW23" s="187"/>
      <c r="JDX23" s="187"/>
      <c r="JDY23" s="187"/>
      <c r="JDZ23" s="187"/>
      <c r="JEA23" s="187"/>
      <c r="JEB23" s="187"/>
      <c r="JEC23" s="187"/>
      <c r="JED23" s="187"/>
      <c r="JEE23" s="187"/>
      <c r="JEF23" s="187"/>
      <c r="JEG23" s="187"/>
      <c r="JEH23" s="187"/>
      <c r="JEI23" s="187"/>
      <c r="JEJ23" s="187"/>
      <c r="JEK23" s="187"/>
      <c r="JEL23" s="187"/>
      <c r="JEM23" s="187"/>
      <c r="JEN23" s="187"/>
      <c r="JEO23" s="187"/>
      <c r="JEP23" s="187"/>
      <c r="JEQ23" s="187"/>
      <c r="JER23" s="187"/>
      <c r="JES23" s="187"/>
      <c r="JET23" s="187"/>
      <c r="JEU23" s="187"/>
      <c r="JEV23" s="187"/>
      <c r="JEW23" s="187"/>
      <c r="JEX23" s="187"/>
      <c r="JEY23" s="187"/>
      <c r="JEZ23" s="187"/>
      <c r="JFA23" s="187"/>
      <c r="JFB23" s="187"/>
      <c r="JFC23" s="187"/>
      <c r="JFD23" s="187"/>
      <c r="JFE23" s="187"/>
      <c r="JFF23" s="187"/>
      <c r="JFG23" s="187"/>
      <c r="JFH23" s="187"/>
      <c r="JFI23" s="187"/>
      <c r="JFJ23" s="187"/>
      <c r="JFK23" s="187"/>
      <c r="JFL23" s="187"/>
      <c r="JFM23" s="187"/>
      <c r="JFN23" s="187"/>
      <c r="JFO23" s="187"/>
      <c r="JFP23" s="187"/>
      <c r="JFQ23" s="187"/>
      <c r="JFR23" s="187"/>
      <c r="JFS23" s="187"/>
      <c r="JFT23" s="187"/>
      <c r="JFU23" s="187"/>
      <c r="JFV23" s="187"/>
      <c r="JFW23" s="187"/>
      <c r="JFX23" s="187"/>
      <c r="JFY23" s="187"/>
      <c r="JFZ23" s="187"/>
      <c r="JGA23" s="187"/>
      <c r="JGB23" s="187"/>
      <c r="JGC23" s="187"/>
      <c r="JGD23" s="187"/>
      <c r="JGE23" s="187"/>
      <c r="JGF23" s="187"/>
      <c r="JGG23" s="187"/>
      <c r="JGH23" s="187"/>
      <c r="JGI23" s="187"/>
      <c r="JGJ23" s="187"/>
      <c r="JGK23" s="187"/>
      <c r="JGL23" s="187"/>
      <c r="JGM23" s="187"/>
      <c r="JGN23" s="187"/>
      <c r="JGO23" s="187"/>
      <c r="JGP23" s="187"/>
      <c r="JGQ23" s="187"/>
      <c r="JGR23" s="187"/>
      <c r="JGS23" s="187"/>
      <c r="JGT23" s="187"/>
      <c r="JGU23" s="187"/>
      <c r="JGV23" s="187"/>
      <c r="JGW23" s="187"/>
      <c r="JGX23" s="187"/>
      <c r="JGY23" s="187"/>
      <c r="JGZ23" s="187"/>
      <c r="JHA23" s="187"/>
      <c r="JHB23" s="187"/>
      <c r="JHC23" s="187"/>
      <c r="JHD23" s="187"/>
      <c r="JHE23" s="187"/>
      <c r="JHF23" s="187"/>
      <c r="JHG23" s="187"/>
      <c r="JHH23" s="187"/>
      <c r="JHI23" s="187"/>
      <c r="JHJ23" s="187"/>
      <c r="JHK23" s="187"/>
      <c r="JHL23" s="187"/>
      <c r="JHM23" s="187"/>
      <c r="JHN23" s="187"/>
      <c r="JHO23" s="187"/>
      <c r="JHP23" s="187"/>
      <c r="JHQ23" s="187"/>
      <c r="JHR23" s="187"/>
      <c r="JHS23" s="187"/>
      <c r="JHT23" s="187"/>
      <c r="JHU23" s="187"/>
      <c r="JHV23" s="187"/>
      <c r="JHW23" s="187"/>
      <c r="JHX23" s="187"/>
      <c r="JHY23" s="187"/>
      <c r="JHZ23" s="187"/>
      <c r="JIA23" s="187"/>
      <c r="JIB23" s="187"/>
      <c r="JIC23" s="187"/>
      <c r="JID23" s="187"/>
      <c r="JIE23" s="187"/>
      <c r="JIF23" s="187"/>
      <c r="JIG23" s="187"/>
      <c r="JIH23" s="187"/>
      <c r="JII23" s="187"/>
      <c r="JIJ23" s="187"/>
      <c r="JIK23" s="187"/>
      <c r="JIL23" s="187"/>
      <c r="JIM23" s="187"/>
      <c r="JIN23" s="187"/>
      <c r="JIO23" s="187"/>
      <c r="JIP23" s="187"/>
      <c r="JIQ23" s="187"/>
      <c r="JIR23" s="187"/>
      <c r="JIS23" s="187"/>
      <c r="JIT23" s="187"/>
      <c r="JIU23" s="187"/>
      <c r="JIV23" s="187"/>
      <c r="JIW23" s="187"/>
      <c r="JIX23" s="187"/>
      <c r="JIY23" s="187"/>
      <c r="JIZ23" s="187"/>
      <c r="JJA23" s="187"/>
      <c r="JJB23" s="187"/>
      <c r="JJC23" s="187"/>
      <c r="JJD23" s="187"/>
      <c r="JJE23" s="187"/>
      <c r="JJF23" s="187"/>
      <c r="JJG23" s="187"/>
      <c r="JJH23" s="187"/>
      <c r="JJI23" s="187"/>
      <c r="JJJ23" s="187"/>
      <c r="JJK23" s="187"/>
      <c r="JJL23" s="187"/>
      <c r="JJM23" s="187"/>
      <c r="JJN23" s="187"/>
      <c r="JJO23" s="187"/>
      <c r="JJP23" s="187"/>
      <c r="JJQ23" s="187"/>
      <c r="JJR23" s="187"/>
      <c r="JJS23" s="187"/>
      <c r="JJT23" s="187"/>
      <c r="JJU23" s="187"/>
      <c r="JJV23" s="187"/>
      <c r="JJW23" s="187"/>
      <c r="JJX23" s="187"/>
      <c r="JJY23" s="187"/>
      <c r="JJZ23" s="187"/>
      <c r="JKA23" s="187"/>
      <c r="JKB23" s="187"/>
      <c r="JKC23" s="187"/>
      <c r="JKD23" s="187"/>
      <c r="JKE23" s="187"/>
      <c r="JKF23" s="187"/>
      <c r="JKG23" s="187"/>
      <c r="JKH23" s="187"/>
      <c r="JKI23" s="187"/>
      <c r="JKJ23" s="187"/>
      <c r="JKK23" s="187"/>
      <c r="JKL23" s="187"/>
      <c r="JKM23" s="187"/>
      <c r="JKN23" s="187"/>
      <c r="JKO23" s="187"/>
      <c r="JKP23" s="187"/>
      <c r="JKQ23" s="187"/>
      <c r="JKR23" s="187"/>
      <c r="JKS23" s="187"/>
      <c r="JKT23" s="187"/>
      <c r="JKU23" s="187"/>
      <c r="JKV23" s="187"/>
      <c r="JKW23" s="187"/>
      <c r="JKX23" s="187"/>
      <c r="JKY23" s="187"/>
      <c r="JKZ23" s="187"/>
      <c r="JLA23" s="187"/>
      <c r="JLB23" s="187"/>
      <c r="JLC23" s="187"/>
      <c r="JLD23" s="187"/>
      <c r="JLE23" s="187"/>
      <c r="JLF23" s="187"/>
      <c r="JLG23" s="187"/>
      <c r="JLH23" s="187"/>
      <c r="JLI23" s="187"/>
      <c r="JLJ23" s="187"/>
      <c r="JLK23" s="187"/>
      <c r="JLL23" s="187"/>
      <c r="JLM23" s="187"/>
      <c r="JLN23" s="187"/>
      <c r="JLO23" s="187"/>
      <c r="JLP23" s="187"/>
      <c r="JLQ23" s="187"/>
      <c r="JLR23" s="187"/>
      <c r="JLS23" s="187"/>
      <c r="JLT23" s="187"/>
      <c r="JLU23" s="187"/>
      <c r="JLV23" s="187"/>
      <c r="JLW23" s="187"/>
      <c r="JLX23" s="187"/>
      <c r="JLY23" s="187"/>
      <c r="JLZ23" s="187"/>
      <c r="JMA23" s="187"/>
      <c r="JMB23" s="187"/>
      <c r="JMC23" s="187"/>
      <c r="JMD23" s="187"/>
      <c r="JME23" s="187"/>
      <c r="JMF23" s="187"/>
      <c r="JMG23" s="187"/>
      <c r="JMH23" s="187"/>
      <c r="JMI23" s="187"/>
      <c r="JMJ23" s="187"/>
      <c r="JMK23" s="187"/>
      <c r="JML23" s="187"/>
      <c r="JMM23" s="187"/>
      <c r="JMN23" s="187"/>
      <c r="JMO23" s="187"/>
      <c r="JMP23" s="187"/>
      <c r="JMQ23" s="187"/>
      <c r="JMR23" s="187"/>
      <c r="JMS23" s="187"/>
      <c r="JMT23" s="187"/>
      <c r="JMU23" s="187"/>
      <c r="JMV23" s="187"/>
      <c r="JMW23" s="187"/>
      <c r="JMX23" s="187"/>
      <c r="JMY23" s="187"/>
      <c r="JMZ23" s="187"/>
      <c r="JNA23" s="187"/>
      <c r="JNB23" s="187"/>
      <c r="JNC23" s="187"/>
      <c r="JND23" s="187"/>
      <c r="JNE23" s="187"/>
      <c r="JNF23" s="187"/>
      <c r="JNG23" s="187"/>
      <c r="JNH23" s="187"/>
      <c r="JNI23" s="187"/>
      <c r="JNJ23" s="187"/>
      <c r="JNK23" s="187"/>
      <c r="JNL23" s="187"/>
      <c r="JNM23" s="187"/>
      <c r="JNN23" s="187"/>
      <c r="JNO23" s="187"/>
      <c r="JNP23" s="187"/>
      <c r="JNQ23" s="187"/>
      <c r="JNR23" s="187"/>
      <c r="JNS23" s="187"/>
      <c r="JNT23" s="187"/>
      <c r="JNU23" s="187"/>
      <c r="JNV23" s="187"/>
      <c r="JNW23" s="187"/>
      <c r="JNX23" s="187"/>
      <c r="JNY23" s="187"/>
      <c r="JNZ23" s="187"/>
      <c r="JOA23" s="187"/>
      <c r="JOB23" s="187"/>
      <c r="JOC23" s="187"/>
      <c r="JOD23" s="187"/>
      <c r="JOE23" s="187"/>
      <c r="JOF23" s="187"/>
      <c r="JOG23" s="187"/>
      <c r="JOH23" s="187"/>
      <c r="JOI23" s="187"/>
      <c r="JOJ23" s="187"/>
      <c r="JOK23" s="187"/>
      <c r="JOL23" s="187"/>
      <c r="JOM23" s="187"/>
      <c r="JON23" s="187"/>
      <c r="JOO23" s="187"/>
      <c r="JOP23" s="187"/>
      <c r="JOQ23" s="187"/>
      <c r="JOR23" s="187"/>
      <c r="JOS23" s="187"/>
      <c r="JOT23" s="187"/>
      <c r="JOU23" s="187"/>
      <c r="JOV23" s="187"/>
      <c r="JOW23" s="187"/>
      <c r="JOX23" s="187"/>
      <c r="JOY23" s="187"/>
      <c r="JOZ23" s="187"/>
      <c r="JPA23" s="187"/>
      <c r="JPB23" s="187"/>
      <c r="JPC23" s="187"/>
      <c r="JPD23" s="187"/>
      <c r="JPE23" s="187"/>
      <c r="JPF23" s="187"/>
      <c r="JPG23" s="187"/>
      <c r="JPH23" s="187"/>
      <c r="JPI23" s="187"/>
      <c r="JPJ23" s="187"/>
      <c r="JPK23" s="187"/>
      <c r="JPL23" s="187"/>
      <c r="JPM23" s="187"/>
      <c r="JPN23" s="187"/>
      <c r="JPO23" s="187"/>
      <c r="JPP23" s="187"/>
      <c r="JPQ23" s="187"/>
      <c r="JPR23" s="187"/>
      <c r="JPS23" s="187"/>
      <c r="JPT23" s="187"/>
      <c r="JPU23" s="187"/>
      <c r="JPV23" s="187"/>
      <c r="JPW23" s="187"/>
      <c r="JPX23" s="187"/>
      <c r="JPY23" s="187"/>
      <c r="JPZ23" s="187"/>
      <c r="JQA23" s="187"/>
      <c r="JQB23" s="187"/>
      <c r="JQC23" s="187"/>
      <c r="JQD23" s="187"/>
      <c r="JQE23" s="187"/>
      <c r="JQF23" s="187"/>
      <c r="JQG23" s="187"/>
      <c r="JQH23" s="187"/>
      <c r="JQI23" s="187"/>
      <c r="JQJ23" s="187"/>
      <c r="JQK23" s="187"/>
      <c r="JQL23" s="187"/>
      <c r="JQM23" s="187"/>
      <c r="JQN23" s="187"/>
      <c r="JQO23" s="187"/>
      <c r="JQP23" s="187"/>
      <c r="JQQ23" s="187"/>
      <c r="JQR23" s="187"/>
      <c r="JQS23" s="187"/>
      <c r="JQT23" s="187"/>
      <c r="JQU23" s="187"/>
      <c r="JQV23" s="187"/>
      <c r="JQW23" s="187"/>
      <c r="JQX23" s="187"/>
      <c r="JQY23" s="187"/>
      <c r="JQZ23" s="187"/>
      <c r="JRA23" s="187"/>
      <c r="JRB23" s="187"/>
      <c r="JRC23" s="187"/>
      <c r="JRD23" s="187"/>
      <c r="JRE23" s="187"/>
      <c r="JRF23" s="187"/>
      <c r="JRG23" s="187"/>
      <c r="JRH23" s="187"/>
      <c r="JRI23" s="187"/>
      <c r="JRJ23" s="187"/>
      <c r="JRK23" s="187"/>
      <c r="JRL23" s="187"/>
      <c r="JRM23" s="187"/>
      <c r="JRN23" s="187"/>
      <c r="JRO23" s="187"/>
      <c r="JRP23" s="187"/>
      <c r="JRQ23" s="187"/>
      <c r="JRR23" s="187"/>
      <c r="JRS23" s="187"/>
      <c r="JRT23" s="187"/>
      <c r="JRU23" s="187"/>
      <c r="JRV23" s="187"/>
      <c r="JRW23" s="187"/>
      <c r="JRX23" s="187"/>
      <c r="JRY23" s="187"/>
      <c r="JRZ23" s="187"/>
      <c r="JSA23" s="187"/>
      <c r="JSB23" s="187"/>
      <c r="JSC23" s="187"/>
      <c r="JSD23" s="187"/>
      <c r="JSE23" s="187"/>
      <c r="JSF23" s="187"/>
      <c r="JSG23" s="187"/>
      <c r="JSH23" s="187"/>
      <c r="JSI23" s="187"/>
      <c r="JSJ23" s="187"/>
      <c r="JSK23" s="187"/>
      <c r="JSL23" s="187"/>
      <c r="JSM23" s="187"/>
      <c r="JSN23" s="187"/>
      <c r="JSO23" s="187"/>
      <c r="JSP23" s="187"/>
      <c r="JSQ23" s="187"/>
      <c r="JSR23" s="187"/>
      <c r="JSS23" s="187"/>
      <c r="JST23" s="187"/>
      <c r="JSU23" s="187"/>
      <c r="JSV23" s="187"/>
      <c r="JSW23" s="187"/>
      <c r="JSX23" s="187"/>
      <c r="JSY23" s="187"/>
      <c r="JSZ23" s="187"/>
      <c r="JTA23" s="187"/>
      <c r="JTB23" s="187"/>
      <c r="JTC23" s="187"/>
      <c r="JTD23" s="187"/>
      <c r="JTE23" s="187"/>
      <c r="JTF23" s="187"/>
      <c r="JTG23" s="187"/>
      <c r="JTH23" s="187"/>
      <c r="JTI23" s="187"/>
      <c r="JTJ23" s="187"/>
      <c r="JTK23" s="187"/>
      <c r="JTL23" s="187"/>
      <c r="JTM23" s="187"/>
      <c r="JTN23" s="187"/>
      <c r="JTO23" s="187"/>
      <c r="JTP23" s="187"/>
      <c r="JTQ23" s="187"/>
      <c r="JTR23" s="187"/>
      <c r="JTS23" s="187"/>
      <c r="JTT23" s="187"/>
      <c r="JTU23" s="187"/>
      <c r="JTV23" s="187"/>
      <c r="JTW23" s="187"/>
      <c r="JTX23" s="187"/>
      <c r="JTY23" s="187"/>
      <c r="JTZ23" s="187"/>
      <c r="JUA23" s="187"/>
      <c r="JUB23" s="187"/>
      <c r="JUC23" s="187"/>
      <c r="JUD23" s="187"/>
      <c r="JUE23" s="187"/>
      <c r="JUF23" s="187"/>
      <c r="JUG23" s="187"/>
      <c r="JUH23" s="187"/>
      <c r="JUI23" s="187"/>
      <c r="JUJ23" s="187"/>
      <c r="JUK23" s="187"/>
      <c r="JUL23" s="187"/>
      <c r="JUM23" s="187"/>
      <c r="JUN23" s="187"/>
      <c r="JUO23" s="187"/>
      <c r="JUP23" s="187"/>
      <c r="JUQ23" s="187"/>
      <c r="JUR23" s="187"/>
      <c r="JUS23" s="187"/>
      <c r="JUT23" s="187"/>
      <c r="JUU23" s="187"/>
      <c r="JUV23" s="187"/>
      <c r="JUW23" s="187"/>
      <c r="JUX23" s="187"/>
      <c r="JUY23" s="187"/>
      <c r="JUZ23" s="187"/>
      <c r="JVA23" s="187"/>
      <c r="JVB23" s="187"/>
      <c r="JVC23" s="187"/>
      <c r="JVD23" s="187"/>
      <c r="JVE23" s="187"/>
      <c r="JVF23" s="187"/>
      <c r="JVG23" s="187"/>
      <c r="JVH23" s="187"/>
      <c r="JVI23" s="187"/>
      <c r="JVJ23" s="187"/>
      <c r="JVK23" s="187"/>
      <c r="JVL23" s="187"/>
      <c r="JVM23" s="187"/>
      <c r="JVN23" s="187"/>
      <c r="JVO23" s="187"/>
      <c r="JVP23" s="187"/>
      <c r="JVQ23" s="187"/>
      <c r="JVR23" s="187"/>
      <c r="JVS23" s="187"/>
      <c r="JVT23" s="187"/>
      <c r="JVU23" s="187"/>
      <c r="JVV23" s="187"/>
      <c r="JVW23" s="187"/>
      <c r="JVX23" s="187"/>
      <c r="JVY23" s="187"/>
      <c r="JVZ23" s="187"/>
      <c r="JWA23" s="187"/>
      <c r="JWB23" s="187"/>
      <c r="JWC23" s="187"/>
      <c r="JWD23" s="187"/>
      <c r="JWE23" s="187"/>
      <c r="JWF23" s="187"/>
      <c r="JWG23" s="187"/>
      <c r="JWH23" s="187"/>
      <c r="JWI23" s="187"/>
      <c r="JWJ23" s="187"/>
      <c r="JWK23" s="187"/>
      <c r="JWL23" s="187"/>
      <c r="JWM23" s="187"/>
      <c r="JWN23" s="187"/>
      <c r="JWO23" s="187"/>
      <c r="JWP23" s="187"/>
      <c r="JWQ23" s="187"/>
      <c r="JWR23" s="187"/>
      <c r="JWS23" s="187"/>
      <c r="JWT23" s="187"/>
      <c r="JWU23" s="187"/>
      <c r="JWV23" s="187"/>
      <c r="JWW23" s="187"/>
      <c r="JWX23" s="187"/>
      <c r="JWY23" s="187"/>
      <c r="JWZ23" s="187"/>
      <c r="JXA23" s="187"/>
      <c r="JXB23" s="187"/>
      <c r="JXC23" s="187"/>
      <c r="JXD23" s="187"/>
      <c r="JXE23" s="187"/>
      <c r="JXF23" s="187"/>
      <c r="JXG23" s="187"/>
      <c r="JXH23" s="187"/>
      <c r="JXI23" s="187"/>
      <c r="JXJ23" s="187"/>
      <c r="JXK23" s="187"/>
      <c r="JXL23" s="187"/>
      <c r="JXM23" s="187"/>
      <c r="JXN23" s="187"/>
      <c r="JXO23" s="187"/>
      <c r="JXP23" s="187"/>
      <c r="JXQ23" s="187"/>
      <c r="JXR23" s="187"/>
      <c r="JXS23" s="187"/>
      <c r="JXT23" s="187"/>
      <c r="JXU23" s="187"/>
      <c r="JXV23" s="187"/>
      <c r="JXW23" s="187"/>
      <c r="JXX23" s="187"/>
      <c r="JXY23" s="187"/>
      <c r="JXZ23" s="187"/>
      <c r="JYA23" s="187"/>
      <c r="JYB23" s="187"/>
      <c r="JYC23" s="187"/>
      <c r="JYD23" s="187"/>
      <c r="JYE23" s="187"/>
      <c r="JYF23" s="187"/>
      <c r="JYG23" s="187"/>
      <c r="JYH23" s="187"/>
      <c r="JYI23" s="187"/>
      <c r="JYJ23" s="187"/>
      <c r="JYK23" s="187"/>
      <c r="JYL23" s="187"/>
      <c r="JYM23" s="187"/>
      <c r="JYN23" s="187"/>
      <c r="JYO23" s="187"/>
      <c r="JYP23" s="187"/>
      <c r="JYQ23" s="187"/>
      <c r="JYR23" s="187"/>
      <c r="JYS23" s="187"/>
      <c r="JYT23" s="187"/>
      <c r="JYU23" s="187"/>
      <c r="JYV23" s="187"/>
      <c r="JYW23" s="187"/>
      <c r="JYX23" s="187"/>
      <c r="JYY23" s="187"/>
      <c r="JYZ23" s="187"/>
      <c r="JZA23" s="187"/>
      <c r="JZB23" s="187"/>
      <c r="JZC23" s="187"/>
      <c r="JZD23" s="187"/>
      <c r="JZE23" s="187"/>
      <c r="JZF23" s="187"/>
      <c r="JZG23" s="187"/>
      <c r="JZH23" s="187"/>
      <c r="JZI23" s="187"/>
      <c r="JZJ23" s="187"/>
      <c r="JZK23" s="187"/>
      <c r="JZL23" s="187"/>
      <c r="JZM23" s="187"/>
      <c r="JZN23" s="187"/>
      <c r="JZO23" s="187"/>
      <c r="JZP23" s="187"/>
      <c r="JZQ23" s="187"/>
      <c r="JZR23" s="187"/>
      <c r="JZS23" s="187"/>
      <c r="JZT23" s="187"/>
      <c r="JZU23" s="187"/>
      <c r="JZV23" s="187"/>
      <c r="JZW23" s="187"/>
      <c r="JZX23" s="187"/>
      <c r="JZY23" s="187"/>
      <c r="JZZ23" s="187"/>
      <c r="KAA23" s="187"/>
      <c r="KAB23" s="187"/>
      <c r="KAC23" s="187"/>
      <c r="KAD23" s="187"/>
      <c r="KAE23" s="187"/>
      <c r="KAF23" s="187"/>
      <c r="KAG23" s="187"/>
      <c r="KAH23" s="187"/>
      <c r="KAI23" s="187"/>
      <c r="KAJ23" s="187"/>
      <c r="KAK23" s="187"/>
      <c r="KAL23" s="187"/>
      <c r="KAM23" s="187"/>
      <c r="KAN23" s="187"/>
      <c r="KAO23" s="187"/>
      <c r="KAP23" s="187"/>
      <c r="KAQ23" s="187"/>
      <c r="KAR23" s="187"/>
      <c r="KAS23" s="187"/>
      <c r="KAT23" s="187"/>
      <c r="KAU23" s="187"/>
      <c r="KAV23" s="187"/>
      <c r="KAW23" s="187"/>
      <c r="KAX23" s="187"/>
      <c r="KAY23" s="187"/>
      <c r="KAZ23" s="187"/>
      <c r="KBA23" s="187"/>
      <c r="KBB23" s="187"/>
      <c r="KBC23" s="187"/>
      <c r="KBD23" s="187"/>
      <c r="KBE23" s="187"/>
      <c r="KBF23" s="187"/>
      <c r="KBG23" s="187"/>
      <c r="KBH23" s="187"/>
      <c r="KBI23" s="187"/>
      <c r="KBJ23" s="187"/>
      <c r="KBK23" s="187"/>
      <c r="KBL23" s="187"/>
      <c r="KBM23" s="187"/>
      <c r="KBN23" s="187"/>
      <c r="KBO23" s="187"/>
      <c r="KBP23" s="187"/>
      <c r="KBQ23" s="187"/>
      <c r="KBR23" s="187"/>
      <c r="KBS23" s="187"/>
      <c r="KBT23" s="187"/>
      <c r="KBU23" s="187"/>
      <c r="KBV23" s="187"/>
      <c r="KBW23" s="187"/>
      <c r="KBX23" s="187"/>
      <c r="KBY23" s="187"/>
      <c r="KBZ23" s="187"/>
      <c r="KCA23" s="187"/>
      <c r="KCB23" s="187"/>
      <c r="KCC23" s="187"/>
      <c r="KCD23" s="187"/>
      <c r="KCE23" s="187"/>
      <c r="KCF23" s="187"/>
      <c r="KCG23" s="187"/>
      <c r="KCH23" s="187"/>
      <c r="KCI23" s="187"/>
      <c r="KCJ23" s="187"/>
      <c r="KCK23" s="187"/>
      <c r="KCL23" s="187"/>
      <c r="KCM23" s="187"/>
      <c r="KCN23" s="187"/>
      <c r="KCO23" s="187"/>
      <c r="KCP23" s="187"/>
      <c r="KCQ23" s="187"/>
      <c r="KCR23" s="187"/>
      <c r="KCS23" s="187"/>
      <c r="KCT23" s="187"/>
      <c r="KCU23" s="187"/>
      <c r="KCV23" s="187"/>
      <c r="KCW23" s="187"/>
      <c r="KCX23" s="187"/>
      <c r="KCY23" s="187"/>
      <c r="KCZ23" s="187"/>
      <c r="KDA23" s="187"/>
      <c r="KDB23" s="187"/>
      <c r="KDC23" s="187"/>
      <c r="KDD23" s="187"/>
      <c r="KDE23" s="187"/>
      <c r="KDF23" s="187"/>
      <c r="KDG23" s="187"/>
      <c r="KDH23" s="187"/>
      <c r="KDI23" s="187"/>
      <c r="KDJ23" s="187"/>
      <c r="KDK23" s="187"/>
      <c r="KDL23" s="187"/>
      <c r="KDM23" s="187"/>
      <c r="KDN23" s="187"/>
      <c r="KDO23" s="187"/>
      <c r="KDP23" s="187"/>
      <c r="KDQ23" s="187"/>
      <c r="KDR23" s="187"/>
      <c r="KDS23" s="187"/>
      <c r="KDT23" s="187"/>
      <c r="KDU23" s="187"/>
      <c r="KDV23" s="187"/>
      <c r="KDW23" s="187"/>
      <c r="KDX23" s="187"/>
      <c r="KDY23" s="187"/>
      <c r="KDZ23" s="187"/>
      <c r="KEA23" s="187"/>
      <c r="KEB23" s="187"/>
      <c r="KEC23" s="187"/>
      <c r="KED23" s="187"/>
      <c r="KEE23" s="187"/>
      <c r="KEF23" s="187"/>
      <c r="KEG23" s="187"/>
      <c r="KEH23" s="187"/>
      <c r="KEI23" s="187"/>
      <c r="KEJ23" s="187"/>
      <c r="KEK23" s="187"/>
      <c r="KEL23" s="187"/>
      <c r="KEM23" s="187"/>
      <c r="KEN23" s="187"/>
      <c r="KEO23" s="187"/>
      <c r="KEP23" s="187"/>
      <c r="KEQ23" s="187"/>
      <c r="KER23" s="187"/>
      <c r="KES23" s="187"/>
      <c r="KET23" s="187"/>
      <c r="KEU23" s="187"/>
      <c r="KEV23" s="187"/>
      <c r="KEW23" s="187"/>
      <c r="KEX23" s="187"/>
      <c r="KEY23" s="187"/>
      <c r="KEZ23" s="187"/>
      <c r="KFA23" s="187"/>
      <c r="KFB23" s="187"/>
      <c r="KFC23" s="187"/>
      <c r="KFD23" s="187"/>
      <c r="KFE23" s="187"/>
      <c r="KFF23" s="187"/>
      <c r="KFG23" s="187"/>
      <c r="KFH23" s="187"/>
      <c r="KFI23" s="187"/>
      <c r="KFJ23" s="187"/>
      <c r="KFK23" s="187"/>
      <c r="KFL23" s="187"/>
      <c r="KFM23" s="187"/>
      <c r="KFN23" s="187"/>
      <c r="KFO23" s="187"/>
      <c r="KFP23" s="187"/>
      <c r="KFQ23" s="187"/>
      <c r="KFR23" s="187"/>
      <c r="KFS23" s="187"/>
      <c r="KFT23" s="187"/>
      <c r="KFU23" s="187"/>
      <c r="KFV23" s="187"/>
      <c r="KFW23" s="187"/>
      <c r="KFX23" s="187"/>
      <c r="KFY23" s="187"/>
      <c r="KFZ23" s="187"/>
      <c r="KGA23" s="187"/>
      <c r="KGB23" s="187"/>
      <c r="KGC23" s="187"/>
      <c r="KGD23" s="187"/>
      <c r="KGE23" s="187"/>
      <c r="KGF23" s="187"/>
      <c r="KGG23" s="187"/>
      <c r="KGH23" s="187"/>
      <c r="KGI23" s="187"/>
      <c r="KGJ23" s="187"/>
      <c r="KGK23" s="187"/>
      <c r="KGL23" s="187"/>
      <c r="KGM23" s="187"/>
      <c r="KGN23" s="187"/>
      <c r="KGO23" s="187"/>
      <c r="KGP23" s="187"/>
      <c r="KGQ23" s="187"/>
      <c r="KGR23" s="187"/>
      <c r="KGS23" s="187"/>
      <c r="KGT23" s="187"/>
      <c r="KGU23" s="187"/>
      <c r="KGV23" s="187"/>
      <c r="KGW23" s="187"/>
      <c r="KGX23" s="187"/>
      <c r="KGY23" s="187"/>
      <c r="KGZ23" s="187"/>
      <c r="KHA23" s="187"/>
      <c r="KHB23" s="187"/>
      <c r="KHC23" s="187"/>
      <c r="KHD23" s="187"/>
      <c r="KHE23" s="187"/>
      <c r="KHF23" s="187"/>
      <c r="KHG23" s="187"/>
      <c r="KHH23" s="187"/>
      <c r="KHI23" s="187"/>
      <c r="KHJ23" s="187"/>
      <c r="KHK23" s="187"/>
      <c r="KHL23" s="187"/>
      <c r="KHM23" s="187"/>
      <c r="KHN23" s="187"/>
      <c r="KHO23" s="187"/>
      <c r="KHP23" s="187"/>
      <c r="KHQ23" s="187"/>
      <c r="KHR23" s="187"/>
      <c r="KHS23" s="187"/>
      <c r="KHT23" s="187"/>
      <c r="KHU23" s="187"/>
      <c r="KHV23" s="187"/>
      <c r="KHW23" s="187"/>
      <c r="KHX23" s="187"/>
      <c r="KHY23" s="187"/>
      <c r="KHZ23" s="187"/>
      <c r="KIA23" s="187"/>
      <c r="KIB23" s="187"/>
      <c r="KIC23" s="187"/>
      <c r="KID23" s="187"/>
      <c r="KIE23" s="187"/>
      <c r="KIF23" s="187"/>
      <c r="KIG23" s="187"/>
      <c r="KIH23" s="187"/>
      <c r="KII23" s="187"/>
      <c r="KIJ23" s="187"/>
      <c r="KIK23" s="187"/>
      <c r="KIL23" s="187"/>
      <c r="KIM23" s="187"/>
      <c r="KIN23" s="187"/>
      <c r="KIO23" s="187"/>
      <c r="KIP23" s="187"/>
      <c r="KIQ23" s="187"/>
      <c r="KIR23" s="187"/>
      <c r="KIS23" s="187"/>
      <c r="KIT23" s="187"/>
      <c r="KIU23" s="187"/>
      <c r="KIV23" s="187"/>
      <c r="KIW23" s="187"/>
      <c r="KIX23" s="187"/>
      <c r="KIY23" s="187"/>
      <c r="KIZ23" s="187"/>
      <c r="KJA23" s="187"/>
      <c r="KJB23" s="187"/>
      <c r="KJC23" s="187"/>
      <c r="KJD23" s="187"/>
      <c r="KJE23" s="187"/>
      <c r="KJF23" s="187"/>
      <c r="KJG23" s="187"/>
      <c r="KJH23" s="187"/>
      <c r="KJI23" s="187"/>
      <c r="KJJ23" s="187"/>
      <c r="KJK23" s="187"/>
      <c r="KJL23" s="187"/>
      <c r="KJM23" s="187"/>
      <c r="KJN23" s="187"/>
      <c r="KJO23" s="187"/>
      <c r="KJP23" s="187"/>
      <c r="KJQ23" s="187"/>
      <c r="KJR23" s="187"/>
      <c r="KJS23" s="187"/>
      <c r="KJT23" s="187"/>
      <c r="KJU23" s="187"/>
      <c r="KJV23" s="187"/>
      <c r="KJW23" s="187"/>
      <c r="KJX23" s="187"/>
      <c r="KJY23" s="187"/>
      <c r="KJZ23" s="187"/>
      <c r="KKA23" s="187"/>
      <c r="KKB23" s="187"/>
      <c r="KKC23" s="187"/>
      <c r="KKD23" s="187"/>
      <c r="KKE23" s="187"/>
      <c r="KKF23" s="187"/>
      <c r="KKG23" s="187"/>
      <c r="KKH23" s="187"/>
      <c r="KKI23" s="187"/>
      <c r="KKJ23" s="187"/>
      <c r="KKK23" s="187"/>
      <c r="KKL23" s="187"/>
      <c r="KKM23" s="187"/>
      <c r="KKN23" s="187"/>
      <c r="KKO23" s="187"/>
      <c r="KKP23" s="187"/>
      <c r="KKQ23" s="187"/>
      <c r="KKR23" s="187"/>
      <c r="KKS23" s="187"/>
      <c r="KKT23" s="187"/>
      <c r="KKU23" s="187"/>
      <c r="KKV23" s="187"/>
      <c r="KKW23" s="187"/>
      <c r="KKX23" s="187"/>
      <c r="KKY23" s="187"/>
      <c r="KKZ23" s="187"/>
      <c r="KLA23" s="187"/>
      <c r="KLB23" s="187"/>
      <c r="KLC23" s="187"/>
      <c r="KLD23" s="187"/>
      <c r="KLE23" s="187"/>
      <c r="KLF23" s="187"/>
      <c r="KLG23" s="187"/>
      <c r="KLH23" s="187"/>
      <c r="KLI23" s="187"/>
      <c r="KLJ23" s="187"/>
      <c r="KLK23" s="187"/>
      <c r="KLL23" s="187"/>
      <c r="KLM23" s="187"/>
      <c r="KLN23" s="187"/>
      <c r="KLO23" s="187"/>
      <c r="KLP23" s="187"/>
      <c r="KLQ23" s="187"/>
      <c r="KLR23" s="187"/>
      <c r="KLS23" s="187"/>
      <c r="KLT23" s="187"/>
      <c r="KLU23" s="187"/>
      <c r="KLV23" s="187"/>
      <c r="KLW23" s="187"/>
      <c r="KLX23" s="187"/>
      <c r="KLY23" s="187"/>
      <c r="KLZ23" s="187"/>
      <c r="KMA23" s="187"/>
      <c r="KMB23" s="187"/>
      <c r="KMC23" s="187"/>
      <c r="KMD23" s="187"/>
      <c r="KME23" s="187"/>
      <c r="KMF23" s="187"/>
      <c r="KMG23" s="187"/>
      <c r="KMH23" s="187"/>
      <c r="KMI23" s="187"/>
      <c r="KMJ23" s="187"/>
      <c r="KMK23" s="187"/>
      <c r="KML23" s="187"/>
      <c r="KMM23" s="187"/>
      <c r="KMN23" s="187"/>
      <c r="KMO23" s="187"/>
      <c r="KMP23" s="187"/>
      <c r="KMQ23" s="187"/>
      <c r="KMR23" s="187"/>
      <c r="KMS23" s="187"/>
      <c r="KMT23" s="187"/>
      <c r="KMU23" s="187"/>
      <c r="KMV23" s="187"/>
      <c r="KMW23" s="187"/>
      <c r="KMX23" s="187"/>
      <c r="KMY23" s="187"/>
      <c r="KMZ23" s="187"/>
      <c r="KNA23" s="187"/>
      <c r="KNB23" s="187"/>
      <c r="KNC23" s="187"/>
      <c r="KND23" s="187"/>
      <c r="KNE23" s="187"/>
      <c r="KNF23" s="187"/>
      <c r="KNG23" s="187"/>
      <c r="KNH23" s="187"/>
      <c r="KNI23" s="187"/>
      <c r="KNJ23" s="187"/>
      <c r="KNK23" s="187"/>
      <c r="KNL23" s="187"/>
      <c r="KNM23" s="187"/>
      <c r="KNN23" s="187"/>
      <c r="KNO23" s="187"/>
      <c r="KNP23" s="187"/>
      <c r="KNQ23" s="187"/>
      <c r="KNR23" s="187"/>
      <c r="KNS23" s="187"/>
      <c r="KNT23" s="187"/>
      <c r="KNU23" s="187"/>
      <c r="KNV23" s="187"/>
      <c r="KNW23" s="187"/>
      <c r="KNX23" s="187"/>
      <c r="KNY23" s="187"/>
      <c r="KNZ23" s="187"/>
      <c r="KOA23" s="187"/>
      <c r="KOB23" s="187"/>
      <c r="KOC23" s="187"/>
      <c r="KOD23" s="187"/>
      <c r="KOE23" s="187"/>
      <c r="KOF23" s="187"/>
      <c r="KOG23" s="187"/>
      <c r="KOH23" s="187"/>
      <c r="KOI23" s="187"/>
      <c r="KOJ23" s="187"/>
      <c r="KOK23" s="187"/>
      <c r="KOL23" s="187"/>
      <c r="KOM23" s="187"/>
      <c r="KON23" s="187"/>
      <c r="KOO23" s="187"/>
      <c r="KOP23" s="187"/>
      <c r="KOQ23" s="187"/>
      <c r="KOR23" s="187"/>
      <c r="KOS23" s="187"/>
      <c r="KOT23" s="187"/>
      <c r="KOU23" s="187"/>
      <c r="KOV23" s="187"/>
      <c r="KOW23" s="187"/>
      <c r="KOX23" s="187"/>
      <c r="KOY23" s="187"/>
      <c r="KOZ23" s="187"/>
      <c r="KPA23" s="187"/>
      <c r="KPB23" s="187"/>
      <c r="KPC23" s="187"/>
      <c r="KPD23" s="187"/>
      <c r="KPE23" s="187"/>
      <c r="KPF23" s="187"/>
      <c r="KPG23" s="187"/>
      <c r="KPH23" s="187"/>
      <c r="KPI23" s="187"/>
      <c r="KPJ23" s="187"/>
      <c r="KPK23" s="187"/>
      <c r="KPL23" s="187"/>
      <c r="KPM23" s="187"/>
      <c r="KPN23" s="187"/>
      <c r="KPO23" s="187"/>
      <c r="KPP23" s="187"/>
      <c r="KPQ23" s="187"/>
      <c r="KPR23" s="187"/>
      <c r="KPS23" s="187"/>
      <c r="KPT23" s="187"/>
      <c r="KPU23" s="187"/>
      <c r="KPV23" s="187"/>
      <c r="KPW23" s="187"/>
      <c r="KPX23" s="187"/>
      <c r="KPY23" s="187"/>
      <c r="KPZ23" s="187"/>
      <c r="KQA23" s="187"/>
      <c r="KQB23" s="187"/>
      <c r="KQC23" s="187"/>
      <c r="KQD23" s="187"/>
      <c r="KQE23" s="187"/>
      <c r="KQF23" s="187"/>
      <c r="KQG23" s="187"/>
      <c r="KQH23" s="187"/>
      <c r="KQI23" s="187"/>
      <c r="KQJ23" s="187"/>
      <c r="KQK23" s="187"/>
      <c r="KQL23" s="187"/>
      <c r="KQM23" s="187"/>
      <c r="KQN23" s="187"/>
      <c r="KQO23" s="187"/>
      <c r="KQP23" s="187"/>
      <c r="KQQ23" s="187"/>
      <c r="KQR23" s="187"/>
      <c r="KQS23" s="187"/>
      <c r="KQT23" s="187"/>
      <c r="KQU23" s="187"/>
      <c r="KQV23" s="187"/>
      <c r="KQW23" s="187"/>
      <c r="KQX23" s="187"/>
      <c r="KQY23" s="187"/>
      <c r="KQZ23" s="187"/>
      <c r="KRA23" s="187"/>
      <c r="KRB23" s="187"/>
      <c r="KRC23" s="187"/>
      <c r="KRD23" s="187"/>
      <c r="KRE23" s="187"/>
      <c r="KRF23" s="187"/>
      <c r="KRG23" s="187"/>
      <c r="KRH23" s="187"/>
      <c r="KRI23" s="187"/>
      <c r="KRJ23" s="187"/>
      <c r="KRK23" s="187"/>
      <c r="KRL23" s="187"/>
      <c r="KRM23" s="187"/>
      <c r="KRN23" s="187"/>
      <c r="KRO23" s="187"/>
      <c r="KRP23" s="187"/>
      <c r="KRQ23" s="187"/>
      <c r="KRR23" s="187"/>
      <c r="KRS23" s="187"/>
      <c r="KRT23" s="187"/>
      <c r="KRU23" s="187"/>
      <c r="KRV23" s="187"/>
      <c r="KRW23" s="187"/>
      <c r="KRX23" s="187"/>
      <c r="KRY23" s="187"/>
      <c r="KRZ23" s="187"/>
      <c r="KSA23" s="187"/>
      <c r="KSB23" s="187"/>
      <c r="KSC23" s="187"/>
      <c r="KSD23" s="187"/>
      <c r="KSE23" s="187"/>
      <c r="KSF23" s="187"/>
      <c r="KSG23" s="187"/>
      <c r="KSH23" s="187"/>
      <c r="KSI23" s="187"/>
      <c r="KSJ23" s="187"/>
      <c r="KSK23" s="187"/>
      <c r="KSL23" s="187"/>
      <c r="KSM23" s="187"/>
      <c r="KSN23" s="187"/>
      <c r="KSO23" s="187"/>
      <c r="KSP23" s="187"/>
      <c r="KSQ23" s="187"/>
      <c r="KSR23" s="187"/>
      <c r="KSS23" s="187"/>
      <c r="KST23" s="187"/>
      <c r="KSU23" s="187"/>
      <c r="KSV23" s="187"/>
      <c r="KSW23" s="187"/>
      <c r="KSX23" s="187"/>
      <c r="KSY23" s="187"/>
      <c r="KSZ23" s="187"/>
      <c r="KTA23" s="187"/>
      <c r="KTB23" s="187"/>
      <c r="KTC23" s="187"/>
      <c r="KTD23" s="187"/>
      <c r="KTE23" s="187"/>
      <c r="KTF23" s="187"/>
      <c r="KTG23" s="187"/>
      <c r="KTH23" s="187"/>
      <c r="KTI23" s="187"/>
      <c r="KTJ23" s="187"/>
      <c r="KTK23" s="187"/>
      <c r="KTL23" s="187"/>
      <c r="KTM23" s="187"/>
      <c r="KTN23" s="187"/>
      <c r="KTO23" s="187"/>
      <c r="KTP23" s="187"/>
      <c r="KTQ23" s="187"/>
      <c r="KTR23" s="187"/>
      <c r="KTS23" s="187"/>
      <c r="KTT23" s="187"/>
      <c r="KTU23" s="187"/>
      <c r="KTV23" s="187"/>
      <c r="KTW23" s="187"/>
      <c r="KTX23" s="187"/>
      <c r="KTY23" s="187"/>
      <c r="KTZ23" s="187"/>
      <c r="KUA23" s="187"/>
      <c r="KUB23" s="187"/>
      <c r="KUC23" s="187"/>
      <c r="KUD23" s="187"/>
      <c r="KUE23" s="187"/>
      <c r="KUF23" s="187"/>
      <c r="KUG23" s="187"/>
      <c r="KUH23" s="187"/>
      <c r="KUI23" s="187"/>
      <c r="KUJ23" s="187"/>
      <c r="KUK23" s="187"/>
      <c r="KUL23" s="187"/>
      <c r="KUM23" s="187"/>
      <c r="KUN23" s="187"/>
      <c r="KUO23" s="187"/>
      <c r="KUP23" s="187"/>
      <c r="KUQ23" s="187"/>
      <c r="KUR23" s="187"/>
      <c r="KUS23" s="187"/>
      <c r="KUT23" s="187"/>
      <c r="KUU23" s="187"/>
      <c r="KUV23" s="187"/>
      <c r="KUW23" s="187"/>
      <c r="KUX23" s="187"/>
      <c r="KUY23" s="187"/>
      <c r="KUZ23" s="187"/>
      <c r="KVA23" s="187"/>
      <c r="KVB23" s="187"/>
      <c r="KVC23" s="187"/>
      <c r="KVD23" s="187"/>
      <c r="KVE23" s="187"/>
      <c r="KVF23" s="187"/>
      <c r="KVG23" s="187"/>
      <c r="KVH23" s="187"/>
      <c r="KVI23" s="187"/>
      <c r="KVJ23" s="187"/>
      <c r="KVK23" s="187"/>
      <c r="KVL23" s="187"/>
      <c r="KVM23" s="187"/>
      <c r="KVN23" s="187"/>
      <c r="KVO23" s="187"/>
      <c r="KVP23" s="187"/>
      <c r="KVQ23" s="187"/>
      <c r="KVR23" s="187"/>
      <c r="KVS23" s="187"/>
      <c r="KVT23" s="187"/>
      <c r="KVU23" s="187"/>
      <c r="KVV23" s="187"/>
      <c r="KVW23" s="187"/>
      <c r="KVX23" s="187"/>
      <c r="KVY23" s="187"/>
      <c r="KVZ23" s="187"/>
      <c r="KWA23" s="187"/>
      <c r="KWB23" s="187"/>
      <c r="KWC23" s="187"/>
      <c r="KWD23" s="187"/>
      <c r="KWE23" s="187"/>
      <c r="KWF23" s="187"/>
      <c r="KWG23" s="187"/>
      <c r="KWH23" s="187"/>
      <c r="KWI23" s="187"/>
      <c r="KWJ23" s="187"/>
      <c r="KWK23" s="187"/>
      <c r="KWL23" s="187"/>
      <c r="KWM23" s="187"/>
      <c r="KWN23" s="187"/>
      <c r="KWO23" s="187"/>
      <c r="KWP23" s="187"/>
      <c r="KWQ23" s="187"/>
      <c r="KWR23" s="187"/>
      <c r="KWS23" s="187"/>
      <c r="KWT23" s="187"/>
      <c r="KWU23" s="187"/>
      <c r="KWV23" s="187"/>
      <c r="KWW23" s="187"/>
      <c r="KWX23" s="187"/>
      <c r="KWY23" s="187"/>
      <c r="KWZ23" s="187"/>
      <c r="KXA23" s="187"/>
      <c r="KXB23" s="187"/>
      <c r="KXC23" s="187"/>
      <c r="KXD23" s="187"/>
      <c r="KXE23" s="187"/>
      <c r="KXF23" s="187"/>
      <c r="KXG23" s="187"/>
      <c r="KXH23" s="187"/>
      <c r="KXI23" s="187"/>
      <c r="KXJ23" s="187"/>
      <c r="KXK23" s="187"/>
      <c r="KXL23" s="187"/>
      <c r="KXM23" s="187"/>
      <c r="KXN23" s="187"/>
      <c r="KXO23" s="187"/>
      <c r="KXP23" s="187"/>
      <c r="KXQ23" s="187"/>
      <c r="KXR23" s="187"/>
      <c r="KXS23" s="187"/>
      <c r="KXT23" s="187"/>
      <c r="KXU23" s="187"/>
      <c r="KXV23" s="187"/>
      <c r="KXW23" s="187"/>
      <c r="KXX23" s="187"/>
      <c r="KXY23" s="187"/>
      <c r="KXZ23" s="187"/>
      <c r="KYA23" s="187"/>
      <c r="KYB23" s="187"/>
      <c r="KYC23" s="187"/>
      <c r="KYD23" s="187"/>
      <c r="KYE23" s="187"/>
      <c r="KYF23" s="187"/>
      <c r="KYG23" s="187"/>
      <c r="KYH23" s="187"/>
      <c r="KYI23" s="187"/>
      <c r="KYJ23" s="187"/>
      <c r="KYK23" s="187"/>
      <c r="KYL23" s="187"/>
      <c r="KYM23" s="187"/>
      <c r="KYN23" s="187"/>
      <c r="KYO23" s="187"/>
      <c r="KYP23" s="187"/>
      <c r="KYQ23" s="187"/>
      <c r="KYR23" s="187"/>
      <c r="KYS23" s="187"/>
      <c r="KYT23" s="187"/>
      <c r="KYU23" s="187"/>
      <c r="KYV23" s="187"/>
      <c r="KYW23" s="187"/>
      <c r="KYX23" s="187"/>
      <c r="KYY23" s="187"/>
      <c r="KYZ23" s="187"/>
      <c r="KZA23" s="187"/>
      <c r="KZB23" s="187"/>
      <c r="KZC23" s="187"/>
      <c r="KZD23" s="187"/>
      <c r="KZE23" s="187"/>
      <c r="KZF23" s="187"/>
      <c r="KZG23" s="187"/>
      <c r="KZH23" s="187"/>
      <c r="KZI23" s="187"/>
      <c r="KZJ23" s="187"/>
      <c r="KZK23" s="187"/>
      <c r="KZL23" s="187"/>
      <c r="KZM23" s="187"/>
      <c r="KZN23" s="187"/>
      <c r="KZO23" s="187"/>
      <c r="KZP23" s="187"/>
      <c r="KZQ23" s="187"/>
      <c r="KZR23" s="187"/>
      <c r="KZS23" s="187"/>
      <c r="KZT23" s="187"/>
      <c r="KZU23" s="187"/>
      <c r="KZV23" s="187"/>
      <c r="KZW23" s="187"/>
      <c r="KZX23" s="187"/>
      <c r="KZY23" s="187"/>
      <c r="KZZ23" s="187"/>
      <c r="LAA23" s="187"/>
      <c r="LAB23" s="187"/>
      <c r="LAC23" s="187"/>
      <c r="LAD23" s="187"/>
      <c r="LAE23" s="187"/>
      <c r="LAF23" s="187"/>
      <c r="LAG23" s="187"/>
      <c r="LAH23" s="187"/>
      <c r="LAI23" s="187"/>
      <c r="LAJ23" s="187"/>
      <c r="LAK23" s="187"/>
      <c r="LAL23" s="187"/>
      <c r="LAM23" s="187"/>
      <c r="LAN23" s="187"/>
      <c r="LAO23" s="187"/>
      <c r="LAP23" s="187"/>
      <c r="LAQ23" s="187"/>
      <c r="LAR23" s="187"/>
      <c r="LAS23" s="187"/>
      <c r="LAT23" s="187"/>
      <c r="LAU23" s="187"/>
      <c r="LAV23" s="187"/>
      <c r="LAW23" s="187"/>
      <c r="LAX23" s="187"/>
      <c r="LAY23" s="187"/>
      <c r="LAZ23" s="187"/>
      <c r="LBA23" s="187"/>
      <c r="LBB23" s="187"/>
      <c r="LBC23" s="187"/>
      <c r="LBD23" s="187"/>
      <c r="LBE23" s="187"/>
      <c r="LBF23" s="187"/>
      <c r="LBG23" s="187"/>
      <c r="LBH23" s="187"/>
      <c r="LBI23" s="187"/>
      <c r="LBJ23" s="187"/>
      <c r="LBK23" s="187"/>
      <c r="LBL23" s="187"/>
      <c r="LBM23" s="187"/>
      <c r="LBN23" s="187"/>
      <c r="LBO23" s="187"/>
      <c r="LBP23" s="187"/>
      <c r="LBQ23" s="187"/>
      <c r="LBR23" s="187"/>
      <c r="LBS23" s="187"/>
      <c r="LBT23" s="187"/>
      <c r="LBU23" s="187"/>
      <c r="LBV23" s="187"/>
      <c r="LBW23" s="187"/>
      <c r="LBX23" s="187"/>
      <c r="LBY23" s="187"/>
      <c r="LBZ23" s="187"/>
      <c r="LCA23" s="187"/>
      <c r="LCB23" s="187"/>
      <c r="LCC23" s="187"/>
      <c r="LCD23" s="187"/>
      <c r="LCE23" s="187"/>
      <c r="LCF23" s="187"/>
      <c r="LCG23" s="187"/>
      <c r="LCH23" s="187"/>
      <c r="LCI23" s="187"/>
      <c r="LCJ23" s="187"/>
      <c r="LCK23" s="187"/>
      <c r="LCL23" s="187"/>
      <c r="LCM23" s="187"/>
      <c r="LCN23" s="187"/>
      <c r="LCO23" s="187"/>
      <c r="LCP23" s="187"/>
      <c r="LCQ23" s="187"/>
      <c r="LCR23" s="187"/>
      <c r="LCS23" s="187"/>
      <c r="LCT23" s="187"/>
      <c r="LCU23" s="187"/>
      <c r="LCV23" s="187"/>
      <c r="LCW23" s="187"/>
      <c r="LCX23" s="187"/>
      <c r="LCY23" s="187"/>
      <c r="LCZ23" s="187"/>
      <c r="LDA23" s="187"/>
      <c r="LDB23" s="187"/>
      <c r="LDC23" s="187"/>
      <c r="LDD23" s="187"/>
      <c r="LDE23" s="187"/>
      <c r="LDF23" s="187"/>
      <c r="LDG23" s="187"/>
      <c r="LDH23" s="187"/>
      <c r="LDI23" s="187"/>
      <c r="LDJ23" s="187"/>
      <c r="LDK23" s="187"/>
      <c r="LDL23" s="187"/>
      <c r="LDM23" s="187"/>
      <c r="LDN23" s="187"/>
      <c r="LDO23" s="187"/>
      <c r="LDP23" s="187"/>
      <c r="LDQ23" s="187"/>
      <c r="LDR23" s="187"/>
      <c r="LDS23" s="187"/>
      <c r="LDT23" s="187"/>
      <c r="LDU23" s="187"/>
      <c r="LDV23" s="187"/>
      <c r="LDW23" s="187"/>
      <c r="LDX23" s="187"/>
      <c r="LDY23" s="187"/>
      <c r="LDZ23" s="187"/>
      <c r="LEA23" s="187"/>
      <c r="LEB23" s="187"/>
      <c r="LEC23" s="187"/>
      <c r="LED23" s="187"/>
      <c r="LEE23" s="187"/>
      <c r="LEF23" s="187"/>
      <c r="LEG23" s="187"/>
      <c r="LEH23" s="187"/>
      <c r="LEI23" s="187"/>
      <c r="LEJ23" s="187"/>
      <c r="LEK23" s="187"/>
      <c r="LEL23" s="187"/>
      <c r="LEM23" s="187"/>
      <c r="LEN23" s="187"/>
      <c r="LEO23" s="187"/>
      <c r="LEP23" s="187"/>
      <c r="LEQ23" s="187"/>
      <c r="LER23" s="187"/>
      <c r="LES23" s="187"/>
      <c r="LET23" s="187"/>
      <c r="LEU23" s="187"/>
      <c r="LEV23" s="187"/>
      <c r="LEW23" s="187"/>
      <c r="LEX23" s="187"/>
      <c r="LEY23" s="187"/>
      <c r="LEZ23" s="187"/>
      <c r="LFA23" s="187"/>
      <c r="LFB23" s="187"/>
      <c r="LFC23" s="187"/>
      <c r="LFD23" s="187"/>
      <c r="LFE23" s="187"/>
      <c r="LFF23" s="187"/>
      <c r="LFG23" s="187"/>
      <c r="LFH23" s="187"/>
      <c r="LFI23" s="187"/>
      <c r="LFJ23" s="187"/>
      <c r="LFK23" s="187"/>
      <c r="LFL23" s="187"/>
      <c r="LFM23" s="187"/>
      <c r="LFN23" s="187"/>
      <c r="LFO23" s="187"/>
      <c r="LFP23" s="187"/>
      <c r="LFQ23" s="187"/>
      <c r="LFR23" s="187"/>
      <c r="LFS23" s="187"/>
      <c r="LFT23" s="187"/>
      <c r="LFU23" s="187"/>
      <c r="LFV23" s="187"/>
      <c r="LFW23" s="187"/>
      <c r="LFX23" s="187"/>
      <c r="LFY23" s="187"/>
      <c r="LFZ23" s="187"/>
      <c r="LGA23" s="187"/>
      <c r="LGB23" s="187"/>
      <c r="LGC23" s="187"/>
      <c r="LGD23" s="187"/>
      <c r="LGE23" s="187"/>
      <c r="LGF23" s="187"/>
      <c r="LGG23" s="187"/>
      <c r="LGH23" s="187"/>
      <c r="LGI23" s="187"/>
      <c r="LGJ23" s="187"/>
      <c r="LGK23" s="187"/>
      <c r="LGL23" s="187"/>
      <c r="LGM23" s="187"/>
      <c r="LGN23" s="187"/>
      <c r="LGO23" s="187"/>
      <c r="LGP23" s="187"/>
      <c r="LGQ23" s="187"/>
      <c r="LGR23" s="187"/>
      <c r="LGS23" s="187"/>
      <c r="LGT23" s="187"/>
      <c r="LGU23" s="187"/>
      <c r="LGV23" s="187"/>
      <c r="LGW23" s="187"/>
      <c r="LGX23" s="187"/>
      <c r="LGY23" s="187"/>
      <c r="LGZ23" s="187"/>
      <c r="LHA23" s="187"/>
      <c r="LHB23" s="187"/>
      <c r="LHC23" s="187"/>
      <c r="LHD23" s="187"/>
      <c r="LHE23" s="187"/>
      <c r="LHF23" s="187"/>
      <c r="LHG23" s="187"/>
      <c r="LHH23" s="187"/>
      <c r="LHI23" s="187"/>
      <c r="LHJ23" s="187"/>
      <c r="LHK23" s="187"/>
      <c r="LHL23" s="187"/>
      <c r="LHM23" s="187"/>
      <c r="LHN23" s="187"/>
      <c r="LHO23" s="187"/>
      <c r="LHP23" s="187"/>
      <c r="LHQ23" s="187"/>
      <c r="LHR23" s="187"/>
      <c r="LHS23" s="187"/>
      <c r="LHT23" s="187"/>
      <c r="LHU23" s="187"/>
      <c r="LHV23" s="187"/>
      <c r="LHW23" s="187"/>
      <c r="LHX23" s="187"/>
      <c r="LHY23" s="187"/>
      <c r="LHZ23" s="187"/>
      <c r="LIA23" s="187"/>
      <c r="LIB23" s="187"/>
      <c r="LIC23" s="187"/>
      <c r="LID23" s="187"/>
      <c r="LIE23" s="187"/>
      <c r="LIF23" s="187"/>
      <c r="LIG23" s="187"/>
      <c r="LIH23" s="187"/>
      <c r="LII23" s="187"/>
      <c r="LIJ23" s="187"/>
      <c r="LIK23" s="187"/>
      <c r="LIL23" s="187"/>
      <c r="LIM23" s="187"/>
      <c r="LIN23" s="187"/>
      <c r="LIO23" s="187"/>
      <c r="LIP23" s="187"/>
      <c r="LIQ23" s="187"/>
      <c r="LIR23" s="187"/>
      <c r="LIS23" s="187"/>
      <c r="LIT23" s="187"/>
      <c r="LIU23" s="187"/>
      <c r="LIV23" s="187"/>
      <c r="LIW23" s="187"/>
      <c r="LIX23" s="187"/>
      <c r="LIY23" s="187"/>
      <c r="LIZ23" s="187"/>
      <c r="LJA23" s="187"/>
      <c r="LJB23" s="187"/>
      <c r="LJC23" s="187"/>
      <c r="LJD23" s="187"/>
      <c r="LJE23" s="187"/>
      <c r="LJF23" s="187"/>
      <c r="LJG23" s="187"/>
      <c r="LJH23" s="187"/>
      <c r="LJI23" s="187"/>
      <c r="LJJ23" s="187"/>
      <c r="LJK23" s="187"/>
      <c r="LJL23" s="187"/>
      <c r="LJM23" s="187"/>
      <c r="LJN23" s="187"/>
      <c r="LJO23" s="187"/>
      <c r="LJP23" s="187"/>
      <c r="LJQ23" s="187"/>
      <c r="LJR23" s="187"/>
      <c r="LJS23" s="187"/>
      <c r="LJT23" s="187"/>
      <c r="LJU23" s="187"/>
      <c r="LJV23" s="187"/>
      <c r="LJW23" s="187"/>
      <c r="LJX23" s="187"/>
      <c r="LJY23" s="187"/>
      <c r="LJZ23" s="187"/>
      <c r="LKA23" s="187"/>
      <c r="LKB23" s="187"/>
      <c r="LKC23" s="187"/>
      <c r="LKD23" s="187"/>
      <c r="LKE23" s="187"/>
      <c r="LKF23" s="187"/>
      <c r="LKG23" s="187"/>
      <c r="LKH23" s="187"/>
      <c r="LKI23" s="187"/>
      <c r="LKJ23" s="187"/>
      <c r="LKK23" s="187"/>
      <c r="LKL23" s="187"/>
      <c r="LKM23" s="187"/>
      <c r="LKN23" s="187"/>
      <c r="LKO23" s="187"/>
      <c r="LKP23" s="187"/>
      <c r="LKQ23" s="187"/>
      <c r="LKR23" s="187"/>
      <c r="LKS23" s="187"/>
      <c r="LKT23" s="187"/>
      <c r="LKU23" s="187"/>
      <c r="LKV23" s="187"/>
      <c r="LKW23" s="187"/>
      <c r="LKX23" s="187"/>
      <c r="LKY23" s="187"/>
      <c r="LKZ23" s="187"/>
      <c r="LLA23" s="187"/>
      <c r="LLB23" s="187"/>
      <c r="LLC23" s="187"/>
      <c r="LLD23" s="187"/>
      <c r="LLE23" s="187"/>
      <c r="LLF23" s="187"/>
      <c r="LLG23" s="187"/>
      <c r="LLH23" s="187"/>
      <c r="LLI23" s="187"/>
      <c r="LLJ23" s="187"/>
      <c r="LLK23" s="187"/>
      <c r="LLL23" s="187"/>
      <c r="LLM23" s="187"/>
      <c r="LLN23" s="187"/>
      <c r="LLO23" s="187"/>
      <c r="LLP23" s="187"/>
      <c r="LLQ23" s="187"/>
      <c r="LLR23" s="187"/>
      <c r="LLS23" s="187"/>
      <c r="LLT23" s="187"/>
      <c r="LLU23" s="187"/>
      <c r="LLV23" s="187"/>
      <c r="LLW23" s="187"/>
      <c r="LLX23" s="187"/>
      <c r="LLY23" s="187"/>
      <c r="LLZ23" s="187"/>
      <c r="LMA23" s="187"/>
      <c r="LMB23" s="187"/>
      <c r="LMC23" s="187"/>
      <c r="LMD23" s="187"/>
      <c r="LME23" s="187"/>
      <c r="LMF23" s="187"/>
      <c r="LMG23" s="187"/>
      <c r="LMH23" s="187"/>
      <c r="LMI23" s="187"/>
      <c r="LMJ23" s="187"/>
      <c r="LMK23" s="187"/>
      <c r="LML23" s="187"/>
      <c r="LMM23" s="187"/>
      <c r="LMN23" s="187"/>
      <c r="LMO23" s="187"/>
      <c r="LMP23" s="187"/>
      <c r="LMQ23" s="187"/>
      <c r="LMR23" s="187"/>
      <c r="LMS23" s="187"/>
      <c r="LMT23" s="187"/>
      <c r="LMU23" s="187"/>
      <c r="LMV23" s="187"/>
      <c r="LMW23" s="187"/>
      <c r="LMX23" s="187"/>
      <c r="LMY23" s="187"/>
      <c r="LMZ23" s="187"/>
      <c r="LNA23" s="187"/>
      <c r="LNB23" s="187"/>
      <c r="LNC23" s="187"/>
      <c r="LND23" s="187"/>
      <c r="LNE23" s="187"/>
      <c r="LNF23" s="187"/>
      <c r="LNG23" s="187"/>
      <c r="LNH23" s="187"/>
      <c r="LNI23" s="187"/>
      <c r="LNJ23" s="187"/>
      <c r="LNK23" s="187"/>
      <c r="LNL23" s="187"/>
      <c r="LNM23" s="187"/>
      <c r="LNN23" s="187"/>
      <c r="LNO23" s="187"/>
      <c r="LNP23" s="187"/>
      <c r="LNQ23" s="187"/>
      <c r="LNR23" s="187"/>
      <c r="LNS23" s="187"/>
      <c r="LNT23" s="187"/>
      <c r="LNU23" s="187"/>
      <c r="LNV23" s="187"/>
      <c r="LNW23" s="187"/>
      <c r="LNX23" s="187"/>
      <c r="LNY23" s="187"/>
      <c r="LNZ23" s="187"/>
      <c r="LOA23" s="187"/>
      <c r="LOB23" s="187"/>
      <c r="LOC23" s="187"/>
      <c r="LOD23" s="187"/>
      <c r="LOE23" s="187"/>
      <c r="LOF23" s="187"/>
      <c r="LOG23" s="187"/>
      <c r="LOH23" s="187"/>
      <c r="LOI23" s="187"/>
      <c r="LOJ23" s="187"/>
      <c r="LOK23" s="187"/>
      <c r="LOL23" s="187"/>
      <c r="LOM23" s="187"/>
      <c r="LON23" s="187"/>
      <c r="LOO23" s="187"/>
      <c r="LOP23" s="187"/>
      <c r="LOQ23" s="187"/>
      <c r="LOR23" s="187"/>
      <c r="LOS23" s="187"/>
      <c r="LOT23" s="187"/>
      <c r="LOU23" s="187"/>
      <c r="LOV23" s="187"/>
      <c r="LOW23" s="187"/>
      <c r="LOX23" s="187"/>
      <c r="LOY23" s="187"/>
      <c r="LOZ23" s="187"/>
      <c r="LPA23" s="187"/>
      <c r="LPB23" s="187"/>
      <c r="LPC23" s="187"/>
      <c r="LPD23" s="187"/>
      <c r="LPE23" s="187"/>
      <c r="LPF23" s="187"/>
      <c r="LPG23" s="187"/>
      <c r="LPH23" s="187"/>
      <c r="LPI23" s="187"/>
      <c r="LPJ23" s="187"/>
      <c r="LPK23" s="187"/>
      <c r="LPL23" s="187"/>
      <c r="LPM23" s="187"/>
      <c r="LPN23" s="187"/>
      <c r="LPO23" s="187"/>
      <c r="LPP23" s="187"/>
      <c r="LPQ23" s="187"/>
      <c r="LPR23" s="187"/>
      <c r="LPS23" s="187"/>
      <c r="LPT23" s="187"/>
      <c r="LPU23" s="187"/>
      <c r="LPV23" s="187"/>
      <c r="LPW23" s="187"/>
      <c r="LPX23" s="187"/>
      <c r="LPY23" s="187"/>
      <c r="LPZ23" s="187"/>
      <c r="LQA23" s="187"/>
      <c r="LQB23" s="187"/>
      <c r="LQC23" s="187"/>
      <c r="LQD23" s="187"/>
      <c r="LQE23" s="187"/>
      <c r="LQF23" s="187"/>
      <c r="LQG23" s="187"/>
      <c r="LQH23" s="187"/>
      <c r="LQI23" s="187"/>
      <c r="LQJ23" s="187"/>
      <c r="LQK23" s="187"/>
      <c r="LQL23" s="187"/>
      <c r="LQM23" s="187"/>
      <c r="LQN23" s="187"/>
      <c r="LQO23" s="187"/>
      <c r="LQP23" s="187"/>
      <c r="LQQ23" s="187"/>
      <c r="LQR23" s="187"/>
      <c r="LQS23" s="187"/>
      <c r="LQT23" s="187"/>
      <c r="LQU23" s="187"/>
      <c r="LQV23" s="187"/>
      <c r="LQW23" s="187"/>
      <c r="LQX23" s="187"/>
      <c r="LQY23" s="187"/>
      <c r="LQZ23" s="187"/>
      <c r="LRA23" s="187"/>
      <c r="LRB23" s="187"/>
      <c r="LRC23" s="187"/>
      <c r="LRD23" s="187"/>
      <c r="LRE23" s="187"/>
      <c r="LRF23" s="187"/>
      <c r="LRG23" s="187"/>
      <c r="LRH23" s="187"/>
      <c r="LRI23" s="187"/>
      <c r="LRJ23" s="187"/>
      <c r="LRK23" s="187"/>
      <c r="LRL23" s="187"/>
      <c r="LRM23" s="187"/>
      <c r="LRN23" s="187"/>
      <c r="LRO23" s="187"/>
      <c r="LRP23" s="187"/>
      <c r="LRQ23" s="187"/>
      <c r="LRR23" s="187"/>
      <c r="LRS23" s="187"/>
      <c r="LRT23" s="187"/>
      <c r="LRU23" s="187"/>
      <c r="LRV23" s="187"/>
      <c r="LRW23" s="187"/>
      <c r="LRX23" s="187"/>
      <c r="LRY23" s="187"/>
      <c r="LRZ23" s="187"/>
      <c r="LSA23" s="187"/>
      <c r="LSB23" s="187"/>
      <c r="LSC23" s="187"/>
      <c r="LSD23" s="187"/>
      <c r="LSE23" s="187"/>
      <c r="LSF23" s="187"/>
      <c r="LSG23" s="187"/>
      <c r="LSH23" s="187"/>
      <c r="LSI23" s="187"/>
      <c r="LSJ23" s="187"/>
      <c r="LSK23" s="187"/>
      <c r="LSL23" s="187"/>
      <c r="LSM23" s="187"/>
      <c r="LSN23" s="187"/>
      <c r="LSO23" s="187"/>
      <c r="LSP23" s="187"/>
      <c r="LSQ23" s="187"/>
      <c r="LSR23" s="187"/>
      <c r="LSS23" s="187"/>
      <c r="LST23" s="187"/>
      <c r="LSU23" s="187"/>
      <c r="LSV23" s="187"/>
      <c r="LSW23" s="187"/>
      <c r="LSX23" s="187"/>
      <c r="LSY23" s="187"/>
      <c r="LSZ23" s="187"/>
      <c r="LTA23" s="187"/>
      <c r="LTB23" s="187"/>
      <c r="LTC23" s="187"/>
      <c r="LTD23" s="187"/>
      <c r="LTE23" s="187"/>
      <c r="LTF23" s="187"/>
      <c r="LTG23" s="187"/>
      <c r="LTH23" s="187"/>
      <c r="LTI23" s="187"/>
      <c r="LTJ23" s="187"/>
      <c r="LTK23" s="187"/>
      <c r="LTL23" s="187"/>
      <c r="LTM23" s="187"/>
      <c r="LTN23" s="187"/>
      <c r="LTO23" s="187"/>
      <c r="LTP23" s="187"/>
      <c r="LTQ23" s="187"/>
      <c r="LTR23" s="187"/>
      <c r="LTS23" s="187"/>
      <c r="LTT23" s="187"/>
      <c r="LTU23" s="187"/>
      <c r="LTV23" s="187"/>
      <c r="LTW23" s="187"/>
      <c r="LTX23" s="187"/>
      <c r="LTY23" s="187"/>
      <c r="LTZ23" s="187"/>
      <c r="LUA23" s="187"/>
      <c r="LUB23" s="187"/>
      <c r="LUC23" s="187"/>
      <c r="LUD23" s="187"/>
      <c r="LUE23" s="187"/>
      <c r="LUF23" s="187"/>
      <c r="LUG23" s="187"/>
      <c r="LUH23" s="187"/>
      <c r="LUI23" s="187"/>
      <c r="LUJ23" s="187"/>
      <c r="LUK23" s="187"/>
      <c r="LUL23" s="187"/>
      <c r="LUM23" s="187"/>
      <c r="LUN23" s="187"/>
      <c r="LUO23" s="187"/>
      <c r="LUP23" s="187"/>
      <c r="LUQ23" s="187"/>
      <c r="LUR23" s="187"/>
      <c r="LUS23" s="187"/>
      <c r="LUT23" s="187"/>
      <c r="LUU23" s="187"/>
      <c r="LUV23" s="187"/>
      <c r="LUW23" s="187"/>
      <c r="LUX23" s="187"/>
      <c r="LUY23" s="187"/>
      <c r="LUZ23" s="187"/>
      <c r="LVA23" s="187"/>
      <c r="LVB23" s="187"/>
      <c r="LVC23" s="187"/>
      <c r="LVD23" s="187"/>
      <c r="LVE23" s="187"/>
      <c r="LVF23" s="187"/>
      <c r="LVG23" s="187"/>
      <c r="LVH23" s="187"/>
      <c r="LVI23" s="187"/>
      <c r="LVJ23" s="187"/>
      <c r="LVK23" s="187"/>
      <c r="LVL23" s="187"/>
      <c r="LVM23" s="187"/>
      <c r="LVN23" s="187"/>
      <c r="LVO23" s="187"/>
      <c r="LVP23" s="187"/>
      <c r="LVQ23" s="187"/>
      <c r="LVR23" s="187"/>
      <c r="LVS23" s="187"/>
      <c r="LVT23" s="187"/>
      <c r="LVU23" s="187"/>
      <c r="LVV23" s="187"/>
      <c r="LVW23" s="187"/>
      <c r="LVX23" s="187"/>
      <c r="LVY23" s="187"/>
      <c r="LVZ23" s="187"/>
      <c r="LWA23" s="187"/>
      <c r="LWB23" s="187"/>
      <c r="LWC23" s="187"/>
      <c r="LWD23" s="187"/>
      <c r="LWE23" s="187"/>
      <c r="LWF23" s="187"/>
      <c r="LWG23" s="187"/>
      <c r="LWH23" s="187"/>
      <c r="LWI23" s="187"/>
      <c r="LWJ23" s="187"/>
      <c r="LWK23" s="187"/>
      <c r="LWL23" s="187"/>
      <c r="LWM23" s="187"/>
      <c r="LWN23" s="187"/>
      <c r="LWO23" s="187"/>
      <c r="LWP23" s="187"/>
      <c r="LWQ23" s="187"/>
      <c r="LWR23" s="187"/>
      <c r="LWS23" s="187"/>
      <c r="LWT23" s="187"/>
      <c r="LWU23" s="187"/>
      <c r="LWV23" s="187"/>
      <c r="LWW23" s="187"/>
      <c r="LWX23" s="187"/>
      <c r="LWY23" s="187"/>
      <c r="LWZ23" s="187"/>
      <c r="LXA23" s="187"/>
      <c r="LXB23" s="187"/>
      <c r="LXC23" s="187"/>
      <c r="LXD23" s="187"/>
      <c r="LXE23" s="187"/>
      <c r="LXF23" s="187"/>
      <c r="LXG23" s="187"/>
      <c r="LXH23" s="187"/>
      <c r="LXI23" s="187"/>
      <c r="LXJ23" s="187"/>
      <c r="LXK23" s="187"/>
      <c r="LXL23" s="187"/>
      <c r="LXM23" s="187"/>
      <c r="LXN23" s="187"/>
      <c r="LXO23" s="187"/>
      <c r="LXP23" s="187"/>
      <c r="LXQ23" s="187"/>
      <c r="LXR23" s="187"/>
      <c r="LXS23" s="187"/>
      <c r="LXT23" s="187"/>
      <c r="LXU23" s="187"/>
      <c r="LXV23" s="187"/>
      <c r="LXW23" s="187"/>
      <c r="LXX23" s="187"/>
      <c r="LXY23" s="187"/>
      <c r="LXZ23" s="187"/>
      <c r="LYA23" s="187"/>
      <c r="LYB23" s="187"/>
      <c r="LYC23" s="187"/>
      <c r="LYD23" s="187"/>
      <c r="LYE23" s="187"/>
      <c r="LYF23" s="187"/>
      <c r="LYG23" s="187"/>
      <c r="LYH23" s="187"/>
      <c r="LYI23" s="187"/>
      <c r="LYJ23" s="187"/>
      <c r="LYK23" s="187"/>
      <c r="LYL23" s="187"/>
      <c r="LYM23" s="187"/>
      <c r="LYN23" s="187"/>
      <c r="LYO23" s="187"/>
      <c r="LYP23" s="187"/>
      <c r="LYQ23" s="187"/>
      <c r="LYR23" s="187"/>
      <c r="LYS23" s="187"/>
      <c r="LYT23" s="187"/>
      <c r="LYU23" s="187"/>
      <c r="LYV23" s="187"/>
      <c r="LYW23" s="187"/>
      <c r="LYX23" s="187"/>
      <c r="LYY23" s="187"/>
      <c r="LYZ23" s="187"/>
      <c r="LZA23" s="187"/>
      <c r="LZB23" s="187"/>
      <c r="LZC23" s="187"/>
      <c r="LZD23" s="187"/>
      <c r="LZE23" s="187"/>
      <c r="LZF23" s="187"/>
      <c r="LZG23" s="187"/>
      <c r="LZH23" s="187"/>
      <c r="LZI23" s="187"/>
      <c r="LZJ23" s="187"/>
      <c r="LZK23" s="187"/>
      <c r="LZL23" s="187"/>
      <c r="LZM23" s="187"/>
      <c r="LZN23" s="187"/>
      <c r="LZO23" s="187"/>
      <c r="LZP23" s="187"/>
      <c r="LZQ23" s="187"/>
      <c r="LZR23" s="187"/>
      <c r="LZS23" s="187"/>
      <c r="LZT23" s="187"/>
      <c r="LZU23" s="187"/>
      <c r="LZV23" s="187"/>
      <c r="LZW23" s="187"/>
      <c r="LZX23" s="187"/>
      <c r="LZY23" s="187"/>
      <c r="LZZ23" s="187"/>
      <c r="MAA23" s="187"/>
      <c r="MAB23" s="187"/>
      <c r="MAC23" s="187"/>
      <c r="MAD23" s="187"/>
      <c r="MAE23" s="187"/>
      <c r="MAF23" s="187"/>
      <c r="MAG23" s="187"/>
      <c r="MAH23" s="187"/>
      <c r="MAI23" s="187"/>
      <c r="MAJ23" s="187"/>
      <c r="MAK23" s="187"/>
      <c r="MAL23" s="187"/>
      <c r="MAM23" s="187"/>
      <c r="MAN23" s="187"/>
      <c r="MAO23" s="187"/>
      <c r="MAP23" s="187"/>
      <c r="MAQ23" s="187"/>
      <c r="MAR23" s="187"/>
      <c r="MAS23" s="187"/>
      <c r="MAT23" s="187"/>
      <c r="MAU23" s="187"/>
      <c r="MAV23" s="187"/>
      <c r="MAW23" s="187"/>
      <c r="MAX23" s="187"/>
      <c r="MAY23" s="187"/>
      <c r="MAZ23" s="187"/>
      <c r="MBA23" s="187"/>
      <c r="MBB23" s="187"/>
      <c r="MBC23" s="187"/>
      <c r="MBD23" s="187"/>
      <c r="MBE23" s="187"/>
      <c r="MBF23" s="187"/>
      <c r="MBG23" s="187"/>
      <c r="MBH23" s="187"/>
      <c r="MBI23" s="187"/>
      <c r="MBJ23" s="187"/>
      <c r="MBK23" s="187"/>
      <c r="MBL23" s="187"/>
      <c r="MBM23" s="187"/>
      <c r="MBN23" s="187"/>
      <c r="MBO23" s="187"/>
      <c r="MBP23" s="187"/>
      <c r="MBQ23" s="187"/>
      <c r="MBR23" s="187"/>
      <c r="MBS23" s="187"/>
      <c r="MBT23" s="187"/>
      <c r="MBU23" s="187"/>
      <c r="MBV23" s="187"/>
      <c r="MBW23" s="187"/>
      <c r="MBX23" s="187"/>
      <c r="MBY23" s="187"/>
      <c r="MBZ23" s="187"/>
      <c r="MCA23" s="187"/>
      <c r="MCB23" s="187"/>
      <c r="MCC23" s="187"/>
      <c r="MCD23" s="187"/>
      <c r="MCE23" s="187"/>
      <c r="MCF23" s="187"/>
      <c r="MCG23" s="187"/>
      <c r="MCH23" s="187"/>
      <c r="MCI23" s="187"/>
      <c r="MCJ23" s="187"/>
      <c r="MCK23" s="187"/>
      <c r="MCL23" s="187"/>
      <c r="MCM23" s="187"/>
      <c r="MCN23" s="187"/>
      <c r="MCO23" s="187"/>
      <c r="MCP23" s="187"/>
      <c r="MCQ23" s="187"/>
      <c r="MCR23" s="187"/>
      <c r="MCS23" s="187"/>
      <c r="MCT23" s="187"/>
      <c r="MCU23" s="187"/>
      <c r="MCV23" s="187"/>
      <c r="MCW23" s="187"/>
      <c r="MCX23" s="187"/>
      <c r="MCY23" s="187"/>
      <c r="MCZ23" s="187"/>
      <c r="MDA23" s="187"/>
      <c r="MDB23" s="187"/>
      <c r="MDC23" s="187"/>
      <c r="MDD23" s="187"/>
      <c r="MDE23" s="187"/>
      <c r="MDF23" s="187"/>
      <c r="MDG23" s="187"/>
      <c r="MDH23" s="187"/>
      <c r="MDI23" s="187"/>
      <c r="MDJ23" s="187"/>
      <c r="MDK23" s="187"/>
      <c r="MDL23" s="187"/>
      <c r="MDM23" s="187"/>
      <c r="MDN23" s="187"/>
      <c r="MDO23" s="187"/>
      <c r="MDP23" s="187"/>
      <c r="MDQ23" s="187"/>
      <c r="MDR23" s="187"/>
      <c r="MDS23" s="187"/>
      <c r="MDT23" s="187"/>
      <c r="MDU23" s="187"/>
      <c r="MDV23" s="187"/>
      <c r="MDW23" s="187"/>
      <c r="MDX23" s="187"/>
      <c r="MDY23" s="187"/>
      <c r="MDZ23" s="187"/>
      <c r="MEA23" s="187"/>
      <c r="MEB23" s="187"/>
      <c r="MEC23" s="187"/>
      <c r="MED23" s="187"/>
      <c r="MEE23" s="187"/>
      <c r="MEF23" s="187"/>
      <c r="MEG23" s="187"/>
      <c r="MEH23" s="187"/>
      <c r="MEI23" s="187"/>
      <c r="MEJ23" s="187"/>
      <c r="MEK23" s="187"/>
      <c r="MEL23" s="187"/>
      <c r="MEM23" s="187"/>
      <c r="MEN23" s="187"/>
      <c r="MEO23" s="187"/>
      <c r="MEP23" s="187"/>
      <c r="MEQ23" s="187"/>
      <c r="MER23" s="187"/>
      <c r="MES23" s="187"/>
      <c r="MET23" s="187"/>
      <c r="MEU23" s="187"/>
      <c r="MEV23" s="187"/>
      <c r="MEW23" s="187"/>
      <c r="MEX23" s="187"/>
      <c r="MEY23" s="187"/>
      <c r="MEZ23" s="187"/>
      <c r="MFA23" s="187"/>
      <c r="MFB23" s="187"/>
      <c r="MFC23" s="187"/>
      <c r="MFD23" s="187"/>
      <c r="MFE23" s="187"/>
      <c r="MFF23" s="187"/>
      <c r="MFG23" s="187"/>
      <c r="MFH23" s="187"/>
      <c r="MFI23" s="187"/>
      <c r="MFJ23" s="187"/>
      <c r="MFK23" s="187"/>
      <c r="MFL23" s="187"/>
      <c r="MFM23" s="187"/>
      <c r="MFN23" s="187"/>
      <c r="MFO23" s="187"/>
      <c r="MFP23" s="187"/>
      <c r="MFQ23" s="187"/>
      <c r="MFR23" s="187"/>
      <c r="MFS23" s="187"/>
      <c r="MFT23" s="187"/>
      <c r="MFU23" s="187"/>
      <c r="MFV23" s="187"/>
      <c r="MFW23" s="187"/>
      <c r="MFX23" s="187"/>
      <c r="MFY23" s="187"/>
      <c r="MFZ23" s="187"/>
      <c r="MGA23" s="187"/>
      <c r="MGB23" s="187"/>
      <c r="MGC23" s="187"/>
      <c r="MGD23" s="187"/>
      <c r="MGE23" s="187"/>
      <c r="MGF23" s="187"/>
      <c r="MGG23" s="187"/>
      <c r="MGH23" s="187"/>
      <c r="MGI23" s="187"/>
      <c r="MGJ23" s="187"/>
      <c r="MGK23" s="187"/>
      <c r="MGL23" s="187"/>
      <c r="MGM23" s="187"/>
      <c r="MGN23" s="187"/>
      <c r="MGO23" s="187"/>
      <c r="MGP23" s="187"/>
      <c r="MGQ23" s="187"/>
      <c r="MGR23" s="187"/>
      <c r="MGS23" s="187"/>
      <c r="MGT23" s="187"/>
      <c r="MGU23" s="187"/>
      <c r="MGV23" s="187"/>
      <c r="MGW23" s="187"/>
      <c r="MGX23" s="187"/>
      <c r="MGY23" s="187"/>
      <c r="MGZ23" s="187"/>
      <c r="MHA23" s="187"/>
      <c r="MHB23" s="187"/>
      <c r="MHC23" s="187"/>
      <c r="MHD23" s="187"/>
      <c r="MHE23" s="187"/>
      <c r="MHF23" s="187"/>
      <c r="MHG23" s="187"/>
      <c r="MHH23" s="187"/>
      <c r="MHI23" s="187"/>
      <c r="MHJ23" s="187"/>
      <c r="MHK23" s="187"/>
      <c r="MHL23" s="187"/>
      <c r="MHM23" s="187"/>
      <c r="MHN23" s="187"/>
      <c r="MHO23" s="187"/>
      <c r="MHP23" s="187"/>
      <c r="MHQ23" s="187"/>
      <c r="MHR23" s="187"/>
      <c r="MHS23" s="187"/>
      <c r="MHT23" s="187"/>
      <c r="MHU23" s="187"/>
      <c r="MHV23" s="187"/>
      <c r="MHW23" s="187"/>
      <c r="MHX23" s="187"/>
      <c r="MHY23" s="187"/>
      <c r="MHZ23" s="187"/>
      <c r="MIA23" s="187"/>
      <c r="MIB23" s="187"/>
      <c r="MIC23" s="187"/>
      <c r="MID23" s="187"/>
      <c r="MIE23" s="187"/>
      <c r="MIF23" s="187"/>
      <c r="MIG23" s="187"/>
      <c r="MIH23" s="187"/>
      <c r="MII23" s="187"/>
      <c r="MIJ23" s="187"/>
      <c r="MIK23" s="187"/>
      <c r="MIL23" s="187"/>
      <c r="MIM23" s="187"/>
      <c r="MIN23" s="187"/>
      <c r="MIO23" s="187"/>
      <c r="MIP23" s="187"/>
      <c r="MIQ23" s="187"/>
      <c r="MIR23" s="187"/>
      <c r="MIS23" s="187"/>
      <c r="MIT23" s="187"/>
      <c r="MIU23" s="187"/>
      <c r="MIV23" s="187"/>
      <c r="MIW23" s="187"/>
      <c r="MIX23" s="187"/>
      <c r="MIY23" s="187"/>
      <c r="MIZ23" s="187"/>
      <c r="MJA23" s="187"/>
      <c r="MJB23" s="187"/>
      <c r="MJC23" s="187"/>
      <c r="MJD23" s="187"/>
      <c r="MJE23" s="187"/>
      <c r="MJF23" s="187"/>
      <c r="MJG23" s="187"/>
      <c r="MJH23" s="187"/>
      <c r="MJI23" s="187"/>
      <c r="MJJ23" s="187"/>
      <c r="MJK23" s="187"/>
      <c r="MJL23" s="187"/>
      <c r="MJM23" s="187"/>
      <c r="MJN23" s="187"/>
      <c r="MJO23" s="187"/>
      <c r="MJP23" s="187"/>
      <c r="MJQ23" s="187"/>
      <c r="MJR23" s="187"/>
      <c r="MJS23" s="187"/>
      <c r="MJT23" s="187"/>
      <c r="MJU23" s="187"/>
      <c r="MJV23" s="187"/>
      <c r="MJW23" s="187"/>
      <c r="MJX23" s="187"/>
      <c r="MJY23" s="187"/>
      <c r="MJZ23" s="187"/>
      <c r="MKA23" s="187"/>
      <c r="MKB23" s="187"/>
      <c r="MKC23" s="187"/>
      <c r="MKD23" s="187"/>
      <c r="MKE23" s="187"/>
      <c r="MKF23" s="187"/>
      <c r="MKG23" s="187"/>
      <c r="MKH23" s="187"/>
      <c r="MKI23" s="187"/>
      <c r="MKJ23" s="187"/>
      <c r="MKK23" s="187"/>
      <c r="MKL23" s="187"/>
      <c r="MKM23" s="187"/>
      <c r="MKN23" s="187"/>
      <c r="MKO23" s="187"/>
      <c r="MKP23" s="187"/>
      <c r="MKQ23" s="187"/>
      <c r="MKR23" s="187"/>
      <c r="MKS23" s="187"/>
      <c r="MKT23" s="187"/>
      <c r="MKU23" s="187"/>
      <c r="MKV23" s="187"/>
      <c r="MKW23" s="187"/>
      <c r="MKX23" s="187"/>
      <c r="MKY23" s="187"/>
      <c r="MKZ23" s="187"/>
      <c r="MLA23" s="187"/>
      <c r="MLB23" s="187"/>
      <c r="MLC23" s="187"/>
      <c r="MLD23" s="187"/>
      <c r="MLE23" s="187"/>
      <c r="MLF23" s="187"/>
      <c r="MLG23" s="187"/>
      <c r="MLH23" s="187"/>
      <c r="MLI23" s="187"/>
      <c r="MLJ23" s="187"/>
      <c r="MLK23" s="187"/>
      <c r="MLL23" s="187"/>
      <c r="MLM23" s="187"/>
      <c r="MLN23" s="187"/>
      <c r="MLO23" s="187"/>
      <c r="MLP23" s="187"/>
      <c r="MLQ23" s="187"/>
      <c r="MLR23" s="187"/>
      <c r="MLS23" s="187"/>
      <c r="MLT23" s="187"/>
      <c r="MLU23" s="187"/>
      <c r="MLV23" s="187"/>
      <c r="MLW23" s="187"/>
      <c r="MLX23" s="187"/>
      <c r="MLY23" s="187"/>
      <c r="MLZ23" s="187"/>
      <c r="MMA23" s="187"/>
      <c r="MMB23" s="187"/>
      <c r="MMC23" s="187"/>
      <c r="MMD23" s="187"/>
      <c r="MME23" s="187"/>
      <c r="MMF23" s="187"/>
      <c r="MMG23" s="187"/>
      <c r="MMH23" s="187"/>
      <c r="MMI23" s="187"/>
      <c r="MMJ23" s="187"/>
      <c r="MMK23" s="187"/>
      <c r="MML23" s="187"/>
      <c r="MMM23" s="187"/>
      <c r="MMN23" s="187"/>
      <c r="MMO23" s="187"/>
      <c r="MMP23" s="187"/>
      <c r="MMQ23" s="187"/>
      <c r="MMR23" s="187"/>
      <c r="MMS23" s="187"/>
      <c r="MMT23" s="187"/>
      <c r="MMU23" s="187"/>
      <c r="MMV23" s="187"/>
      <c r="MMW23" s="187"/>
      <c r="MMX23" s="187"/>
      <c r="MMY23" s="187"/>
      <c r="MMZ23" s="187"/>
      <c r="MNA23" s="187"/>
      <c r="MNB23" s="187"/>
      <c r="MNC23" s="187"/>
      <c r="MND23" s="187"/>
      <c r="MNE23" s="187"/>
      <c r="MNF23" s="187"/>
      <c r="MNG23" s="187"/>
      <c r="MNH23" s="187"/>
      <c r="MNI23" s="187"/>
      <c r="MNJ23" s="187"/>
      <c r="MNK23" s="187"/>
      <c r="MNL23" s="187"/>
      <c r="MNM23" s="187"/>
      <c r="MNN23" s="187"/>
      <c r="MNO23" s="187"/>
      <c r="MNP23" s="187"/>
      <c r="MNQ23" s="187"/>
      <c r="MNR23" s="187"/>
      <c r="MNS23" s="187"/>
      <c r="MNT23" s="187"/>
      <c r="MNU23" s="187"/>
      <c r="MNV23" s="187"/>
      <c r="MNW23" s="187"/>
      <c r="MNX23" s="187"/>
      <c r="MNY23" s="187"/>
      <c r="MNZ23" s="187"/>
      <c r="MOA23" s="187"/>
      <c r="MOB23" s="187"/>
      <c r="MOC23" s="187"/>
      <c r="MOD23" s="187"/>
      <c r="MOE23" s="187"/>
      <c r="MOF23" s="187"/>
      <c r="MOG23" s="187"/>
      <c r="MOH23" s="187"/>
      <c r="MOI23" s="187"/>
      <c r="MOJ23" s="187"/>
      <c r="MOK23" s="187"/>
      <c r="MOL23" s="187"/>
      <c r="MOM23" s="187"/>
      <c r="MON23" s="187"/>
      <c r="MOO23" s="187"/>
      <c r="MOP23" s="187"/>
      <c r="MOQ23" s="187"/>
      <c r="MOR23" s="187"/>
      <c r="MOS23" s="187"/>
      <c r="MOT23" s="187"/>
      <c r="MOU23" s="187"/>
      <c r="MOV23" s="187"/>
      <c r="MOW23" s="187"/>
      <c r="MOX23" s="187"/>
      <c r="MOY23" s="187"/>
      <c r="MOZ23" s="187"/>
      <c r="MPA23" s="187"/>
      <c r="MPB23" s="187"/>
      <c r="MPC23" s="187"/>
      <c r="MPD23" s="187"/>
      <c r="MPE23" s="187"/>
      <c r="MPF23" s="187"/>
      <c r="MPG23" s="187"/>
      <c r="MPH23" s="187"/>
      <c r="MPI23" s="187"/>
      <c r="MPJ23" s="187"/>
      <c r="MPK23" s="187"/>
      <c r="MPL23" s="187"/>
      <c r="MPM23" s="187"/>
      <c r="MPN23" s="187"/>
      <c r="MPO23" s="187"/>
      <c r="MPP23" s="187"/>
      <c r="MPQ23" s="187"/>
      <c r="MPR23" s="187"/>
      <c r="MPS23" s="187"/>
      <c r="MPT23" s="187"/>
      <c r="MPU23" s="187"/>
      <c r="MPV23" s="187"/>
      <c r="MPW23" s="187"/>
      <c r="MPX23" s="187"/>
      <c r="MPY23" s="187"/>
      <c r="MPZ23" s="187"/>
      <c r="MQA23" s="187"/>
      <c r="MQB23" s="187"/>
      <c r="MQC23" s="187"/>
      <c r="MQD23" s="187"/>
      <c r="MQE23" s="187"/>
      <c r="MQF23" s="187"/>
      <c r="MQG23" s="187"/>
      <c r="MQH23" s="187"/>
      <c r="MQI23" s="187"/>
      <c r="MQJ23" s="187"/>
      <c r="MQK23" s="187"/>
      <c r="MQL23" s="187"/>
      <c r="MQM23" s="187"/>
      <c r="MQN23" s="187"/>
      <c r="MQO23" s="187"/>
      <c r="MQP23" s="187"/>
      <c r="MQQ23" s="187"/>
      <c r="MQR23" s="187"/>
      <c r="MQS23" s="187"/>
      <c r="MQT23" s="187"/>
      <c r="MQU23" s="187"/>
      <c r="MQV23" s="187"/>
      <c r="MQW23" s="187"/>
      <c r="MQX23" s="187"/>
      <c r="MQY23" s="187"/>
      <c r="MQZ23" s="187"/>
      <c r="MRA23" s="187"/>
      <c r="MRB23" s="187"/>
      <c r="MRC23" s="187"/>
      <c r="MRD23" s="187"/>
      <c r="MRE23" s="187"/>
      <c r="MRF23" s="187"/>
      <c r="MRG23" s="187"/>
      <c r="MRH23" s="187"/>
      <c r="MRI23" s="187"/>
      <c r="MRJ23" s="187"/>
      <c r="MRK23" s="187"/>
      <c r="MRL23" s="187"/>
      <c r="MRM23" s="187"/>
      <c r="MRN23" s="187"/>
      <c r="MRO23" s="187"/>
      <c r="MRP23" s="187"/>
      <c r="MRQ23" s="187"/>
      <c r="MRR23" s="187"/>
      <c r="MRS23" s="187"/>
      <c r="MRT23" s="187"/>
      <c r="MRU23" s="187"/>
      <c r="MRV23" s="187"/>
      <c r="MRW23" s="187"/>
      <c r="MRX23" s="187"/>
      <c r="MRY23" s="187"/>
      <c r="MRZ23" s="187"/>
      <c r="MSA23" s="187"/>
      <c r="MSB23" s="187"/>
      <c r="MSC23" s="187"/>
      <c r="MSD23" s="187"/>
      <c r="MSE23" s="187"/>
      <c r="MSF23" s="187"/>
      <c r="MSG23" s="187"/>
      <c r="MSH23" s="187"/>
      <c r="MSI23" s="187"/>
      <c r="MSJ23" s="187"/>
      <c r="MSK23" s="187"/>
      <c r="MSL23" s="187"/>
      <c r="MSM23" s="187"/>
      <c r="MSN23" s="187"/>
      <c r="MSO23" s="187"/>
      <c r="MSP23" s="187"/>
      <c r="MSQ23" s="187"/>
      <c r="MSR23" s="187"/>
      <c r="MSS23" s="187"/>
      <c r="MST23" s="187"/>
      <c r="MSU23" s="187"/>
      <c r="MSV23" s="187"/>
      <c r="MSW23" s="187"/>
      <c r="MSX23" s="187"/>
      <c r="MSY23" s="187"/>
      <c r="MSZ23" s="187"/>
      <c r="MTA23" s="187"/>
      <c r="MTB23" s="187"/>
      <c r="MTC23" s="187"/>
      <c r="MTD23" s="187"/>
      <c r="MTE23" s="187"/>
      <c r="MTF23" s="187"/>
      <c r="MTG23" s="187"/>
      <c r="MTH23" s="187"/>
      <c r="MTI23" s="187"/>
      <c r="MTJ23" s="187"/>
      <c r="MTK23" s="187"/>
      <c r="MTL23" s="187"/>
      <c r="MTM23" s="187"/>
      <c r="MTN23" s="187"/>
      <c r="MTO23" s="187"/>
      <c r="MTP23" s="187"/>
      <c r="MTQ23" s="187"/>
      <c r="MTR23" s="187"/>
      <c r="MTS23" s="187"/>
      <c r="MTT23" s="187"/>
      <c r="MTU23" s="187"/>
      <c r="MTV23" s="187"/>
      <c r="MTW23" s="187"/>
      <c r="MTX23" s="187"/>
      <c r="MTY23" s="187"/>
      <c r="MTZ23" s="187"/>
      <c r="MUA23" s="187"/>
      <c r="MUB23" s="187"/>
      <c r="MUC23" s="187"/>
      <c r="MUD23" s="187"/>
      <c r="MUE23" s="187"/>
      <c r="MUF23" s="187"/>
      <c r="MUG23" s="187"/>
      <c r="MUH23" s="187"/>
      <c r="MUI23" s="187"/>
      <c r="MUJ23" s="187"/>
      <c r="MUK23" s="187"/>
      <c r="MUL23" s="187"/>
      <c r="MUM23" s="187"/>
      <c r="MUN23" s="187"/>
      <c r="MUO23" s="187"/>
      <c r="MUP23" s="187"/>
      <c r="MUQ23" s="187"/>
      <c r="MUR23" s="187"/>
      <c r="MUS23" s="187"/>
      <c r="MUT23" s="187"/>
      <c r="MUU23" s="187"/>
      <c r="MUV23" s="187"/>
      <c r="MUW23" s="187"/>
      <c r="MUX23" s="187"/>
      <c r="MUY23" s="187"/>
      <c r="MUZ23" s="187"/>
      <c r="MVA23" s="187"/>
      <c r="MVB23" s="187"/>
      <c r="MVC23" s="187"/>
      <c r="MVD23" s="187"/>
      <c r="MVE23" s="187"/>
      <c r="MVF23" s="187"/>
      <c r="MVG23" s="187"/>
      <c r="MVH23" s="187"/>
      <c r="MVI23" s="187"/>
      <c r="MVJ23" s="187"/>
      <c r="MVK23" s="187"/>
      <c r="MVL23" s="187"/>
      <c r="MVM23" s="187"/>
      <c r="MVN23" s="187"/>
      <c r="MVO23" s="187"/>
      <c r="MVP23" s="187"/>
      <c r="MVQ23" s="187"/>
      <c r="MVR23" s="187"/>
      <c r="MVS23" s="187"/>
      <c r="MVT23" s="187"/>
      <c r="MVU23" s="187"/>
      <c r="MVV23" s="187"/>
      <c r="MVW23" s="187"/>
      <c r="MVX23" s="187"/>
      <c r="MVY23" s="187"/>
      <c r="MVZ23" s="187"/>
      <c r="MWA23" s="187"/>
      <c r="MWB23" s="187"/>
      <c r="MWC23" s="187"/>
      <c r="MWD23" s="187"/>
      <c r="MWE23" s="187"/>
      <c r="MWF23" s="187"/>
      <c r="MWG23" s="187"/>
      <c r="MWH23" s="187"/>
      <c r="MWI23" s="187"/>
      <c r="MWJ23" s="187"/>
      <c r="MWK23" s="187"/>
      <c r="MWL23" s="187"/>
      <c r="MWM23" s="187"/>
      <c r="MWN23" s="187"/>
      <c r="MWO23" s="187"/>
      <c r="MWP23" s="187"/>
      <c r="MWQ23" s="187"/>
      <c r="MWR23" s="187"/>
      <c r="MWS23" s="187"/>
      <c r="MWT23" s="187"/>
      <c r="MWU23" s="187"/>
      <c r="MWV23" s="187"/>
      <c r="MWW23" s="187"/>
      <c r="MWX23" s="187"/>
      <c r="MWY23" s="187"/>
      <c r="MWZ23" s="187"/>
      <c r="MXA23" s="187"/>
      <c r="MXB23" s="187"/>
      <c r="MXC23" s="187"/>
      <c r="MXD23" s="187"/>
      <c r="MXE23" s="187"/>
      <c r="MXF23" s="187"/>
      <c r="MXG23" s="187"/>
      <c r="MXH23" s="187"/>
      <c r="MXI23" s="187"/>
      <c r="MXJ23" s="187"/>
      <c r="MXK23" s="187"/>
      <c r="MXL23" s="187"/>
      <c r="MXM23" s="187"/>
      <c r="MXN23" s="187"/>
      <c r="MXO23" s="187"/>
      <c r="MXP23" s="187"/>
      <c r="MXQ23" s="187"/>
      <c r="MXR23" s="187"/>
      <c r="MXS23" s="187"/>
      <c r="MXT23" s="187"/>
      <c r="MXU23" s="187"/>
      <c r="MXV23" s="187"/>
      <c r="MXW23" s="187"/>
      <c r="MXX23" s="187"/>
      <c r="MXY23" s="187"/>
      <c r="MXZ23" s="187"/>
      <c r="MYA23" s="187"/>
      <c r="MYB23" s="187"/>
      <c r="MYC23" s="187"/>
      <c r="MYD23" s="187"/>
      <c r="MYE23" s="187"/>
      <c r="MYF23" s="187"/>
      <c r="MYG23" s="187"/>
      <c r="MYH23" s="187"/>
      <c r="MYI23" s="187"/>
      <c r="MYJ23" s="187"/>
      <c r="MYK23" s="187"/>
      <c r="MYL23" s="187"/>
      <c r="MYM23" s="187"/>
      <c r="MYN23" s="187"/>
      <c r="MYO23" s="187"/>
      <c r="MYP23" s="187"/>
      <c r="MYQ23" s="187"/>
      <c r="MYR23" s="187"/>
      <c r="MYS23" s="187"/>
      <c r="MYT23" s="187"/>
      <c r="MYU23" s="187"/>
      <c r="MYV23" s="187"/>
      <c r="MYW23" s="187"/>
      <c r="MYX23" s="187"/>
      <c r="MYY23" s="187"/>
      <c r="MYZ23" s="187"/>
      <c r="MZA23" s="187"/>
      <c r="MZB23" s="187"/>
      <c r="MZC23" s="187"/>
      <c r="MZD23" s="187"/>
      <c r="MZE23" s="187"/>
      <c r="MZF23" s="187"/>
      <c r="MZG23" s="187"/>
      <c r="MZH23" s="187"/>
      <c r="MZI23" s="187"/>
      <c r="MZJ23" s="187"/>
      <c r="MZK23" s="187"/>
      <c r="MZL23" s="187"/>
      <c r="MZM23" s="187"/>
      <c r="MZN23" s="187"/>
      <c r="MZO23" s="187"/>
      <c r="MZP23" s="187"/>
      <c r="MZQ23" s="187"/>
      <c r="MZR23" s="187"/>
      <c r="MZS23" s="187"/>
      <c r="MZT23" s="187"/>
      <c r="MZU23" s="187"/>
      <c r="MZV23" s="187"/>
      <c r="MZW23" s="187"/>
      <c r="MZX23" s="187"/>
      <c r="MZY23" s="187"/>
      <c r="MZZ23" s="187"/>
      <c r="NAA23" s="187"/>
      <c r="NAB23" s="187"/>
      <c r="NAC23" s="187"/>
      <c r="NAD23" s="187"/>
      <c r="NAE23" s="187"/>
      <c r="NAF23" s="187"/>
      <c r="NAG23" s="187"/>
      <c r="NAH23" s="187"/>
      <c r="NAI23" s="187"/>
      <c r="NAJ23" s="187"/>
      <c r="NAK23" s="187"/>
      <c r="NAL23" s="187"/>
      <c r="NAM23" s="187"/>
      <c r="NAN23" s="187"/>
      <c r="NAO23" s="187"/>
      <c r="NAP23" s="187"/>
      <c r="NAQ23" s="187"/>
      <c r="NAR23" s="187"/>
      <c r="NAS23" s="187"/>
      <c r="NAT23" s="187"/>
      <c r="NAU23" s="187"/>
      <c r="NAV23" s="187"/>
      <c r="NAW23" s="187"/>
      <c r="NAX23" s="187"/>
      <c r="NAY23" s="187"/>
      <c r="NAZ23" s="187"/>
      <c r="NBA23" s="187"/>
      <c r="NBB23" s="187"/>
      <c r="NBC23" s="187"/>
      <c r="NBD23" s="187"/>
      <c r="NBE23" s="187"/>
      <c r="NBF23" s="187"/>
      <c r="NBG23" s="187"/>
      <c r="NBH23" s="187"/>
      <c r="NBI23" s="187"/>
      <c r="NBJ23" s="187"/>
      <c r="NBK23" s="187"/>
      <c r="NBL23" s="187"/>
      <c r="NBM23" s="187"/>
      <c r="NBN23" s="187"/>
      <c r="NBO23" s="187"/>
      <c r="NBP23" s="187"/>
      <c r="NBQ23" s="187"/>
      <c r="NBR23" s="187"/>
      <c r="NBS23" s="187"/>
      <c r="NBT23" s="187"/>
      <c r="NBU23" s="187"/>
      <c r="NBV23" s="187"/>
      <c r="NBW23" s="187"/>
      <c r="NBX23" s="187"/>
      <c r="NBY23" s="187"/>
      <c r="NBZ23" s="187"/>
      <c r="NCA23" s="187"/>
      <c r="NCB23" s="187"/>
      <c r="NCC23" s="187"/>
      <c r="NCD23" s="187"/>
      <c r="NCE23" s="187"/>
      <c r="NCF23" s="187"/>
      <c r="NCG23" s="187"/>
      <c r="NCH23" s="187"/>
      <c r="NCI23" s="187"/>
      <c r="NCJ23" s="187"/>
      <c r="NCK23" s="187"/>
      <c r="NCL23" s="187"/>
      <c r="NCM23" s="187"/>
      <c r="NCN23" s="187"/>
      <c r="NCO23" s="187"/>
      <c r="NCP23" s="187"/>
      <c r="NCQ23" s="187"/>
      <c r="NCR23" s="187"/>
      <c r="NCS23" s="187"/>
      <c r="NCT23" s="187"/>
      <c r="NCU23" s="187"/>
      <c r="NCV23" s="187"/>
      <c r="NCW23" s="187"/>
      <c r="NCX23" s="187"/>
      <c r="NCY23" s="187"/>
      <c r="NCZ23" s="187"/>
      <c r="NDA23" s="187"/>
      <c r="NDB23" s="187"/>
      <c r="NDC23" s="187"/>
      <c r="NDD23" s="187"/>
      <c r="NDE23" s="187"/>
      <c r="NDF23" s="187"/>
      <c r="NDG23" s="187"/>
      <c r="NDH23" s="187"/>
      <c r="NDI23" s="187"/>
      <c r="NDJ23" s="187"/>
      <c r="NDK23" s="187"/>
      <c r="NDL23" s="187"/>
      <c r="NDM23" s="187"/>
      <c r="NDN23" s="187"/>
      <c r="NDO23" s="187"/>
      <c r="NDP23" s="187"/>
      <c r="NDQ23" s="187"/>
      <c r="NDR23" s="187"/>
      <c r="NDS23" s="187"/>
      <c r="NDT23" s="187"/>
      <c r="NDU23" s="187"/>
      <c r="NDV23" s="187"/>
      <c r="NDW23" s="187"/>
      <c r="NDX23" s="187"/>
      <c r="NDY23" s="187"/>
      <c r="NDZ23" s="187"/>
      <c r="NEA23" s="187"/>
      <c r="NEB23" s="187"/>
      <c r="NEC23" s="187"/>
      <c r="NED23" s="187"/>
      <c r="NEE23" s="187"/>
      <c r="NEF23" s="187"/>
      <c r="NEG23" s="187"/>
      <c r="NEH23" s="187"/>
      <c r="NEI23" s="187"/>
      <c r="NEJ23" s="187"/>
      <c r="NEK23" s="187"/>
      <c r="NEL23" s="187"/>
      <c r="NEM23" s="187"/>
      <c r="NEN23" s="187"/>
      <c r="NEO23" s="187"/>
      <c r="NEP23" s="187"/>
      <c r="NEQ23" s="187"/>
      <c r="NER23" s="187"/>
      <c r="NES23" s="187"/>
      <c r="NET23" s="187"/>
      <c r="NEU23" s="187"/>
      <c r="NEV23" s="187"/>
      <c r="NEW23" s="187"/>
      <c r="NEX23" s="187"/>
      <c r="NEY23" s="187"/>
      <c r="NEZ23" s="187"/>
      <c r="NFA23" s="187"/>
      <c r="NFB23" s="187"/>
      <c r="NFC23" s="187"/>
      <c r="NFD23" s="187"/>
      <c r="NFE23" s="187"/>
      <c r="NFF23" s="187"/>
      <c r="NFG23" s="187"/>
      <c r="NFH23" s="187"/>
      <c r="NFI23" s="187"/>
      <c r="NFJ23" s="187"/>
      <c r="NFK23" s="187"/>
      <c r="NFL23" s="187"/>
      <c r="NFM23" s="187"/>
      <c r="NFN23" s="187"/>
      <c r="NFO23" s="187"/>
      <c r="NFP23" s="187"/>
      <c r="NFQ23" s="187"/>
      <c r="NFR23" s="187"/>
      <c r="NFS23" s="187"/>
      <c r="NFT23" s="187"/>
      <c r="NFU23" s="187"/>
      <c r="NFV23" s="187"/>
      <c r="NFW23" s="187"/>
      <c r="NFX23" s="187"/>
      <c r="NFY23" s="187"/>
      <c r="NFZ23" s="187"/>
      <c r="NGA23" s="187"/>
      <c r="NGB23" s="187"/>
      <c r="NGC23" s="187"/>
      <c r="NGD23" s="187"/>
      <c r="NGE23" s="187"/>
      <c r="NGF23" s="187"/>
      <c r="NGG23" s="187"/>
      <c r="NGH23" s="187"/>
      <c r="NGI23" s="187"/>
      <c r="NGJ23" s="187"/>
      <c r="NGK23" s="187"/>
      <c r="NGL23" s="187"/>
      <c r="NGM23" s="187"/>
      <c r="NGN23" s="187"/>
      <c r="NGO23" s="187"/>
      <c r="NGP23" s="187"/>
      <c r="NGQ23" s="187"/>
      <c r="NGR23" s="187"/>
      <c r="NGS23" s="187"/>
      <c r="NGT23" s="187"/>
      <c r="NGU23" s="187"/>
      <c r="NGV23" s="187"/>
      <c r="NGW23" s="187"/>
      <c r="NGX23" s="187"/>
      <c r="NGY23" s="187"/>
      <c r="NGZ23" s="187"/>
      <c r="NHA23" s="187"/>
      <c r="NHB23" s="187"/>
      <c r="NHC23" s="187"/>
      <c r="NHD23" s="187"/>
      <c r="NHE23" s="187"/>
      <c r="NHF23" s="187"/>
      <c r="NHG23" s="187"/>
      <c r="NHH23" s="187"/>
      <c r="NHI23" s="187"/>
      <c r="NHJ23" s="187"/>
      <c r="NHK23" s="187"/>
      <c r="NHL23" s="187"/>
      <c r="NHM23" s="187"/>
      <c r="NHN23" s="187"/>
      <c r="NHO23" s="187"/>
      <c r="NHP23" s="187"/>
      <c r="NHQ23" s="187"/>
      <c r="NHR23" s="187"/>
      <c r="NHS23" s="187"/>
      <c r="NHT23" s="187"/>
      <c r="NHU23" s="187"/>
      <c r="NHV23" s="187"/>
      <c r="NHW23" s="187"/>
      <c r="NHX23" s="187"/>
      <c r="NHY23" s="187"/>
      <c r="NHZ23" s="187"/>
      <c r="NIA23" s="187"/>
      <c r="NIB23" s="187"/>
      <c r="NIC23" s="187"/>
      <c r="NID23" s="187"/>
      <c r="NIE23" s="187"/>
      <c r="NIF23" s="187"/>
      <c r="NIG23" s="187"/>
      <c r="NIH23" s="187"/>
      <c r="NII23" s="187"/>
      <c r="NIJ23" s="187"/>
      <c r="NIK23" s="187"/>
      <c r="NIL23" s="187"/>
      <c r="NIM23" s="187"/>
      <c r="NIN23" s="187"/>
      <c r="NIO23" s="187"/>
      <c r="NIP23" s="187"/>
      <c r="NIQ23" s="187"/>
      <c r="NIR23" s="187"/>
      <c r="NIS23" s="187"/>
      <c r="NIT23" s="187"/>
      <c r="NIU23" s="187"/>
      <c r="NIV23" s="187"/>
      <c r="NIW23" s="187"/>
      <c r="NIX23" s="187"/>
      <c r="NIY23" s="187"/>
      <c r="NIZ23" s="187"/>
      <c r="NJA23" s="187"/>
      <c r="NJB23" s="187"/>
      <c r="NJC23" s="187"/>
      <c r="NJD23" s="187"/>
      <c r="NJE23" s="187"/>
      <c r="NJF23" s="187"/>
      <c r="NJG23" s="187"/>
      <c r="NJH23" s="187"/>
      <c r="NJI23" s="187"/>
      <c r="NJJ23" s="187"/>
      <c r="NJK23" s="187"/>
      <c r="NJL23" s="187"/>
      <c r="NJM23" s="187"/>
      <c r="NJN23" s="187"/>
      <c r="NJO23" s="187"/>
      <c r="NJP23" s="187"/>
      <c r="NJQ23" s="187"/>
      <c r="NJR23" s="187"/>
      <c r="NJS23" s="187"/>
      <c r="NJT23" s="187"/>
      <c r="NJU23" s="187"/>
      <c r="NJV23" s="187"/>
      <c r="NJW23" s="187"/>
      <c r="NJX23" s="187"/>
      <c r="NJY23" s="187"/>
      <c r="NJZ23" s="187"/>
      <c r="NKA23" s="187"/>
      <c r="NKB23" s="187"/>
      <c r="NKC23" s="187"/>
      <c r="NKD23" s="187"/>
      <c r="NKE23" s="187"/>
      <c r="NKF23" s="187"/>
      <c r="NKG23" s="187"/>
      <c r="NKH23" s="187"/>
      <c r="NKI23" s="187"/>
      <c r="NKJ23" s="187"/>
      <c r="NKK23" s="187"/>
      <c r="NKL23" s="187"/>
      <c r="NKM23" s="187"/>
      <c r="NKN23" s="187"/>
      <c r="NKO23" s="187"/>
      <c r="NKP23" s="187"/>
      <c r="NKQ23" s="187"/>
      <c r="NKR23" s="187"/>
      <c r="NKS23" s="187"/>
      <c r="NKT23" s="187"/>
      <c r="NKU23" s="187"/>
      <c r="NKV23" s="187"/>
      <c r="NKW23" s="187"/>
      <c r="NKX23" s="187"/>
      <c r="NKY23" s="187"/>
      <c r="NKZ23" s="187"/>
      <c r="NLA23" s="187"/>
      <c r="NLB23" s="187"/>
      <c r="NLC23" s="187"/>
      <c r="NLD23" s="187"/>
      <c r="NLE23" s="187"/>
      <c r="NLF23" s="187"/>
      <c r="NLG23" s="187"/>
      <c r="NLH23" s="187"/>
      <c r="NLI23" s="187"/>
      <c r="NLJ23" s="187"/>
      <c r="NLK23" s="187"/>
      <c r="NLL23" s="187"/>
      <c r="NLM23" s="187"/>
      <c r="NLN23" s="187"/>
      <c r="NLO23" s="187"/>
      <c r="NLP23" s="187"/>
      <c r="NLQ23" s="187"/>
      <c r="NLR23" s="187"/>
      <c r="NLS23" s="187"/>
      <c r="NLT23" s="187"/>
      <c r="NLU23" s="187"/>
      <c r="NLV23" s="187"/>
      <c r="NLW23" s="187"/>
      <c r="NLX23" s="187"/>
      <c r="NLY23" s="187"/>
      <c r="NLZ23" s="187"/>
      <c r="NMA23" s="187"/>
      <c r="NMB23" s="187"/>
      <c r="NMC23" s="187"/>
      <c r="NMD23" s="187"/>
      <c r="NME23" s="187"/>
      <c r="NMF23" s="187"/>
      <c r="NMG23" s="187"/>
      <c r="NMH23" s="187"/>
      <c r="NMI23" s="187"/>
      <c r="NMJ23" s="187"/>
      <c r="NMK23" s="187"/>
      <c r="NML23" s="187"/>
      <c r="NMM23" s="187"/>
      <c r="NMN23" s="187"/>
      <c r="NMO23" s="187"/>
      <c r="NMP23" s="187"/>
      <c r="NMQ23" s="187"/>
      <c r="NMR23" s="187"/>
      <c r="NMS23" s="187"/>
      <c r="NMT23" s="187"/>
      <c r="NMU23" s="187"/>
      <c r="NMV23" s="187"/>
      <c r="NMW23" s="187"/>
      <c r="NMX23" s="187"/>
      <c r="NMY23" s="187"/>
      <c r="NMZ23" s="187"/>
      <c r="NNA23" s="187"/>
      <c r="NNB23" s="187"/>
      <c r="NNC23" s="187"/>
      <c r="NND23" s="187"/>
      <c r="NNE23" s="187"/>
      <c r="NNF23" s="187"/>
      <c r="NNG23" s="187"/>
      <c r="NNH23" s="187"/>
      <c r="NNI23" s="187"/>
      <c r="NNJ23" s="187"/>
      <c r="NNK23" s="187"/>
      <c r="NNL23" s="187"/>
      <c r="NNM23" s="187"/>
      <c r="NNN23" s="187"/>
      <c r="NNO23" s="187"/>
      <c r="NNP23" s="187"/>
      <c r="NNQ23" s="187"/>
      <c r="NNR23" s="187"/>
      <c r="NNS23" s="187"/>
      <c r="NNT23" s="187"/>
      <c r="NNU23" s="187"/>
      <c r="NNV23" s="187"/>
      <c r="NNW23" s="187"/>
      <c r="NNX23" s="187"/>
      <c r="NNY23" s="187"/>
      <c r="NNZ23" s="187"/>
      <c r="NOA23" s="187"/>
      <c r="NOB23" s="187"/>
      <c r="NOC23" s="187"/>
      <c r="NOD23" s="187"/>
      <c r="NOE23" s="187"/>
      <c r="NOF23" s="187"/>
      <c r="NOG23" s="187"/>
      <c r="NOH23" s="187"/>
      <c r="NOI23" s="187"/>
      <c r="NOJ23" s="187"/>
      <c r="NOK23" s="187"/>
      <c r="NOL23" s="187"/>
      <c r="NOM23" s="187"/>
      <c r="NON23" s="187"/>
      <c r="NOO23" s="187"/>
      <c r="NOP23" s="187"/>
      <c r="NOQ23" s="187"/>
      <c r="NOR23" s="187"/>
      <c r="NOS23" s="187"/>
      <c r="NOT23" s="187"/>
      <c r="NOU23" s="187"/>
      <c r="NOV23" s="187"/>
      <c r="NOW23" s="187"/>
      <c r="NOX23" s="187"/>
      <c r="NOY23" s="187"/>
      <c r="NOZ23" s="187"/>
      <c r="NPA23" s="187"/>
      <c r="NPB23" s="187"/>
      <c r="NPC23" s="187"/>
      <c r="NPD23" s="187"/>
      <c r="NPE23" s="187"/>
      <c r="NPF23" s="187"/>
      <c r="NPG23" s="187"/>
      <c r="NPH23" s="187"/>
      <c r="NPI23" s="187"/>
      <c r="NPJ23" s="187"/>
      <c r="NPK23" s="187"/>
      <c r="NPL23" s="187"/>
      <c r="NPM23" s="187"/>
      <c r="NPN23" s="187"/>
      <c r="NPO23" s="187"/>
      <c r="NPP23" s="187"/>
      <c r="NPQ23" s="187"/>
      <c r="NPR23" s="187"/>
      <c r="NPS23" s="187"/>
      <c r="NPT23" s="187"/>
      <c r="NPU23" s="187"/>
      <c r="NPV23" s="187"/>
      <c r="NPW23" s="187"/>
      <c r="NPX23" s="187"/>
      <c r="NPY23" s="187"/>
      <c r="NPZ23" s="187"/>
      <c r="NQA23" s="187"/>
      <c r="NQB23" s="187"/>
      <c r="NQC23" s="187"/>
      <c r="NQD23" s="187"/>
      <c r="NQE23" s="187"/>
      <c r="NQF23" s="187"/>
      <c r="NQG23" s="187"/>
      <c r="NQH23" s="187"/>
      <c r="NQI23" s="187"/>
      <c r="NQJ23" s="187"/>
      <c r="NQK23" s="187"/>
      <c r="NQL23" s="187"/>
      <c r="NQM23" s="187"/>
      <c r="NQN23" s="187"/>
      <c r="NQO23" s="187"/>
      <c r="NQP23" s="187"/>
      <c r="NQQ23" s="187"/>
      <c r="NQR23" s="187"/>
      <c r="NQS23" s="187"/>
      <c r="NQT23" s="187"/>
      <c r="NQU23" s="187"/>
      <c r="NQV23" s="187"/>
      <c r="NQW23" s="187"/>
      <c r="NQX23" s="187"/>
      <c r="NQY23" s="187"/>
      <c r="NQZ23" s="187"/>
      <c r="NRA23" s="187"/>
      <c r="NRB23" s="187"/>
      <c r="NRC23" s="187"/>
      <c r="NRD23" s="187"/>
      <c r="NRE23" s="187"/>
      <c r="NRF23" s="187"/>
      <c r="NRG23" s="187"/>
      <c r="NRH23" s="187"/>
      <c r="NRI23" s="187"/>
      <c r="NRJ23" s="187"/>
      <c r="NRK23" s="187"/>
      <c r="NRL23" s="187"/>
      <c r="NRM23" s="187"/>
      <c r="NRN23" s="187"/>
      <c r="NRO23" s="187"/>
      <c r="NRP23" s="187"/>
      <c r="NRQ23" s="187"/>
      <c r="NRR23" s="187"/>
      <c r="NRS23" s="187"/>
      <c r="NRT23" s="187"/>
      <c r="NRU23" s="187"/>
      <c r="NRV23" s="187"/>
      <c r="NRW23" s="187"/>
      <c r="NRX23" s="187"/>
      <c r="NRY23" s="187"/>
      <c r="NRZ23" s="187"/>
      <c r="NSA23" s="187"/>
      <c r="NSB23" s="187"/>
      <c r="NSC23" s="187"/>
      <c r="NSD23" s="187"/>
      <c r="NSE23" s="187"/>
      <c r="NSF23" s="187"/>
      <c r="NSG23" s="187"/>
      <c r="NSH23" s="187"/>
      <c r="NSI23" s="187"/>
      <c r="NSJ23" s="187"/>
      <c r="NSK23" s="187"/>
      <c r="NSL23" s="187"/>
      <c r="NSM23" s="187"/>
      <c r="NSN23" s="187"/>
      <c r="NSO23" s="187"/>
      <c r="NSP23" s="187"/>
      <c r="NSQ23" s="187"/>
      <c r="NSR23" s="187"/>
      <c r="NSS23" s="187"/>
      <c r="NST23" s="187"/>
      <c r="NSU23" s="187"/>
      <c r="NSV23" s="187"/>
      <c r="NSW23" s="187"/>
      <c r="NSX23" s="187"/>
      <c r="NSY23" s="187"/>
      <c r="NSZ23" s="187"/>
      <c r="NTA23" s="187"/>
      <c r="NTB23" s="187"/>
      <c r="NTC23" s="187"/>
      <c r="NTD23" s="187"/>
      <c r="NTE23" s="187"/>
      <c r="NTF23" s="187"/>
      <c r="NTG23" s="187"/>
      <c r="NTH23" s="187"/>
      <c r="NTI23" s="187"/>
      <c r="NTJ23" s="187"/>
      <c r="NTK23" s="187"/>
      <c r="NTL23" s="187"/>
      <c r="NTM23" s="187"/>
      <c r="NTN23" s="187"/>
      <c r="NTO23" s="187"/>
      <c r="NTP23" s="187"/>
      <c r="NTQ23" s="187"/>
      <c r="NTR23" s="187"/>
      <c r="NTS23" s="187"/>
      <c r="NTT23" s="187"/>
      <c r="NTU23" s="187"/>
      <c r="NTV23" s="187"/>
      <c r="NTW23" s="187"/>
      <c r="NTX23" s="187"/>
      <c r="NTY23" s="187"/>
      <c r="NTZ23" s="187"/>
      <c r="NUA23" s="187"/>
      <c r="NUB23" s="187"/>
      <c r="NUC23" s="187"/>
      <c r="NUD23" s="187"/>
      <c r="NUE23" s="187"/>
      <c r="NUF23" s="187"/>
      <c r="NUG23" s="187"/>
      <c r="NUH23" s="187"/>
      <c r="NUI23" s="187"/>
      <c r="NUJ23" s="187"/>
      <c r="NUK23" s="187"/>
      <c r="NUL23" s="187"/>
      <c r="NUM23" s="187"/>
      <c r="NUN23" s="187"/>
      <c r="NUO23" s="187"/>
      <c r="NUP23" s="187"/>
      <c r="NUQ23" s="187"/>
      <c r="NUR23" s="187"/>
      <c r="NUS23" s="187"/>
      <c r="NUT23" s="187"/>
      <c r="NUU23" s="187"/>
      <c r="NUV23" s="187"/>
      <c r="NUW23" s="187"/>
      <c r="NUX23" s="187"/>
      <c r="NUY23" s="187"/>
      <c r="NUZ23" s="187"/>
      <c r="NVA23" s="187"/>
      <c r="NVB23" s="187"/>
      <c r="NVC23" s="187"/>
      <c r="NVD23" s="187"/>
      <c r="NVE23" s="187"/>
      <c r="NVF23" s="187"/>
      <c r="NVG23" s="187"/>
      <c r="NVH23" s="187"/>
      <c r="NVI23" s="187"/>
      <c r="NVJ23" s="187"/>
      <c r="NVK23" s="187"/>
      <c r="NVL23" s="187"/>
      <c r="NVM23" s="187"/>
      <c r="NVN23" s="187"/>
      <c r="NVO23" s="187"/>
      <c r="NVP23" s="187"/>
      <c r="NVQ23" s="187"/>
      <c r="NVR23" s="187"/>
      <c r="NVS23" s="187"/>
      <c r="NVT23" s="187"/>
      <c r="NVU23" s="187"/>
      <c r="NVV23" s="187"/>
      <c r="NVW23" s="187"/>
      <c r="NVX23" s="187"/>
      <c r="NVY23" s="187"/>
      <c r="NVZ23" s="187"/>
      <c r="NWA23" s="187"/>
      <c r="NWB23" s="187"/>
      <c r="NWC23" s="187"/>
      <c r="NWD23" s="187"/>
      <c r="NWE23" s="187"/>
      <c r="NWF23" s="187"/>
      <c r="NWG23" s="187"/>
      <c r="NWH23" s="187"/>
      <c r="NWI23" s="187"/>
      <c r="NWJ23" s="187"/>
      <c r="NWK23" s="187"/>
      <c r="NWL23" s="187"/>
      <c r="NWM23" s="187"/>
      <c r="NWN23" s="187"/>
      <c r="NWO23" s="187"/>
      <c r="NWP23" s="187"/>
      <c r="NWQ23" s="187"/>
      <c r="NWR23" s="187"/>
      <c r="NWS23" s="187"/>
      <c r="NWT23" s="187"/>
      <c r="NWU23" s="187"/>
      <c r="NWV23" s="187"/>
      <c r="NWW23" s="187"/>
      <c r="NWX23" s="187"/>
      <c r="NWY23" s="187"/>
      <c r="NWZ23" s="187"/>
      <c r="NXA23" s="187"/>
      <c r="NXB23" s="187"/>
      <c r="NXC23" s="187"/>
      <c r="NXD23" s="187"/>
      <c r="NXE23" s="187"/>
      <c r="NXF23" s="187"/>
      <c r="NXG23" s="187"/>
      <c r="NXH23" s="187"/>
      <c r="NXI23" s="187"/>
      <c r="NXJ23" s="187"/>
      <c r="NXK23" s="187"/>
      <c r="NXL23" s="187"/>
      <c r="NXM23" s="187"/>
      <c r="NXN23" s="187"/>
      <c r="NXO23" s="187"/>
      <c r="NXP23" s="187"/>
      <c r="NXQ23" s="187"/>
      <c r="NXR23" s="187"/>
      <c r="NXS23" s="187"/>
      <c r="NXT23" s="187"/>
      <c r="NXU23" s="187"/>
      <c r="NXV23" s="187"/>
      <c r="NXW23" s="187"/>
      <c r="NXX23" s="187"/>
      <c r="NXY23" s="187"/>
      <c r="NXZ23" s="187"/>
      <c r="NYA23" s="187"/>
      <c r="NYB23" s="187"/>
      <c r="NYC23" s="187"/>
      <c r="NYD23" s="187"/>
      <c r="NYE23" s="187"/>
      <c r="NYF23" s="187"/>
      <c r="NYG23" s="187"/>
      <c r="NYH23" s="187"/>
      <c r="NYI23" s="187"/>
      <c r="NYJ23" s="187"/>
      <c r="NYK23" s="187"/>
      <c r="NYL23" s="187"/>
      <c r="NYM23" s="187"/>
      <c r="NYN23" s="187"/>
      <c r="NYO23" s="187"/>
      <c r="NYP23" s="187"/>
      <c r="NYQ23" s="187"/>
      <c r="NYR23" s="187"/>
      <c r="NYS23" s="187"/>
      <c r="NYT23" s="187"/>
      <c r="NYU23" s="187"/>
      <c r="NYV23" s="187"/>
      <c r="NYW23" s="187"/>
      <c r="NYX23" s="187"/>
      <c r="NYY23" s="187"/>
      <c r="NYZ23" s="187"/>
      <c r="NZA23" s="187"/>
      <c r="NZB23" s="187"/>
      <c r="NZC23" s="187"/>
      <c r="NZD23" s="187"/>
      <c r="NZE23" s="187"/>
      <c r="NZF23" s="187"/>
      <c r="NZG23" s="187"/>
      <c r="NZH23" s="187"/>
      <c r="NZI23" s="187"/>
      <c r="NZJ23" s="187"/>
      <c r="NZK23" s="187"/>
      <c r="NZL23" s="187"/>
      <c r="NZM23" s="187"/>
      <c r="NZN23" s="187"/>
      <c r="NZO23" s="187"/>
      <c r="NZP23" s="187"/>
      <c r="NZQ23" s="187"/>
      <c r="NZR23" s="187"/>
      <c r="NZS23" s="187"/>
      <c r="NZT23" s="187"/>
      <c r="NZU23" s="187"/>
      <c r="NZV23" s="187"/>
      <c r="NZW23" s="187"/>
      <c r="NZX23" s="187"/>
      <c r="NZY23" s="187"/>
      <c r="NZZ23" s="187"/>
      <c r="OAA23" s="187"/>
      <c r="OAB23" s="187"/>
      <c r="OAC23" s="187"/>
      <c r="OAD23" s="187"/>
      <c r="OAE23" s="187"/>
      <c r="OAF23" s="187"/>
      <c r="OAG23" s="187"/>
      <c r="OAH23" s="187"/>
      <c r="OAI23" s="187"/>
      <c r="OAJ23" s="187"/>
      <c r="OAK23" s="187"/>
      <c r="OAL23" s="187"/>
      <c r="OAM23" s="187"/>
      <c r="OAN23" s="187"/>
      <c r="OAO23" s="187"/>
      <c r="OAP23" s="187"/>
      <c r="OAQ23" s="187"/>
      <c r="OAR23" s="187"/>
      <c r="OAS23" s="187"/>
      <c r="OAT23" s="187"/>
      <c r="OAU23" s="187"/>
      <c r="OAV23" s="187"/>
      <c r="OAW23" s="187"/>
      <c r="OAX23" s="187"/>
      <c r="OAY23" s="187"/>
      <c r="OAZ23" s="187"/>
      <c r="OBA23" s="187"/>
      <c r="OBB23" s="187"/>
      <c r="OBC23" s="187"/>
      <c r="OBD23" s="187"/>
      <c r="OBE23" s="187"/>
      <c r="OBF23" s="187"/>
      <c r="OBG23" s="187"/>
      <c r="OBH23" s="187"/>
      <c r="OBI23" s="187"/>
      <c r="OBJ23" s="187"/>
      <c r="OBK23" s="187"/>
      <c r="OBL23" s="187"/>
      <c r="OBM23" s="187"/>
      <c r="OBN23" s="187"/>
      <c r="OBO23" s="187"/>
      <c r="OBP23" s="187"/>
      <c r="OBQ23" s="187"/>
      <c r="OBR23" s="187"/>
      <c r="OBS23" s="187"/>
      <c r="OBT23" s="187"/>
      <c r="OBU23" s="187"/>
      <c r="OBV23" s="187"/>
      <c r="OBW23" s="187"/>
      <c r="OBX23" s="187"/>
      <c r="OBY23" s="187"/>
      <c r="OBZ23" s="187"/>
      <c r="OCA23" s="187"/>
      <c r="OCB23" s="187"/>
      <c r="OCC23" s="187"/>
      <c r="OCD23" s="187"/>
      <c r="OCE23" s="187"/>
      <c r="OCF23" s="187"/>
      <c r="OCG23" s="187"/>
      <c r="OCH23" s="187"/>
      <c r="OCI23" s="187"/>
      <c r="OCJ23" s="187"/>
      <c r="OCK23" s="187"/>
      <c r="OCL23" s="187"/>
      <c r="OCM23" s="187"/>
      <c r="OCN23" s="187"/>
      <c r="OCO23" s="187"/>
      <c r="OCP23" s="187"/>
      <c r="OCQ23" s="187"/>
      <c r="OCR23" s="187"/>
      <c r="OCS23" s="187"/>
      <c r="OCT23" s="187"/>
      <c r="OCU23" s="187"/>
      <c r="OCV23" s="187"/>
      <c r="OCW23" s="187"/>
      <c r="OCX23" s="187"/>
      <c r="OCY23" s="187"/>
      <c r="OCZ23" s="187"/>
      <c r="ODA23" s="187"/>
      <c r="ODB23" s="187"/>
      <c r="ODC23" s="187"/>
      <c r="ODD23" s="187"/>
      <c r="ODE23" s="187"/>
      <c r="ODF23" s="187"/>
      <c r="ODG23" s="187"/>
      <c r="ODH23" s="187"/>
      <c r="ODI23" s="187"/>
      <c r="ODJ23" s="187"/>
      <c r="ODK23" s="187"/>
      <c r="ODL23" s="187"/>
      <c r="ODM23" s="187"/>
      <c r="ODN23" s="187"/>
      <c r="ODO23" s="187"/>
      <c r="ODP23" s="187"/>
      <c r="ODQ23" s="187"/>
      <c r="ODR23" s="187"/>
      <c r="ODS23" s="187"/>
      <c r="ODT23" s="187"/>
      <c r="ODU23" s="187"/>
      <c r="ODV23" s="187"/>
      <c r="ODW23" s="187"/>
      <c r="ODX23" s="187"/>
      <c r="ODY23" s="187"/>
      <c r="ODZ23" s="187"/>
      <c r="OEA23" s="187"/>
      <c r="OEB23" s="187"/>
      <c r="OEC23" s="187"/>
      <c r="OED23" s="187"/>
      <c r="OEE23" s="187"/>
      <c r="OEF23" s="187"/>
      <c r="OEG23" s="187"/>
      <c r="OEH23" s="187"/>
      <c r="OEI23" s="187"/>
      <c r="OEJ23" s="187"/>
      <c r="OEK23" s="187"/>
      <c r="OEL23" s="187"/>
      <c r="OEM23" s="187"/>
      <c r="OEN23" s="187"/>
      <c r="OEO23" s="187"/>
      <c r="OEP23" s="187"/>
      <c r="OEQ23" s="187"/>
      <c r="OER23" s="187"/>
      <c r="OES23" s="187"/>
      <c r="OET23" s="187"/>
      <c r="OEU23" s="187"/>
      <c r="OEV23" s="187"/>
      <c r="OEW23" s="187"/>
      <c r="OEX23" s="187"/>
      <c r="OEY23" s="187"/>
      <c r="OEZ23" s="187"/>
      <c r="OFA23" s="187"/>
      <c r="OFB23" s="187"/>
      <c r="OFC23" s="187"/>
      <c r="OFD23" s="187"/>
      <c r="OFE23" s="187"/>
      <c r="OFF23" s="187"/>
      <c r="OFG23" s="187"/>
      <c r="OFH23" s="187"/>
      <c r="OFI23" s="187"/>
      <c r="OFJ23" s="187"/>
      <c r="OFK23" s="187"/>
      <c r="OFL23" s="187"/>
      <c r="OFM23" s="187"/>
      <c r="OFN23" s="187"/>
      <c r="OFO23" s="187"/>
      <c r="OFP23" s="187"/>
      <c r="OFQ23" s="187"/>
      <c r="OFR23" s="187"/>
      <c r="OFS23" s="187"/>
      <c r="OFT23" s="187"/>
      <c r="OFU23" s="187"/>
      <c r="OFV23" s="187"/>
      <c r="OFW23" s="187"/>
      <c r="OFX23" s="187"/>
      <c r="OFY23" s="187"/>
      <c r="OFZ23" s="187"/>
      <c r="OGA23" s="187"/>
      <c r="OGB23" s="187"/>
      <c r="OGC23" s="187"/>
      <c r="OGD23" s="187"/>
      <c r="OGE23" s="187"/>
      <c r="OGF23" s="187"/>
      <c r="OGG23" s="187"/>
      <c r="OGH23" s="187"/>
      <c r="OGI23" s="187"/>
      <c r="OGJ23" s="187"/>
      <c r="OGK23" s="187"/>
      <c r="OGL23" s="187"/>
      <c r="OGM23" s="187"/>
      <c r="OGN23" s="187"/>
      <c r="OGO23" s="187"/>
      <c r="OGP23" s="187"/>
      <c r="OGQ23" s="187"/>
      <c r="OGR23" s="187"/>
      <c r="OGS23" s="187"/>
      <c r="OGT23" s="187"/>
      <c r="OGU23" s="187"/>
      <c r="OGV23" s="187"/>
      <c r="OGW23" s="187"/>
      <c r="OGX23" s="187"/>
      <c r="OGY23" s="187"/>
      <c r="OGZ23" s="187"/>
      <c r="OHA23" s="187"/>
      <c r="OHB23" s="187"/>
      <c r="OHC23" s="187"/>
      <c r="OHD23" s="187"/>
      <c r="OHE23" s="187"/>
      <c r="OHF23" s="187"/>
      <c r="OHG23" s="187"/>
      <c r="OHH23" s="187"/>
      <c r="OHI23" s="187"/>
      <c r="OHJ23" s="187"/>
      <c r="OHK23" s="187"/>
      <c r="OHL23" s="187"/>
      <c r="OHM23" s="187"/>
      <c r="OHN23" s="187"/>
      <c r="OHO23" s="187"/>
      <c r="OHP23" s="187"/>
      <c r="OHQ23" s="187"/>
      <c r="OHR23" s="187"/>
      <c r="OHS23" s="187"/>
      <c r="OHT23" s="187"/>
      <c r="OHU23" s="187"/>
      <c r="OHV23" s="187"/>
      <c r="OHW23" s="187"/>
      <c r="OHX23" s="187"/>
      <c r="OHY23" s="187"/>
      <c r="OHZ23" s="187"/>
      <c r="OIA23" s="187"/>
      <c r="OIB23" s="187"/>
      <c r="OIC23" s="187"/>
      <c r="OID23" s="187"/>
      <c r="OIE23" s="187"/>
      <c r="OIF23" s="187"/>
      <c r="OIG23" s="187"/>
      <c r="OIH23" s="187"/>
      <c r="OII23" s="187"/>
      <c r="OIJ23" s="187"/>
      <c r="OIK23" s="187"/>
      <c r="OIL23" s="187"/>
      <c r="OIM23" s="187"/>
      <c r="OIN23" s="187"/>
      <c r="OIO23" s="187"/>
      <c r="OIP23" s="187"/>
      <c r="OIQ23" s="187"/>
      <c r="OIR23" s="187"/>
      <c r="OIS23" s="187"/>
      <c r="OIT23" s="187"/>
      <c r="OIU23" s="187"/>
      <c r="OIV23" s="187"/>
      <c r="OIW23" s="187"/>
      <c r="OIX23" s="187"/>
      <c r="OIY23" s="187"/>
      <c r="OIZ23" s="187"/>
      <c r="OJA23" s="187"/>
      <c r="OJB23" s="187"/>
      <c r="OJC23" s="187"/>
      <c r="OJD23" s="187"/>
      <c r="OJE23" s="187"/>
      <c r="OJF23" s="187"/>
      <c r="OJG23" s="187"/>
      <c r="OJH23" s="187"/>
      <c r="OJI23" s="187"/>
      <c r="OJJ23" s="187"/>
      <c r="OJK23" s="187"/>
      <c r="OJL23" s="187"/>
      <c r="OJM23" s="187"/>
      <c r="OJN23" s="187"/>
      <c r="OJO23" s="187"/>
      <c r="OJP23" s="187"/>
      <c r="OJQ23" s="187"/>
      <c r="OJR23" s="187"/>
      <c r="OJS23" s="187"/>
      <c r="OJT23" s="187"/>
      <c r="OJU23" s="187"/>
      <c r="OJV23" s="187"/>
      <c r="OJW23" s="187"/>
      <c r="OJX23" s="187"/>
      <c r="OJY23" s="187"/>
      <c r="OJZ23" s="187"/>
      <c r="OKA23" s="187"/>
      <c r="OKB23" s="187"/>
      <c r="OKC23" s="187"/>
      <c r="OKD23" s="187"/>
      <c r="OKE23" s="187"/>
      <c r="OKF23" s="187"/>
      <c r="OKG23" s="187"/>
      <c r="OKH23" s="187"/>
      <c r="OKI23" s="187"/>
      <c r="OKJ23" s="187"/>
      <c r="OKK23" s="187"/>
      <c r="OKL23" s="187"/>
      <c r="OKM23" s="187"/>
      <c r="OKN23" s="187"/>
      <c r="OKO23" s="187"/>
      <c r="OKP23" s="187"/>
      <c r="OKQ23" s="187"/>
      <c r="OKR23" s="187"/>
      <c r="OKS23" s="187"/>
      <c r="OKT23" s="187"/>
      <c r="OKU23" s="187"/>
      <c r="OKV23" s="187"/>
      <c r="OKW23" s="187"/>
      <c r="OKX23" s="187"/>
      <c r="OKY23" s="187"/>
      <c r="OKZ23" s="187"/>
      <c r="OLA23" s="187"/>
      <c r="OLB23" s="187"/>
      <c r="OLC23" s="187"/>
      <c r="OLD23" s="187"/>
      <c r="OLE23" s="187"/>
      <c r="OLF23" s="187"/>
      <c r="OLG23" s="187"/>
      <c r="OLH23" s="187"/>
      <c r="OLI23" s="187"/>
      <c r="OLJ23" s="187"/>
      <c r="OLK23" s="187"/>
      <c r="OLL23" s="187"/>
      <c r="OLM23" s="187"/>
      <c r="OLN23" s="187"/>
      <c r="OLO23" s="187"/>
      <c r="OLP23" s="187"/>
      <c r="OLQ23" s="187"/>
      <c r="OLR23" s="187"/>
      <c r="OLS23" s="187"/>
      <c r="OLT23" s="187"/>
      <c r="OLU23" s="187"/>
      <c r="OLV23" s="187"/>
      <c r="OLW23" s="187"/>
      <c r="OLX23" s="187"/>
      <c r="OLY23" s="187"/>
      <c r="OLZ23" s="187"/>
      <c r="OMA23" s="187"/>
      <c r="OMB23" s="187"/>
      <c r="OMC23" s="187"/>
      <c r="OMD23" s="187"/>
      <c r="OME23" s="187"/>
      <c r="OMF23" s="187"/>
      <c r="OMG23" s="187"/>
      <c r="OMH23" s="187"/>
      <c r="OMI23" s="187"/>
      <c r="OMJ23" s="187"/>
      <c r="OMK23" s="187"/>
      <c r="OML23" s="187"/>
      <c r="OMM23" s="187"/>
      <c r="OMN23" s="187"/>
      <c r="OMO23" s="187"/>
      <c r="OMP23" s="187"/>
      <c r="OMQ23" s="187"/>
      <c r="OMR23" s="187"/>
      <c r="OMS23" s="187"/>
      <c r="OMT23" s="187"/>
      <c r="OMU23" s="187"/>
      <c r="OMV23" s="187"/>
      <c r="OMW23" s="187"/>
      <c r="OMX23" s="187"/>
      <c r="OMY23" s="187"/>
      <c r="OMZ23" s="187"/>
      <c r="ONA23" s="187"/>
      <c r="ONB23" s="187"/>
      <c r="ONC23" s="187"/>
      <c r="OND23" s="187"/>
      <c r="ONE23" s="187"/>
      <c r="ONF23" s="187"/>
      <c r="ONG23" s="187"/>
      <c r="ONH23" s="187"/>
      <c r="ONI23" s="187"/>
      <c r="ONJ23" s="187"/>
      <c r="ONK23" s="187"/>
      <c r="ONL23" s="187"/>
      <c r="ONM23" s="187"/>
      <c r="ONN23" s="187"/>
      <c r="ONO23" s="187"/>
      <c r="ONP23" s="187"/>
      <c r="ONQ23" s="187"/>
      <c r="ONR23" s="187"/>
      <c r="ONS23" s="187"/>
      <c r="ONT23" s="187"/>
      <c r="ONU23" s="187"/>
      <c r="ONV23" s="187"/>
      <c r="ONW23" s="187"/>
      <c r="ONX23" s="187"/>
      <c r="ONY23" s="187"/>
      <c r="ONZ23" s="187"/>
      <c r="OOA23" s="187"/>
      <c r="OOB23" s="187"/>
      <c r="OOC23" s="187"/>
      <c r="OOD23" s="187"/>
      <c r="OOE23" s="187"/>
      <c r="OOF23" s="187"/>
      <c r="OOG23" s="187"/>
      <c r="OOH23" s="187"/>
      <c r="OOI23" s="187"/>
      <c r="OOJ23" s="187"/>
      <c r="OOK23" s="187"/>
      <c r="OOL23" s="187"/>
      <c r="OOM23" s="187"/>
      <c r="OON23" s="187"/>
      <c r="OOO23" s="187"/>
      <c r="OOP23" s="187"/>
      <c r="OOQ23" s="187"/>
      <c r="OOR23" s="187"/>
      <c r="OOS23" s="187"/>
      <c r="OOT23" s="187"/>
      <c r="OOU23" s="187"/>
      <c r="OOV23" s="187"/>
      <c r="OOW23" s="187"/>
      <c r="OOX23" s="187"/>
      <c r="OOY23" s="187"/>
      <c r="OOZ23" s="187"/>
      <c r="OPA23" s="187"/>
      <c r="OPB23" s="187"/>
      <c r="OPC23" s="187"/>
      <c r="OPD23" s="187"/>
      <c r="OPE23" s="187"/>
      <c r="OPF23" s="187"/>
      <c r="OPG23" s="187"/>
      <c r="OPH23" s="187"/>
      <c r="OPI23" s="187"/>
      <c r="OPJ23" s="187"/>
      <c r="OPK23" s="187"/>
      <c r="OPL23" s="187"/>
      <c r="OPM23" s="187"/>
      <c r="OPN23" s="187"/>
      <c r="OPO23" s="187"/>
      <c r="OPP23" s="187"/>
      <c r="OPQ23" s="187"/>
      <c r="OPR23" s="187"/>
      <c r="OPS23" s="187"/>
      <c r="OPT23" s="187"/>
      <c r="OPU23" s="187"/>
      <c r="OPV23" s="187"/>
      <c r="OPW23" s="187"/>
      <c r="OPX23" s="187"/>
      <c r="OPY23" s="187"/>
      <c r="OPZ23" s="187"/>
      <c r="OQA23" s="187"/>
      <c r="OQB23" s="187"/>
      <c r="OQC23" s="187"/>
      <c r="OQD23" s="187"/>
      <c r="OQE23" s="187"/>
      <c r="OQF23" s="187"/>
      <c r="OQG23" s="187"/>
      <c r="OQH23" s="187"/>
      <c r="OQI23" s="187"/>
      <c r="OQJ23" s="187"/>
      <c r="OQK23" s="187"/>
      <c r="OQL23" s="187"/>
      <c r="OQM23" s="187"/>
      <c r="OQN23" s="187"/>
      <c r="OQO23" s="187"/>
      <c r="OQP23" s="187"/>
      <c r="OQQ23" s="187"/>
      <c r="OQR23" s="187"/>
      <c r="OQS23" s="187"/>
      <c r="OQT23" s="187"/>
      <c r="OQU23" s="187"/>
      <c r="OQV23" s="187"/>
      <c r="OQW23" s="187"/>
      <c r="OQX23" s="187"/>
      <c r="OQY23" s="187"/>
      <c r="OQZ23" s="187"/>
      <c r="ORA23" s="187"/>
      <c r="ORB23" s="187"/>
      <c r="ORC23" s="187"/>
      <c r="ORD23" s="187"/>
      <c r="ORE23" s="187"/>
      <c r="ORF23" s="187"/>
      <c r="ORG23" s="187"/>
      <c r="ORH23" s="187"/>
      <c r="ORI23" s="187"/>
      <c r="ORJ23" s="187"/>
      <c r="ORK23" s="187"/>
      <c r="ORL23" s="187"/>
      <c r="ORM23" s="187"/>
      <c r="ORN23" s="187"/>
      <c r="ORO23" s="187"/>
      <c r="ORP23" s="187"/>
      <c r="ORQ23" s="187"/>
      <c r="ORR23" s="187"/>
      <c r="ORS23" s="187"/>
      <c r="ORT23" s="187"/>
      <c r="ORU23" s="187"/>
      <c r="ORV23" s="187"/>
      <c r="ORW23" s="187"/>
      <c r="ORX23" s="187"/>
      <c r="ORY23" s="187"/>
      <c r="ORZ23" s="187"/>
      <c r="OSA23" s="187"/>
      <c r="OSB23" s="187"/>
      <c r="OSC23" s="187"/>
      <c r="OSD23" s="187"/>
      <c r="OSE23" s="187"/>
      <c r="OSF23" s="187"/>
      <c r="OSG23" s="187"/>
      <c r="OSH23" s="187"/>
      <c r="OSI23" s="187"/>
      <c r="OSJ23" s="187"/>
      <c r="OSK23" s="187"/>
      <c r="OSL23" s="187"/>
      <c r="OSM23" s="187"/>
      <c r="OSN23" s="187"/>
      <c r="OSO23" s="187"/>
      <c r="OSP23" s="187"/>
      <c r="OSQ23" s="187"/>
      <c r="OSR23" s="187"/>
      <c r="OSS23" s="187"/>
      <c r="OST23" s="187"/>
      <c r="OSU23" s="187"/>
      <c r="OSV23" s="187"/>
      <c r="OSW23" s="187"/>
      <c r="OSX23" s="187"/>
      <c r="OSY23" s="187"/>
      <c r="OSZ23" s="187"/>
      <c r="OTA23" s="187"/>
      <c r="OTB23" s="187"/>
      <c r="OTC23" s="187"/>
      <c r="OTD23" s="187"/>
      <c r="OTE23" s="187"/>
      <c r="OTF23" s="187"/>
      <c r="OTG23" s="187"/>
      <c r="OTH23" s="187"/>
      <c r="OTI23" s="187"/>
      <c r="OTJ23" s="187"/>
      <c r="OTK23" s="187"/>
      <c r="OTL23" s="187"/>
      <c r="OTM23" s="187"/>
      <c r="OTN23" s="187"/>
      <c r="OTO23" s="187"/>
      <c r="OTP23" s="187"/>
      <c r="OTQ23" s="187"/>
      <c r="OTR23" s="187"/>
      <c r="OTS23" s="187"/>
      <c r="OTT23" s="187"/>
      <c r="OTU23" s="187"/>
      <c r="OTV23" s="187"/>
      <c r="OTW23" s="187"/>
      <c r="OTX23" s="187"/>
      <c r="OTY23" s="187"/>
      <c r="OTZ23" s="187"/>
      <c r="OUA23" s="187"/>
      <c r="OUB23" s="187"/>
      <c r="OUC23" s="187"/>
      <c r="OUD23" s="187"/>
      <c r="OUE23" s="187"/>
      <c r="OUF23" s="187"/>
      <c r="OUG23" s="187"/>
      <c r="OUH23" s="187"/>
      <c r="OUI23" s="187"/>
      <c r="OUJ23" s="187"/>
      <c r="OUK23" s="187"/>
      <c r="OUL23" s="187"/>
      <c r="OUM23" s="187"/>
      <c r="OUN23" s="187"/>
      <c r="OUO23" s="187"/>
      <c r="OUP23" s="187"/>
      <c r="OUQ23" s="187"/>
      <c r="OUR23" s="187"/>
      <c r="OUS23" s="187"/>
      <c r="OUT23" s="187"/>
      <c r="OUU23" s="187"/>
      <c r="OUV23" s="187"/>
      <c r="OUW23" s="187"/>
      <c r="OUX23" s="187"/>
      <c r="OUY23" s="187"/>
      <c r="OUZ23" s="187"/>
      <c r="OVA23" s="187"/>
      <c r="OVB23" s="187"/>
      <c r="OVC23" s="187"/>
      <c r="OVD23" s="187"/>
      <c r="OVE23" s="187"/>
      <c r="OVF23" s="187"/>
      <c r="OVG23" s="187"/>
      <c r="OVH23" s="187"/>
      <c r="OVI23" s="187"/>
      <c r="OVJ23" s="187"/>
      <c r="OVK23" s="187"/>
      <c r="OVL23" s="187"/>
      <c r="OVM23" s="187"/>
      <c r="OVN23" s="187"/>
      <c r="OVO23" s="187"/>
      <c r="OVP23" s="187"/>
      <c r="OVQ23" s="187"/>
      <c r="OVR23" s="187"/>
      <c r="OVS23" s="187"/>
      <c r="OVT23" s="187"/>
      <c r="OVU23" s="187"/>
      <c r="OVV23" s="187"/>
      <c r="OVW23" s="187"/>
      <c r="OVX23" s="187"/>
      <c r="OVY23" s="187"/>
      <c r="OVZ23" s="187"/>
      <c r="OWA23" s="187"/>
      <c r="OWB23" s="187"/>
      <c r="OWC23" s="187"/>
      <c r="OWD23" s="187"/>
      <c r="OWE23" s="187"/>
      <c r="OWF23" s="187"/>
      <c r="OWG23" s="187"/>
      <c r="OWH23" s="187"/>
      <c r="OWI23" s="187"/>
      <c r="OWJ23" s="187"/>
      <c r="OWK23" s="187"/>
      <c r="OWL23" s="187"/>
      <c r="OWM23" s="187"/>
      <c r="OWN23" s="187"/>
      <c r="OWO23" s="187"/>
      <c r="OWP23" s="187"/>
      <c r="OWQ23" s="187"/>
      <c r="OWR23" s="187"/>
      <c r="OWS23" s="187"/>
      <c r="OWT23" s="187"/>
      <c r="OWU23" s="187"/>
      <c r="OWV23" s="187"/>
      <c r="OWW23" s="187"/>
      <c r="OWX23" s="187"/>
      <c r="OWY23" s="187"/>
      <c r="OWZ23" s="187"/>
      <c r="OXA23" s="187"/>
      <c r="OXB23" s="187"/>
      <c r="OXC23" s="187"/>
      <c r="OXD23" s="187"/>
      <c r="OXE23" s="187"/>
      <c r="OXF23" s="187"/>
      <c r="OXG23" s="187"/>
      <c r="OXH23" s="187"/>
      <c r="OXI23" s="187"/>
      <c r="OXJ23" s="187"/>
      <c r="OXK23" s="187"/>
      <c r="OXL23" s="187"/>
      <c r="OXM23" s="187"/>
      <c r="OXN23" s="187"/>
      <c r="OXO23" s="187"/>
      <c r="OXP23" s="187"/>
      <c r="OXQ23" s="187"/>
      <c r="OXR23" s="187"/>
      <c r="OXS23" s="187"/>
      <c r="OXT23" s="187"/>
      <c r="OXU23" s="187"/>
      <c r="OXV23" s="187"/>
      <c r="OXW23" s="187"/>
      <c r="OXX23" s="187"/>
      <c r="OXY23" s="187"/>
      <c r="OXZ23" s="187"/>
      <c r="OYA23" s="187"/>
      <c r="OYB23" s="187"/>
      <c r="OYC23" s="187"/>
      <c r="OYD23" s="187"/>
      <c r="OYE23" s="187"/>
      <c r="OYF23" s="187"/>
      <c r="OYG23" s="187"/>
      <c r="OYH23" s="187"/>
      <c r="OYI23" s="187"/>
      <c r="OYJ23" s="187"/>
      <c r="OYK23" s="187"/>
      <c r="OYL23" s="187"/>
      <c r="OYM23" s="187"/>
      <c r="OYN23" s="187"/>
      <c r="OYO23" s="187"/>
      <c r="OYP23" s="187"/>
      <c r="OYQ23" s="187"/>
      <c r="OYR23" s="187"/>
      <c r="OYS23" s="187"/>
      <c r="OYT23" s="187"/>
      <c r="OYU23" s="187"/>
      <c r="OYV23" s="187"/>
      <c r="OYW23" s="187"/>
      <c r="OYX23" s="187"/>
      <c r="OYY23" s="187"/>
      <c r="OYZ23" s="187"/>
      <c r="OZA23" s="187"/>
      <c r="OZB23" s="187"/>
      <c r="OZC23" s="187"/>
      <c r="OZD23" s="187"/>
      <c r="OZE23" s="187"/>
      <c r="OZF23" s="187"/>
      <c r="OZG23" s="187"/>
      <c r="OZH23" s="187"/>
      <c r="OZI23" s="187"/>
      <c r="OZJ23" s="187"/>
      <c r="OZK23" s="187"/>
      <c r="OZL23" s="187"/>
      <c r="OZM23" s="187"/>
      <c r="OZN23" s="187"/>
      <c r="OZO23" s="187"/>
      <c r="OZP23" s="187"/>
      <c r="OZQ23" s="187"/>
      <c r="OZR23" s="187"/>
      <c r="OZS23" s="187"/>
      <c r="OZT23" s="187"/>
      <c r="OZU23" s="187"/>
      <c r="OZV23" s="187"/>
      <c r="OZW23" s="187"/>
      <c r="OZX23" s="187"/>
      <c r="OZY23" s="187"/>
      <c r="OZZ23" s="187"/>
      <c r="PAA23" s="187"/>
      <c r="PAB23" s="187"/>
      <c r="PAC23" s="187"/>
      <c r="PAD23" s="187"/>
      <c r="PAE23" s="187"/>
      <c r="PAF23" s="187"/>
      <c r="PAG23" s="187"/>
      <c r="PAH23" s="187"/>
      <c r="PAI23" s="187"/>
      <c r="PAJ23" s="187"/>
      <c r="PAK23" s="187"/>
      <c r="PAL23" s="187"/>
      <c r="PAM23" s="187"/>
      <c r="PAN23" s="187"/>
      <c r="PAO23" s="187"/>
      <c r="PAP23" s="187"/>
      <c r="PAQ23" s="187"/>
      <c r="PAR23" s="187"/>
      <c r="PAS23" s="187"/>
      <c r="PAT23" s="187"/>
      <c r="PAU23" s="187"/>
      <c r="PAV23" s="187"/>
      <c r="PAW23" s="187"/>
      <c r="PAX23" s="187"/>
      <c r="PAY23" s="187"/>
      <c r="PAZ23" s="187"/>
      <c r="PBA23" s="187"/>
      <c r="PBB23" s="187"/>
      <c r="PBC23" s="187"/>
      <c r="PBD23" s="187"/>
      <c r="PBE23" s="187"/>
      <c r="PBF23" s="187"/>
      <c r="PBG23" s="187"/>
      <c r="PBH23" s="187"/>
      <c r="PBI23" s="187"/>
      <c r="PBJ23" s="187"/>
      <c r="PBK23" s="187"/>
      <c r="PBL23" s="187"/>
      <c r="PBM23" s="187"/>
      <c r="PBN23" s="187"/>
      <c r="PBO23" s="187"/>
      <c r="PBP23" s="187"/>
      <c r="PBQ23" s="187"/>
      <c r="PBR23" s="187"/>
      <c r="PBS23" s="187"/>
      <c r="PBT23" s="187"/>
      <c r="PBU23" s="187"/>
      <c r="PBV23" s="187"/>
      <c r="PBW23" s="187"/>
      <c r="PBX23" s="187"/>
      <c r="PBY23" s="187"/>
      <c r="PBZ23" s="187"/>
      <c r="PCA23" s="187"/>
      <c r="PCB23" s="187"/>
      <c r="PCC23" s="187"/>
      <c r="PCD23" s="187"/>
      <c r="PCE23" s="187"/>
      <c r="PCF23" s="187"/>
      <c r="PCG23" s="187"/>
      <c r="PCH23" s="187"/>
      <c r="PCI23" s="187"/>
      <c r="PCJ23" s="187"/>
      <c r="PCK23" s="187"/>
      <c r="PCL23" s="187"/>
      <c r="PCM23" s="187"/>
      <c r="PCN23" s="187"/>
      <c r="PCO23" s="187"/>
      <c r="PCP23" s="187"/>
      <c r="PCQ23" s="187"/>
      <c r="PCR23" s="187"/>
      <c r="PCS23" s="187"/>
      <c r="PCT23" s="187"/>
      <c r="PCU23" s="187"/>
      <c r="PCV23" s="187"/>
      <c r="PCW23" s="187"/>
      <c r="PCX23" s="187"/>
      <c r="PCY23" s="187"/>
      <c r="PCZ23" s="187"/>
      <c r="PDA23" s="187"/>
      <c r="PDB23" s="187"/>
      <c r="PDC23" s="187"/>
      <c r="PDD23" s="187"/>
      <c r="PDE23" s="187"/>
      <c r="PDF23" s="187"/>
      <c r="PDG23" s="187"/>
      <c r="PDH23" s="187"/>
      <c r="PDI23" s="187"/>
      <c r="PDJ23" s="187"/>
      <c r="PDK23" s="187"/>
      <c r="PDL23" s="187"/>
      <c r="PDM23" s="187"/>
      <c r="PDN23" s="187"/>
      <c r="PDO23" s="187"/>
      <c r="PDP23" s="187"/>
      <c r="PDQ23" s="187"/>
      <c r="PDR23" s="187"/>
      <c r="PDS23" s="187"/>
      <c r="PDT23" s="187"/>
      <c r="PDU23" s="187"/>
      <c r="PDV23" s="187"/>
      <c r="PDW23" s="187"/>
      <c r="PDX23" s="187"/>
      <c r="PDY23" s="187"/>
      <c r="PDZ23" s="187"/>
      <c r="PEA23" s="187"/>
      <c r="PEB23" s="187"/>
      <c r="PEC23" s="187"/>
      <c r="PED23" s="187"/>
      <c r="PEE23" s="187"/>
      <c r="PEF23" s="187"/>
      <c r="PEG23" s="187"/>
      <c r="PEH23" s="187"/>
      <c r="PEI23" s="187"/>
      <c r="PEJ23" s="187"/>
      <c r="PEK23" s="187"/>
      <c r="PEL23" s="187"/>
      <c r="PEM23" s="187"/>
      <c r="PEN23" s="187"/>
      <c r="PEO23" s="187"/>
      <c r="PEP23" s="187"/>
      <c r="PEQ23" s="187"/>
      <c r="PER23" s="187"/>
      <c r="PES23" s="187"/>
      <c r="PET23" s="187"/>
      <c r="PEU23" s="187"/>
      <c r="PEV23" s="187"/>
      <c r="PEW23" s="187"/>
      <c r="PEX23" s="187"/>
      <c r="PEY23" s="187"/>
      <c r="PEZ23" s="187"/>
      <c r="PFA23" s="187"/>
      <c r="PFB23" s="187"/>
      <c r="PFC23" s="187"/>
      <c r="PFD23" s="187"/>
      <c r="PFE23" s="187"/>
      <c r="PFF23" s="187"/>
      <c r="PFG23" s="187"/>
      <c r="PFH23" s="187"/>
      <c r="PFI23" s="187"/>
      <c r="PFJ23" s="187"/>
      <c r="PFK23" s="187"/>
      <c r="PFL23" s="187"/>
      <c r="PFM23" s="187"/>
      <c r="PFN23" s="187"/>
      <c r="PFO23" s="187"/>
      <c r="PFP23" s="187"/>
      <c r="PFQ23" s="187"/>
      <c r="PFR23" s="187"/>
      <c r="PFS23" s="187"/>
      <c r="PFT23" s="187"/>
      <c r="PFU23" s="187"/>
      <c r="PFV23" s="187"/>
      <c r="PFW23" s="187"/>
      <c r="PFX23" s="187"/>
      <c r="PFY23" s="187"/>
      <c r="PFZ23" s="187"/>
      <c r="PGA23" s="187"/>
      <c r="PGB23" s="187"/>
      <c r="PGC23" s="187"/>
      <c r="PGD23" s="187"/>
      <c r="PGE23" s="187"/>
      <c r="PGF23" s="187"/>
      <c r="PGG23" s="187"/>
      <c r="PGH23" s="187"/>
      <c r="PGI23" s="187"/>
      <c r="PGJ23" s="187"/>
      <c r="PGK23" s="187"/>
      <c r="PGL23" s="187"/>
      <c r="PGM23" s="187"/>
      <c r="PGN23" s="187"/>
      <c r="PGO23" s="187"/>
      <c r="PGP23" s="187"/>
      <c r="PGQ23" s="187"/>
      <c r="PGR23" s="187"/>
      <c r="PGS23" s="187"/>
      <c r="PGT23" s="187"/>
      <c r="PGU23" s="187"/>
      <c r="PGV23" s="187"/>
      <c r="PGW23" s="187"/>
      <c r="PGX23" s="187"/>
      <c r="PGY23" s="187"/>
      <c r="PGZ23" s="187"/>
      <c r="PHA23" s="187"/>
      <c r="PHB23" s="187"/>
      <c r="PHC23" s="187"/>
      <c r="PHD23" s="187"/>
      <c r="PHE23" s="187"/>
      <c r="PHF23" s="187"/>
      <c r="PHG23" s="187"/>
      <c r="PHH23" s="187"/>
      <c r="PHI23" s="187"/>
      <c r="PHJ23" s="187"/>
      <c r="PHK23" s="187"/>
      <c r="PHL23" s="187"/>
      <c r="PHM23" s="187"/>
      <c r="PHN23" s="187"/>
      <c r="PHO23" s="187"/>
      <c r="PHP23" s="187"/>
      <c r="PHQ23" s="187"/>
      <c r="PHR23" s="187"/>
      <c r="PHS23" s="187"/>
      <c r="PHT23" s="187"/>
      <c r="PHU23" s="187"/>
      <c r="PHV23" s="187"/>
      <c r="PHW23" s="187"/>
      <c r="PHX23" s="187"/>
      <c r="PHY23" s="187"/>
      <c r="PHZ23" s="187"/>
      <c r="PIA23" s="187"/>
      <c r="PIB23" s="187"/>
      <c r="PIC23" s="187"/>
      <c r="PID23" s="187"/>
      <c r="PIE23" s="187"/>
      <c r="PIF23" s="187"/>
      <c r="PIG23" s="187"/>
      <c r="PIH23" s="187"/>
      <c r="PII23" s="187"/>
      <c r="PIJ23" s="187"/>
      <c r="PIK23" s="187"/>
      <c r="PIL23" s="187"/>
      <c r="PIM23" s="187"/>
      <c r="PIN23" s="187"/>
      <c r="PIO23" s="187"/>
      <c r="PIP23" s="187"/>
      <c r="PIQ23" s="187"/>
      <c r="PIR23" s="187"/>
      <c r="PIS23" s="187"/>
      <c r="PIT23" s="187"/>
      <c r="PIU23" s="187"/>
      <c r="PIV23" s="187"/>
      <c r="PIW23" s="187"/>
      <c r="PIX23" s="187"/>
      <c r="PIY23" s="187"/>
      <c r="PIZ23" s="187"/>
      <c r="PJA23" s="187"/>
      <c r="PJB23" s="187"/>
      <c r="PJC23" s="187"/>
      <c r="PJD23" s="187"/>
      <c r="PJE23" s="187"/>
      <c r="PJF23" s="187"/>
      <c r="PJG23" s="187"/>
      <c r="PJH23" s="187"/>
      <c r="PJI23" s="187"/>
      <c r="PJJ23" s="187"/>
      <c r="PJK23" s="187"/>
      <c r="PJL23" s="187"/>
      <c r="PJM23" s="187"/>
      <c r="PJN23" s="187"/>
      <c r="PJO23" s="187"/>
      <c r="PJP23" s="187"/>
      <c r="PJQ23" s="187"/>
      <c r="PJR23" s="187"/>
      <c r="PJS23" s="187"/>
      <c r="PJT23" s="187"/>
      <c r="PJU23" s="187"/>
      <c r="PJV23" s="187"/>
      <c r="PJW23" s="187"/>
      <c r="PJX23" s="187"/>
      <c r="PJY23" s="187"/>
      <c r="PJZ23" s="187"/>
      <c r="PKA23" s="187"/>
      <c r="PKB23" s="187"/>
      <c r="PKC23" s="187"/>
      <c r="PKD23" s="187"/>
      <c r="PKE23" s="187"/>
      <c r="PKF23" s="187"/>
      <c r="PKG23" s="187"/>
      <c r="PKH23" s="187"/>
      <c r="PKI23" s="187"/>
      <c r="PKJ23" s="187"/>
      <c r="PKK23" s="187"/>
      <c r="PKL23" s="187"/>
      <c r="PKM23" s="187"/>
      <c r="PKN23" s="187"/>
      <c r="PKO23" s="187"/>
      <c r="PKP23" s="187"/>
      <c r="PKQ23" s="187"/>
      <c r="PKR23" s="187"/>
      <c r="PKS23" s="187"/>
      <c r="PKT23" s="187"/>
      <c r="PKU23" s="187"/>
      <c r="PKV23" s="187"/>
      <c r="PKW23" s="187"/>
      <c r="PKX23" s="187"/>
      <c r="PKY23" s="187"/>
      <c r="PKZ23" s="187"/>
      <c r="PLA23" s="187"/>
      <c r="PLB23" s="187"/>
      <c r="PLC23" s="187"/>
      <c r="PLD23" s="187"/>
      <c r="PLE23" s="187"/>
      <c r="PLF23" s="187"/>
      <c r="PLG23" s="187"/>
      <c r="PLH23" s="187"/>
      <c r="PLI23" s="187"/>
      <c r="PLJ23" s="187"/>
      <c r="PLK23" s="187"/>
      <c r="PLL23" s="187"/>
      <c r="PLM23" s="187"/>
      <c r="PLN23" s="187"/>
      <c r="PLO23" s="187"/>
      <c r="PLP23" s="187"/>
      <c r="PLQ23" s="187"/>
      <c r="PLR23" s="187"/>
      <c r="PLS23" s="187"/>
      <c r="PLT23" s="187"/>
      <c r="PLU23" s="187"/>
      <c r="PLV23" s="187"/>
      <c r="PLW23" s="187"/>
      <c r="PLX23" s="187"/>
      <c r="PLY23" s="187"/>
      <c r="PLZ23" s="187"/>
      <c r="PMA23" s="187"/>
      <c r="PMB23" s="187"/>
      <c r="PMC23" s="187"/>
      <c r="PMD23" s="187"/>
      <c r="PME23" s="187"/>
      <c r="PMF23" s="187"/>
      <c r="PMG23" s="187"/>
      <c r="PMH23" s="187"/>
      <c r="PMI23" s="187"/>
      <c r="PMJ23" s="187"/>
      <c r="PMK23" s="187"/>
      <c r="PML23" s="187"/>
      <c r="PMM23" s="187"/>
      <c r="PMN23" s="187"/>
      <c r="PMO23" s="187"/>
      <c r="PMP23" s="187"/>
      <c r="PMQ23" s="187"/>
      <c r="PMR23" s="187"/>
      <c r="PMS23" s="187"/>
      <c r="PMT23" s="187"/>
      <c r="PMU23" s="187"/>
      <c r="PMV23" s="187"/>
      <c r="PMW23" s="187"/>
      <c r="PMX23" s="187"/>
      <c r="PMY23" s="187"/>
      <c r="PMZ23" s="187"/>
      <c r="PNA23" s="187"/>
      <c r="PNB23" s="187"/>
      <c r="PNC23" s="187"/>
      <c r="PND23" s="187"/>
      <c r="PNE23" s="187"/>
      <c r="PNF23" s="187"/>
      <c r="PNG23" s="187"/>
      <c r="PNH23" s="187"/>
      <c r="PNI23" s="187"/>
      <c r="PNJ23" s="187"/>
      <c r="PNK23" s="187"/>
      <c r="PNL23" s="187"/>
      <c r="PNM23" s="187"/>
      <c r="PNN23" s="187"/>
      <c r="PNO23" s="187"/>
      <c r="PNP23" s="187"/>
      <c r="PNQ23" s="187"/>
      <c r="PNR23" s="187"/>
      <c r="PNS23" s="187"/>
      <c r="PNT23" s="187"/>
      <c r="PNU23" s="187"/>
      <c r="PNV23" s="187"/>
      <c r="PNW23" s="187"/>
      <c r="PNX23" s="187"/>
      <c r="PNY23" s="187"/>
      <c r="PNZ23" s="187"/>
      <c r="POA23" s="187"/>
      <c r="POB23" s="187"/>
      <c r="POC23" s="187"/>
      <c r="POD23" s="187"/>
      <c r="POE23" s="187"/>
      <c r="POF23" s="187"/>
      <c r="POG23" s="187"/>
      <c r="POH23" s="187"/>
      <c r="POI23" s="187"/>
      <c r="POJ23" s="187"/>
      <c r="POK23" s="187"/>
      <c r="POL23" s="187"/>
      <c r="POM23" s="187"/>
      <c r="PON23" s="187"/>
      <c r="POO23" s="187"/>
      <c r="POP23" s="187"/>
      <c r="POQ23" s="187"/>
      <c r="POR23" s="187"/>
      <c r="POS23" s="187"/>
      <c r="POT23" s="187"/>
      <c r="POU23" s="187"/>
      <c r="POV23" s="187"/>
      <c r="POW23" s="187"/>
      <c r="POX23" s="187"/>
      <c r="POY23" s="187"/>
      <c r="POZ23" s="187"/>
      <c r="PPA23" s="187"/>
      <c r="PPB23" s="187"/>
      <c r="PPC23" s="187"/>
      <c r="PPD23" s="187"/>
      <c r="PPE23" s="187"/>
      <c r="PPF23" s="187"/>
      <c r="PPG23" s="187"/>
      <c r="PPH23" s="187"/>
      <c r="PPI23" s="187"/>
      <c r="PPJ23" s="187"/>
      <c r="PPK23" s="187"/>
      <c r="PPL23" s="187"/>
      <c r="PPM23" s="187"/>
      <c r="PPN23" s="187"/>
      <c r="PPO23" s="187"/>
      <c r="PPP23" s="187"/>
      <c r="PPQ23" s="187"/>
      <c r="PPR23" s="187"/>
      <c r="PPS23" s="187"/>
      <c r="PPT23" s="187"/>
      <c r="PPU23" s="187"/>
      <c r="PPV23" s="187"/>
      <c r="PPW23" s="187"/>
      <c r="PPX23" s="187"/>
      <c r="PPY23" s="187"/>
      <c r="PPZ23" s="187"/>
      <c r="PQA23" s="187"/>
      <c r="PQB23" s="187"/>
      <c r="PQC23" s="187"/>
      <c r="PQD23" s="187"/>
      <c r="PQE23" s="187"/>
      <c r="PQF23" s="187"/>
      <c r="PQG23" s="187"/>
      <c r="PQH23" s="187"/>
      <c r="PQI23" s="187"/>
      <c r="PQJ23" s="187"/>
      <c r="PQK23" s="187"/>
      <c r="PQL23" s="187"/>
      <c r="PQM23" s="187"/>
      <c r="PQN23" s="187"/>
      <c r="PQO23" s="187"/>
      <c r="PQP23" s="187"/>
      <c r="PQQ23" s="187"/>
      <c r="PQR23" s="187"/>
      <c r="PQS23" s="187"/>
      <c r="PQT23" s="187"/>
      <c r="PQU23" s="187"/>
      <c r="PQV23" s="187"/>
      <c r="PQW23" s="187"/>
      <c r="PQX23" s="187"/>
      <c r="PQY23" s="187"/>
      <c r="PQZ23" s="187"/>
      <c r="PRA23" s="187"/>
      <c r="PRB23" s="187"/>
      <c r="PRC23" s="187"/>
      <c r="PRD23" s="187"/>
      <c r="PRE23" s="187"/>
      <c r="PRF23" s="187"/>
      <c r="PRG23" s="187"/>
      <c r="PRH23" s="187"/>
      <c r="PRI23" s="187"/>
      <c r="PRJ23" s="187"/>
      <c r="PRK23" s="187"/>
      <c r="PRL23" s="187"/>
      <c r="PRM23" s="187"/>
      <c r="PRN23" s="187"/>
      <c r="PRO23" s="187"/>
      <c r="PRP23" s="187"/>
      <c r="PRQ23" s="187"/>
      <c r="PRR23" s="187"/>
      <c r="PRS23" s="187"/>
      <c r="PRT23" s="187"/>
      <c r="PRU23" s="187"/>
      <c r="PRV23" s="187"/>
      <c r="PRW23" s="187"/>
      <c r="PRX23" s="187"/>
      <c r="PRY23" s="187"/>
      <c r="PRZ23" s="187"/>
      <c r="PSA23" s="187"/>
      <c r="PSB23" s="187"/>
      <c r="PSC23" s="187"/>
      <c r="PSD23" s="187"/>
      <c r="PSE23" s="187"/>
      <c r="PSF23" s="187"/>
      <c r="PSG23" s="187"/>
      <c r="PSH23" s="187"/>
      <c r="PSI23" s="187"/>
      <c r="PSJ23" s="187"/>
      <c r="PSK23" s="187"/>
      <c r="PSL23" s="187"/>
      <c r="PSM23" s="187"/>
      <c r="PSN23" s="187"/>
      <c r="PSO23" s="187"/>
      <c r="PSP23" s="187"/>
      <c r="PSQ23" s="187"/>
      <c r="PSR23" s="187"/>
      <c r="PSS23" s="187"/>
      <c r="PST23" s="187"/>
      <c r="PSU23" s="187"/>
      <c r="PSV23" s="187"/>
      <c r="PSW23" s="187"/>
      <c r="PSX23" s="187"/>
      <c r="PSY23" s="187"/>
      <c r="PSZ23" s="187"/>
      <c r="PTA23" s="187"/>
      <c r="PTB23" s="187"/>
      <c r="PTC23" s="187"/>
      <c r="PTD23" s="187"/>
      <c r="PTE23" s="187"/>
      <c r="PTF23" s="187"/>
      <c r="PTG23" s="187"/>
      <c r="PTH23" s="187"/>
      <c r="PTI23" s="187"/>
      <c r="PTJ23" s="187"/>
      <c r="PTK23" s="187"/>
      <c r="PTL23" s="187"/>
      <c r="PTM23" s="187"/>
      <c r="PTN23" s="187"/>
      <c r="PTO23" s="187"/>
      <c r="PTP23" s="187"/>
      <c r="PTQ23" s="187"/>
      <c r="PTR23" s="187"/>
      <c r="PTS23" s="187"/>
      <c r="PTT23" s="187"/>
      <c r="PTU23" s="187"/>
      <c r="PTV23" s="187"/>
      <c r="PTW23" s="187"/>
      <c r="PTX23" s="187"/>
      <c r="PTY23" s="187"/>
      <c r="PTZ23" s="187"/>
      <c r="PUA23" s="187"/>
      <c r="PUB23" s="187"/>
      <c r="PUC23" s="187"/>
      <c r="PUD23" s="187"/>
      <c r="PUE23" s="187"/>
      <c r="PUF23" s="187"/>
      <c r="PUG23" s="187"/>
      <c r="PUH23" s="187"/>
      <c r="PUI23" s="187"/>
      <c r="PUJ23" s="187"/>
      <c r="PUK23" s="187"/>
      <c r="PUL23" s="187"/>
      <c r="PUM23" s="187"/>
      <c r="PUN23" s="187"/>
      <c r="PUO23" s="187"/>
      <c r="PUP23" s="187"/>
      <c r="PUQ23" s="187"/>
      <c r="PUR23" s="187"/>
      <c r="PUS23" s="187"/>
      <c r="PUT23" s="187"/>
      <c r="PUU23" s="187"/>
      <c r="PUV23" s="187"/>
      <c r="PUW23" s="187"/>
      <c r="PUX23" s="187"/>
      <c r="PUY23" s="187"/>
      <c r="PUZ23" s="187"/>
      <c r="PVA23" s="187"/>
      <c r="PVB23" s="187"/>
      <c r="PVC23" s="187"/>
      <c r="PVD23" s="187"/>
      <c r="PVE23" s="187"/>
      <c r="PVF23" s="187"/>
      <c r="PVG23" s="187"/>
      <c r="PVH23" s="187"/>
      <c r="PVI23" s="187"/>
      <c r="PVJ23" s="187"/>
      <c r="PVK23" s="187"/>
      <c r="PVL23" s="187"/>
      <c r="PVM23" s="187"/>
      <c r="PVN23" s="187"/>
      <c r="PVO23" s="187"/>
      <c r="PVP23" s="187"/>
      <c r="PVQ23" s="187"/>
      <c r="PVR23" s="187"/>
      <c r="PVS23" s="187"/>
      <c r="PVT23" s="187"/>
      <c r="PVU23" s="187"/>
      <c r="PVV23" s="187"/>
      <c r="PVW23" s="187"/>
      <c r="PVX23" s="187"/>
      <c r="PVY23" s="187"/>
      <c r="PVZ23" s="187"/>
      <c r="PWA23" s="187"/>
      <c r="PWB23" s="187"/>
      <c r="PWC23" s="187"/>
      <c r="PWD23" s="187"/>
      <c r="PWE23" s="187"/>
      <c r="PWF23" s="187"/>
      <c r="PWG23" s="187"/>
      <c r="PWH23" s="187"/>
      <c r="PWI23" s="187"/>
      <c r="PWJ23" s="187"/>
      <c r="PWK23" s="187"/>
      <c r="PWL23" s="187"/>
      <c r="PWM23" s="187"/>
      <c r="PWN23" s="187"/>
      <c r="PWO23" s="187"/>
      <c r="PWP23" s="187"/>
      <c r="PWQ23" s="187"/>
      <c r="PWR23" s="187"/>
      <c r="PWS23" s="187"/>
      <c r="PWT23" s="187"/>
      <c r="PWU23" s="187"/>
      <c r="PWV23" s="187"/>
      <c r="PWW23" s="187"/>
      <c r="PWX23" s="187"/>
      <c r="PWY23" s="187"/>
      <c r="PWZ23" s="187"/>
      <c r="PXA23" s="187"/>
      <c r="PXB23" s="187"/>
      <c r="PXC23" s="187"/>
      <c r="PXD23" s="187"/>
      <c r="PXE23" s="187"/>
      <c r="PXF23" s="187"/>
      <c r="PXG23" s="187"/>
      <c r="PXH23" s="187"/>
      <c r="PXI23" s="187"/>
      <c r="PXJ23" s="187"/>
      <c r="PXK23" s="187"/>
      <c r="PXL23" s="187"/>
      <c r="PXM23" s="187"/>
      <c r="PXN23" s="187"/>
      <c r="PXO23" s="187"/>
      <c r="PXP23" s="187"/>
      <c r="PXQ23" s="187"/>
      <c r="PXR23" s="187"/>
      <c r="PXS23" s="187"/>
      <c r="PXT23" s="187"/>
      <c r="PXU23" s="187"/>
      <c r="PXV23" s="187"/>
      <c r="PXW23" s="187"/>
      <c r="PXX23" s="187"/>
      <c r="PXY23" s="187"/>
      <c r="PXZ23" s="187"/>
      <c r="PYA23" s="187"/>
      <c r="PYB23" s="187"/>
      <c r="PYC23" s="187"/>
      <c r="PYD23" s="187"/>
      <c r="PYE23" s="187"/>
      <c r="PYF23" s="187"/>
      <c r="PYG23" s="187"/>
      <c r="PYH23" s="187"/>
      <c r="PYI23" s="187"/>
      <c r="PYJ23" s="187"/>
      <c r="PYK23" s="187"/>
      <c r="PYL23" s="187"/>
      <c r="PYM23" s="187"/>
      <c r="PYN23" s="187"/>
      <c r="PYO23" s="187"/>
      <c r="PYP23" s="187"/>
      <c r="PYQ23" s="187"/>
      <c r="PYR23" s="187"/>
      <c r="PYS23" s="187"/>
      <c r="PYT23" s="187"/>
      <c r="PYU23" s="187"/>
      <c r="PYV23" s="187"/>
      <c r="PYW23" s="187"/>
      <c r="PYX23" s="187"/>
      <c r="PYY23" s="187"/>
      <c r="PYZ23" s="187"/>
      <c r="PZA23" s="187"/>
      <c r="PZB23" s="187"/>
      <c r="PZC23" s="187"/>
      <c r="PZD23" s="187"/>
      <c r="PZE23" s="187"/>
      <c r="PZF23" s="187"/>
      <c r="PZG23" s="187"/>
      <c r="PZH23" s="187"/>
      <c r="PZI23" s="187"/>
      <c r="PZJ23" s="187"/>
      <c r="PZK23" s="187"/>
      <c r="PZL23" s="187"/>
      <c r="PZM23" s="187"/>
      <c r="PZN23" s="187"/>
      <c r="PZO23" s="187"/>
      <c r="PZP23" s="187"/>
      <c r="PZQ23" s="187"/>
      <c r="PZR23" s="187"/>
      <c r="PZS23" s="187"/>
      <c r="PZT23" s="187"/>
      <c r="PZU23" s="187"/>
      <c r="PZV23" s="187"/>
      <c r="PZW23" s="187"/>
      <c r="PZX23" s="187"/>
      <c r="PZY23" s="187"/>
      <c r="PZZ23" s="187"/>
      <c r="QAA23" s="187"/>
      <c r="QAB23" s="187"/>
      <c r="QAC23" s="187"/>
      <c r="QAD23" s="187"/>
      <c r="QAE23" s="187"/>
      <c r="QAF23" s="187"/>
      <c r="QAG23" s="187"/>
      <c r="QAH23" s="187"/>
      <c r="QAI23" s="187"/>
      <c r="QAJ23" s="187"/>
      <c r="QAK23" s="187"/>
      <c r="QAL23" s="187"/>
      <c r="QAM23" s="187"/>
      <c r="QAN23" s="187"/>
      <c r="QAO23" s="187"/>
      <c r="QAP23" s="187"/>
      <c r="QAQ23" s="187"/>
      <c r="QAR23" s="187"/>
      <c r="QAS23" s="187"/>
      <c r="QAT23" s="187"/>
      <c r="QAU23" s="187"/>
      <c r="QAV23" s="187"/>
      <c r="QAW23" s="187"/>
      <c r="QAX23" s="187"/>
      <c r="QAY23" s="187"/>
      <c r="QAZ23" s="187"/>
      <c r="QBA23" s="187"/>
      <c r="QBB23" s="187"/>
      <c r="QBC23" s="187"/>
      <c r="QBD23" s="187"/>
      <c r="QBE23" s="187"/>
      <c r="QBF23" s="187"/>
      <c r="QBG23" s="187"/>
      <c r="QBH23" s="187"/>
      <c r="QBI23" s="187"/>
      <c r="QBJ23" s="187"/>
      <c r="QBK23" s="187"/>
      <c r="QBL23" s="187"/>
      <c r="QBM23" s="187"/>
      <c r="QBN23" s="187"/>
      <c r="QBO23" s="187"/>
      <c r="QBP23" s="187"/>
      <c r="QBQ23" s="187"/>
      <c r="QBR23" s="187"/>
      <c r="QBS23" s="187"/>
      <c r="QBT23" s="187"/>
      <c r="QBU23" s="187"/>
      <c r="QBV23" s="187"/>
      <c r="QBW23" s="187"/>
      <c r="QBX23" s="187"/>
      <c r="QBY23" s="187"/>
      <c r="QBZ23" s="187"/>
      <c r="QCA23" s="187"/>
      <c r="QCB23" s="187"/>
      <c r="QCC23" s="187"/>
      <c r="QCD23" s="187"/>
      <c r="QCE23" s="187"/>
      <c r="QCF23" s="187"/>
      <c r="QCG23" s="187"/>
      <c r="QCH23" s="187"/>
      <c r="QCI23" s="187"/>
      <c r="QCJ23" s="187"/>
      <c r="QCK23" s="187"/>
      <c r="QCL23" s="187"/>
      <c r="QCM23" s="187"/>
      <c r="QCN23" s="187"/>
      <c r="QCO23" s="187"/>
      <c r="QCP23" s="187"/>
      <c r="QCQ23" s="187"/>
      <c r="QCR23" s="187"/>
      <c r="QCS23" s="187"/>
      <c r="QCT23" s="187"/>
      <c r="QCU23" s="187"/>
      <c r="QCV23" s="187"/>
      <c r="QCW23" s="187"/>
      <c r="QCX23" s="187"/>
      <c r="QCY23" s="187"/>
      <c r="QCZ23" s="187"/>
      <c r="QDA23" s="187"/>
      <c r="QDB23" s="187"/>
      <c r="QDC23" s="187"/>
      <c r="QDD23" s="187"/>
      <c r="QDE23" s="187"/>
      <c r="QDF23" s="187"/>
      <c r="QDG23" s="187"/>
      <c r="QDH23" s="187"/>
      <c r="QDI23" s="187"/>
      <c r="QDJ23" s="187"/>
      <c r="QDK23" s="187"/>
      <c r="QDL23" s="187"/>
      <c r="QDM23" s="187"/>
      <c r="QDN23" s="187"/>
      <c r="QDO23" s="187"/>
      <c r="QDP23" s="187"/>
      <c r="QDQ23" s="187"/>
      <c r="QDR23" s="187"/>
      <c r="QDS23" s="187"/>
      <c r="QDT23" s="187"/>
      <c r="QDU23" s="187"/>
      <c r="QDV23" s="187"/>
      <c r="QDW23" s="187"/>
      <c r="QDX23" s="187"/>
      <c r="QDY23" s="187"/>
      <c r="QDZ23" s="187"/>
      <c r="QEA23" s="187"/>
      <c r="QEB23" s="187"/>
      <c r="QEC23" s="187"/>
      <c r="QED23" s="187"/>
      <c r="QEE23" s="187"/>
      <c r="QEF23" s="187"/>
      <c r="QEG23" s="187"/>
      <c r="QEH23" s="187"/>
      <c r="QEI23" s="187"/>
      <c r="QEJ23" s="187"/>
      <c r="QEK23" s="187"/>
      <c r="QEL23" s="187"/>
      <c r="QEM23" s="187"/>
      <c r="QEN23" s="187"/>
      <c r="QEO23" s="187"/>
      <c r="QEP23" s="187"/>
      <c r="QEQ23" s="187"/>
      <c r="QER23" s="187"/>
      <c r="QES23" s="187"/>
      <c r="QET23" s="187"/>
      <c r="QEU23" s="187"/>
      <c r="QEV23" s="187"/>
      <c r="QEW23" s="187"/>
      <c r="QEX23" s="187"/>
      <c r="QEY23" s="187"/>
      <c r="QEZ23" s="187"/>
      <c r="QFA23" s="187"/>
      <c r="QFB23" s="187"/>
      <c r="QFC23" s="187"/>
      <c r="QFD23" s="187"/>
      <c r="QFE23" s="187"/>
      <c r="QFF23" s="187"/>
      <c r="QFG23" s="187"/>
      <c r="QFH23" s="187"/>
      <c r="QFI23" s="187"/>
      <c r="QFJ23" s="187"/>
      <c r="QFK23" s="187"/>
      <c r="QFL23" s="187"/>
      <c r="QFM23" s="187"/>
      <c r="QFN23" s="187"/>
      <c r="QFO23" s="187"/>
      <c r="QFP23" s="187"/>
      <c r="QFQ23" s="187"/>
      <c r="QFR23" s="187"/>
      <c r="QFS23" s="187"/>
      <c r="QFT23" s="187"/>
      <c r="QFU23" s="187"/>
      <c r="QFV23" s="187"/>
      <c r="QFW23" s="187"/>
      <c r="QFX23" s="187"/>
      <c r="QFY23" s="187"/>
      <c r="QFZ23" s="187"/>
      <c r="QGA23" s="187"/>
      <c r="QGB23" s="187"/>
      <c r="QGC23" s="187"/>
      <c r="QGD23" s="187"/>
      <c r="QGE23" s="187"/>
      <c r="QGF23" s="187"/>
      <c r="QGG23" s="187"/>
      <c r="QGH23" s="187"/>
      <c r="QGI23" s="187"/>
      <c r="QGJ23" s="187"/>
      <c r="QGK23" s="187"/>
      <c r="QGL23" s="187"/>
      <c r="QGM23" s="187"/>
      <c r="QGN23" s="187"/>
      <c r="QGO23" s="187"/>
      <c r="QGP23" s="187"/>
      <c r="QGQ23" s="187"/>
      <c r="QGR23" s="187"/>
      <c r="QGS23" s="187"/>
      <c r="QGT23" s="187"/>
      <c r="QGU23" s="187"/>
      <c r="QGV23" s="187"/>
      <c r="QGW23" s="187"/>
      <c r="QGX23" s="187"/>
      <c r="QGY23" s="187"/>
      <c r="QGZ23" s="187"/>
      <c r="QHA23" s="187"/>
      <c r="QHB23" s="187"/>
      <c r="QHC23" s="187"/>
      <c r="QHD23" s="187"/>
      <c r="QHE23" s="187"/>
      <c r="QHF23" s="187"/>
      <c r="QHG23" s="187"/>
      <c r="QHH23" s="187"/>
      <c r="QHI23" s="187"/>
      <c r="QHJ23" s="187"/>
      <c r="QHK23" s="187"/>
      <c r="QHL23" s="187"/>
      <c r="QHM23" s="187"/>
      <c r="QHN23" s="187"/>
      <c r="QHO23" s="187"/>
      <c r="QHP23" s="187"/>
      <c r="QHQ23" s="187"/>
      <c r="QHR23" s="187"/>
      <c r="QHS23" s="187"/>
      <c r="QHT23" s="187"/>
      <c r="QHU23" s="187"/>
      <c r="QHV23" s="187"/>
      <c r="QHW23" s="187"/>
      <c r="QHX23" s="187"/>
      <c r="QHY23" s="187"/>
      <c r="QHZ23" s="187"/>
      <c r="QIA23" s="187"/>
      <c r="QIB23" s="187"/>
      <c r="QIC23" s="187"/>
      <c r="QID23" s="187"/>
      <c r="QIE23" s="187"/>
      <c r="QIF23" s="187"/>
      <c r="QIG23" s="187"/>
      <c r="QIH23" s="187"/>
      <c r="QII23" s="187"/>
      <c r="QIJ23" s="187"/>
      <c r="QIK23" s="187"/>
      <c r="QIL23" s="187"/>
      <c r="QIM23" s="187"/>
      <c r="QIN23" s="187"/>
      <c r="QIO23" s="187"/>
      <c r="QIP23" s="187"/>
      <c r="QIQ23" s="187"/>
      <c r="QIR23" s="187"/>
      <c r="QIS23" s="187"/>
      <c r="QIT23" s="187"/>
      <c r="QIU23" s="187"/>
      <c r="QIV23" s="187"/>
      <c r="QIW23" s="187"/>
      <c r="QIX23" s="187"/>
      <c r="QIY23" s="187"/>
      <c r="QIZ23" s="187"/>
      <c r="QJA23" s="187"/>
      <c r="QJB23" s="187"/>
      <c r="QJC23" s="187"/>
      <c r="QJD23" s="187"/>
      <c r="QJE23" s="187"/>
      <c r="QJF23" s="187"/>
      <c r="QJG23" s="187"/>
      <c r="QJH23" s="187"/>
      <c r="QJI23" s="187"/>
      <c r="QJJ23" s="187"/>
      <c r="QJK23" s="187"/>
      <c r="QJL23" s="187"/>
      <c r="QJM23" s="187"/>
      <c r="QJN23" s="187"/>
      <c r="QJO23" s="187"/>
      <c r="QJP23" s="187"/>
      <c r="QJQ23" s="187"/>
      <c r="QJR23" s="187"/>
      <c r="QJS23" s="187"/>
      <c r="QJT23" s="187"/>
      <c r="QJU23" s="187"/>
      <c r="QJV23" s="187"/>
      <c r="QJW23" s="187"/>
      <c r="QJX23" s="187"/>
      <c r="QJY23" s="187"/>
      <c r="QJZ23" s="187"/>
      <c r="QKA23" s="187"/>
      <c r="QKB23" s="187"/>
      <c r="QKC23" s="187"/>
      <c r="QKD23" s="187"/>
      <c r="QKE23" s="187"/>
      <c r="QKF23" s="187"/>
      <c r="QKG23" s="187"/>
      <c r="QKH23" s="187"/>
      <c r="QKI23" s="187"/>
      <c r="QKJ23" s="187"/>
      <c r="QKK23" s="187"/>
      <c r="QKL23" s="187"/>
      <c r="QKM23" s="187"/>
      <c r="QKN23" s="187"/>
      <c r="QKO23" s="187"/>
      <c r="QKP23" s="187"/>
      <c r="QKQ23" s="187"/>
      <c r="QKR23" s="187"/>
      <c r="QKS23" s="187"/>
      <c r="QKT23" s="187"/>
      <c r="QKU23" s="187"/>
      <c r="QKV23" s="187"/>
      <c r="QKW23" s="187"/>
      <c r="QKX23" s="187"/>
      <c r="QKY23" s="187"/>
      <c r="QKZ23" s="187"/>
      <c r="QLA23" s="187"/>
      <c r="QLB23" s="187"/>
      <c r="QLC23" s="187"/>
      <c r="QLD23" s="187"/>
      <c r="QLE23" s="187"/>
      <c r="QLF23" s="187"/>
      <c r="QLG23" s="187"/>
      <c r="QLH23" s="187"/>
      <c r="QLI23" s="187"/>
      <c r="QLJ23" s="187"/>
      <c r="QLK23" s="187"/>
      <c r="QLL23" s="187"/>
      <c r="QLM23" s="187"/>
      <c r="QLN23" s="187"/>
      <c r="QLO23" s="187"/>
      <c r="QLP23" s="187"/>
      <c r="QLQ23" s="187"/>
      <c r="QLR23" s="187"/>
      <c r="QLS23" s="187"/>
      <c r="QLT23" s="187"/>
      <c r="QLU23" s="187"/>
      <c r="QLV23" s="187"/>
      <c r="QLW23" s="187"/>
      <c r="QLX23" s="187"/>
      <c r="QLY23" s="187"/>
      <c r="QLZ23" s="187"/>
      <c r="QMA23" s="187"/>
      <c r="QMB23" s="187"/>
      <c r="QMC23" s="187"/>
      <c r="QMD23" s="187"/>
      <c r="QME23" s="187"/>
      <c r="QMF23" s="187"/>
      <c r="QMG23" s="187"/>
      <c r="QMH23" s="187"/>
      <c r="QMI23" s="187"/>
      <c r="QMJ23" s="187"/>
      <c r="QMK23" s="187"/>
      <c r="QML23" s="187"/>
      <c r="QMM23" s="187"/>
      <c r="QMN23" s="187"/>
      <c r="QMO23" s="187"/>
      <c r="QMP23" s="187"/>
      <c r="QMQ23" s="187"/>
      <c r="QMR23" s="187"/>
      <c r="QMS23" s="187"/>
      <c r="QMT23" s="187"/>
      <c r="QMU23" s="187"/>
      <c r="QMV23" s="187"/>
      <c r="QMW23" s="187"/>
      <c r="QMX23" s="187"/>
      <c r="QMY23" s="187"/>
      <c r="QMZ23" s="187"/>
      <c r="QNA23" s="187"/>
      <c r="QNB23" s="187"/>
      <c r="QNC23" s="187"/>
      <c r="QND23" s="187"/>
      <c r="QNE23" s="187"/>
      <c r="QNF23" s="187"/>
      <c r="QNG23" s="187"/>
      <c r="QNH23" s="187"/>
      <c r="QNI23" s="187"/>
      <c r="QNJ23" s="187"/>
      <c r="QNK23" s="187"/>
      <c r="QNL23" s="187"/>
      <c r="QNM23" s="187"/>
      <c r="QNN23" s="187"/>
      <c r="QNO23" s="187"/>
      <c r="QNP23" s="187"/>
      <c r="QNQ23" s="187"/>
      <c r="QNR23" s="187"/>
      <c r="QNS23" s="187"/>
      <c r="QNT23" s="187"/>
      <c r="QNU23" s="187"/>
      <c r="QNV23" s="187"/>
      <c r="QNW23" s="187"/>
      <c r="QNX23" s="187"/>
      <c r="QNY23" s="187"/>
      <c r="QNZ23" s="187"/>
      <c r="QOA23" s="187"/>
      <c r="QOB23" s="187"/>
      <c r="QOC23" s="187"/>
      <c r="QOD23" s="187"/>
      <c r="QOE23" s="187"/>
      <c r="QOF23" s="187"/>
      <c r="QOG23" s="187"/>
      <c r="QOH23" s="187"/>
      <c r="QOI23" s="187"/>
      <c r="QOJ23" s="187"/>
      <c r="QOK23" s="187"/>
      <c r="QOL23" s="187"/>
      <c r="QOM23" s="187"/>
      <c r="QON23" s="187"/>
      <c r="QOO23" s="187"/>
      <c r="QOP23" s="187"/>
      <c r="QOQ23" s="187"/>
      <c r="QOR23" s="187"/>
      <c r="QOS23" s="187"/>
      <c r="QOT23" s="187"/>
      <c r="QOU23" s="187"/>
      <c r="QOV23" s="187"/>
      <c r="QOW23" s="187"/>
      <c r="QOX23" s="187"/>
      <c r="QOY23" s="187"/>
      <c r="QOZ23" s="187"/>
      <c r="QPA23" s="187"/>
      <c r="QPB23" s="187"/>
      <c r="QPC23" s="187"/>
      <c r="QPD23" s="187"/>
      <c r="QPE23" s="187"/>
      <c r="QPF23" s="187"/>
      <c r="QPG23" s="187"/>
      <c r="QPH23" s="187"/>
      <c r="QPI23" s="187"/>
      <c r="QPJ23" s="187"/>
      <c r="QPK23" s="187"/>
      <c r="QPL23" s="187"/>
      <c r="QPM23" s="187"/>
      <c r="QPN23" s="187"/>
      <c r="QPO23" s="187"/>
      <c r="QPP23" s="187"/>
      <c r="QPQ23" s="187"/>
      <c r="QPR23" s="187"/>
      <c r="QPS23" s="187"/>
      <c r="QPT23" s="187"/>
      <c r="QPU23" s="187"/>
      <c r="QPV23" s="187"/>
      <c r="QPW23" s="187"/>
      <c r="QPX23" s="187"/>
      <c r="QPY23" s="187"/>
      <c r="QPZ23" s="187"/>
      <c r="QQA23" s="187"/>
      <c r="QQB23" s="187"/>
      <c r="QQC23" s="187"/>
      <c r="QQD23" s="187"/>
      <c r="QQE23" s="187"/>
      <c r="QQF23" s="187"/>
      <c r="QQG23" s="187"/>
      <c r="QQH23" s="187"/>
      <c r="QQI23" s="187"/>
      <c r="QQJ23" s="187"/>
      <c r="QQK23" s="187"/>
      <c r="QQL23" s="187"/>
      <c r="QQM23" s="187"/>
      <c r="QQN23" s="187"/>
      <c r="QQO23" s="187"/>
      <c r="QQP23" s="187"/>
      <c r="QQQ23" s="187"/>
      <c r="QQR23" s="187"/>
      <c r="QQS23" s="187"/>
      <c r="QQT23" s="187"/>
      <c r="QQU23" s="187"/>
      <c r="QQV23" s="187"/>
      <c r="QQW23" s="187"/>
      <c r="QQX23" s="187"/>
      <c r="QQY23" s="187"/>
      <c r="QQZ23" s="187"/>
      <c r="QRA23" s="187"/>
      <c r="QRB23" s="187"/>
      <c r="QRC23" s="187"/>
      <c r="QRD23" s="187"/>
      <c r="QRE23" s="187"/>
      <c r="QRF23" s="187"/>
      <c r="QRG23" s="187"/>
      <c r="QRH23" s="187"/>
      <c r="QRI23" s="187"/>
      <c r="QRJ23" s="187"/>
      <c r="QRK23" s="187"/>
      <c r="QRL23" s="187"/>
      <c r="QRM23" s="187"/>
      <c r="QRN23" s="187"/>
      <c r="QRO23" s="187"/>
      <c r="QRP23" s="187"/>
      <c r="QRQ23" s="187"/>
      <c r="QRR23" s="187"/>
      <c r="QRS23" s="187"/>
      <c r="QRT23" s="187"/>
      <c r="QRU23" s="187"/>
      <c r="QRV23" s="187"/>
      <c r="QRW23" s="187"/>
      <c r="QRX23" s="187"/>
      <c r="QRY23" s="187"/>
      <c r="QRZ23" s="187"/>
      <c r="QSA23" s="187"/>
      <c r="QSB23" s="187"/>
      <c r="QSC23" s="187"/>
      <c r="QSD23" s="187"/>
      <c r="QSE23" s="187"/>
      <c r="QSF23" s="187"/>
      <c r="QSG23" s="187"/>
      <c r="QSH23" s="187"/>
      <c r="QSI23" s="187"/>
      <c r="QSJ23" s="187"/>
      <c r="QSK23" s="187"/>
      <c r="QSL23" s="187"/>
      <c r="QSM23" s="187"/>
      <c r="QSN23" s="187"/>
      <c r="QSO23" s="187"/>
      <c r="QSP23" s="187"/>
      <c r="QSQ23" s="187"/>
      <c r="QSR23" s="187"/>
      <c r="QSS23" s="187"/>
      <c r="QST23" s="187"/>
      <c r="QSU23" s="187"/>
      <c r="QSV23" s="187"/>
      <c r="QSW23" s="187"/>
      <c r="QSX23" s="187"/>
      <c r="QSY23" s="187"/>
      <c r="QSZ23" s="187"/>
      <c r="QTA23" s="187"/>
      <c r="QTB23" s="187"/>
      <c r="QTC23" s="187"/>
      <c r="QTD23" s="187"/>
      <c r="QTE23" s="187"/>
      <c r="QTF23" s="187"/>
      <c r="QTG23" s="187"/>
      <c r="QTH23" s="187"/>
      <c r="QTI23" s="187"/>
      <c r="QTJ23" s="187"/>
      <c r="QTK23" s="187"/>
      <c r="QTL23" s="187"/>
      <c r="QTM23" s="187"/>
      <c r="QTN23" s="187"/>
      <c r="QTO23" s="187"/>
      <c r="QTP23" s="187"/>
      <c r="QTQ23" s="187"/>
      <c r="QTR23" s="187"/>
      <c r="QTS23" s="187"/>
      <c r="QTT23" s="187"/>
      <c r="QTU23" s="187"/>
      <c r="QTV23" s="187"/>
      <c r="QTW23" s="187"/>
      <c r="QTX23" s="187"/>
      <c r="QTY23" s="187"/>
      <c r="QTZ23" s="187"/>
      <c r="QUA23" s="187"/>
      <c r="QUB23" s="187"/>
      <c r="QUC23" s="187"/>
      <c r="QUD23" s="187"/>
      <c r="QUE23" s="187"/>
      <c r="QUF23" s="187"/>
      <c r="QUG23" s="187"/>
      <c r="QUH23" s="187"/>
      <c r="QUI23" s="187"/>
      <c r="QUJ23" s="187"/>
      <c r="QUK23" s="187"/>
      <c r="QUL23" s="187"/>
      <c r="QUM23" s="187"/>
      <c r="QUN23" s="187"/>
      <c r="QUO23" s="187"/>
      <c r="QUP23" s="187"/>
      <c r="QUQ23" s="187"/>
      <c r="QUR23" s="187"/>
      <c r="QUS23" s="187"/>
      <c r="QUT23" s="187"/>
      <c r="QUU23" s="187"/>
      <c r="QUV23" s="187"/>
      <c r="QUW23" s="187"/>
      <c r="QUX23" s="187"/>
      <c r="QUY23" s="187"/>
      <c r="QUZ23" s="187"/>
      <c r="QVA23" s="187"/>
      <c r="QVB23" s="187"/>
      <c r="QVC23" s="187"/>
      <c r="QVD23" s="187"/>
      <c r="QVE23" s="187"/>
      <c r="QVF23" s="187"/>
      <c r="QVG23" s="187"/>
      <c r="QVH23" s="187"/>
      <c r="QVI23" s="187"/>
      <c r="QVJ23" s="187"/>
      <c r="QVK23" s="187"/>
      <c r="QVL23" s="187"/>
      <c r="QVM23" s="187"/>
      <c r="QVN23" s="187"/>
      <c r="QVO23" s="187"/>
      <c r="QVP23" s="187"/>
      <c r="QVQ23" s="187"/>
      <c r="QVR23" s="187"/>
      <c r="QVS23" s="187"/>
      <c r="QVT23" s="187"/>
      <c r="QVU23" s="187"/>
      <c r="QVV23" s="187"/>
      <c r="QVW23" s="187"/>
      <c r="QVX23" s="187"/>
      <c r="QVY23" s="187"/>
      <c r="QVZ23" s="187"/>
      <c r="QWA23" s="187"/>
      <c r="QWB23" s="187"/>
      <c r="QWC23" s="187"/>
      <c r="QWD23" s="187"/>
      <c r="QWE23" s="187"/>
      <c r="QWF23" s="187"/>
      <c r="QWG23" s="187"/>
      <c r="QWH23" s="187"/>
      <c r="QWI23" s="187"/>
      <c r="QWJ23" s="187"/>
      <c r="QWK23" s="187"/>
      <c r="QWL23" s="187"/>
      <c r="QWM23" s="187"/>
      <c r="QWN23" s="187"/>
      <c r="QWO23" s="187"/>
      <c r="QWP23" s="187"/>
      <c r="QWQ23" s="187"/>
      <c r="QWR23" s="187"/>
      <c r="QWS23" s="187"/>
      <c r="QWT23" s="187"/>
      <c r="QWU23" s="187"/>
      <c r="QWV23" s="187"/>
      <c r="QWW23" s="187"/>
      <c r="QWX23" s="187"/>
      <c r="QWY23" s="187"/>
      <c r="QWZ23" s="187"/>
      <c r="QXA23" s="187"/>
      <c r="QXB23" s="187"/>
      <c r="QXC23" s="187"/>
      <c r="QXD23" s="187"/>
      <c r="QXE23" s="187"/>
      <c r="QXF23" s="187"/>
      <c r="QXG23" s="187"/>
      <c r="QXH23" s="187"/>
      <c r="QXI23" s="187"/>
      <c r="QXJ23" s="187"/>
      <c r="QXK23" s="187"/>
      <c r="QXL23" s="187"/>
      <c r="QXM23" s="187"/>
      <c r="QXN23" s="187"/>
      <c r="QXO23" s="187"/>
      <c r="QXP23" s="187"/>
      <c r="QXQ23" s="187"/>
      <c r="QXR23" s="187"/>
      <c r="QXS23" s="187"/>
      <c r="QXT23" s="187"/>
      <c r="QXU23" s="187"/>
      <c r="QXV23" s="187"/>
      <c r="QXW23" s="187"/>
      <c r="QXX23" s="187"/>
      <c r="QXY23" s="187"/>
      <c r="QXZ23" s="187"/>
      <c r="QYA23" s="187"/>
      <c r="QYB23" s="187"/>
      <c r="QYC23" s="187"/>
      <c r="QYD23" s="187"/>
      <c r="QYE23" s="187"/>
      <c r="QYF23" s="187"/>
      <c r="QYG23" s="187"/>
      <c r="QYH23" s="187"/>
      <c r="QYI23" s="187"/>
      <c r="QYJ23" s="187"/>
      <c r="QYK23" s="187"/>
      <c r="QYL23" s="187"/>
      <c r="QYM23" s="187"/>
      <c r="QYN23" s="187"/>
      <c r="QYO23" s="187"/>
      <c r="QYP23" s="187"/>
      <c r="QYQ23" s="187"/>
      <c r="QYR23" s="187"/>
      <c r="QYS23" s="187"/>
      <c r="QYT23" s="187"/>
      <c r="QYU23" s="187"/>
      <c r="QYV23" s="187"/>
      <c r="QYW23" s="187"/>
      <c r="QYX23" s="187"/>
      <c r="QYY23" s="187"/>
      <c r="QYZ23" s="187"/>
      <c r="QZA23" s="187"/>
      <c r="QZB23" s="187"/>
      <c r="QZC23" s="187"/>
      <c r="QZD23" s="187"/>
      <c r="QZE23" s="187"/>
      <c r="QZF23" s="187"/>
      <c r="QZG23" s="187"/>
      <c r="QZH23" s="187"/>
      <c r="QZI23" s="187"/>
      <c r="QZJ23" s="187"/>
      <c r="QZK23" s="187"/>
      <c r="QZL23" s="187"/>
      <c r="QZM23" s="187"/>
      <c r="QZN23" s="187"/>
      <c r="QZO23" s="187"/>
      <c r="QZP23" s="187"/>
      <c r="QZQ23" s="187"/>
      <c r="QZR23" s="187"/>
      <c r="QZS23" s="187"/>
      <c r="QZT23" s="187"/>
      <c r="QZU23" s="187"/>
      <c r="QZV23" s="187"/>
      <c r="QZW23" s="187"/>
      <c r="QZX23" s="187"/>
      <c r="QZY23" s="187"/>
      <c r="QZZ23" s="187"/>
      <c r="RAA23" s="187"/>
      <c r="RAB23" s="187"/>
      <c r="RAC23" s="187"/>
      <c r="RAD23" s="187"/>
      <c r="RAE23" s="187"/>
      <c r="RAF23" s="187"/>
      <c r="RAG23" s="187"/>
      <c r="RAH23" s="187"/>
      <c r="RAI23" s="187"/>
      <c r="RAJ23" s="187"/>
      <c r="RAK23" s="187"/>
      <c r="RAL23" s="187"/>
      <c r="RAM23" s="187"/>
      <c r="RAN23" s="187"/>
      <c r="RAO23" s="187"/>
      <c r="RAP23" s="187"/>
      <c r="RAQ23" s="187"/>
      <c r="RAR23" s="187"/>
      <c r="RAS23" s="187"/>
      <c r="RAT23" s="187"/>
      <c r="RAU23" s="187"/>
      <c r="RAV23" s="187"/>
      <c r="RAW23" s="187"/>
      <c r="RAX23" s="187"/>
      <c r="RAY23" s="187"/>
      <c r="RAZ23" s="187"/>
      <c r="RBA23" s="187"/>
      <c r="RBB23" s="187"/>
      <c r="RBC23" s="187"/>
      <c r="RBD23" s="187"/>
      <c r="RBE23" s="187"/>
      <c r="RBF23" s="187"/>
      <c r="RBG23" s="187"/>
      <c r="RBH23" s="187"/>
      <c r="RBI23" s="187"/>
      <c r="RBJ23" s="187"/>
      <c r="RBK23" s="187"/>
      <c r="RBL23" s="187"/>
      <c r="RBM23" s="187"/>
      <c r="RBN23" s="187"/>
      <c r="RBO23" s="187"/>
      <c r="RBP23" s="187"/>
      <c r="RBQ23" s="187"/>
      <c r="RBR23" s="187"/>
      <c r="RBS23" s="187"/>
      <c r="RBT23" s="187"/>
      <c r="RBU23" s="187"/>
      <c r="RBV23" s="187"/>
      <c r="RBW23" s="187"/>
      <c r="RBX23" s="187"/>
      <c r="RBY23" s="187"/>
      <c r="RBZ23" s="187"/>
      <c r="RCA23" s="187"/>
      <c r="RCB23" s="187"/>
      <c r="RCC23" s="187"/>
      <c r="RCD23" s="187"/>
      <c r="RCE23" s="187"/>
      <c r="RCF23" s="187"/>
      <c r="RCG23" s="187"/>
      <c r="RCH23" s="187"/>
      <c r="RCI23" s="187"/>
      <c r="RCJ23" s="187"/>
      <c r="RCK23" s="187"/>
      <c r="RCL23" s="187"/>
      <c r="RCM23" s="187"/>
      <c r="RCN23" s="187"/>
      <c r="RCO23" s="187"/>
      <c r="RCP23" s="187"/>
      <c r="RCQ23" s="187"/>
      <c r="RCR23" s="187"/>
      <c r="RCS23" s="187"/>
      <c r="RCT23" s="187"/>
      <c r="RCU23" s="187"/>
      <c r="RCV23" s="187"/>
      <c r="RCW23" s="187"/>
      <c r="RCX23" s="187"/>
      <c r="RCY23" s="187"/>
      <c r="RCZ23" s="187"/>
      <c r="RDA23" s="187"/>
      <c r="RDB23" s="187"/>
      <c r="RDC23" s="187"/>
      <c r="RDD23" s="187"/>
      <c r="RDE23" s="187"/>
      <c r="RDF23" s="187"/>
      <c r="RDG23" s="187"/>
      <c r="RDH23" s="187"/>
      <c r="RDI23" s="187"/>
      <c r="RDJ23" s="187"/>
      <c r="RDK23" s="187"/>
      <c r="RDL23" s="187"/>
      <c r="RDM23" s="187"/>
      <c r="RDN23" s="187"/>
      <c r="RDO23" s="187"/>
      <c r="RDP23" s="187"/>
      <c r="RDQ23" s="187"/>
      <c r="RDR23" s="187"/>
      <c r="RDS23" s="187"/>
      <c r="RDT23" s="187"/>
      <c r="RDU23" s="187"/>
      <c r="RDV23" s="187"/>
      <c r="RDW23" s="187"/>
      <c r="RDX23" s="187"/>
      <c r="RDY23" s="187"/>
      <c r="RDZ23" s="187"/>
      <c r="REA23" s="187"/>
      <c r="REB23" s="187"/>
      <c r="REC23" s="187"/>
      <c r="RED23" s="187"/>
      <c r="REE23" s="187"/>
      <c r="REF23" s="187"/>
      <c r="REG23" s="187"/>
      <c r="REH23" s="187"/>
      <c r="REI23" s="187"/>
      <c r="REJ23" s="187"/>
      <c r="REK23" s="187"/>
      <c r="REL23" s="187"/>
      <c r="REM23" s="187"/>
      <c r="REN23" s="187"/>
      <c r="REO23" s="187"/>
      <c r="REP23" s="187"/>
      <c r="REQ23" s="187"/>
      <c r="RER23" s="187"/>
      <c r="RES23" s="187"/>
      <c r="RET23" s="187"/>
      <c r="REU23" s="187"/>
      <c r="REV23" s="187"/>
      <c r="REW23" s="187"/>
      <c r="REX23" s="187"/>
      <c r="REY23" s="187"/>
      <c r="REZ23" s="187"/>
      <c r="RFA23" s="187"/>
      <c r="RFB23" s="187"/>
      <c r="RFC23" s="187"/>
      <c r="RFD23" s="187"/>
      <c r="RFE23" s="187"/>
      <c r="RFF23" s="187"/>
      <c r="RFG23" s="187"/>
      <c r="RFH23" s="187"/>
      <c r="RFI23" s="187"/>
      <c r="RFJ23" s="187"/>
      <c r="RFK23" s="187"/>
      <c r="RFL23" s="187"/>
      <c r="RFM23" s="187"/>
      <c r="RFN23" s="187"/>
      <c r="RFO23" s="187"/>
      <c r="RFP23" s="187"/>
      <c r="RFQ23" s="187"/>
      <c r="RFR23" s="187"/>
      <c r="RFS23" s="187"/>
      <c r="RFT23" s="187"/>
      <c r="RFU23" s="187"/>
      <c r="RFV23" s="187"/>
      <c r="RFW23" s="187"/>
      <c r="RFX23" s="187"/>
      <c r="RFY23" s="187"/>
      <c r="RFZ23" s="187"/>
      <c r="RGA23" s="187"/>
      <c r="RGB23" s="187"/>
      <c r="RGC23" s="187"/>
      <c r="RGD23" s="187"/>
      <c r="RGE23" s="187"/>
      <c r="RGF23" s="187"/>
      <c r="RGG23" s="187"/>
      <c r="RGH23" s="187"/>
      <c r="RGI23" s="187"/>
      <c r="RGJ23" s="187"/>
      <c r="RGK23" s="187"/>
      <c r="RGL23" s="187"/>
      <c r="RGM23" s="187"/>
      <c r="RGN23" s="187"/>
      <c r="RGO23" s="187"/>
      <c r="RGP23" s="187"/>
      <c r="RGQ23" s="187"/>
      <c r="RGR23" s="187"/>
      <c r="RGS23" s="187"/>
      <c r="RGT23" s="187"/>
      <c r="RGU23" s="187"/>
      <c r="RGV23" s="187"/>
      <c r="RGW23" s="187"/>
      <c r="RGX23" s="187"/>
      <c r="RGY23" s="187"/>
      <c r="RGZ23" s="187"/>
      <c r="RHA23" s="187"/>
      <c r="RHB23" s="187"/>
      <c r="RHC23" s="187"/>
      <c r="RHD23" s="187"/>
      <c r="RHE23" s="187"/>
      <c r="RHF23" s="187"/>
      <c r="RHG23" s="187"/>
      <c r="RHH23" s="187"/>
      <c r="RHI23" s="187"/>
      <c r="RHJ23" s="187"/>
      <c r="RHK23" s="187"/>
      <c r="RHL23" s="187"/>
      <c r="RHM23" s="187"/>
      <c r="RHN23" s="187"/>
      <c r="RHO23" s="187"/>
      <c r="RHP23" s="187"/>
      <c r="RHQ23" s="187"/>
      <c r="RHR23" s="187"/>
      <c r="RHS23" s="187"/>
      <c r="RHT23" s="187"/>
      <c r="RHU23" s="187"/>
      <c r="RHV23" s="187"/>
      <c r="RHW23" s="187"/>
      <c r="RHX23" s="187"/>
      <c r="RHY23" s="187"/>
      <c r="RHZ23" s="187"/>
      <c r="RIA23" s="187"/>
      <c r="RIB23" s="187"/>
      <c r="RIC23" s="187"/>
      <c r="RID23" s="187"/>
      <c r="RIE23" s="187"/>
      <c r="RIF23" s="187"/>
      <c r="RIG23" s="187"/>
      <c r="RIH23" s="187"/>
      <c r="RII23" s="187"/>
      <c r="RIJ23" s="187"/>
      <c r="RIK23" s="187"/>
      <c r="RIL23" s="187"/>
      <c r="RIM23" s="187"/>
      <c r="RIN23" s="187"/>
      <c r="RIO23" s="187"/>
      <c r="RIP23" s="187"/>
      <c r="RIQ23" s="187"/>
      <c r="RIR23" s="187"/>
      <c r="RIS23" s="187"/>
      <c r="RIT23" s="187"/>
      <c r="RIU23" s="187"/>
      <c r="RIV23" s="187"/>
      <c r="RIW23" s="187"/>
      <c r="RIX23" s="187"/>
      <c r="RIY23" s="187"/>
      <c r="RIZ23" s="187"/>
      <c r="RJA23" s="187"/>
      <c r="RJB23" s="187"/>
      <c r="RJC23" s="187"/>
      <c r="RJD23" s="187"/>
      <c r="RJE23" s="187"/>
      <c r="RJF23" s="187"/>
      <c r="RJG23" s="187"/>
      <c r="RJH23" s="187"/>
      <c r="RJI23" s="187"/>
      <c r="RJJ23" s="187"/>
      <c r="RJK23" s="187"/>
      <c r="RJL23" s="187"/>
      <c r="RJM23" s="187"/>
      <c r="RJN23" s="187"/>
      <c r="RJO23" s="187"/>
      <c r="RJP23" s="187"/>
      <c r="RJQ23" s="187"/>
      <c r="RJR23" s="187"/>
      <c r="RJS23" s="187"/>
      <c r="RJT23" s="187"/>
      <c r="RJU23" s="187"/>
      <c r="RJV23" s="187"/>
      <c r="RJW23" s="187"/>
      <c r="RJX23" s="187"/>
      <c r="RJY23" s="187"/>
      <c r="RJZ23" s="187"/>
      <c r="RKA23" s="187"/>
      <c r="RKB23" s="187"/>
      <c r="RKC23" s="187"/>
      <c r="RKD23" s="187"/>
      <c r="RKE23" s="187"/>
      <c r="RKF23" s="187"/>
      <c r="RKG23" s="187"/>
      <c r="RKH23" s="187"/>
      <c r="RKI23" s="187"/>
      <c r="RKJ23" s="187"/>
      <c r="RKK23" s="187"/>
      <c r="RKL23" s="187"/>
      <c r="RKM23" s="187"/>
      <c r="RKN23" s="187"/>
      <c r="RKO23" s="187"/>
      <c r="RKP23" s="187"/>
      <c r="RKQ23" s="187"/>
      <c r="RKR23" s="187"/>
      <c r="RKS23" s="187"/>
      <c r="RKT23" s="187"/>
      <c r="RKU23" s="187"/>
      <c r="RKV23" s="187"/>
      <c r="RKW23" s="187"/>
      <c r="RKX23" s="187"/>
      <c r="RKY23" s="187"/>
      <c r="RKZ23" s="187"/>
      <c r="RLA23" s="187"/>
      <c r="RLB23" s="187"/>
      <c r="RLC23" s="187"/>
      <c r="RLD23" s="187"/>
      <c r="RLE23" s="187"/>
      <c r="RLF23" s="187"/>
      <c r="RLG23" s="187"/>
      <c r="RLH23" s="187"/>
      <c r="RLI23" s="187"/>
      <c r="RLJ23" s="187"/>
      <c r="RLK23" s="187"/>
      <c r="RLL23" s="187"/>
      <c r="RLM23" s="187"/>
      <c r="RLN23" s="187"/>
      <c r="RLO23" s="187"/>
      <c r="RLP23" s="187"/>
      <c r="RLQ23" s="187"/>
      <c r="RLR23" s="187"/>
      <c r="RLS23" s="187"/>
      <c r="RLT23" s="187"/>
      <c r="RLU23" s="187"/>
      <c r="RLV23" s="187"/>
      <c r="RLW23" s="187"/>
      <c r="RLX23" s="187"/>
      <c r="RLY23" s="187"/>
      <c r="RLZ23" s="187"/>
      <c r="RMA23" s="187"/>
      <c r="RMB23" s="187"/>
      <c r="RMC23" s="187"/>
      <c r="RMD23" s="187"/>
      <c r="RME23" s="187"/>
      <c r="RMF23" s="187"/>
      <c r="RMG23" s="187"/>
      <c r="RMH23" s="187"/>
      <c r="RMI23" s="187"/>
      <c r="RMJ23" s="187"/>
      <c r="RMK23" s="187"/>
      <c r="RML23" s="187"/>
      <c r="RMM23" s="187"/>
      <c r="RMN23" s="187"/>
      <c r="RMO23" s="187"/>
      <c r="RMP23" s="187"/>
      <c r="RMQ23" s="187"/>
      <c r="RMR23" s="187"/>
      <c r="RMS23" s="187"/>
      <c r="RMT23" s="187"/>
      <c r="RMU23" s="187"/>
      <c r="RMV23" s="187"/>
      <c r="RMW23" s="187"/>
      <c r="RMX23" s="187"/>
      <c r="RMY23" s="187"/>
      <c r="RMZ23" s="187"/>
      <c r="RNA23" s="187"/>
      <c r="RNB23" s="187"/>
      <c r="RNC23" s="187"/>
      <c r="RND23" s="187"/>
      <c r="RNE23" s="187"/>
      <c r="RNF23" s="187"/>
      <c r="RNG23" s="187"/>
      <c r="RNH23" s="187"/>
      <c r="RNI23" s="187"/>
      <c r="RNJ23" s="187"/>
      <c r="RNK23" s="187"/>
      <c r="RNL23" s="187"/>
      <c r="RNM23" s="187"/>
      <c r="RNN23" s="187"/>
      <c r="RNO23" s="187"/>
      <c r="RNP23" s="187"/>
      <c r="RNQ23" s="187"/>
      <c r="RNR23" s="187"/>
      <c r="RNS23" s="187"/>
      <c r="RNT23" s="187"/>
      <c r="RNU23" s="187"/>
      <c r="RNV23" s="187"/>
      <c r="RNW23" s="187"/>
      <c r="RNX23" s="187"/>
      <c r="RNY23" s="187"/>
      <c r="RNZ23" s="187"/>
      <c r="ROA23" s="187"/>
      <c r="ROB23" s="187"/>
      <c r="ROC23" s="187"/>
      <c r="ROD23" s="187"/>
      <c r="ROE23" s="187"/>
      <c r="ROF23" s="187"/>
      <c r="ROG23" s="187"/>
      <c r="ROH23" s="187"/>
      <c r="ROI23" s="187"/>
      <c r="ROJ23" s="187"/>
      <c r="ROK23" s="187"/>
      <c r="ROL23" s="187"/>
      <c r="ROM23" s="187"/>
      <c r="RON23" s="187"/>
      <c r="ROO23" s="187"/>
      <c r="ROP23" s="187"/>
      <c r="ROQ23" s="187"/>
      <c r="ROR23" s="187"/>
      <c r="ROS23" s="187"/>
      <c r="ROT23" s="187"/>
      <c r="ROU23" s="187"/>
      <c r="ROV23" s="187"/>
      <c r="ROW23" s="187"/>
      <c r="ROX23" s="187"/>
      <c r="ROY23" s="187"/>
      <c r="ROZ23" s="187"/>
      <c r="RPA23" s="187"/>
      <c r="RPB23" s="187"/>
      <c r="RPC23" s="187"/>
      <c r="RPD23" s="187"/>
      <c r="RPE23" s="187"/>
      <c r="RPF23" s="187"/>
      <c r="RPG23" s="187"/>
      <c r="RPH23" s="187"/>
      <c r="RPI23" s="187"/>
      <c r="RPJ23" s="187"/>
      <c r="RPK23" s="187"/>
      <c r="RPL23" s="187"/>
      <c r="RPM23" s="187"/>
      <c r="RPN23" s="187"/>
      <c r="RPO23" s="187"/>
      <c r="RPP23" s="187"/>
      <c r="RPQ23" s="187"/>
      <c r="RPR23" s="187"/>
      <c r="RPS23" s="187"/>
      <c r="RPT23" s="187"/>
      <c r="RPU23" s="187"/>
      <c r="RPV23" s="187"/>
      <c r="RPW23" s="187"/>
      <c r="RPX23" s="187"/>
      <c r="RPY23" s="187"/>
      <c r="RPZ23" s="187"/>
      <c r="RQA23" s="187"/>
      <c r="RQB23" s="187"/>
      <c r="RQC23" s="187"/>
      <c r="RQD23" s="187"/>
      <c r="RQE23" s="187"/>
      <c r="RQF23" s="187"/>
      <c r="RQG23" s="187"/>
      <c r="RQH23" s="187"/>
      <c r="RQI23" s="187"/>
      <c r="RQJ23" s="187"/>
      <c r="RQK23" s="187"/>
      <c r="RQL23" s="187"/>
      <c r="RQM23" s="187"/>
      <c r="RQN23" s="187"/>
      <c r="RQO23" s="187"/>
      <c r="RQP23" s="187"/>
      <c r="RQQ23" s="187"/>
      <c r="RQR23" s="187"/>
      <c r="RQS23" s="187"/>
      <c r="RQT23" s="187"/>
      <c r="RQU23" s="187"/>
      <c r="RQV23" s="187"/>
      <c r="RQW23" s="187"/>
      <c r="RQX23" s="187"/>
      <c r="RQY23" s="187"/>
      <c r="RQZ23" s="187"/>
      <c r="RRA23" s="187"/>
      <c r="RRB23" s="187"/>
      <c r="RRC23" s="187"/>
      <c r="RRD23" s="187"/>
      <c r="RRE23" s="187"/>
      <c r="RRF23" s="187"/>
      <c r="RRG23" s="187"/>
      <c r="RRH23" s="187"/>
      <c r="RRI23" s="187"/>
      <c r="RRJ23" s="187"/>
      <c r="RRK23" s="187"/>
      <c r="RRL23" s="187"/>
      <c r="RRM23" s="187"/>
      <c r="RRN23" s="187"/>
      <c r="RRO23" s="187"/>
      <c r="RRP23" s="187"/>
      <c r="RRQ23" s="187"/>
      <c r="RRR23" s="187"/>
      <c r="RRS23" s="187"/>
      <c r="RRT23" s="187"/>
      <c r="RRU23" s="187"/>
      <c r="RRV23" s="187"/>
      <c r="RRW23" s="187"/>
      <c r="RRX23" s="187"/>
      <c r="RRY23" s="187"/>
      <c r="RRZ23" s="187"/>
      <c r="RSA23" s="187"/>
      <c r="RSB23" s="187"/>
      <c r="RSC23" s="187"/>
      <c r="RSD23" s="187"/>
      <c r="RSE23" s="187"/>
      <c r="RSF23" s="187"/>
      <c r="RSG23" s="187"/>
      <c r="RSH23" s="187"/>
      <c r="RSI23" s="187"/>
      <c r="RSJ23" s="187"/>
      <c r="RSK23" s="187"/>
      <c r="RSL23" s="187"/>
      <c r="RSM23" s="187"/>
      <c r="RSN23" s="187"/>
      <c r="RSO23" s="187"/>
      <c r="RSP23" s="187"/>
      <c r="RSQ23" s="187"/>
      <c r="RSR23" s="187"/>
      <c r="RSS23" s="187"/>
      <c r="RST23" s="187"/>
      <c r="RSU23" s="187"/>
      <c r="RSV23" s="187"/>
      <c r="RSW23" s="187"/>
      <c r="RSX23" s="187"/>
      <c r="RSY23" s="187"/>
      <c r="RSZ23" s="187"/>
      <c r="RTA23" s="187"/>
      <c r="RTB23" s="187"/>
      <c r="RTC23" s="187"/>
      <c r="RTD23" s="187"/>
      <c r="RTE23" s="187"/>
      <c r="RTF23" s="187"/>
      <c r="RTG23" s="187"/>
      <c r="RTH23" s="187"/>
      <c r="RTI23" s="187"/>
      <c r="RTJ23" s="187"/>
      <c r="RTK23" s="187"/>
      <c r="RTL23" s="187"/>
      <c r="RTM23" s="187"/>
      <c r="RTN23" s="187"/>
      <c r="RTO23" s="187"/>
      <c r="RTP23" s="187"/>
      <c r="RTQ23" s="187"/>
      <c r="RTR23" s="187"/>
      <c r="RTS23" s="187"/>
      <c r="RTT23" s="187"/>
      <c r="RTU23" s="187"/>
      <c r="RTV23" s="187"/>
      <c r="RTW23" s="187"/>
      <c r="RTX23" s="187"/>
      <c r="RTY23" s="187"/>
      <c r="RTZ23" s="187"/>
      <c r="RUA23" s="187"/>
      <c r="RUB23" s="187"/>
      <c r="RUC23" s="187"/>
      <c r="RUD23" s="187"/>
      <c r="RUE23" s="187"/>
      <c r="RUF23" s="187"/>
      <c r="RUG23" s="187"/>
      <c r="RUH23" s="187"/>
      <c r="RUI23" s="187"/>
      <c r="RUJ23" s="187"/>
      <c r="RUK23" s="187"/>
      <c r="RUL23" s="187"/>
      <c r="RUM23" s="187"/>
      <c r="RUN23" s="187"/>
      <c r="RUO23" s="187"/>
      <c r="RUP23" s="187"/>
      <c r="RUQ23" s="187"/>
      <c r="RUR23" s="187"/>
      <c r="RUS23" s="187"/>
      <c r="RUT23" s="187"/>
      <c r="RUU23" s="187"/>
      <c r="RUV23" s="187"/>
      <c r="RUW23" s="187"/>
      <c r="RUX23" s="187"/>
      <c r="RUY23" s="187"/>
      <c r="RUZ23" s="187"/>
      <c r="RVA23" s="187"/>
      <c r="RVB23" s="187"/>
      <c r="RVC23" s="187"/>
      <c r="RVD23" s="187"/>
      <c r="RVE23" s="187"/>
      <c r="RVF23" s="187"/>
      <c r="RVG23" s="187"/>
      <c r="RVH23" s="187"/>
      <c r="RVI23" s="187"/>
      <c r="RVJ23" s="187"/>
      <c r="RVK23" s="187"/>
      <c r="RVL23" s="187"/>
      <c r="RVM23" s="187"/>
      <c r="RVN23" s="187"/>
      <c r="RVO23" s="187"/>
      <c r="RVP23" s="187"/>
      <c r="RVQ23" s="187"/>
      <c r="RVR23" s="187"/>
      <c r="RVS23" s="187"/>
      <c r="RVT23" s="187"/>
      <c r="RVU23" s="187"/>
      <c r="RVV23" s="187"/>
      <c r="RVW23" s="187"/>
      <c r="RVX23" s="187"/>
      <c r="RVY23" s="187"/>
      <c r="RVZ23" s="187"/>
      <c r="RWA23" s="187"/>
      <c r="RWB23" s="187"/>
      <c r="RWC23" s="187"/>
      <c r="RWD23" s="187"/>
      <c r="RWE23" s="187"/>
      <c r="RWF23" s="187"/>
      <c r="RWG23" s="187"/>
      <c r="RWH23" s="187"/>
      <c r="RWI23" s="187"/>
      <c r="RWJ23" s="187"/>
      <c r="RWK23" s="187"/>
      <c r="RWL23" s="187"/>
      <c r="RWM23" s="187"/>
      <c r="RWN23" s="187"/>
      <c r="RWO23" s="187"/>
      <c r="RWP23" s="187"/>
      <c r="RWQ23" s="187"/>
      <c r="RWR23" s="187"/>
      <c r="RWS23" s="187"/>
      <c r="RWT23" s="187"/>
      <c r="RWU23" s="187"/>
      <c r="RWV23" s="187"/>
      <c r="RWW23" s="187"/>
      <c r="RWX23" s="187"/>
      <c r="RWY23" s="187"/>
      <c r="RWZ23" s="187"/>
      <c r="RXA23" s="187"/>
      <c r="RXB23" s="187"/>
      <c r="RXC23" s="187"/>
      <c r="RXD23" s="187"/>
      <c r="RXE23" s="187"/>
      <c r="RXF23" s="187"/>
      <c r="RXG23" s="187"/>
      <c r="RXH23" s="187"/>
      <c r="RXI23" s="187"/>
      <c r="RXJ23" s="187"/>
      <c r="RXK23" s="187"/>
      <c r="RXL23" s="187"/>
      <c r="RXM23" s="187"/>
      <c r="RXN23" s="187"/>
      <c r="RXO23" s="187"/>
      <c r="RXP23" s="187"/>
      <c r="RXQ23" s="187"/>
      <c r="RXR23" s="187"/>
      <c r="RXS23" s="187"/>
      <c r="RXT23" s="187"/>
      <c r="RXU23" s="187"/>
      <c r="RXV23" s="187"/>
      <c r="RXW23" s="187"/>
      <c r="RXX23" s="187"/>
      <c r="RXY23" s="187"/>
      <c r="RXZ23" s="187"/>
      <c r="RYA23" s="187"/>
      <c r="RYB23" s="187"/>
      <c r="RYC23" s="187"/>
      <c r="RYD23" s="187"/>
      <c r="RYE23" s="187"/>
      <c r="RYF23" s="187"/>
      <c r="RYG23" s="187"/>
      <c r="RYH23" s="187"/>
      <c r="RYI23" s="187"/>
      <c r="RYJ23" s="187"/>
      <c r="RYK23" s="187"/>
      <c r="RYL23" s="187"/>
      <c r="RYM23" s="187"/>
      <c r="RYN23" s="187"/>
      <c r="RYO23" s="187"/>
      <c r="RYP23" s="187"/>
      <c r="RYQ23" s="187"/>
      <c r="RYR23" s="187"/>
      <c r="RYS23" s="187"/>
      <c r="RYT23" s="187"/>
      <c r="RYU23" s="187"/>
      <c r="RYV23" s="187"/>
      <c r="RYW23" s="187"/>
      <c r="RYX23" s="187"/>
      <c r="RYY23" s="187"/>
      <c r="RYZ23" s="187"/>
      <c r="RZA23" s="187"/>
      <c r="RZB23" s="187"/>
      <c r="RZC23" s="187"/>
      <c r="RZD23" s="187"/>
      <c r="RZE23" s="187"/>
      <c r="RZF23" s="187"/>
      <c r="RZG23" s="187"/>
      <c r="RZH23" s="187"/>
      <c r="RZI23" s="187"/>
      <c r="RZJ23" s="187"/>
      <c r="RZK23" s="187"/>
      <c r="RZL23" s="187"/>
      <c r="RZM23" s="187"/>
      <c r="RZN23" s="187"/>
      <c r="RZO23" s="187"/>
      <c r="RZP23" s="187"/>
      <c r="RZQ23" s="187"/>
      <c r="RZR23" s="187"/>
      <c r="RZS23" s="187"/>
      <c r="RZT23" s="187"/>
      <c r="RZU23" s="187"/>
      <c r="RZV23" s="187"/>
      <c r="RZW23" s="187"/>
      <c r="RZX23" s="187"/>
      <c r="RZY23" s="187"/>
      <c r="RZZ23" s="187"/>
      <c r="SAA23" s="187"/>
      <c r="SAB23" s="187"/>
      <c r="SAC23" s="187"/>
      <c r="SAD23" s="187"/>
      <c r="SAE23" s="187"/>
      <c r="SAF23" s="187"/>
      <c r="SAG23" s="187"/>
      <c r="SAH23" s="187"/>
      <c r="SAI23" s="187"/>
      <c r="SAJ23" s="187"/>
      <c r="SAK23" s="187"/>
      <c r="SAL23" s="187"/>
      <c r="SAM23" s="187"/>
      <c r="SAN23" s="187"/>
      <c r="SAO23" s="187"/>
      <c r="SAP23" s="187"/>
      <c r="SAQ23" s="187"/>
      <c r="SAR23" s="187"/>
      <c r="SAS23" s="187"/>
      <c r="SAT23" s="187"/>
      <c r="SAU23" s="187"/>
      <c r="SAV23" s="187"/>
      <c r="SAW23" s="187"/>
      <c r="SAX23" s="187"/>
      <c r="SAY23" s="187"/>
      <c r="SAZ23" s="187"/>
      <c r="SBA23" s="187"/>
      <c r="SBB23" s="187"/>
      <c r="SBC23" s="187"/>
      <c r="SBD23" s="187"/>
      <c r="SBE23" s="187"/>
      <c r="SBF23" s="187"/>
      <c r="SBG23" s="187"/>
      <c r="SBH23" s="187"/>
      <c r="SBI23" s="187"/>
      <c r="SBJ23" s="187"/>
      <c r="SBK23" s="187"/>
      <c r="SBL23" s="187"/>
      <c r="SBM23" s="187"/>
      <c r="SBN23" s="187"/>
      <c r="SBO23" s="187"/>
      <c r="SBP23" s="187"/>
      <c r="SBQ23" s="187"/>
      <c r="SBR23" s="187"/>
      <c r="SBS23" s="187"/>
      <c r="SBT23" s="187"/>
      <c r="SBU23" s="187"/>
      <c r="SBV23" s="187"/>
      <c r="SBW23" s="187"/>
      <c r="SBX23" s="187"/>
      <c r="SBY23" s="187"/>
      <c r="SBZ23" s="187"/>
      <c r="SCA23" s="187"/>
      <c r="SCB23" s="187"/>
      <c r="SCC23" s="187"/>
      <c r="SCD23" s="187"/>
      <c r="SCE23" s="187"/>
      <c r="SCF23" s="187"/>
      <c r="SCG23" s="187"/>
      <c r="SCH23" s="187"/>
      <c r="SCI23" s="187"/>
      <c r="SCJ23" s="187"/>
      <c r="SCK23" s="187"/>
      <c r="SCL23" s="187"/>
      <c r="SCM23" s="187"/>
      <c r="SCN23" s="187"/>
      <c r="SCO23" s="187"/>
      <c r="SCP23" s="187"/>
      <c r="SCQ23" s="187"/>
      <c r="SCR23" s="187"/>
      <c r="SCS23" s="187"/>
      <c r="SCT23" s="187"/>
      <c r="SCU23" s="187"/>
      <c r="SCV23" s="187"/>
      <c r="SCW23" s="187"/>
      <c r="SCX23" s="187"/>
      <c r="SCY23" s="187"/>
      <c r="SCZ23" s="187"/>
      <c r="SDA23" s="187"/>
      <c r="SDB23" s="187"/>
      <c r="SDC23" s="187"/>
      <c r="SDD23" s="187"/>
      <c r="SDE23" s="187"/>
      <c r="SDF23" s="187"/>
      <c r="SDG23" s="187"/>
      <c r="SDH23" s="187"/>
      <c r="SDI23" s="187"/>
      <c r="SDJ23" s="187"/>
      <c r="SDK23" s="187"/>
      <c r="SDL23" s="187"/>
      <c r="SDM23" s="187"/>
      <c r="SDN23" s="187"/>
      <c r="SDO23" s="187"/>
      <c r="SDP23" s="187"/>
      <c r="SDQ23" s="187"/>
      <c r="SDR23" s="187"/>
      <c r="SDS23" s="187"/>
      <c r="SDT23" s="187"/>
      <c r="SDU23" s="187"/>
      <c r="SDV23" s="187"/>
      <c r="SDW23" s="187"/>
      <c r="SDX23" s="187"/>
      <c r="SDY23" s="187"/>
      <c r="SDZ23" s="187"/>
      <c r="SEA23" s="187"/>
      <c r="SEB23" s="187"/>
      <c r="SEC23" s="187"/>
      <c r="SED23" s="187"/>
      <c r="SEE23" s="187"/>
      <c r="SEF23" s="187"/>
      <c r="SEG23" s="187"/>
      <c r="SEH23" s="187"/>
      <c r="SEI23" s="187"/>
      <c r="SEJ23" s="187"/>
      <c r="SEK23" s="187"/>
      <c r="SEL23" s="187"/>
      <c r="SEM23" s="187"/>
      <c r="SEN23" s="187"/>
      <c r="SEO23" s="187"/>
      <c r="SEP23" s="187"/>
      <c r="SEQ23" s="187"/>
      <c r="SER23" s="187"/>
      <c r="SES23" s="187"/>
      <c r="SET23" s="187"/>
      <c r="SEU23" s="187"/>
      <c r="SEV23" s="187"/>
      <c r="SEW23" s="187"/>
      <c r="SEX23" s="187"/>
      <c r="SEY23" s="187"/>
      <c r="SEZ23" s="187"/>
      <c r="SFA23" s="187"/>
      <c r="SFB23" s="187"/>
      <c r="SFC23" s="187"/>
      <c r="SFD23" s="187"/>
      <c r="SFE23" s="187"/>
      <c r="SFF23" s="187"/>
      <c r="SFG23" s="187"/>
      <c r="SFH23" s="187"/>
      <c r="SFI23" s="187"/>
      <c r="SFJ23" s="187"/>
      <c r="SFK23" s="187"/>
      <c r="SFL23" s="187"/>
      <c r="SFM23" s="187"/>
      <c r="SFN23" s="187"/>
      <c r="SFO23" s="187"/>
      <c r="SFP23" s="187"/>
      <c r="SFQ23" s="187"/>
      <c r="SFR23" s="187"/>
      <c r="SFS23" s="187"/>
      <c r="SFT23" s="187"/>
      <c r="SFU23" s="187"/>
      <c r="SFV23" s="187"/>
      <c r="SFW23" s="187"/>
      <c r="SFX23" s="187"/>
      <c r="SFY23" s="187"/>
      <c r="SFZ23" s="187"/>
      <c r="SGA23" s="187"/>
      <c r="SGB23" s="187"/>
      <c r="SGC23" s="187"/>
      <c r="SGD23" s="187"/>
      <c r="SGE23" s="187"/>
      <c r="SGF23" s="187"/>
      <c r="SGG23" s="187"/>
      <c r="SGH23" s="187"/>
      <c r="SGI23" s="187"/>
      <c r="SGJ23" s="187"/>
      <c r="SGK23" s="187"/>
      <c r="SGL23" s="187"/>
      <c r="SGM23" s="187"/>
      <c r="SGN23" s="187"/>
      <c r="SGO23" s="187"/>
      <c r="SGP23" s="187"/>
      <c r="SGQ23" s="187"/>
      <c r="SGR23" s="187"/>
      <c r="SGS23" s="187"/>
      <c r="SGT23" s="187"/>
      <c r="SGU23" s="187"/>
      <c r="SGV23" s="187"/>
      <c r="SGW23" s="187"/>
      <c r="SGX23" s="187"/>
      <c r="SGY23" s="187"/>
      <c r="SGZ23" s="187"/>
      <c r="SHA23" s="187"/>
      <c r="SHB23" s="187"/>
      <c r="SHC23" s="187"/>
      <c r="SHD23" s="187"/>
      <c r="SHE23" s="187"/>
      <c r="SHF23" s="187"/>
      <c r="SHG23" s="187"/>
      <c r="SHH23" s="187"/>
      <c r="SHI23" s="187"/>
      <c r="SHJ23" s="187"/>
      <c r="SHK23" s="187"/>
      <c r="SHL23" s="187"/>
      <c r="SHM23" s="187"/>
      <c r="SHN23" s="187"/>
      <c r="SHO23" s="187"/>
      <c r="SHP23" s="187"/>
      <c r="SHQ23" s="187"/>
      <c r="SHR23" s="187"/>
      <c r="SHS23" s="187"/>
      <c r="SHT23" s="187"/>
      <c r="SHU23" s="187"/>
      <c r="SHV23" s="187"/>
      <c r="SHW23" s="187"/>
      <c r="SHX23" s="187"/>
      <c r="SHY23" s="187"/>
      <c r="SHZ23" s="187"/>
      <c r="SIA23" s="187"/>
      <c r="SIB23" s="187"/>
      <c r="SIC23" s="187"/>
      <c r="SID23" s="187"/>
      <c r="SIE23" s="187"/>
      <c r="SIF23" s="187"/>
      <c r="SIG23" s="187"/>
      <c r="SIH23" s="187"/>
      <c r="SII23" s="187"/>
      <c r="SIJ23" s="187"/>
      <c r="SIK23" s="187"/>
      <c r="SIL23" s="187"/>
      <c r="SIM23" s="187"/>
      <c r="SIN23" s="187"/>
      <c r="SIO23" s="187"/>
      <c r="SIP23" s="187"/>
      <c r="SIQ23" s="187"/>
      <c r="SIR23" s="187"/>
      <c r="SIS23" s="187"/>
      <c r="SIT23" s="187"/>
      <c r="SIU23" s="187"/>
      <c r="SIV23" s="187"/>
      <c r="SIW23" s="187"/>
      <c r="SIX23" s="187"/>
      <c r="SIY23" s="187"/>
      <c r="SIZ23" s="187"/>
      <c r="SJA23" s="187"/>
      <c r="SJB23" s="187"/>
      <c r="SJC23" s="187"/>
      <c r="SJD23" s="187"/>
      <c r="SJE23" s="187"/>
      <c r="SJF23" s="187"/>
      <c r="SJG23" s="187"/>
      <c r="SJH23" s="187"/>
      <c r="SJI23" s="187"/>
      <c r="SJJ23" s="187"/>
      <c r="SJK23" s="187"/>
      <c r="SJL23" s="187"/>
      <c r="SJM23" s="187"/>
      <c r="SJN23" s="187"/>
      <c r="SJO23" s="187"/>
      <c r="SJP23" s="187"/>
      <c r="SJQ23" s="187"/>
      <c r="SJR23" s="187"/>
      <c r="SJS23" s="187"/>
      <c r="SJT23" s="187"/>
      <c r="SJU23" s="187"/>
      <c r="SJV23" s="187"/>
      <c r="SJW23" s="187"/>
      <c r="SJX23" s="187"/>
      <c r="SJY23" s="187"/>
      <c r="SJZ23" s="187"/>
      <c r="SKA23" s="187"/>
      <c r="SKB23" s="187"/>
      <c r="SKC23" s="187"/>
      <c r="SKD23" s="187"/>
      <c r="SKE23" s="187"/>
      <c r="SKF23" s="187"/>
      <c r="SKG23" s="187"/>
      <c r="SKH23" s="187"/>
      <c r="SKI23" s="187"/>
      <c r="SKJ23" s="187"/>
      <c r="SKK23" s="187"/>
      <c r="SKL23" s="187"/>
      <c r="SKM23" s="187"/>
      <c r="SKN23" s="187"/>
      <c r="SKO23" s="187"/>
      <c r="SKP23" s="187"/>
      <c r="SKQ23" s="187"/>
      <c r="SKR23" s="187"/>
      <c r="SKS23" s="187"/>
      <c r="SKT23" s="187"/>
      <c r="SKU23" s="187"/>
      <c r="SKV23" s="187"/>
      <c r="SKW23" s="187"/>
      <c r="SKX23" s="187"/>
      <c r="SKY23" s="187"/>
      <c r="SKZ23" s="187"/>
      <c r="SLA23" s="187"/>
      <c r="SLB23" s="187"/>
      <c r="SLC23" s="187"/>
      <c r="SLD23" s="187"/>
      <c r="SLE23" s="187"/>
      <c r="SLF23" s="187"/>
      <c r="SLG23" s="187"/>
      <c r="SLH23" s="187"/>
      <c r="SLI23" s="187"/>
      <c r="SLJ23" s="187"/>
      <c r="SLK23" s="187"/>
      <c r="SLL23" s="187"/>
      <c r="SLM23" s="187"/>
      <c r="SLN23" s="187"/>
      <c r="SLO23" s="187"/>
      <c r="SLP23" s="187"/>
      <c r="SLQ23" s="187"/>
      <c r="SLR23" s="187"/>
      <c r="SLS23" s="187"/>
      <c r="SLT23" s="187"/>
      <c r="SLU23" s="187"/>
      <c r="SLV23" s="187"/>
      <c r="SLW23" s="187"/>
      <c r="SLX23" s="187"/>
      <c r="SLY23" s="187"/>
      <c r="SLZ23" s="187"/>
      <c r="SMA23" s="187"/>
      <c r="SMB23" s="187"/>
      <c r="SMC23" s="187"/>
      <c r="SMD23" s="187"/>
      <c r="SME23" s="187"/>
      <c r="SMF23" s="187"/>
      <c r="SMG23" s="187"/>
      <c r="SMH23" s="187"/>
      <c r="SMI23" s="187"/>
      <c r="SMJ23" s="187"/>
      <c r="SMK23" s="187"/>
      <c r="SML23" s="187"/>
      <c r="SMM23" s="187"/>
      <c r="SMN23" s="187"/>
      <c r="SMO23" s="187"/>
      <c r="SMP23" s="187"/>
      <c r="SMQ23" s="187"/>
      <c r="SMR23" s="187"/>
      <c r="SMS23" s="187"/>
      <c r="SMT23" s="187"/>
      <c r="SMU23" s="187"/>
      <c r="SMV23" s="187"/>
      <c r="SMW23" s="187"/>
      <c r="SMX23" s="187"/>
      <c r="SMY23" s="187"/>
      <c r="SMZ23" s="187"/>
      <c r="SNA23" s="187"/>
      <c r="SNB23" s="187"/>
      <c r="SNC23" s="187"/>
      <c r="SND23" s="187"/>
      <c r="SNE23" s="187"/>
      <c r="SNF23" s="187"/>
      <c r="SNG23" s="187"/>
      <c r="SNH23" s="187"/>
      <c r="SNI23" s="187"/>
      <c r="SNJ23" s="187"/>
      <c r="SNK23" s="187"/>
      <c r="SNL23" s="187"/>
      <c r="SNM23" s="187"/>
      <c r="SNN23" s="187"/>
      <c r="SNO23" s="187"/>
      <c r="SNP23" s="187"/>
      <c r="SNQ23" s="187"/>
      <c r="SNR23" s="187"/>
      <c r="SNS23" s="187"/>
      <c r="SNT23" s="187"/>
      <c r="SNU23" s="187"/>
      <c r="SNV23" s="187"/>
      <c r="SNW23" s="187"/>
      <c r="SNX23" s="187"/>
      <c r="SNY23" s="187"/>
      <c r="SNZ23" s="187"/>
      <c r="SOA23" s="187"/>
      <c r="SOB23" s="187"/>
      <c r="SOC23" s="187"/>
      <c r="SOD23" s="187"/>
      <c r="SOE23" s="187"/>
      <c r="SOF23" s="187"/>
      <c r="SOG23" s="187"/>
      <c r="SOH23" s="187"/>
      <c r="SOI23" s="187"/>
      <c r="SOJ23" s="187"/>
      <c r="SOK23" s="187"/>
      <c r="SOL23" s="187"/>
      <c r="SOM23" s="187"/>
      <c r="SON23" s="187"/>
      <c r="SOO23" s="187"/>
      <c r="SOP23" s="187"/>
      <c r="SOQ23" s="187"/>
      <c r="SOR23" s="187"/>
      <c r="SOS23" s="187"/>
      <c r="SOT23" s="187"/>
      <c r="SOU23" s="187"/>
      <c r="SOV23" s="187"/>
      <c r="SOW23" s="187"/>
      <c r="SOX23" s="187"/>
      <c r="SOY23" s="187"/>
      <c r="SOZ23" s="187"/>
      <c r="SPA23" s="187"/>
      <c r="SPB23" s="187"/>
      <c r="SPC23" s="187"/>
      <c r="SPD23" s="187"/>
      <c r="SPE23" s="187"/>
      <c r="SPF23" s="187"/>
      <c r="SPG23" s="187"/>
      <c r="SPH23" s="187"/>
      <c r="SPI23" s="187"/>
      <c r="SPJ23" s="187"/>
      <c r="SPK23" s="187"/>
      <c r="SPL23" s="187"/>
      <c r="SPM23" s="187"/>
      <c r="SPN23" s="187"/>
      <c r="SPO23" s="187"/>
      <c r="SPP23" s="187"/>
      <c r="SPQ23" s="187"/>
      <c r="SPR23" s="187"/>
      <c r="SPS23" s="187"/>
      <c r="SPT23" s="187"/>
      <c r="SPU23" s="187"/>
      <c r="SPV23" s="187"/>
      <c r="SPW23" s="187"/>
      <c r="SPX23" s="187"/>
      <c r="SPY23" s="187"/>
      <c r="SPZ23" s="187"/>
      <c r="SQA23" s="187"/>
      <c r="SQB23" s="187"/>
      <c r="SQC23" s="187"/>
      <c r="SQD23" s="187"/>
      <c r="SQE23" s="187"/>
      <c r="SQF23" s="187"/>
      <c r="SQG23" s="187"/>
      <c r="SQH23" s="187"/>
      <c r="SQI23" s="187"/>
      <c r="SQJ23" s="187"/>
      <c r="SQK23" s="187"/>
      <c r="SQL23" s="187"/>
      <c r="SQM23" s="187"/>
      <c r="SQN23" s="187"/>
      <c r="SQO23" s="187"/>
      <c r="SQP23" s="187"/>
      <c r="SQQ23" s="187"/>
      <c r="SQR23" s="187"/>
      <c r="SQS23" s="187"/>
      <c r="SQT23" s="187"/>
      <c r="SQU23" s="187"/>
      <c r="SQV23" s="187"/>
      <c r="SQW23" s="187"/>
      <c r="SQX23" s="187"/>
      <c r="SQY23" s="187"/>
      <c r="SQZ23" s="187"/>
      <c r="SRA23" s="187"/>
      <c r="SRB23" s="187"/>
      <c r="SRC23" s="187"/>
      <c r="SRD23" s="187"/>
      <c r="SRE23" s="187"/>
      <c r="SRF23" s="187"/>
      <c r="SRG23" s="187"/>
      <c r="SRH23" s="187"/>
      <c r="SRI23" s="187"/>
      <c r="SRJ23" s="187"/>
      <c r="SRK23" s="187"/>
      <c r="SRL23" s="187"/>
      <c r="SRM23" s="187"/>
      <c r="SRN23" s="187"/>
      <c r="SRO23" s="187"/>
      <c r="SRP23" s="187"/>
      <c r="SRQ23" s="187"/>
      <c r="SRR23" s="187"/>
      <c r="SRS23" s="187"/>
      <c r="SRT23" s="187"/>
      <c r="SRU23" s="187"/>
      <c r="SRV23" s="187"/>
      <c r="SRW23" s="187"/>
      <c r="SRX23" s="187"/>
      <c r="SRY23" s="187"/>
      <c r="SRZ23" s="187"/>
      <c r="SSA23" s="187"/>
      <c r="SSB23" s="187"/>
      <c r="SSC23" s="187"/>
      <c r="SSD23" s="187"/>
      <c r="SSE23" s="187"/>
      <c r="SSF23" s="187"/>
      <c r="SSG23" s="187"/>
      <c r="SSH23" s="187"/>
      <c r="SSI23" s="187"/>
      <c r="SSJ23" s="187"/>
      <c r="SSK23" s="187"/>
      <c r="SSL23" s="187"/>
      <c r="SSM23" s="187"/>
      <c r="SSN23" s="187"/>
      <c r="SSO23" s="187"/>
      <c r="SSP23" s="187"/>
      <c r="SSQ23" s="187"/>
      <c r="SSR23" s="187"/>
      <c r="SSS23" s="187"/>
      <c r="SST23" s="187"/>
      <c r="SSU23" s="187"/>
      <c r="SSV23" s="187"/>
      <c r="SSW23" s="187"/>
      <c r="SSX23" s="187"/>
      <c r="SSY23" s="187"/>
      <c r="SSZ23" s="187"/>
      <c r="STA23" s="187"/>
      <c r="STB23" s="187"/>
      <c r="STC23" s="187"/>
      <c r="STD23" s="187"/>
      <c r="STE23" s="187"/>
      <c r="STF23" s="187"/>
      <c r="STG23" s="187"/>
      <c r="STH23" s="187"/>
      <c r="STI23" s="187"/>
      <c r="STJ23" s="187"/>
      <c r="STK23" s="187"/>
      <c r="STL23" s="187"/>
      <c r="STM23" s="187"/>
      <c r="STN23" s="187"/>
      <c r="STO23" s="187"/>
      <c r="STP23" s="187"/>
      <c r="STQ23" s="187"/>
      <c r="STR23" s="187"/>
      <c r="STS23" s="187"/>
      <c r="STT23" s="187"/>
      <c r="STU23" s="187"/>
      <c r="STV23" s="187"/>
      <c r="STW23" s="187"/>
      <c r="STX23" s="187"/>
      <c r="STY23" s="187"/>
      <c r="STZ23" s="187"/>
      <c r="SUA23" s="187"/>
      <c r="SUB23" s="187"/>
      <c r="SUC23" s="187"/>
      <c r="SUD23" s="187"/>
      <c r="SUE23" s="187"/>
      <c r="SUF23" s="187"/>
      <c r="SUG23" s="187"/>
      <c r="SUH23" s="187"/>
      <c r="SUI23" s="187"/>
      <c r="SUJ23" s="187"/>
      <c r="SUK23" s="187"/>
      <c r="SUL23" s="187"/>
      <c r="SUM23" s="187"/>
      <c r="SUN23" s="187"/>
      <c r="SUO23" s="187"/>
      <c r="SUP23" s="187"/>
      <c r="SUQ23" s="187"/>
      <c r="SUR23" s="187"/>
      <c r="SUS23" s="187"/>
      <c r="SUT23" s="187"/>
      <c r="SUU23" s="187"/>
      <c r="SUV23" s="187"/>
      <c r="SUW23" s="187"/>
      <c r="SUX23" s="187"/>
      <c r="SUY23" s="187"/>
      <c r="SUZ23" s="187"/>
      <c r="SVA23" s="187"/>
      <c r="SVB23" s="187"/>
      <c r="SVC23" s="187"/>
      <c r="SVD23" s="187"/>
      <c r="SVE23" s="187"/>
      <c r="SVF23" s="187"/>
      <c r="SVG23" s="187"/>
      <c r="SVH23" s="187"/>
      <c r="SVI23" s="187"/>
      <c r="SVJ23" s="187"/>
      <c r="SVK23" s="187"/>
      <c r="SVL23" s="187"/>
      <c r="SVM23" s="187"/>
      <c r="SVN23" s="187"/>
      <c r="SVO23" s="187"/>
      <c r="SVP23" s="187"/>
      <c r="SVQ23" s="187"/>
      <c r="SVR23" s="187"/>
      <c r="SVS23" s="187"/>
      <c r="SVT23" s="187"/>
      <c r="SVU23" s="187"/>
      <c r="SVV23" s="187"/>
      <c r="SVW23" s="187"/>
      <c r="SVX23" s="187"/>
      <c r="SVY23" s="187"/>
      <c r="SVZ23" s="187"/>
      <c r="SWA23" s="187"/>
      <c r="SWB23" s="187"/>
      <c r="SWC23" s="187"/>
      <c r="SWD23" s="187"/>
      <c r="SWE23" s="187"/>
      <c r="SWF23" s="187"/>
      <c r="SWG23" s="187"/>
      <c r="SWH23" s="187"/>
      <c r="SWI23" s="187"/>
      <c r="SWJ23" s="187"/>
      <c r="SWK23" s="187"/>
      <c r="SWL23" s="187"/>
      <c r="SWM23" s="187"/>
      <c r="SWN23" s="187"/>
      <c r="SWO23" s="187"/>
      <c r="SWP23" s="187"/>
      <c r="SWQ23" s="187"/>
      <c r="SWR23" s="187"/>
      <c r="SWS23" s="187"/>
      <c r="SWT23" s="187"/>
      <c r="SWU23" s="187"/>
      <c r="SWV23" s="187"/>
      <c r="SWW23" s="187"/>
      <c r="SWX23" s="187"/>
      <c r="SWY23" s="187"/>
      <c r="SWZ23" s="187"/>
      <c r="SXA23" s="187"/>
      <c r="SXB23" s="187"/>
      <c r="SXC23" s="187"/>
      <c r="SXD23" s="187"/>
      <c r="SXE23" s="187"/>
      <c r="SXF23" s="187"/>
      <c r="SXG23" s="187"/>
      <c r="SXH23" s="187"/>
      <c r="SXI23" s="187"/>
      <c r="SXJ23" s="187"/>
      <c r="SXK23" s="187"/>
      <c r="SXL23" s="187"/>
      <c r="SXM23" s="187"/>
      <c r="SXN23" s="187"/>
      <c r="SXO23" s="187"/>
      <c r="SXP23" s="187"/>
      <c r="SXQ23" s="187"/>
      <c r="SXR23" s="187"/>
      <c r="SXS23" s="187"/>
      <c r="SXT23" s="187"/>
      <c r="SXU23" s="187"/>
      <c r="SXV23" s="187"/>
      <c r="SXW23" s="187"/>
      <c r="SXX23" s="187"/>
      <c r="SXY23" s="187"/>
      <c r="SXZ23" s="187"/>
      <c r="SYA23" s="187"/>
      <c r="SYB23" s="187"/>
      <c r="SYC23" s="187"/>
      <c r="SYD23" s="187"/>
      <c r="SYE23" s="187"/>
      <c r="SYF23" s="187"/>
      <c r="SYG23" s="187"/>
      <c r="SYH23" s="187"/>
      <c r="SYI23" s="187"/>
      <c r="SYJ23" s="187"/>
      <c r="SYK23" s="187"/>
      <c r="SYL23" s="187"/>
      <c r="SYM23" s="187"/>
      <c r="SYN23" s="187"/>
      <c r="SYO23" s="187"/>
      <c r="SYP23" s="187"/>
      <c r="SYQ23" s="187"/>
      <c r="SYR23" s="187"/>
      <c r="SYS23" s="187"/>
      <c r="SYT23" s="187"/>
      <c r="SYU23" s="187"/>
      <c r="SYV23" s="187"/>
      <c r="SYW23" s="187"/>
      <c r="SYX23" s="187"/>
      <c r="SYY23" s="187"/>
      <c r="SYZ23" s="187"/>
      <c r="SZA23" s="187"/>
      <c r="SZB23" s="187"/>
      <c r="SZC23" s="187"/>
      <c r="SZD23" s="187"/>
      <c r="SZE23" s="187"/>
      <c r="SZF23" s="187"/>
      <c r="SZG23" s="187"/>
      <c r="SZH23" s="187"/>
      <c r="SZI23" s="187"/>
      <c r="SZJ23" s="187"/>
      <c r="SZK23" s="187"/>
      <c r="SZL23" s="187"/>
      <c r="SZM23" s="187"/>
      <c r="SZN23" s="187"/>
      <c r="SZO23" s="187"/>
      <c r="SZP23" s="187"/>
      <c r="SZQ23" s="187"/>
      <c r="SZR23" s="187"/>
      <c r="SZS23" s="187"/>
      <c r="SZT23" s="187"/>
      <c r="SZU23" s="187"/>
      <c r="SZV23" s="187"/>
      <c r="SZW23" s="187"/>
      <c r="SZX23" s="187"/>
      <c r="SZY23" s="187"/>
      <c r="SZZ23" s="187"/>
      <c r="TAA23" s="187"/>
      <c r="TAB23" s="187"/>
      <c r="TAC23" s="187"/>
      <c r="TAD23" s="187"/>
      <c r="TAE23" s="187"/>
      <c r="TAF23" s="187"/>
      <c r="TAG23" s="187"/>
      <c r="TAH23" s="187"/>
      <c r="TAI23" s="187"/>
      <c r="TAJ23" s="187"/>
      <c r="TAK23" s="187"/>
      <c r="TAL23" s="187"/>
      <c r="TAM23" s="187"/>
      <c r="TAN23" s="187"/>
      <c r="TAO23" s="187"/>
      <c r="TAP23" s="187"/>
      <c r="TAQ23" s="187"/>
      <c r="TAR23" s="187"/>
      <c r="TAS23" s="187"/>
      <c r="TAT23" s="187"/>
      <c r="TAU23" s="187"/>
      <c r="TAV23" s="187"/>
      <c r="TAW23" s="187"/>
      <c r="TAX23" s="187"/>
      <c r="TAY23" s="187"/>
      <c r="TAZ23" s="187"/>
      <c r="TBA23" s="187"/>
      <c r="TBB23" s="187"/>
      <c r="TBC23" s="187"/>
      <c r="TBD23" s="187"/>
      <c r="TBE23" s="187"/>
      <c r="TBF23" s="187"/>
      <c r="TBG23" s="187"/>
      <c r="TBH23" s="187"/>
      <c r="TBI23" s="187"/>
      <c r="TBJ23" s="187"/>
      <c r="TBK23" s="187"/>
      <c r="TBL23" s="187"/>
      <c r="TBM23" s="187"/>
      <c r="TBN23" s="187"/>
      <c r="TBO23" s="187"/>
      <c r="TBP23" s="187"/>
      <c r="TBQ23" s="187"/>
      <c r="TBR23" s="187"/>
      <c r="TBS23" s="187"/>
      <c r="TBT23" s="187"/>
      <c r="TBU23" s="187"/>
      <c r="TBV23" s="187"/>
      <c r="TBW23" s="187"/>
      <c r="TBX23" s="187"/>
      <c r="TBY23" s="187"/>
      <c r="TBZ23" s="187"/>
      <c r="TCA23" s="187"/>
      <c r="TCB23" s="187"/>
      <c r="TCC23" s="187"/>
      <c r="TCD23" s="187"/>
      <c r="TCE23" s="187"/>
      <c r="TCF23" s="187"/>
      <c r="TCG23" s="187"/>
      <c r="TCH23" s="187"/>
      <c r="TCI23" s="187"/>
      <c r="TCJ23" s="187"/>
      <c r="TCK23" s="187"/>
      <c r="TCL23" s="187"/>
      <c r="TCM23" s="187"/>
      <c r="TCN23" s="187"/>
      <c r="TCO23" s="187"/>
      <c r="TCP23" s="187"/>
      <c r="TCQ23" s="187"/>
      <c r="TCR23" s="187"/>
      <c r="TCS23" s="187"/>
      <c r="TCT23" s="187"/>
      <c r="TCU23" s="187"/>
      <c r="TCV23" s="187"/>
      <c r="TCW23" s="187"/>
      <c r="TCX23" s="187"/>
      <c r="TCY23" s="187"/>
      <c r="TCZ23" s="187"/>
      <c r="TDA23" s="187"/>
      <c r="TDB23" s="187"/>
      <c r="TDC23" s="187"/>
      <c r="TDD23" s="187"/>
      <c r="TDE23" s="187"/>
      <c r="TDF23" s="187"/>
      <c r="TDG23" s="187"/>
      <c r="TDH23" s="187"/>
      <c r="TDI23" s="187"/>
      <c r="TDJ23" s="187"/>
      <c r="TDK23" s="187"/>
      <c r="TDL23" s="187"/>
      <c r="TDM23" s="187"/>
      <c r="TDN23" s="187"/>
      <c r="TDO23" s="187"/>
      <c r="TDP23" s="187"/>
      <c r="TDQ23" s="187"/>
      <c r="TDR23" s="187"/>
      <c r="TDS23" s="187"/>
      <c r="TDT23" s="187"/>
      <c r="TDU23" s="187"/>
      <c r="TDV23" s="187"/>
      <c r="TDW23" s="187"/>
      <c r="TDX23" s="187"/>
      <c r="TDY23" s="187"/>
      <c r="TDZ23" s="187"/>
      <c r="TEA23" s="187"/>
      <c r="TEB23" s="187"/>
      <c r="TEC23" s="187"/>
      <c r="TED23" s="187"/>
      <c r="TEE23" s="187"/>
      <c r="TEF23" s="187"/>
      <c r="TEG23" s="187"/>
      <c r="TEH23" s="187"/>
      <c r="TEI23" s="187"/>
      <c r="TEJ23" s="187"/>
      <c r="TEK23" s="187"/>
      <c r="TEL23" s="187"/>
      <c r="TEM23" s="187"/>
      <c r="TEN23" s="187"/>
      <c r="TEO23" s="187"/>
      <c r="TEP23" s="187"/>
      <c r="TEQ23" s="187"/>
      <c r="TER23" s="187"/>
      <c r="TES23" s="187"/>
      <c r="TET23" s="187"/>
      <c r="TEU23" s="187"/>
      <c r="TEV23" s="187"/>
      <c r="TEW23" s="187"/>
      <c r="TEX23" s="187"/>
      <c r="TEY23" s="187"/>
      <c r="TEZ23" s="187"/>
      <c r="TFA23" s="187"/>
      <c r="TFB23" s="187"/>
      <c r="TFC23" s="187"/>
      <c r="TFD23" s="187"/>
      <c r="TFE23" s="187"/>
      <c r="TFF23" s="187"/>
      <c r="TFG23" s="187"/>
      <c r="TFH23" s="187"/>
      <c r="TFI23" s="187"/>
      <c r="TFJ23" s="187"/>
      <c r="TFK23" s="187"/>
      <c r="TFL23" s="187"/>
      <c r="TFM23" s="187"/>
      <c r="TFN23" s="187"/>
      <c r="TFO23" s="187"/>
      <c r="TFP23" s="187"/>
      <c r="TFQ23" s="187"/>
      <c r="TFR23" s="187"/>
      <c r="TFS23" s="187"/>
      <c r="TFT23" s="187"/>
      <c r="TFU23" s="187"/>
      <c r="TFV23" s="187"/>
      <c r="TFW23" s="187"/>
      <c r="TFX23" s="187"/>
      <c r="TFY23" s="187"/>
      <c r="TFZ23" s="187"/>
      <c r="TGA23" s="187"/>
      <c r="TGB23" s="187"/>
      <c r="TGC23" s="187"/>
      <c r="TGD23" s="187"/>
      <c r="TGE23" s="187"/>
      <c r="TGF23" s="187"/>
      <c r="TGG23" s="187"/>
      <c r="TGH23" s="187"/>
      <c r="TGI23" s="187"/>
      <c r="TGJ23" s="187"/>
      <c r="TGK23" s="187"/>
      <c r="TGL23" s="187"/>
      <c r="TGM23" s="187"/>
      <c r="TGN23" s="187"/>
      <c r="TGO23" s="187"/>
      <c r="TGP23" s="187"/>
      <c r="TGQ23" s="187"/>
      <c r="TGR23" s="187"/>
      <c r="TGS23" s="187"/>
      <c r="TGT23" s="187"/>
      <c r="TGU23" s="187"/>
      <c r="TGV23" s="187"/>
      <c r="TGW23" s="187"/>
      <c r="TGX23" s="187"/>
      <c r="TGY23" s="187"/>
      <c r="TGZ23" s="187"/>
      <c r="THA23" s="187"/>
      <c r="THB23" s="187"/>
      <c r="THC23" s="187"/>
      <c r="THD23" s="187"/>
      <c r="THE23" s="187"/>
      <c r="THF23" s="187"/>
      <c r="THG23" s="187"/>
      <c r="THH23" s="187"/>
      <c r="THI23" s="187"/>
      <c r="THJ23" s="187"/>
      <c r="THK23" s="187"/>
      <c r="THL23" s="187"/>
      <c r="THM23" s="187"/>
      <c r="THN23" s="187"/>
      <c r="THO23" s="187"/>
      <c r="THP23" s="187"/>
      <c r="THQ23" s="187"/>
      <c r="THR23" s="187"/>
      <c r="THS23" s="187"/>
      <c r="THT23" s="187"/>
      <c r="THU23" s="187"/>
      <c r="THV23" s="187"/>
      <c r="THW23" s="187"/>
      <c r="THX23" s="187"/>
      <c r="THY23" s="187"/>
      <c r="THZ23" s="187"/>
      <c r="TIA23" s="187"/>
      <c r="TIB23" s="187"/>
      <c r="TIC23" s="187"/>
      <c r="TID23" s="187"/>
      <c r="TIE23" s="187"/>
      <c r="TIF23" s="187"/>
      <c r="TIG23" s="187"/>
      <c r="TIH23" s="187"/>
      <c r="TII23" s="187"/>
      <c r="TIJ23" s="187"/>
      <c r="TIK23" s="187"/>
      <c r="TIL23" s="187"/>
      <c r="TIM23" s="187"/>
      <c r="TIN23" s="187"/>
      <c r="TIO23" s="187"/>
      <c r="TIP23" s="187"/>
      <c r="TIQ23" s="187"/>
      <c r="TIR23" s="187"/>
      <c r="TIS23" s="187"/>
      <c r="TIT23" s="187"/>
      <c r="TIU23" s="187"/>
      <c r="TIV23" s="187"/>
      <c r="TIW23" s="187"/>
      <c r="TIX23" s="187"/>
      <c r="TIY23" s="187"/>
      <c r="TIZ23" s="187"/>
      <c r="TJA23" s="187"/>
      <c r="TJB23" s="187"/>
      <c r="TJC23" s="187"/>
      <c r="TJD23" s="187"/>
      <c r="TJE23" s="187"/>
      <c r="TJF23" s="187"/>
      <c r="TJG23" s="187"/>
      <c r="TJH23" s="187"/>
      <c r="TJI23" s="187"/>
      <c r="TJJ23" s="187"/>
      <c r="TJK23" s="187"/>
      <c r="TJL23" s="187"/>
      <c r="TJM23" s="187"/>
      <c r="TJN23" s="187"/>
      <c r="TJO23" s="187"/>
      <c r="TJP23" s="187"/>
      <c r="TJQ23" s="187"/>
      <c r="TJR23" s="187"/>
      <c r="TJS23" s="187"/>
      <c r="TJT23" s="187"/>
      <c r="TJU23" s="187"/>
      <c r="TJV23" s="187"/>
      <c r="TJW23" s="187"/>
      <c r="TJX23" s="187"/>
      <c r="TJY23" s="187"/>
      <c r="TJZ23" s="187"/>
      <c r="TKA23" s="187"/>
      <c r="TKB23" s="187"/>
      <c r="TKC23" s="187"/>
      <c r="TKD23" s="187"/>
      <c r="TKE23" s="187"/>
      <c r="TKF23" s="187"/>
      <c r="TKG23" s="187"/>
      <c r="TKH23" s="187"/>
      <c r="TKI23" s="187"/>
      <c r="TKJ23" s="187"/>
      <c r="TKK23" s="187"/>
      <c r="TKL23" s="187"/>
      <c r="TKM23" s="187"/>
      <c r="TKN23" s="187"/>
      <c r="TKO23" s="187"/>
      <c r="TKP23" s="187"/>
      <c r="TKQ23" s="187"/>
      <c r="TKR23" s="187"/>
      <c r="TKS23" s="187"/>
      <c r="TKT23" s="187"/>
      <c r="TKU23" s="187"/>
      <c r="TKV23" s="187"/>
      <c r="TKW23" s="187"/>
      <c r="TKX23" s="187"/>
      <c r="TKY23" s="187"/>
      <c r="TKZ23" s="187"/>
      <c r="TLA23" s="187"/>
      <c r="TLB23" s="187"/>
      <c r="TLC23" s="187"/>
      <c r="TLD23" s="187"/>
      <c r="TLE23" s="187"/>
      <c r="TLF23" s="187"/>
      <c r="TLG23" s="187"/>
      <c r="TLH23" s="187"/>
      <c r="TLI23" s="187"/>
      <c r="TLJ23" s="187"/>
      <c r="TLK23" s="187"/>
      <c r="TLL23" s="187"/>
      <c r="TLM23" s="187"/>
      <c r="TLN23" s="187"/>
      <c r="TLO23" s="187"/>
      <c r="TLP23" s="187"/>
      <c r="TLQ23" s="187"/>
      <c r="TLR23" s="187"/>
      <c r="TLS23" s="187"/>
      <c r="TLT23" s="187"/>
      <c r="TLU23" s="187"/>
      <c r="TLV23" s="187"/>
      <c r="TLW23" s="187"/>
      <c r="TLX23" s="187"/>
      <c r="TLY23" s="187"/>
      <c r="TLZ23" s="187"/>
      <c r="TMA23" s="187"/>
      <c r="TMB23" s="187"/>
      <c r="TMC23" s="187"/>
      <c r="TMD23" s="187"/>
      <c r="TME23" s="187"/>
      <c r="TMF23" s="187"/>
      <c r="TMG23" s="187"/>
      <c r="TMH23" s="187"/>
      <c r="TMI23" s="187"/>
      <c r="TMJ23" s="187"/>
      <c r="TMK23" s="187"/>
      <c r="TML23" s="187"/>
      <c r="TMM23" s="187"/>
      <c r="TMN23" s="187"/>
      <c r="TMO23" s="187"/>
      <c r="TMP23" s="187"/>
      <c r="TMQ23" s="187"/>
      <c r="TMR23" s="187"/>
      <c r="TMS23" s="187"/>
      <c r="TMT23" s="187"/>
      <c r="TMU23" s="187"/>
      <c r="TMV23" s="187"/>
      <c r="TMW23" s="187"/>
      <c r="TMX23" s="187"/>
      <c r="TMY23" s="187"/>
      <c r="TMZ23" s="187"/>
      <c r="TNA23" s="187"/>
      <c r="TNB23" s="187"/>
      <c r="TNC23" s="187"/>
      <c r="TND23" s="187"/>
      <c r="TNE23" s="187"/>
      <c r="TNF23" s="187"/>
      <c r="TNG23" s="187"/>
      <c r="TNH23" s="187"/>
      <c r="TNI23" s="187"/>
      <c r="TNJ23" s="187"/>
      <c r="TNK23" s="187"/>
      <c r="TNL23" s="187"/>
      <c r="TNM23" s="187"/>
      <c r="TNN23" s="187"/>
      <c r="TNO23" s="187"/>
      <c r="TNP23" s="187"/>
      <c r="TNQ23" s="187"/>
      <c r="TNR23" s="187"/>
      <c r="TNS23" s="187"/>
      <c r="TNT23" s="187"/>
      <c r="TNU23" s="187"/>
      <c r="TNV23" s="187"/>
      <c r="TNW23" s="187"/>
      <c r="TNX23" s="187"/>
      <c r="TNY23" s="187"/>
      <c r="TNZ23" s="187"/>
      <c r="TOA23" s="187"/>
      <c r="TOB23" s="187"/>
      <c r="TOC23" s="187"/>
      <c r="TOD23" s="187"/>
      <c r="TOE23" s="187"/>
      <c r="TOF23" s="187"/>
      <c r="TOG23" s="187"/>
      <c r="TOH23" s="187"/>
      <c r="TOI23" s="187"/>
      <c r="TOJ23" s="187"/>
      <c r="TOK23" s="187"/>
      <c r="TOL23" s="187"/>
      <c r="TOM23" s="187"/>
      <c r="TON23" s="187"/>
      <c r="TOO23" s="187"/>
      <c r="TOP23" s="187"/>
      <c r="TOQ23" s="187"/>
      <c r="TOR23" s="187"/>
      <c r="TOS23" s="187"/>
      <c r="TOT23" s="187"/>
      <c r="TOU23" s="187"/>
      <c r="TOV23" s="187"/>
      <c r="TOW23" s="187"/>
      <c r="TOX23" s="187"/>
      <c r="TOY23" s="187"/>
      <c r="TOZ23" s="187"/>
      <c r="TPA23" s="187"/>
      <c r="TPB23" s="187"/>
      <c r="TPC23" s="187"/>
      <c r="TPD23" s="187"/>
      <c r="TPE23" s="187"/>
      <c r="TPF23" s="187"/>
      <c r="TPG23" s="187"/>
      <c r="TPH23" s="187"/>
      <c r="TPI23" s="187"/>
      <c r="TPJ23" s="187"/>
      <c r="TPK23" s="187"/>
      <c r="TPL23" s="187"/>
      <c r="TPM23" s="187"/>
      <c r="TPN23" s="187"/>
      <c r="TPO23" s="187"/>
      <c r="TPP23" s="187"/>
      <c r="TPQ23" s="187"/>
      <c r="TPR23" s="187"/>
      <c r="TPS23" s="187"/>
      <c r="TPT23" s="187"/>
      <c r="TPU23" s="187"/>
      <c r="TPV23" s="187"/>
      <c r="TPW23" s="187"/>
      <c r="TPX23" s="187"/>
      <c r="TPY23" s="187"/>
      <c r="TPZ23" s="187"/>
      <c r="TQA23" s="187"/>
      <c r="TQB23" s="187"/>
      <c r="TQC23" s="187"/>
      <c r="TQD23" s="187"/>
      <c r="TQE23" s="187"/>
      <c r="TQF23" s="187"/>
      <c r="TQG23" s="187"/>
      <c r="TQH23" s="187"/>
      <c r="TQI23" s="187"/>
      <c r="TQJ23" s="187"/>
      <c r="TQK23" s="187"/>
      <c r="TQL23" s="187"/>
      <c r="TQM23" s="187"/>
      <c r="TQN23" s="187"/>
      <c r="TQO23" s="187"/>
      <c r="TQP23" s="187"/>
      <c r="TQQ23" s="187"/>
      <c r="TQR23" s="187"/>
      <c r="TQS23" s="187"/>
      <c r="TQT23" s="187"/>
      <c r="TQU23" s="187"/>
      <c r="TQV23" s="187"/>
      <c r="TQW23" s="187"/>
      <c r="TQX23" s="187"/>
      <c r="TQY23" s="187"/>
      <c r="TQZ23" s="187"/>
      <c r="TRA23" s="187"/>
      <c r="TRB23" s="187"/>
      <c r="TRC23" s="187"/>
      <c r="TRD23" s="187"/>
      <c r="TRE23" s="187"/>
      <c r="TRF23" s="187"/>
      <c r="TRG23" s="187"/>
      <c r="TRH23" s="187"/>
      <c r="TRI23" s="187"/>
      <c r="TRJ23" s="187"/>
      <c r="TRK23" s="187"/>
      <c r="TRL23" s="187"/>
      <c r="TRM23" s="187"/>
      <c r="TRN23" s="187"/>
      <c r="TRO23" s="187"/>
      <c r="TRP23" s="187"/>
      <c r="TRQ23" s="187"/>
      <c r="TRR23" s="187"/>
      <c r="TRS23" s="187"/>
      <c r="TRT23" s="187"/>
      <c r="TRU23" s="187"/>
      <c r="TRV23" s="187"/>
      <c r="TRW23" s="187"/>
      <c r="TRX23" s="187"/>
      <c r="TRY23" s="187"/>
      <c r="TRZ23" s="187"/>
      <c r="TSA23" s="187"/>
      <c r="TSB23" s="187"/>
      <c r="TSC23" s="187"/>
      <c r="TSD23" s="187"/>
      <c r="TSE23" s="187"/>
      <c r="TSF23" s="187"/>
      <c r="TSG23" s="187"/>
      <c r="TSH23" s="187"/>
      <c r="TSI23" s="187"/>
      <c r="TSJ23" s="187"/>
      <c r="TSK23" s="187"/>
      <c r="TSL23" s="187"/>
      <c r="TSM23" s="187"/>
      <c r="TSN23" s="187"/>
      <c r="TSO23" s="187"/>
      <c r="TSP23" s="187"/>
      <c r="TSQ23" s="187"/>
      <c r="TSR23" s="187"/>
      <c r="TSS23" s="187"/>
      <c r="TST23" s="187"/>
      <c r="TSU23" s="187"/>
      <c r="TSV23" s="187"/>
      <c r="TSW23" s="187"/>
      <c r="TSX23" s="187"/>
      <c r="TSY23" s="187"/>
      <c r="TSZ23" s="187"/>
      <c r="TTA23" s="187"/>
      <c r="TTB23" s="187"/>
      <c r="TTC23" s="187"/>
      <c r="TTD23" s="187"/>
      <c r="TTE23" s="187"/>
      <c r="TTF23" s="187"/>
      <c r="TTG23" s="187"/>
      <c r="TTH23" s="187"/>
      <c r="TTI23" s="187"/>
      <c r="TTJ23" s="187"/>
      <c r="TTK23" s="187"/>
      <c r="TTL23" s="187"/>
      <c r="TTM23" s="187"/>
      <c r="TTN23" s="187"/>
      <c r="TTO23" s="187"/>
      <c r="TTP23" s="187"/>
      <c r="TTQ23" s="187"/>
      <c r="TTR23" s="187"/>
      <c r="TTS23" s="187"/>
      <c r="TTT23" s="187"/>
      <c r="TTU23" s="187"/>
      <c r="TTV23" s="187"/>
      <c r="TTW23" s="187"/>
      <c r="TTX23" s="187"/>
      <c r="TTY23" s="187"/>
      <c r="TTZ23" s="187"/>
      <c r="TUA23" s="187"/>
      <c r="TUB23" s="187"/>
      <c r="TUC23" s="187"/>
      <c r="TUD23" s="187"/>
      <c r="TUE23" s="187"/>
      <c r="TUF23" s="187"/>
      <c r="TUG23" s="187"/>
      <c r="TUH23" s="187"/>
      <c r="TUI23" s="187"/>
      <c r="TUJ23" s="187"/>
      <c r="TUK23" s="187"/>
      <c r="TUL23" s="187"/>
      <c r="TUM23" s="187"/>
      <c r="TUN23" s="187"/>
      <c r="TUO23" s="187"/>
      <c r="TUP23" s="187"/>
      <c r="TUQ23" s="187"/>
      <c r="TUR23" s="187"/>
      <c r="TUS23" s="187"/>
      <c r="TUT23" s="187"/>
      <c r="TUU23" s="187"/>
      <c r="TUV23" s="187"/>
      <c r="TUW23" s="187"/>
      <c r="TUX23" s="187"/>
      <c r="TUY23" s="187"/>
      <c r="TUZ23" s="187"/>
      <c r="TVA23" s="187"/>
      <c r="TVB23" s="187"/>
      <c r="TVC23" s="187"/>
      <c r="TVD23" s="187"/>
      <c r="TVE23" s="187"/>
      <c r="TVF23" s="187"/>
      <c r="TVG23" s="187"/>
      <c r="TVH23" s="187"/>
      <c r="TVI23" s="187"/>
      <c r="TVJ23" s="187"/>
      <c r="TVK23" s="187"/>
      <c r="TVL23" s="187"/>
      <c r="TVM23" s="187"/>
      <c r="TVN23" s="187"/>
      <c r="TVO23" s="187"/>
      <c r="TVP23" s="187"/>
      <c r="TVQ23" s="187"/>
      <c r="TVR23" s="187"/>
      <c r="TVS23" s="187"/>
      <c r="TVT23" s="187"/>
      <c r="TVU23" s="187"/>
      <c r="TVV23" s="187"/>
      <c r="TVW23" s="187"/>
      <c r="TVX23" s="187"/>
      <c r="TVY23" s="187"/>
      <c r="TVZ23" s="187"/>
      <c r="TWA23" s="187"/>
      <c r="TWB23" s="187"/>
      <c r="TWC23" s="187"/>
      <c r="TWD23" s="187"/>
      <c r="TWE23" s="187"/>
      <c r="TWF23" s="187"/>
      <c r="TWG23" s="187"/>
      <c r="TWH23" s="187"/>
      <c r="TWI23" s="187"/>
      <c r="TWJ23" s="187"/>
      <c r="TWK23" s="187"/>
      <c r="TWL23" s="187"/>
      <c r="TWM23" s="187"/>
      <c r="TWN23" s="187"/>
      <c r="TWO23" s="187"/>
      <c r="TWP23" s="187"/>
      <c r="TWQ23" s="187"/>
      <c r="TWR23" s="187"/>
      <c r="TWS23" s="187"/>
      <c r="TWT23" s="187"/>
      <c r="TWU23" s="187"/>
      <c r="TWV23" s="187"/>
      <c r="TWW23" s="187"/>
      <c r="TWX23" s="187"/>
      <c r="TWY23" s="187"/>
      <c r="TWZ23" s="187"/>
      <c r="TXA23" s="187"/>
      <c r="TXB23" s="187"/>
      <c r="TXC23" s="187"/>
      <c r="TXD23" s="187"/>
      <c r="TXE23" s="187"/>
      <c r="TXF23" s="187"/>
      <c r="TXG23" s="187"/>
      <c r="TXH23" s="187"/>
      <c r="TXI23" s="187"/>
      <c r="TXJ23" s="187"/>
      <c r="TXK23" s="187"/>
      <c r="TXL23" s="187"/>
      <c r="TXM23" s="187"/>
      <c r="TXN23" s="187"/>
      <c r="TXO23" s="187"/>
      <c r="TXP23" s="187"/>
      <c r="TXQ23" s="187"/>
      <c r="TXR23" s="187"/>
      <c r="TXS23" s="187"/>
      <c r="TXT23" s="187"/>
      <c r="TXU23" s="187"/>
      <c r="TXV23" s="187"/>
      <c r="TXW23" s="187"/>
      <c r="TXX23" s="187"/>
      <c r="TXY23" s="187"/>
      <c r="TXZ23" s="187"/>
      <c r="TYA23" s="187"/>
      <c r="TYB23" s="187"/>
      <c r="TYC23" s="187"/>
      <c r="TYD23" s="187"/>
      <c r="TYE23" s="187"/>
      <c r="TYF23" s="187"/>
      <c r="TYG23" s="187"/>
      <c r="TYH23" s="187"/>
      <c r="TYI23" s="187"/>
      <c r="TYJ23" s="187"/>
      <c r="TYK23" s="187"/>
      <c r="TYL23" s="187"/>
      <c r="TYM23" s="187"/>
      <c r="TYN23" s="187"/>
      <c r="TYO23" s="187"/>
      <c r="TYP23" s="187"/>
      <c r="TYQ23" s="187"/>
      <c r="TYR23" s="187"/>
      <c r="TYS23" s="187"/>
      <c r="TYT23" s="187"/>
      <c r="TYU23" s="187"/>
      <c r="TYV23" s="187"/>
      <c r="TYW23" s="187"/>
      <c r="TYX23" s="187"/>
      <c r="TYY23" s="187"/>
      <c r="TYZ23" s="187"/>
      <c r="TZA23" s="187"/>
      <c r="TZB23" s="187"/>
      <c r="TZC23" s="187"/>
      <c r="TZD23" s="187"/>
      <c r="TZE23" s="187"/>
      <c r="TZF23" s="187"/>
      <c r="TZG23" s="187"/>
      <c r="TZH23" s="187"/>
      <c r="TZI23" s="187"/>
      <c r="TZJ23" s="187"/>
      <c r="TZK23" s="187"/>
      <c r="TZL23" s="187"/>
      <c r="TZM23" s="187"/>
      <c r="TZN23" s="187"/>
      <c r="TZO23" s="187"/>
      <c r="TZP23" s="187"/>
      <c r="TZQ23" s="187"/>
      <c r="TZR23" s="187"/>
      <c r="TZS23" s="187"/>
      <c r="TZT23" s="187"/>
      <c r="TZU23" s="187"/>
      <c r="TZV23" s="187"/>
      <c r="TZW23" s="187"/>
      <c r="TZX23" s="187"/>
      <c r="TZY23" s="187"/>
      <c r="TZZ23" s="187"/>
      <c r="UAA23" s="187"/>
      <c r="UAB23" s="187"/>
      <c r="UAC23" s="187"/>
      <c r="UAD23" s="187"/>
      <c r="UAE23" s="187"/>
      <c r="UAF23" s="187"/>
      <c r="UAG23" s="187"/>
      <c r="UAH23" s="187"/>
      <c r="UAI23" s="187"/>
      <c r="UAJ23" s="187"/>
      <c r="UAK23" s="187"/>
      <c r="UAL23" s="187"/>
      <c r="UAM23" s="187"/>
      <c r="UAN23" s="187"/>
      <c r="UAO23" s="187"/>
      <c r="UAP23" s="187"/>
      <c r="UAQ23" s="187"/>
      <c r="UAR23" s="187"/>
      <c r="UAS23" s="187"/>
      <c r="UAT23" s="187"/>
      <c r="UAU23" s="187"/>
      <c r="UAV23" s="187"/>
      <c r="UAW23" s="187"/>
      <c r="UAX23" s="187"/>
      <c r="UAY23" s="187"/>
      <c r="UAZ23" s="187"/>
      <c r="UBA23" s="187"/>
      <c r="UBB23" s="187"/>
      <c r="UBC23" s="187"/>
      <c r="UBD23" s="187"/>
      <c r="UBE23" s="187"/>
      <c r="UBF23" s="187"/>
      <c r="UBG23" s="187"/>
      <c r="UBH23" s="187"/>
      <c r="UBI23" s="187"/>
      <c r="UBJ23" s="187"/>
      <c r="UBK23" s="187"/>
      <c r="UBL23" s="187"/>
      <c r="UBM23" s="187"/>
      <c r="UBN23" s="187"/>
      <c r="UBO23" s="187"/>
      <c r="UBP23" s="187"/>
      <c r="UBQ23" s="187"/>
      <c r="UBR23" s="187"/>
      <c r="UBS23" s="187"/>
      <c r="UBT23" s="187"/>
      <c r="UBU23" s="187"/>
      <c r="UBV23" s="187"/>
      <c r="UBW23" s="187"/>
      <c r="UBX23" s="187"/>
      <c r="UBY23" s="187"/>
      <c r="UBZ23" s="187"/>
      <c r="UCA23" s="187"/>
      <c r="UCB23" s="187"/>
      <c r="UCC23" s="187"/>
      <c r="UCD23" s="187"/>
      <c r="UCE23" s="187"/>
      <c r="UCF23" s="187"/>
      <c r="UCG23" s="187"/>
      <c r="UCH23" s="187"/>
      <c r="UCI23" s="187"/>
      <c r="UCJ23" s="187"/>
      <c r="UCK23" s="187"/>
      <c r="UCL23" s="187"/>
      <c r="UCM23" s="187"/>
      <c r="UCN23" s="187"/>
      <c r="UCO23" s="187"/>
      <c r="UCP23" s="187"/>
      <c r="UCQ23" s="187"/>
      <c r="UCR23" s="187"/>
      <c r="UCS23" s="187"/>
      <c r="UCT23" s="187"/>
      <c r="UCU23" s="187"/>
      <c r="UCV23" s="187"/>
      <c r="UCW23" s="187"/>
      <c r="UCX23" s="187"/>
      <c r="UCY23" s="187"/>
      <c r="UCZ23" s="187"/>
      <c r="UDA23" s="187"/>
      <c r="UDB23" s="187"/>
      <c r="UDC23" s="187"/>
      <c r="UDD23" s="187"/>
      <c r="UDE23" s="187"/>
      <c r="UDF23" s="187"/>
      <c r="UDG23" s="187"/>
      <c r="UDH23" s="187"/>
      <c r="UDI23" s="187"/>
      <c r="UDJ23" s="187"/>
      <c r="UDK23" s="187"/>
      <c r="UDL23" s="187"/>
      <c r="UDM23" s="187"/>
      <c r="UDN23" s="187"/>
      <c r="UDO23" s="187"/>
      <c r="UDP23" s="187"/>
      <c r="UDQ23" s="187"/>
      <c r="UDR23" s="187"/>
      <c r="UDS23" s="187"/>
      <c r="UDT23" s="187"/>
      <c r="UDU23" s="187"/>
      <c r="UDV23" s="187"/>
      <c r="UDW23" s="187"/>
      <c r="UDX23" s="187"/>
      <c r="UDY23" s="187"/>
      <c r="UDZ23" s="187"/>
      <c r="UEA23" s="187"/>
      <c r="UEB23" s="187"/>
      <c r="UEC23" s="187"/>
      <c r="UED23" s="187"/>
      <c r="UEE23" s="187"/>
      <c r="UEF23" s="187"/>
      <c r="UEG23" s="187"/>
      <c r="UEH23" s="187"/>
      <c r="UEI23" s="187"/>
      <c r="UEJ23" s="187"/>
      <c r="UEK23" s="187"/>
      <c r="UEL23" s="187"/>
      <c r="UEM23" s="187"/>
      <c r="UEN23" s="187"/>
      <c r="UEO23" s="187"/>
      <c r="UEP23" s="187"/>
      <c r="UEQ23" s="187"/>
      <c r="UER23" s="187"/>
      <c r="UES23" s="187"/>
      <c r="UET23" s="187"/>
      <c r="UEU23" s="187"/>
      <c r="UEV23" s="187"/>
      <c r="UEW23" s="187"/>
      <c r="UEX23" s="187"/>
      <c r="UEY23" s="187"/>
      <c r="UEZ23" s="187"/>
      <c r="UFA23" s="187"/>
      <c r="UFB23" s="187"/>
      <c r="UFC23" s="187"/>
      <c r="UFD23" s="187"/>
      <c r="UFE23" s="187"/>
      <c r="UFF23" s="187"/>
      <c r="UFG23" s="187"/>
      <c r="UFH23" s="187"/>
      <c r="UFI23" s="187"/>
      <c r="UFJ23" s="187"/>
      <c r="UFK23" s="187"/>
      <c r="UFL23" s="187"/>
      <c r="UFM23" s="187"/>
      <c r="UFN23" s="187"/>
      <c r="UFO23" s="187"/>
      <c r="UFP23" s="187"/>
      <c r="UFQ23" s="187"/>
      <c r="UFR23" s="187"/>
      <c r="UFS23" s="187"/>
      <c r="UFT23" s="187"/>
      <c r="UFU23" s="187"/>
      <c r="UFV23" s="187"/>
      <c r="UFW23" s="187"/>
      <c r="UFX23" s="187"/>
      <c r="UFY23" s="187"/>
      <c r="UFZ23" s="187"/>
      <c r="UGA23" s="187"/>
      <c r="UGB23" s="187"/>
      <c r="UGC23" s="187"/>
      <c r="UGD23" s="187"/>
      <c r="UGE23" s="187"/>
      <c r="UGF23" s="187"/>
      <c r="UGG23" s="187"/>
      <c r="UGH23" s="187"/>
      <c r="UGI23" s="187"/>
      <c r="UGJ23" s="187"/>
      <c r="UGK23" s="187"/>
      <c r="UGL23" s="187"/>
      <c r="UGM23" s="187"/>
      <c r="UGN23" s="187"/>
      <c r="UGO23" s="187"/>
      <c r="UGP23" s="187"/>
      <c r="UGQ23" s="187"/>
      <c r="UGR23" s="187"/>
      <c r="UGS23" s="187"/>
      <c r="UGT23" s="187"/>
      <c r="UGU23" s="187"/>
      <c r="UGV23" s="187"/>
      <c r="UGW23" s="187"/>
      <c r="UGX23" s="187"/>
      <c r="UGY23" s="187"/>
      <c r="UGZ23" s="187"/>
      <c r="UHA23" s="187"/>
      <c r="UHB23" s="187"/>
      <c r="UHC23" s="187"/>
      <c r="UHD23" s="187"/>
      <c r="UHE23" s="187"/>
      <c r="UHF23" s="187"/>
      <c r="UHG23" s="187"/>
      <c r="UHH23" s="187"/>
      <c r="UHI23" s="187"/>
      <c r="UHJ23" s="187"/>
      <c r="UHK23" s="187"/>
      <c r="UHL23" s="187"/>
      <c r="UHM23" s="187"/>
      <c r="UHN23" s="187"/>
      <c r="UHO23" s="187"/>
      <c r="UHP23" s="187"/>
      <c r="UHQ23" s="187"/>
      <c r="UHR23" s="187"/>
      <c r="UHS23" s="187"/>
      <c r="UHT23" s="187"/>
      <c r="UHU23" s="187"/>
      <c r="UHV23" s="187"/>
      <c r="UHW23" s="187"/>
      <c r="UHX23" s="187"/>
      <c r="UHY23" s="187"/>
      <c r="UHZ23" s="187"/>
      <c r="UIA23" s="187"/>
      <c r="UIB23" s="187"/>
      <c r="UIC23" s="187"/>
      <c r="UID23" s="187"/>
      <c r="UIE23" s="187"/>
      <c r="UIF23" s="187"/>
      <c r="UIG23" s="187"/>
      <c r="UIH23" s="187"/>
      <c r="UII23" s="187"/>
      <c r="UIJ23" s="187"/>
      <c r="UIK23" s="187"/>
      <c r="UIL23" s="187"/>
      <c r="UIM23" s="187"/>
      <c r="UIN23" s="187"/>
      <c r="UIO23" s="187"/>
      <c r="UIP23" s="187"/>
      <c r="UIQ23" s="187"/>
      <c r="UIR23" s="187"/>
      <c r="UIS23" s="187"/>
      <c r="UIT23" s="187"/>
      <c r="UIU23" s="187"/>
      <c r="UIV23" s="187"/>
      <c r="UIW23" s="187"/>
      <c r="UIX23" s="187"/>
      <c r="UIY23" s="187"/>
      <c r="UIZ23" s="187"/>
      <c r="UJA23" s="187"/>
      <c r="UJB23" s="187"/>
      <c r="UJC23" s="187"/>
      <c r="UJD23" s="187"/>
      <c r="UJE23" s="187"/>
      <c r="UJF23" s="187"/>
      <c r="UJG23" s="187"/>
      <c r="UJH23" s="187"/>
      <c r="UJI23" s="187"/>
      <c r="UJJ23" s="187"/>
      <c r="UJK23" s="187"/>
      <c r="UJL23" s="187"/>
      <c r="UJM23" s="187"/>
      <c r="UJN23" s="187"/>
      <c r="UJO23" s="187"/>
      <c r="UJP23" s="187"/>
      <c r="UJQ23" s="187"/>
      <c r="UJR23" s="187"/>
      <c r="UJS23" s="187"/>
      <c r="UJT23" s="187"/>
      <c r="UJU23" s="187"/>
      <c r="UJV23" s="187"/>
      <c r="UJW23" s="187"/>
      <c r="UJX23" s="187"/>
      <c r="UJY23" s="187"/>
      <c r="UJZ23" s="187"/>
      <c r="UKA23" s="187"/>
      <c r="UKB23" s="187"/>
      <c r="UKC23" s="187"/>
      <c r="UKD23" s="187"/>
      <c r="UKE23" s="187"/>
      <c r="UKF23" s="187"/>
      <c r="UKG23" s="187"/>
      <c r="UKH23" s="187"/>
      <c r="UKI23" s="187"/>
      <c r="UKJ23" s="187"/>
      <c r="UKK23" s="187"/>
      <c r="UKL23" s="187"/>
      <c r="UKM23" s="187"/>
      <c r="UKN23" s="187"/>
      <c r="UKO23" s="187"/>
      <c r="UKP23" s="187"/>
      <c r="UKQ23" s="187"/>
      <c r="UKR23" s="187"/>
      <c r="UKS23" s="187"/>
      <c r="UKT23" s="187"/>
      <c r="UKU23" s="187"/>
      <c r="UKV23" s="187"/>
      <c r="UKW23" s="187"/>
      <c r="UKX23" s="187"/>
      <c r="UKY23" s="187"/>
      <c r="UKZ23" s="187"/>
      <c r="ULA23" s="187"/>
      <c r="ULB23" s="187"/>
      <c r="ULC23" s="187"/>
      <c r="ULD23" s="187"/>
      <c r="ULE23" s="187"/>
      <c r="ULF23" s="187"/>
      <c r="ULG23" s="187"/>
      <c r="ULH23" s="187"/>
      <c r="ULI23" s="187"/>
      <c r="ULJ23" s="187"/>
      <c r="ULK23" s="187"/>
      <c r="ULL23" s="187"/>
      <c r="ULM23" s="187"/>
      <c r="ULN23" s="187"/>
      <c r="ULO23" s="187"/>
      <c r="ULP23" s="187"/>
      <c r="ULQ23" s="187"/>
      <c r="ULR23" s="187"/>
      <c r="ULS23" s="187"/>
      <c r="ULT23" s="187"/>
      <c r="ULU23" s="187"/>
      <c r="ULV23" s="187"/>
      <c r="ULW23" s="187"/>
      <c r="ULX23" s="187"/>
      <c r="ULY23" s="187"/>
      <c r="ULZ23" s="187"/>
      <c r="UMA23" s="187"/>
      <c r="UMB23" s="187"/>
      <c r="UMC23" s="187"/>
      <c r="UMD23" s="187"/>
      <c r="UME23" s="187"/>
      <c r="UMF23" s="187"/>
      <c r="UMG23" s="187"/>
      <c r="UMH23" s="187"/>
      <c r="UMI23" s="187"/>
      <c r="UMJ23" s="187"/>
      <c r="UMK23" s="187"/>
      <c r="UML23" s="187"/>
      <c r="UMM23" s="187"/>
      <c r="UMN23" s="187"/>
      <c r="UMO23" s="187"/>
      <c r="UMP23" s="187"/>
      <c r="UMQ23" s="187"/>
      <c r="UMR23" s="187"/>
      <c r="UMS23" s="187"/>
      <c r="UMT23" s="187"/>
      <c r="UMU23" s="187"/>
      <c r="UMV23" s="187"/>
      <c r="UMW23" s="187"/>
      <c r="UMX23" s="187"/>
      <c r="UMY23" s="187"/>
      <c r="UMZ23" s="187"/>
      <c r="UNA23" s="187"/>
      <c r="UNB23" s="187"/>
      <c r="UNC23" s="187"/>
      <c r="UND23" s="187"/>
      <c r="UNE23" s="187"/>
      <c r="UNF23" s="187"/>
      <c r="UNG23" s="187"/>
      <c r="UNH23" s="187"/>
      <c r="UNI23" s="187"/>
      <c r="UNJ23" s="187"/>
      <c r="UNK23" s="187"/>
      <c r="UNL23" s="187"/>
      <c r="UNM23" s="187"/>
      <c r="UNN23" s="187"/>
      <c r="UNO23" s="187"/>
      <c r="UNP23" s="187"/>
      <c r="UNQ23" s="187"/>
      <c r="UNR23" s="187"/>
      <c r="UNS23" s="187"/>
      <c r="UNT23" s="187"/>
      <c r="UNU23" s="187"/>
      <c r="UNV23" s="187"/>
      <c r="UNW23" s="187"/>
      <c r="UNX23" s="187"/>
      <c r="UNY23" s="187"/>
      <c r="UNZ23" s="187"/>
      <c r="UOA23" s="187"/>
      <c r="UOB23" s="187"/>
      <c r="UOC23" s="187"/>
      <c r="UOD23" s="187"/>
      <c r="UOE23" s="187"/>
      <c r="UOF23" s="187"/>
      <c r="UOG23" s="187"/>
      <c r="UOH23" s="187"/>
      <c r="UOI23" s="187"/>
      <c r="UOJ23" s="187"/>
      <c r="UOK23" s="187"/>
      <c r="UOL23" s="187"/>
      <c r="UOM23" s="187"/>
      <c r="UON23" s="187"/>
      <c r="UOO23" s="187"/>
      <c r="UOP23" s="187"/>
      <c r="UOQ23" s="187"/>
      <c r="UOR23" s="187"/>
      <c r="UOS23" s="187"/>
      <c r="UOT23" s="187"/>
      <c r="UOU23" s="187"/>
      <c r="UOV23" s="187"/>
      <c r="UOW23" s="187"/>
      <c r="UOX23" s="187"/>
      <c r="UOY23" s="187"/>
      <c r="UOZ23" s="187"/>
      <c r="UPA23" s="187"/>
      <c r="UPB23" s="187"/>
      <c r="UPC23" s="187"/>
      <c r="UPD23" s="187"/>
      <c r="UPE23" s="187"/>
      <c r="UPF23" s="187"/>
      <c r="UPG23" s="187"/>
      <c r="UPH23" s="187"/>
      <c r="UPI23" s="187"/>
      <c r="UPJ23" s="187"/>
      <c r="UPK23" s="187"/>
      <c r="UPL23" s="187"/>
      <c r="UPM23" s="187"/>
      <c r="UPN23" s="187"/>
      <c r="UPO23" s="187"/>
      <c r="UPP23" s="187"/>
      <c r="UPQ23" s="187"/>
      <c r="UPR23" s="187"/>
      <c r="UPS23" s="187"/>
      <c r="UPT23" s="187"/>
      <c r="UPU23" s="187"/>
      <c r="UPV23" s="187"/>
      <c r="UPW23" s="187"/>
      <c r="UPX23" s="187"/>
      <c r="UPY23" s="187"/>
      <c r="UPZ23" s="187"/>
      <c r="UQA23" s="187"/>
      <c r="UQB23" s="187"/>
      <c r="UQC23" s="187"/>
      <c r="UQD23" s="187"/>
      <c r="UQE23" s="187"/>
      <c r="UQF23" s="187"/>
      <c r="UQG23" s="187"/>
      <c r="UQH23" s="187"/>
      <c r="UQI23" s="187"/>
      <c r="UQJ23" s="187"/>
      <c r="UQK23" s="187"/>
      <c r="UQL23" s="187"/>
      <c r="UQM23" s="187"/>
      <c r="UQN23" s="187"/>
      <c r="UQO23" s="187"/>
      <c r="UQP23" s="187"/>
      <c r="UQQ23" s="187"/>
      <c r="UQR23" s="187"/>
      <c r="UQS23" s="187"/>
      <c r="UQT23" s="187"/>
      <c r="UQU23" s="187"/>
      <c r="UQV23" s="187"/>
      <c r="UQW23" s="187"/>
      <c r="UQX23" s="187"/>
      <c r="UQY23" s="187"/>
      <c r="UQZ23" s="187"/>
      <c r="URA23" s="187"/>
      <c r="URB23" s="187"/>
      <c r="URC23" s="187"/>
      <c r="URD23" s="187"/>
      <c r="URE23" s="187"/>
      <c r="URF23" s="187"/>
      <c r="URG23" s="187"/>
      <c r="URH23" s="187"/>
      <c r="URI23" s="187"/>
      <c r="URJ23" s="187"/>
      <c r="URK23" s="187"/>
      <c r="URL23" s="187"/>
      <c r="URM23" s="187"/>
      <c r="URN23" s="187"/>
      <c r="URO23" s="187"/>
      <c r="URP23" s="187"/>
      <c r="URQ23" s="187"/>
      <c r="URR23" s="187"/>
      <c r="URS23" s="187"/>
      <c r="URT23" s="187"/>
      <c r="URU23" s="187"/>
      <c r="URV23" s="187"/>
      <c r="URW23" s="187"/>
      <c r="URX23" s="187"/>
      <c r="URY23" s="187"/>
      <c r="URZ23" s="187"/>
      <c r="USA23" s="187"/>
      <c r="USB23" s="187"/>
      <c r="USC23" s="187"/>
      <c r="USD23" s="187"/>
      <c r="USE23" s="187"/>
      <c r="USF23" s="187"/>
      <c r="USG23" s="187"/>
      <c r="USH23" s="187"/>
      <c r="USI23" s="187"/>
      <c r="USJ23" s="187"/>
      <c r="USK23" s="187"/>
      <c r="USL23" s="187"/>
      <c r="USM23" s="187"/>
      <c r="USN23" s="187"/>
      <c r="USO23" s="187"/>
      <c r="USP23" s="187"/>
      <c r="USQ23" s="187"/>
      <c r="USR23" s="187"/>
      <c r="USS23" s="187"/>
      <c r="UST23" s="187"/>
      <c r="USU23" s="187"/>
      <c r="USV23" s="187"/>
      <c r="USW23" s="187"/>
      <c r="USX23" s="187"/>
      <c r="USY23" s="187"/>
      <c r="USZ23" s="187"/>
      <c r="UTA23" s="187"/>
      <c r="UTB23" s="187"/>
      <c r="UTC23" s="187"/>
      <c r="UTD23" s="187"/>
      <c r="UTE23" s="187"/>
      <c r="UTF23" s="187"/>
      <c r="UTG23" s="187"/>
      <c r="UTH23" s="187"/>
      <c r="UTI23" s="187"/>
      <c r="UTJ23" s="187"/>
      <c r="UTK23" s="187"/>
      <c r="UTL23" s="187"/>
      <c r="UTM23" s="187"/>
      <c r="UTN23" s="187"/>
      <c r="UTO23" s="187"/>
      <c r="UTP23" s="187"/>
      <c r="UTQ23" s="187"/>
      <c r="UTR23" s="187"/>
      <c r="UTS23" s="187"/>
      <c r="UTT23" s="187"/>
      <c r="UTU23" s="187"/>
      <c r="UTV23" s="187"/>
      <c r="UTW23" s="187"/>
      <c r="UTX23" s="187"/>
      <c r="UTY23" s="187"/>
      <c r="UTZ23" s="187"/>
      <c r="UUA23" s="187"/>
      <c r="UUB23" s="187"/>
      <c r="UUC23" s="187"/>
      <c r="UUD23" s="187"/>
      <c r="UUE23" s="187"/>
      <c r="UUF23" s="187"/>
      <c r="UUG23" s="187"/>
      <c r="UUH23" s="187"/>
      <c r="UUI23" s="187"/>
      <c r="UUJ23" s="187"/>
      <c r="UUK23" s="187"/>
      <c r="UUL23" s="187"/>
      <c r="UUM23" s="187"/>
      <c r="UUN23" s="187"/>
      <c r="UUO23" s="187"/>
      <c r="UUP23" s="187"/>
      <c r="UUQ23" s="187"/>
      <c r="UUR23" s="187"/>
      <c r="UUS23" s="187"/>
      <c r="UUT23" s="187"/>
      <c r="UUU23" s="187"/>
      <c r="UUV23" s="187"/>
      <c r="UUW23" s="187"/>
      <c r="UUX23" s="187"/>
      <c r="UUY23" s="187"/>
      <c r="UUZ23" s="187"/>
      <c r="UVA23" s="187"/>
      <c r="UVB23" s="187"/>
      <c r="UVC23" s="187"/>
      <c r="UVD23" s="187"/>
      <c r="UVE23" s="187"/>
      <c r="UVF23" s="187"/>
      <c r="UVG23" s="187"/>
      <c r="UVH23" s="187"/>
      <c r="UVI23" s="187"/>
      <c r="UVJ23" s="187"/>
      <c r="UVK23" s="187"/>
      <c r="UVL23" s="187"/>
      <c r="UVM23" s="187"/>
      <c r="UVN23" s="187"/>
      <c r="UVO23" s="187"/>
      <c r="UVP23" s="187"/>
      <c r="UVQ23" s="187"/>
      <c r="UVR23" s="187"/>
      <c r="UVS23" s="187"/>
      <c r="UVT23" s="187"/>
      <c r="UVU23" s="187"/>
      <c r="UVV23" s="187"/>
      <c r="UVW23" s="187"/>
      <c r="UVX23" s="187"/>
      <c r="UVY23" s="187"/>
      <c r="UVZ23" s="187"/>
      <c r="UWA23" s="187"/>
      <c r="UWB23" s="187"/>
      <c r="UWC23" s="187"/>
      <c r="UWD23" s="187"/>
      <c r="UWE23" s="187"/>
      <c r="UWF23" s="187"/>
      <c r="UWG23" s="187"/>
      <c r="UWH23" s="187"/>
      <c r="UWI23" s="187"/>
      <c r="UWJ23" s="187"/>
      <c r="UWK23" s="187"/>
      <c r="UWL23" s="187"/>
      <c r="UWM23" s="187"/>
      <c r="UWN23" s="187"/>
      <c r="UWO23" s="187"/>
      <c r="UWP23" s="187"/>
      <c r="UWQ23" s="187"/>
      <c r="UWR23" s="187"/>
      <c r="UWS23" s="187"/>
      <c r="UWT23" s="187"/>
      <c r="UWU23" s="187"/>
      <c r="UWV23" s="187"/>
      <c r="UWW23" s="187"/>
      <c r="UWX23" s="187"/>
      <c r="UWY23" s="187"/>
      <c r="UWZ23" s="187"/>
      <c r="UXA23" s="187"/>
      <c r="UXB23" s="187"/>
      <c r="UXC23" s="187"/>
      <c r="UXD23" s="187"/>
      <c r="UXE23" s="187"/>
      <c r="UXF23" s="187"/>
      <c r="UXG23" s="187"/>
      <c r="UXH23" s="187"/>
      <c r="UXI23" s="187"/>
      <c r="UXJ23" s="187"/>
      <c r="UXK23" s="187"/>
      <c r="UXL23" s="187"/>
      <c r="UXM23" s="187"/>
      <c r="UXN23" s="187"/>
      <c r="UXO23" s="187"/>
      <c r="UXP23" s="187"/>
      <c r="UXQ23" s="187"/>
      <c r="UXR23" s="187"/>
      <c r="UXS23" s="187"/>
      <c r="UXT23" s="187"/>
      <c r="UXU23" s="187"/>
      <c r="UXV23" s="187"/>
      <c r="UXW23" s="187"/>
      <c r="UXX23" s="187"/>
      <c r="UXY23" s="187"/>
      <c r="UXZ23" s="187"/>
      <c r="UYA23" s="187"/>
      <c r="UYB23" s="187"/>
      <c r="UYC23" s="187"/>
      <c r="UYD23" s="187"/>
      <c r="UYE23" s="187"/>
      <c r="UYF23" s="187"/>
      <c r="UYG23" s="187"/>
      <c r="UYH23" s="187"/>
      <c r="UYI23" s="187"/>
      <c r="UYJ23" s="187"/>
      <c r="UYK23" s="187"/>
      <c r="UYL23" s="187"/>
      <c r="UYM23" s="187"/>
      <c r="UYN23" s="187"/>
      <c r="UYO23" s="187"/>
      <c r="UYP23" s="187"/>
      <c r="UYQ23" s="187"/>
      <c r="UYR23" s="187"/>
      <c r="UYS23" s="187"/>
      <c r="UYT23" s="187"/>
      <c r="UYU23" s="187"/>
      <c r="UYV23" s="187"/>
      <c r="UYW23" s="187"/>
      <c r="UYX23" s="187"/>
      <c r="UYY23" s="187"/>
      <c r="UYZ23" s="187"/>
      <c r="UZA23" s="187"/>
      <c r="UZB23" s="187"/>
      <c r="UZC23" s="187"/>
      <c r="UZD23" s="187"/>
      <c r="UZE23" s="187"/>
      <c r="UZF23" s="187"/>
      <c r="UZG23" s="187"/>
      <c r="UZH23" s="187"/>
      <c r="UZI23" s="187"/>
      <c r="UZJ23" s="187"/>
      <c r="UZK23" s="187"/>
      <c r="UZL23" s="187"/>
      <c r="UZM23" s="187"/>
      <c r="UZN23" s="187"/>
      <c r="UZO23" s="187"/>
      <c r="UZP23" s="187"/>
      <c r="UZQ23" s="187"/>
      <c r="UZR23" s="187"/>
      <c r="UZS23" s="187"/>
      <c r="UZT23" s="187"/>
      <c r="UZU23" s="187"/>
      <c r="UZV23" s="187"/>
      <c r="UZW23" s="187"/>
      <c r="UZX23" s="187"/>
      <c r="UZY23" s="187"/>
      <c r="UZZ23" s="187"/>
      <c r="VAA23" s="187"/>
      <c r="VAB23" s="187"/>
      <c r="VAC23" s="187"/>
      <c r="VAD23" s="187"/>
      <c r="VAE23" s="187"/>
      <c r="VAF23" s="187"/>
      <c r="VAG23" s="187"/>
      <c r="VAH23" s="187"/>
      <c r="VAI23" s="187"/>
      <c r="VAJ23" s="187"/>
      <c r="VAK23" s="187"/>
      <c r="VAL23" s="187"/>
      <c r="VAM23" s="187"/>
      <c r="VAN23" s="187"/>
      <c r="VAO23" s="187"/>
      <c r="VAP23" s="187"/>
      <c r="VAQ23" s="187"/>
      <c r="VAR23" s="187"/>
      <c r="VAS23" s="187"/>
      <c r="VAT23" s="187"/>
      <c r="VAU23" s="187"/>
      <c r="VAV23" s="187"/>
      <c r="VAW23" s="187"/>
      <c r="VAX23" s="187"/>
      <c r="VAY23" s="187"/>
      <c r="VAZ23" s="187"/>
      <c r="VBA23" s="187"/>
      <c r="VBB23" s="187"/>
      <c r="VBC23" s="187"/>
      <c r="VBD23" s="187"/>
      <c r="VBE23" s="187"/>
      <c r="VBF23" s="187"/>
      <c r="VBG23" s="187"/>
      <c r="VBH23" s="187"/>
      <c r="VBI23" s="187"/>
      <c r="VBJ23" s="187"/>
      <c r="VBK23" s="187"/>
      <c r="VBL23" s="187"/>
      <c r="VBM23" s="187"/>
      <c r="VBN23" s="187"/>
      <c r="VBO23" s="187"/>
      <c r="VBP23" s="187"/>
      <c r="VBQ23" s="187"/>
      <c r="VBR23" s="187"/>
      <c r="VBS23" s="187"/>
      <c r="VBT23" s="187"/>
      <c r="VBU23" s="187"/>
      <c r="VBV23" s="187"/>
      <c r="VBW23" s="187"/>
      <c r="VBX23" s="187"/>
      <c r="VBY23" s="187"/>
      <c r="VBZ23" s="187"/>
      <c r="VCA23" s="187"/>
      <c r="VCB23" s="187"/>
      <c r="VCC23" s="187"/>
      <c r="VCD23" s="187"/>
      <c r="VCE23" s="187"/>
      <c r="VCF23" s="187"/>
      <c r="VCG23" s="187"/>
      <c r="VCH23" s="187"/>
      <c r="VCI23" s="187"/>
      <c r="VCJ23" s="187"/>
      <c r="VCK23" s="187"/>
      <c r="VCL23" s="187"/>
      <c r="VCM23" s="187"/>
      <c r="VCN23" s="187"/>
      <c r="VCO23" s="187"/>
      <c r="VCP23" s="187"/>
      <c r="VCQ23" s="187"/>
      <c r="VCR23" s="187"/>
      <c r="VCS23" s="187"/>
      <c r="VCT23" s="187"/>
      <c r="VCU23" s="187"/>
      <c r="VCV23" s="187"/>
      <c r="VCW23" s="187"/>
      <c r="VCX23" s="187"/>
      <c r="VCY23" s="187"/>
      <c r="VCZ23" s="187"/>
      <c r="VDA23" s="187"/>
      <c r="VDB23" s="187"/>
      <c r="VDC23" s="187"/>
      <c r="VDD23" s="187"/>
      <c r="VDE23" s="187"/>
      <c r="VDF23" s="187"/>
      <c r="VDG23" s="187"/>
      <c r="VDH23" s="187"/>
      <c r="VDI23" s="187"/>
      <c r="VDJ23" s="187"/>
      <c r="VDK23" s="187"/>
      <c r="VDL23" s="187"/>
      <c r="VDM23" s="187"/>
      <c r="VDN23" s="187"/>
      <c r="VDO23" s="187"/>
      <c r="VDP23" s="187"/>
      <c r="VDQ23" s="187"/>
      <c r="VDR23" s="187"/>
      <c r="VDS23" s="187"/>
      <c r="VDT23" s="187"/>
      <c r="VDU23" s="187"/>
      <c r="VDV23" s="187"/>
      <c r="VDW23" s="187"/>
      <c r="VDX23" s="187"/>
      <c r="VDY23" s="187"/>
      <c r="VDZ23" s="187"/>
      <c r="VEA23" s="187"/>
      <c r="VEB23" s="187"/>
      <c r="VEC23" s="187"/>
      <c r="VED23" s="187"/>
      <c r="VEE23" s="187"/>
      <c r="VEF23" s="187"/>
      <c r="VEG23" s="187"/>
      <c r="VEH23" s="187"/>
      <c r="VEI23" s="187"/>
      <c r="VEJ23" s="187"/>
      <c r="VEK23" s="187"/>
      <c r="VEL23" s="187"/>
      <c r="VEM23" s="187"/>
      <c r="VEN23" s="187"/>
      <c r="VEO23" s="187"/>
      <c r="VEP23" s="187"/>
      <c r="VEQ23" s="187"/>
      <c r="VER23" s="187"/>
      <c r="VES23" s="187"/>
      <c r="VET23" s="187"/>
      <c r="VEU23" s="187"/>
      <c r="VEV23" s="187"/>
      <c r="VEW23" s="187"/>
      <c r="VEX23" s="187"/>
      <c r="VEY23" s="187"/>
      <c r="VEZ23" s="187"/>
      <c r="VFA23" s="187"/>
      <c r="VFB23" s="187"/>
      <c r="VFC23" s="187"/>
      <c r="VFD23" s="187"/>
      <c r="VFE23" s="187"/>
      <c r="VFF23" s="187"/>
      <c r="VFG23" s="187"/>
      <c r="VFH23" s="187"/>
      <c r="VFI23" s="187"/>
      <c r="VFJ23" s="187"/>
      <c r="VFK23" s="187"/>
      <c r="VFL23" s="187"/>
      <c r="VFM23" s="187"/>
      <c r="VFN23" s="187"/>
      <c r="VFO23" s="187"/>
      <c r="VFP23" s="187"/>
      <c r="VFQ23" s="187"/>
      <c r="VFR23" s="187"/>
      <c r="VFS23" s="187"/>
      <c r="VFT23" s="187"/>
      <c r="VFU23" s="187"/>
      <c r="VFV23" s="187"/>
      <c r="VFW23" s="187"/>
      <c r="VFX23" s="187"/>
      <c r="VFY23" s="187"/>
      <c r="VFZ23" s="187"/>
      <c r="VGA23" s="187"/>
      <c r="VGB23" s="187"/>
      <c r="VGC23" s="187"/>
      <c r="VGD23" s="187"/>
      <c r="VGE23" s="187"/>
      <c r="VGF23" s="187"/>
      <c r="VGG23" s="187"/>
      <c r="VGH23" s="187"/>
      <c r="VGI23" s="187"/>
      <c r="VGJ23" s="187"/>
      <c r="VGK23" s="187"/>
      <c r="VGL23" s="187"/>
      <c r="VGM23" s="187"/>
      <c r="VGN23" s="187"/>
      <c r="VGO23" s="187"/>
      <c r="VGP23" s="187"/>
      <c r="VGQ23" s="187"/>
      <c r="VGR23" s="187"/>
      <c r="VGS23" s="187"/>
      <c r="VGT23" s="187"/>
      <c r="VGU23" s="187"/>
      <c r="VGV23" s="187"/>
      <c r="VGW23" s="187"/>
      <c r="VGX23" s="187"/>
      <c r="VGY23" s="187"/>
      <c r="VGZ23" s="187"/>
      <c r="VHA23" s="187"/>
      <c r="VHB23" s="187"/>
      <c r="VHC23" s="187"/>
      <c r="VHD23" s="187"/>
      <c r="VHE23" s="187"/>
      <c r="VHF23" s="187"/>
      <c r="VHG23" s="187"/>
      <c r="VHH23" s="187"/>
      <c r="VHI23" s="187"/>
      <c r="VHJ23" s="187"/>
      <c r="VHK23" s="187"/>
      <c r="VHL23" s="187"/>
      <c r="VHM23" s="187"/>
      <c r="VHN23" s="187"/>
      <c r="VHO23" s="187"/>
      <c r="VHP23" s="187"/>
      <c r="VHQ23" s="187"/>
      <c r="VHR23" s="187"/>
      <c r="VHS23" s="187"/>
      <c r="VHT23" s="187"/>
      <c r="VHU23" s="187"/>
      <c r="VHV23" s="187"/>
      <c r="VHW23" s="187"/>
      <c r="VHX23" s="187"/>
      <c r="VHY23" s="187"/>
      <c r="VHZ23" s="187"/>
      <c r="VIA23" s="187"/>
      <c r="VIB23" s="187"/>
      <c r="VIC23" s="187"/>
      <c r="VID23" s="187"/>
      <c r="VIE23" s="187"/>
      <c r="VIF23" s="187"/>
      <c r="VIG23" s="187"/>
      <c r="VIH23" s="187"/>
      <c r="VII23" s="187"/>
      <c r="VIJ23" s="187"/>
      <c r="VIK23" s="187"/>
      <c r="VIL23" s="187"/>
      <c r="VIM23" s="187"/>
      <c r="VIN23" s="187"/>
      <c r="VIO23" s="187"/>
      <c r="VIP23" s="187"/>
      <c r="VIQ23" s="187"/>
      <c r="VIR23" s="187"/>
      <c r="VIS23" s="187"/>
      <c r="VIT23" s="187"/>
      <c r="VIU23" s="187"/>
      <c r="VIV23" s="187"/>
      <c r="VIW23" s="187"/>
      <c r="VIX23" s="187"/>
      <c r="VIY23" s="187"/>
      <c r="VIZ23" s="187"/>
      <c r="VJA23" s="187"/>
      <c r="VJB23" s="187"/>
      <c r="VJC23" s="187"/>
      <c r="VJD23" s="187"/>
      <c r="VJE23" s="187"/>
      <c r="VJF23" s="187"/>
      <c r="VJG23" s="187"/>
      <c r="VJH23" s="187"/>
      <c r="VJI23" s="187"/>
      <c r="VJJ23" s="187"/>
      <c r="VJK23" s="187"/>
      <c r="VJL23" s="187"/>
      <c r="VJM23" s="187"/>
      <c r="VJN23" s="187"/>
      <c r="VJO23" s="187"/>
      <c r="VJP23" s="187"/>
      <c r="VJQ23" s="187"/>
      <c r="VJR23" s="187"/>
      <c r="VJS23" s="187"/>
      <c r="VJT23" s="187"/>
      <c r="VJU23" s="187"/>
      <c r="VJV23" s="187"/>
      <c r="VJW23" s="187"/>
      <c r="VJX23" s="187"/>
      <c r="VJY23" s="187"/>
      <c r="VJZ23" s="187"/>
      <c r="VKA23" s="187"/>
      <c r="VKB23" s="187"/>
      <c r="VKC23" s="187"/>
      <c r="VKD23" s="187"/>
      <c r="VKE23" s="187"/>
      <c r="VKF23" s="187"/>
      <c r="VKG23" s="187"/>
      <c r="VKH23" s="187"/>
      <c r="VKI23" s="187"/>
      <c r="VKJ23" s="187"/>
      <c r="VKK23" s="187"/>
      <c r="VKL23" s="187"/>
      <c r="VKM23" s="187"/>
      <c r="VKN23" s="187"/>
      <c r="VKO23" s="187"/>
      <c r="VKP23" s="187"/>
      <c r="VKQ23" s="187"/>
      <c r="VKR23" s="187"/>
      <c r="VKS23" s="187"/>
      <c r="VKT23" s="187"/>
      <c r="VKU23" s="187"/>
      <c r="VKV23" s="187"/>
      <c r="VKW23" s="187"/>
      <c r="VKX23" s="187"/>
      <c r="VKY23" s="187"/>
      <c r="VKZ23" s="187"/>
      <c r="VLA23" s="187"/>
      <c r="VLB23" s="187"/>
      <c r="VLC23" s="187"/>
      <c r="VLD23" s="187"/>
      <c r="VLE23" s="187"/>
      <c r="VLF23" s="187"/>
      <c r="VLG23" s="187"/>
      <c r="VLH23" s="187"/>
      <c r="VLI23" s="187"/>
      <c r="VLJ23" s="187"/>
      <c r="VLK23" s="187"/>
      <c r="VLL23" s="187"/>
      <c r="VLM23" s="187"/>
      <c r="VLN23" s="187"/>
      <c r="VLO23" s="187"/>
      <c r="VLP23" s="187"/>
      <c r="VLQ23" s="187"/>
      <c r="VLR23" s="187"/>
      <c r="VLS23" s="187"/>
      <c r="VLT23" s="187"/>
      <c r="VLU23" s="187"/>
      <c r="VLV23" s="187"/>
      <c r="VLW23" s="187"/>
      <c r="VLX23" s="187"/>
      <c r="VLY23" s="187"/>
      <c r="VLZ23" s="187"/>
      <c r="VMA23" s="187"/>
      <c r="VMB23" s="187"/>
      <c r="VMC23" s="187"/>
      <c r="VMD23" s="187"/>
      <c r="VME23" s="187"/>
      <c r="VMF23" s="187"/>
      <c r="VMG23" s="187"/>
      <c r="VMH23" s="187"/>
      <c r="VMI23" s="187"/>
      <c r="VMJ23" s="187"/>
      <c r="VMK23" s="187"/>
      <c r="VML23" s="187"/>
      <c r="VMM23" s="187"/>
      <c r="VMN23" s="187"/>
      <c r="VMO23" s="187"/>
      <c r="VMP23" s="187"/>
      <c r="VMQ23" s="187"/>
      <c r="VMR23" s="187"/>
      <c r="VMS23" s="187"/>
      <c r="VMT23" s="187"/>
      <c r="VMU23" s="187"/>
      <c r="VMV23" s="187"/>
      <c r="VMW23" s="187"/>
      <c r="VMX23" s="187"/>
      <c r="VMY23" s="187"/>
      <c r="VMZ23" s="187"/>
      <c r="VNA23" s="187"/>
      <c r="VNB23" s="187"/>
      <c r="VNC23" s="187"/>
      <c r="VND23" s="187"/>
      <c r="VNE23" s="187"/>
      <c r="VNF23" s="187"/>
      <c r="VNG23" s="187"/>
      <c r="VNH23" s="187"/>
      <c r="VNI23" s="187"/>
      <c r="VNJ23" s="187"/>
      <c r="VNK23" s="187"/>
      <c r="VNL23" s="187"/>
      <c r="VNM23" s="187"/>
      <c r="VNN23" s="187"/>
      <c r="VNO23" s="187"/>
      <c r="VNP23" s="187"/>
      <c r="VNQ23" s="187"/>
      <c r="VNR23" s="187"/>
      <c r="VNS23" s="187"/>
      <c r="VNT23" s="187"/>
      <c r="VNU23" s="187"/>
      <c r="VNV23" s="187"/>
      <c r="VNW23" s="187"/>
      <c r="VNX23" s="187"/>
      <c r="VNY23" s="187"/>
      <c r="VNZ23" s="187"/>
      <c r="VOA23" s="187"/>
      <c r="VOB23" s="187"/>
      <c r="VOC23" s="187"/>
      <c r="VOD23" s="187"/>
      <c r="VOE23" s="187"/>
      <c r="VOF23" s="187"/>
      <c r="VOG23" s="187"/>
      <c r="VOH23" s="187"/>
      <c r="VOI23" s="187"/>
      <c r="VOJ23" s="187"/>
      <c r="VOK23" s="187"/>
      <c r="VOL23" s="187"/>
      <c r="VOM23" s="187"/>
      <c r="VON23" s="187"/>
      <c r="VOO23" s="187"/>
      <c r="VOP23" s="187"/>
      <c r="VOQ23" s="187"/>
      <c r="VOR23" s="187"/>
      <c r="VOS23" s="187"/>
      <c r="VOT23" s="187"/>
      <c r="VOU23" s="187"/>
      <c r="VOV23" s="187"/>
      <c r="VOW23" s="187"/>
      <c r="VOX23" s="187"/>
      <c r="VOY23" s="187"/>
      <c r="VOZ23" s="187"/>
      <c r="VPA23" s="187"/>
      <c r="VPB23" s="187"/>
      <c r="VPC23" s="187"/>
      <c r="VPD23" s="187"/>
      <c r="VPE23" s="187"/>
      <c r="VPF23" s="187"/>
      <c r="VPG23" s="187"/>
      <c r="VPH23" s="187"/>
      <c r="VPI23" s="187"/>
      <c r="VPJ23" s="187"/>
      <c r="VPK23" s="187"/>
      <c r="VPL23" s="187"/>
      <c r="VPM23" s="187"/>
      <c r="VPN23" s="187"/>
      <c r="VPO23" s="187"/>
      <c r="VPP23" s="187"/>
      <c r="VPQ23" s="187"/>
      <c r="VPR23" s="187"/>
      <c r="VPS23" s="187"/>
      <c r="VPT23" s="187"/>
      <c r="VPU23" s="187"/>
      <c r="VPV23" s="187"/>
      <c r="VPW23" s="187"/>
      <c r="VPX23" s="187"/>
      <c r="VPY23" s="187"/>
      <c r="VPZ23" s="187"/>
      <c r="VQA23" s="187"/>
      <c r="VQB23" s="187"/>
      <c r="VQC23" s="187"/>
      <c r="VQD23" s="187"/>
      <c r="VQE23" s="187"/>
      <c r="VQF23" s="187"/>
      <c r="VQG23" s="187"/>
      <c r="VQH23" s="187"/>
      <c r="VQI23" s="187"/>
      <c r="VQJ23" s="187"/>
      <c r="VQK23" s="187"/>
      <c r="VQL23" s="187"/>
      <c r="VQM23" s="187"/>
      <c r="VQN23" s="187"/>
      <c r="VQO23" s="187"/>
      <c r="VQP23" s="187"/>
      <c r="VQQ23" s="187"/>
      <c r="VQR23" s="187"/>
      <c r="VQS23" s="187"/>
      <c r="VQT23" s="187"/>
      <c r="VQU23" s="187"/>
      <c r="VQV23" s="187"/>
      <c r="VQW23" s="187"/>
      <c r="VQX23" s="187"/>
      <c r="VQY23" s="187"/>
      <c r="VQZ23" s="187"/>
      <c r="VRA23" s="187"/>
      <c r="VRB23" s="187"/>
      <c r="VRC23" s="187"/>
      <c r="VRD23" s="187"/>
      <c r="VRE23" s="187"/>
      <c r="VRF23" s="187"/>
      <c r="VRG23" s="187"/>
      <c r="VRH23" s="187"/>
      <c r="VRI23" s="187"/>
      <c r="VRJ23" s="187"/>
      <c r="VRK23" s="187"/>
      <c r="VRL23" s="187"/>
      <c r="VRM23" s="187"/>
      <c r="VRN23" s="187"/>
      <c r="VRO23" s="187"/>
      <c r="VRP23" s="187"/>
      <c r="VRQ23" s="187"/>
      <c r="VRR23" s="187"/>
      <c r="VRS23" s="187"/>
      <c r="VRT23" s="187"/>
      <c r="VRU23" s="187"/>
      <c r="VRV23" s="187"/>
      <c r="VRW23" s="187"/>
      <c r="VRX23" s="187"/>
      <c r="VRY23" s="187"/>
      <c r="VRZ23" s="187"/>
      <c r="VSA23" s="187"/>
      <c r="VSB23" s="187"/>
      <c r="VSC23" s="187"/>
      <c r="VSD23" s="187"/>
      <c r="VSE23" s="187"/>
      <c r="VSF23" s="187"/>
      <c r="VSG23" s="187"/>
      <c r="VSH23" s="187"/>
      <c r="VSI23" s="187"/>
      <c r="VSJ23" s="187"/>
      <c r="VSK23" s="187"/>
      <c r="VSL23" s="187"/>
      <c r="VSM23" s="187"/>
      <c r="VSN23" s="187"/>
      <c r="VSO23" s="187"/>
      <c r="VSP23" s="187"/>
      <c r="VSQ23" s="187"/>
      <c r="VSR23" s="187"/>
      <c r="VSS23" s="187"/>
      <c r="VST23" s="187"/>
      <c r="VSU23" s="187"/>
      <c r="VSV23" s="187"/>
      <c r="VSW23" s="187"/>
      <c r="VSX23" s="187"/>
      <c r="VSY23" s="187"/>
      <c r="VSZ23" s="187"/>
      <c r="VTA23" s="187"/>
      <c r="VTB23" s="187"/>
      <c r="VTC23" s="187"/>
      <c r="VTD23" s="187"/>
      <c r="VTE23" s="187"/>
      <c r="VTF23" s="187"/>
      <c r="VTG23" s="187"/>
      <c r="VTH23" s="187"/>
      <c r="VTI23" s="187"/>
      <c r="VTJ23" s="187"/>
      <c r="VTK23" s="187"/>
      <c r="VTL23" s="187"/>
      <c r="VTM23" s="187"/>
      <c r="VTN23" s="187"/>
      <c r="VTO23" s="187"/>
      <c r="VTP23" s="187"/>
      <c r="VTQ23" s="187"/>
      <c r="VTR23" s="187"/>
      <c r="VTS23" s="187"/>
      <c r="VTT23" s="187"/>
      <c r="VTU23" s="187"/>
      <c r="VTV23" s="187"/>
      <c r="VTW23" s="187"/>
      <c r="VTX23" s="187"/>
      <c r="VTY23" s="187"/>
      <c r="VTZ23" s="187"/>
      <c r="VUA23" s="187"/>
      <c r="VUB23" s="187"/>
      <c r="VUC23" s="187"/>
      <c r="VUD23" s="187"/>
      <c r="VUE23" s="187"/>
      <c r="VUF23" s="187"/>
      <c r="VUG23" s="187"/>
      <c r="VUH23" s="187"/>
      <c r="VUI23" s="187"/>
      <c r="VUJ23" s="187"/>
      <c r="VUK23" s="187"/>
      <c r="VUL23" s="187"/>
      <c r="VUM23" s="187"/>
      <c r="VUN23" s="187"/>
      <c r="VUO23" s="187"/>
      <c r="VUP23" s="187"/>
      <c r="VUQ23" s="187"/>
      <c r="VUR23" s="187"/>
      <c r="VUS23" s="187"/>
      <c r="VUT23" s="187"/>
      <c r="VUU23" s="187"/>
      <c r="VUV23" s="187"/>
      <c r="VUW23" s="187"/>
      <c r="VUX23" s="187"/>
      <c r="VUY23" s="187"/>
      <c r="VUZ23" s="187"/>
      <c r="VVA23" s="187"/>
      <c r="VVB23" s="187"/>
      <c r="VVC23" s="187"/>
      <c r="VVD23" s="187"/>
      <c r="VVE23" s="187"/>
      <c r="VVF23" s="187"/>
      <c r="VVG23" s="187"/>
      <c r="VVH23" s="187"/>
      <c r="VVI23" s="187"/>
      <c r="VVJ23" s="187"/>
      <c r="VVK23" s="187"/>
      <c r="VVL23" s="187"/>
      <c r="VVM23" s="187"/>
      <c r="VVN23" s="187"/>
      <c r="VVO23" s="187"/>
      <c r="VVP23" s="187"/>
      <c r="VVQ23" s="187"/>
      <c r="VVR23" s="187"/>
      <c r="VVS23" s="187"/>
      <c r="VVT23" s="187"/>
      <c r="VVU23" s="187"/>
      <c r="VVV23" s="187"/>
      <c r="VVW23" s="187"/>
      <c r="VVX23" s="187"/>
      <c r="VVY23" s="187"/>
      <c r="VVZ23" s="187"/>
      <c r="VWA23" s="187"/>
      <c r="VWB23" s="187"/>
      <c r="VWC23" s="187"/>
      <c r="VWD23" s="187"/>
      <c r="VWE23" s="187"/>
      <c r="VWF23" s="187"/>
      <c r="VWG23" s="187"/>
      <c r="VWH23" s="187"/>
      <c r="VWI23" s="187"/>
      <c r="VWJ23" s="187"/>
      <c r="VWK23" s="187"/>
      <c r="VWL23" s="187"/>
      <c r="VWM23" s="187"/>
      <c r="VWN23" s="187"/>
      <c r="VWO23" s="187"/>
      <c r="VWP23" s="187"/>
      <c r="VWQ23" s="187"/>
      <c r="VWR23" s="187"/>
      <c r="VWS23" s="187"/>
      <c r="VWT23" s="187"/>
      <c r="VWU23" s="187"/>
      <c r="VWV23" s="187"/>
      <c r="VWW23" s="187"/>
      <c r="VWX23" s="187"/>
      <c r="VWY23" s="187"/>
      <c r="VWZ23" s="187"/>
      <c r="VXA23" s="187"/>
      <c r="VXB23" s="187"/>
      <c r="VXC23" s="187"/>
      <c r="VXD23" s="187"/>
      <c r="VXE23" s="187"/>
      <c r="VXF23" s="187"/>
      <c r="VXG23" s="187"/>
      <c r="VXH23" s="187"/>
      <c r="VXI23" s="187"/>
      <c r="VXJ23" s="187"/>
      <c r="VXK23" s="187"/>
      <c r="VXL23" s="187"/>
      <c r="VXM23" s="187"/>
      <c r="VXN23" s="187"/>
      <c r="VXO23" s="187"/>
      <c r="VXP23" s="187"/>
      <c r="VXQ23" s="187"/>
      <c r="VXR23" s="187"/>
      <c r="VXS23" s="187"/>
      <c r="VXT23" s="187"/>
      <c r="VXU23" s="187"/>
      <c r="VXV23" s="187"/>
      <c r="VXW23" s="187"/>
      <c r="VXX23" s="187"/>
      <c r="VXY23" s="187"/>
      <c r="VXZ23" s="187"/>
      <c r="VYA23" s="187"/>
      <c r="VYB23" s="187"/>
      <c r="VYC23" s="187"/>
      <c r="VYD23" s="187"/>
      <c r="VYE23" s="187"/>
      <c r="VYF23" s="187"/>
      <c r="VYG23" s="187"/>
      <c r="VYH23" s="187"/>
      <c r="VYI23" s="187"/>
      <c r="VYJ23" s="187"/>
      <c r="VYK23" s="187"/>
      <c r="VYL23" s="187"/>
      <c r="VYM23" s="187"/>
      <c r="VYN23" s="187"/>
      <c r="VYO23" s="187"/>
      <c r="VYP23" s="187"/>
      <c r="VYQ23" s="187"/>
      <c r="VYR23" s="187"/>
      <c r="VYS23" s="187"/>
      <c r="VYT23" s="187"/>
      <c r="VYU23" s="187"/>
      <c r="VYV23" s="187"/>
      <c r="VYW23" s="187"/>
      <c r="VYX23" s="187"/>
      <c r="VYY23" s="187"/>
      <c r="VYZ23" s="187"/>
      <c r="VZA23" s="187"/>
      <c r="VZB23" s="187"/>
      <c r="VZC23" s="187"/>
      <c r="VZD23" s="187"/>
      <c r="VZE23" s="187"/>
      <c r="VZF23" s="187"/>
      <c r="VZG23" s="187"/>
      <c r="VZH23" s="187"/>
      <c r="VZI23" s="187"/>
      <c r="VZJ23" s="187"/>
      <c r="VZK23" s="187"/>
      <c r="VZL23" s="187"/>
      <c r="VZM23" s="187"/>
      <c r="VZN23" s="187"/>
      <c r="VZO23" s="187"/>
      <c r="VZP23" s="187"/>
      <c r="VZQ23" s="187"/>
      <c r="VZR23" s="187"/>
      <c r="VZS23" s="187"/>
      <c r="VZT23" s="187"/>
      <c r="VZU23" s="187"/>
      <c r="VZV23" s="187"/>
      <c r="VZW23" s="187"/>
      <c r="VZX23" s="187"/>
      <c r="VZY23" s="187"/>
      <c r="VZZ23" s="187"/>
      <c r="WAA23" s="187"/>
      <c r="WAB23" s="187"/>
      <c r="WAC23" s="187"/>
      <c r="WAD23" s="187"/>
      <c r="WAE23" s="187"/>
      <c r="WAF23" s="187"/>
      <c r="WAG23" s="187"/>
      <c r="WAH23" s="187"/>
      <c r="WAI23" s="187"/>
      <c r="WAJ23" s="187"/>
      <c r="WAK23" s="187"/>
      <c r="WAL23" s="187"/>
      <c r="WAM23" s="187"/>
      <c r="WAN23" s="187"/>
      <c r="WAO23" s="187"/>
      <c r="WAP23" s="187"/>
      <c r="WAQ23" s="187"/>
      <c r="WAR23" s="187"/>
      <c r="WAS23" s="187"/>
      <c r="WAT23" s="187"/>
      <c r="WAU23" s="187"/>
      <c r="WAV23" s="187"/>
      <c r="WAW23" s="187"/>
      <c r="WAX23" s="187"/>
      <c r="WAY23" s="187"/>
      <c r="WAZ23" s="187"/>
      <c r="WBA23" s="187"/>
      <c r="WBB23" s="187"/>
      <c r="WBC23" s="187"/>
      <c r="WBD23" s="187"/>
      <c r="WBE23" s="187"/>
      <c r="WBF23" s="187"/>
      <c r="WBG23" s="187"/>
      <c r="WBH23" s="187"/>
      <c r="WBI23" s="187"/>
      <c r="WBJ23" s="187"/>
      <c r="WBK23" s="187"/>
      <c r="WBL23" s="187"/>
      <c r="WBM23" s="187"/>
      <c r="WBN23" s="187"/>
      <c r="WBO23" s="187"/>
      <c r="WBP23" s="187"/>
      <c r="WBQ23" s="187"/>
      <c r="WBR23" s="187"/>
      <c r="WBS23" s="187"/>
      <c r="WBT23" s="187"/>
      <c r="WBU23" s="187"/>
      <c r="WBV23" s="187"/>
      <c r="WBW23" s="187"/>
      <c r="WBX23" s="187"/>
      <c r="WBY23" s="187"/>
      <c r="WBZ23" s="187"/>
      <c r="WCA23" s="187"/>
      <c r="WCB23" s="187"/>
      <c r="WCC23" s="187"/>
      <c r="WCD23" s="187"/>
      <c r="WCE23" s="187"/>
      <c r="WCF23" s="187"/>
      <c r="WCG23" s="187"/>
      <c r="WCH23" s="187"/>
      <c r="WCI23" s="187"/>
      <c r="WCJ23" s="187"/>
      <c r="WCK23" s="187"/>
      <c r="WCL23" s="187"/>
      <c r="WCM23" s="187"/>
      <c r="WCN23" s="187"/>
      <c r="WCO23" s="187"/>
      <c r="WCP23" s="187"/>
      <c r="WCQ23" s="187"/>
      <c r="WCR23" s="187"/>
      <c r="WCS23" s="187"/>
      <c r="WCT23" s="187"/>
      <c r="WCU23" s="187"/>
      <c r="WCV23" s="187"/>
      <c r="WCW23" s="187"/>
      <c r="WCX23" s="187"/>
      <c r="WCY23" s="187"/>
      <c r="WCZ23" s="187"/>
      <c r="WDA23" s="187"/>
      <c r="WDB23" s="187"/>
      <c r="WDC23" s="187"/>
      <c r="WDD23" s="187"/>
      <c r="WDE23" s="187"/>
      <c r="WDF23" s="187"/>
      <c r="WDG23" s="187"/>
      <c r="WDH23" s="187"/>
      <c r="WDI23" s="187"/>
      <c r="WDJ23" s="187"/>
      <c r="WDK23" s="187"/>
      <c r="WDL23" s="187"/>
      <c r="WDM23" s="187"/>
      <c r="WDN23" s="187"/>
      <c r="WDO23" s="187"/>
      <c r="WDP23" s="187"/>
      <c r="WDQ23" s="187"/>
      <c r="WDR23" s="187"/>
      <c r="WDS23" s="187"/>
      <c r="WDT23" s="187"/>
      <c r="WDU23" s="187"/>
      <c r="WDV23" s="187"/>
      <c r="WDW23" s="187"/>
      <c r="WDX23" s="187"/>
      <c r="WDY23" s="187"/>
      <c r="WDZ23" s="187"/>
      <c r="WEA23" s="187"/>
      <c r="WEB23" s="187"/>
      <c r="WEC23" s="187"/>
      <c r="WED23" s="187"/>
      <c r="WEE23" s="187"/>
      <c r="WEF23" s="187"/>
      <c r="WEG23" s="187"/>
      <c r="WEH23" s="187"/>
      <c r="WEI23" s="187"/>
      <c r="WEJ23" s="187"/>
      <c r="WEK23" s="187"/>
      <c r="WEL23" s="187"/>
      <c r="WEM23" s="187"/>
      <c r="WEN23" s="187"/>
      <c r="WEO23" s="187"/>
      <c r="WEP23" s="187"/>
      <c r="WEQ23" s="187"/>
      <c r="WER23" s="187"/>
      <c r="WES23" s="187"/>
      <c r="WET23" s="187"/>
      <c r="WEU23" s="187"/>
      <c r="WEV23" s="187"/>
      <c r="WEW23" s="187"/>
      <c r="WEX23" s="187"/>
      <c r="WEY23" s="187"/>
      <c r="WEZ23" s="187"/>
      <c r="WFA23" s="187"/>
      <c r="WFB23" s="187"/>
      <c r="WFC23" s="187"/>
      <c r="WFD23" s="187"/>
      <c r="WFE23" s="187"/>
      <c r="WFF23" s="187"/>
      <c r="WFG23" s="187"/>
      <c r="WFH23" s="187"/>
      <c r="WFI23" s="187"/>
      <c r="WFJ23" s="187"/>
      <c r="WFK23" s="187"/>
      <c r="WFL23" s="187"/>
      <c r="WFM23" s="187"/>
      <c r="WFN23" s="187"/>
      <c r="WFO23" s="187"/>
      <c r="WFP23" s="187"/>
      <c r="WFQ23" s="187"/>
      <c r="WFR23" s="187"/>
      <c r="WFS23" s="187"/>
      <c r="WFT23" s="187"/>
      <c r="WFU23" s="187"/>
      <c r="WFV23" s="187"/>
      <c r="WFW23" s="187"/>
      <c r="WFX23" s="187"/>
      <c r="WFY23" s="187"/>
      <c r="WFZ23" s="187"/>
      <c r="WGA23" s="187"/>
      <c r="WGB23" s="187"/>
      <c r="WGC23" s="187"/>
      <c r="WGD23" s="187"/>
      <c r="WGE23" s="187"/>
      <c r="WGF23" s="187"/>
      <c r="WGG23" s="187"/>
      <c r="WGH23" s="187"/>
      <c r="WGI23" s="187"/>
      <c r="WGJ23" s="187"/>
      <c r="WGK23" s="187"/>
      <c r="WGL23" s="187"/>
      <c r="WGM23" s="187"/>
      <c r="WGN23" s="187"/>
      <c r="WGO23" s="187"/>
      <c r="WGP23" s="187"/>
      <c r="WGQ23" s="187"/>
      <c r="WGR23" s="187"/>
      <c r="WGS23" s="187"/>
      <c r="WGT23" s="187"/>
      <c r="WGU23" s="187"/>
      <c r="WGV23" s="187"/>
      <c r="WGW23" s="187"/>
      <c r="WGX23" s="187"/>
      <c r="WGY23" s="187"/>
      <c r="WGZ23" s="187"/>
      <c r="WHA23" s="187"/>
      <c r="WHB23" s="187"/>
      <c r="WHC23" s="187"/>
      <c r="WHD23" s="187"/>
      <c r="WHE23" s="187"/>
      <c r="WHF23" s="187"/>
      <c r="WHG23" s="187"/>
      <c r="WHH23" s="187"/>
      <c r="WHI23" s="187"/>
      <c r="WHJ23" s="187"/>
      <c r="WHK23" s="187"/>
      <c r="WHL23" s="187"/>
      <c r="WHM23" s="187"/>
      <c r="WHN23" s="187"/>
      <c r="WHO23" s="187"/>
      <c r="WHP23" s="187"/>
      <c r="WHQ23" s="187"/>
      <c r="WHR23" s="187"/>
      <c r="WHS23" s="187"/>
      <c r="WHT23" s="187"/>
      <c r="WHU23" s="187"/>
      <c r="WHV23" s="187"/>
      <c r="WHW23" s="187"/>
      <c r="WHX23" s="187"/>
      <c r="WHY23" s="187"/>
      <c r="WHZ23" s="187"/>
      <c r="WIA23" s="187"/>
      <c r="WIB23" s="187"/>
      <c r="WIC23" s="187"/>
      <c r="WID23" s="187"/>
      <c r="WIE23" s="187"/>
      <c r="WIF23" s="187"/>
      <c r="WIG23" s="187"/>
      <c r="WIH23" s="187"/>
      <c r="WII23" s="187"/>
      <c r="WIJ23" s="187"/>
      <c r="WIK23" s="187"/>
      <c r="WIL23" s="187"/>
      <c r="WIM23" s="187"/>
      <c r="WIN23" s="187"/>
      <c r="WIO23" s="187"/>
      <c r="WIP23" s="187"/>
      <c r="WIQ23" s="187"/>
      <c r="WIR23" s="187"/>
      <c r="WIS23" s="187"/>
      <c r="WIT23" s="187"/>
      <c r="WIU23" s="187"/>
      <c r="WIV23" s="187"/>
      <c r="WIW23" s="187"/>
      <c r="WIX23" s="187"/>
      <c r="WIY23" s="187"/>
      <c r="WIZ23" s="187"/>
      <c r="WJA23" s="187"/>
      <c r="WJB23" s="187"/>
      <c r="WJC23" s="187"/>
      <c r="WJD23" s="187"/>
      <c r="WJE23" s="187"/>
      <c r="WJF23" s="187"/>
      <c r="WJG23" s="187"/>
      <c r="WJH23" s="187"/>
      <c r="WJI23" s="187"/>
      <c r="WJJ23" s="187"/>
      <c r="WJK23" s="187"/>
      <c r="WJL23" s="187"/>
      <c r="WJM23" s="187"/>
      <c r="WJN23" s="187"/>
      <c r="WJO23" s="187"/>
      <c r="WJP23" s="187"/>
      <c r="WJQ23" s="187"/>
      <c r="WJR23" s="187"/>
      <c r="WJS23" s="187"/>
      <c r="WJT23" s="187"/>
      <c r="WJU23" s="187"/>
      <c r="WJV23" s="187"/>
      <c r="WJW23" s="187"/>
      <c r="WJX23" s="187"/>
      <c r="WJY23" s="187"/>
      <c r="WJZ23" s="187"/>
      <c r="WKA23" s="187"/>
      <c r="WKB23" s="187"/>
      <c r="WKC23" s="187"/>
      <c r="WKD23" s="187"/>
      <c r="WKE23" s="187"/>
      <c r="WKF23" s="187"/>
      <c r="WKG23" s="187"/>
      <c r="WKH23" s="187"/>
      <c r="WKI23" s="187"/>
      <c r="WKJ23" s="187"/>
      <c r="WKK23" s="187"/>
      <c r="WKL23" s="187"/>
      <c r="WKM23" s="187"/>
      <c r="WKN23" s="187"/>
      <c r="WKO23" s="187"/>
      <c r="WKP23" s="187"/>
      <c r="WKQ23" s="187"/>
      <c r="WKR23" s="187"/>
      <c r="WKS23" s="187"/>
      <c r="WKT23" s="187"/>
      <c r="WKU23" s="187"/>
      <c r="WKV23" s="187"/>
      <c r="WKW23" s="187"/>
      <c r="WKX23" s="187"/>
      <c r="WKY23" s="187"/>
      <c r="WKZ23" s="187"/>
      <c r="WLA23" s="187"/>
      <c r="WLB23" s="187"/>
      <c r="WLC23" s="187"/>
      <c r="WLD23" s="187"/>
      <c r="WLE23" s="187"/>
      <c r="WLF23" s="187"/>
      <c r="WLG23" s="187"/>
      <c r="WLH23" s="187"/>
      <c r="WLI23" s="187"/>
      <c r="WLJ23" s="187"/>
      <c r="WLK23" s="187"/>
      <c r="WLL23" s="187"/>
      <c r="WLM23" s="187"/>
      <c r="WLN23" s="187"/>
      <c r="WLO23" s="187"/>
      <c r="WLP23" s="187"/>
      <c r="WLQ23" s="187"/>
      <c r="WLR23" s="187"/>
      <c r="WLS23" s="187"/>
      <c r="WLT23" s="187"/>
      <c r="WLU23" s="187"/>
      <c r="WLV23" s="187"/>
      <c r="WLW23" s="187"/>
      <c r="WLX23" s="187"/>
      <c r="WLY23" s="187"/>
      <c r="WLZ23" s="187"/>
      <c r="WMA23" s="187"/>
      <c r="WMB23" s="187"/>
      <c r="WMC23" s="187"/>
      <c r="WMD23" s="187"/>
      <c r="WME23" s="187"/>
      <c r="WMF23" s="187"/>
      <c r="WMG23" s="187"/>
      <c r="WMH23" s="187"/>
      <c r="WMI23" s="187"/>
      <c r="WMJ23" s="187"/>
      <c r="WMK23" s="187"/>
      <c r="WML23" s="187"/>
      <c r="WMM23" s="187"/>
      <c r="WMN23" s="187"/>
      <c r="WMO23" s="187"/>
      <c r="WMP23" s="187"/>
      <c r="WMQ23" s="187"/>
      <c r="WMR23" s="187"/>
      <c r="WMS23" s="187"/>
      <c r="WMT23" s="187"/>
      <c r="WMU23" s="187"/>
      <c r="WMV23" s="187"/>
      <c r="WMW23" s="187"/>
      <c r="WMX23" s="187"/>
      <c r="WMY23" s="187"/>
      <c r="WMZ23" s="187"/>
      <c r="WNA23" s="187"/>
      <c r="WNB23" s="187"/>
      <c r="WNC23" s="187"/>
      <c r="WND23" s="187"/>
      <c r="WNE23" s="187"/>
      <c r="WNF23" s="187"/>
      <c r="WNG23" s="187"/>
      <c r="WNH23" s="187"/>
      <c r="WNI23" s="187"/>
      <c r="WNJ23" s="187"/>
      <c r="WNK23" s="187"/>
      <c r="WNL23" s="187"/>
      <c r="WNM23" s="187"/>
      <c r="WNN23" s="187"/>
      <c r="WNO23" s="187"/>
      <c r="WNP23" s="187"/>
      <c r="WNQ23" s="187"/>
      <c r="WNR23" s="187"/>
      <c r="WNS23" s="187"/>
      <c r="WNT23" s="187"/>
      <c r="WNU23" s="187"/>
      <c r="WNV23" s="187"/>
      <c r="WNW23" s="187"/>
      <c r="WNX23" s="187"/>
      <c r="WNY23" s="187"/>
      <c r="WNZ23" s="187"/>
      <c r="WOA23" s="187"/>
      <c r="WOB23" s="187"/>
      <c r="WOC23" s="187"/>
      <c r="WOD23" s="187"/>
      <c r="WOE23" s="187"/>
      <c r="WOF23" s="187"/>
      <c r="WOG23" s="187"/>
      <c r="WOH23" s="187"/>
      <c r="WOI23" s="187"/>
      <c r="WOJ23" s="187"/>
      <c r="WOK23" s="187"/>
      <c r="WOL23" s="187"/>
      <c r="WOM23" s="187"/>
      <c r="WON23" s="187"/>
      <c r="WOO23" s="187"/>
      <c r="WOP23" s="187"/>
      <c r="WOQ23" s="187"/>
      <c r="WOR23" s="187"/>
      <c r="WOS23" s="187"/>
      <c r="WOT23" s="187"/>
      <c r="WOU23" s="187"/>
      <c r="WOV23" s="187"/>
      <c r="WOW23" s="187"/>
      <c r="WOX23" s="187"/>
      <c r="WOY23" s="187"/>
      <c r="WOZ23" s="187"/>
      <c r="WPA23" s="187"/>
      <c r="WPB23" s="187"/>
      <c r="WPC23" s="187"/>
      <c r="WPD23" s="187"/>
      <c r="WPE23" s="187"/>
      <c r="WPF23" s="187"/>
      <c r="WPG23" s="187"/>
      <c r="WPH23" s="187"/>
      <c r="WPI23" s="187"/>
      <c r="WPJ23" s="187"/>
      <c r="WPK23" s="187"/>
      <c r="WPL23" s="187"/>
      <c r="WPM23" s="187"/>
      <c r="WPN23" s="187"/>
      <c r="WPO23" s="187"/>
      <c r="WPP23" s="187"/>
      <c r="WPQ23" s="187"/>
      <c r="WPR23" s="187"/>
      <c r="WPS23" s="187"/>
      <c r="WPT23" s="187"/>
      <c r="WPU23" s="187"/>
      <c r="WPV23" s="187"/>
      <c r="WPW23" s="187"/>
      <c r="WPX23" s="187"/>
      <c r="WPY23" s="187"/>
      <c r="WPZ23" s="187"/>
      <c r="WQA23" s="187"/>
      <c r="WQB23" s="187"/>
      <c r="WQC23" s="187"/>
      <c r="WQD23" s="187"/>
      <c r="WQE23" s="187"/>
      <c r="WQF23" s="187"/>
      <c r="WQG23" s="187"/>
      <c r="WQH23" s="187"/>
      <c r="WQI23" s="187"/>
      <c r="WQJ23" s="187"/>
      <c r="WQK23" s="187"/>
      <c r="WQL23" s="187"/>
      <c r="WQM23" s="187"/>
      <c r="WQN23" s="187"/>
      <c r="WQO23" s="187"/>
      <c r="WQP23" s="187"/>
      <c r="WQQ23" s="187"/>
      <c r="WQR23" s="187"/>
      <c r="WQS23" s="187"/>
      <c r="WQT23" s="187"/>
      <c r="WQU23" s="187"/>
      <c r="WQV23" s="187"/>
      <c r="WQW23" s="187"/>
      <c r="WQX23" s="187"/>
      <c r="WQY23" s="187"/>
      <c r="WQZ23" s="187"/>
      <c r="WRA23" s="187"/>
      <c r="WRB23" s="187"/>
      <c r="WRC23" s="187"/>
      <c r="WRD23" s="187"/>
      <c r="WRE23" s="187"/>
      <c r="WRF23" s="187"/>
      <c r="WRG23" s="187"/>
      <c r="WRH23" s="187"/>
      <c r="WRI23" s="187"/>
      <c r="WRJ23" s="187"/>
      <c r="WRK23" s="187"/>
      <c r="WRL23" s="187"/>
      <c r="WRM23" s="187"/>
      <c r="WRN23" s="187"/>
      <c r="WRO23" s="187"/>
      <c r="WRP23" s="187"/>
      <c r="WRQ23" s="187"/>
      <c r="WRR23" s="187"/>
      <c r="WRS23" s="187"/>
      <c r="WRT23" s="187"/>
      <c r="WRU23" s="187"/>
      <c r="WRV23" s="187"/>
      <c r="WRW23" s="187"/>
      <c r="WRX23" s="187"/>
      <c r="WRY23" s="187"/>
      <c r="WRZ23" s="187"/>
      <c r="WSA23" s="187"/>
      <c r="WSB23" s="187"/>
      <c r="WSC23" s="187"/>
      <c r="WSD23" s="187"/>
      <c r="WSE23" s="187"/>
      <c r="WSF23" s="187"/>
      <c r="WSG23" s="187"/>
      <c r="WSH23" s="187"/>
      <c r="WSI23" s="187"/>
      <c r="WSJ23" s="187"/>
      <c r="WSK23" s="187"/>
      <c r="WSL23" s="187"/>
      <c r="WSM23" s="187"/>
      <c r="WSN23" s="187"/>
      <c r="WSO23" s="187"/>
      <c r="WSP23" s="187"/>
      <c r="WSQ23" s="187"/>
      <c r="WSR23" s="187"/>
      <c r="WSS23" s="187"/>
      <c r="WST23" s="187"/>
      <c r="WSU23" s="187"/>
      <c r="WSV23" s="187"/>
      <c r="WSW23" s="187"/>
      <c r="WSX23" s="187"/>
      <c r="WSY23" s="187"/>
      <c r="WSZ23" s="187"/>
      <c r="WTA23" s="187"/>
      <c r="WTB23" s="187"/>
      <c r="WTC23" s="187"/>
      <c r="WTD23" s="187"/>
      <c r="WTE23" s="187"/>
      <c r="WTF23" s="187"/>
      <c r="WTG23" s="187"/>
      <c r="WTH23" s="187"/>
      <c r="WTI23" s="187"/>
      <c r="WTJ23" s="187"/>
      <c r="WTK23" s="187"/>
      <c r="WTL23" s="187"/>
      <c r="WTM23" s="187"/>
      <c r="WTN23" s="187"/>
      <c r="WTO23" s="187"/>
      <c r="WTP23" s="187"/>
      <c r="WTQ23" s="187"/>
      <c r="WTR23" s="187"/>
      <c r="WTS23" s="187"/>
      <c r="WTT23" s="187"/>
      <c r="WTU23" s="187"/>
      <c r="WTV23" s="187"/>
      <c r="WTW23" s="187"/>
      <c r="WTX23" s="187"/>
      <c r="WTY23" s="187"/>
      <c r="WTZ23" s="187"/>
      <c r="WUA23" s="187"/>
      <c r="WUB23" s="187"/>
      <c r="WUC23" s="187"/>
      <c r="WUD23" s="187"/>
      <c r="WUE23" s="187"/>
      <c r="WUF23" s="187"/>
      <c r="WUG23" s="187"/>
      <c r="WUH23" s="187"/>
      <c r="WUI23" s="187"/>
      <c r="WUJ23" s="187"/>
      <c r="WUK23" s="187"/>
      <c r="WUL23" s="187"/>
      <c r="WUM23" s="187"/>
      <c r="WUN23" s="187"/>
      <c r="WUO23" s="187"/>
      <c r="WUP23" s="187"/>
      <c r="WUQ23" s="187"/>
      <c r="WUR23" s="187"/>
      <c r="WUS23" s="187"/>
      <c r="WUT23" s="187"/>
      <c r="WUU23" s="187"/>
      <c r="WUV23" s="187"/>
      <c r="WUW23" s="187"/>
      <c r="WUX23" s="187"/>
      <c r="WUY23" s="187"/>
      <c r="WUZ23" s="187"/>
      <c r="WVA23" s="187"/>
      <c r="WVB23" s="187"/>
      <c r="WVC23" s="187"/>
      <c r="WVD23" s="187"/>
      <c r="WVE23" s="187"/>
      <c r="WVF23" s="187"/>
      <c r="WVG23" s="187"/>
      <c r="WVH23" s="187"/>
      <c r="WVI23" s="187"/>
      <c r="WVJ23" s="187"/>
      <c r="WVK23" s="187"/>
      <c r="WVL23" s="187"/>
      <c r="WVM23" s="187"/>
      <c r="WVN23" s="187"/>
      <c r="WVO23" s="187"/>
      <c r="WVP23" s="187"/>
      <c r="WVQ23" s="187"/>
      <c r="WVR23" s="187"/>
      <c r="WVS23" s="187"/>
      <c r="WVT23" s="187"/>
      <c r="WVU23" s="187"/>
      <c r="WVV23" s="187"/>
      <c r="WVW23" s="187"/>
      <c r="WVX23" s="187"/>
      <c r="WVY23" s="187"/>
      <c r="WVZ23" s="187"/>
      <c r="WWA23" s="187"/>
      <c r="WWB23" s="187"/>
      <c r="WWC23" s="187"/>
      <c r="WWD23" s="187"/>
      <c r="WWE23" s="187"/>
      <c r="WWF23" s="187"/>
      <c r="WWG23" s="187"/>
      <c r="WWH23" s="187"/>
      <c r="WWI23" s="187"/>
      <c r="WWJ23" s="187"/>
      <c r="WWK23" s="187"/>
      <c r="WWL23" s="187"/>
      <c r="WWM23" s="187"/>
      <c r="WWN23" s="187"/>
      <c r="WWO23" s="187"/>
      <c r="WWP23" s="187"/>
      <c r="WWQ23" s="187"/>
      <c r="WWR23" s="187"/>
      <c r="WWS23" s="187"/>
      <c r="WWT23" s="187"/>
      <c r="WWU23" s="187"/>
      <c r="WWV23" s="187"/>
      <c r="WWW23" s="187"/>
      <c r="WWX23" s="187"/>
      <c r="WWY23" s="187"/>
      <c r="WWZ23" s="187"/>
      <c r="WXA23" s="187"/>
      <c r="WXB23" s="187"/>
      <c r="WXC23" s="187"/>
      <c r="WXD23" s="187"/>
      <c r="WXE23" s="187"/>
      <c r="WXF23" s="187"/>
      <c r="WXG23" s="187"/>
      <c r="WXH23" s="187"/>
      <c r="WXI23" s="187"/>
      <c r="WXJ23" s="187"/>
      <c r="WXK23" s="187"/>
      <c r="WXL23" s="187"/>
      <c r="WXM23" s="187"/>
      <c r="WXN23" s="187"/>
      <c r="WXO23" s="187"/>
      <c r="WXP23" s="187"/>
      <c r="WXQ23" s="187"/>
      <c r="WXR23" s="187"/>
      <c r="WXS23" s="187"/>
      <c r="WXT23" s="187"/>
      <c r="WXU23" s="187"/>
      <c r="WXV23" s="187"/>
      <c r="WXW23" s="187"/>
      <c r="WXX23" s="187"/>
      <c r="WXY23" s="187"/>
      <c r="WXZ23" s="187"/>
      <c r="WYA23" s="187"/>
      <c r="WYB23" s="187"/>
      <c r="WYC23" s="187"/>
      <c r="WYD23" s="187"/>
      <c r="WYE23" s="187"/>
      <c r="WYF23" s="187"/>
      <c r="WYG23" s="187"/>
      <c r="WYH23" s="187"/>
      <c r="WYI23" s="187"/>
      <c r="WYJ23" s="187"/>
      <c r="WYK23" s="187"/>
      <c r="WYL23" s="187"/>
      <c r="WYM23" s="187"/>
      <c r="WYN23" s="187"/>
      <c r="WYO23" s="187"/>
      <c r="WYP23" s="187"/>
      <c r="WYQ23" s="187"/>
      <c r="WYR23" s="187"/>
      <c r="WYS23" s="187"/>
      <c r="WYT23" s="187"/>
      <c r="WYU23" s="187"/>
      <c r="WYV23" s="187"/>
      <c r="WYW23" s="187"/>
      <c r="WYX23" s="187"/>
      <c r="WYY23" s="187"/>
      <c r="WYZ23" s="187"/>
      <c r="WZA23" s="187"/>
      <c r="WZB23" s="187"/>
      <c r="WZC23" s="187"/>
      <c r="WZD23" s="187"/>
      <c r="WZE23" s="187"/>
      <c r="WZF23" s="187"/>
      <c r="WZG23" s="187"/>
      <c r="WZH23" s="187"/>
      <c r="WZI23" s="187"/>
      <c r="WZJ23" s="187"/>
      <c r="WZK23" s="187"/>
      <c r="WZL23" s="187"/>
      <c r="WZM23" s="187"/>
      <c r="WZN23" s="187"/>
      <c r="WZO23" s="187"/>
      <c r="WZP23" s="187"/>
      <c r="WZQ23" s="187"/>
      <c r="WZR23" s="187"/>
      <c r="WZS23" s="187"/>
      <c r="WZT23" s="187"/>
      <c r="WZU23" s="187"/>
      <c r="WZV23" s="187"/>
      <c r="WZW23" s="187"/>
      <c r="WZX23" s="187"/>
      <c r="WZY23" s="187"/>
      <c r="WZZ23" s="187"/>
      <c r="XAA23" s="187"/>
      <c r="XAB23" s="187"/>
      <c r="XAC23" s="187"/>
      <c r="XAD23" s="187"/>
      <c r="XAE23" s="187"/>
      <c r="XAF23" s="187"/>
      <c r="XAG23" s="187"/>
      <c r="XAH23" s="187"/>
      <c r="XAI23" s="187"/>
      <c r="XAJ23" s="187"/>
      <c r="XAK23" s="187"/>
      <c r="XAL23" s="187"/>
      <c r="XAM23" s="187"/>
      <c r="XAN23" s="187"/>
      <c r="XAO23" s="187"/>
      <c r="XAP23" s="187"/>
      <c r="XAQ23" s="187"/>
      <c r="XAR23" s="187"/>
      <c r="XAS23" s="187"/>
      <c r="XAT23" s="187"/>
      <c r="XAU23" s="187"/>
      <c r="XAV23" s="187"/>
      <c r="XAW23" s="187"/>
      <c r="XAX23" s="187"/>
      <c r="XAY23" s="187"/>
      <c r="XAZ23" s="187"/>
      <c r="XBA23" s="187"/>
      <c r="XBB23" s="187"/>
      <c r="XBC23" s="187"/>
      <c r="XBD23" s="187"/>
      <c r="XBE23" s="187"/>
      <c r="XBF23" s="187"/>
      <c r="XBG23" s="187"/>
      <c r="XBH23" s="187"/>
      <c r="XBI23" s="187"/>
      <c r="XBJ23" s="187"/>
      <c r="XBK23" s="187"/>
      <c r="XBL23" s="187"/>
      <c r="XBM23" s="187"/>
      <c r="XBN23" s="187"/>
      <c r="XBO23" s="187"/>
      <c r="XBP23" s="187"/>
      <c r="XBQ23" s="187"/>
      <c r="XBR23" s="187"/>
      <c r="XBS23" s="187"/>
      <c r="XBT23" s="187"/>
      <c r="XBU23" s="187"/>
      <c r="XBV23" s="187"/>
      <c r="XBW23" s="187"/>
      <c r="XBX23" s="187"/>
      <c r="XBY23" s="187"/>
      <c r="XBZ23" s="187"/>
      <c r="XCA23" s="187"/>
      <c r="XCB23" s="187"/>
      <c r="XCC23" s="187"/>
      <c r="XCD23" s="187"/>
      <c r="XCE23" s="187"/>
      <c r="XCF23" s="187"/>
      <c r="XCG23" s="187"/>
      <c r="XCH23" s="187"/>
      <c r="XCI23" s="187"/>
      <c r="XCJ23" s="187"/>
      <c r="XCK23" s="187"/>
      <c r="XCL23" s="187"/>
      <c r="XCM23" s="187"/>
      <c r="XCN23" s="187"/>
      <c r="XCO23" s="187"/>
      <c r="XCP23" s="187"/>
      <c r="XCQ23" s="187"/>
      <c r="XCR23" s="187"/>
      <c r="XCS23" s="187"/>
      <c r="XCT23" s="187"/>
      <c r="XCU23" s="187"/>
      <c r="XCV23" s="187"/>
      <c r="XCW23" s="187"/>
      <c r="XCX23" s="187"/>
      <c r="XCY23" s="187"/>
      <c r="XCZ23" s="187"/>
      <c r="XDA23" s="187"/>
      <c r="XDB23" s="187"/>
      <c r="XDC23" s="187"/>
      <c r="XDD23" s="187"/>
      <c r="XDE23" s="187"/>
      <c r="XDF23" s="187"/>
      <c r="XDG23" s="187"/>
      <c r="XDH23" s="187"/>
      <c r="XDI23" s="187"/>
      <c r="XDJ23" s="187"/>
      <c r="XDK23" s="187"/>
      <c r="XDL23" s="187"/>
      <c r="XDM23" s="187"/>
      <c r="XDN23" s="187"/>
      <c r="XDO23" s="187"/>
      <c r="XDP23" s="187"/>
      <c r="XDQ23" s="187"/>
      <c r="XDR23" s="187"/>
      <c r="XDS23" s="187"/>
      <c r="XDT23" s="187"/>
      <c r="XDU23" s="187"/>
      <c r="XDV23" s="187"/>
      <c r="XDW23" s="187"/>
      <c r="XDX23" s="187"/>
      <c r="XDY23" s="187"/>
      <c r="XDZ23" s="187"/>
      <c r="XEA23" s="187"/>
      <c r="XEB23" s="187"/>
      <c r="XEC23" s="187"/>
      <c r="XED23" s="187"/>
      <c r="XEE23" s="187"/>
      <c r="XEF23" s="187"/>
      <c r="XEG23" s="187"/>
      <c r="XEH23" s="187"/>
      <c r="XEI23" s="187"/>
      <c r="XEJ23" s="187"/>
      <c r="XEK23" s="187"/>
      <c r="XEL23" s="187"/>
      <c r="XEM23" s="187"/>
      <c r="XEN23" s="187"/>
      <c r="XEO23" s="187"/>
      <c r="XEP23" s="187"/>
      <c r="XEQ23" s="187"/>
      <c r="XER23" s="187"/>
      <c r="XES23" s="187"/>
      <c r="XET23" s="187"/>
      <c r="XEU23" s="187"/>
      <c r="XEV23" s="187"/>
    </row>
    <row r="24" spans="1:16376" x14ac:dyDescent="0.2">
      <c r="A24" s="279">
        <v>5</v>
      </c>
      <c r="B24" s="271" t="s">
        <v>325</v>
      </c>
      <c r="C24" s="271" t="s">
        <v>326</v>
      </c>
      <c r="D24" s="272">
        <v>14</v>
      </c>
      <c r="E24" s="281" t="s">
        <v>244</v>
      </c>
      <c r="F24" s="271" t="s">
        <v>327</v>
      </c>
      <c r="G24" s="271" t="s">
        <v>336</v>
      </c>
      <c r="H24" s="273" t="s">
        <v>344</v>
      </c>
      <c r="I24" s="282" t="s">
        <v>354</v>
      </c>
      <c r="J24" s="276" t="s">
        <v>107</v>
      </c>
      <c r="K24" s="283">
        <v>14024</v>
      </c>
      <c r="L24" s="277"/>
      <c r="M24" s="277"/>
      <c r="N24" s="277">
        <v>14024</v>
      </c>
      <c r="O24" s="277"/>
      <c r="P24" s="277">
        <v>2582</v>
      </c>
      <c r="Q24" s="277">
        <v>25820</v>
      </c>
      <c r="R24" s="277">
        <v>2454.1999999999998</v>
      </c>
      <c r="S24" s="277">
        <v>420.71999999999997</v>
      </c>
      <c r="T24" s="277">
        <v>701.2</v>
      </c>
      <c r="U24" s="277">
        <v>280.48</v>
      </c>
      <c r="V24" s="277">
        <v>869</v>
      </c>
      <c r="W24" s="277">
        <v>599</v>
      </c>
      <c r="X24" s="186">
        <v>7746</v>
      </c>
      <c r="Y24" s="186">
        <v>22360.933333333334</v>
      </c>
      <c r="Z24" s="186">
        <v>134165.6</v>
      </c>
      <c r="AA24" s="186"/>
      <c r="AB24" s="186"/>
      <c r="AC24" s="186"/>
      <c r="AD24" s="186"/>
      <c r="AE24" s="186"/>
      <c r="AF24" s="186"/>
      <c r="AG24" s="186"/>
      <c r="AH24" s="186"/>
      <c r="AI24" s="186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88"/>
      <c r="DX24" s="188"/>
      <c r="DY24" s="188"/>
      <c r="DZ24" s="188"/>
      <c r="EA24" s="188"/>
      <c r="EB24" s="188"/>
      <c r="EC24" s="188"/>
      <c r="ED24" s="188"/>
      <c r="EE24" s="188"/>
      <c r="EF24" s="188"/>
      <c r="EG24" s="188"/>
      <c r="EH24" s="188"/>
      <c r="EI24" s="188"/>
      <c r="EJ24" s="188"/>
      <c r="EK24" s="188"/>
      <c r="EL24" s="188"/>
      <c r="EM24" s="188"/>
      <c r="EN24" s="188"/>
      <c r="EO24" s="188"/>
      <c r="EP24" s="188"/>
      <c r="EQ24" s="188"/>
      <c r="ER24" s="188"/>
      <c r="ES24" s="188"/>
      <c r="ET24" s="188"/>
      <c r="EU24" s="188"/>
      <c r="EV24" s="188"/>
      <c r="EW24" s="188"/>
      <c r="EX24" s="188"/>
      <c r="EY24" s="188"/>
      <c r="EZ24" s="188"/>
      <c r="FA24" s="188"/>
      <c r="FB24" s="188"/>
      <c r="FC24" s="188"/>
      <c r="FD24" s="188"/>
      <c r="FE24" s="188"/>
      <c r="FF24" s="188"/>
      <c r="FG24" s="188"/>
      <c r="FH24" s="188"/>
      <c r="FI24" s="188"/>
      <c r="FJ24" s="188"/>
      <c r="FK24" s="188"/>
      <c r="FL24" s="188"/>
      <c r="FM24" s="188"/>
      <c r="FN24" s="188"/>
      <c r="FO24" s="188"/>
      <c r="FP24" s="188"/>
      <c r="FQ24" s="188"/>
      <c r="FR24" s="188"/>
      <c r="FS24" s="188"/>
      <c r="FT24" s="188"/>
      <c r="FU24" s="188"/>
      <c r="FV24" s="188"/>
      <c r="FW24" s="188"/>
      <c r="FX24" s="188"/>
      <c r="FY24" s="188"/>
      <c r="FZ24" s="188"/>
      <c r="GA24" s="188"/>
      <c r="GB24" s="188"/>
      <c r="GC24" s="188"/>
      <c r="GD24" s="188"/>
      <c r="GE24" s="188"/>
      <c r="GF24" s="188"/>
      <c r="GG24" s="188"/>
      <c r="GH24" s="188"/>
      <c r="GI24" s="188"/>
      <c r="GJ24" s="188"/>
      <c r="GK24" s="188"/>
      <c r="GL24" s="188"/>
      <c r="GM24" s="188"/>
      <c r="GN24" s="188"/>
      <c r="GO24" s="188"/>
      <c r="GP24" s="188"/>
      <c r="GQ24" s="188"/>
      <c r="GR24" s="188"/>
      <c r="GS24" s="188"/>
      <c r="GT24" s="188"/>
      <c r="GU24" s="188"/>
      <c r="GV24" s="188"/>
      <c r="GW24" s="188"/>
      <c r="GX24" s="188"/>
      <c r="GY24" s="188"/>
      <c r="GZ24" s="188"/>
      <c r="HA24" s="188"/>
      <c r="HB24" s="188"/>
      <c r="HC24" s="188"/>
      <c r="HD24" s="188"/>
      <c r="HE24" s="188"/>
      <c r="HF24" s="188"/>
      <c r="HG24" s="188"/>
      <c r="HH24" s="188"/>
      <c r="HI24" s="188"/>
      <c r="HJ24" s="188"/>
      <c r="HK24" s="188"/>
      <c r="HL24" s="188"/>
      <c r="HM24" s="188"/>
      <c r="HN24" s="188"/>
      <c r="HO24" s="188"/>
      <c r="HP24" s="188"/>
      <c r="HQ24" s="188"/>
      <c r="HR24" s="188"/>
      <c r="HS24" s="188"/>
      <c r="HT24" s="188"/>
      <c r="HU24" s="188"/>
      <c r="HV24" s="188"/>
      <c r="HW24" s="188"/>
      <c r="HX24" s="188"/>
      <c r="HY24" s="188"/>
      <c r="HZ24" s="188"/>
      <c r="IA24" s="188"/>
      <c r="IB24" s="188"/>
      <c r="IC24" s="188"/>
      <c r="ID24" s="188"/>
      <c r="IE24" s="188"/>
      <c r="IF24" s="188"/>
      <c r="IG24" s="188"/>
      <c r="IH24" s="188"/>
      <c r="II24" s="188"/>
      <c r="IJ24" s="188"/>
      <c r="IK24" s="188"/>
      <c r="IL24" s="188"/>
      <c r="IM24" s="188"/>
      <c r="IN24" s="188"/>
      <c r="IO24" s="188"/>
      <c r="IP24" s="188"/>
      <c r="IQ24" s="188"/>
      <c r="IR24" s="188"/>
      <c r="IS24" s="188"/>
      <c r="IT24" s="188"/>
      <c r="IU24" s="188"/>
      <c r="IV24" s="188"/>
      <c r="IW24" s="188"/>
      <c r="IX24" s="188"/>
      <c r="IY24" s="188"/>
      <c r="IZ24" s="188"/>
      <c r="JA24" s="188"/>
      <c r="JB24" s="188"/>
      <c r="JC24" s="188"/>
      <c r="JD24" s="188"/>
      <c r="JE24" s="188"/>
      <c r="JF24" s="188"/>
      <c r="JG24" s="188"/>
      <c r="JH24" s="188"/>
      <c r="JI24" s="188"/>
      <c r="JJ24" s="188"/>
      <c r="JK24" s="188"/>
      <c r="JL24" s="188"/>
      <c r="JM24" s="188"/>
      <c r="JN24" s="188"/>
      <c r="JO24" s="188"/>
      <c r="JP24" s="188"/>
      <c r="JQ24" s="188"/>
      <c r="JR24" s="188"/>
      <c r="JS24" s="188"/>
      <c r="JT24" s="188"/>
      <c r="JU24" s="188"/>
      <c r="JV24" s="188"/>
      <c r="JW24" s="188"/>
      <c r="JX24" s="188"/>
      <c r="JY24" s="188"/>
      <c r="JZ24" s="188"/>
      <c r="KA24" s="188"/>
      <c r="KB24" s="188"/>
      <c r="KC24" s="188"/>
      <c r="KD24" s="188"/>
      <c r="KE24" s="188"/>
      <c r="KF24" s="188"/>
      <c r="KG24" s="188"/>
      <c r="KH24" s="188"/>
      <c r="KI24" s="188"/>
      <c r="KJ24" s="188"/>
      <c r="KK24" s="188"/>
      <c r="KL24" s="188"/>
      <c r="KM24" s="188"/>
      <c r="KN24" s="188"/>
      <c r="KO24" s="188"/>
      <c r="KP24" s="188"/>
      <c r="KQ24" s="188"/>
      <c r="KR24" s="188"/>
      <c r="KS24" s="188"/>
      <c r="KT24" s="188"/>
      <c r="KU24" s="188"/>
      <c r="KV24" s="188"/>
      <c r="KW24" s="188"/>
      <c r="KX24" s="188"/>
      <c r="KY24" s="188"/>
      <c r="KZ24" s="188"/>
      <c r="LA24" s="188"/>
      <c r="LB24" s="188"/>
      <c r="LC24" s="188"/>
      <c r="LD24" s="188"/>
      <c r="LE24" s="188"/>
      <c r="LF24" s="188"/>
      <c r="LG24" s="188"/>
      <c r="LH24" s="188"/>
      <c r="LI24" s="188"/>
      <c r="LJ24" s="188"/>
      <c r="LK24" s="188"/>
      <c r="LL24" s="188"/>
      <c r="LM24" s="188"/>
      <c r="LN24" s="188"/>
      <c r="LO24" s="188"/>
      <c r="LP24" s="188"/>
      <c r="LQ24" s="188"/>
      <c r="LR24" s="188"/>
      <c r="LS24" s="188"/>
      <c r="LT24" s="188"/>
      <c r="LU24" s="188"/>
      <c r="LV24" s="188"/>
      <c r="LW24" s="188"/>
      <c r="LX24" s="188"/>
      <c r="LY24" s="188"/>
      <c r="LZ24" s="188"/>
      <c r="MA24" s="188"/>
      <c r="MB24" s="188"/>
      <c r="MC24" s="188"/>
      <c r="MD24" s="188"/>
      <c r="ME24" s="188"/>
      <c r="MF24" s="188"/>
      <c r="MG24" s="188"/>
      <c r="MH24" s="188"/>
      <c r="MI24" s="188"/>
      <c r="MJ24" s="188"/>
      <c r="MK24" s="188"/>
      <c r="ML24" s="188"/>
      <c r="MM24" s="188"/>
      <c r="MN24" s="188"/>
      <c r="MO24" s="188"/>
      <c r="MP24" s="188"/>
      <c r="MQ24" s="188"/>
      <c r="MR24" s="188"/>
      <c r="MS24" s="188"/>
      <c r="MT24" s="188"/>
      <c r="MU24" s="188"/>
      <c r="MV24" s="188"/>
      <c r="MW24" s="188"/>
      <c r="MX24" s="188"/>
      <c r="MY24" s="188"/>
      <c r="MZ24" s="188"/>
      <c r="NA24" s="188"/>
      <c r="NB24" s="188"/>
      <c r="NC24" s="188"/>
      <c r="ND24" s="188"/>
      <c r="NE24" s="188"/>
      <c r="NF24" s="188"/>
      <c r="NG24" s="188"/>
      <c r="NH24" s="188"/>
      <c r="NI24" s="188"/>
      <c r="NJ24" s="188"/>
      <c r="NK24" s="188"/>
      <c r="NL24" s="188"/>
      <c r="NM24" s="188"/>
      <c r="NN24" s="188"/>
      <c r="NO24" s="188"/>
      <c r="NP24" s="188"/>
      <c r="NQ24" s="188"/>
      <c r="NR24" s="188"/>
      <c r="NS24" s="188"/>
      <c r="NT24" s="188"/>
      <c r="NU24" s="188"/>
      <c r="NV24" s="188"/>
      <c r="NW24" s="188"/>
      <c r="NX24" s="188"/>
      <c r="NY24" s="188"/>
      <c r="NZ24" s="188"/>
      <c r="OA24" s="188"/>
      <c r="OB24" s="188"/>
      <c r="OC24" s="188"/>
      <c r="OD24" s="188"/>
      <c r="OE24" s="188"/>
      <c r="OF24" s="188"/>
      <c r="OG24" s="188"/>
      <c r="OH24" s="188"/>
      <c r="OI24" s="188"/>
      <c r="OJ24" s="188"/>
      <c r="OK24" s="188"/>
      <c r="OL24" s="188"/>
      <c r="OM24" s="188"/>
      <c r="ON24" s="188"/>
      <c r="OO24" s="188"/>
      <c r="OP24" s="188"/>
      <c r="OQ24" s="188"/>
      <c r="OR24" s="188"/>
      <c r="OS24" s="188"/>
      <c r="OT24" s="188"/>
      <c r="OU24" s="188"/>
      <c r="OV24" s="188"/>
      <c r="OW24" s="188"/>
      <c r="OX24" s="188"/>
      <c r="OY24" s="188"/>
      <c r="OZ24" s="188"/>
      <c r="PA24" s="188"/>
      <c r="PB24" s="188"/>
      <c r="PC24" s="188"/>
      <c r="PD24" s="188"/>
      <c r="PE24" s="188"/>
      <c r="PF24" s="188"/>
      <c r="PG24" s="188"/>
      <c r="PH24" s="188"/>
      <c r="PI24" s="188"/>
      <c r="PJ24" s="188"/>
      <c r="PK24" s="188"/>
      <c r="PL24" s="188"/>
      <c r="PM24" s="188"/>
      <c r="PN24" s="188"/>
      <c r="PO24" s="188"/>
      <c r="PP24" s="188"/>
      <c r="PQ24" s="188"/>
      <c r="PR24" s="188"/>
      <c r="PS24" s="188"/>
      <c r="PT24" s="188"/>
      <c r="PU24" s="188"/>
      <c r="PV24" s="188"/>
      <c r="PW24" s="188"/>
      <c r="PX24" s="188"/>
      <c r="PY24" s="188"/>
      <c r="PZ24" s="188"/>
      <c r="QA24" s="188"/>
      <c r="QB24" s="188"/>
      <c r="QC24" s="188"/>
      <c r="QD24" s="188"/>
      <c r="QE24" s="188"/>
      <c r="QF24" s="188"/>
      <c r="QG24" s="188"/>
      <c r="QH24" s="188"/>
      <c r="QI24" s="188"/>
      <c r="QJ24" s="188"/>
      <c r="QK24" s="188"/>
      <c r="QL24" s="188"/>
      <c r="QM24" s="188"/>
      <c r="QN24" s="188"/>
      <c r="QO24" s="188"/>
      <c r="QP24" s="188"/>
      <c r="QQ24" s="188"/>
      <c r="QR24" s="188"/>
      <c r="QS24" s="188"/>
      <c r="QT24" s="188"/>
      <c r="QU24" s="188"/>
      <c r="QV24" s="188"/>
      <c r="QW24" s="188"/>
      <c r="QX24" s="188"/>
      <c r="QY24" s="188"/>
      <c r="QZ24" s="188"/>
      <c r="RA24" s="188"/>
      <c r="RB24" s="188"/>
      <c r="RC24" s="188"/>
      <c r="RD24" s="188"/>
      <c r="RE24" s="188"/>
      <c r="RF24" s="188"/>
      <c r="RG24" s="188"/>
      <c r="RH24" s="188"/>
      <c r="RI24" s="188"/>
      <c r="RJ24" s="188"/>
      <c r="RK24" s="188"/>
      <c r="RL24" s="188"/>
      <c r="RM24" s="188"/>
      <c r="RN24" s="188"/>
      <c r="RO24" s="188"/>
      <c r="RP24" s="188"/>
      <c r="RQ24" s="188"/>
      <c r="RR24" s="188"/>
      <c r="RS24" s="188"/>
      <c r="RT24" s="188"/>
      <c r="RU24" s="188"/>
      <c r="RV24" s="188"/>
      <c r="RW24" s="188"/>
      <c r="RX24" s="188"/>
      <c r="RY24" s="188"/>
      <c r="RZ24" s="188"/>
      <c r="SA24" s="188"/>
      <c r="SB24" s="188"/>
      <c r="SC24" s="188"/>
      <c r="SD24" s="188"/>
      <c r="SE24" s="188"/>
      <c r="SF24" s="188"/>
      <c r="SG24" s="188"/>
      <c r="SH24" s="188"/>
      <c r="SI24" s="188"/>
      <c r="SJ24" s="188"/>
      <c r="SK24" s="188"/>
      <c r="SL24" s="188"/>
      <c r="SM24" s="188"/>
      <c r="SN24" s="188"/>
      <c r="SO24" s="188"/>
      <c r="SP24" s="188"/>
      <c r="SQ24" s="188"/>
      <c r="SR24" s="188"/>
      <c r="SS24" s="188"/>
      <c r="ST24" s="188"/>
      <c r="SU24" s="188"/>
      <c r="SV24" s="188"/>
      <c r="SW24" s="188"/>
      <c r="SX24" s="188"/>
      <c r="SY24" s="188"/>
      <c r="SZ24" s="188"/>
      <c r="TA24" s="188"/>
      <c r="TB24" s="188"/>
      <c r="TC24" s="188"/>
      <c r="TD24" s="188"/>
      <c r="TE24" s="188"/>
      <c r="TF24" s="188"/>
      <c r="TG24" s="188"/>
      <c r="TH24" s="188"/>
      <c r="TI24" s="188"/>
      <c r="TJ24" s="188"/>
      <c r="TK24" s="188"/>
      <c r="TL24" s="188"/>
      <c r="TM24" s="188"/>
      <c r="TN24" s="188"/>
      <c r="TO24" s="188"/>
      <c r="TP24" s="188"/>
      <c r="TQ24" s="188"/>
      <c r="TR24" s="188"/>
      <c r="TS24" s="188"/>
      <c r="TT24" s="188"/>
      <c r="TU24" s="188"/>
      <c r="TV24" s="188"/>
      <c r="TW24" s="188"/>
      <c r="TX24" s="188"/>
      <c r="TY24" s="188"/>
      <c r="TZ24" s="188"/>
      <c r="UA24" s="188"/>
      <c r="UB24" s="188"/>
      <c r="UC24" s="188"/>
      <c r="UD24" s="188"/>
      <c r="UE24" s="188"/>
      <c r="UF24" s="188"/>
      <c r="UG24" s="188"/>
      <c r="UH24" s="188"/>
      <c r="UI24" s="188"/>
      <c r="UJ24" s="188"/>
      <c r="UK24" s="188"/>
      <c r="UL24" s="188"/>
      <c r="UM24" s="188"/>
      <c r="UN24" s="188"/>
      <c r="UO24" s="188"/>
      <c r="UP24" s="188"/>
      <c r="UQ24" s="188"/>
      <c r="UR24" s="188"/>
      <c r="US24" s="188"/>
      <c r="UT24" s="188"/>
      <c r="UU24" s="188"/>
      <c r="UV24" s="188"/>
      <c r="UW24" s="188"/>
      <c r="UX24" s="188"/>
      <c r="UY24" s="188"/>
      <c r="UZ24" s="188"/>
      <c r="VA24" s="188"/>
      <c r="VB24" s="187"/>
      <c r="VC24" s="187"/>
      <c r="VD24" s="187"/>
      <c r="VE24" s="187"/>
      <c r="VF24" s="187"/>
      <c r="VG24" s="187"/>
      <c r="VH24" s="187"/>
      <c r="VI24" s="187"/>
      <c r="VJ24" s="187"/>
      <c r="VK24" s="187"/>
      <c r="VL24" s="187"/>
      <c r="VM24" s="187"/>
      <c r="VN24" s="187"/>
      <c r="VO24" s="187"/>
      <c r="VP24" s="187"/>
      <c r="VQ24" s="187"/>
      <c r="VR24" s="187"/>
      <c r="VS24" s="187"/>
      <c r="VT24" s="187"/>
      <c r="VU24" s="187"/>
      <c r="VV24" s="187"/>
      <c r="VW24" s="187"/>
      <c r="VX24" s="187"/>
      <c r="VY24" s="187"/>
      <c r="VZ24" s="187"/>
      <c r="WA24" s="187"/>
      <c r="WB24" s="187"/>
      <c r="WC24" s="187"/>
      <c r="WD24" s="187"/>
      <c r="WE24" s="187"/>
      <c r="WF24" s="187"/>
      <c r="WG24" s="187"/>
      <c r="WH24" s="187"/>
      <c r="WI24" s="187"/>
      <c r="WJ24" s="187"/>
      <c r="WK24" s="187"/>
      <c r="WL24" s="187"/>
      <c r="WM24" s="187"/>
      <c r="WN24" s="187"/>
      <c r="WO24" s="187"/>
      <c r="WP24" s="187"/>
      <c r="WQ24" s="187"/>
      <c r="WR24" s="187"/>
      <c r="WS24" s="187"/>
      <c r="WT24" s="187"/>
      <c r="WU24" s="187"/>
      <c r="WV24" s="187"/>
      <c r="WW24" s="187"/>
      <c r="WX24" s="187"/>
      <c r="WY24" s="187"/>
      <c r="WZ24" s="187"/>
      <c r="XA24" s="187"/>
      <c r="XB24" s="187"/>
      <c r="XC24" s="187"/>
      <c r="XD24" s="187"/>
      <c r="XE24" s="187"/>
      <c r="XF24" s="187"/>
      <c r="XG24" s="187"/>
      <c r="XH24" s="187"/>
      <c r="XI24" s="187"/>
      <c r="XJ24" s="187"/>
      <c r="XK24" s="187"/>
      <c r="XL24" s="187"/>
      <c r="XM24" s="187"/>
      <c r="XN24" s="187"/>
      <c r="XO24" s="187"/>
      <c r="XP24" s="187"/>
      <c r="XQ24" s="187"/>
      <c r="XR24" s="187"/>
      <c r="XS24" s="187"/>
      <c r="XT24" s="187"/>
      <c r="XU24" s="187"/>
      <c r="XV24" s="187"/>
      <c r="XW24" s="187"/>
      <c r="XX24" s="187"/>
      <c r="XY24" s="187"/>
      <c r="XZ24" s="187"/>
      <c r="YA24" s="187"/>
      <c r="YB24" s="187"/>
      <c r="YC24" s="187"/>
      <c r="YD24" s="187"/>
      <c r="YE24" s="187"/>
      <c r="YF24" s="187"/>
      <c r="YG24" s="187"/>
      <c r="YH24" s="187"/>
      <c r="YI24" s="187"/>
      <c r="YJ24" s="187"/>
      <c r="YK24" s="187"/>
      <c r="YL24" s="187"/>
      <c r="YM24" s="187"/>
      <c r="YN24" s="187"/>
      <c r="YO24" s="187"/>
      <c r="YP24" s="187"/>
      <c r="YQ24" s="187"/>
      <c r="YR24" s="187"/>
      <c r="YS24" s="187"/>
      <c r="YT24" s="187"/>
      <c r="YU24" s="187"/>
      <c r="YV24" s="187"/>
      <c r="YW24" s="187"/>
      <c r="YX24" s="187"/>
      <c r="YY24" s="187"/>
      <c r="YZ24" s="187"/>
      <c r="ZA24" s="187"/>
      <c r="ZB24" s="187"/>
      <c r="ZC24" s="187"/>
      <c r="ZD24" s="187"/>
      <c r="ZE24" s="187"/>
      <c r="ZF24" s="187"/>
      <c r="ZG24" s="187"/>
      <c r="ZH24" s="187"/>
      <c r="ZI24" s="187"/>
      <c r="ZJ24" s="187"/>
      <c r="ZK24" s="187"/>
      <c r="ZL24" s="187"/>
      <c r="ZM24" s="187"/>
      <c r="ZN24" s="187"/>
      <c r="ZO24" s="187"/>
      <c r="ZP24" s="187"/>
      <c r="ZQ24" s="187"/>
      <c r="ZR24" s="187"/>
      <c r="ZS24" s="187"/>
      <c r="ZT24" s="187"/>
      <c r="ZU24" s="187"/>
      <c r="ZV24" s="187"/>
      <c r="ZW24" s="187"/>
      <c r="ZX24" s="187"/>
      <c r="ZY24" s="187"/>
      <c r="ZZ24" s="187"/>
      <c r="AAA24" s="187"/>
      <c r="AAB24" s="187"/>
      <c r="AAC24" s="187"/>
      <c r="AAD24" s="187"/>
      <c r="AAE24" s="187"/>
      <c r="AAF24" s="187"/>
      <c r="AAG24" s="187"/>
      <c r="AAH24" s="187"/>
      <c r="AAI24" s="187"/>
      <c r="AAJ24" s="187"/>
      <c r="AAK24" s="187"/>
      <c r="AAL24" s="187"/>
      <c r="AAM24" s="187"/>
      <c r="AAN24" s="187"/>
      <c r="AAO24" s="187"/>
      <c r="AAP24" s="187"/>
      <c r="AAQ24" s="187"/>
      <c r="AAR24" s="187"/>
      <c r="AAS24" s="187"/>
      <c r="AAT24" s="187"/>
      <c r="AAU24" s="187"/>
      <c r="AAV24" s="187"/>
      <c r="AAW24" s="187"/>
      <c r="AAX24" s="187"/>
      <c r="AAY24" s="187"/>
      <c r="AAZ24" s="187"/>
      <c r="ABA24" s="187"/>
      <c r="ABB24" s="187"/>
      <c r="ABC24" s="187"/>
      <c r="ABD24" s="187"/>
      <c r="ABE24" s="187"/>
      <c r="ABF24" s="187"/>
      <c r="ABG24" s="187"/>
      <c r="ABH24" s="187"/>
      <c r="ABI24" s="187"/>
      <c r="ABJ24" s="187"/>
      <c r="ABK24" s="187"/>
      <c r="ABL24" s="187"/>
      <c r="ABM24" s="187"/>
      <c r="ABN24" s="187"/>
      <c r="ABO24" s="187"/>
      <c r="ABP24" s="187"/>
      <c r="ABQ24" s="187"/>
      <c r="ABR24" s="187"/>
      <c r="ABS24" s="187"/>
      <c r="ABT24" s="187"/>
      <c r="ABU24" s="187"/>
      <c r="ABV24" s="187"/>
      <c r="ABW24" s="187"/>
      <c r="ABX24" s="187"/>
      <c r="ABY24" s="187"/>
      <c r="ABZ24" s="187"/>
      <c r="ACA24" s="187"/>
      <c r="ACB24" s="187"/>
      <c r="ACC24" s="187"/>
      <c r="ACD24" s="187"/>
      <c r="ACE24" s="187"/>
      <c r="ACF24" s="187"/>
      <c r="ACG24" s="187"/>
      <c r="ACH24" s="187"/>
      <c r="ACI24" s="187"/>
      <c r="ACJ24" s="187"/>
      <c r="ACK24" s="187"/>
      <c r="ACL24" s="187"/>
      <c r="ACM24" s="187"/>
      <c r="ACN24" s="187"/>
      <c r="ACO24" s="187"/>
      <c r="ACP24" s="187"/>
      <c r="ACQ24" s="187"/>
      <c r="ACR24" s="187"/>
      <c r="ACS24" s="187"/>
      <c r="ACT24" s="187"/>
      <c r="ACU24" s="187"/>
      <c r="ACV24" s="187"/>
      <c r="ACW24" s="187"/>
      <c r="ACX24" s="187"/>
      <c r="ACY24" s="187"/>
      <c r="ACZ24" s="187"/>
      <c r="ADA24" s="187"/>
      <c r="ADB24" s="187"/>
      <c r="ADC24" s="187"/>
      <c r="ADD24" s="187"/>
      <c r="ADE24" s="187"/>
      <c r="ADF24" s="187"/>
      <c r="ADG24" s="187"/>
      <c r="ADH24" s="187"/>
      <c r="ADI24" s="187"/>
      <c r="ADJ24" s="187"/>
      <c r="ADK24" s="187"/>
      <c r="ADL24" s="187"/>
      <c r="ADM24" s="187"/>
      <c r="ADN24" s="187"/>
      <c r="ADO24" s="187"/>
      <c r="ADP24" s="187"/>
      <c r="ADQ24" s="187"/>
      <c r="ADR24" s="187"/>
      <c r="ADS24" s="187"/>
      <c r="ADT24" s="187"/>
      <c r="ADU24" s="187"/>
      <c r="ADV24" s="187"/>
      <c r="ADW24" s="187"/>
      <c r="ADX24" s="187"/>
      <c r="ADY24" s="187"/>
      <c r="ADZ24" s="187"/>
      <c r="AEA24" s="187"/>
      <c r="AEB24" s="187"/>
      <c r="AEC24" s="187"/>
      <c r="AED24" s="187"/>
      <c r="AEE24" s="187"/>
      <c r="AEF24" s="187"/>
      <c r="AEG24" s="187"/>
      <c r="AEH24" s="187"/>
      <c r="AEI24" s="187"/>
      <c r="AEJ24" s="187"/>
      <c r="AEK24" s="187"/>
      <c r="AEL24" s="187"/>
      <c r="AEM24" s="187"/>
      <c r="AEN24" s="187"/>
      <c r="AEO24" s="187"/>
      <c r="AEP24" s="187"/>
      <c r="AEQ24" s="187"/>
      <c r="AER24" s="187"/>
      <c r="AES24" s="187"/>
      <c r="AET24" s="187"/>
      <c r="AEU24" s="187"/>
      <c r="AEV24" s="187"/>
      <c r="AEW24" s="187"/>
      <c r="AEX24" s="187"/>
      <c r="AEY24" s="187"/>
      <c r="AEZ24" s="187"/>
      <c r="AFA24" s="187"/>
      <c r="AFB24" s="187"/>
      <c r="AFC24" s="187"/>
      <c r="AFD24" s="187"/>
      <c r="AFE24" s="187"/>
      <c r="AFF24" s="187"/>
      <c r="AFG24" s="187"/>
      <c r="AFH24" s="187"/>
      <c r="AFI24" s="187"/>
      <c r="AFJ24" s="187"/>
      <c r="AFK24" s="187"/>
      <c r="AFL24" s="187"/>
      <c r="AFM24" s="187"/>
      <c r="AFN24" s="187"/>
      <c r="AFO24" s="187"/>
      <c r="AFP24" s="187"/>
      <c r="AFQ24" s="187"/>
      <c r="AFR24" s="187"/>
      <c r="AFS24" s="187"/>
      <c r="AFT24" s="187"/>
      <c r="AFU24" s="187"/>
      <c r="AFV24" s="187"/>
      <c r="AFW24" s="187"/>
      <c r="AFX24" s="187"/>
      <c r="AFY24" s="187"/>
      <c r="AFZ24" s="187"/>
      <c r="AGA24" s="187"/>
      <c r="AGB24" s="187"/>
      <c r="AGC24" s="187"/>
      <c r="AGD24" s="187"/>
      <c r="AGE24" s="187"/>
      <c r="AGF24" s="187"/>
      <c r="AGG24" s="187"/>
      <c r="AGH24" s="187"/>
      <c r="AGI24" s="187"/>
      <c r="AGJ24" s="187"/>
      <c r="AGK24" s="187"/>
      <c r="AGL24" s="187"/>
      <c r="AGM24" s="187"/>
      <c r="AGN24" s="187"/>
      <c r="AGO24" s="187"/>
      <c r="AGP24" s="187"/>
      <c r="AGQ24" s="187"/>
      <c r="AGR24" s="187"/>
      <c r="AGS24" s="187"/>
      <c r="AGT24" s="187"/>
      <c r="AGU24" s="187"/>
      <c r="AGV24" s="187"/>
      <c r="AGW24" s="187"/>
      <c r="AGX24" s="187"/>
      <c r="AGY24" s="187"/>
      <c r="AGZ24" s="187"/>
      <c r="AHA24" s="187"/>
      <c r="AHB24" s="187"/>
      <c r="AHC24" s="187"/>
      <c r="AHD24" s="187"/>
      <c r="AHE24" s="187"/>
      <c r="AHF24" s="187"/>
      <c r="AHG24" s="187"/>
      <c r="AHH24" s="187"/>
      <c r="AHI24" s="187"/>
      <c r="AHJ24" s="187"/>
      <c r="AHK24" s="187"/>
      <c r="AHL24" s="187"/>
      <c r="AHM24" s="187"/>
      <c r="AHN24" s="187"/>
      <c r="AHO24" s="187"/>
      <c r="AHP24" s="187"/>
      <c r="AHQ24" s="187"/>
      <c r="AHR24" s="187"/>
      <c r="AHS24" s="187"/>
      <c r="AHT24" s="187"/>
      <c r="AHU24" s="187"/>
      <c r="AHV24" s="187"/>
      <c r="AHW24" s="187"/>
      <c r="AHX24" s="187"/>
      <c r="AHY24" s="187"/>
      <c r="AHZ24" s="187"/>
      <c r="AIA24" s="187"/>
      <c r="AIB24" s="187"/>
      <c r="AIC24" s="187"/>
      <c r="AID24" s="187"/>
      <c r="AIE24" s="187"/>
      <c r="AIF24" s="187"/>
      <c r="AIG24" s="187"/>
      <c r="AIH24" s="187"/>
      <c r="AII24" s="187"/>
      <c r="AIJ24" s="187"/>
      <c r="AIK24" s="187"/>
      <c r="AIL24" s="187"/>
      <c r="AIM24" s="187"/>
      <c r="AIN24" s="187"/>
      <c r="AIO24" s="187"/>
      <c r="AIP24" s="187"/>
      <c r="AIQ24" s="187"/>
      <c r="AIR24" s="187"/>
      <c r="AIS24" s="187"/>
      <c r="AIT24" s="187"/>
      <c r="AIU24" s="187"/>
      <c r="AIV24" s="187"/>
      <c r="AIW24" s="187"/>
      <c r="AIX24" s="187"/>
      <c r="AIY24" s="187"/>
      <c r="AIZ24" s="187"/>
      <c r="AJA24" s="187"/>
      <c r="AJB24" s="187"/>
      <c r="AJC24" s="187"/>
      <c r="AJD24" s="187"/>
      <c r="AJE24" s="187"/>
      <c r="AJF24" s="187"/>
      <c r="AJG24" s="187"/>
      <c r="AJH24" s="187"/>
      <c r="AJI24" s="187"/>
      <c r="AJJ24" s="187"/>
      <c r="AJK24" s="187"/>
      <c r="AJL24" s="187"/>
      <c r="AJM24" s="187"/>
      <c r="AJN24" s="187"/>
      <c r="AJO24" s="187"/>
      <c r="AJP24" s="187"/>
      <c r="AJQ24" s="187"/>
      <c r="AJR24" s="187"/>
      <c r="AJS24" s="187"/>
      <c r="AJT24" s="187"/>
      <c r="AJU24" s="187"/>
      <c r="AJV24" s="187"/>
      <c r="AJW24" s="187"/>
      <c r="AJX24" s="187"/>
      <c r="AJY24" s="187"/>
      <c r="AJZ24" s="187"/>
      <c r="AKA24" s="187"/>
      <c r="AKB24" s="187"/>
      <c r="AKC24" s="187"/>
      <c r="AKD24" s="187"/>
      <c r="AKE24" s="187"/>
      <c r="AKF24" s="187"/>
      <c r="AKG24" s="187"/>
      <c r="AKH24" s="187"/>
      <c r="AKI24" s="187"/>
      <c r="AKJ24" s="187"/>
      <c r="AKK24" s="187"/>
      <c r="AKL24" s="187"/>
      <c r="AKM24" s="187"/>
      <c r="AKN24" s="187"/>
      <c r="AKO24" s="187"/>
      <c r="AKP24" s="187"/>
      <c r="AKQ24" s="187"/>
      <c r="AKR24" s="187"/>
      <c r="AKS24" s="187"/>
      <c r="AKT24" s="187"/>
      <c r="AKU24" s="187"/>
      <c r="AKV24" s="187"/>
      <c r="AKW24" s="187"/>
      <c r="AKX24" s="187"/>
      <c r="AKY24" s="187"/>
      <c r="AKZ24" s="187"/>
      <c r="ALA24" s="187"/>
      <c r="ALB24" s="187"/>
      <c r="ALC24" s="187"/>
      <c r="ALD24" s="187"/>
      <c r="ALE24" s="187"/>
      <c r="ALF24" s="187"/>
      <c r="ALG24" s="187"/>
      <c r="ALH24" s="187"/>
      <c r="ALI24" s="187"/>
      <c r="ALJ24" s="187"/>
      <c r="ALK24" s="187"/>
      <c r="ALL24" s="187"/>
      <c r="ALM24" s="187"/>
      <c r="ALN24" s="187"/>
      <c r="ALO24" s="187"/>
      <c r="ALP24" s="187"/>
      <c r="ALQ24" s="187"/>
      <c r="ALR24" s="187"/>
      <c r="ALS24" s="187"/>
      <c r="ALT24" s="187"/>
      <c r="ALU24" s="187"/>
      <c r="ALV24" s="187"/>
      <c r="ALW24" s="187"/>
      <c r="ALX24" s="187"/>
      <c r="ALY24" s="187"/>
      <c r="ALZ24" s="187"/>
      <c r="AMA24" s="187"/>
      <c r="AMB24" s="187"/>
      <c r="AMC24" s="187"/>
      <c r="AMD24" s="187"/>
      <c r="AME24" s="187"/>
      <c r="AMF24" s="187"/>
      <c r="AMG24" s="187"/>
      <c r="AMH24" s="187"/>
      <c r="AMI24" s="187"/>
      <c r="AMJ24" s="187"/>
      <c r="AMK24" s="187"/>
      <c r="AML24" s="187"/>
      <c r="AMM24" s="187"/>
      <c r="AMN24" s="187"/>
      <c r="AMO24" s="187"/>
      <c r="AMP24" s="187"/>
      <c r="AMQ24" s="187"/>
      <c r="AMR24" s="187"/>
      <c r="AMS24" s="187"/>
      <c r="AMT24" s="187"/>
      <c r="AMU24" s="187"/>
      <c r="AMV24" s="187"/>
      <c r="AMW24" s="187"/>
      <c r="AMX24" s="187"/>
      <c r="AMY24" s="187"/>
      <c r="AMZ24" s="187"/>
      <c r="ANA24" s="187"/>
      <c r="ANB24" s="187"/>
      <c r="ANC24" s="187"/>
      <c r="AND24" s="187"/>
      <c r="ANE24" s="187"/>
      <c r="ANF24" s="187"/>
      <c r="ANG24" s="187"/>
      <c r="ANH24" s="187"/>
      <c r="ANI24" s="187"/>
      <c r="ANJ24" s="187"/>
      <c r="ANK24" s="187"/>
      <c r="ANL24" s="187"/>
      <c r="ANM24" s="187"/>
      <c r="ANN24" s="187"/>
      <c r="ANO24" s="187"/>
      <c r="ANP24" s="187"/>
      <c r="ANQ24" s="187"/>
      <c r="ANR24" s="187"/>
      <c r="ANS24" s="187"/>
      <c r="ANT24" s="187"/>
      <c r="ANU24" s="187"/>
      <c r="ANV24" s="187"/>
      <c r="ANW24" s="187"/>
      <c r="ANX24" s="187"/>
      <c r="ANY24" s="187"/>
      <c r="ANZ24" s="187"/>
      <c r="AOA24" s="187"/>
      <c r="AOB24" s="187"/>
      <c r="AOC24" s="187"/>
      <c r="AOD24" s="187"/>
      <c r="AOE24" s="187"/>
      <c r="AOF24" s="187"/>
      <c r="AOG24" s="187"/>
      <c r="AOH24" s="187"/>
      <c r="AOI24" s="187"/>
      <c r="AOJ24" s="187"/>
      <c r="AOK24" s="187"/>
      <c r="AOL24" s="187"/>
      <c r="AOM24" s="187"/>
      <c r="AON24" s="187"/>
      <c r="AOO24" s="187"/>
      <c r="AOP24" s="187"/>
      <c r="AOQ24" s="187"/>
      <c r="AOR24" s="187"/>
      <c r="AOS24" s="187"/>
      <c r="AOT24" s="187"/>
      <c r="AOU24" s="187"/>
      <c r="AOV24" s="187"/>
      <c r="AOW24" s="187"/>
      <c r="AOX24" s="187"/>
      <c r="AOY24" s="187"/>
      <c r="AOZ24" s="187"/>
      <c r="APA24" s="187"/>
      <c r="APB24" s="187"/>
      <c r="APC24" s="187"/>
      <c r="APD24" s="187"/>
      <c r="APE24" s="187"/>
      <c r="APF24" s="187"/>
      <c r="APG24" s="187"/>
      <c r="APH24" s="187"/>
      <c r="API24" s="187"/>
      <c r="APJ24" s="187"/>
      <c r="APK24" s="187"/>
      <c r="APL24" s="187"/>
      <c r="APM24" s="187"/>
      <c r="APN24" s="187"/>
      <c r="APO24" s="187"/>
      <c r="APP24" s="187"/>
      <c r="APQ24" s="187"/>
      <c r="APR24" s="187"/>
      <c r="APS24" s="187"/>
      <c r="APT24" s="187"/>
      <c r="APU24" s="187"/>
      <c r="APV24" s="187"/>
      <c r="APW24" s="187"/>
      <c r="APX24" s="187"/>
      <c r="APY24" s="187"/>
      <c r="APZ24" s="187"/>
      <c r="AQA24" s="187"/>
      <c r="AQB24" s="187"/>
      <c r="AQC24" s="187"/>
      <c r="AQD24" s="187"/>
      <c r="AQE24" s="187"/>
      <c r="AQF24" s="187"/>
      <c r="AQG24" s="187"/>
      <c r="AQH24" s="187"/>
      <c r="AQI24" s="187"/>
      <c r="AQJ24" s="187"/>
      <c r="AQK24" s="187"/>
      <c r="AQL24" s="187"/>
      <c r="AQM24" s="187"/>
      <c r="AQN24" s="187"/>
      <c r="AQO24" s="187"/>
      <c r="AQP24" s="187"/>
      <c r="AQQ24" s="187"/>
      <c r="AQR24" s="187"/>
      <c r="AQS24" s="187"/>
      <c r="AQT24" s="187"/>
      <c r="AQU24" s="187"/>
      <c r="AQV24" s="187"/>
      <c r="AQW24" s="187"/>
      <c r="AQX24" s="187"/>
      <c r="AQY24" s="187"/>
      <c r="AQZ24" s="187"/>
      <c r="ARA24" s="187"/>
      <c r="ARB24" s="187"/>
      <c r="ARC24" s="187"/>
      <c r="ARD24" s="187"/>
      <c r="ARE24" s="187"/>
      <c r="ARF24" s="187"/>
      <c r="ARG24" s="187"/>
      <c r="ARH24" s="187"/>
      <c r="ARI24" s="187"/>
      <c r="ARJ24" s="187"/>
      <c r="ARK24" s="187"/>
      <c r="ARL24" s="187"/>
      <c r="ARM24" s="187"/>
      <c r="ARN24" s="187"/>
      <c r="ARO24" s="187"/>
      <c r="ARP24" s="187"/>
      <c r="ARQ24" s="187"/>
      <c r="ARR24" s="187"/>
      <c r="ARS24" s="187"/>
      <c r="ART24" s="187"/>
      <c r="ARU24" s="187"/>
      <c r="ARV24" s="187"/>
      <c r="ARW24" s="187"/>
      <c r="ARX24" s="187"/>
      <c r="ARY24" s="187"/>
      <c r="ARZ24" s="187"/>
      <c r="ASA24" s="187"/>
      <c r="ASB24" s="187"/>
      <c r="ASC24" s="187"/>
      <c r="ASD24" s="187"/>
      <c r="ASE24" s="187"/>
      <c r="ASF24" s="187"/>
      <c r="ASG24" s="187"/>
      <c r="ASH24" s="187"/>
      <c r="ASI24" s="187"/>
      <c r="ASJ24" s="187"/>
      <c r="ASK24" s="187"/>
      <c r="ASL24" s="187"/>
      <c r="ASM24" s="187"/>
      <c r="ASN24" s="187"/>
      <c r="ASO24" s="187"/>
      <c r="ASP24" s="187"/>
      <c r="ASQ24" s="187"/>
      <c r="ASR24" s="187"/>
      <c r="ASS24" s="187"/>
      <c r="AST24" s="187"/>
      <c r="ASU24" s="187"/>
      <c r="ASV24" s="187"/>
      <c r="ASW24" s="187"/>
      <c r="ASX24" s="187"/>
      <c r="ASY24" s="187"/>
      <c r="ASZ24" s="187"/>
      <c r="ATA24" s="187"/>
      <c r="ATB24" s="187"/>
      <c r="ATC24" s="187"/>
      <c r="ATD24" s="187"/>
      <c r="ATE24" s="187"/>
      <c r="ATF24" s="187"/>
      <c r="ATG24" s="187"/>
      <c r="ATH24" s="187"/>
      <c r="ATI24" s="187"/>
      <c r="ATJ24" s="187"/>
      <c r="ATK24" s="187"/>
      <c r="ATL24" s="187"/>
      <c r="ATM24" s="187"/>
      <c r="ATN24" s="187"/>
      <c r="ATO24" s="187"/>
      <c r="ATP24" s="187"/>
      <c r="ATQ24" s="187"/>
      <c r="ATR24" s="187"/>
      <c r="ATS24" s="187"/>
      <c r="ATT24" s="187"/>
      <c r="ATU24" s="187"/>
      <c r="ATV24" s="187"/>
      <c r="ATW24" s="187"/>
      <c r="ATX24" s="187"/>
      <c r="ATY24" s="187"/>
      <c r="ATZ24" s="187"/>
      <c r="AUA24" s="187"/>
      <c r="AUB24" s="187"/>
      <c r="AUC24" s="187"/>
      <c r="AUD24" s="187"/>
      <c r="AUE24" s="187"/>
      <c r="AUF24" s="187"/>
      <c r="AUG24" s="187"/>
      <c r="AUH24" s="187"/>
      <c r="AUI24" s="187"/>
      <c r="AUJ24" s="187"/>
      <c r="AUK24" s="187"/>
      <c r="AUL24" s="187"/>
      <c r="AUM24" s="187"/>
      <c r="AUN24" s="187"/>
      <c r="AUO24" s="187"/>
      <c r="AUP24" s="187"/>
      <c r="AUQ24" s="187"/>
      <c r="AUR24" s="187"/>
      <c r="AUS24" s="187"/>
      <c r="AUT24" s="187"/>
      <c r="AUU24" s="187"/>
      <c r="AUV24" s="187"/>
      <c r="AUW24" s="187"/>
      <c r="AUX24" s="187"/>
      <c r="AUY24" s="187"/>
      <c r="AUZ24" s="187"/>
      <c r="AVA24" s="187"/>
      <c r="AVB24" s="187"/>
      <c r="AVC24" s="187"/>
      <c r="AVD24" s="187"/>
      <c r="AVE24" s="187"/>
      <c r="AVF24" s="187"/>
      <c r="AVG24" s="187"/>
      <c r="AVH24" s="187"/>
      <c r="AVI24" s="187"/>
      <c r="AVJ24" s="187"/>
      <c r="AVK24" s="187"/>
      <c r="AVL24" s="187"/>
      <c r="AVM24" s="187"/>
      <c r="AVN24" s="187"/>
      <c r="AVO24" s="187"/>
      <c r="AVP24" s="187"/>
      <c r="AVQ24" s="187"/>
      <c r="AVR24" s="187"/>
      <c r="AVS24" s="187"/>
      <c r="AVT24" s="187"/>
      <c r="AVU24" s="187"/>
      <c r="AVV24" s="187"/>
      <c r="AVW24" s="187"/>
      <c r="AVX24" s="187"/>
      <c r="AVY24" s="187"/>
      <c r="AVZ24" s="187"/>
      <c r="AWA24" s="187"/>
      <c r="AWB24" s="187"/>
      <c r="AWC24" s="187"/>
      <c r="AWD24" s="187"/>
      <c r="AWE24" s="187"/>
      <c r="AWF24" s="187"/>
      <c r="AWG24" s="187"/>
      <c r="AWH24" s="187"/>
      <c r="AWI24" s="187"/>
      <c r="AWJ24" s="187"/>
      <c r="AWK24" s="187"/>
      <c r="AWL24" s="187"/>
      <c r="AWM24" s="187"/>
      <c r="AWN24" s="187"/>
      <c r="AWO24" s="187"/>
      <c r="AWP24" s="187"/>
      <c r="AWQ24" s="187"/>
      <c r="AWR24" s="187"/>
      <c r="AWS24" s="187"/>
      <c r="AWT24" s="187"/>
      <c r="AWU24" s="187"/>
      <c r="AWV24" s="187"/>
      <c r="AWW24" s="187"/>
      <c r="AWX24" s="187"/>
      <c r="AWY24" s="187"/>
      <c r="AWZ24" s="187"/>
      <c r="AXA24" s="187"/>
      <c r="AXB24" s="187"/>
      <c r="AXC24" s="187"/>
      <c r="AXD24" s="187"/>
      <c r="AXE24" s="187"/>
      <c r="AXF24" s="187"/>
      <c r="AXG24" s="187"/>
      <c r="AXH24" s="187"/>
      <c r="AXI24" s="187"/>
      <c r="AXJ24" s="187"/>
      <c r="AXK24" s="187"/>
      <c r="AXL24" s="187"/>
      <c r="AXM24" s="187"/>
      <c r="AXN24" s="187"/>
      <c r="AXO24" s="187"/>
      <c r="AXP24" s="187"/>
      <c r="AXQ24" s="187"/>
      <c r="AXR24" s="187"/>
      <c r="AXS24" s="187"/>
      <c r="AXT24" s="187"/>
      <c r="AXU24" s="187"/>
      <c r="AXV24" s="187"/>
      <c r="AXW24" s="187"/>
      <c r="AXX24" s="187"/>
      <c r="AXY24" s="187"/>
      <c r="AXZ24" s="187"/>
      <c r="AYA24" s="187"/>
      <c r="AYB24" s="187"/>
      <c r="AYC24" s="187"/>
      <c r="AYD24" s="187"/>
      <c r="AYE24" s="187"/>
      <c r="AYF24" s="187"/>
      <c r="AYG24" s="187"/>
      <c r="AYH24" s="187"/>
      <c r="AYI24" s="187"/>
      <c r="AYJ24" s="187"/>
      <c r="AYK24" s="187"/>
      <c r="AYL24" s="187"/>
      <c r="AYM24" s="187"/>
      <c r="AYN24" s="187"/>
      <c r="AYO24" s="187"/>
      <c r="AYP24" s="187"/>
      <c r="AYQ24" s="187"/>
      <c r="AYR24" s="187"/>
      <c r="AYS24" s="187"/>
      <c r="AYT24" s="187"/>
      <c r="AYU24" s="187"/>
      <c r="AYV24" s="187"/>
      <c r="AYW24" s="187"/>
      <c r="AYX24" s="187"/>
      <c r="AYY24" s="187"/>
      <c r="AYZ24" s="187"/>
      <c r="AZA24" s="187"/>
      <c r="AZB24" s="187"/>
      <c r="AZC24" s="187"/>
      <c r="AZD24" s="187"/>
      <c r="AZE24" s="187"/>
      <c r="AZF24" s="187"/>
      <c r="AZG24" s="187"/>
      <c r="AZH24" s="187"/>
      <c r="AZI24" s="187"/>
      <c r="AZJ24" s="187"/>
      <c r="AZK24" s="187"/>
      <c r="AZL24" s="187"/>
      <c r="AZM24" s="187"/>
      <c r="AZN24" s="187"/>
      <c r="AZO24" s="187"/>
      <c r="AZP24" s="187"/>
      <c r="AZQ24" s="187"/>
      <c r="AZR24" s="187"/>
      <c r="AZS24" s="187"/>
      <c r="AZT24" s="187"/>
      <c r="AZU24" s="187"/>
      <c r="AZV24" s="187"/>
      <c r="AZW24" s="187"/>
      <c r="AZX24" s="187"/>
      <c r="AZY24" s="187"/>
      <c r="AZZ24" s="187"/>
      <c r="BAA24" s="187"/>
      <c r="BAB24" s="187"/>
      <c r="BAC24" s="187"/>
      <c r="BAD24" s="187"/>
      <c r="BAE24" s="187"/>
      <c r="BAF24" s="187"/>
      <c r="BAG24" s="187"/>
      <c r="BAH24" s="187"/>
      <c r="BAI24" s="187"/>
      <c r="BAJ24" s="187"/>
      <c r="BAK24" s="187"/>
      <c r="BAL24" s="187"/>
      <c r="BAM24" s="187"/>
      <c r="BAN24" s="187"/>
      <c r="BAO24" s="187"/>
      <c r="BAP24" s="187"/>
      <c r="BAQ24" s="187"/>
      <c r="BAR24" s="187"/>
      <c r="BAS24" s="187"/>
      <c r="BAT24" s="187"/>
      <c r="BAU24" s="187"/>
      <c r="BAV24" s="187"/>
      <c r="BAW24" s="187"/>
      <c r="BAX24" s="187"/>
      <c r="BAY24" s="187"/>
      <c r="BAZ24" s="187"/>
      <c r="BBA24" s="187"/>
      <c r="BBB24" s="187"/>
      <c r="BBC24" s="187"/>
      <c r="BBD24" s="187"/>
      <c r="BBE24" s="187"/>
      <c r="BBF24" s="187"/>
      <c r="BBG24" s="187"/>
      <c r="BBH24" s="187"/>
      <c r="BBI24" s="187"/>
      <c r="BBJ24" s="187"/>
      <c r="BBK24" s="187"/>
      <c r="BBL24" s="187"/>
      <c r="BBM24" s="187"/>
      <c r="BBN24" s="187"/>
      <c r="BBO24" s="187"/>
      <c r="BBP24" s="187"/>
      <c r="BBQ24" s="187"/>
      <c r="BBR24" s="187"/>
      <c r="BBS24" s="187"/>
      <c r="BBT24" s="187"/>
      <c r="BBU24" s="187"/>
      <c r="BBV24" s="187"/>
      <c r="BBW24" s="187"/>
      <c r="BBX24" s="187"/>
      <c r="BBY24" s="187"/>
      <c r="BBZ24" s="187"/>
      <c r="BCA24" s="187"/>
      <c r="BCB24" s="187"/>
      <c r="BCC24" s="187"/>
      <c r="BCD24" s="187"/>
      <c r="BCE24" s="187"/>
      <c r="BCF24" s="187"/>
      <c r="BCG24" s="187"/>
      <c r="BCH24" s="187"/>
      <c r="BCI24" s="187"/>
      <c r="BCJ24" s="187"/>
      <c r="BCK24" s="187"/>
      <c r="BCL24" s="187"/>
      <c r="BCM24" s="187"/>
      <c r="BCN24" s="187"/>
      <c r="BCO24" s="187"/>
      <c r="BCP24" s="187"/>
      <c r="BCQ24" s="187"/>
      <c r="BCR24" s="187"/>
      <c r="BCS24" s="187"/>
      <c r="BCT24" s="187"/>
      <c r="BCU24" s="187"/>
      <c r="BCV24" s="187"/>
      <c r="BCW24" s="187"/>
      <c r="BCX24" s="187"/>
      <c r="BCY24" s="187"/>
      <c r="BCZ24" s="187"/>
      <c r="BDA24" s="187"/>
      <c r="BDB24" s="187"/>
      <c r="BDC24" s="187"/>
      <c r="BDD24" s="187"/>
      <c r="BDE24" s="187"/>
      <c r="BDF24" s="187"/>
      <c r="BDG24" s="187"/>
      <c r="BDH24" s="187"/>
      <c r="BDI24" s="187"/>
      <c r="BDJ24" s="187"/>
      <c r="BDK24" s="187"/>
      <c r="BDL24" s="187"/>
      <c r="BDM24" s="187"/>
      <c r="BDN24" s="187"/>
      <c r="BDO24" s="187"/>
      <c r="BDP24" s="187"/>
      <c r="BDQ24" s="187"/>
      <c r="BDR24" s="187"/>
      <c r="BDS24" s="187"/>
      <c r="BDT24" s="187"/>
      <c r="BDU24" s="187"/>
      <c r="BDV24" s="187"/>
      <c r="BDW24" s="187"/>
      <c r="BDX24" s="187"/>
      <c r="BDY24" s="187"/>
      <c r="BDZ24" s="187"/>
      <c r="BEA24" s="187"/>
      <c r="BEB24" s="187"/>
      <c r="BEC24" s="187"/>
      <c r="BED24" s="187"/>
      <c r="BEE24" s="187"/>
      <c r="BEF24" s="187"/>
      <c r="BEG24" s="187"/>
      <c r="BEH24" s="187"/>
      <c r="BEI24" s="187"/>
      <c r="BEJ24" s="187"/>
      <c r="BEK24" s="187"/>
      <c r="BEL24" s="187"/>
      <c r="BEM24" s="187"/>
      <c r="BEN24" s="187"/>
      <c r="BEO24" s="187"/>
      <c r="BEP24" s="187"/>
      <c r="BEQ24" s="187"/>
      <c r="BER24" s="187"/>
      <c r="BES24" s="187"/>
      <c r="BET24" s="187"/>
      <c r="BEU24" s="187"/>
      <c r="BEV24" s="187"/>
      <c r="BEW24" s="187"/>
      <c r="BEX24" s="187"/>
      <c r="BEY24" s="187"/>
      <c r="BEZ24" s="187"/>
      <c r="BFA24" s="187"/>
      <c r="BFB24" s="187"/>
      <c r="BFC24" s="187"/>
      <c r="BFD24" s="187"/>
      <c r="BFE24" s="187"/>
      <c r="BFF24" s="187"/>
      <c r="BFG24" s="187"/>
      <c r="BFH24" s="187"/>
      <c r="BFI24" s="187"/>
      <c r="BFJ24" s="187"/>
      <c r="BFK24" s="187"/>
      <c r="BFL24" s="187"/>
      <c r="BFM24" s="187"/>
      <c r="BFN24" s="187"/>
      <c r="BFO24" s="187"/>
      <c r="BFP24" s="187"/>
      <c r="BFQ24" s="187"/>
      <c r="BFR24" s="187"/>
      <c r="BFS24" s="187"/>
      <c r="BFT24" s="187"/>
      <c r="BFU24" s="187"/>
      <c r="BFV24" s="187"/>
      <c r="BFW24" s="187"/>
      <c r="BFX24" s="187"/>
      <c r="BFY24" s="187"/>
      <c r="BFZ24" s="187"/>
      <c r="BGA24" s="187"/>
      <c r="BGB24" s="187"/>
      <c r="BGC24" s="187"/>
      <c r="BGD24" s="187"/>
      <c r="BGE24" s="187"/>
      <c r="BGF24" s="187"/>
      <c r="BGG24" s="187"/>
      <c r="BGH24" s="187"/>
      <c r="BGI24" s="187"/>
      <c r="BGJ24" s="187"/>
      <c r="BGK24" s="187"/>
      <c r="BGL24" s="187"/>
      <c r="BGM24" s="187"/>
      <c r="BGN24" s="187"/>
      <c r="BGO24" s="187"/>
      <c r="BGP24" s="187"/>
      <c r="BGQ24" s="187"/>
      <c r="BGR24" s="187"/>
      <c r="BGS24" s="187"/>
      <c r="BGT24" s="187"/>
      <c r="BGU24" s="187"/>
      <c r="BGV24" s="187"/>
      <c r="BGW24" s="187"/>
      <c r="BGX24" s="187"/>
      <c r="BGY24" s="187"/>
      <c r="BGZ24" s="187"/>
      <c r="BHA24" s="187"/>
      <c r="BHB24" s="187"/>
      <c r="BHC24" s="187"/>
      <c r="BHD24" s="187"/>
      <c r="BHE24" s="187"/>
      <c r="BHF24" s="187"/>
      <c r="BHG24" s="187"/>
      <c r="BHH24" s="187"/>
      <c r="BHI24" s="187"/>
      <c r="BHJ24" s="187"/>
      <c r="BHK24" s="187"/>
      <c r="BHL24" s="187"/>
      <c r="BHM24" s="187"/>
      <c r="BHN24" s="187"/>
      <c r="BHO24" s="187"/>
      <c r="BHP24" s="187"/>
      <c r="BHQ24" s="187"/>
      <c r="BHR24" s="187"/>
      <c r="BHS24" s="187"/>
      <c r="BHT24" s="187"/>
      <c r="BHU24" s="187"/>
      <c r="BHV24" s="187"/>
      <c r="BHW24" s="187"/>
      <c r="BHX24" s="187"/>
      <c r="BHY24" s="187"/>
      <c r="BHZ24" s="187"/>
      <c r="BIA24" s="187"/>
      <c r="BIB24" s="187"/>
      <c r="BIC24" s="187"/>
      <c r="BID24" s="187"/>
      <c r="BIE24" s="187"/>
      <c r="BIF24" s="187"/>
      <c r="BIG24" s="187"/>
      <c r="BIH24" s="187"/>
      <c r="BII24" s="187"/>
      <c r="BIJ24" s="187"/>
      <c r="BIK24" s="187"/>
      <c r="BIL24" s="187"/>
      <c r="BIM24" s="187"/>
      <c r="BIN24" s="187"/>
      <c r="BIO24" s="187"/>
      <c r="BIP24" s="187"/>
      <c r="BIQ24" s="187"/>
      <c r="BIR24" s="187"/>
      <c r="BIS24" s="187"/>
      <c r="BIT24" s="187"/>
      <c r="BIU24" s="187"/>
      <c r="BIV24" s="187"/>
      <c r="BIW24" s="187"/>
      <c r="BIX24" s="187"/>
      <c r="BIY24" s="187"/>
      <c r="BIZ24" s="187"/>
      <c r="BJA24" s="187"/>
      <c r="BJB24" s="187"/>
      <c r="BJC24" s="187"/>
      <c r="BJD24" s="187"/>
      <c r="BJE24" s="187"/>
      <c r="BJF24" s="187"/>
      <c r="BJG24" s="187"/>
      <c r="BJH24" s="187"/>
      <c r="BJI24" s="187"/>
      <c r="BJJ24" s="187"/>
      <c r="BJK24" s="187"/>
      <c r="BJL24" s="187"/>
      <c r="BJM24" s="187"/>
      <c r="BJN24" s="187"/>
      <c r="BJO24" s="187"/>
      <c r="BJP24" s="187"/>
      <c r="BJQ24" s="187"/>
      <c r="BJR24" s="187"/>
      <c r="BJS24" s="187"/>
      <c r="BJT24" s="187"/>
      <c r="BJU24" s="187"/>
      <c r="BJV24" s="187"/>
      <c r="BJW24" s="187"/>
      <c r="BJX24" s="187"/>
      <c r="BJY24" s="187"/>
      <c r="BJZ24" s="187"/>
      <c r="BKA24" s="187"/>
      <c r="BKB24" s="187"/>
      <c r="BKC24" s="187"/>
      <c r="BKD24" s="187"/>
      <c r="BKE24" s="187"/>
      <c r="BKF24" s="187"/>
      <c r="BKG24" s="187"/>
      <c r="BKH24" s="187"/>
      <c r="BKI24" s="187"/>
      <c r="BKJ24" s="187"/>
      <c r="BKK24" s="187"/>
      <c r="BKL24" s="187"/>
      <c r="BKM24" s="187"/>
      <c r="BKN24" s="187"/>
      <c r="BKO24" s="187"/>
      <c r="BKP24" s="187"/>
      <c r="BKQ24" s="187"/>
      <c r="BKR24" s="187"/>
      <c r="BKS24" s="187"/>
      <c r="BKT24" s="187"/>
      <c r="BKU24" s="187"/>
      <c r="BKV24" s="187"/>
      <c r="BKW24" s="187"/>
      <c r="BKX24" s="187"/>
      <c r="BKY24" s="187"/>
      <c r="BKZ24" s="187"/>
      <c r="BLA24" s="187"/>
      <c r="BLB24" s="187"/>
      <c r="BLC24" s="187"/>
      <c r="BLD24" s="187"/>
      <c r="BLE24" s="187"/>
      <c r="BLF24" s="187"/>
      <c r="BLG24" s="187"/>
      <c r="BLH24" s="187"/>
      <c r="BLI24" s="187"/>
      <c r="BLJ24" s="187"/>
      <c r="BLK24" s="187"/>
      <c r="BLL24" s="187"/>
      <c r="BLM24" s="187"/>
      <c r="BLN24" s="187"/>
      <c r="BLO24" s="187"/>
      <c r="BLP24" s="187"/>
      <c r="BLQ24" s="187"/>
      <c r="BLR24" s="187"/>
      <c r="BLS24" s="187"/>
      <c r="BLT24" s="187"/>
      <c r="BLU24" s="187"/>
      <c r="BLV24" s="187"/>
      <c r="BLW24" s="187"/>
      <c r="BLX24" s="187"/>
      <c r="BLY24" s="187"/>
      <c r="BLZ24" s="187"/>
      <c r="BMA24" s="187"/>
      <c r="BMB24" s="187"/>
      <c r="BMC24" s="187"/>
      <c r="BMD24" s="187"/>
      <c r="BME24" s="187"/>
      <c r="BMF24" s="187"/>
      <c r="BMG24" s="187"/>
      <c r="BMH24" s="187"/>
      <c r="BMI24" s="187"/>
      <c r="BMJ24" s="187"/>
      <c r="BMK24" s="187"/>
      <c r="BML24" s="187"/>
      <c r="BMM24" s="187"/>
      <c r="BMN24" s="187"/>
      <c r="BMO24" s="187"/>
      <c r="BMP24" s="187"/>
      <c r="BMQ24" s="187"/>
      <c r="BMR24" s="187"/>
      <c r="BMS24" s="187"/>
      <c r="BMT24" s="187"/>
      <c r="BMU24" s="187"/>
      <c r="BMV24" s="187"/>
      <c r="BMW24" s="187"/>
      <c r="BMX24" s="187"/>
      <c r="BMY24" s="187"/>
      <c r="BMZ24" s="187"/>
      <c r="BNA24" s="187"/>
      <c r="BNB24" s="187"/>
      <c r="BNC24" s="187"/>
      <c r="BND24" s="187"/>
      <c r="BNE24" s="187"/>
      <c r="BNF24" s="187"/>
      <c r="BNG24" s="187"/>
      <c r="BNH24" s="187"/>
      <c r="BNI24" s="187"/>
      <c r="BNJ24" s="187"/>
      <c r="BNK24" s="187"/>
      <c r="BNL24" s="187"/>
      <c r="BNM24" s="187"/>
      <c r="BNN24" s="187"/>
      <c r="BNO24" s="187"/>
      <c r="BNP24" s="187"/>
      <c r="BNQ24" s="187"/>
      <c r="BNR24" s="187"/>
      <c r="BNS24" s="187"/>
      <c r="BNT24" s="187"/>
      <c r="BNU24" s="187"/>
      <c r="BNV24" s="187"/>
      <c r="BNW24" s="187"/>
      <c r="BNX24" s="187"/>
      <c r="BNY24" s="187"/>
      <c r="BNZ24" s="187"/>
      <c r="BOA24" s="187"/>
      <c r="BOB24" s="187"/>
      <c r="BOC24" s="187"/>
      <c r="BOD24" s="187"/>
      <c r="BOE24" s="187"/>
      <c r="BOF24" s="187"/>
      <c r="BOG24" s="187"/>
      <c r="BOH24" s="187"/>
      <c r="BOI24" s="187"/>
      <c r="BOJ24" s="187"/>
      <c r="BOK24" s="187"/>
      <c r="BOL24" s="187"/>
      <c r="BOM24" s="187"/>
      <c r="BON24" s="187"/>
      <c r="BOO24" s="187"/>
      <c r="BOP24" s="187"/>
      <c r="BOQ24" s="187"/>
      <c r="BOR24" s="187"/>
      <c r="BOS24" s="187"/>
      <c r="BOT24" s="187"/>
      <c r="BOU24" s="187"/>
      <c r="BOV24" s="187"/>
      <c r="BOW24" s="187"/>
      <c r="BOX24" s="187"/>
      <c r="BOY24" s="187"/>
      <c r="BOZ24" s="187"/>
      <c r="BPA24" s="187"/>
      <c r="BPB24" s="187"/>
      <c r="BPC24" s="187"/>
      <c r="BPD24" s="187"/>
      <c r="BPE24" s="187"/>
      <c r="BPF24" s="187"/>
      <c r="BPG24" s="187"/>
      <c r="BPH24" s="187"/>
      <c r="BPI24" s="187"/>
      <c r="BPJ24" s="187"/>
      <c r="BPK24" s="187"/>
      <c r="BPL24" s="187"/>
      <c r="BPM24" s="187"/>
      <c r="BPN24" s="187"/>
      <c r="BPO24" s="187"/>
      <c r="BPP24" s="187"/>
      <c r="BPQ24" s="187"/>
      <c r="BPR24" s="187"/>
      <c r="BPS24" s="187"/>
      <c r="BPT24" s="187"/>
      <c r="BPU24" s="187"/>
      <c r="BPV24" s="187"/>
      <c r="BPW24" s="187"/>
      <c r="BPX24" s="187"/>
      <c r="BPY24" s="187"/>
      <c r="BPZ24" s="187"/>
      <c r="BQA24" s="187"/>
      <c r="BQB24" s="187"/>
      <c r="BQC24" s="187"/>
      <c r="BQD24" s="187"/>
      <c r="BQE24" s="187"/>
      <c r="BQF24" s="187"/>
      <c r="BQG24" s="187"/>
      <c r="BQH24" s="187"/>
      <c r="BQI24" s="187"/>
      <c r="BQJ24" s="187"/>
      <c r="BQK24" s="187"/>
      <c r="BQL24" s="187"/>
      <c r="BQM24" s="187"/>
      <c r="BQN24" s="187"/>
      <c r="BQO24" s="187"/>
      <c r="BQP24" s="187"/>
      <c r="BQQ24" s="187"/>
      <c r="BQR24" s="187"/>
      <c r="BQS24" s="187"/>
      <c r="BQT24" s="187"/>
      <c r="BQU24" s="187"/>
      <c r="BQV24" s="187"/>
      <c r="BQW24" s="187"/>
      <c r="BQX24" s="187"/>
      <c r="BQY24" s="187"/>
      <c r="BQZ24" s="187"/>
      <c r="BRA24" s="187"/>
      <c r="BRB24" s="187"/>
      <c r="BRC24" s="187"/>
      <c r="BRD24" s="187"/>
      <c r="BRE24" s="187"/>
      <c r="BRF24" s="187"/>
      <c r="BRG24" s="187"/>
      <c r="BRH24" s="187"/>
      <c r="BRI24" s="187"/>
      <c r="BRJ24" s="187"/>
      <c r="BRK24" s="187"/>
      <c r="BRL24" s="187"/>
      <c r="BRM24" s="187"/>
      <c r="BRN24" s="187"/>
      <c r="BRO24" s="187"/>
      <c r="BRP24" s="187"/>
      <c r="BRQ24" s="187"/>
      <c r="BRR24" s="187"/>
      <c r="BRS24" s="187"/>
      <c r="BRT24" s="187"/>
      <c r="BRU24" s="187"/>
      <c r="BRV24" s="187"/>
      <c r="BRW24" s="187"/>
      <c r="BRX24" s="187"/>
      <c r="BRY24" s="187"/>
      <c r="BRZ24" s="187"/>
      <c r="BSA24" s="187"/>
      <c r="BSB24" s="187"/>
      <c r="BSC24" s="187"/>
      <c r="BSD24" s="187"/>
      <c r="BSE24" s="187"/>
      <c r="BSF24" s="187"/>
      <c r="BSG24" s="187"/>
      <c r="BSH24" s="187"/>
      <c r="BSI24" s="187"/>
      <c r="BSJ24" s="187"/>
      <c r="BSK24" s="187"/>
      <c r="BSL24" s="187"/>
      <c r="BSM24" s="187"/>
      <c r="BSN24" s="187"/>
      <c r="BSO24" s="187"/>
      <c r="BSP24" s="187"/>
      <c r="BSQ24" s="187"/>
      <c r="BSR24" s="187"/>
      <c r="BSS24" s="187"/>
      <c r="BST24" s="187"/>
      <c r="BSU24" s="187"/>
      <c r="BSV24" s="187"/>
      <c r="BSW24" s="187"/>
      <c r="BSX24" s="187"/>
      <c r="BSY24" s="187"/>
      <c r="BSZ24" s="187"/>
      <c r="BTA24" s="187"/>
      <c r="BTB24" s="187"/>
      <c r="BTC24" s="187"/>
      <c r="BTD24" s="187"/>
      <c r="BTE24" s="187"/>
      <c r="BTF24" s="187"/>
      <c r="BTG24" s="187"/>
      <c r="BTH24" s="187"/>
      <c r="BTI24" s="187"/>
      <c r="BTJ24" s="187"/>
      <c r="BTK24" s="187"/>
      <c r="BTL24" s="187"/>
      <c r="BTM24" s="187"/>
      <c r="BTN24" s="187"/>
      <c r="BTO24" s="187"/>
      <c r="BTP24" s="187"/>
      <c r="BTQ24" s="187"/>
      <c r="BTR24" s="187"/>
      <c r="BTS24" s="187"/>
      <c r="BTT24" s="187"/>
      <c r="BTU24" s="187"/>
      <c r="BTV24" s="187"/>
      <c r="BTW24" s="187"/>
      <c r="BTX24" s="187"/>
      <c r="BTY24" s="187"/>
      <c r="BTZ24" s="187"/>
      <c r="BUA24" s="187"/>
      <c r="BUB24" s="187"/>
      <c r="BUC24" s="187"/>
      <c r="BUD24" s="187"/>
      <c r="BUE24" s="187"/>
      <c r="BUF24" s="187"/>
      <c r="BUG24" s="187"/>
      <c r="BUH24" s="187"/>
      <c r="BUI24" s="187"/>
      <c r="BUJ24" s="187"/>
      <c r="BUK24" s="187"/>
      <c r="BUL24" s="187"/>
      <c r="BUM24" s="187"/>
      <c r="BUN24" s="187"/>
      <c r="BUO24" s="187"/>
      <c r="BUP24" s="187"/>
      <c r="BUQ24" s="187"/>
      <c r="BUR24" s="187"/>
      <c r="BUS24" s="187"/>
      <c r="BUT24" s="187"/>
      <c r="BUU24" s="187"/>
      <c r="BUV24" s="187"/>
      <c r="BUW24" s="187"/>
      <c r="BUX24" s="187"/>
      <c r="BUY24" s="187"/>
      <c r="BUZ24" s="187"/>
      <c r="BVA24" s="187"/>
      <c r="BVB24" s="187"/>
      <c r="BVC24" s="187"/>
      <c r="BVD24" s="187"/>
      <c r="BVE24" s="187"/>
      <c r="BVF24" s="187"/>
      <c r="BVG24" s="187"/>
      <c r="BVH24" s="187"/>
      <c r="BVI24" s="187"/>
      <c r="BVJ24" s="187"/>
      <c r="BVK24" s="187"/>
      <c r="BVL24" s="187"/>
      <c r="BVM24" s="187"/>
      <c r="BVN24" s="187"/>
      <c r="BVO24" s="187"/>
      <c r="BVP24" s="187"/>
      <c r="BVQ24" s="187"/>
      <c r="BVR24" s="187"/>
      <c r="BVS24" s="187"/>
      <c r="BVT24" s="187"/>
      <c r="BVU24" s="187"/>
      <c r="BVV24" s="187"/>
      <c r="BVW24" s="187"/>
      <c r="BVX24" s="187"/>
      <c r="BVY24" s="187"/>
      <c r="BVZ24" s="187"/>
      <c r="BWA24" s="187"/>
      <c r="BWB24" s="187"/>
      <c r="BWC24" s="187"/>
      <c r="BWD24" s="187"/>
      <c r="BWE24" s="187"/>
      <c r="BWF24" s="187"/>
      <c r="BWG24" s="187"/>
      <c r="BWH24" s="187"/>
      <c r="BWI24" s="187"/>
      <c r="BWJ24" s="187"/>
      <c r="BWK24" s="187"/>
      <c r="BWL24" s="187"/>
      <c r="BWM24" s="187"/>
      <c r="BWN24" s="187"/>
      <c r="BWO24" s="187"/>
      <c r="BWP24" s="187"/>
      <c r="BWQ24" s="187"/>
      <c r="BWR24" s="187"/>
      <c r="BWS24" s="187"/>
      <c r="BWT24" s="187"/>
      <c r="BWU24" s="187"/>
      <c r="BWV24" s="187"/>
      <c r="BWW24" s="187"/>
      <c r="BWX24" s="187"/>
      <c r="BWY24" s="187"/>
      <c r="BWZ24" s="187"/>
      <c r="BXA24" s="187"/>
      <c r="BXB24" s="187"/>
      <c r="BXC24" s="187"/>
      <c r="BXD24" s="187"/>
      <c r="BXE24" s="187"/>
      <c r="BXF24" s="187"/>
      <c r="BXG24" s="187"/>
      <c r="BXH24" s="187"/>
      <c r="BXI24" s="187"/>
      <c r="BXJ24" s="187"/>
      <c r="BXK24" s="187"/>
      <c r="BXL24" s="187"/>
      <c r="BXM24" s="187"/>
      <c r="BXN24" s="187"/>
      <c r="BXO24" s="187"/>
      <c r="BXP24" s="187"/>
      <c r="BXQ24" s="187"/>
      <c r="BXR24" s="187"/>
      <c r="BXS24" s="187"/>
      <c r="BXT24" s="187"/>
      <c r="BXU24" s="187"/>
      <c r="BXV24" s="187"/>
      <c r="BXW24" s="187"/>
      <c r="BXX24" s="187"/>
      <c r="BXY24" s="187"/>
      <c r="BXZ24" s="187"/>
      <c r="BYA24" s="187"/>
      <c r="BYB24" s="187"/>
      <c r="BYC24" s="187"/>
      <c r="BYD24" s="187"/>
      <c r="BYE24" s="187"/>
      <c r="BYF24" s="187"/>
      <c r="BYG24" s="187"/>
      <c r="BYH24" s="187"/>
      <c r="BYI24" s="187"/>
      <c r="BYJ24" s="187"/>
      <c r="BYK24" s="187"/>
      <c r="BYL24" s="187"/>
      <c r="BYM24" s="187"/>
      <c r="BYN24" s="187"/>
      <c r="BYO24" s="187"/>
      <c r="BYP24" s="187"/>
      <c r="BYQ24" s="187"/>
      <c r="BYR24" s="187"/>
      <c r="BYS24" s="187"/>
      <c r="BYT24" s="187"/>
      <c r="BYU24" s="187"/>
      <c r="BYV24" s="187"/>
      <c r="BYW24" s="187"/>
      <c r="BYX24" s="187"/>
      <c r="BYY24" s="187"/>
      <c r="BYZ24" s="187"/>
      <c r="BZA24" s="187"/>
      <c r="BZB24" s="187"/>
      <c r="BZC24" s="187"/>
      <c r="BZD24" s="187"/>
      <c r="BZE24" s="187"/>
      <c r="BZF24" s="187"/>
      <c r="BZG24" s="187"/>
      <c r="BZH24" s="187"/>
      <c r="BZI24" s="187"/>
      <c r="BZJ24" s="187"/>
      <c r="BZK24" s="187"/>
      <c r="BZL24" s="187"/>
      <c r="BZM24" s="187"/>
      <c r="BZN24" s="187"/>
      <c r="BZO24" s="187"/>
      <c r="BZP24" s="187"/>
      <c r="BZQ24" s="187"/>
      <c r="BZR24" s="187"/>
      <c r="BZS24" s="187"/>
      <c r="BZT24" s="187"/>
      <c r="BZU24" s="187"/>
      <c r="BZV24" s="187"/>
      <c r="BZW24" s="187"/>
      <c r="BZX24" s="187"/>
      <c r="BZY24" s="187"/>
      <c r="BZZ24" s="187"/>
      <c r="CAA24" s="187"/>
      <c r="CAB24" s="187"/>
      <c r="CAC24" s="187"/>
      <c r="CAD24" s="187"/>
      <c r="CAE24" s="187"/>
      <c r="CAF24" s="187"/>
      <c r="CAG24" s="187"/>
      <c r="CAH24" s="187"/>
      <c r="CAI24" s="187"/>
      <c r="CAJ24" s="187"/>
      <c r="CAK24" s="187"/>
      <c r="CAL24" s="187"/>
      <c r="CAM24" s="187"/>
      <c r="CAN24" s="187"/>
      <c r="CAO24" s="187"/>
      <c r="CAP24" s="187"/>
      <c r="CAQ24" s="187"/>
      <c r="CAR24" s="187"/>
      <c r="CAS24" s="187"/>
      <c r="CAT24" s="187"/>
      <c r="CAU24" s="187"/>
      <c r="CAV24" s="187"/>
      <c r="CAW24" s="187"/>
      <c r="CAX24" s="187"/>
      <c r="CAY24" s="187"/>
      <c r="CAZ24" s="187"/>
      <c r="CBA24" s="187"/>
      <c r="CBB24" s="187"/>
      <c r="CBC24" s="187"/>
      <c r="CBD24" s="187"/>
      <c r="CBE24" s="187"/>
      <c r="CBF24" s="187"/>
      <c r="CBG24" s="187"/>
      <c r="CBH24" s="187"/>
      <c r="CBI24" s="187"/>
      <c r="CBJ24" s="187"/>
      <c r="CBK24" s="187"/>
      <c r="CBL24" s="187"/>
      <c r="CBM24" s="187"/>
      <c r="CBN24" s="187"/>
      <c r="CBO24" s="187"/>
      <c r="CBP24" s="187"/>
      <c r="CBQ24" s="187"/>
      <c r="CBR24" s="187"/>
      <c r="CBS24" s="187"/>
      <c r="CBT24" s="187"/>
      <c r="CBU24" s="187"/>
      <c r="CBV24" s="187"/>
      <c r="CBW24" s="187"/>
      <c r="CBX24" s="187"/>
      <c r="CBY24" s="187"/>
      <c r="CBZ24" s="187"/>
      <c r="CCA24" s="187"/>
      <c r="CCB24" s="187"/>
      <c r="CCC24" s="187"/>
      <c r="CCD24" s="187"/>
      <c r="CCE24" s="187"/>
      <c r="CCF24" s="187"/>
      <c r="CCG24" s="187"/>
      <c r="CCH24" s="187"/>
      <c r="CCI24" s="187"/>
      <c r="CCJ24" s="187"/>
      <c r="CCK24" s="187"/>
      <c r="CCL24" s="187"/>
      <c r="CCM24" s="187"/>
      <c r="CCN24" s="187"/>
      <c r="CCO24" s="187"/>
      <c r="CCP24" s="187"/>
      <c r="CCQ24" s="187"/>
      <c r="CCR24" s="187"/>
      <c r="CCS24" s="187"/>
      <c r="CCT24" s="187"/>
      <c r="CCU24" s="187"/>
      <c r="CCV24" s="187"/>
      <c r="CCW24" s="187"/>
      <c r="CCX24" s="187"/>
      <c r="CCY24" s="187"/>
      <c r="CCZ24" s="187"/>
      <c r="CDA24" s="187"/>
      <c r="CDB24" s="187"/>
      <c r="CDC24" s="187"/>
      <c r="CDD24" s="187"/>
      <c r="CDE24" s="187"/>
      <c r="CDF24" s="187"/>
      <c r="CDG24" s="187"/>
      <c r="CDH24" s="187"/>
      <c r="CDI24" s="187"/>
      <c r="CDJ24" s="187"/>
      <c r="CDK24" s="187"/>
      <c r="CDL24" s="187"/>
      <c r="CDM24" s="187"/>
      <c r="CDN24" s="187"/>
      <c r="CDO24" s="187"/>
      <c r="CDP24" s="187"/>
      <c r="CDQ24" s="187"/>
      <c r="CDR24" s="187"/>
      <c r="CDS24" s="187"/>
      <c r="CDT24" s="187"/>
      <c r="CDU24" s="187"/>
      <c r="CDV24" s="187"/>
      <c r="CDW24" s="187"/>
      <c r="CDX24" s="187"/>
      <c r="CDY24" s="187"/>
      <c r="CDZ24" s="187"/>
      <c r="CEA24" s="187"/>
      <c r="CEB24" s="187"/>
      <c r="CEC24" s="187"/>
      <c r="CED24" s="187"/>
      <c r="CEE24" s="187"/>
      <c r="CEF24" s="187"/>
      <c r="CEG24" s="187"/>
      <c r="CEH24" s="187"/>
      <c r="CEI24" s="187"/>
      <c r="CEJ24" s="187"/>
      <c r="CEK24" s="187"/>
      <c r="CEL24" s="187"/>
      <c r="CEM24" s="187"/>
      <c r="CEN24" s="187"/>
      <c r="CEO24" s="187"/>
      <c r="CEP24" s="187"/>
      <c r="CEQ24" s="187"/>
      <c r="CER24" s="187"/>
      <c r="CES24" s="187"/>
      <c r="CET24" s="187"/>
      <c r="CEU24" s="187"/>
      <c r="CEV24" s="187"/>
      <c r="CEW24" s="187"/>
      <c r="CEX24" s="187"/>
      <c r="CEY24" s="187"/>
      <c r="CEZ24" s="187"/>
      <c r="CFA24" s="187"/>
      <c r="CFB24" s="187"/>
      <c r="CFC24" s="187"/>
      <c r="CFD24" s="187"/>
      <c r="CFE24" s="187"/>
      <c r="CFF24" s="187"/>
      <c r="CFG24" s="187"/>
      <c r="CFH24" s="187"/>
      <c r="CFI24" s="187"/>
      <c r="CFJ24" s="187"/>
      <c r="CFK24" s="187"/>
      <c r="CFL24" s="187"/>
      <c r="CFM24" s="187"/>
      <c r="CFN24" s="187"/>
      <c r="CFO24" s="187"/>
      <c r="CFP24" s="187"/>
      <c r="CFQ24" s="187"/>
      <c r="CFR24" s="187"/>
      <c r="CFS24" s="187"/>
      <c r="CFT24" s="187"/>
      <c r="CFU24" s="187"/>
      <c r="CFV24" s="187"/>
      <c r="CFW24" s="187"/>
      <c r="CFX24" s="187"/>
      <c r="CFY24" s="187"/>
      <c r="CFZ24" s="187"/>
      <c r="CGA24" s="187"/>
      <c r="CGB24" s="187"/>
      <c r="CGC24" s="187"/>
      <c r="CGD24" s="187"/>
      <c r="CGE24" s="187"/>
      <c r="CGF24" s="187"/>
      <c r="CGG24" s="187"/>
      <c r="CGH24" s="187"/>
      <c r="CGI24" s="187"/>
      <c r="CGJ24" s="187"/>
      <c r="CGK24" s="187"/>
      <c r="CGL24" s="187"/>
      <c r="CGM24" s="187"/>
      <c r="CGN24" s="187"/>
      <c r="CGO24" s="187"/>
      <c r="CGP24" s="187"/>
      <c r="CGQ24" s="187"/>
      <c r="CGR24" s="187"/>
      <c r="CGS24" s="187"/>
      <c r="CGT24" s="187"/>
      <c r="CGU24" s="187"/>
      <c r="CGV24" s="187"/>
      <c r="CGW24" s="187"/>
      <c r="CGX24" s="187"/>
      <c r="CGY24" s="187"/>
      <c r="CGZ24" s="187"/>
      <c r="CHA24" s="187"/>
      <c r="CHB24" s="187"/>
      <c r="CHC24" s="187"/>
      <c r="CHD24" s="187"/>
      <c r="CHE24" s="187"/>
      <c r="CHF24" s="187"/>
      <c r="CHG24" s="187"/>
      <c r="CHH24" s="187"/>
      <c r="CHI24" s="187"/>
      <c r="CHJ24" s="187"/>
      <c r="CHK24" s="187"/>
      <c r="CHL24" s="187"/>
      <c r="CHM24" s="187"/>
      <c r="CHN24" s="187"/>
      <c r="CHO24" s="187"/>
      <c r="CHP24" s="187"/>
      <c r="CHQ24" s="187"/>
      <c r="CHR24" s="187"/>
      <c r="CHS24" s="187"/>
      <c r="CHT24" s="187"/>
      <c r="CHU24" s="187"/>
      <c r="CHV24" s="187"/>
      <c r="CHW24" s="187"/>
      <c r="CHX24" s="187"/>
      <c r="CHY24" s="187"/>
      <c r="CHZ24" s="187"/>
      <c r="CIA24" s="187"/>
      <c r="CIB24" s="187"/>
      <c r="CIC24" s="187"/>
      <c r="CID24" s="187"/>
      <c r="CIE24" s="187"/>
      <c r="CIF24" s="187"/>
      <c r="CIG24" s="187"/>
      <c r="CIH24" s="187"/>
      <c r="CII24" s="187"/>
      <c r="CIJ24" s="187"/>
      <c r="CIK24" s="187"/>
      <c r="CIL24" s="187"/>
      <c r="CIM24" s="187"/>
      <c r="CIN24" s="187"/>
      <c r="CIO24" s="187"/>
      <c r="CIP24" s="187"/>
      <c r="CIQ24" s="187"/>
      <c r="CIR24" s="187"/>
      <c r="CIS24" s="187"/>
      <c r="CIT24" s="187"/>
      <c r="CIU24" s="187"/>
      <c r="CIV24" s="187"/>
      <c r="CIW24" s="187"/>
      <c r="CIX24" s="187"/>
      <c r="CIY24" s="187"/>
      <c r="CIZ24" s="187"/>
      <c r="CJA24" s="187"/>
      <c r="CJB24" s="187"/>
      <c r="CJC24" s="187"/>
      <c r="CJD24" s="187"/>
      <c r="CJE24" s="187"/>
      <c r="CJF24" s="187"/>
      <c r="CJG24" s="187"/>
      <c r="CJH24" s="187"/>
      <c r="CJI24" s="187"/>
      <c r="CJJ24" s="187"/>
      <c r="CJK24" s="187"/>
      <c r="CJL24" s="187"/>
      <c r="CJM24" s="187"/>
      <c r="CJN24" s="187"/>
      <c r="CJO24" s="187"/>
      <c r="CJP24" s="187"/>
      <c r="CJQ24" s="187"/>
      <c r="CJR24" s="187"/>
      <c r="CJS24" s="187"/>
      <c r="CJT24" s="187"/>
      <c r="CJU24" s="187"/>
      <c r="CJV24" s="187"/>
      <c r="CJW24" s="187"/>
      <c r="CJX24" s="187"/>
      <c r="CJY24" s="187"/>
      <c r="CJZ24" s="187"/>
      <c r="CKA24" s="187"/>
      <c r="CKB24" s="187"/>
      <c r="CKC24" s="187"/>
      <c r="CKD24" s="187"/>
      <c r="CKE24" s="187"/>
      <c r="CKF24" s="187"/>
      <c r="CKG24" s="187"/>
      <c r="CKH24" s="187"/>
      <c r="CKI24" s="187"/>
      <c r="CKJ24" s="187"/>
      <c r="CKK24" s="187"/>
      <c r="CKL24" s="187"/>
      <c r="CKM24" s="187"/>
      <c r="CKN24" s="187"/>
      <c r="CKO24" s="187"/>
      <c r="CKP24" s="187"/>
      <c r="CKQ24" s="187"/>
      <c r="CKR24" s="187"/>
      <c r="CKS24" s="187"/>
      <c r="CKT24" s="187"/>
      <c r="CKU24" s="187"/>
      <c r="CKV24" s="187"/>
      <c r="CKW24" s="187"/>
      <c r="CKX24" s="187"/>
      <c r="CKY24" s="187"/>
      <c r="CKZ24" s="187"/>
      <c r="CLA24" s="187"/>
      <c r="CLB24" s="187"/>
      <c r="CLC24" s="187"/>
      <c r="CLD24" s="187"/>
      <c r="CLE24" s="187"/>
      <c r="CLF24" s="187"/>
      <c r="CLG24" s="187"/>
      <c r="CLH24" s="187"/>
      <c r="CLI24" s="187"/>
      <c r="CLJ24" s="187"/>
      <c r="CLK24" s="187"/>
      <c r="CLL24" s="187"/>
      <c r="CLM24" s="187"/>
      <c r="CLN24" s="187"/>
      <c r="CLO24" s="187"/>
      <c r="CLP24" s="187"/>
      <c r="CLQ24" s="187"/>
      <c r="CLR24" s="187"/>
      <c r="CLS24" s="187"/>
      <c r="CLT24" s="187"/>
      <c r="CLU24" s="187"/>
      <c r="CLV24" s="187"/>
      <c r="CLW24" s="187"/>
      <c r="CLX24" s="187"/>
      <c r="CLY24" s="187"/>
      <c r="CLZ24" s="187"/>
      <c r="CMA24" s="187"/>
      <c r="CMB24" s="187"/>
      <c r="CMC24" s="187"/>
      <c r="CMD24" s="187"/>
      <c r="CME24" s="187"/>
      <c r="CMF24" s="187"/>
      <c r="CMG24" s="187"/>
      <c r="CMH24" s="187"/>
      <c r="CMI24" s="187"/>
      <c r="CMJ24" s="187"/>
      <c r="CMK24" s="187"/>
      <c r="CML24" s="187"/>
      <c r="CMM24" s="187"/>
      <c r="CMN24" s="187"/>
      <c r="CMO24" s="187"/>
      <c r="CMP24" s="187"/>
      <c r="CMQ24" s="187"/>
      <c r="CMR24" s="187"/>
      <c r="CMS24" s="187"/>
      <c r="CMT24" s="187"/>
      <c r="CMU24" s="187"/>
      <c r="CMV24" s="187"/>
      <c r="CMW24" s="187"/>
      <c r="CMX24" s="187"/>
      <c r="CMY24" s="187"/>
      <c r="CMZ24" s="187"/>
      <c r="CNA24" s="187"/>
      <c r="CNB24" s="187"/>
      <c r="CNC24" s="187"/>
      <c r="CND24" s="187"/>
      <c r="CNE24" s="187"/>
      <c r="CNF24" s="187"/>
      <c r="CNG24" s="187"/>
      <c r="CNH24" s="187"/>
      <c r="CNI24" s="187"/>
      <c r="CNJ24" s="187"/>
      <c r="CNK24" s="187"/>
      <c r="CNL24" s="187"/>
      <c r="CNM24" s="187"/>
      <c r="CNN24" s="187"/>
      <c r="CNO24" s="187"/>
      <c r="CNP24" s="187"/>
      <c r="CNQ24" s="187"/>
      <c r="CNR24" s="187"/>
      <c r="CNS24" s="187"/>
      <c r="CNT24" s="187"/>
      <c r="CNU24" s="187"/>
      <c r="CNV24" s="187"/>
      <c r="CNW24" s="187"/>
      <c r="CNX24" s="187"/>
      <c r="CNY24" s="187"/>
      <c r="CNZ24" s="187"/>
      <c r="COA24" s="187"/>
      <c r="COB24" s="187"/>
      <c r="COC24" s="187"/>
      <c r="COD24" s="187"/>
      <c r="COE24" s="187"/>
      <c r="COF24" s="187"/>
      <c r="COG24" s="187"/>
      <c r="COH24" s="187"/>
      <c r="COI24" s="187"/>
      <c r="COJ24" s="187"/>
      <c r="COK24" s="187"/>
      <c r="COL24" s="187"/>
      <c r="COM24" s="187"/>
      <c r="CON24" s="187"/>
      <c r="COO24" s="187"/>
      <c r="COP24" s="187"/>
      <c r="COQ24" s="187"/>
      <c r="COR24" s="187"/>
      <c r="COS24" s="187"/>
      <c r="COT24" s="187"/>
      <c r="COU24" s="187"/>
      <c r="COV24" s="187"/>
      <c r="COW24" s="187"/>
      <c r="COX24" s="187"/>
      <c r="COY24" s="187"/>
      <c r="COZ24" s="187"/>
      <c r="CPA24" s="187"/>
      <c r="CPB24" s="187"/>
      <c r="CPC24" s="187"/>
      <c r="CPD24" s="187"/>
      <c r="CPE24" s="187"/>
      <c r="CPF24" s="187"/>
      <c r="CPG24" s="187"/>
      <c r="CPH24" s="187"/>
      <c r="CPI24" s="187"/>
      <c r="CPJ24" s="187"/>
      <c r="CPK24" s="187"/>
      <c r="CPL24" s="187"/>
      <c r="CPM24" s="187"/>
      <c r="CPN24" s="187"/>
      <c r="CPO24" s="187"/>
      <c r="CPP24" s="187"/>
      <c r="CPQ24" s="187"/>
      <c r="CPR24" s="187"/>
      <c r="CPS24" s="187"/>
      <c r="CPT24" s="187"/>
      <c r="CPU24" s="187"/>
      <c r="CPV24" s="187"/>
      <c r="CPW24" s="187"/>
      <c r="CPX24" s="187"/>
      <c r="CPY24" s="187"/>
      <c r="CPZ24" s="187"/>
      <c r="CQA24" s="187"/>
      <c r="CQB24" s="187"/>
      <c r="CQC24" s="187"/>
      <c r="CQD24" s="187"/>
      <c r="CQE24" s="187"/>
      <c r="CQF24" s="187"/>
      <c r="CQG24" s="187"/>
      <c r="CQH24" s="187"/>
      <c r="CQI24" s="187"/>
      <c r="CQJ24" s="187"/>
      <c r="CQK24" s="187"/>
      <c r="CQL24" s="187"/>
      <c r="CQM24" s="187"/>
      <c r="CQN24" s="187"/>
      <c r="CQO24" s="187"/>
      <c r="CQP24" s="187"/>
      <c r="CQQ24" s="187"/>
      <c r="CQR24" s="187"/>
      <c r="CQS24" s="187"/>
      <c r="CQT24" s="187"/>
      <c r="CQU24" s="187"/>
      <c r="CQV24" s="187"/>
      <c r="CQW24" s="187"/>
      <c r="CQX24" s="187"/>
      <c r="CQY24" s="187"/>
      <c r="CQZ24" s="187"/>
      <c r="CRA24" s="187"/>
      <c r="CRB24" s="187"/>
      <c r="CRC24" s="187"/>
      <c r="CRD24" s="187"/>
      <c r="CRE24" s="187"/>
      <c r="CRF24" s="187"/>
      <c r="CRG24" s="187"/>
      <c r="CRH24" s="187"/>
      <c r="CRI24" s="187"/>
      <c r="CRJ24" s="187"/>
      <c r="CRK24" s="187"/>
      <c r="CRL24" s="187"/>
      <c r="CRM24" s="187"/>
      <c r="CRN24" s="187"/>
      <c r="CRO24" s="187"/>
      <c r="CRP24" s="187"/>
      <c r="CRQ24" s="187"/>
      <c r="CRR24" s="187"/>
      <c r="CRS24" s="187"/>
      <c r="CRT24" s="187"/>
      <c r="CRU24" s="187"/>
      <c r="CRV24" s="187"/>
      <c r="CRW24" s="187"/>
      <c r="CRX24" s="187"/>
      <c r="CRY24" s="187"/>
      <c r="CRZ24" s="187"/>
      <c r="CSA24" s="187"/>
      <c r="CSB24" s="187"/>
      <c r="CSC24" s="187"/>
      <c r="CSD24" s="187"/>
      <c r="CSE24" s="187"/>
      <c r="CSF24" s="187"/>
      <c r="CSG24" s="187"/>
      <c r="CSH24" s="187"/>
      <c r="CSI24" s="187"/>
      <c r="CSJ24" s="187"/>
      <c r="CSK24" s="187"/>
      <c r="CSL24" s="187"/>
      <c r="CSM24" s="187"/>
      <c r="CSN24" s="187"/>
      <c r="CSO24" s="187"/>
      <c r="CSP24" s="187"/>
      <c r="CSQ24" s="187"/>
      <c r="CSR24" s="187"/>
      <c r="CSS24" s="187"/>
      <c r="CST24" s="187"/>
      <c r="CSU24" s="187"/>
      <c r="CSV24" s="187"/>
      <c r="CSW24" s="187"/>
      <c r="CSX24" s="187"/>
      <c r="CSY24" s="187"/>
      <c r="CSZ24" s="187"/>
      <c r="CTA24" s="187"/>
      <c r="CTB24" s="187"/>
      <c r="CTC24" s="187"/>
      <c r="CTD24" s="187"/>
      <c r="CTE24" s="187"/>
      <c r="CTF24" s="187"/>
      <c r="CTG24" s="187"/>
      <c r="CTH24" s="187"/>
      <c r="CTI24" s="187"/>
      <c r="CTJ24" s="187"/>
      <c r="CTK24" s="187"/>
      <c r="CTL24" s="187"/>
      <c r="CTM24" s="187"/>
      <c r="CTN24" s="187"/>
      <c r="CTO24" s="187"/>
      <c r="CTP24" s="187"/>
      <c r="CTQ24" s="187"/>
      <c r="CTR24" s="187"/>
      <c r="CTS24" s="187"/>
      <c r="CTT24" s="187"/>
      <c r="CTU24" s="187"/>
      <c r="CTV24" s="187"/>
      <c r="CTW24" s="187"/>
      <c r="CTX24" s="187"/>
      <c r="CTY24" s="187"/>
      <c r="CTZ24" s="187"/>
      <c r="CUA24" s="187"/>
      <c r="CUB24" s="187"/>
      <c r="CUC24" s="187"/>
      <c r="CUD24" s="187"/>
      <c r="CUE24" s="187"/>
      <c r="CUF24" s="187"/>
      <c r="CUG24" s="187"/>
      <c r="CUH24" s="187"/>
      <c r="CUI24" s="187"/>
      <c r="CUJ24" s="187"/>
      <c r="CUK24" s="187"/>
      <c r="CUL24" s="187"/>
      <c r="CUM24" s="187"/>
      <c r="CUN24" s="187"/>
      <c r="CUO24" s="187"/>
      <c r="CUP24" s="187"/>
      <c r="CUQ24" s="187"/>
      <c r="CUR24" s="187"/>
      <c r="CUS24" s="187"/>
      <c r="CUT24" s="187"/>
      <c r="CUU24" s="187"/>
      <c r="CUV24" s="187"/>
      <c r="CUW24" s="187"/>
      <c r="CUX24" s="187"/>
      <c r="CUY24" s="187"/>
      <c r="CUZ24" s="187"/>
      <c r="CVA24" s="187"/>
      <c r="CVB24" s="187"/>
      <c r="CVC24" s="187"/>
      <c r="CVD24" s="187"/>
      <c r="CVE24" s="187"/>
      <c r="CVF24" s="187"/>
      <c r="CVG24" s="187"/>
      <c r="CVH24" s="187"/>
      <c r="CVI24" s="187"/>
      <c r="CVJ24" s="187"/>
      <c r="CVK24" s="187"/>
      <c r="CVL24" s="187"/>
      <c r="CVM24" s="187"/>
      <c r="CVN24" s="187"/>
      <c r="CVO24" s="187"/>
      <c r="CVP24" s="187"/>
      <c r="CVQ24" s="187"/>
      <c r="CVR24" s="187"/>
      <c r="CVS24" s="187"/>
      <c r="CVT24" s="187"/>
      <c r="CVU24" s="187"/>
      <c r="CVV24" s="187"/>
      <c r="CVW24" s="187"/>
      <c r="CVX24" s="187"/>
      <c r="CVY24" s="187"/>
      <c r="CVZ24" s="187"/>
      <c r="CWA24" s="187"/>
      <c r="CWB24" s="187"/>
      <c r="CWC24" s="187"/>
      <c r="CWD24" s="187"/>
      <c r="CWE24" s="187"/>
      <c r="CWF24" s="187"/>
      <c r="CWG24" s="187"/>
      <c r="CWH24" s="187"/>
      <c r="CWI24" s="187"/>
      <c r="CWJ24" s="187"/>
      <c r="CWK24" s="187"/>
      <c r="CWL24" s="187"/>
      <c r="CWM24" s="187"/>
      <c r="CWN24" s="187"/>
      <c r="CWO24" s="187"/>
      <c r="CWP24" s="187"/>
      <c r="CWQ24" s="187"/>
      <c r="CWR24" s="187"/>
      <c r="CWS24" s="187"/>
      <c r="CWT24" s="187"/>
      <c r="CWU24" s="187"/>
      <c r="CWV24" s="187"/>
      <c r="CWW24" s="187"/>
      <c r="CWX24" s="187"/>
      <c r="CWY24" s="187"/>
      <c r="CWZ24" s="187"/>
      <c r="CXA24" s="187"/>
      <c r="CXB24" s="187"/>
      <c r="CXC24" s="187"/>
      <c r="CXD24" s="187"/>
      <c r="CXE24" s="187"/>
      <c r="CXF24" s="187"/>
      <c r="CXG24" s="187"/>
      <c r="CXH24" s="187"/>
      <c r="CXI24" s="187"/>
      <c r="CXJ24" s="187"/>
      <c r="CXK24" s="187"/>
      <c r="CXL24" s="187"/>
      <c r="CXM24" s="187"/>
      <c r="CXN24" s="187"/>
      <c r="CXO24" s="187"/>
      <c r="CXP24" s="187"/>
      <c r="CXQ24" s="187"/>
      <c r="CXR24" s="187"/>
      <c r="CXS24" s="187"/>
      <c r="CXT24" s="187"/>
      <c r="CXU24" s="187"/>
      <c r="CXV24" s="187"/>
      <c r="CXW24" s="187"/>
      <c r="CXX24" s="187"/>
      <c r="CXY24" s="187"/>
      <c r="CXZ24" s="187"/>
      <c r="CYA24" s="187"/>
      <c r="CYB24" s="187"/>
      <c r="CYC24" s="187"/>
      <c r="CYD24" s="187"/>
      <c r="CYE24" s="187"/>
      <c r="CYF24" s="187"/>
      <c r="CYG24" s="187"/>
      <c r="CYH24" s="187"/>
      <c r="CYI24" s="187"/>
      <c r="CYJ24" s="187"/>
      <c r="CYK24" s="187"/>
      <c r="CYL24" s="187"/>
      <c r="CYM24" s="187"/>
      <c r="CYN24" s="187"/>
      <c r="CYO24" s="187"/>
      <c r="CYP24" s="187"/>
      <c r="CYQ24" s="187"/>
      <c r="CYR24" s="187"/>
      <c r="CYS24" s="187"/>
      <c r="CYT24" s="187"/>
      <c r="CYU24" s="187"/>
      <c r="CYV24" s="187"/>
      <c r="CYW24" s="187"/>
      <c r="CYX24" s="187"/>
      <c r="CYY24" s="187"/>
      <c r="CYZ24" s="187"/>
      <c r="CZA24" s="187"/>
      <c r="CZB24" s="187"/>
      <c r="CZC24" s="187"/>
      <c r="CZD24" s="187"/>
      <c r="CZE24" s="187"/>
      <c r="CZF24" s="187"/>
      <c r="CZG24" s="187"/>
      <c r="CZH24" s="187"/>
      <c r="CZI24" s="187"/>
      <c r="CZJ24" s="187"/>
      <c r="CZK24" s="187"/>
      <c r="CZL24" s="187"/>
      <c r="CZM24" s="187"/>
      <c r="CZN24" s="187"/>
      <c r="CZO24" s="187"/>
      <c r="CZP24" s="187"/>
      <c r="CZQ24" s="187"/>
      <c r="CZR24" s="187"/>
      <c r="CZS24" s="187"/>
      <c r="CZT24" s="187"/>
      <c r="CZU24" s="187"/>
      <c r="CZV24" s="187"/>
      <c r="CZW24" s="187"/>
      <c r="CZX24" s="187"/>
      <c r="CZY24" s="187"/>
      <c r="CZZ24" s="187"/>
      <c r="DAA24" s="187"/>
      <c r="DAB24" s="187"/>
      <c r="DAC24" s="187"/>
      <c r="DAD24" s="187"/>
      <c r="DAE24" s="187"/>
      <c r="DAF24" s="187"/>
      <c r="DAG24" s="187"/>
      <c r="DAH24" s="187"/>
      <c r="DAI24" s="187"/>
      <c r="DAJ24" s="187"/>
      <c r="DAK24" s="187"/>
      <c r="DAL24" s="187"/>
      <c r="DAM24" s="187"/>
      <c r="DAN24" s="187"/>
      <c r="DAO24" s="187"/>
      <c r="DAP24" s="187"/>
      <c r="DAQ24" s="187"/>
      <c r="DAR24" s="187"/>
      <c r="DAS24" s="187"/>
      <c r="DAT24" s="187"/>
      <c r="DAU24" s="187"/>
      <c r="DAV24" s="187"/>
      <c r="DAW24" s="187"/>
      <c r="DAX24" s="187"/>
      <c r="DAY24" s="187"/>
      <c r="DAZ24" s="187"/>
      <c r="DBA24" s="187"/>
      <c r="DBB24" s="187"/>
      <c r="DBC24" s="187"/>
      <c r="DBD24" s="187"/>
      <c r="DBE24" s="187"/>
      <c r="DBF24" s="187"/>
      <c r="DBG24" s="187"/>
      <c r="DBH24" s="187"/>
      <c r="DBI24" s="187"/>
      <c r="DBJ24" s="187"/>
      <c r="DBK24" s="187"/>
      <c r="DBL24" s="187"/>
      <c r="DBM24" s="187"/>
      <c r="DBN24" s="187"/>
      <c r="DBO24" s="187"/>
      <c r="DBP24" s="187"/>
      <c r="DBQ24" s="187"/>
      <c r="DBR24" s="187"/>
      <c r="DBS24" s="187"/>
      <c r="DBT24" s="187"/>
      <c r="DBU24" s="187"/>
      <c r="DBV24" s="187"/>
      <c r="DBW24" s="187"/>
      <c r="DBX24" s="187"/>
      <c r="DBY24" s="187"/>
      <c r="DBZ24" s="187"/>
      <c r="DCA24" s="187"/>
      <c r="DCB24" s="187"/>
      <c r="DCC24" s="187"/>
      <c r="DCD24" s="187"/>
      <c r="DCE24" s="187"/>
      <c r="DCF24" s="187"/>
      <c r="DCG24" s="187"/>
      <c r="DCH24" s="187"/>
      <c r="DCI24" s="187"/>
      <c r="DCJ24" s="187"/>
      <c r="DCK24" s="187"/>
      <c r="DCL24" s="187"/>
      <c r="DCM24" s="187"/>
      <c r="DCN24" s="187"/>
      <c r="DCO24" s="187"/>
      <c r="DCP24" s="187"/>
      <c r="DCQ24" s="187"/>
      <c r="DCR24" s="187"/>
      <c r="DCS24" s="187"/>
      <c r="DCT24" s="187"/>
      <c r="DCU24" s="187"/>
      <c r="DCV24" s="187"/>
      <c r="DCW24" s="187"/>
      <c r="DCX24" s="187"/>
      <c r="DCY24" s="187"/>
      <c r="DCZ24" s="187"/>
      <c r="DDA24" s="187"/>
      <c r="DDB24" s="187"/>
      <c r="DDC24" s="187"/>
      <c r="DDD24" s="187"/>
      <c r="DDE24" s="187"/>
      <c r="DDF24" s="187"/>
      <c r="DDG24" s="187"/>
      <c r="DDH24" s="187"/>
      <c r="DDI24" s="187"/>
      <c r="DDJ24" s="187"/>
      <c r="DDK24" s="187"/>
      <c r="DDL24" s="187"/>
      <c r="DDM24" s="187"/>
      <c r="DDN24" s="187"/>
      <c r="DDO24" s="187"/>
      <c r="DDP24" s="187"/>
      <c r="DDQ24" s="187"/>
      <c r="DDR24" s="187"/>
      <c r="DDS24" s="187"/>
      <c r="DDT24" s="187"/>
      <c r="DDU24" s="187"/>
      <c r="DDV24" s="187"/>
      <c r="DDW24" s="187"/>
      <c r="DDX24" s="187"/>
      <c r="DDY24" s="187"/>
      <c r="DDZ24" s="187"/>
      <c r="DEA24" s="187"/>
      <c r="DEB24" s="187"/>
      <c r="DEC24" s="187"/>
      <c r="DED24" s="187"/>
      <c r="DEE24" s="187"/>
      <c r="DEF24" s="187"/>
      <c r="DEG24" s="187"/>
      <c r="DEH24" s="187"/>
      <c r="DEI24" s="187"/>
      <c r="DEJ24" s="187"/>
      <c r="DEK24" s="187"/>
      <c r="DEL24" s="187"/>
      <c r="DEM24" s="187"/>
      <c r="DEN24" s="187"/>
      <c r="DEO24" s="187"/>
      <c r="DEP24" s="187"/>
      <c r="DEQ24" s="187"/>
      <c r="DER24" s="187"/>
      <c r="DES24" s="187"/>
      <c r="DET24" s="187"/>
      <c r="DEU24" s="187"/>
      <c r="DEV24" s="187"/>
      <c r="DEW24" s="187"/>
      <c r="DEX24" s="187"/>
      <c r="DEY24" s="187"/>
      <c r="DEZ24" s="187"/>
      <c r="DFA24" s="187"/>
      <c r="DFB24" s="187"/>
      <c r="DFC24" s="187"/>
      <c r="DFD24" s="187"/>
      <c r="DFE24" s="187"/>
      <c r="DFF24" s="187"/>
      <c r="DFG24" s="187"/>
      <c r="DFH24" s="187"/>
      <c r="DFI24" s="187"/>
      <c r="DFJ24" s="187"/>
      <c r="DFK24" s="187"/>
      <c r="DFL24" s="187"/>
      <c r="DFM24" s="187"/>
      <c r="DFN24" s="187"/>
      <c r="DFO24" s="187"/>
      <c r="DFP24" s="187"/>
      <c r="DFQ24" s="187"/>
      <c r="DFR24" s="187"/>
      <c r="DFS24" s="187"/>
      <c r="DFT24" s="187"/>
      <c r="DFU24" s="187"/>
      <c r="DFV24" s="187"/>
      <c r="DFW24" s="187"/>
      <c r="DFX24" s="187"/>
      <c r="DFY24" s="187"/>
      <c r="DFZ24" s="187"/>
      <c r="DGA24" s="187"/>
      <c r="DGB24" s="187"/>
      <c r="DGC24" s="187"/>
      <c r="DGD24" s="187"/>
      <c r="DGE24" s="187"/>
      <c r="DGF24" s="187"/>
      <c r="DGG24" s="187"/>
      <c r="DGH24" s="187"/>
      <c r="DGI24" s="187"/>
      <c r="DGJ24" s="187"/>
      <c r="DGK24" s="187"/>
      <c r="DGL24" s="187"/>
      <c r="DGM24" s="187"/>
      <c r="DGN24" s="187"/>
      <c r="DGO24" s="187"/>
      <c r="DGP24" s="187"/>
      <c r="DGQ24" s="187"/>
      <c r="DGR24" s="187"/>
      <c r="DGS24" s="187"/>
      <c r="DGT24" s="187"/>
      <c r="DGU24" s="187"/>
      <c r="DGV24" s="187"/>
      <c r="DGW24" s="187"/>
      <c r="DGX24" s="187"/>
      <c r="DGY24" s="187"/>
      <c r="DGZ24" s="187"/>
      <c r="DHA24" s="187"/>
      <c r="DHB24" s="187"/>
      <c r="DHC24" s="187"/>
      <c r="DHD24" s="187"/>
      <c r="DHE24" s="187"/>
      <c r="DHF24" s="187"/>
      <c r="DHG24" s="187"/>
      <c r="DHH24" s="187"/>
      <c r="DHI24" s="187"/>
      <c r="DHJ24" s="187"/>
      <c r="DHK24" s="187"/>
      <c r="DHL24" s="187"/>
      <c r="DHM24" s="187"/>
      <c r="DHN24" s="187"/>
      <c r="DHO24" s="187"/>
      <c r="DHP24" s="187"/>
      <c r="DHQ24" s="187"/>
      <c r="DHR24" s="187"/>
      <c r="DHS24" s="187"/>
      <c r="DHT24" s="187"/>
      <c r="DHU24" s="187"/>
      <c r="DHV24" s="187"/>
      <c r="DHW24" s="187"/>
      <c r="DHX24" s="187"/>
      <c r="DHY24" s="187"/>
      <c r="DHZ24" s="187"/>
      <c r="DIA24" s="187"/>
      <c r="DIB24" s="187"/>
      <c r="DIC24" s="187"/>
      <c r="DID24" s="187"/>
      <c r="DIE24" s="187"/>
      <c r="DIF24" s="187"/>
      <c r="DIG24" s="187"/>
      <c r="DIH24" s="187"/>
      <c r="DII24" s="187"/>
      <c r="DIJ24" s="187"/>
      <c r="DIK24" s="187"/>
      <c r="DIL24" s="187"/>
      <c r="DIM24" s="187"/>
      <c r="DIN24" s="187"/>
      <c r="DIO24" s="187"/>
      <c r="DIP24" s="187"/>
      <c r="DIQ24" s="187"/>
      <c r="DIR24" s="187"/>
      <c r="DIS24" s="187"/>
      <c r="DIT24" s="187"/>
      <c r="DIU24" s="187"/>
      <c r="DIV24" s="187"/>
      <c r="DIW24" s="187"/>
      <c r="DIX24" s="187"/>
      <c r="DIY24" s="187"/>
      <c r="DIZ24" s="187"/>
      <c r="DJA24" s="187"/>
      <c r="DJB24" s="187"/>
      <c r="DJC24" s="187"/>
      <c r="DJD24" s="187"/>
      <c r="DJE24" s="187"/>
      <c r="DJF24" s="187"/>
      <c r="DJG24" s="187"/>
      <c r="DJH24" s="187"/>
      <c r="DJI24" s="187"/>
      <c r="DJJ24" s="187"/>
      <c r="DJK24" s="187"/>
      <c r="DJL24" s="187"/>
      <c r="DJM24" s="187"/>
      <c r="DJN24" s="187"/>
      <c r="DJO24" s="187"/>
      <c r="DJP24" s="187"/>
      <c r="DJQ24" s="187"/>
      <c r="DJR24" s="187"/>
      <c r="DJS24" s="187"/>
      <c r="DJT24" s="187"/>
      <c r="DJU24" s="187"/>
      <c r="DJV24" s="187"/>
      <c r="DJW24" s="187"/>
      <c r="DJX24" s="187"/>
      <c r="DJY24" s="187"/>
      <c r="DJZ24" s="187"/>
      <c r="DKA24" s="187"/>
      <c r="DKB24" s="187"/>
      <c r="DKC24" s="187"/>
      <c r="DKD24" s="187"/>
      <c r="DKE24" s="187"/>
      <c r="DKF24" s="187"/>
      <c r="DKG24" s="187"/>
      <c r="DKH24" s="187"/>
      <c r="DKI24" s="187"/>
      <c r="DKJ24" s="187"/>
      <c r="DKK24" s="187"/>
      <c r="DKL24" s="187"/>
      <c r="DKM24" s="187"/>
      <c r="DKN24" s="187"/>
      <c r="DKO24" s="187"/>
      <c r="DKP24" s="187"/>
      <c r="DKQ24" s="187"/>
      <c r="DKR24" s="187"/>
      <c r="DKS24" s="187"/>
      <c r="DKT24" s="187"/>
      <c r="DKU24" s="187"/>
      <c r="DKV24" s="187"/>
      <c r="DKW24" s="187"/>
      <c r="DKX24" s="187"/>
      <c r="DKY24" s="187"/>
      <c r="DKZ24" s="187"/>
      <c r="DLA24" s="187"/>
      <c r="DLB24" s="187"/>
      <c r="DLC24" s="187"/>
      <c r="DLD24" s="187"/>
      <c r="DLE24" s="187"/>
      <c r="DLF24" s="187"/>
      <c r="DLG24" s="187"/>
      <c r="DLH24" s="187"/>
      <c r="DLI24" s="187"/>
      <c r="DLJ24" s="187"/>
      <c r="DLK24" s="187"/>
      <c r="DLL24" s="187"/>
      <c r="DLM24" s="187"/>
      <c r="DLN24" s="187"/>
      <c r="DLO24" s="187"/>
      <c r="DLP24" s="187"/>
      <c r="DLQ24" s="187"/>
      <c r="DLR24" s="187"/>
      <c r="DLS24" s="187"/>
      <c r="DLT24" s="187"/>
      <c r="DLU24" s="187"/>
      <c r="DLV24" s="187"/>
      <c r="DLW24" s="187"/>
      <c r="DLX24" s="187"/>
      <c r="DLY24" s="187"/>
      <c r="DLZ24" s="187"/>
      <c r="DMA24" s="187"/>
      <c r="DMB24" s="187"/>
      <c r="DMC24" s="187"/>
      <c r="DMD24" s="187"/>
      <c r="DME24" s="187"/>
      <c r="DMF24" s="187"/>
      <c r="DMG24" s="187"/>
      <c r="DMH24" s="187"/>
      <c r="DMI24" s="187"/>
      <c r="DMJ24" s="187"/>
      <c r="DMK24" s="187"/>
      <c r="DML24" s="187"/>
      <c r="DMM24" s="187"/>
      <c r="DMN24" s="187"/>
      <c r="DMO24" s="187"/>
      <c r="DMP24" s="187"/>
      <c r="DMQ24" s="187"/>
      <c r="DMR24" s="187"/>
      <c r="DMS24" s="187"/>
      <c r="DMT24" s="187"/>
      <c r="DMU24" s="187"/>
      <c r="DMV24" s="187"/>
      <c r="DMW24" s="187"/>
      <c r="DMX24" s="187"/>
      <c r="DMY24" s="187"/>
      <c r="DMZ24" s="187"/>
      <c r="DNA24" s="187"/>
      <c r="DNB24" s="187"/>
      <c r="DNC24" s="187"/>
      <c r="DND24" s="187"/>
      <c r="DNE24" s="187"/>
      <c r="DNF24" s="187"/>
      <c r="DNG24" s="187"/>
      <c r="DNH24" s="187"/>
      <c r="DNI24" s="187"/>
      <c r="DNJ24" s="187"/>
      <c r="DNK24" s="187"/>
      <c r="DNL24" s="187"/>
      <c r="DNM24" s="187"/>
      <c r="DNN24" s="187"/>
      <c r="DNO24" s="187"/>
      <c r="DNP24" s="187"/>
      <c r="DNQ24" s="187"/>
      <c r="DNR24" s="187"/>
      <c r="DNS24" s="187"/>
      <c r="DNT24" s="187"/>
      <c r="DNU24" s="187"/>
      <c r="DNV24" s="187"/>
      <c r="DNW24" s="187"/>
      <c r="DNX24" s="187"/>
      <c r="DNY24" s="187"/>
      <c r="DNZ24" s="187"/>
      <c r="DOA24" s="187"/>
      <c r="DOB24" s="187"/>
      <c r="DOC24" s="187"/>
      <c r="DOD24" s="187"/>
      <c r="DOE24" s="187"/>
      <c r="DOF24" s="187"/>
      <c r="DOG24" s="187"/>
      <c r="DOH24" s="187"/>
      <c r="DOI24" s="187"/>
      <c r="DOJ24" s="187"/>
      <c r="DOK24" s="187"/>
      <c r="DOL24" s="187"/>
      <c r="DOM24" s="187"/>
      <c r="DON24" s="187"/>
      <c r="DOO24" s="187"/>
      <c r="DOP24" s="187"/>
      <c r="DOQ24" s="187"/>
      <c r="DOR24" s="187"/>
      <c r="DOS24" s="187"/>
      <c r="DOT24" s="187"/>
      <c r="DOU24" s="187"/>
      <c r="DOV24" s="187"/>
      <c r="DOW24" s="187"/>
      <c r="DOX24" s="187"/>
      <c r="DOY24" s="187"/>
      <c r="DOZ24" s="187"/>
      <c r="DPA24" s="187"/>
      <c r="DPB24" s="187"/>
      <c r="DPC24" s="187"/>
      <c r="DPD24" s="187"/>
      <c r="DPE24" s="187"/>
      <c r="DPF24" s="187"/>
      <c r="DPG24" s="187"/>
      <c r="DPH24" s="187"/>
      <c r="DPI24" s="187"/>
      <c r="DPJ24" s="187"/>
      <c r="DPK24" s="187"/>
      <c r="DPL24" s="187"/>
      <c r="DPM24" s="187"/>
      <c r="DPN24" s="187"/>
      <c r="DPO24" s="187"/>
      <c r="DPP24" s="187"/>
      <c r="DPQ24" s="187"/>
      <c r="DPR24" s="187"/>
      <c r="DPS24" s="187"/>
      <c r="DPT24" s="187"/>
      <c r="DPU24" s="187"/>
      <c r="DPV24" s="187"/>
      <c r="DPW24" s="187"/>
      <c r="DPX24" s="187"/>
      <c r="DPY24" s="187"/>
      <c r="DPZ24" s="187"/>
      <c r="DQA24" s="187"/>
      <c r="DQB24" s="187"/>
      <c r="DQC24" s="187"/>
      <c r="DQD24" s="187"/>
      <c r="DQE24" s="187"/>
      <c r="DQF24" s="187"/>
      <c r="DQG24" s="187"/>
      <c r="DQH24" s="187"/>
      <c r="DQI24" s="187"/>
      <c r="DQJ24" s="187"/>
      <c r="DQK24" s="187"/>
      <c r="DQL24" s="187"/>
      <c r="DQM24" s="187"/>
      <c r="DQN24" s="187"/>
      <c r="DQO24" s="187"/>
      <c r="DQP24" s="187"/>
      <c r="DQQ24" s="187"/>
      <c r="DQR24" s="187"/>
      <c r="DQS24" s="187"/>
      <c r="DQT24" s="187"/>
      <c r="DQU24" s="187"/>
      <c r="DQV24" s="187"/>
      <c r="DQW24" s="187"/>
      <c r="DQX24" s="187"/>
      <c r="DQY24" s="187"/>
      <c r="DQZ24" s="187"/>
      <c r="DRA24" s="187"/>
      <c r="DRB24" s="187"/>
      <c r="DRC24" s="187"/>
      <c r="DRD24" s="187"/>
      <c r="DRE24" s="187"/>
      <c r="DRF24" s="187"/>
      <c r="DRG24" s="187"/>
      <c r="DRH24" s="187"/>
      <c r="DRI24" s="187"/>
      <c r="DRJ24" s="187"/>
      <c r="DRK24" s="187"/>
      <c r="DRL24" s="187"/>
      <c r="DRM24" s="187"/>
      <c r="DRN24" s="187"/>
      <c r="DRO24" s="187"/>
      <c r="DRP24" s="187"/>
      <c r="DRQ24" s="187"/>
      <c r="DRR24" s="187"/>
      <c r="DRS24" s="187"/>
      <c r="DRT24" s="187"/>
      <c r="DRU24" s="187"/>
      <c r="DRV24" s="187"/>
      <c r="DRW24" s="187"/>
      <c r="DRX24" s="187"/>
      <c r="DRY24" s="187"/>
      <c r="DRZ24" s="187"/>
      <c r="DSA24" s="187"/>
      <c r="DSB24" s="187"/>
      <c r="DSC24" s="187"/>
      <c r="DSD24" s="187"/>
      <c r="DSE24" s="187"/>
      <c r="DSF24" s="187"/>
      <c r="DSG24" s="187"/>
      <c r="DSH24" s="187"/>
      <c r="DSI24" s="187"/>
      <c r="DSJ24" s="187"/>
      <c r="DSK24" s="187"/>
      <c r="DSL24" s="187"/>
      <c r="DSM24" s="187"/>
      <c r="DSN24" s="187"/>
      <c r="DSO24" s="187"/>
      <c r="DSP24" s="187"/>
      <c r="DSQ24" s="187"/>
      <c r="DSR24" s="187"/>
      <c r="DSS24" s="187"/>
      <c r="DST24" s="187"/>
      <c r="DSU24" s="187"/>
      <c r="DSV24" s="187"/>
      <c r="DSW24" s="187"/>
      <c r="DSX24" s="187"/>
      <c r="DSY24" s="187"/>
      <c r="DSZ24" s="187"/>
      <c r="DTA24" s="187"/>
      <c r="DTB24" s="187"/>
      <c r="DTC24" s="187"/>
      <c r="DTD24" s="187"/>
      <c r="DTE24" s="187"/>
      <c r="DTF24" s="187"/>
      <c r="DTG24" s="187"/>
      <c r="DTH24" s="187"/>
      <c r="DTI24" s="187"/>
      <c r="DTJ24" s="187"/>
      <c r="DTK24" s="187"/>
      <c r="DTL24" s="187"/>
      <c r="DTM24" s="187"/>
      <c r="DTN24" s="187"/>
      <c r="DTO24" s="187"/>
      <c r="DTP24" s="187"/>
      <c r="DTQ24" s="187"/>
      <c r="DTR24" s="187"/>
      <c r="DTS24" s="187"/>
      <c r="DTT24" s="187"/>
      <c r="DTU24" s="187"/>
      <c r="DTV24" s="187"/>
      <c r="DTW24" s="187"/>
      <c r="DTX24" s="187"/>
      <c r="DTY24" s="187"/>
      <c r="DTZ24" s="187"/>
      <c r="DUA24" s="187"/>
      <c r="DUB24" s="187"/>
      <c r="DUC24" s="187"/>
      <c r="DUD24" s="187"/>
      <c r="DUE24" s="187"/>
      <c r="DUF24" s="187"/>
      <c r="DUG24" s="187"/>
      <c r="DUH24" s="187"/>
      <c r="DUI24" s="187"/>
      <c r="DUJ24" s="187"/>
      <c r="DUK24" s="187"/>
      <c r="DUL24" s="187"/>
      <c r="DUM24" s="187"/>
      <c r="DUN24" s="187"/>
      <c r="DUO24" s="187"/>
      <c r="DUP24" s="187"/>
      <c r="DUQ24" s="187"/>
      <c r="DUR24" s="187"/>
      <c r="DUS24" s="187"/>
      <c r="DUT24" s="187"/>
      <c r="DUU24" s="187"/>
      <c r="DUV24" s="187"/>
      <c r="DUW24" s="187"/>
      <c r="DUX24" s="187"/>
      <c r="DUY24" s="187"/>
      <c r="DUZ24" s="187"/>
      <c r="DVA24" s="187"/>
      <c r="DVB24" s="187"/>
      <c r="DVC24" s="187"/>
      <c r="DVD24" s="187"/>
      <c r="DVE24" s="187"/>
      <c r="DVF24" s="187"/>
      <c r="DVG24" s="187"/>
      <c r="DVH24" s="187"/>
      <c r="DVI24" s="187"/>
      <c r="DVJ24" s="187"/>
      <c r="DVK24" s="187"/>
      <c r="DVL24" s="187"/>
      <c r="DVM24" s="187"/>
      <c r="DVN24" s="187"/>
      <c r="DVO24" s="187"/>
      <c r="DVP24" s="187"/>
      <c r="DVQ24" s="187"/>
      <c r="DVR24" s="187"/>
      <c r="DVS24" s="187"/>
      <c r="DVT24" s="187"/>
      <c r="DVU24" s="187"/>
      <c r="DVV24" s="187"/>
      <c r="DVW24" s="187"/>
      <c r="DVX24" s="187"/>
      <c r="DVY24" s="187"/>
      <c r="DVZ24" s="187"/>
      <c r="DWA24" s="187"/>
      <c r="DWB24" s="187"/>
      <c r="DWC24" s="187"/>
      <c r="DWD24" s="187"/>
      <c r="DWE24" s="187"/>
      <c r="DWF24" s="187"/>
      <c r="DWG24" s="187"/>
      <c r="DWH24" s="187"/>
      <c r="DWI24" s="187"/>
      <c r="DWJ24" s="187"/>
      <c r="DWK24" s="187"/>
      <c r="DWL24" s="187"/>
      <c r="DWM24" s="187"/>
      <c r="DWN24" s="187"/>
      <c r="DWO24" s="187"/>
      <c r="DWP24" s="187"/>
      <c r="DWQ24" s="187"/>
      <c r="DWR24" s="187"/>
      <c r="DWS24" s="187"/>
      <c r="DWT24" s="187"/>
      <c r="DWU24" s="187"/>
      <c r="DWV24" s="187"/>
      <c r="DWW24" s="187"/>
      <c r="DWX24" s="187"/>
      <c r="DWY24" s="187"/>
      <c r="DWZ24" s="187"/>
      <c r="DXA24" s="187"/>
      <c r="DXB24" s="187"/>
      <c r="DXC24" s="187"/>
      <c r="DXD24" s="187"/>
      <c r="DXE24" s="187"/>
      <c r="DXF24" s="187"/>
      <c r="DXG24" s="187"/>
      <c r="DXH24" s="187"/>
      <c r="DXI24" s="187"/>
      <c r="DXJ24" s="187"/>
      <c r="DXK24" s="187"/>
      <c r="DXL24" s="187"/>
      <c r="DXM24" s="187"/>
      <c r="DXN24" s="187"/>
      <c r="DXO24" s="187"/>
      <c r="DXP24" s="187"/>
      <c r="DXQ24" s="187"/>
      <c r="DXR24" s="187"/>
      <c r="DXS24" s="187"/>
      <c r="DXT24" s="187"/>
      <c r="DXU24" s="187"/>
      <c r="DXV24" s="187"/>
      <c r="DXW24" s="187"/>
      <c r="DXX24" s="187"/>
      <c r="DXY24" s="187"/>
      <c r="DXZ24" s="187"/>
      <c r="DYA24" s="187"/>
      <c r="DYB24" s="187"/>
      <c r="DYC24" s="187"/>
      <c r="DYD24" s="187"/>
      <c r="DYE24" s="187"/>
      <c r="DYF24" s="187"/>
      <c r="DYG24" s="187"/>
      <c r="DYH24" s="187"/>
      <c r="DYI24" s="187"/>
      <c r="DYJ24" s="187"/>
      <c r="DYK24" s="187"/>
      <c r="DYL24" s="187"/>
      <c r="DYM24" s="187"/>
      <c r="DYN24" s="187"/>
      <c r="DYO24" s="187"/>
      <c r="DYP24" s="187"/>
      <c r="DYQ24" s="187"/>
      <c r="DYR24" s="187"/>
      <c r="DYS24" s="187"/>
      <c r="DYT24" s="187"/>
      <c r="DYU24" s="187"/>
      <c r="DYV24" s="187"/>
      <c r="DYW24" s="187"/>
      <c r="DYX24" s="187"/>
      <c r="DYY24" s="187"/>
      <c r="DYZ24" s="187"/>
      <c r="DZA24" s="187"/>
      <c r="DZB24" s="187"/>
      <c r="DZC24" s="187"/>
      <c r="DZD24" s="187"/>
      <c r="DZE24" s="187"/>
      <c r="DZF24" s="187"/>
      <c r="DZG24" s="187"/>
      <c r="DZH24" s="187"/>
      <c r="DZI24" s="187"/>
      <c r="DZJ24" s="187"/>
      <c r="DZK24" s="187"/>
      <c r="DZL24" s="187"/>
      <c r="DZM24" s="187"/>
      <c r="DZN24" s="187"/>
      <c r="DZO24" s="187"/>
      <c r="DZP24" s="187"/>
      <c r="DZQ24" s="187"/>
      <c r="DZR24" s="187"/>
      <c r="DZS24" s="187"/>
      <c r="DZT24" s="187"/>
      <c r="DZU24" s="187"/>
      <c r="DZV24" s="187"/>
      <c r="DZW24" s="187"/>
      <c r="DZX24" s="187"/>
      <c r="DZY24" s="187"/>
      <c r="DZZ24" s="187"/>
      <c r="EAA24" s="187"/>
      <c r="EAB24" s="187"/>
      <c r="EAC24" s="187"/>
      <c r="EAD24" s="187"/>
      <c r="EAE24" s="187"/>
      <c r="EAF24" s="187"/>
      <c r="EAG24" s="187"/>
      <c r="EAH24" s="187"/>
      <c r="EAI24" s="187"/>
      <c r="EAJ24" s="187"/>
      <c r="EAK24" s="187"/>
      <c r="EAL24" s="187"/>
      <c r="EAM24" s="187"/>
      <c r="EAN24" s="187"/>
      <c r="EAO24" s="187"/>
      <c r="EAP24" s="187"/>
      <c r="EAQ24" s="187"/>
      <c r="EAR24" s="187"/>
      <c r="EAS24" s="187"/>
      <c r="EAT24" s="187"/>
      <c r="EAU24" s="187"/>
      <c r="EAV24" s="187"/>
      <c r="EAW24" s="187"/>
      <c r="EAX24" s="187"/>
      <c r="EAY24" s="187"/>
      <c r="EAZ24" s="187"/>
      <c r="EBA24" s="187"/>
      <c r="EBB24" s="187"/>
      <c r="EBC24" s="187"/>
      <c r="EBD24" s="187"/>
      <c r="EBE24" s="187"/>
      <c r="EBF24" s="187"/>
      <c r="EBG24" s="187"/>
      <c r="EBH24" s="187"/>
      <c r="EBI24" s="187"/>
      <c r="EBJ24" s="187"/>
      <c r="EBK24" s="187"/>
      <c r="EBL24" s="187"/>
      <c r="EBM24" s="187"/>
      <c r="EBN24" s="187"/>
      <c r="EBO24" s="187"/>
      <c r="EBP24" s="187"/>
      <c r="EBQ24" s="187"/>
      <c r="EBR24" s="187"/>
      <c r="EBS24" s="187"/>
      <c r="EBT24" s="187"/>
      <c r="EBU24" s="187"/>
      <c r="EBV24" s="187"/>
      <c r="EBW24" s="187"/>
      <c r="EBX24" s="187"/>
      <c r="EBY24" s="187"/>
      <c r="EBZ24" s="187"/>
      <c r="ECA24" s="187"/>
      <c r="ECB24" s="187"/>
      <c r="ECC24" s="187"/>
      <c r="ECD24" s="187"/>
      <c r="ECE24" s="187"/>
      <c r="ECF24" s="187"/>
      <c r="ECG24" s="187"/>
      <c r="ECH24" s="187"/>
      <c r="ECI24" s="187"/>
      <c r="ECJ24" s="187"/>
      <c r="ECK24" s="187"/>
      <c r="ECL24" s="187"/>
      <c r="ECM24" s="187"/>
      <c r="ECN24" s="187"/>
      <c r="ECO24" s="187"/>
      <c r="ECP24" s="187"/>
      <c r="ECQ24" s="187"/>
      <c r="ECR24" s="187"/>
      <c r="ECS24" s="187"/>
      <c r="ECT24" s="187"/>
      <c r="ECU24" s="187"/>
      <c r="ECV24" s="187"/>
      <c r="ECW24" s="187"/>
      <c r="ECX24" s="187"/>
      <c r="ECY24" s="187"/>
      <c r="ECZ24" s="187"/>
      <c r="EDA24" s="187"/>
      <c r="EDB24" s="187"/>
      <c r="EDC24" s="187"/>
      <c r="EDD24" s="187"/>
      <c r="EDE24" s="187"/>
      <c r="EDF24" s="187"/>
      <c r="EDG24" s="187"/>
      <c r="EDH24" s="187"/>
      <c r="EDI24" s="187"/>
      <c r="EDJ24" s="187"/>
      <c r="EDK24" s="187"/>
      <c r="EDL24" s="187"/>
      <c r="EDM24" s="187"/>
      <c r="EDN24" s="187"/>
      <c r="EDO24" s="187"/>
      <c r="EDP24" s="187"/>
      <c r="EDQ24" s="187"/>
      <c r="EDR24" s="187"/>
      <c r="EDS24" s="187"/>
      <c r="EDT24" s="187"/>
      <c r="EDU24" s="187"/>
      <c r="EDV24" s="187"/>
      <c r="EDW24" s="187"/>
      <c r="EDX24" s="187"/>
      <c r="EDY24" s="187"/>
      <c r="EDZ24" s="187"/>
      <c r="EEA24" s="187"/>
      <c r="EEB24" s="187"/>
      <c r="EEC24" s="187"/>
      <c r="EED24" s="187"/>
      <c r="EEE24" s="187"/>
      <c r="EEF24" s="187"/>
      <c r="EEG24" s="187"/>
      <c r="EEH24" s="187"/>
      <c r="EEI24" s="187"/>
      <c r="EEJ24" s="187"/>
      <c r="EEK24" s="187"/>
      <c r="EEL24" s="187"/>
      <c r="EEM24" s="187"/>
      <c r="EEN24" s="187"/>
      <c r="EEO24" s="187"/>
      <c r="EEP24" s="187"/>
      <c r="EEQ24" s="187"/>
      <c r="EER24" s="187"/>
      <c r="EES24" s="187"/>
      <c r="EET24" s="187"/>
      <c r="EEU24" s="187"/>
      <c r="EEV24" s="187"/>
      <c r="EEW24" s="187"/>
      <c r="EEX24" s="187"/>
      <c r="EEY24" s="187"/>
      <c r="EEZ24" s="187"/>
      <c r="EFA24" s="187"/>
      <c r="EFB24" s="187"/>
      <c r="EFC24" s="187"/>
      <c r="EFD24" s="187"/>
      <c r="EFE24" s="187"/>
      <c r="EFF24" s="187"/>
      <c r="EFG24" s="187"/>
      <c r="EFH24" s="187"/>
      <c r="EFI24" s="187"/>
      <c r="EFJ24" s="187"/>
      <c r="EFK24" s="187"/>
      <c r="EFL24" s="187"/>
      <c r="EFM24" s="187"/>
      <c r="EFN24" s="187"/>
      <c r="EFO24" s="187"/>
      <c r="EFP24" s="187"/>
      <c r="EFQ24" s="187"/>
      <c r="EFR24" s="187"/>
      <c r="EFS24" s="187"/>
      <c r="EFT24" s="187"/>
      <c r="EFU24" s="187"/>
      <c r="EFV24" s="187"/>
      <c r="EFW24" s="187"/>
      <c r="EFX24" s="187"/>
      <c r="EFY24" s="187"/>
      <c r="EFZ24" s="187"/>
      <c r="EGA24" s="187"/>
      <c r="EGB24" s="187"/>
      <c r="EGC24" s="187"/>
      <c r="EGD24" s="187"/>
      <c r="EGE24" s="187"/>
      <c r="EGF24" s="187"/>
      <c r="EGG24" s="187"/>
      <c r="EGH24" s="187"/>
      <c r="EGI24" s="187"/>
      <c r="EGJ24" s="187"/>
      <c r="EGK24" s="187"/>
      <c r="EGL24" s="187"/>
      <c r="EGM24" s="187"/>
      <c r="EGN24" s="187"/>
      <c r="EGO24" s="187"/>
      <c r="EGP24" s="187"/>
      <c r="EGQ24" s="187"/>
      <c r="EGR24" s="187"/>
      <c r="EGS24" s="187"/>
      <c r="EGT24" s="187"/>
      <c r="EGU24" s="187"/>
      <c r="EGV24" s="187"/>
      <c r="EGW24" s="187"/>
      <c r="EGX24" s="187"/>
      <c r="EGY24" s="187"/>
      <c r="EGZ24" s="187"/>
      <c r="EHA24" s="187"/>
      <c r="EHB24" s="187"/>
      <c r="EHC24" s="187"/>
      <c r="EHD24" s="187"/>
      <c r="EHE24" s="187"/>
      <c r="EHF24" s="187"/>
      <c r="EHG24" s="187"/>
      <c r="EHH24" s="187"/>
      <c r="EHI24" s="187"/>
      <c r="EHJ24" s="187"/>
      <c r="EHK24" s="187"/>
      <c r="EHL24" s="187"/>
      <c r="EHM24" s="187"/>
      <c r="EHN24" s="187"/>
      <c r="EHO24" s="187"/>
      <c r="EHP24" s="187"/>
      <c r="EHQ24" s="187"/>
      <c r="EHR24" s="187"/>
      <c r="EHS24" s="187"/>
      <c r="EHT24" s="187"/>
      <c r="EHU24" s="187"/>
      <c r="EHV24" s="187"/>
      <c r="EHW24" s="187"/>
      <c r="EHX24" s="187"/>
      <c r="EHY24" s="187"/>
      <c r="EHZ24" s="187"/>
      <c r="EIA24" s="187"/>
      <c r="EIB24" s="187"/>
      <c r="EIC24" s="187"/>
      <c r="EID24" s="187"/>
      <c r="EIE24" s="187"/>
      <c r="EIF24" s="187"/>
      <c r="EIG24" s="187"/>
      <c r="EIH24" s="187"/>
      <c r="EII24" s="187"/>
      <c r="EIJ24" s="187"/>
      <c r="EIK24" s="187"/>
      <c r="EIL24" s="187"/>
      <c r="EIM24" s="187"/>
      <c r="EIN24" s="187"/>
      <c r="EIO24" s="187"/>
      <c r="EIP24" s="187"/>
      <c r="EIQ24" s="187"/>
      <c r="EIR24" s="187"/>
      <c r="EIS24" s="187"/>
      <c r="EIT24" s="187"/>
      <c r="EIU24" s="187"/>
      <c r="EIV24" s="187"/>
      <c r="EIW24" s="187"/>
      <c r="EIX24" s="187"/>
      <c r="EIY24" s="187"/>
      <c r="EIZ24" s="187"/>
      <c r="EJA24" s="187"/>
      <c r="EJB24" s="187"/>
      <c r="EJC24" s="187"/>
      <c r="EJD24" s="187"/>
      <c r="EJE24" s="187"/>
      <c r="EJF24" s="187"/>
      <c r="EJG24" s="187"/>
      <c r="EJH24" s="187"/>
      <c r="EJI24" s="187"/>
      <c r="EJJ24" s="187"/>
      <c r="EJK24" s="187"/>
      <c r="EJL24" s="187"/>
      <c r="EJM24" s="187"/>
      <c r="EJN24" s="187"/>
      <c r="EJO24" s="187"/>
      <c r="EJP24" s="187"/>
      <c r="EJQ24" s="187"/>
      <c r="EJR24" s="187"/>
      <c r="EJS24" s="187"/>
      <c r="EJT24" s="187"/>
      <c r="EJU24" s="187"/>
      <c r="EJV24" s="187"/>
      <c r="EJW24" s="187"/>
      <c r="EJX24" s="187"/>
      <c r="EJY24" s="187"/>
      <c r="EJZ24" s="187"/>
      <c r="EKA24" s="187"/>
      <c r="EKB24" s="187"/>
      <c r="EKC24" s="187"/>
      <c r="EKD24" s="187"/>
      <c r="EKE24" s="187"/>
      <c r="EKF24" s="187"/>
      <c r="EKG24" s="187"/>
      <c r="EKH24" s="187"/>
      <c r="EKI24" s="187"/>
      <c r="EKJ24" s="187"/>
      <c r="EKK24" s="187"/>
      <c r="EKL24" s="187"/>
      <c r="EKM24" s="187"/>
      <c r="EKN24" s="187"/>
      <c r="EKO24" s="187"/>
      <c r="EKP24" s="187"/>
      <c r="EKQ24" s="187"/>
      <c r="EKR24" s="187"/>
      <c r="EKS24" s="187"/>
      <c r="EKT24" s="187"/>
      <c r="EKU24" s="187"/>
      <c r="EKV24" s="187"/>
      <c r="EKW24" s="187"/>
      <c r="EKX24" s="187"/>
      <c r="EKY24" s="187"/>
      <c r="EKZ24" s="187"/>
      <c r="ELA24" s="187"/>
      <c r="ELB24" s="187"/>
      <c r="ELC24" s="187"/>
      <c r="ELD24" s="187"/>
      <c r="ELE24" s="187"/>
      <c r="ELF24" s="187"/>
      <c r="ELG24" s="187"/>
      <c r="ELH24" s="187"/>
      <c r="ELI24" s="187"/>
      <c r="ELJ24" s="187"/>
      <c r="ELK24" s="187"/>
      <c r="ELL24" s="187"/>
      <c r="ELM24" s="187"/>
      <c r="ELN24" s="187"/>
      <c r="ELO24" s="187"/>
      <c r="ELP24" s="187"/>
      <c r="ELQ24" s="187"/>
      <c r="ELR24" s="187"/>
      <c r="ELS24" s="187"/>
      <c r="ELT24" s="187"/>
      <c r="ELU24" s="187"/>
      <c r="ELV24" s="187"/>
      <c r="ELW24" s="187"/>
      <c r="ELX24" s="187"/>
      <c r="ELY24" s="187"/>
      <c r="ELZ24" s="187"/>
      <c r="EMA24" s="187"/>
      <c r="EMB24" s="187"/>
      <c r="EMC24" s="187"/>
      <c r="EMD24" s="187"/>
      <c r="EME24" s="187"/>
      <c r="EMF24" s="187"/>
      <c r="EMG24" s="187"/>
      <c r="EMH24" s="187"/>
      <c r="EMI24" s="187"/>
      <c r="EMJ24" s="187"/>
      <c r="EMK24" s="187"/>
      <c r="EML24" s="187"/>
      <c r="EMM24" s="187"/>
      <c r="EMN24" s="187"/>
      <c r="EMO24" s="187"/>
      <c r="EMP24" s="187"/>
      <c r="EMQ24" s="187"/>
      <c r="EMR24" s="187"/>
      <c r="EMS24" s="187"/>
      <c r="EMT24" s="187"/>
      <c r="EMU24" s="187"/>
      <c r="EMV24" s="187"/>
      <c r="EMW24" s="187"/>
      <c r="EMX24" s="187"/>
      <c r="EMY24" s="187"/>
      <c r="EMZ24" s="187"/>
      <c r="ENA24" s="187"/>
      <c r="ENB24" s="187"/>
      <c r="ENC24" s="187"/>
      <c r="END24" s="187"/>
      <c r="ENE24" s="187"/>
      <c r="ENF24" s="187"/>
      <c r="ENG24" s="187"/>
      <c r="ENH24" s="187"/>
      <c r="ENI24" s="187"/>
      <c r="ENJ24" s="187"/>
      <c r="ENK24" s="187"/>
      <c r="ENL24" s="187"/>
      <c r="ENM24" s="187"/>
      <c r="ENN24" s="187"/>
      <c r="ENO24" s="187"/>
      <c r="ENP24" s="187"/>
      <c r="ENQ24" s="187"/>
      <c r="ENR24" s="187"/>
      <c r="ENS24" s="187"/>
      <c r="ENT24" s="187"/>
      <c r="ENU24" s="187"/>
      <c r="ENV24" s="187"/>
      <c r="ENW24" s="187"/>
      <c r="ENX24" s="187"/>
      <c r="ENY24" s="187"/>
      <c r="ENZ24" s="187"/>
      <c r="EOA24" s="187"/>
      <c r="EOB24" s="187"/>
      <c r="EOC24" s="187"/>
      <c r="EOD24" s="187"/>
      <c r="EOE24" s="187"/>
      <c r="EOF24" s="187"/>
      <c r="EOG24" s="187"/>
      <c r="EOH24" s="187"/>
      <c r="EOI24" s="187"/>
      <c r="EOJ24" s="187"/>
      <c r="EOK24" s="187"/>
      <c r="EOL24" s="187"/>
      <c r="EOM24" s="187"/>
      <c r="EON24" s="187"/>
      <c r="EOO24" s="187"/>
      <c r="EOP24" s="187"/>
      <c r="EOQ24" s="187"/>
      <c r="EOR24" s="187"/>
      <c r="EOS24" s="187"/>
      <c r="EOT24" s="187"/>
      <c r="EOU24" s="187"/>
      <c r="EOV24" s="187"/>
      <c r="EOW24" s="187"/>
      <c r="EOX24" s="187"/>
      <c r="EOY24" s="187"/>
      <c r="EOZ24" s="187"/>
      <c r="EPA24" s="187"/>
      <c r="EPB24" s="187"/>
      <c r="EPC24" s="187"/>
      <c r="EPD24" s="187"/>
      <c r="EPE24" s="187"/>
      <c r="EPF24" s="187"/>
      <c r="EPG24" s="187"/>
      <c r="EPH24" s="187"/>
      <c r="EPI24" s="187"/>
      <c r="EPJ24" s="187"/>
      <c r="EPK24" s="187"/>
      <c r="EPL24" s="187"/>
      <c r="EPM24" s="187"/>
      <c r="EPN24" s="187"/>
      <c r="EPO24" s="187"/>
      <c r="EPP24" s="187"/>
      <c r="EPQ24" s="187"/>
      <c r="EPR24" s="187"/>
      <c r="EPS24" s="187"/>
      <c r="EPT24" s="187"/>
      <c r="EPU24" s="187"/>
      <c r="EPV24" s="187"/>
      <c r="EPW24" s="187"/>
      <c r="EPX24" s="187"/>
      <c r="EPY24" s="187"/>
      <c r="EPZ24" s="187"/>
      <c r="EQA24" s="187"/>
      <c r="EQB24" s="187"/>
      <c r="EQC24" s="187"/>
      <c r="EQD24" s="187"/>
      <c r="EQE24" s="187"/>
      <c r="EQF24" s="187"/>
      <c r="EQG24" s="187"/>
      <c r="EQH24" s="187"/>
      <c r="EQI24" s="187"/>
      <c r="EQJ24" s="187"/>
      <c r="EQK24" s="187"/>
      <c r="EQL24" s="187"/>
      <c r="EQM24" s="187"/>
      <c r="EQN24" s="187"/>
      <c r="EQO24" s="187"/>
      <c r="EQP24" s="187"/>
      <c r="EQQ24" s="187"/>
      <c r="EQR24" s="187"/>
      <c r="EQS24" s="187"/>
      <c r="EQT24" s="187"/>
      <c r="EQU24" s="187"/>
      <c r="EQV24" s="187"/>
      <c r="EQW24" s="187"/>
      <c r="EQX24" s="187"/>
      <c r="EQY24" s="187"/>
      <c r="EQZ24" s="187"/>
      <c r="ERA24" s="187"/>
      <c r="ERB24" s="187"/>
      <c r="ERC24" s="187"/>
      <c r="ERD24" s="187"/>
      <c r="ERE24" s="187"/>
      <c r="ERF24" s="187"/>
      <c r="ERG24" s="187"/>
      <c r="ERH24" s="187"/>
      <c r="ERI24" s="187"/>
      <c r="ERJ24" s="187"/>
      <c r="ERK24" s="187"/>
      <c r="ERL24" s="187"/>
      <c r="ERM24" s="187"/>
      <c r="ERN24" s="187"/>
      <c r="ERO24" s="187"/>
      <c r="ERP24" s="187"/>
      <c r="ERQ24" s="187"/>
      <c r="ERR24" s="187"/>
      <c r="ERS24" s="187"/>
      <c r="ERT24" s="187"/>
      <c r="ERU24" s="187"/>
      <c r="ERV24" s="187"/>
      <c r="ERW24" s="187"/>
      <c r="ERX24" s="187"/>
      <c r="ERY24" s="187"/>
      <c r="ERZ24" s="187"/>
      <c r="ESA24" s="187"/>
      <c r="ESB24" s="187"/>
      <c r="ESC24" s="187"/>
      <c r="ESD24" s="187"/>
      <c r="ESE24" s="187"/>
      <c r="ESF24" s="187"/>
      <c r="ESG24" s="187"/>
      <c r="ESH24" s="187"/>
      <c r="ESI24" s="187"/>
      <c r="ESJ24" s="187"/>
      <c r="ESK24" s="187"/>
      <c r="ESL24" s="187"/>
      <c r="ESM24" s="187"/>
      <c r="ESN24" s="187"/>
      <c r="ESO24" s="187"/>
      <c r="ESP24" s="187"/>
      <c r="ESQ24" s="187"/>
      <c r="ESR24" s="187"/>
      <c r="ESS24" s="187"/>
      <c r="EST24" s="187"/>
      <c r="ESU24" s="187"/>
      <c r="ESV24" s="187"/>
      <c r="ESW24" s="187"/>
      <c r="ESX24" s="187"/>
      <c r="ESY24" s="187"/>
      <c r="ESZ24" s="187"/>
      <c r="ETA24" s="187"/>
      <c r="ETB24" s="187"/>
      <c r="ETC24" s="187"/>
      <c r="ETD24" s="187"/>
      <c r="ETE24" s="187"/>
      <c r="ETF24" s="187"/>
      <c r="ETG24" s="187"/>
      <c r="ETH24" s="187"/>
      <c r="ETI24" s="187"/>
      <c r="ETJ24" s="187"/>
      <c r="ETK24" s="187"/>
      <c r="ETL24" s="187"/>
      <c r="ETM24" s="187"/>
      <c r="ETN24" s="187"/>
      <c r="ETO24" s="187"/>
      <c r="ETP24" s="187"/>
      <c r="ETQ24" s="187"/>
      <c r="ETR24" s="187"/>
      <c r="ETS24" s="187"/>
      <c r="ETT24" s="187"/>
      <c r="ETU24" s="187"/>
      <c r="ETV24" s="187"/>
      <c r="ETW24" s="187"/>
      <c r="ETX24" s="187"/>
      <c r="ETY24" s="187"/>
      <c r="ETZ24" s="187"/>
      <c r="EUA24" s="187"/>
      <c r="EUB24" s="187"/>
      <c r="EUC24" s="187"/>
      <c r="EUD24" s="187"/>
      <c r="EUE24" s="187"/>
      <c r="EUF24" s="187"/>
      <c r="EUG24" s="187"/>
      <c r="EUH24" s="187"/>
      <c r="EUI24" s="187"/>
      <c r="EUJ24" s="187"/>
      <c r="EUK24" s="187"/>
      <c r="EUL24" s="187"/>
      <c r="EUM24" s="187"/>
      <c r="EUN24" s="187"/>
      <c r="EUO24" s="187"/>
      <c r="EUP24" s="187"/>
      <c r="EUQ24" s="187"/>
      <c r="EUR24" s="187"/>
      <c r="EUS24" s="187"/>
      <c r="EUT24" s="187"/>
      <c r="EUU24" s="187"/>
      <c r="EUV24" s="187"/>
      <c r="EUW24" s="187"/>
      <c r="EUX24" s="187"/>
      <c r="EUY24" s="187"/>
      <c r="EUZ24" s="187"/>
      <c r="EVA24" s="187"/>
      <c r="EVB24" s="187"/>
      <c r="EVC24" s="187"/>
      <c r="EVD24" s="187"/>
      <c r="EVE24" s="187"/>
      <c r="EVF24" s="187"/>
      <c r="EVG24" s="187"/>
      <c r="EVH24" s="187"/>
      <c r="EVI24" s="187"/>
      <c r="EVJ24" s="187"/>
      <c r="EVK24" s="187"/>
      <c r="EVL24" s="187"/>
      <c r="EVM24" s="187"/>
      <c r="EVN24" s="187"/>
      <c r="EVO24" s="187"/>
      <c r="EVP24" s="187"/>
      <c r="EVQ24" s="187"/>
      <c r="EVR24" s="187"/>
      <c r="EVS24" s="187"/>
      <c r="EVT24" s="187"/>
      <c r="EVU24" s="187"/>
      <c r="EVV24" s="187"/>
      <c r="EVW24" s="187"/>
      <c r="EVX24" s="187"/>
      <c r="EVY24" s="187"/>
      <c r="EVZ24" s="187"/>
      <c r="EWA24" s="187"/>
      <c r="EWB24" s="187"/>
      <c r="EWC24" s="187"/>
      <c r="EWD24" s="187"/>
      <c r="EWE24" s="187"/>
      <c r="EWF24" s="187"/>
      <c r="EWG24" s="187"/>
      <c r="EWH24" s="187"/>
      <c r="EWI24" s="187"/>
      <c r="EWJ24" s="187"/>
      <c r="EWK24" s="187"/>
      <c r="EWL24" s="187"/>
      <c r="EWM24" s="187"/>
      <c r="EWN24" s="187"/>
      <c r="EWO24" s="187"/>
      <c r="EWP24" s="187"/>
      <c r="EWQ24" s="187"/>
      <c r="EWR24" s="187"/>
      <c r="EWS24" s="187"/>
      <c r="EWT24" s="187"/>
      <c r="EWU24" s="187"/>
      <c r="EWV24" s="187"/>
      <c r="EWW24" s="187"/>
      <c r="EWX24" s="187"/>
      <c r="EWY24" s="187"/>
      <c r="EWZ24" s="187"/>
      <c r="EXA24" s="187"/>
      <c r="EXB24" s="187"/>
      <c r="EXC24" s="187"/>
      <c r="EXD24" s="187"/>
      <c r="EXE24" s="187"/>
      <c r="EXF24" s="187"/>
      <c r="EXG24" s="187"/>
      <c r="EXH24" s="187"/>
      <c r="EXI24" s="187"/>
      <c r="EXJ24" s="187"/>
      <c r="EXK24" s="187"/>
      <c r="EXL24" s="187"/>
      <c r="EXM24" s="187"/>
      <c r="EXN24" s="187"/>
      <c r="EXO24" s="187"/>
      <c r="EXP24" s="187"/>
      <c r="EXQ24" s="187"/>
      <c r="EXR24" s="187"/>
      <c r="EXS24" s="187"/>
      <c r="EXT24" s="187"/>
      <c r="EXU24" s="187"/>
      <c r="EXV24" s="187"/>
      <c r="EXW24" s="187"/>
      <c r="EXX24" s="187"/>
      <c r="EXY24" s="187"/>
      <c r="EXZ24" s="187"/>
      <c r="EYA24" s="187"/>
      <c r="EYB24" s="187"/>
      <c r="EYC24" s="187"/>
      <c r="EYD24" s="187"/>
      <c r="EYE24" s="187"/>
      <c r="EYF24" s="187"/>
      <c r="EYG24" s="187"/>
      <c r="EYH24" s="187"/>
      <c r="EYI24" s="187"/>
      <c r="EYJ24" s="187"/>
      <c r="EYK24" s="187"/>
      <c r="EYL24" s="187"/>
      <c r="EYM24" s="187"/>
      <c r="EYN24" s="187"/>
      <c r="EYO24" s="187"/>
      <c r="EYP24" s="187"/>
      <c r="EYQ24" s="187"/>
      <c r="EYR24" s="187"/>
      <c r="EYS24" s="187"/>
      <c r="EYT24" s="187"/>
      <c r="EYU24" s="187"/>
      <c r="EYV24" s="187"/>
      <c r="EYW24" s="187"/>
      <c r="EYX24" s="187"/>
      <c r="EYY24" s="187"/>
      <c r="EYZ24" s="187"/>
      <c r="EZA24" s="187"/>
      <c r="EZB24" s="187"/>
      <c r="EZC24" s="187"/>
      <c r="EZD24" s="187"/>
      <c r="EZE24" s="187"/>
      <c r="EZF24" s="187"/>
      <c r="EZG24" s="187"/>
      <c r="EZH24" s="187"/>
      <c r="EZI24" s="187"/>
      <c r="EZJ24" s="187"/>
      <c r="EZK24" s="187"/>
      <c r="EZL24" s="187"/>
      <c r="EZM24" s="187"/>
      <c r="EZN24" s="187"/>
      <c r="EZO24" s="187"/>
      <c r="EZP24" s="187"/>
      <c r="EZQ24" s="187"/>
      <c r="EZR24" s="187"/>
      <c r="EZS24" s="187"/>
      <c r="EZT24" s="187"/>
      <c r="EZU24" s="187"/>
      <c r="EZV24" s="187"/>
      <c r="EZW24" s="187"/>
      <c r="EZX24" s="187"/>
      <c r="EZY24" s="187"/>
      <c r="EZZ24" s="187"/>
      <c r="FAA24" s="187"/>
      <c r="FAB24" s="187"/>
      <c r="FAC24" s="187"/>
      <c r="FAD24" s="187"/>
      <c r="FAE24" s="187"/>
      <c r="FAF24" s="187"/>
      <c r="FAG24" s="187"/>
      <c r="FAH24" s="187"/>
      <c r="FAI24" s="187"/>
      <c r="FAJ24" s="187"/>
      <c r="FAK24" s="187"/>
      <c r="FAL24" s="187"/>
      <c r="FAM24" s="187"/>
      <c r="FAN24" s="187"/>
      <c r="FAO24" s="187"/>
      <c r="FAP24" s="187"/>
      <c r="FAQ24" s="187"/>
      <c r="FAR24" s="187"/>
      <c r="FAS24" s="187"/>
      <c r="FAT24" s="187"/>
      <c r="FAU24" s="187"/>
      <c r="FAV24" s="187"/>
      <c r="FAW24" s="187"/>
      <c r="FAX24" s="187"/>
      <c r="FAY24" s="187"/>
      <c r="FAZ24" s="187"/>
      <c r="FBA24" s="187"/>
      <c r="FBB24" s="187"/>
      <c r="FBC24" s="187"/>
      <c r="FBD24" s="187"/>
      <c r="FBE24" s="187"/>
      <c r="FBF24" s="187"/>
      <c r="FBG24" s="187"/>
      <c r="FBH24" s="187"/>
      <c r="FBI24" s="187"/>
      <c r="FBJ24" s="187"/>
      <c r="FBK24" s="187"/>
      <c r="FBL24" s="187"/>
      <c r="FBM24" s="187"/>
      <c r="FBN24" s="187"/>
      <c r="FBO24" s="187"/>
      <c r="FBP24" s="187"/>
      <c r="FBQ24" s="187"/>
      <c r="FBR24" s="187"/>
      <c r="FBS24" s="187"/>
      <c r="FBT24" s="187"/>
      <c r="FBU24" s="187"/>
      <c r="FBV24" s="187"/>
      <c r="FBW24" s="187"/>
      <c r="FBX24" s="187"/>
      <c r="FBY24" s="187"/>
      <c r="FBZ24" s="187"/>
      <c r="FCA24" s="187"/>
      <c r="FCB24" s="187"/>
      <c r="FCC24" s="187"/>
      <c r="FCD24" s="187"/>
      <c r="FCE24" s="187"/>
      <c r="FCF24" s="187"/>
      <c r="FCG24" s="187"/>
      <c r="FCH24" s="187"/>
      <c r="FCI24" s="187"/>
      <c r="FCJ24" s="187"/>
      <c r="FCK24" s="187"/>
      <c r="FCL24" s="187"/>
      <c r="FCM24" s="187"/>
      <c r="FCN24" s="187"/>
      <c r="FCO24" s="187"/>
      <c r="FCP24" s="187"/>
      <c r="FCQ24" s="187"/>
      <c r="FCR24" s="187"/>
      <c r="FCS24" s="187"/>
      <c r="FCT24" s="187"/>
      <c r="FCU24" s="187"/>
      <c r="FCV24" s="187"/>
      <c r="FCW24" s="187"/>
      <c r="FCX24" s="187"/>
      <c r="FCY24" s="187"/>
      <c r="FCZ24" s="187"/>
      <c r="FDA24" s="187"/>
      <c r="FDB24" s="187"/>
      <c r="FDC24" s="187"/>
      <c r="FDD24" s="187"/>
      <c r="FDE24" s="187"/>
      <c r="FDF24" s="187"/>
      <c r="FDG24" s="187"/>
      <c r="FDH24" s="187"/>
      <c r="FDI24" s="187"/>
      <c r="FDJ24" s="187"/>
      <c r="FDK24" s="187"/>
      <c r="FDL24" s="187"/>
      <c r="FDM24" s="187"/>
      <c r="FDN24" s="187"/>
      <c r="FDO24" s="187"/>
      <c r="FDP24" s="187"/>
      <c r="FDQ24" s="187"/>
      <c r="FDR24" s="187"/>
      <c r="FDS24" s="187"/>
      <c r="FDT24" s="187"/>
      <c r="FDU24" s="187"/>
      <c r="FDV24" s="187"/>
      <c r="FDW24" s="187"/>
      <c r="FDX24" s="187"/>
      <c r="FDY24" s="187"/>
      <c r="FDZ24" s="187"/>
      <c r="FEA24" s="187"/>
      <c r="FEB24" s="187"/>
      <c r="FEC24" s="187"/>
      <c r="FED24" s="187"/>
      <c r="FEE24" s="187"/>
      <c r="FEF24" s="187"/>
      <c r="FEG24" s="187"/>
      <c r="FEH24" s="187"/>
      <c r="FEI24" s="187"/>
      <c r="FEJ24" s="187"/>
      <c r="FEK24" s="187"/>
      <c r="FEL24" s="187"/>
      <c r="FEM24" s="187"/>
      <c r="FEN24" s="187"/>
      <c r="FEO24" s="187"/>
      <c r="FEP24" s="187"/>
      <c r="FEQ24" s="187"/>
      <c r="FER24" s="187"/>
      <c r="FES24" s="187"/>
      <c r="FET24" s="187"/>
      <c r="FEU24" s="187"/>
      <c r="FEV24" s="187"/>
      <c r="FEW24" s="187"/>
      <c r="FEX24" s="187"/>
      <c r="FEY24" s="187"/>
      <c r="FEZ24" s="187"/>
      <c r="FFA24" s="187"/>
      <c r="FFB24" s="187"/>
      <c r="FFC24" s="187"/>
      <c r="FFD24" s="187"/>
      <c r="FFE24" s="187"/>
      <c r="FFF24" s="187"/>
      <c r="FFG24" s="187"/>
      <c r="FFH24" s="187"/>
      <c r="FFI24" s="187"/>
      <c r="FFJ24" s="187"/>
      <c r="FFK24" s="187"/>
      <c r="FFL24" s="187"/>
      <c r="FFM24" s="187"/>
      <c r="FFN24" s="187"/>
      <c r="FFO24" s="187"/>
      <c r="FFP24" s="187"/>
      <c r="FFQ24" s="187"/>
      <c r="FFR24" s="187"/>
      <c r="FFS24" s="187"/>
      <c r="FFT24" s="187"/>
      <c r="FFU24" s="187"/>
      <c r="FFV24" s="187"/>
      <c r="FFW24" s="187"/>
      <c r="FFX24" s="187"/>
      <c r="FFY24" s="187"/>
      <c r="FFZ24" s="187"/>
      <c r="FGA24" s="187"/>
      <c r="FGB24" s="187"/>
      <c r="FGC24" s="187"/>
      <c r="FGD24" s="187"/>
      <c r="FGE24" s="187"/>
      <c r="FGF24" s="187"/>
      <c r="FGG24" s="187"/>
      <c r="FGH24" s="187"/>
      <c r="FGI24" s="187"/>
      <c r="FGJ24" s="187"/>
      <c r="FGK24" s="187"/>
      <c r="FGL24" s="187"/>
      <c r="FGM24" s="187"/>
      <c r="FGN24" s="187"/>
      <c r="FGO24" s="187"/>
      <c r="FGP24" s="187"/>
      <c r="FGQ24" s="187"/>
      <c r="FGR24" s="187"/>
      <c r="FGS24" s="187"/>
      <c r="FGT24" s="187"/>
      <c r="FGU24" s="187"/>
      <c r="FGV24" s="187"/>
      <c r="FGW24" s="187"/>
      <c r="FGX24" s="187"/>
      <c r="FGY24" s="187"/>
      <c r="FGZ24" s="187"/>
      <c r="FHA24" s="187"/>
      <c r="FHB24" s="187"/>
      <c r="FHC24" s="187"/>
      <c r="FHD24" s="187"/>
      <c r="FHE24" s="187"/>
      <c r="FHF24" s="187"/>
      <c r="FHG24" s="187"/>
      <c r="FHH24" s="187"/>
      <c r="FHI24" s="187"/>
      <c r="FHJ24" s="187"/>
      <c r="FHK24" s="187"/>
      <c r="FHL24" s="187"/>
      <c r="FHM24" s="187"/>
      <c r="FHN24" s="187"/>
      <c r="FHO24" s="187"/>
      <c r="FHP24" s="187"/>
      <c r="FHQ24" s="187"/>
      <c r="FHR24" s="187"/>
      <c r="FHS24" s="187"/>
      <c r="FHT24" s="187"/>
      <c r="FHU24" s="187"/>
      <c r="FHV24" s="187"/>
      <c r="FHW24" s="187"/>
      <c r="FHX24" s="187"/>
      <c r="FHY24" s="187"/>
      <c r="FHZ24" s="187"/>
      <c r="FIA24" s="187"/>
      <c r="FIB24" s="187"/>
      <c r="FIC24" s="187"/>
      <c r="FID24" s="187"/>
      <c r="FIE24" s="187"/>
      <c r="FIF24" s="187"/>
      <c r="FIG24" s="187"/>
      <c r="FIH24" s="187"/>
      <c r="FII24" s="187"/>
      <c r="FIJ24" s="187"/>
      <c r="FIK24" s="187"/>
      <c r="FIL24" s="187"/>
      <c r="FIM24" s="187"/>
      <c r="FIN24" s="187"/>
      <c r="FIO24" s="187"/>
      <c r="FIP24" s="187"/>
      <c r="FIQ24" s="187"/>
      <c r="FIR24" s="187"/>
      <c r="FIS24" s="187"/>
      <c r="FIT24" s="187"/>
      <c r="FIU24" s="187"/>
      <c r="FIV24" s="187"/>
      <c r="FIW24" s="187"/>
      <c r="FIX24" s="187"/>
      <c r="FIY24" s="187"/>
      <c r="FIZ24" s="187"/>
      <c r="FJA24" s="187"/>
      <c r="FJB24" s="187"/>
      <c r="FJC24" s="187"/>
      <c r="FJD24" s="187"/>
      <c r="FJE24" s="187"/>
      <c r="FJF24" s="187"/>
      <c r="FJG24" s="187"/>
      <c r="FJH24" s="187"/>
      <c r="FJI24" s="187"/>
      <c r="FJJ24" s="187"/>
      <c r="FJK24" s="187"/>
      <c r="FJL24" s="187"/>
      <c r="FJM24" s="187"/>
      <c r="FJN24" s="187"/>
      <c r="FJO24" s="187"/>
      <c r="FJP24" s="187"/>
      <c r="FJQ24" s="187"/>
      <c r="FJR24" s="187"/>
      <c r="FJS24" s="187"/>
      <c r="FJT24" s="187"/>
      <c r="FJU24" s="187"/>
      <c r="FJV24" s="187"/>
      <c r="FJW24" s="187"/>
      <c r="FJX24" s="187"/>
      <c r="FJY24" s="187"/>
      <c r="FJZ24" s="187"/>
      <c r="FKA24" s="187"/>
      <c r="FKB24" s="187"/>
      <c r="FKC24" s="187"/>
      <c r="FKD24" s="187"/>
      <c r="FKE24" s="187"/>
      <c r="FKF24" s="187"/>
      <c r="FKG24" s="187"/>
      <c r="FKH24" s="187"/>
      <c r="FKI24" s="187"/>
      <c r="FKJ24" s="187"/>
      <c r="FKK24" s="187"/>
      <c r="FKL24" s="187"/>
      <c r="FKM24" s="187"/>
      <c r="FKN24" s="187"/>
      <c r="FKO24" s="187"/>
      <c r="FKP24" s="187"/>
      <c r="FKQ24" s="187"/>
      <c r="FKR24" s="187"/>
      <c r="FKS24" s="187"/>
      <c r="FKT24" s="187"/>
      <c r="FKU24" s="187"/>
      <c r="FKV24" s="187"/>
      <c r="FKW24" s="187"/>
      <c r="FKX24" s="187"/>
      <c r="FKY24" s="187"/>
      <c r="FKZ24" s="187"/>
      <c r="FLA24" s="187"/>
      <c r="FLB24" s="187"/>
      <c r="FLC24" s="187"/>
      <c r="FLD24" s="187"/>
      <c r="FLE24" s="187"/>
      <c r="FLF24" s="187"/>
      <c r="FLG24" s="187"/>
      <c r="FLH24" s="187"/>
      <c r="FLI24" s="187"/>
      <c r="FLJ24" s="187"/>
      <c r="FLK24" s="187"/>
      <c r="FLL24" s="187"/>
      <c r="FLM24" s="187"/>
      <c r="FLN24" s="187"/>
      <c r="FLO24" s="187"/>
      <c r="FLP24" s="187"/>
      <c r="FLQ24" s="187"/>
      <c r="FLR24" s="187"/>
      <c r="FLS24" s="187"/>
      <c r="FLT24" s="187"/>
      <c r="FLU24" s="187"/>
      <c r="FLV24" s="187"/>
      <c r="FLW24" s="187"/>
      <c r="FLX24" s="187"/>
      <c r="FLY24" s="187"/>
      <c r="FLZ24" s="187"/>
      <c r="FMA24" s="187"/>
      <c r="FMB24" s="187"/>
      <c r="FMC24" s="187"/>
      <c r="FMD24" s="187"/>
      <c r="FME24" s="187"/>
      <c r="FMF24" s="187"/>
      <c r="FMG24" s="187"/>
      <c r="FMH24" s="187"/>
      <c r="FMI24" s="187"/>
      <c r="FMJ24" s="187"/>
      <c r="FMK24" s="187"/>
      <c r="FML24" s="187"/>
      <c r="FMM24" s="187"/>
      <c r="FMN24" s="187"/>
      <c r="FMO24" s="187"/>
      <c r="FMP24" s="187"/>
      <c r="FMQ24" s="187"/>
      <c r="FMR24" s="187"/>
      <c r="FMS24" s="187"/>
      <c r="FMT24" s="187"/>
      <c r="FMU24" s="187"/>
      <c r="FMV24" s="187"/>
      <c r="FMW24" s="187"/>
      <c r="FMX24" s="187"/>
      <c r="FMY24" s="187"/>
      <c r="FMZ24" s="187"/>
      <c r="FNA24" s="187"/>
      <c r="FNB24" s="187"/>
      <c r="FNC24" s="187"/>
      <c r="FND24" s="187"/>
      <c r="FNE24" s="187"/>
      <c r="FNF24" s="187"/>
      <c r="FNG24" s="187"/>
      <c r="FNH24" s="187"/>
      <c r="FNI24" s="187"/>
      <c r="FNJ24" s="187"/>
      <c r="FNK24" s="187"/>
      <c r="FNL24" s="187"/>
      <c r="FNM24" s="187"/>
      <c r="FNN24" s="187"/>
      <c r="FNO24" s="187"/>
      <c r="FNP24" s="187"/>
      <c r="FNQ24" s="187"/>
      <c r="FNR24" s="187"/>
      <c r="FNS24" s="187"/>
      <c r="FNT24" s="187"/>
      <c r="FNU24" s="187"/>
      <c r="FNV24" s="187"/>
      <c r="FNW24" s="187"/>
      <c r="FNX24" s="187"/>
      <c r="FNY24" s="187"/>
      <c r="FNZ24" s="187"/>
      <c r="FOA24" s="187"/>
      <c r="FOB24" s="187"/>
      <c r="FOC24" s="187"/>
      <c r="FOD24" s="187"/>
      <c r="FOE24" s="187"/>
      <c r="FOF24" s="187"/>
      <c r="FOG24" s="187"/>
      <c r="FOH24" s="187"/>
      <c r="FOI24" s="187"/>
      <c r="FOJ24" s="187"/>
      <c r="FOK24" s="187"/>
      <c r="FOL24" s="187"/>
      <c r="FOM24" s="187"/>
      <c r="FON24" s="187"/>
      <c r="FOO24" s="187"/>
      <c r="FOP24" s="187"/>
      <c r="FOQ24" s="187"/>
      <c r="FOR24" s="187"/>
      <c r="FOS24" s="187"/>
      <c r="FOT24" s="187"/>
      <c r="FOU24" s="187"/>
      <c r="FOV24" s="187"/>
      <c r="FOW24" s="187"/>
      <c r="FOX24" s="187"/>
      <c r="FOY24" s="187"/>
      <c r="FOZ24" s="187"/>
      <c r="FPA24" s="187"/>
      <c r="FPB24" s="187"/>
      <c r="FPC24" s="187"/>
      <c r="FPD24" s="187"/>
      <c r="FPE24" s="187"/>
      <c r="FPF24" s="187"/>
      <c r="FPG24" s="187"/>
      <c r="FPH24" s="187"/>
      <c r="FPI24" s="187"/>
      <c r="FPJ24" s="187"/>
      <c r="FPK24" s="187"/>
      <c r="FPL24" s="187"/>
      <c r="FPM24" s="187"/>
      <c r="FPN24" s="187"/>
      <c r="FPO24" s="187"/>
      <c r="FPP24" s="187"/>
      <c r="FPQ24" s="187"/>
      <c r="FPR24" s="187"/>
      <c r="FPS24" s="187"/>
      <c r="FPT24" s="187"/>
      <c r="FPU24" s="187"/>
      <c r="FPV24" s="187"/>
      <c r="FPW24" s="187"/>
      <c r="FPX24" s="187"/>
      <c r="FPY24" s="187"/>
      <c r="FPZ24" s="187"/>
      <c r="FQA24" s="187"/>
      <c r="FQB24" s="187"/>
      <c r="FQC24" s="187"/>
      <c r="FQD24" s="187"/>
      <c r="FQE24" s="187"/>
      <c r="FQF24" s="187"/>
      <c r="FQG24" s="187"/>
      <c r="FQH24" s="187"/>
      <c r="FQI24" s="187"/>
      <c r="FQJ24" s="187"/>
      <c r="FQK24" s="187"/>
      <c r="FQL24" s="187"/>
      <c r="FQM24" s="187"/>
      <c r="FQN24" s="187"/>
      <c r="FQO24" s="187"/>
      <c r="FQP24" s="187"/>
      <c r="FQQ24" s="187"/>
      <c r="FQR24" s="187"/>
      <c r="FQS24" s="187"/>
      <c r="FQT24" s="187"/>
      <c r="FQU24" s="187"/>
      <c r="FQV24" s="187"/>
      <c r="FQW24" s="187"/>
      <c r="FQX24" s="187"/>
      <c r="FQY24" s="187"/>
      <c r="FQZ24" s="187"/>
      <c r="FRA24" s="187"/>
      <c r="FRB24" s="187"/>
      <c r="FRC24" s="187"/>
      <c r="FRD24" s="187"/>
      <c r="FRE24" s="187"/>
      <c r="FRF24" s="187"/>
      <c r="FRG24" s="187"/>
      <c r="FRH24" s="187"/>
      <c r="FRI24" s="187"/>
      <c r="FRJ24" s="187"/>
      <c r="FRK24" s="187"/>
      <c r="FRL24" s="187"/>
      <c r="FRM24" s="187"/>
      <c r="FRN24" s="187"/>
      <c r="FRO24" s="187"/>
      <c r="FRP24" s="187"/>
      <c r="FRQ24" s="187"/>
      <c r="FRR24" s="187"/>
      <c r="FRS24" s="187"/>
      <c r="FRT24" s="187"/>
      <c r="FRU24" s="187"/>
      <c r="FRV24" s="187"/>
      <c r="FRW24" s="187"/>
      <c r="FRX24" s="187"/>
      <c r="FRY24" s="187"/>
      <c r="FRZ24" s="187"/>
      <c r="FSA24" s="187"/>
      <c r="FSB24" s="187"/>
      <c r="FSC24" s="187"/>
      <c r="FSD24" s="187"/>
      <c r="FSE24" s="187"/>
      <c r="FSF24" s="187"/>
      <c r="FSG24" s="187"/>
      <c r="FSH24" s="187"/>
      <c r="FSI24" s="187"/>
      <c r="FSJ24" s="187"/>
      <c r="FSK24" s="187"/>
      <c r="FSL24" s="187"/>
      <c r="FSM24" s="187"/>
      <c r="FSN24" s="187"/>
      <c r="FSO24" s="187"/>
      <c r="FSP24" s="187"/>
      <c r="FSQ24" s="187"/>
      <c r="FSR24" s="187"/>
      <c r="FSS24" s="187"/>
      <c r="FST24" s="187"/>
      <c r="FSU24" s="187"/>
      <c r="FSV24" s="187"/>
      <c r="FSW24" s="187"/>
      <c r="FSX24" s="187"/>
      <c r="FSY24" s="187"/>
      <c r="FSZ24" s="187"/>
      <c r="FTA24" s="187"/>
      <c r="FTB24" s="187"/>
      <c r="FTC24" s="187"/>
      <c r="FTD24" s="187"/>
      <c r="FTE24" s="187"/>
      <c r="FTF24" s="187"/>
      <c r="FTG24" s="187"/>
      <c r="FTH24" s="187"/>
      <c r="FTI24" s="187"/>
      <c r="FTJ24" s="187"/>
      <c r="FTK24" s="187"/>
      <c r="FTL24" s="187"/>
      <c r="FTM24" s="187"/>
      <c r="FTN24" s="187"/>
      <c r="FTO24" s="187"/>
      <c r="FTP24" s="187"/>
      <c r="FTQ24" s="187"/>
      <c r="FTR24" s="187"/>
      <c r="FTS24" s="187"/>
      <c r="FTT24" s="187"/>
      <c r="FTU24" s="187"/>
      <c r="FTV24" s="187"/>
      <c r="FTW24" s="187"/>
      <c r="FTX24" s="187"/>
      <c r="FTY24" s="187"/>
      <c r="FTZ24" s="187"/>
      <c r="FUA24" s="187"/>
      <c r="FUB24" s="187"/>
      <c r="FUC24" s="187"/>
      <c r="FUD24" s="187"/>
      <c r="FUE24" s="187"/>
      <c r="FUF24" s="187"/>
      <c r="FUG24" s="187"/>
      <c r="FUH24" s="187"/>
      <c r="FUI24" s="187"/>
      <c r="FUJ24" s="187"/>
      <c r="FUK24" s="187"/>
      <c r="FUL24" s="187"/>
      <c r="FUM24" s="187"/>
      <c r="FUN24" s="187"/>
      <c r="FUO24" s="187"/>
      <c r="FUP24" s="187"/>
      <c r="FUQ24" s="187"/>
      <c r="FUR24" s="187"/>
      <c r="FUS24" s="187"/>
      <c r="FUT24" s="187"/>
      <c r="FUU24" s="187"/>
      <c r="FUV24" s="187"/>
      <c r="FUW24" s="187"/>
      <c r="FUX24" s="187"/>
      <c r="FUY24" s="187"/>
      <c r="FUZ24" s="187"/>
      <c r="FVA24" s="187"/>
      <c r="FVB24" s="187"/>
      <c r="FVC24" s="187"/>
      <c r="FVD24" s="187"/>
      <c r="FVE24" s="187"/>
      <c r="FVF24" s="187"/>
      <c r="FVG24" s="187"/>
      <c r="FVH24" s="187"/>
      <c r="FVI24" s="187"/>
      <c r="FVJ24" s="187"/>
      <c r="FVK24" s="187"/>
      <c r="FVL24" s="187"/>
      <c r="FVM24" s="187"/>
      <c r="FVN24" s="187"/>
      <c r="FVO24" s="187"/>
      <c r="FVP24" s="187"/>
      <c r="FVQ24" s="187"/>
      <c r="FVR24" s="187"/>
      <c r="FVS24" s="187"/>
      <c r="FVT24" s="187"/>
      <c r="FVU24" s="187"/>
      <c r="FVV24" s="187"/>
      <c r="FVW24" s="187"/>
      <c r="FVX24" s="187"/>
      <c r="FVY24" s="187"/>
      <c r="FVZ24" s="187"/>
      <c r="FWA24" s="187"/>
      <c r="FWB24" s="187"/>
      <c r="FWC24" s="187"/>
      <c r="FWD24" s="187"/>
      <c r="FWE24" s="187"/>
      <c r="FWF24" s="187"/>
      <c r="FWG24" s="187"/>
      <c r="FWH24" s="187"/>
      <c r="FWI24" s="187"/>
      <c r="FWJ24" s="187"/>
      <c r="FWK24" s="187"/>
      <c r="FWL24" s="187"/>
      <c r="FWM24" s="187"/>
      <c r="FWN24" s="187"/>
      <c r="FWO24" s="187"/>
      <c r="FWP24" s="187"/>
      <c r="FWQ24" s="187"/>
      <c r="FWR24" s="187"/>
      <c r="FWS24" s="187"/>
      <c r="FWT24" s="187"/>
      <c r="FWU24" s="187"/>
      <c r="FWV24" s="187"/>
      <c r="FWW24" s="187"/>
      <c r="FWX24" s="187"/>
      <c r="FWY24" s="187"/>
      <c r="FWZ24" s="187"/>
      <c r="FXA24" s="187"/>
      <c r="FXB24" s="187"/>
      <c r="FXC24" s="187"/>
      <c r="FXD24" s="187"/>
      <c r="FXE24" s="187"/>
      <c r="FXF24" s="187"/>
      <c r="FXG24" s="187"/>
      <c r="FXH24" s="187"/>
      <c r="FXI24" s="187"/>
      <c r="FXJ24" s="187"/>
      <c r="FXK24" s="187"/>
      <c r="FXL24" s="187"/>
      <c r="FXM24" s="187"/>
      <c r="FXN24" s="187"/>
      <c r="FXO24" s="187"/>
      <c r="FXP24" s="187"/>
      <c r="FXQ24" s="187"/>
      <c r="FXR24" s="187"/>
      <c r="FXS24" s="187"/>
      <c r="FXT24" s="187"/>
      <c r="FXU24" s="187"/>
      <c r="FXV24" s="187"/>
      <c r="FXW24" s="187"/>
      <c r="FXX24" s="187"/>
      <c r="FXY24" s="187"/>
      <c r="FXZ24" s="187"/>
      <c r="FYA24" s="187"/>
      <c r="FYB24" s="187"/>
      <c r="FYC24" s="187"/>
      <c r="FYD24" s="187"/>
      <c r="FYE24" s="187"/>
      <c r="FYF24" s="187"/>
      <c r="FYG24" s="187"/>
      <c r="FYH24" s="187"/>
      <c r="FYI24" s="187"/>
      <c r="FYJ24" s="187"/>
      <c r="FYK24" s="187"/>
      <c r="FYL24" s="187"/>
      <c r="FYM24" s="187"/>
      <c r="FYN24" s="187"/>
      <c r="FYO24" s="187"/>
      <c r="FYP24" s="187"/>
      <c r="FYQ24" s="187"/>
      <c r="FYR24" s="187"/>
      <c r="FYS24" s="187"/>
      <c r="FYT24" s="187"/>
      <c r="FYU24" s="187"/>
      <c r="FYV24" s="187"/>
      <c r="FYW24" s="187"/>
      <c r="FYX24" s="187"/>
      <c r="FYY24" s="187"/>
      <c r="FYZ24" s="187"/>
      <c r="FZA24" s="187"/>
      <c r="FZB24" s="187"/>
      <c r="FZC24" s="187"/>
      <c r="FZD24" s="187"/>
      <c r="FZE24" s="187"/>
      <c r="FZF24" s="187"/>
      <c r="FZG24" s="187"/>
      <c r="FZH24" s="187"/>
      <c r="FZI24" s="187"/>
      <c r="FZJ24" s="187"/>
      <c r="FZK24" s="187"/>
      <c r="FZL24" s="187"/>
      <c r="FZM24" s="187"/>
      <c r="FZN24" s="187"/>
      <c r="FZO24" s="187"/>
      <c r="FZP24" s="187"/>
      <c r="FZQ24" s="187"/>
      <c r="FZR24" s="187"/>
      <c r="FZS24" s="187"/>
      <c r="FZT24" s="187"/>
      <c r="FZU24" s="187"/>
      <c r="FZV24" s="187"/>
      <c r="FZW24" s="187"/>
      <c r="FZX24" s="187"/>
      <c r="FZY24" s="187"/>
      <c r="FZZ24" s="187"/>
      <c r="GAA24" s="187"/>
      <c r="GAB24" s="187"/>
      <c r="GAC24" s="187"/>
      <c r="GAD24" s="187"/>
      <c r="GAE24" s="187"/>
      <c r="GAF24" s="187"/>
      <c r="GAG24" s="187"/>
      <c r="GAH24" s="187"/>
      <c r="GAI24" s="187"/>
      <c r="GAJ24" s="187"/>
      <c r="GAK24" s="187"/>
      <c r="GAL24" s="187"/>
      <c r="GAM24" s="187"/>
      <c r="GAN24" s="187"/>
      <c r="GAO24" s="187"/>
      <c r="GAP24" s="187"/>
      <c r="GAQ24" s="187"/>
      <c r="GAR24" s="187"/>
      <c r="GAS24" s="187"/>
      <c r="GAT24" s="187"/>
      <c r="GAU24" s="187"/>
      <c r="GAV24" s="187"/>
      <c r="GAW24" s="187"/>
      <c r="GAX24" s="187"/>
      <c r="GAY24" s="187"/>
      <c r="GAZ24" s="187"/>
      <c r="GBA24" s="187"/>
      <c r="GBB24" s="187"/>
      <c r="GBC24" s="187"/>
      <c r="GBD24" s="187"/>
      <c r="GBE24" s="187"/>
      <c r="GBF24" s="187"/>
      <c r="GBG24" s="187"/>
      <c r="GBH24" s="187"/>
      <c r="GBI24" s="187"/>
      <c r="GBJ24" s="187"/>
      <c r="GBK24" s="187"/>
      <c r="GBL24" s="187"/>
      <c r="GBM24" s="187"/>
      <c r="GBN24" s="187"/>
      <c r="GBO24" s="187"/>
      <c r="GBP24" s="187"/>
      <c r="GBQ24" s="187"/>
      <c r="GBR24" s="187"/>
      <c r="GBS24" s="187"/>
      <c r="GBT24" s="187"/>
      <c r="GBU24" s="187"/>
      <c r="GBV24" s="187"/>
      <c r="GBW24" s="187"/>
      <c r="GBX24" s="187"/>
      <c r="GBY24" s="187"/>
      <c r="GBZ24" s="187"/>
      <c r="GCA24" s="187"/>
      <c r="GCB24" s="187"/>
      <c r="GCC24" s="187"/>
      <c r="GCD24" s="187"/>
      <c r="GCE24" s="187"/>
      <c r="GCF24" s="187"/>
      <c r="GCG24" s="187"/>
      <c r="GCH24" s="187"/>
      <c r="GCI24" s="187"/>
      <c r="GCJ24" s="187"/>
      <c r="GCK24" s="187"/>
      <c r="GCL24" s="187"/>
      <c r="GCM24" s="187"/>
      <c r="GCN24" s="187"/>
      <c r="GCO24" s="187"/>
      <c r="GCP24" s="187"/>
      <c r="GCQ24" s="187"/>
      <c r="GCR24" s="187"/>
      <c r="GCS24" s="187"/>
      <c r="GCT24" s="187"/>
      <c r="GCU24" s="187"/>
      <c r="GCV24" s="187"/>
      <c r="GCW24" s="187"/>
      <c r="GCX24" s="187"/>
      <c r="GCY24" s="187"/>
      <c r="GCZ24" s="187"/>
      <c r="GDA24" s="187"/>
      <c r="GDB24" s="187"/>
      <c r="GDC24" s="187"/>
      <c r="GDD24" s="187"/>
      <c r="GDE24" s="187"/>
      <c r="GDF24" s="187"/>
      <c r="GDG24" s="187"/>
      <c r="GDH24" s="187"/>
      <c r="GDI24" s="187"/>
      <c r="GDJ24" s="187"/>
      <c r="GDK24" s="187"/>
      <c r="GDL24" s="187"/>
      <c r="GDM24" s="187"/>
      <c r="GDN24" s="187"/>
      <c r="GDO24" s="187"/>
      <c r="GDP24" s="187"/>
      <c r="GDQ24" s="187"/>
      <c r="GDR24" s="187"/>
      <c r="GDS24" s="187"/>
      <c r="GDT24" s="187"/>
      <c r="GDU24" s="187"/>
      <c r="GDV24" s="187"/>
      <c r="GDW24" s="187"/>
      <c r="GDX24" s="187"/>
      <c r="GDY24" s="187"/>
      <c r="GDZ24" s="187"/>
      <c r="GEA24" s="187"/>
      <c r="GEB24" s="187"/>
      <c r="GEC24" s="187"/>
      <c r="GED24" s="187"/>
      <c r="GEE24" s="187"/>
      <c r="GEF24" s="187"/>
      <c r="GEG24" s="187"/>
      <c r="GEH24" s="187"/>
      <c r="GEI24" s="187"/>
      <c r="GEJ24" s="187"/>
      <c r="GEK24" s="187"/>
      <c r="GEL24" s="187"/>
      <c r="GEM24" s="187"/>
      <c r="GEN24" s="187"/>
      <c r="GEO24" s="187"/>
      <c r="GEP24" s="187"/>
      <c r="GEQ24" s="187"/>
      <c r="GER24" s="187"/>
      <c r="GES24" s="187"/>
      <c r="GET24" s="187"/>
      <c r="GEU24" s="187"/>
      <c r="GEV24" s="187"/>
      <c r="GEW24" s="187"/>
      <c r="GEX24" s="187"/>
      <c r="GEY24" s="187"/>
      <c r="GEZ24" s="187"/>
      <c r="GFA24" s="187"/>
      <c r="GFB24" s="187"/>
      <c r="GFC24" s="187"/>
      <c r="GFD24" s="187"/>
      <c r="GFE24" s="187"/>
      <c r="GFF24" s="187"/>
      <c r="GFG24" s="187"/>
      <c r="GFH24" s="187"/>
      <c r="GFI24" s="187"/>
      <c r="GFJ24" s="187"/>
      <c r="GFK24" s="187"/>
      <c r="GFL24" s="187"/>
      <c r="GFM24" s="187"/>
      <c r="GFN24" s="187"/>
      <c r="GFO24" s="187"/>
      <c r="GFP24" s="187"/>
      <c r="GFQ24" s="187"/>
      <c r="GFR24" s="187"/>
      <c r="GFS24" s="187"/>
      <c r="GFT24" s="187"/>
      <c r="GFU24" s="187"/>
      <c r="GFV24" s="187"/>
      <c r="GFW24" s="187"/>
      <c r="GFX24" s="187"/>
      <c r="GFY24" s="187"/>
      <c r="GFZ24" s="187"/>
      <c r="GGA24" s="187"/>
      <c r="GGB24" s="187"/>
      <c r="GGC24" s="187"/>
      <c r="GGD24" s="187"/>
      <c r="GGE24" s="187"/>
      <c r="GGF24" s="187"/>
      <c r="GGG24" s="187"/>
      <c r="GGH24" s="187"/>
      <c r="GGI24" s="187"/>
      <c r="GGJ24" s="187"/>
      <c r="GGK24" s="187"/>
      <c r="GGL24" s="187"/>
      <c r="GGM24" s="187"/>
      <c r="GGN24" s="187"/>
      <c r="GGO24" s="187"/>
      <c r="GGP24" s="187"/>
      <c r="GGQ24" s="187"/>
      <c r="GGR24" s="187"/>
      <c r="GGS24" s="187"/>
      <c r="GGT24" s="187"/>
      <c r="GGU24" s="187"/>
      <c r="GGV24" s="187"/>
      <c r="GGW24" s="187"/>
      <c r="GGX24" s="187"/>
      <c r="GGY24" s="187"/>
      <c r="GGZ24" s="187"/>
      <c r="GHA24" s="187"/>
      <c r="GHB24" s="187"/>
      <c r="GHC24" s="187"/>
      <c r="GHD24" s="187"/>
      <c r="GHE24" s="187"/>
      <c r="GHF24" s="187"/>
      <c r="GHG24" s="187"/>
      <c r="GHH24" s="187"/>
      <c r="GHI24" s="187"/>
      <c r="GHJ24" s="187"/>
      <c r="GHK24" s="187"/>
      <c r="GHL24" s="187"/>
      <c r="GHM24" s="187"/>
      <c r="GHN24" s="187"/>
      <c r="GHO24" s="187"/>
      <c r="GHP24" s="187"/>
      <c r="GHQ24" s="187"/>
      <c r="GHR24" s="187"/>
      <c r="GHS24" s="187"/>
      <c r="GHT24" s="187"/>
      <c r="GHU24" s="187"/>
      <c r="GHV24" s="187"/>
      <c r="GHW24" s="187"/>
      <c r="GHX24" s="187"/>
      <c r="GHY24" s="187"/>
      <c r="GHZ24" s="187"/>
      <c r="GIA24" s="187"/>
      <c r="GIB24" s="187"/>
      <c r="GIC24" s="187"/>
      <c r="GID24" s="187"/>
      <c r="GIE24" s="187"/>
      <c r="GIF24" s="187"/>
      <c r="GIG24" s="187"/>
      <c r="GIH24" s="187"/>
      <c r="GII24" s="187"/>
      <c r="GIJ24" s="187"/>
      <c r="GIK24" s="187"/>
      <c r="GIL24" s="187"/>
      <c r="GIM24" s="187"/>
      <c r="GIN24" s="187"/>
      <c r="GIO24" s="187"/>
      <c r="GIP24" s="187"/>
      <c r="GIQ24" s="187"/>
      <c r="GIR24" s="187"/>
      <c r="GIS24" s="187"/>
      <c r="GIT24" s="187"/>
      <c r="GIU24" s="187"/>
      <c r="GIV24" s="187"/>
      <c r="GIW24" s="187"/>
      <c r="GIX24" s="187"/>
      <c r="GIY24" s="187"/>
      <c r="GIZ24" s="187"/>
      <c r="GJA24" s="187"/>
      <c r="GJB24" s="187"/>
      <c r="GJC24" s="187"/>
      <c r="GJD24" s="187"/>
      <c r="GJE24" s="187"/>
      <c r="GJF24" s="187"/>
      <c r="GJG24" s="187"/>
      <c r="GJH24" s="187"/>
      <c r="GJI24" s="187"/>
      <c r="GJJ24" s="187"/>
      <c r="GJK24" s="187"/>
      <c r="GJL24" s="187"/>
      <c r="GJM24" s="187"/>
      <c r="GJN24" s="187"/>
      <c r="GJO24" s="187"/>
      <c r="GJP24" s="187"/>
      <c r="GJQ24" s="187"/>
      <c r="GJR24" s="187"/>
      <c r="GJS24" s="187"/>
      <c r="GJT24" s="187"/>
      <c r="GJU24" s="187"/>
      <c r="GJV24" s="187"/>
      <c r="GJW24" s="187"/>
      <c r="GJX24" s="187"/>
      <c r="GJY24" s="187"/>
      <c r="GJZ24" s="187"/>
      <c r="GKA24" s="187"/>
      <c r="GKB24" s="187"/>
      <c r="GKC24" s="187"/>
      <c r="GKD24" s="187"/>
      <c r="GKE24" s="187"/>
      <c r="GKF24" s="187"/>
      <c r="GKG24" s="187"/>
      <c r="GKH24" s="187"/>
      <c r="GKI24" s="187"/>
      <c r="GKJ24" s="187"/>
      <c r="GKK24" s="187"/>
      <c r="GKL24" s="187"/>
      <c r="GKM24" s="187"/>
      <c r="GKN24" s="187"/>
      <c r="GKO24" s="187"/>
      <c r="GKP24" s="187"/>
      <c r="GKQ24" s="187"/>
      <c r="GKR24" s="187"/>
      <c r="GKS24" s="187"/>
      <c r="GKT24" s="187"/>
      <c r="GKU24" s="187"/>
      <c r="GKV24" s="187"/>
      <c r="GKW24" s="187"/>
      <c r="GKX24" s="187"/>
      <c r="GKY24" s="187"/>
      <c r="GKZ24" s="187"/>
      <c r="GLA24" s="187"/>
      <c r="GLB24" s="187"/>
      <c r="GLC24" s="187"/>
      <c r="GLD24" s="187"/>
      <c r="GLE24" s="187"/>
      <c r="GLF24" s="187"/>
      <c r="GLG24" s="187"/>
      <c r="GLH24" s="187"/>
      <c r="GLI24" s="187"/>
      <c r="GLJ24" s="187"/>
      <c r="GLK24" s="187"/>
      <c r="GLL24" s="187"/>
      <c r="GLM24" s="187"/>
      <c r="GLN24" s="187"/>
      <c r="GLO24" s="187"/>
      <c r="GLP24" s="187"/>
      <c r="GLQ24" s="187"/>
      <c r="GLR24" s="187"/>
      <c r="GLS24" s="187"/>
      <c r="GLT24" s="187"/>
      <c r="GLU24" s="187"/>
      <c r="GLV24" s="187"/>
      <c r="GLW24" s="187"/>
      <c r="GLX24" s="187"/>
      <c r="GLY24" s="187"/>
      <c r="GLZ24" s="187"/>
      <c r="GMA24" s="187"/>
      <c r="GMB24" s="187"/>
      <c r="GMC24" s="187"/>
      <c r="GMD24" s="187"/>
      <c r="GME24" s="187"/>
      <c r="GMF24" s="187"/>
      <c r="GMG24" s="187"/>
      <c r="GMH24" s="187"/>
      <c r="GMI24" s="187"/>
      <c r="GMJ24" s="187"/>
      <c r="GMK24" s="187"/>
      <c r="GML24" s="187"/>
      <c r="GMM24" s="187"/>
      <c r="GMN24" s="187"/>
      <c r="GMO24" s="187"/>
      <c r="GMP24" s="187"/>
      <c r="GMQ24" s="187"/>
      <c r="GMR24" s="187"/>
      <c r="GMS24" s="187"/>
      <c r="GMT24" s="187"/>
      <c r="GMU24" s="187"/>
      <c r="GMV24" s="187"/>
      <c r="GMW24" s="187"/>
      <c r="GMX24" s="187"/>
      <c r="GMY24" s="187"/>
      <c r="GMZ24" s="187"/>
      <c r="GNA24" s="187"/>
      <c r="GNB24" s="187"/>
      <c r="GNC24" s="187"/>
      <c r="GND24" s="187"/>
      <c r="GNE24" s="187"/>
      <c r="GNF24" s="187"/>
      <c r="GNG24" s="187"/>
      <c r="GNH24" s="187"/>
      <c r="GNI24" s="187"/>
      <c r="GNJ24" s="187"/>
      <c r="GNK24" s="187"/>
      <c r="GNL24" s="187"/>
      <c r="GNM24" s="187"/>
      <c r="GNN24" s="187"/>
      <c r="GNO24" s="187"/>
      <c r="GNP24" s="187"/>
      <c r="GNQ24" s="187"/>
      <c r="GNR24" s="187"/>
      <c r="GNS24" s="187"/>
      <c r="GNT24" s="187"/>
      <c r="GNU24" s="187"/>
      <c r="GNV24" s="187"/>
      <c r="GNW24" s="187"/>
      <c r="GNX24" s="187"/>
      <c r="GNY24" s="187"/>
      <c r="GNZ24" s="187"/>
      <c r="GOA24" s="187"/>
      <c r="GOB24" s="187"/>
      <c r="GOC24" s="187"/>
      <c r="GOD24" s="187"/>
      <c r="GOE24" s="187"/>
      <c r="GOF24" s="187"/>
      <c r="GOG24" s="187"/>
      <c r="GOH24" s="187"/>
      <c r="GOI24" s="187"/>
      <c r="GOJ24" s="187"/>
      <c r="GOK24" s="187"/>
      <c r="GOL24" s="187"/>
      <c r="GOM24" s="187"/>
      <c r="GON24" s="187"/>
      <c r="GOO24" s="187"/>
      <c r="GOP24" s="187"/>
      <c r="GOQ24" s="187"/>
      <c r="GOR24" s="187"/>
      <c r="GOS24" s="187"/>
      <c r="GOT24" s="187"/>
      <c r="GOU24" s="187"/>
      <c r="GOV24" s="187"/>
      <c r="GOW24" s="187"/>
      <c r="GOX24" s="187"/>
      <c r="GOY24" s="187"/>
      <c r="GOZ24" s="187"/>
      <c r="GPA24" s="187"/>
      <c r="GPB24" s="187"/>
      <c r="GPC24" s="187"/>
      <c r="GPD24" s="187"/>
      <c r="GPE24" s="187"/>
      <c r="GPF24" s="187"/>
      <c r="GPG24" s="187"/>
      <c r="GPH24" s="187"/>
      <c r="GPI24" s="187"/>
      <c r="GPJ24" s="187"/>
      <c r="GPK24" s="187"/>
      <c r="GPL24" s="187"/>
      <c r="GPM24" s="187"/>
      <c r="GPN24" s="187"/>
      <c r="GPO24" s="187"/>
      <c r="GPP24" s="187"/>
      <c r="GPQ24" s="187"/>
      <c r="GPR24" s="187"/>
      <c r="GPS24" s="187"/>
      <c r="GPT24" s="187"/>
      <c r="GPU24" s="187"/>
      <c r="GPV24" s="187"/>
      <c r="GPW24" s="187"/>
      <c r="GPX24" s="187"/>
      <c r="GPY24" s="187"/>
      <c r="GPZ24" s="187"/>
      <c r="GQA24" s="187"/>
      <c r="GQB24" s="187"/>
      <c r="GQC24" s="187"/>
      <c r="GQD24" s="187"/>
      <c r="GQE24" s="187"/>
      <c r="GQF24" s="187"/>
      <c r="GQG24" s="187"/>
      <c r="GQH24" s="187"/>
      <c r="GQI24" s="187"/>
      <c r="GQJ24" s="187"/>
      <c r="GQK24" s="187"/>
      <c r="GQL24" s="187"/>
      <c r="GQM24" s="187"/>
      <c r="GQN24" s="187"/>
      <c r="GQO24" s="187"/>
      <c r="GQP24" s="187"/>
      <c r="GQQ24" s="187"/>
      <c r="GQR24" s="187"/>
      <c r="GQS24" s="187"/>
      <c r="GQT24" s="187"/>
      <c r="GQU24" s="187"/>
      <c r="GQV24" s="187"/>
      <c r="GQW24" s="187"/>
      <c r="GQX24" s="187"/>
      <c r="GQY24" s="187"/>
      <c r="GQZ24" s="187"/>
      <c r="GRA24" s="187"/>
      <c r="GRB24" s="187"/>
      <c r="GRC24" s="187"/>
      <c r="GRD24" s="187"/>
      <c r="GRE24" s="187"/>
      <c r="GRF24" s="187"/>
      <c r="GRG24" s="187"/>
      <c r="GRH24" s="187"/>
      <c r="GRI24" s="187"/>
      <c r="GRJ24" s="187"/>
      <c r="GRK24" s="187"/>
      <c r="GRL24" s="187"/>
      <c r="GRM24" s="187"/>
      <c r="GRN24" s="187"/>
      <c r="GRO24" s="187"/>
      <c r="GRP24" s="187"/>
      <c r="GRQ24" s="187"/>
      <c r="GRR24" s="187"/>
      <c r="GRS24" s="187"/>
      <c r="GRT24" s="187"/>
      <c r="GRU24" s="187"/>
      <c r="GRV24" s="187"/>
      <c r="GRW24" s="187"/>
      <c r="GRX24" s="187"/>
      <c r="GRY24" s="187"/>
      <c r="GRZ24" s="187"/>
      <c r="GSA24" s="187"/>
      <c r="GSB24" s="187"/>
      <c r="GSC24" s="187"/>
      <c r="GSD24" s="187"/>
      <c r="GSE24" s="187"/>
      <c r="GSF24" s="187"/>
      <c r="GSG24" s="187"/>
      <c r="GSH24" s="187"/>
      <c r="GSI24" s="187"/>
      <c r="GSJ24" s="187"/>
      <c r="GSK24" s="187"/>
      <c r="GSL24" s="187"/>
      <c r="GSM24" s="187"/>
      <c r="GSN24" s="187"/>
      <c r="GSO24" s="187"/>
      <c r="GSP24" s="187"/>
      <c r="GSQ24" s="187"/>
      <c r="GSR24" s="187"/>
      <c r="GSS24" s="187"/>
      <c r="GST24" s="187"/>
      <c r="GSU24" s="187"/>
      <c r="GSV24" s="187"/>
      <c r="GSW24" s="187"/>
      <c r="GSX24" s="187"/>
      <c r="GSY24" s="187"/>
      <c r="GSZ24" s="187"/>
      <c r="GTA24" s="187"/>
      <c r="GTB24" s="187"/>
      <c r="GTC24" s="187"/>
      <c r="GTD24" s="187"/>
      <c r="GTE24" s="187"/>
      <c r="GTF24" s="187"/>
      <c r="GTG24" s="187"/>
      <c r="GTH24" s="187"/>
      <c r="GTI24" s="187"/>
      <c r="GTJ24" s="187"/>
      <c r="GTK24" s="187"/>
      <c r="GTL24" s="187"/>
      <c r="GTM24" s="187"/>
      <c r="GTN24" s="187"/>
      <c r="GTO24" s="187"/>
      <c r="GTP24" s="187"/>
      <c r="GTQ24" s="187"/>
      <c r="GTR24" s="187"/>
      <c r="GTS24" s="187"/>
      <c r="GTT24" s="187"/>
      <c r="GTU24" s="187"/>
      <c r="GTV24" s="187"/>
      <c r="GTW24" s="187"/>
      <c r="GTX24" s="187"/>
      <c r="GTY24" s="187"/>
      <c r="GTZ24" s="187"/>
      <c r="GUA24" s="187"/>
      <c r="GUB24" s="187"/>
      <c r="GUC24" s="187"/>
      <c r="GUD24" s="187"/>
      <c r="GUE24" s="187"/>
      <c r="GUF24" s="187"/>
      <c r="GUG24" s="187"/>
      <c r="GUH24" s="187"/>
      <c r="GUI24" s="187"/>
      <c r="GUJ24" s="187"/>
      <c r="GUK24" s="187"/>
      <c r="GUL24" s="187"/>
      <c r="GUM24" s="187"/>
      <c r="GUN24" s="187"/>
      <c r="GUO24" s="187"/>
      <c r="GUP24" s="187"/>
      <c r="GUQ24" s="187"/>
      <c r="GUR24" s="187"/>
      <c r="GUS24" s="187"/>
      <c r="GUT24" s="187"/>
      <c r="GUU24" s="187"/>
      <c r="GUV24" s="187"/>
      <c r="GUW24" s="187"/>
      <c r="GUX24" s="187"/>
      <c r="GUY24" s="187"/>
      <c r="GUZ24" s="187"/>
      <c r="GVA24" s="187"/>
      <c r="GVB24" s="187"/>
      <c r="GVC24" s="187"/>
      <c r="GVD24" s="187"/>
      <c r="GVE24" s="187"/>
      <c r="GVF24" s="187"/>
      <c r="GVG24" s="187"/>
      <c r="GVH24" s="187"/>
      <c r="GVI24" s="187"/>
      <c r="GVJ24" s="187"/>
      <c r="GVK24" s="187"/>
      <c r="GVL24" s="187"/>
      <c r="GVM24" s="187"/>
      <c r="GVN24" s="187"/>
      <c r="GVO24" s="187"/>
      <c r="GVP24" s="187"/>
      <c r="GVQ24" s="187"/>
      <c r="GVR24" s="187"/>
      <c r="GVS24" s="187"/>
      <c r="GVT24" s="187"/>
      <c r="GVU24" s="187"/>
      <c r="GVV24" s="187"/>
      <c r="GVW24" s="187"/>
      <c r="GVX24" s="187"/>
      <c r="GVY24" s="187"/>
      <c r="GVZ24" s="187"/>
      <c r="GWA24" s="187"/>
      <c r="GWB24" s="187"/>
      <c r="GWC24" s="187"/>
      <c r="GWD24" s="187"/>
      <c r="GWE24" s="187"/>
      <c r="GWF24" s="187"/>
      <c r="GWG24" s="187"/>
      <c r="GWH24" s="187"/>
      <c r="GWI24" s="187"/>
      <c r="GWJ24" s="187"/>
      <c r="GWK24" s="187"/>
      <c r="GWL24" s="187"/>
      <c r="GWM24" s="187"/>
      <c r="GWN24" s="187"/>
      <c r="GWO24" s="187"/>
      <c r="GWP24" s="187"/>
      <c r="GWQ24" s="187"/>
      <c r="GWR24" s="187"/>
      <c r="GWS24" s="187"/>
      <c r="GWT24" s="187"/>
      <c r="GWU24" s="187"/>
      <c r="GWV24" s="187"/>
      <c r="GWW24" s="187"/>
      <c r="GWX24" s="187"/>
      <c r="GWY24" s="187"/>
      <c r="GWZ24" s="187"/>
      <c r="GXA24" s="187"/>
      <c r="GXB24" s="187"/>
      <c r="GXC24" s="187"/>
      <c r="GXD24" s="187"/>
      <c r="GXE24" s="187"/>
      <c r="GXF24" s="187"/>
      <c r="GXG24" s="187"/>
      <c r="GXH24" s="187"/>
      <c r="GXI24" s="187"/>
      <c r="GXJ24" s="187"/>
      <c r="GXK24" s="187"/>
      <c r="GXL24" s="187"/>
      <c r="GXM24" s="187"/>
      <c r="GXN24" s="187"/>
      <c r="GXO24" s="187"/>
      <c r="GXP24" s="187"/>
      <c r="GXQ24" s="187"/>
      <c r="GXR24" s="187"/>
      <c r="GXS24" s="187"/>
      <c r="GXT24" s="187"/>
      <c r="GXU24" s="187"/>
      <c r="GXV24" s="187"/>
      <c r="GXW24" s="187"/>
      <c r="GXX24" s="187"/>
      <c r="GXY24" s="187"/>
      <c r="GXZ24" s="187"/>
      <c r="GYA24" s="187"/>
      <c r="GYB24" s="187"/>
      <c r="GYC24" s="187"/>
      <c r="GYD24" s="187"/>
      <c r="GYE24" s="187"/>
      <c r="GYF24" s="187"/>
      <c r="GYG24" s="187"/>
      <c r="GYH24" s="187"/>
      <c r="GYI24" s="187"/>
      <c r="GYJ24" s="187"/>
      <c r="GYK24" s="187"/>
      <c r="GYL24" s="187"/>
      <c r="GYM24" s="187"/>
      <c r="GYN24" s="187"/>
      <c r="GYO24" s="187"/>
      <c r="GYP24" s="187"/>
      <c r="GYQ24" s="187"/>
      <c r="GYR24" s="187"/>
      <c r="GYS24" s="187"/>
      <c r="GYT24" s="187"/>
      <c r="GYU24" s="187"/>
      <c r="GYV24" s="187"/>
      <c r="GYW24" s="187"/>
      <c r="GYX24" s="187"/>
      <c r="GYY24" s="187"/>
      <c r="GYZ24" s="187"/>
      <c r="GZA24" s="187"/>
      <c r="GZB24" s="187"/>
      <c r="GZC24" s="187"/>
      <c r="GZD24" s="187"/>
      <c r="GZE24" s="187"/>
      <c r="GZF24" s="187"/>
      <c r="GZG24" s="187"/>
      <c r="GZH24" s="187"/>
      <c r="GZI24" s="187"/>
      <c r="GZJ24" s="187"/>
      <c r="GZK24" s="187"/>
      <c r="GZL24" s="187"/>
      <c r="GZM24" s="187"/>
      <c r="GZN24" s="187"/>
      <c r="GZO24" s="187"/>
      <c r="GZP24" s="187"/>
      <c r="GZQ24" s="187"/>
      <c r="GZR24" s="187"/>
      <c r="GZS24" s="187"/>
      <c r="GZT24" s="187"/>
      <c r="GZU24" s="187"/>
      <c r="GZV24" s="187"/>
      <c r="GZW24" s="187"/>
      <c r="GZX24" s="187"/>
      <c r="GZY24" s="187"/>
      <c r="GZZ24" s="187"/>
      <c r="HAA24" s="187"/>
      <c r="HAB24" s="187"/>
      <c r="HAC24" s="187"/>
      <c r="HAD24" s="187"/>
      <c r="HAE24" s="187"/>
      <c r="HAF24" s="187"/>
      <c r="HAG24" s="187"/>
      <c r="HAH24" s="187"/>
      <c r="HAI24" s="187"/>
      <c r="HAJ24" s="187"/>
      <c r="HAK24" s="187"/>
      <c r="HAL24" s="187"/>
      <c r="HAM24" s="187"/>
      <c r="HAN24" s="187"/>
      <c r="HAO24" s="187"/>
      <c r="HAP24" s="187"/>
      <c r="HAQ24" s="187"/>
      <c r="HAR24" s="187"/>
      <c r="HAS24" s="187"/>
      <c r="HAT24" s="187"/>
      <c r="HAU24" s="187"/>
      <c r="HAV24" s="187"/>
      <c r="HAW24" s="187"/>
      <c r="HAX24" s="187"/>
      <c r="HAY24" s="187"/>
      <c r="HAZ24" s="187"/>
      <c r="HBA24" s="187"/>
      <c r="HBB24" s="187"/>
      <c r="HBC24" s="187"/>
      <c r="HBD24" s="187"/>
      <c r="HBE24" s="187"/>
      <c r="HBF24" s="187"/>
      <c r="HBG24" s="187"/>
      <c r="HBH24" s="187"/>
      <c r="HBI24" s="187"/>
      <c r="HBJ24" s="187"/>
      <c r="HBK24" s="187"/>
      <c r="HBL24" s="187"/>
      <c r="HBM24" s="187"/>
      <c r="HBN24" s="187"/>
      <c r="HBO24" s="187"/>
      <c r="HBP24" s="187"/>
      <c r="HBQ24" s="187"/>
      <c r="HBR24" s="187"/>
      <c r="HBS24" s="187"/>
      <c r="HBT24" s="187"/>
      <c r="HBU24" s="187"/>
      <c r="HBV24" s="187"/>
      <c r="HBW24" s="187"/>
      <c r="HBX24" s="187"/>
      <c r="HBY24" s="187"/>
      <c r="HBZ24" s="187"/>
      <c r="HCA24" s="187"/>
      <c r="HCB24" s="187"/>
      <c r="HCC24" s="187"/>
      <c r="HCD24" s="187"/>
      <c r="HCE24" s="187"/>
      <c r="HCF24" s="187"/>
      <c r="HCG24" s="187"/>
      <c r="HCH24" s="187"/>
      <c r="HCI24" s="187"/>
      <c r="HCJ24" s="187"/>
      <c r="HCK24" s="187"/>
      <c r="HCL24" s="187"/>
      <c r="HCM24" s="187"/>
      <c r="HCN24" s="187"/>
      <c r="HCO24" s="187"/>
      <c r="HCP24" s="187"/>
      <c r="HCQ24" s="187"/>
      <c r="HCR24" s="187"/>
      <c r="HCS24" s="187"/>
      <c r="HCT24" s="187"/>
      <c r="HCU24" s="187"/>
      <c r="HCV24" s="187"/>
      <c r="HCW24" s="187"/>
      <c r="HCX24" s="187"/>
      <c r="HCY24" s="187"/>
      <c r="HCZ24" s="187"/>
      <c r="HDA24" s="187"/>
      <c r="HDB24" s="187"/>
      <c r="HDC24" s="187"/>
      <c r="HDD24" s="187"/>
      <c r="HDE24" s="187"/>
      <c r="HDF24" s="187"/>
      <c r="HDG24" s="187"/>
      <c r="HDH24" s="187"/>
      <c r="HDI24" s="187"/>
      <c r="HDJ24" s="187"/>
      <c r="HDK24" s="187"/>
      <c r="HDL24" s="187"/>
      <c r="HDM24" s="187"/>
      <c r="HDN24" s="187"/>
      <c r="HDO24" s="187"/>
      <c r="HDP24" s="187"/>
      <c r="HDQ24" s="187"/>
      <c r="HDR24" s="187"/>
      <c r="HDS24" s="187"/>
      <c r="HDT24" s="187"/>
      <c r="HDU24" s="187"/>
      <c r="HDV24" s="187"/>
      <c r="HDW24" s="187"/>
      <c r="HDX24" s="187"/>
      <c r="HDY24" s="187"/>
      <c r="HDZ24" s="187"/>
      <c r="HEA24" s="187"/>
      <c r="HEB24" s="187"/>
      <c r="HEC24" s="187"/>
      <c r="HED24" s="187"/>
      <c r="HEE24" s="187"/>
      <c r="HEF24" s="187"/>
      <c r="HEG24" s="187"/>
      <c r="HEH24" s="187"/>
      <c r="HEI24" s="187"/>
      <c r="HEJ24" s="187"/>
      <c r="HEK24" s="187"/>
      <c r="HEL24" s="187"/>
      <c r="HEM24" s="187"/>
      <c r="HEN24" s="187"/>
      <c r="HEO24" s="187"/>
      <c r="HEP24" s="187"/>
      <c r="HEQ24" s="187"/>
      <c r="HER24" s="187"/>
      <c r="HES24" s="187"/>
      <c r="HET24" s="187"/>
      <c r="HEU24" s="187"/>
      <c r="HEV24" s="187"/>
      <c r="HEW24" s="187"/>
      <c r="HEX24" s="187"/>
      <c r="HEY24" s="187"/>
      <c r="HEZ24" s="187"/>
      <c r="HFA24" s="187"/>
      <c r="HFB24" s="187"/>
      <c r="HFC24" s="187"/>
      <c r="HFD24" s="187"/>
      <c r="HFE24" s="187"/>
      <c r="HFF24" s="187"/>
      <c r="HFG24" s="187"/>
      <c r="HFH24" s="187"/>
      <c r="HFI24" s="187"/>
      <c r="HFJ24" s="187"/>
      <c r="HFK24" s="187"/>
      <c r="HFL24" s="187"/>
      <c r="HFM24" s="187"/>
      <c r="HFN24" s="187"/>
      <c r="HFO24" s="187"/>
      <c r="HFP24" s="187"/>
      <c r="HFQ24" s="187"/>
      <c r="HFR24" s="187"/>
      <c r="HFS24" s="187"/>
      <c r="HFT24" s="187"/>
      <c r="HFU24" s="187"/>
      <c r="HFV24" s="187"/>
      <c r="HFW24" s="187"/>
      <c r="HFX24" s="187"/>
      <c r="HFY24" s="187"/>
      <c r="HFZ24" s="187"/>
      <c r="HGA24" s="187"/>
      <c r="HGB24" s="187"/>
      <c r="HGC24" s="187"/>
      <c r="HGD24" s="187"/>
      <c r="HGE24" s="187"/>
      <c r="HGF24" s="187"/>
      <c r="HGG24" s="187"/>
      <c r="HGH24" s="187"/>
      <c r="HGI24" s="187"/>
      <c r="HGJ24" s="187"/>
      <c r="HGK24" s="187"/>
      <c r="HGL24" s="187"/>
      <c r="HGM24" s="187"/>
      <c r="HGN24" s="187"/>
      <c r="HGO24" s="187"/>
      <c r="HGP24" s="187"/>
      <c r="HGQ24" s="187"/>
      <c r="HGR24" s="187"/>
      <c r="HGS24" s="187"/>
      <c r="HGT24" s="187"/>
      <c r="HGU24" s="187"/>
      <c r="HGV24" s="187"/>
      <c r="HGW24" s="187"/>
      <c r="HGX24" s="187"/>
      <c r="HGY24" s="187"/>
      <c r="HGZ24" s="187"/>
      <c r="HHA24" s="187"/>
      <c r="HHB24" s="187"/>
      <c r="HHC24" s="187"/>
      <c r="HHD24" s="187"/>
      <c r="HHE24" s="187"/>
      <c r="HHF24" s="187"/>
      <c r="HHG24" s="187"/>
      <c r="HHH24" s="187"/>
      <c r="HHI24" s="187"/>
      <c r="HHJ24" s="187"/>
      <c r="HHK24" s="187"/>
      <c r="HHL24" s="187"/>
      <c r="HHM24" s="187"/>
      <c r="HHN24" s="187"/>
      <c r="HHO24" s="187"/>
      <c r="HHP24" s="187"/>
      <c r="HHQ24" s="187"/>
      <c r="HHR24" s="187"/>
      <c r="HHS24" s="187"/>
      <c r="HHT24" s="187"/>
      <c r="HHU24" s="187"/>
      <c r="HHV24" s="187"/>
      <c r="HHW24" s="187"/>
      <c r="HHX24" s="187"/>
      <c r="HHY24" s="187"/>
      <c r="HHZ24" s="187"/>
      <c r="HIA24" s="187"/>
      <c r="HIB24" s="187"/>
      <c r="HIC24" s="187"/>
      <c r="HID24" s="187"/>
      <c r="HIE24" s="187"/>
      <c r="HIF24" s="187"/>
      <c r="HIG24" s="187"/>
      <c r="HIH24" s="187"/>
      <c r="HII24" s="187"/>
      <c r="HIJ24" s="187"/>
      <c r="HIK24" s="187"/>
      <c r="HIL24" s="187"/>
      <c r="HIM24" s="187"/>
      <c r="HIN24" s="187"/>
      <c r="HIO24" s="187"/>
      <c r="HIP24" s="187"/>
      <c r="HIQ24" s="187"/>
      <c r="HIR24" s="187"/>
      <c r="HIS24" s="187"/>
      <c r="HIT24" s="187"/>
      <c r="HIU24" s="187"/>
      <c r="HIV24" s="187"/>
      <c r="HIW24" s="187"/>
      <c r="HIX24" s="187"/>
      <c r="HIY24" s="187"/>
      <c r="HIZ24" s="187"/>
      <c r="HJA24" s="187"/>
      <c r="HJB24" s="187"/>
      <c r="HJC24" s="187"/>
      <c r="HJD24" s="187"/>
      <c r="HJE24" s="187"/>
      <c r="HJF24" s="187"/>
      <c r="HJG24" s="187"/>
      <c r="HJH24" s="187"/>
      <c r="HJI24" s="187"/>
      <c r="HJJ24" s="187"/>
      <c r="HJK24" s="187"/>
      <c r="HJL24" s="187"/>
      <c r="HJM24" s="187"/>
      <c r="HJN24" s="187"/>
      <c r="HJO24" s="187"/>
      <c r="HJP24" s="187"/>
      <c r="HJQ24" s="187"/>
      <c r="HJR24" s="187"/>
      <c r="HJS24" s="187"/>
      <c r="HJT24" s="187"/>
      <c r="HJU24" s="187"/>
      <c r="HJV24" s="187"/>
      <c r="HJW24" s="187"/>
      <c r="HJX24" s="187"/>
      <c r="HJY24" s="187"/>
      <c r="HJZ24" s="187"/>
      <c r="HKA24" s="187"/>
      <c r="HKB24" s="187"/>
      <c r="HKC24" s="187"/>
      <c r="HKD24" s="187"/>
      <c r="HKE24" s="187"/>
      <c r="HKF24" s="187"/>
      <c r="HKG24" s="187"/>
      <c r="HKH24" s="187"/>
      <c r="HKI24" s="187"/>
      <c r="HKJ24" s="187"/>
      <c r="HKK24" s="187"/>
      <c r="HKL24" s="187"/>
      <c r="HKM24" s="187"/>
      <c r="HKN24" s="187"/>
      <c r="HKO24" s="187"/>
      <c r="HKP24" s="187"/>
      <c r="HKQ24" s="187"/>
      <c r="HKR24" s="187"/>
      <c r="HKS24" s="187"/>
      <c r="HKT24" s="187"/>
      <c r="HKU24" s="187"/>
      <c r="HKV24" s="187"/>
      <c r="HKW24" s="187"/>
      <c r="HKX24" s="187"/>
      <c r="HKY24" s="187"/>
      <c r="HKZ24" s="187"/>
      <c r="HLA24" s="187"/>
      <c r="HLB24" s="187"/>
      <c r="HLC24" s="187"/>
      <c r="HLD24" s="187"/>
      <c r="HLE24" s="187"/>
      <c r="HLF24" s="187"/>
      <c r="HLG24" s="187"/>
      <c r="HLH24" s="187"/>
      <c r="HLI24" s="187"/>
      <c r="HLJ24" s="187"/>
      <c r="HLK24" s="187"/>
      <c r="HLL24" s="187"/>
      <c r="HLM24" s="187"/>
      <c r="HLN24" s="187"/>
      <c r="HLO24" s="187"/>
      <c r="HLP24" s="187"/>
      <c r="HLQ24" s="187"/>
      <c r="HLR24" s="187"/>
      <c r="HLS24" s="187"/>
      <c r="HLT24" s="187"/>
      <c r="HLU24" s="187"/>
      <c r="HLV24" s="187"/>
      <c r="HLW24" s="187"/>
      <c r="HLX24" s="187"/>
      <c r="HLY24" s="187"/>
      <c r="HLZ24" s="187"/>
      <c r="HMA24" s="187"/>
      <c r="HMB24" s="187"/>
      <c r="HMC24" s="187"/>
      <c r="HMD24" s="187"/>
      <c r="HME24" s="187"/>
      <c r="HMF24" s="187"/>
      <c r="HMG24" s="187"/>
      <c r="HMH24" s="187"/>
      <c r="HMI24" s="187"/>
      <c r="HMJ24" s="187"/>
      <c r="HMK24" s="187"/>
      <c r="HML24" s="187"/>
      <c r="HMM24" s="187"/>
      <c r="HMN24" s="187"/>
      <c r="HMO24" s="187"/>
      <c r="HMP24" s="187"/>
      <c r="HMQ24" s="187"/>
      <c r="HMR24" s="187"/>
      <c r="HMS24" s="187"/>
      <c r="HMT24" s="187"/>
      <c r="HMU24" s="187"/>
      <c r="HMV24" s="187"/>
      <c r="HMW24" s="187"/>
      <c r="HMX24" s="187"/>
      <c r="HMY24" s="187"/>
      <c r="HMZ24" s="187"/>
      <c r="HNA24" s="187"/>
      <c r="HNB24" s="187"/>
      <c r="HNC24" s="187"/>
      <c r="HND24" s="187"/>
      <c r="HNE24" s="187"/>
      <c r="HNF24" s="187"/>
      <c r="HNG24" s="187"/>
      <c r="HNH24" s="187"/>
      <c r="HNI24" s="187"/>
      <c r="HNJ24" s="187"/>
      <c r="HNK24" s="187"/>
      <c r="HNL24" s="187"/>
      <c r="HNM24" s="187"/>
      <c r="HNN24" s="187"/>
      <c r="HNO24" s="187"/>
      <c r="HNP24" s="187"/>
      <c r="HNQ24" s="187"/>
      <c r="HNR24" s="187"/>
      <c r="HNS24" s="187"/>
      <c r="HNT24" s="187"/>
      <c r="HNU24" s="187"/>
      <c r="HNV24" s="187"/>
      <c r="HNW24" s="187"/>
      <c r="HNX24" s="187"/>
      <c r="HNY24" s="187"/>
      <c r="HNZ24" s="187"/>
      <c r="HOA24" s="187"/>
      <c r="HOB24" s="187"/>
      <c r="HOC24" s="187"/>
      <c r="HOD24" s="187"/>
      <c r="HOE24" s="187"/>
      <c r="HOF24" s="187"/>
      <c r="HOG24" s="187"/>
      <c r="HOH24" s="187"/>
      <c r="HOI24" s="187"/>
      <c r="HOJ24" s="187"/>
      <c r="HOK24" s="187"/>
      <c r="HOL24" s="187"/>
      <c r="HOM24" s="187"/>
      <c r="HON24" s="187"/>
      <c r="HOO24" s="187"/>
      <c r="HOP24" s="187"/>
      <c r="HOQ24" s="187"/>
      <c r="HOR24" s="187"/>
      <c r="HOS24" s="187"/>
      <c r="HOT24" s="187"/>
      <c r="HOU24" s="187"/>
      <c r="HOV24" s="187"/>
      <c r="HOW24" s="187"/>
      <c r="HOX24" s="187"/>
      <c r="HOY24" s="187"/>
      <c r="HOZ24" s="187"/>
      <c r="HPA24" s="187"/>
      <c r="HPB24" s="187"/>
      <c r="HPC24" s="187"/>
      <c r="HPD24" s="187"/>
      <c r="HPE24" s="187"/>
      <c r="HPF24" s="187"/>
      <c r="HPG24" s="187"/>
      <c r="HPH24" s="187"/>
      <c r="HPI24" s="187"/>
      <c r="HPJ24" s="187"/>
      <c r="HPK24" s="187"/>
      <c r="HPL24" s="187"/>
      <c r="HPM24" s="187"/>
      <c r="HPN24" s="187"/>
      <c r="HPO24" s="187"/>
      <c r="HPP24" s="187"/>
      <c r="HPQ24" s="187"/>
      <c r="HPR24" s="187"/>
      <c r="HPS24" s="187"/>
      <c r="HPT24" s="187"/>
      <c r="HPU24" s="187"/>
      <c r="HPV24" s="187"/>
      <c r="HPW24" s="187"/>
      <c r="HPX24" s="187"/>
      <c r="HPY24" s="187"/>
      <c r="HPZ24" s="187"/>
      <c r="HQA24" s="187"/>
      <c r="HQB24" s="187"/>
      <c r="HQC24" s="187"/>
      <c r="HQD24" s="187"/>
      <c r="HQE24" s="187"/>
      <c r="HQF24" s="187"/>
      <c r="HQG24" s="187"/>
      <c r="HQH24" s="187"/>
      <c r="HQI24" s="187"/>
      <c r="HQJ24" s="187"/>
      <c r="HQK24" s="187"/>
      <c r="HQL24" s="187"/>
      <c r="HQM24" s="187"/>
      <c r="HQN24" s="187"/>
      <c r="HQO24" s="187"/>
      <c r="HQP24" s="187"/>
      <c r="HQQ24" s="187"/>
      <c r="HQR24" s="187"/>
      <c r="HQS24" s="187"/>
      <c r="HQT24" s="187"/>
      <c r="HQU24" s="187"/>
      <c r="HQV24" s="187"/>
      <c r="HQW24" s="187"/>
      <c r="HQX24" s="187"/>
      <c r="HQY24" s="187"/>
      <c r="HQZ24" s="187"/>
      <c r="HRA24" s="187"/>
      <c r="HRB24" s="187"/>
      <c r="HRC24" s="187"/>
      <c r="HRD24" s="187"/>
      <c r="HRE24" s="187"/>
      <c r="HRF24" s="187"/>
      <c r="HRG24" s="187"/>
      <c r="HRH24" s="187"/>
      <c r="HRI24" s="187"/>
      <c r="HRJ24" s="187"/>
      <c r="HRK24" s="187"/>
      <c r="HRL24" s="187"/>
      <c r="HRM24" s="187"/>
      <c r="HRN24" s="187"/>
      <c r="HRO24" s="187"/>
      <c r="HRP24" s="187"/>
      <c r="HRQ24" s="187"/>
      <c r="HRR24" s="187"/>
      <c r="HRS24" s="187"/>
      <c r="HRT24" s="187"/>
      <c r="HRU24" s="187"/>
      <c r="HRV24" s="187"/>
      <c r="HRW24" s="187"/>
      <c r="HRX24" s="187"/>
      <c r="HRY24" s="187"/>
      <c r="HRZ24" s="187"/>
      <c r="HSA24" s="187"/>
      <c r="HSB24" s="187"/>
      <c r="HSC24" s="187"/>
      <c r="HSD24" s="187"/>
      <c r="HSE24" s="187"/>
      <c r="HSF24" s="187"/>
      <c r="HSG24" s="187"/>
      <c r="HSH24" s="187"/>
      <c r="HSI24" s="187"/>
      <c r="HSJ24" s="187"/>
      <c r="HSK24" s="187"/>
      <c r="HSL24" s="187"/>
      <c r="HSM24" s="187"/>
      <c r="HSN24" s="187"/>
      <c r="HSO24" s="187"/>
      <c r="HSP24" s="187"/>
      <c r="HSQ24" s="187"/>
      <c r="HSR24" s="187"/>
      <c r="HSS24" s="187"/>
      <c r="HST24" s="187"/>
      <c r="HSU24" s="187"/>
      <c r="HSV24" s="187"/>
      <c r="HSW24" s="187"/>
      <c r="HSX24" s="187"/>
      <c r="HSY24" s="187"/>
      <c r="HSZ24" s="187"/>
      <c r="HTA24" s="187"/>
      <c r="HTB24" s="187"/>
      <c r="HTC24" s="187"/>
      <c r="HTD24" s="187"/>
      <c r="HTE24" s="187"/>
      <c r="HTF24" s="187"/>
      <c r="HTG24" s="187"/>
      <c r="HTH24" s="187"/>
      <c r="HTI24" s="187"/>
      <c r="HTJ24" s="187"/>
      <c r="HTK24" s="187"/>
      <c r="HTL24" s="187"/>
      <c r="HTM24" s="187"/>
      <c r="HTN24" s="187"/>
      <c r="HTO24" s="187"/>
      <c r="HTP24" s="187"/>
      <c r="HTQ24" s="187"/>
      <c r="HTR24" s="187"/>
      <c r="HTS24" s="187"/>
      <c r="HTT24" s="187"/>
      <c r="HTU24" s="187"/>
      <c r="HTV24" s="187"/>
      <c r="HTW24" s="187"/>
      <c r="HTX24" s="187"/>
      <c r="HTY24" s="187"/>
      <c r="HTZ24" s="187"/>
      <c r="HUA24" s="187"/>
      <c r="HUB24" s="187"/>
      <c r="HUC24" s="187"/>
      <c r="HUD24" s="187"/>
      <c r="HUE24" s="187"/>
      <c r="HUF24" s="187"/>
      <c r="HUG24" s="187"/>
      <c r="HUH24" s="187"/>
      <c r="HUI24" s="187"/>
      <c r="HUJ24" s="187"/>
      <c r="HUK24" s="187"/>
      <c r="HUL24" s="187"/>
      <c r="HUM24" s="187"/>
      <c r="HUN24" s="187"/>
      <c r="HUO24" s="187"/>
      <c r="HUP24" s="187"/>
      <c r="HUQ24" s="187"/>
      <c r="HUR24" s="187"/>
      <c r="HUS24" s="187"/>
      <c r="HUT24" s="187"/>
      <c r="HUU24" s="187"/>
      <c r="HUV24" s="187"/>
      <c r="HUW24" s="187"/>
      <c r="HUX24" s="187"/>
      <c r="HUY24" s="187"/>
      <c r="HUZ24" s="187"/>
      <c r="HVA24" s="187"/>
      <c r="HVB24" s="187"/>
      <c r="HVC24" s="187"/>
      <c r="HVD24" s="187"/>
      <c r="HVE24" s="187"/>
      <c r="HVF24" s="187"/>
      <c r="HVG24" s="187"/>
      <c r="HVH24" s="187"/>
      <c r="HVI24" s="187"/>
      <c r="HVJ24" s="187"/>
      <c r="HVK24" s="187"/>
      <c r="HVL24" s="187"/>
      <c r="HVM24" s="187"/>
      <c r="HVN24" s="187"/>
      <c r="HVO24" s="187"/>
      <c r="HVP24" s="187"/>
      <c r="HVQ24" s="187"/>
      <c r="HVR24" s="187"/>
      <c r="HVS24" s="187"/>
      <c r="HVT24" s="187"/>
      <c r="HVU24" s="187"/>
      <c r="HVV24" s="187"/>
      <c r="HVW24" s="187"/>
      <c r="HVX24" s="187"/>
      <c r="HVY24" s="187"/>
      <c r="HVZ24" s="187"/>
      <c r="HWA24" s="187"/>
      <c r="HWB24" s="187"/>
      <c r="HWC24" s="187"/>
      <c r="HWD24" s="187"/>
      <c r="HWE24" s="187"/>
      <c r="HWF24" s="187"/>
      <c r="HWG24" s="187"/>
      <c r="HWH24" s="187"/>
      <c r="HWI24" s="187"/>
      <c r="HWJ24" s="187"/>
      <c r="HWK24" s="187"/>
      <c r="HWL24" s="187"/>
      <c r="HWM24" s="187"/>
      <c r="HWN24" s="187"/>
      <c r="HWO24" s="187"/>
      <c r="HWP24" s="187"/>
      <c r="HWQ24" s="187"/>
      <c r="HWR24" s="187"/>
      <c r="HWS24" s="187"/>
      <c r="HWT24" s="187"/>
      <c r="HWU24" s="187"/>
      <c r="HWV24" s="187"/>
      <c r="HWW24" s="187"/>
      <c r="HWX24" s="187"/>
      <c r="HWY24" s="187"/>
      <c r="HWZ24" s="187"/>
      <c r="HXA24" s="187"/>
      <c r="HXB24" s="187"/>
      <c r="HXC24" s="187"/>
      <c r="HXD24" s="187"/>
      <c r="HXE24" s="187"/>
      <c r="HXF24" s="187"/>
      <c r="HXG24" s="187"/>
      <c r="HXH24" s="187"/>
      <c r="HXI24" s="187"/>
      <c r="HXJ24" s="187"/>
      <c r="HXK24" s="187"/>
      <c r="HXL24" s="187"/>
      <c r="HXM24" s="187"/>
      <c r="HXN24" s="187"/>
      <c r="HXO24" s="187"/>
      <c r="HXP24" s="187"/>
      <c r="HXQ24" s="187"/>
      <c r="HXR24" s="187"/>
      <c r="HXS24" s="187"/>
      <c r="HXT24" s="187"/>
      <c r="HXU24" s="187"/>
      <c r="HXV24" s="187"/>
      <c r="HXW24" s="187"/>
      <c r="HXX24" s="187"/>
      <c r="HXY24" s="187"/>
      <c r="HXZ24" s="187"/>
      <c r="HYA24" s="187"/>
      <c r="HYB24" s="187"/>
      <c r="HYC24" s="187"/>
      <c r="HYD24" s="187"/>
      <c r="HYE24" s="187"/>
      <c r="HYF24" s="187"/>
      <c r="HYG24" s="187"/>
      <c r="HYH24" s="187"/>
      <c r="HYI24" s="187"/>
      <c r="HYJ24" s="187"/>
      <c r="HYK24" s="187"/>
      <c r="HYL24" s="187"/>
      <c r="HYM24" s="187"/>
      <c r="HYN24" s="187"/>
      <c r="HYO24" s="187"/>
      <c r="HYP24" s="187"/>
      <c r="HYQ24" s="187"/>
      <c r="HYR24" s="187"/>
      <c r="HYS24" s="187"/>
      <c r="HYT24" s="187"/>
      <c r="HYU24" s="187"/>
      <c r="HYV24" s="187"/>
      <c r="HYW24" s="187"/>
      <c r="HYX24" s="187"/>
      <c r="HYY24" s="187"/>
      <c r="HYZ24" s="187"/>
      <c r="HZA24" s="187"/>
      <c r="HZB24" s="187"/>
      <c r="HZC24" s="187"/>
      <c r="HZD24" s="187"/>
      <c r="HZE24" s="187"/>
      <c r="HZF24" s="187"/>
      <c r="HZG24" s="187"/>
      <c r="HZH24" s="187"/>
      <c r="HZI24" s="187"/>
      <c r="HZJ24" s="187"/>
      <c r="HZK24" s="187"/>
      <c r="HZL24" s="187"/>
      <c r="HZM24" s="187"/>
      <c r="HZN24" s="187"/>
      <c r="HZO24" s="187"/>
      <c r="HZP24" s="187"/>
      <c r="HZQ24" s="187"/>
      <c r="HZR24" s="187"/>
      <c r="HZS24" s="187"/>
      <c r="HZT24" s="187"/>
      <c r="HZU24" s="187"/>
      <c r="HZV24" s="187"/>
      <c r="HZW24" s="187"/>
      <c r="HZX24" s="187"/>
      <c r="HZY24" s="187"/>
      <c r="HZZ24" s="187"/>
      <c r="IAA24" s="187"/>
      <c r="IAB24" s="187"/>
      <c r="IAC24" s="187"/>
      <c r="IAD24" s="187"/>
      <c r="IAE24" s="187"/>
      <c r="IAF24" s="187"/>
      <c r="IAG24" s="187"/>
      <c r="IAH24" s="187"/>
      <c r="IAI24" s="187"/>
      <c r="IAJ24" s="187"/>
      <c r="IAK24" s="187"/>
      <c r="IAL24" s="187"/>
      <c r="IAM24" s="187"/>
      <c r="IAN24" s="187"/>
      <c r="IAO24" s="187"/>
      <c r="IAP24" s="187"/>
      <c r="IAQ24" s="187"/>
      <c r="IAR24" s="187"/>
      <c r="IAS24" s="187"/>
      <c r="IAT24" s="187"/>
      <c r="IAU24" s="187"/>
      <c r="IAV24" s="187"/>
      <c r="IAW24" s="187"/>
      <c r="IAX24" s="187"/>
      <c r="IAY24" s="187"/>
      <c r="IAZ24" s="187"/>
      <c r="IBA24" s="187"/>
      <c r="IBB24" s="187"/>
      <c r="IBC24" s="187"/>
      <c r="IBD24" s="187"/>
      <c r="IBE24" s="187"/>
      <c r="IBF24" s="187"/>
      <c r="IBG24" s="187"/>
      <c r="IBH24" s="187"/>
      <c r="IBI24" s="187"/>
      <c r="IBJ24" s="187"/>
      <c r="IBK24" s="187"/>
      <c r="IBL24" s="187"/>
      <c r="IBM24" s="187"/>
      <c r="IBN24" s="187"/>
      <c r="IBO24" s="187"/>
      <c r="IBP24" s="187"/>
      <c r="IBQ24" s="187"/>
      <c r="IBR24" s="187"/>
      <c r="IBS24" s="187"/>
      <c r="IBT24" s="187"/>
      <c r="IBU24" s="187"/>
      <c r="IBV24" s="187"/>
      <c r="IBW24" s="187"/>
      <c r="IBX24" s="187"/>
      <c r="IBY24" s="187"/>
      <c r="IBZ24" s="187"/>
      <c r="ICA24" s="187"/>
      <c r="ICB24" s="187"/>
      <c r="ICC24" s="187"/>
      <c r="ICD24" s="187"/>
      <c r="ICE24" s="187"/>
      <c r="ICF24" s="187"/>
      <c r="ICG24" s="187"/>
      <c r="ICH24" s="187"/>
      <c r="ICI24" s="187"/>
      <c r="ICJ24" s="187"/>
      <c r="ICK24" s="187"/>
      <c r="ICL24" s="187"/>
      <c r="ICM24" s="187"/>
      <c r="ICN24" s="187"/>
      <c r="ICO24" s="187"/>
      <c r="ICP24" s="187"/>
      <c r="ICQ24" s="187"/>
      <c r="ICR24" s="187"/>
      <c r="ICS24" s="187"/>
      <c r="ICT24" s="187"/>
      <c r="ICU24" s="187"/>
      <c r="ICV24" s="187"/>
      <c r="ICW24" s="187"/>
      <c r="ICX24" s="187"/>
      <c r="ICY24" s="187"/>
      <c r="ICZ24" s="187"/>
      <c r="IDA24" s="187"/>
      <c r="IDB24" s="187"/>
      <c r="IDC24" s="187"/>
      <c r="IDD24" s="187"/>
      <c r="IDE24" s="187"/>
      <c r="IDF24" s="187"/>
      <c r="IDG24" s="187"/>
      <c r="IDH24" s="187"/>
      <c r="IDI24" s="187"/>
      <c r="IDJ24" s="187"/>
      <c r="IDK24" s="187"/>
      <c r="IDL24" s="187"/>
      <c r="IDM24" s="187"/>
      <c r="IDN24" s="187"/>
      <c r="IDO24" s="187"/>
      <c r="IDP24" s="187"/>
      <c r="IDQ24" s="187"/>
      <c r="IDR24" s="187"/>
      <c r="IDS24" s="187"/>
      <c r="IDT24" s="187"/>
      <c r="IDU24" s="187"/>
      <c r="IDV24" s="187"/>
      <c r="IDW24" s="187"/>
      <c r="IDX24" s="187"/>
      <c r="IDY24" s="187"/>
      <c r="IDZ24" s="187"/>
      <c r="IEA24" s="187"/>
      <c r="IEB24" s="187"/>
      <c r="IEC24" s="187"/>
      <c r="IED24" s="187"/>
      <c r="IEE24" s="187"/>
      <c r="IEF24" s="187"/>
      <c r="IEG24" s="187"/>
      <c r="IEH24" s="187"/>
      <c r="IEI24" s="187"/>
      <c r="IEJ24" s="187"/>
      <c r="IEK24" s="187"/>
      <c r="IEL24" s="187"/>
      <c r="IEM24" s="187"/>
      <c r="IEN24" s="187"/>
      <c r="IEO24" s="187"/>
      <c r="IEP24" s="187"/>
      <c r="IEQ24" s="187"/>
      <c r="IER24" s="187"/>
      <c r="IES24" s="187"/>
      <c r="IET24" s="187"/>
      <c r="IEU24" s="187"/>
      <c r="IEV24" s="187"/>
      <c r="IEW24" s="187"/>
      <c r="IEX24" s="187"/>
      <c r="IEY24" s="187"/>
      <c r="IEZ24" s="187"/>
      <c r="IFA24" s="187"/>
      <c r="IFB24" s="187"/>
      <c r="IFC24" s="187"/>
      <c r="IFD24" s="187"/>
      <c r="IFE24" s="187"/>
      <c r="IFF24" s="187"/>
      <c r="IFG24" s="187"/>
      <c r="IFH24" s="187"/>
      <c r="IFI24" s="187"/>
      <c r="IFJ24" s="187"/>
      <c r="IFK24" s="187"/>
      <c r="IFL24" s="187"/>
      <c r="IFM24" s="187"/>
      <c r="IFN24" s="187"/>
      <c r="IFO24" s="187"/>
      <c r="IFP24" s="187"/>
      <c r="IFQ24" s="187"/>
      <c r="IFR24" s="187"/>
      <c r="IFS24" s="187"/>
      <c r="IFT24" s="187"/>
      <c r="IFU24" s="187"/>
      <c r="IFV24" s="187"/>
      <c r="IFW24" s="187"/>
      <c r="IFX24" s="187"/>
      <c r="IFY24" s="187"/>
      <c r="IFZ24" s="187"/>
      <c r="IGA24" s="187"/>
      <c r="IGB24" s="187"/>
      <c r="IGC24" s="187"/>
      <c r="IGD24" s="187"/>
      <c r="IGE24" s="187"/>
      <c r="IGF24" s="187"/>
      <c r="IGG24" s="187"/>
      <c r="IGH24" s="187"/>
      <c r="IGI24" s="187"/>
      <c r="IGJ24" s="187"/>
      <c r="IGK24" s="187"/>
      <c r="IGL24" s="187"/>
      <c r="IGM24" s="187"/>
      <c r="IGN24" s="187"/>
      <c r="IGO24" s="187"/>
      <c r="IGP24" s="187"/>
      <c r="IGQ24" s="187"/>
      <c r="IGR24" s="187"/>
      <c r="IGS24" s="187"/>
      <c r="IGT24" s="187"/>
      <c r="IGU24" s="187"/>
      <c r="IGV24" s="187"/>
      <c r="IGW24" s="187"/>
      <c r="IGX24" s="187"/>
      <c r="IGY24" s="187"/>
      <c r="IGZ24" s="187"/>
      <c r="IHA24" s="187"/>
      <c r="IHB24" s="187"/>
      <c r="IHC24" s="187"/>
      <c r="IHD24" s="187"/>
      <c r="IHE24" s="187"/>
      <c r="IHF24" s="187"/>
      <c r="IHG24" s="187"/>
      <c r="IHH24" s="187"/>
      <c r="IHI24" s="187"/>
      <c r="IHJ24" s="187"/>
      <c r="IHK24" s="187"/>
      <c r="IHL24" s="187"/>
      <c r="IHM24" s="187"/>
      <c r="IHN24" s="187"/>
      <c r="IHO24" s="187"/>
      <c r="IHP24" s="187"/>
      <c r="IHQ24" s="187"/>
      <c r="IHR24" s="187"/>
      <c r="IHS24" s="187"/>
      <c r="IHT24" s="187"/>
      <c r="IHU24" s="187"/>
      <c r="IHV24" s="187"/>
      <c r="IHW24" s="187"/>
      <c r="IHX24" s="187"/>
      <c r="IHY24" s="187"/>
      <c r="IHZ24" s="187"/>
      <c r="IIA24" s="187"/>
      <c r="IIB24" s="187"/>
      <c r="IIC24" s="187"/>
      <c r="IID24" s="187"/>
      <c r="IIE24" s="187"/>
      <c r="IIF24" s="187"/>
      <c r="IIG24" s="187"/>
      <c r="IIH24" s="187"/>
      <c r="III24" s="187"/>
      <c r="IIJ24" s="187"/>
      <c r="IIK24" s="187"/>
      <c r="IIL24" s="187"/>
      <c r="IIM24" s="187"/>
      <c r="IIN24" s="187"/>
      <c r="IIO24" s="187"/>
      <c r="IIP24" s="187"/>
      <c r="IIQ24" s="187"/>
      <c r="IIR24" s="187"/>
      <c r="IIS24" s="187"/>
      <c r="IIT24" s="187"/>
      <c r="IIU24" s="187"/>
      <c r="IIV24" s="187"/>
      <c r="IIW24" s="187"/>
      <c r="IIX24" s="187"/>
      <c r="IIY24" s="187"/>
      <c r="IIZ24" s="187"/>
      <c r="IJA24" s="187"/>
      <c r="IJB24" s="187"/>
      <c r="IJC24" s="187"/>
      <c r="IJD24" s="187"/>
      <c r="IJE24" s="187"/>
      <c r="IJF24" s="187"/>
      <c r="IJG24" s="187"/>
      <c r="IJH24" s="187"/>
      <c r="IJI24" s="187"/>
      <c r="IJJ24" s="187"/>
      <c r="IJK24" s="187"/>
      <c r="IJL24" s="187"/>
      <c r="IJM24" s="187"/>
      <c r="IJN24" s="187"/>
      <c r="IJO24" s="187"/>
      <c r="IJP24" s="187"/>
      <c r="IJQ24" s="187"/>
      <c r="IJR24" s="187"/>
      <c r="IJS24" s="187"/>
      <c r="IJT24" s="187"/>
      <c r="IJU24" s="187"/>
      <c r="IJV24" s="187"/>
      <c r="IJW24" s="187"/>
      <c r="IJX24" s="187"/>
      <c r="IJY24" s="187"/>
      <c r="IJZ24" s="187"/>
      <c r="IKA24" s="187"/>
      <c r="IKB24" s="187"/>
      <c r="IKC24" s="187"/>
      <c r="IKD24" s="187"/>
      <c r="IKE24" s="187"/>
      <c r="IKF24" s="187"/>
      <c r="IKG24" s="187"/>
      <c r="IKH24" s="187"/>
      <c r="IKI24" s="187"/>
      <c r="IKJ24" s="187"/>
      <c r="IKK24" s="187"/>
      <c r="IKL24" s="187"/>
      <c r="IKM24" s="187"/>
      <c r="IKN24" s="187"/>
      <c r="IKO24" s="187"/>
      <c r="IKP24" s="187"/>
      <c r="IKQ24" s="187"/>
      <c r="IKR24" s="187"/>
      <c r="IKS24" s="187"/>
      <c r="IKT24" s="187"/>
      <c r="IKU24" s="187"/>
      <c r="IKV24" s="187"/>
      <c r="IKW24" s="187"/>
      <c r="IKX24" s="187"/>
      <c r="IKY24" s="187"/>
      <c r="IKZ24" s="187"/>
      <c r="ILA24" s="187"/>
      <c r="ILB24" s="187"/>
      <c r="ILC24" s="187"/>
      <c r="ILD24" s="187"/>
      <c r="ILE24" s="187"/>
      <c r="ILF24" s="187"/>
      <c r="ILG24" s="187"/>
      <c r="ILH24" s="187"/>
      <c r="ILI24" s="187"/>
      <c r="ILJ24" s="187"/>
      <c r="ILK24" s="187"/>
      <c r="ILL24" s="187"/>
      <c r="ILM24" s="187"/>
      <c r="ILN24" s="187"/>
      <c r="ILO24" s="187"/>
      <c r="ILP24" s="187"/>
      <c r="ILQ24" s="187"/>
      <c r="ILR24" s="187"/>
      <c r="ILS24" s="187"/>
      <c r="ILT24" s="187"/>
      <c r="ILU24" s="187"/>
      <c r="ILV24" s="187"/>
      <c r="ILW24" s="187"/>
      <c r="ILX24" s="187"/>
      <c r="ILY24" s="187"/>
      <c r="ILZ24" s="187"/>
      <c r="IMA24" s="187"/>
      <c r="IMB24" s="187"/>
      <c r="IMC24" s="187"/>
      <c r="IMD24" s="187"/>
      <c r="IME24" s="187"/>
      <c r="IMF24" s="187"/>
      <c r="IMG24" s="187"/>
      <c r="IMH24" s="187"/>
      <c r="IMI24" s="187"/>
      <c r="IMJ24" s="187"/>
      <c r="IMK24" s="187"/>
      <c r="IML24" s="187"/>
      <c r="IMM24" s="187"/>
      <c r="IMN24" s="187"/>
      <c r="IMO24" s="187"/>
      <c r="IMP24" s="187"/>
      <c r="IMQ24" s="187"/>
      <c r="IMR24" s="187"/>
      <c r="IMS24" s="187"/>
      <c r="IMT24" s="187"/>
      <c r="IMU24" s="187"/>
      <c r="IMV24" s="187"/>
      <c r="IMW24" s="187"/>
      <c r="IMX24" s="187"/>
      <c r="IMY24" s="187"/>
      <c r="IMZ24" s="187"/>
      <c r="INA24" s="187"/>
      <c r="INB24" s="187"/>
      <c r="INC24" s="187"/>
      <c r="IND24" s="187"/>
      <c r="INE24" s="187"/>
      <c r="INF24" s="187"/>
      <c r="ING24" s="187"/>
      <c r="INH24" s="187"/>
      <c r="INI24" s="187"/>
      <c r="INJ24" s="187"/>
      <c r="INK24" s="187"/>
      <c r="INL24" s="187"/>
      <c r="INM24" s="187"/>
      <c r="INN24" s="187"/>
      <c r="INO24" s="187"/>
      <c r="INP24" s="187"/>
      <c r="INQ24" s="187"/>
      <c r="INR24" s="187"/>
      <c r="INS24" s="187"/>
      <c r="INT24" s="187"/>
      <c r="INU24" s="187"/>
      <c r="INV24" s="187"/>
      <c r="INW24" s="187"/>
      <c r="INX24" s="187"/>
      <c r="INY24" s="187"/>
      <c r="INZ24" s="187"/>
      <c r="IOA24" s="187"/>
      <c r="IOB24" s="187"/>
      <c r="IOC24" s="187"/>
      <c r="IOD24" s="187"/>
      <c r="IOE24" s="187"/>
      <c r="IOF24" s="187"/>
      <c r="IOG24" s="187"/>
      <c r="IOH24" s="187"/>
      <c r="IOI24" s="187"/>
      <c r="IOJ24" s="187"/>
      <c r="IOK24" s="187"/>
      <c r="IOL24" s="187"/>
      <c r="IOM24" s="187"/>
      <c r="ION24" s="187"/>
      <c r="IOO24" s="187"/>
      <c r="IOP24" s="187"/>
      <c r="IOQ24" s="187"/>
      <c r="IOR24" s="187"/>
      <c r="IOS24" s="187"/>
      <c r="IOT24" s="187"/>
      <c r="IOU24" s="187"/>
      <c r="IOV24" s="187"/>
      <c r="IOW24" s="187"/>
      <c r="IOX24" s="187"/>
      <c r="IOY24" s="187"/>
      <c r="IOZ24" s="187"/>
      <c r="IPA24" s="187"/>
      <c r="IPB24" s="187"/>
      <c r="IPC24" s="187"/>
      <c r="IPD24" s="187"/>
      <c r="IPE24" s="187"/>
      <c r="IPF24" s="187"/>
      <c r="IPG24" s="187"/>
      <c r="IPH24" s="187"/>
      <c r="IPI24" s="187"/>
      <c r="IPJ24" s="187"/>
      <c r="IPK24" s="187"/>
      <c r="IPL24" s="187"/>
      <c r="IPM24" s="187"/>
      <c r="IPN24" s="187"/>
      <c r="IPO24" s="187"/>
      <c r="IPP24" s="187"/>
      <c r="IPQ24" s="187"/>
      <c r="IPR24" s="187"/>
      <c r="IPS24" s="187"/>
      <c r="IPT24" s="187"/>
      <c r="IPU24" s="187"/>
      <c r="IPV24" s="187"/>
      <c r="IPW24" s="187"/>
      <c r="IPX24" s="187"/>
      <c r="IPY24" s="187"/>
      <c r="IPZ24" s="187"/>
      <c r="IQA24" s="187"/>
      <c r="IQB24" s="187"/>
      <c r="IQC24" s="187"/>
      <c r="IQD24" s="187"/>
      <c r="IQE24" s="187"/>
      <c r="IQF24" s="187"/>
      <c r="IQG24" s="187"/>
      <c r="IQH24" s="187"/>
      <c r="IQI24" s="187"/>
      <c r="IQJ24" s="187"/>
      <c r="IQK24" s="187"/>
      <c r="IQL24" s="187"/>
      <c r="IQM24" s="187"/>
      <c r="IQN24" s="187"/>
      <c r="IQO24" s="187"/>
      <c r="IQP24" s="187"/>
      <c r="IQQ24" s="187"/>
      <c r="IQR24" s="187"/>
      <c r="IQS24" s="187"/>
      <c r="IQT24" s="187"/>
      <c r="IQU24" s="187"/>
      <c r="IQV24" s="187"/>
      <c r="IQW24" s="187"/>
      <c r="IQX24" s="187"/>
      <c r="IQY24" s="187"/>
      <c r="IQZ24" s="187"/>
      <c r="IRA24" s="187"/>
      <c r="IRB24" s="187"/>
      <c r="IRC24" s="187"/>
      <c r="IRD24" s="187"/>
      <c r="IRE24" s="187"/>
      <c r="IRF24" s="187"/>
      <c r="IRG24" s="187"/>
      <c r="IRH24" s="187"/>
      <c r="IRI24" s="187"/>
      <c r="IRJ24" s="187"/>
      <c r="IRK24" s="187"/>
      <c r="IRL24" s="187"/>
      <c r="IRM24" s="187"/>
      <c r="IRN24" s="187"/>
      <c r="IRO24" s="187"/>
      <c r="IRP24" s="187"/>
      <c r="IRQ24" s="187"/>
      <c r="IRR24" s="187"/>
      <c r="IRS24" s="187"/>
      <c r="IRT24" s="187"/>
      <c r="IRU24" s="187"/>
      <c r="IRV24" s="187"/>
      <c r="IRW24" s="187"/>
      <c r="IRX24" s="187"/>
      <c r="IRY24" s="187"/>
      <c r="IRZ24" s="187"/>
      <c r="ISA24" s="187"/>
      <c r="ISB24" s="187"/>
      <c r="ISC24" s="187"/>
      <c r="ISD24" s="187"/>
      <c r="ISE24" s="187"/>
      <c r="ISF24" s="187"/>
      <c r="ISG24" s="187"/>
      <c r="ISH24" s="187"/>
      <c r="ISI24" s="187"/>
      <c r="ISJ24" s="187"/>
      <c r="ISK24" s="187"/>
      <c r="ISL24" s="187"/>
      <c r="ISM24" s="187"/>
      <c r="ISN24" s="187"/>
      <c r="ISO24" s="187"/>
      <c r="ISP24" s="187"/>
      <c r="ISQ24" s="187"/>
      <c r="ISR24" s="187"/>
      <c r="ISS24" s="187"/>
      <c r="IST24" s="187"/>
      <c r="ISU24" s="187"/>
      <c r="ISV24" s="187"/>
      <c r="ISW24" s="187"/>
      <c r="ISX24" s="187"/>
      <c r="ISY24" s="187"/>
      <c r="ISZ24" s="187"/>
      <c r="ITA24" s="187"/>
      <c r="ITB24" s="187"/>
      <c r="ITC24" s="187"/>
      <c r="ITD24" s="187"/>
      <c r="ITE24" s="187"/>
      <c r="ITF24" s="187"/>
      <c r="ITG24" s="187"/>
      <c r="ITH24" s="187"/>
      <c r="ITI24" s="187"/>
      <c r="ITJ24" s="187"/>
      <c r="ITK24" s="187"/>
      <c r="ITL24" s="187"/>
      <c r="ITM24" s="187"/>
      <c r="ITN24" s="187"/>
      <c r="ITO24" s="187"/>
      <c r="ITP24" s="187"/>
      <c r="ITQ24" s="187"/>
      <c r="ITR24" s="187"/>
      <c r="ITS24" s="187"/>
      <c r="ITT24" s="187"/>
      <c r="ITU24" s="187"/>
      <c r="ITV24" s="187"/>
      <c r="ITW24" s="187"/>
      <c r="ITX24" s="187"/>
      <c r="ITY24" s="187"/>
      <c r="ITZ24" s="187"/>
      <c r="IUA24" s="187"/>
      <c r="IUB24" s="187"/>
      <c r="IUC24" s="187"/>
      <c r="IUD24" s="187"/>
      <c r="IUE24" s="187"/>
      <c r="IUF24" s="187"/>
      <c r="IUG24" s="187"/>
      <c r="IUH24" s="187"/>
      <c r="IUI24" s="187"/>
      <c r="IUJ24" s="187"/>
      <c r="IUK24" s="187"/>
      <c r="IUL24" s="187"/>
      <c r="IUM24" s="187"/>
      <c r="IUN24" s="187"/>
      <c r="IUO24" s="187"/>
      <c r="IUP24" s="187"/>
      <c r="IUQ24" s="187"/>
      <c r="IUR24" s="187"/>
      <c r="IUS24" s="187"/>
      <c r="IUT24" s="187"/>
      <c r="IUU24" s="187"/>
      <c r="IUV24" s="187"/>
      <c r="IUW24" s="187"/>
      <c r="IUX24" s="187"/>
      <c r="IUY24" s="187"/>
      <c r="IUZ24" s="187"/>
      <c r="IVA24" s="187"/>
      <c r="IVB24" s="187"/>
      <c r="IVC24" s="187"/>
      <c r="IVD24" s="187"/>
      <c r="IVE24" s="187"/>
      <c r="IVF24" s="187"/>
      <c r="IVG24" s="187"/>
      <c r="IVH24" s="187"/>
      <c r="IVI24" s="187"/>
      <c r="IVJ24" s="187"/>
      <c r="IVK24" s="187"/>
      <c r="IVL24" s="187"/>
      <c r="IVM24" s="187"/>
      <c r="IVN24" s="187"/>
      <c r="IVO24" s="187"/>
      <c r="IVP24" s="187"/>
      <c r="IVQ24" s="187"/>
      <c r="IVR24" s="187"/>
      <c r="IVS24" s="187"/>
      <c r="IVT24" s="187"/>
      <c r="IVU24" s="187"/>
      <c r="IVV24" s="187"/>
      <c r="IVW24" s="187"/>
      <c r="IVX24" s="187"/>
      <c r="IVY24" s="187"/>
      <c r="IVZ24" s="187"/>
      <c r="IWA24" s="187"/>
      <c r="IWB24" s="187"/>
      <c r="IWC24" s="187"/>
      <c r="IWD24" s="187"/>
      <c r="IWE24" s="187"/>
      <c r="IWF24" s="187"/>
      <c r="IWG24" s="187"/>
      <c r="IWH24" s="187"/>
      <c r="IWI24" s="187"/>
      <c r="IWJ24" s="187"/>
      <c r="IWK24" s="187"/>
      <c r="IWL24" s="187"/>
      <c r="IWM24" s="187"/>
      <c r="IWN24" s="187"/>
      <c r="IWO24" s="187"/>
      <c r="IWP24" s="187"/>
      <c r="IWQ24" s="187"/>
      <c r="IWR24" s="187"/>
      <c r="IWS24" s="187"/>
      <c r="IWT24" s="187"/>
      <c r="IWU24" s="187"/>
      <c r="IWV24" s="187"/>
      <c r="IWW24" s="187"/>
      <c r="IWX24" s="187"/>
      <c r="IWY24" s="187"/>
      <c r="IWZ24" s="187"/>
      <c r="IXA24" s="187"/>
      <c r="IXB24" s="187"/>
      <c r="IXC24" s="187"/>
      <c r="IXD24" s="187"/>
      <c r="IXE24" s="187"/>
      <c r="IXF24" s="187"/>
      <c r="IXG24" s="187"/>
      <c r="IXH24" s="187"/>
      <c r="IXI24" s="187"/>
      <c r="IXJ24" s="187"/>
      <c r="IXK24" s="187"/>
      <c r="IXL24" s="187"/>
      <c r="IXM24" s="187"/>
      <c r="IXN24" s="187"/>
      <c r="IXO24" s="187"/>
      <c r="IXP24" s="187"/>
      <c r="IXQ24" s="187"/>
      <c r="IXR24" s="187"/>
      <c r="IXS24" s="187"/>
      <c r="IXT24" s="187"/>
      <c r="IXU24" s="187"/>
      <c r="IXV24" s="187"/>
      <c r="IXW24" s="187"/>
      <c r="IXX24" s="187"/>
      <c r="IXY24" s="187"/>
      <c r="IXZ24" s="187"/>
      <c r="IYA24" s="187"/>
      <c r="IYB24" s="187"/>
      <c r="IYC24" s="187"/>
      <c r="IYD24" s="187"/>
      <c r="IYE24" s="187"/>
      <c r="IYF24" s="187"/>
      <c r="IYG24" s="187"/>
      <c r="IYH24" s="187"/>
      <c r="IYI24" s="187"/>
      <c r="IYJ24" s="187"/>
      <c r="IYK24" s="187"/>
      <c r="IYL24" s="187"/>
      <c r="IYM24" s="187"/>
      <c r="IYN24" s="187"/>
      <c r="IYO24" s="187"/>
      <c r="IYP24" s="187"/>
      <c r="IYQ24" s="187"/>
      <c r="IYR24" s="187"/>
      <c r="IYS24" s="187"/>
      <c r="IYT24" s="187"/>
      <c r="IYU24" s="187"/>
      <c r="IYV24" s="187"/>
      <c r="IYW24" s="187"/>
      <c r="IYX24" s="187"/>
      <c r="IYY24" s="187"/>
      <c r="IYZ24" s="187"/>
      <c r="IZA24" s="187"/>
      <c r="IZB24" s="187"/>
      <c r="IZC24" s="187"/>
      <c r="IZD24" s="187"/>
      <c r="IZE24" s="187"/>
      <c r="IZF24" s="187"/>
      <c r="IZG24" s="187"/>
      <c r="IZH24" s="187"/>
      <c r="IZI24" s="187"/>
      <c r="IZJ24" s="187"/>
      <c r="IZK24" s="187"/>
      <c r="IZL24" s="187"/>
      <c r="IZM24" s="187"/>
      <c r="IZN24" s="187"/>
      <c r="IZO24" s="187"/>
      <c r="IZP24" s="187"/>
      <c r="IZQ24" s="187"/>
      <c r="IZR24" s="187"/>
      <c r="IZS24" s="187"/>
      <c r="IZT24" s="187"/>
      <c r="IZU24" s="187"/>
      <c r="IZV24" s="187"/>
      <c r="IZW24" s="187"/>
      <c r="IZX24" s="187"/>
      <c r="IZY24" s="187"/>
      <c r="IZZ24" s="187"/>
      <c r="JAA24" s="187"/>
      <c r="JAB24" s="187"/>
      <c r="JAC24" s="187"/>
      <c r="JAD24" s="187"/>
      <c r="JAE24" s="187"/>
      <c r="JAF24" s="187"/>
      <c r="JAG24" s="187"/>
      <c r="JAH24" s="187"/>
      <c r="JAI24" s="187"/>
      <c r="JAJ24" s="187"/>
      <c r="JAK24" s="187"/>
      <c r="JAL24" s="187"/>
      <c r="JAM24" s="187"/>
      <c r="JAN24" s="187"/>
      <c r="JAO24" s="187"/>
      <c r="JAP24" s="187"/>
      <c r="JAQ24" s="187"/>
      <c r="JAR24" s="187"/>
      <c r="JAS24" s="187"/>
      <c r="JAT24" s="187"/>
      <c r="JAU24" s="187"/>
      <c r="JAV24" s="187"/>
      <c r="JAW24" s="187"/>
      <c r="JAX24" s="187"/>
      <c r="JAY24" s="187"/>
      <c r="JAZ24" s="187"/>
      <c r="JBA24" s="187"/>
      <c r="JBB24" s="187"/>
      <c r="JBC24" s="187"/>
      <c r="JBD24" s="187"/>
      <c r="JBE24" s="187"/>
      <c r="JBF24" s="187"/>
      <c r="JBG24" s="187"/>
      <c r="JBH24" s="187"/>
      <c r="JBI24" s="187"/>
      <c r="JBJ24" s="187"/>
      <c r="JBK24" s="187"/>
      <c r="JBL24" s="187"/>
      <c r="JBM24" s="187"/>
      <c r="JBN24" s="187"/>
      <c r="JBO24" s="187"/>
      <c r="JBP24" s="187"/>
      <c r="JBQ24" s="187"/>
      <c r="JBR24" s="187"/>
      <c r="JBS24" s="187"/>
      <c r="JBT24" s="187"/>
      <c r="JBU24" s="187"/>
      <c r="JBV24" s="187"/>
      <c r="JBW24" s="187"/>
      <c r="JBX24" s="187"/>
      <c r="JBY24" s="187"/>
      <c r="JBZ24" s="187"/>
      <c r="JCA24" s="187"/>
      <c r="JCB24" s="187"/>
      <c r="JCC24" s="187"/>
      <c r="JCD24" s="187"/>
      <c r="JCE24" s="187"/>
      <c r="JCF24" s="187"/>
      <c r="JCG24" s="187"/>
      <c r="JCH24" s="187"/>
      <c r="JCI24" s="187"/>
      <c r="JCJ24" s="187"/>
      <c r="JCK24" s="187"/>
      <c r="JCL24" s="187"/>
      <c r="JCM24" s="187"/>
      <c r="JCN24" s="187"/>
      <c r="JCO24" s="187"/>
      <c r="JCP24" s="187"/>
      <c r="JCQ24" s="187"/>
      <c r="JCR24" s="187"/>
      <c r="JCS24" s="187"/>
      <c r="JCT24" s="187"/>
      <c r="JCU24" s="187"/>
      <c r="JCV24" s="187"/>
      <c r="JCW24" s="187"/>
      <c r="JCX24" s="187"/>
      <c r="JCY24" s="187"/>
      <c r="JCZ24" s="187"/>
      <c r="JDA24" s="187"/>
      <c r="JDB24" s="187"/>
      <c r="JDC24" s="187"/>
      <c r="JDD24" s="187"/>
      <c r="JDE24" s="187"/>
      <c r="JDF24" s="187"/>
      <c r="JDG24" s="187"/>
      <c r="JDH24" s="187"/>
      <c r="JDI24" s="187"/>
      <c r="JDJ24" s="187"/>
      <c r="JDK24" s="187"/>
      <c r="JDL24" s="187"/>
      <c r="JDM24" s="187"/>
      <c r="JDN24" s="187"/>
      <c r="JDO24" s="187"/>
      <c r="JDP24" s="187"/>
      <c r="JDQ24" s="187"/>
      <c r="JDR24" s="187"/>
      <c r="JDS24" s="187"/>
      <c r="JDT24" s="187"/>
      <c r="JDU24" s="187"/>
      <c r="JDV24" s="187"/>
      <c r="JDW24" s="187"/>
      <c r="JDX24" s="187"/>
      <c r="JDY24" s="187"/>
      <c r="JDZ24" s="187"/>
      <c r="JEA24" s="187"/>
      <c r="JEB24" s="187"/>
      <c r="JEC24" s="187"/>
      <c r="JED24" s="187"/>
      <c r="JEE24" s="187"/>
      <c r="JEF24" s="187"/>
      <c r="JEG24" s="187"/>
      <c r="JEH24" s="187"/>
      <c r="JEI24" s="187"/>
      <c r="JEJ24" s="187"/>
      <c r="JEK24" s="187"/>
      <c r="JEL24" s="187"/>
      <c r="JEM24" s="187"/>
      <c r="JEN24" s="187"/>
      <c r="JEO24" s="187"/>
      <c r="JEP24" s="187"/>
      <c r="JEQ24" s="187"/>
      <c r="JER24" s="187"/>
      <c r="JES24" s="187"/>
      <c r="JET24" s="187"/>
      <c r="JEU24" s="187"/>
      <c r="JEV24" s="187"/>
      <c r="JEW24" s="187"/>
      <c r="JEX24" s="187"/>
      <c r="JEY24" s="187"/>
      <c r="JEZ24" s="187"/>
      <c r="JFA24" s="187"/>
      <c r="JFB24" s="187"/>
      <c r="JFC24" s="187"/>
      <c r="JFD24" s="187"/>
      <c r="JFE24" s="187"/>
      <c r="JFF24" s="187"/>
      <c r="JFG24" s="187"/>
      <c r="JFH24" s="187"/>
      <c r="JFI24" s="187"/>
      <c r="JFJ24" s="187"/>
      <c r="JFK24" s="187"/>
      <c r="JFL24" s="187"/>
      <c r="JFM24" s="187"/>
      <c r="JFN24" s="187"/>
      <c r="JFO24" s="187"/>
      <c r="JFP24" s="187"/>
      <c r="JFQ24" s="187"/>
      <c r="JFR24" s="187"/>
      <c r="JFS24" s="187"/>
      <c r="JFT24" s="187"/>
      <c r="JFU24" s="187"/>
      <c r="JFV24" s="187"/>
      <c r="JFW24" s="187"/>
      <c r="JFX24" s="187"/>
      <c r="JFY24" s="187"/>
      <c r="JFZ24" s="187"/>
      <c r="JGA24" s="187"/>
      <c r="JGB24" s="187"/>
      <c r="JGC24" s="187"/>
      <c r="JGD24" s="187"/>
      <c r="JGE24" s="187"/>
      <c r="JGF24" s="187"/>
      <c r="JGG24" s="187"/>
      <c r="JGH24" s="187"/>
      <c r="JGI24" s="187"/>
      <c r="JGJ24" s="187"/>
      <c r="JGK24" s="187"/>
      <c r="JGL24" s="187"/>
      <c r="JGM24" s="187"/>
      <c r="JGN24" s="187"/>
      <c r="JGO24" s="187"/>
      <c r="JGP24" s="187"/>
      <c r="JGQ24" s="187"/>
      <c r="JGR24" s="187"/>
      <c r="JGS24" s="187"/>
      <c r="JGT24" s="187"/>
      <c r="JGU24" s="187"/>
      <c r="JGV24" s="187"/>
      <c r="JGW24" s="187"/>
      <c r="JGX24" s="187"/>
      <c r="JGY24" s="187"/>
      <c r="JGZ24" s="187"/>
      <c r="JHA24" s="187"/>
      <c r="JHB24" s="187"/>
      <c r="JHC24" s="187"/>
      <c r="JHD24" s="187"/>
      <c r="JHE24" s="187"/>
      <c r="JHF24" s="187"/>
      <c r="JHG24" s="187"/>
      <c r="JHH24" s="187"/>
      <c r="JHI24" s="187"/>
      <c r="JHJ24" s="187"/>
      <c r="JHK24" s="187"/>
      <c r="JHL24" s="187"/>
      <c r="JHM24" s="187"/>
      <c r="JHN24" s="187"/>
      <c r="JHO24" s="187"/>
      <c r="JHP24" s="187"/>
      <c r="JHQ24" s="187"/>
      <c r="JHR24" s="187"/>
      <c r="JHS24" s="187"/>
      <c r="JHT24" s="187"/>
      <c r="JHU24" s="187"/>
      <c r="JHV24" s="187"/>
      <c r="JHW24" s="187"/>
      <c r="JHX24" s="187"/>
      <c r="JHY24" s="187"/>
      <c r="JHZ24" s="187"/>
      <c r="JIA24" s="187"/>
      <c r="JIB24" s="187"/>
      <c r="JIC24" s="187"/>
      <c r="JID24" s="187"/>
      <c r="JIE24" s="187"/>
      <c r="JIF24" s="187"/>
      <c r="JIG24" s="187"/>
      <c r="JIH24" s="187"/>
      <c r="JII24" s="187"/>
      <c r="JIJ24" s="187"/>
      <c r="JIK24" s="187"/>
      <c r="JIL24" s="187"/>
      <c r="JIM24" s="187"/>
      <c r="JIN24" s="187"/>
      <c r="JIO24" s="187"/>
      <c r="JIP24" s="187"/>
      <c r="JIQ24" s="187"/>
      <c r="JIR24" s="187"/>
      <c r="JIS24" s="187"/>
      <c r="JIT24" s="187"/>
      <c r="JIU24" s="187"/>
      <c r="JIV24" s="187"/>
      <c r="JIW24" s="187"/>
      <c r="JIX24" s="187"/>
      <c r="JIY24" s="187"/>
      <c r="JIZ24" s="187"/>
      <c r="JJA24" s="187"/>
      <c r="JJB24" s="187"/>
      <c r="JJC24" s="187"/>
      <c r="JJD24" s="187"/>
      <c r="JJE24" s="187"/>
      <c r="JJF24" s="187"/>
      <c r="JJG24" s="187"/>
      <c r="JJH24" s="187"/>
      <c r="JJI24" s="187"/>
      <c r="JJJ24" s="187"/>
      <c r="JJK24" s="187"/>
      <c r="JJL24" s="187"/>
      <c r="JJM24" s="187"/>
      <c r="JJN24" s="187"/>
      <c r="JJO24" s="187"/>
      <c r="JJP24" s="187"/>
      <c r="JJQ24" s="187"/>
      <c r="JJR24" s="187"/>
      <c r="JJS24" s="187"/>
      <c r="JJT24" s="187"/>
      <c r="JJU24" s="187"/>
      <c r="JJV24" s="187"/>
      <c r="JJW24" s="187"/>
      <c r="JJX24" s="187"/>
      <c r="JJY24" s="187"/>
      <c r="JJZ24" s="187"/>
      <c r="JKA24" s="187"/>
      <c r="JKB24" s="187"/>
      <c r="JKC24" s="187"/>
      <c r="JKD24" s="187"/>
      <c r="JKE24" s="187"/>
      <c r="JKF24" s="187"/>
      <c r="JKG24" s="187"/>
      <c r="JKH24" s="187"/>
      <c r="JKI24" s="187"/>
      <c r="JKJ24" s="187"/>
      <c r="JKK24" s="187"/>
      <c r="JKL24" s="187"/>
      <c r="JKM24" s="187"/>
      <c r="JKN24" s="187"/>
      <c r="JKO24" s="187"/>
      <c r="JKP24" s="187"/>
      <c r="JKQ24" s="187"/>
      <c r="JKR24" s="187"/>
      <c r="JKS24" s="187"/>
      <c r="JKT24" s="187"/>
      <c r="JKU24" s="187"/>
      <c r="JKV24" s="187"/>
      <c r="JKW24" s="187"/>
      <c r="JKX24" s="187"/>
      <c r="JKY24" s="187"/>
      <c r="JKZ24" s="187"/>
      <c r="JLA24" s="187"/>
      <c r="JLB24" s="187"/>
      <c r="JLC24" s="187"/>
      <c r="JLD24" s="187"/>
      <c r="JLE24" s="187"/>
      <c r="JLF24" s="187"/>
      <c r="JLG24" s="187"/>
      <c r="JLH24" s="187"/>
      <c r="JLI24" s="187"/>
      <c r="JLJ24" s="187"/>
      <c r="JLK24" s="187"/>
      <c r="JLL24" s="187"/>
      <c r="JLM24" s="187"/>
      <c r="JLN24" s="187"/>
      <c r="JLO24" s="187"/>
      <c r="JLP24" s="187"/>
      <c r="JLQ24" s="187"/>
      <c r="JLR24" s="187"/>
      <c r="JLS24" s="187"/>
      <c r="JLT24" s="187"/>
      <c r="JLU24" s="187"/>
      <c r="JLV24" s="187"/>
      <c r="JLW24" s="187"/>
      <c r="JLX24" s="187"/>
      <c r="JLY24" s="187"/>
      <c r="JLZ24" s="187"/>
      <c r="JMA24" s="187"/>
      <c r="JMB24" s="187"/>
      <c r="JMC24" s="187"/>
      <c r="JMD24" s="187"/>
      <c r="JME24" s="187"/>
      <c r="JMF24" s="187"/>
      <c r="JMG24" s="187"/>
      <c r="JMH24" s="187"/>
      <c r="JMI24" s="187"/>
      <c r="JMJ24" s="187"/>
      <c r="JMK24" s="187"/>
      <c r="JML24" s="187"/>
      <c r="JMM24" s="187"/>
      <c r="JMN24" s="187"/>
      <c r="JMO24" s="187"/>
      <c r="JMP24" s="187"/>
      <c r="JMQ24" s="187"/>
      <c r="JMR24" s="187"/>
      <c r="JMS24" s="187"/>
      <c r="JMT24" s="187"/>
      <c r="JMU24" s="187"/>
      <c r="JMV24" s="187"/>
      <c r="JMW24" s="187"/>
      <c r="JMX24" s="187"/>
      <c r="JMY24" s="187"/>
      <c r="JMZ24" s="187"/>
      <c r="JNA24" s="187"/>
      <c r="JNB24" s="187"/>
      <c r="JNC24" s="187"/>
      <c r="JND24" s="187"/>
      <c r="JNE24" s="187"/>
      <c r="JNF24" s="187"/>
      <c r="JNG24" s="187"/>
      <c r="JNH24" s="187"/>
      <c r="JNI24" s="187"/>
      <c r="JNJ24" s="187"/>
      <c r="JNK24" s="187"/>
      <c r="JNL24" s="187"/>
      <c r="JNM24" s="187"/>
      <c r="JNN24" s="187"/>
      <c r="JNO24" s="187"/>
      <c r="JNP24" s="187"/>
      <c r="JNQ24" s="187"/>
      <c r="JNR24" s="187"/>
      <c r="JNS24" s="187"/>
      <c r="JNT24" s="187"/>
      <c r="JNU24" s="187"/>
      <c r="JNV24" s="187"/>
      <c r="JNW24" s="187"/>
      <c r="JNX24" s="187"/>
      <c r="JNY24" s="187"/>
      <c r="JNZ24" s="187"/>
      <c r="JOA24" s="187"/>
      <c r="JOB24" s="187"/>
      <c r="JOC24" s="187"/>
      <c r="JOD24" s="187"/>
      <c r="JOE24" s="187"/>
      <c r="JOF24" s="187"/>
      <c r="JOG24" s="187"/>
      <c r="JOH24" s="187"/>
      <c r="JOI24" s="187"/>
      <c r="JOJ24" s="187"/>
      <c r="JOK24" s="187"/>
      <c r="JOL24" s="187"/>
      <c r="JOM24" s="187"/>
      <c r="JON24" s="187"/>
      <c r="JOO24" s="187"/>
      <c r="JOP24" s="187"/>
      <c r="JOQ24" s="187"/>
      <c r="JOR24" s="187"/>
      <c r="JOS24" s="187"/>
      <c r="JOT24" s="187"/>
      <c r="JOU24" s="187"/>
      <c r="JOV24" s="187"/>
      <c r="JOW24" s="187"/>
      <c r="JOX24" s="187"/>
      <c r="JOY24" s="187"/>
      <c r="JOZ24" s="187"/>
      <c r="JPA24" s="187"/>
      <c r="JPB24" s="187"/>
      <c r="JPC24" s="187"/>
      <c r="JPD24" s="187"/>
      <c r="JPE24" s="187"/>
      <c r="JPF24" s="187"/>
      <c r="JPG24" s="187"/>
      <c r="JPH24" s="187"/>
      <c r="JPI24" s="187"/>
      <c r="JPJ24" s="187"/>
      <c r="JPK24" s="187"/>
      <c r="JPL24" s="187"/>
      <c r="JPM24" s="187"/>
      <c r="JPN24" s="187"/>
      <c r="JPO24" s="187"/>
      <c r="JPP24" s="187"/>
      <c r="JPQ24" s="187"/>
      <c r="JPR24" s="187"/>
      <c r="JPS24" s="187"/>
      <c r="JPT24" s="187"/>
      <c r="JPU24" s="187"/>
      <c r="JPV24" s="187"/>
      <c r="JPW24" s="187"/>
      <c r="JPX24" s="187"/>
      <c r="JPY24" s="187"/>
      <c r="JPZ24" s="187"/>
      <c r="JQA24" s="187"/>
      <c r="JQB24" s="187"/>
      <c r="JQC24" s="187"/>
      <c r="JQD24" s="187"/>
      <c r="JQE24" s="187"/>
      <c r="JQF24" s="187"/>
      <c r="JQG24" s="187"/>
      <c r="JQH24" s="187"/>
      <c r="JQI24" s="187"/>
      <c r="JQJ24" s="187"/>
      <c r="JQK24" s="187"/>
      <c r="JQL24" s="187"/>
      <c r="JQM24" s="187"/>
      <c r="JQN24" s="187"/>
      <c r="JQO24" s="187"/>
      <c r="JQP24" s="187"/>
      <c r="JQQ24" s="187"/>
      <c r="JQR24" s="187"/>
      <c r="JQS24" s="187"/>
      <c r="JQT24" s="187"/>
      <c r="JQU24" s="187"/>
      <c r="JQV24" s="187"/>
      <c r="JQW24" s="187"/>
      <c r="JQX24" s="187"/>
      <c r="JQY24" s="187"/>
      <c r="JQZ24" s="187"/>
      <c r="JRA24" s="187"/>
      <c r="JRB24" s="187"/>
      <c r="JRC24" s="187"/>
      <c r="JRD24" s="187"/>
      <c r="JRE24" s="187"/>
      <c r="JRF24" s="187"/>
      <c r="JRG24" s="187"/>
      <c r="JRH24" s="187"/>
      <c r="JRI24" s="187"/>
      <c r="JRJ24" s="187"/>
      <c r="JRK24" s="187"/>
      <c r="JRL24" s="187"/>
      <c r="JRM24" s="187"/>
      <c r="JRN24" s="187"/>
      <c r="JRO24" s="187"/>
      <c r="JRP24" s="187"/>
      <c r="JRQ24" s="187"/>
      <c r="JRR24" s="187"/>
      <c r="JRS24" s="187"/>
      <c r="JRT24" s="187"/>
      <c r="JRU24" s="187"/>
      <c r="JRV24" s="187"/>
      <c r="JRW24" s="187"/>
      <c r="JRX24" s="187"/>
      <c r="JRY24" s="187"/>
      <c r="JRZ24" s="187"/>
      <c r="JSA24" s="187"/>
      <c r="JSB24" s="187"/>
      <c r="JSC24" s="187"/>
      <c r="JSD24" s="187"/>
      <c r="JSE24" s="187"/>
      <c r="JSF24" s="187"/>
      <c r="JSG24" s="187"/>
      <c r="JSH24" s="187"/>
      <c r="JSI24" s="187"/>
      <c r="JSJ24" s="187"/>
      <c r="JSK24" s="187"/>
      <c r="JSL24" s="187"/>
      <c r="JSM24" s="187"/>
      <c r="JSN24" s="187"/>
      <c r="JSO24" s="187"/>
      <c r="JSP24" s="187"/>
      <c r="JSQ24" s="187"/>
      <c r="JSR24" s="187"/>
      <c r="JSS24" s="187"/>
      <c r="JST24" s="187"/>
      <c r="JSU24" s="187"/>
      <c r="JSV24" s="187"/>
      <c r="JSW24" s="187"/>
      <c r="JSX24" s="187"/>
      <c r="JSY24" s="187"/>
      <c r="JSZ24" s="187"/>
      <c r="JTA24" s="187"/>
      <c r="JTB24" s="187"/>
      <c r="JTC24" s="187"/>
      <c r="JTD24" s="187"/>
      <c r="JTE24" s="187"/>
      <c r="JTF24" s="187"/>
      <c r="JTG24" s="187"/>
      <c r="JTH24" s="187"/>
      <c r="JTI24" s="187"/>
      <c r="JTJ24" s="187"/>
      <c r="JTK24" s="187"/>
      <c r="JTL24" s="187"/>
      <c r="JTM24" s="187"/>
      <c r="JTN24" s="187"/>
      <c r="JTO24" s="187"/>
      <c r="JTP24" s="187"/>
      <c r="JTQ24" s="187"/>
      <c r="JTR24" s="187"/>
      <c r="JTS24" s="187"/>
      <c r="JTT24" s="187"/>
      <c r="JTU24" s="187"/>
      <c r="JTV24" s="187"/>
      <c r="JTW24" s="187"/>
      <c r="JTX24" s="187"/>
      <c r="JTY24" s="187"/>
      <c r="JTZ24" s="187"/>
      <c r="JUA24" s="187"/>
      <c r="JUB24" s="187"/>
      <c r="JUC24" s="187"/>
      <c r="JUD24" s="187"/>
      <c r="JUE24" s="187"/>
      <c r="JUF24" s="187"/>
      <c r="JUG24" s="187"/>
      <c r="JUH24" s="187"/>
      <c r="JUI24" s="187"/>
      <c r="JUJ24" s="187"/>
      <c r="JUK24" s="187"/>
      <c r="JUL24" s="187"/>
      <c r="JUM24" s="187"/>
      <c r="JUN24" s="187"/>
      <c r="JUO24" s="187"/>
      <c r="JUP24" s="187"/>
      <c r="JUQ24" s="187"/>
      <c r="JUR24" s="187"/>
      <c r="JUS24" s="187"/>
      <c r="JUT24" s="187"/>
      <c r="JUU24" s="187"/>
      <c r="JUV24" s="187"/>
      <c r="JUW24" s="187"/>
      <c r="JUX24" s="187"/>
      <c r="JUY24" s="187"/>
      <c r="JUZ24" s="187"/>
      <c r="JVA24" s="187"/>
      <c r="JVB24" s="187"/>
      <c r="JVC24" s="187"/>
      <c r="JVD24" s="187"/>
      <c r="JVE24" s="187"/>
      <c r="JVF24" s="187"/>
      <c r="JVG24" s="187"/>
      <c r="JVH24" s="187"/>
      <c r="JVI24" s="187"/>
      <c r="JVJ24" s="187"/>
      <c r="JVK24" s="187"/>
      <c r="JVL24" s="187"/>
      <c r="JVM24" s="187"/>
      <c r="JVN24" s="187"/>
      <c r="JVO24" s="187"/>
      <c r="JVP24" s="187"/>
      <c r="JVQ24" s="187"/>
      <c r="JVR24" s="187"/>
      <c r="JVS24" s="187"/>
      <c r="JVT24" s="187"/>
      <c r="JVU24" s="187"/>
      <c r="JVV24" s="187"/>
      <c r="JVW24" s="187"/>
      <c r="JVX24" s="187"/>
      <c r="JVY24" s="187"/>
      <c r="JVZ24" s="187"/>
      <c r="JWA24" s="187"/>
      <c r="JWB24" s="187"/>
      <c r="JWC24" s="187"/>
      <c r="JWD24" s="187"/>
      <c r="JWE24" s="187"/>
      <c r="JWF24" s="187"/>
      <c r="JWG24" s="187"/>
      <c r="JWH24" s="187"/>
      <c r="JWI24" s="187"/>
      <c r="JWJ24" s="187"/>
      <c r="JWK24" s="187"/>
      <c r="JWL24" s="187"/>
      <c r="JWM24" s="187"/>
      <c r="JWN24" s="187"/>
      <c r="JWO24" s="187"/>
      <c r="JWP24" s="187"/>
      <c r="JWQ24" s="187"/>
      <c r="JWR24" s="187"/>
      <c r="JWS24" s="187"/>
      <c r="JWT24" s="187"/>
      <c r="JWU24" s="187"/>
      <c r="JWV24" s="187"/>
      <c r="JWW24" s="187"/>
      <c r="JWX24" s="187"/>
      <c r="JWY24" s="187"/>
      <c r="JWZ24" s="187"/>
      <c r="JXA24" s="187"/>
      <c r="JXB24" s="187"/>
      <c r="JXC24" s="187"/>
      <c r="JXD24" s="187"/>
      <c r="JXE24" s="187"/>
      <c r="JXF24" s="187"/>
      <c r="JXG24" s="187"/>
      <c r="JXH24" s="187"/>
      <c r="JXI24" s="187"/>
      <c r="JXJ24" s="187"/>
      <c r="JXK24" s="187"/>
      <c r="JXL24" s="187"/>
      <c r="JXM24" s="187"/>
      <c r="JXN24" s="187"/>
      <c r="JXO24" s="187"/>
      <c r="JXP24" s="187"/>
      <c r="JXQ24" s="187"/>
      <c r="JXR24" s="187"/>
      <c r="JXS24" s="187"/>
      <c r="JXT24" s="187"/>
      <c r="JXU24" s="187"/>
      <c r="JXV24" s="187"/>
      <c r="JXW24" s="187"/>
      <c r="JXX24" s="187"/>
      <c r="JXY24" s="187"/>
      <c r="JXZ24" s="187"/>
      <c r="JYA24" s="187"/>
      <c r="JYB24" s="187"/>
      <c r="JYC24" s="187"/>
      <c r="JYD24" s="187"/>
      <c r="JYE24" s="187"/>
      <c r="JYF24" s="187"/>
      <c r="JYG24" s="187"/>
      <c r="JYH24" s="187"/>
      <c r="JYI24" s="187"/>
      <c r="JYJ24" s="187"/>
      <c r="JYK24" s="187"/>
      <c r="JYL24" s="187"/>
      <c r="JYM24" s="187"/>
      <c r="JYN24" s="187"/>
      <c r="JYO24" s="187"/>
      <c r="JYP24" s="187"/>
      <c r="JYQ24" s="187"/>
      <c r="JYR24" s="187"/>
      <c r="JYS24" s="187"/>
      <c r="JYT24" s="187"/>
      <c r="JYU24" s="187"/>
      <c r="JYV24" s="187"/>
      <c r="JYW24" s="187"/>
      <c r="JYX24" s="187"/>
      <c r="JYY24" s="187"/>
      <c r="JYZ24" s="187"/>
      <c r="JZA24" s="187"/>
      <c r="JZB24" s="187"/>
      <c r="JZC24" s="187"/>
      <c r="JZD24" s="187"/>
      <c r="JZE24" s="187"/>
      <c r="JZF24" s="187"/>
      <c r="JZG24" s="187"/>
      <c r="JZH24" s="187"/>
      <c r="JZI24" s="187"/>
      <c r="JZJ24" s="187"/>
      <c r="JZK24" s="187"/>
      <c r="JZL24" s="187"/>
      <c r="JZM24" s="187"/>
      <c r="JZN24" s="187"/>
      <c r="JZO24" s="187"/>
      <c r="JZP24" s="187"/>
      <c r="JZQ24" s="187"/>
      <c r="JZR24" s="187"/>
      <c r="JZS24" s="187"/>
      <c r="JZT24" s="187"/>
      <c r="JZU24" s="187"/>
      <c r="JZV24" s="187"/>
      <c r="JZW24" s="187"/>
      <c r="JZX24" s="187"/>
      <c r="JZY24" s="187"/>
      <c r="JZZ24" s="187"/>
      <c r="KAA24" s="187"/>
      <c r="KAB24" s="187"/>
      <c r="KAC24" s="187"/>
      <c r="KAD24" s="187"/>
      <c r="KAE24" s="187"/>
      <c r="KAF24" s="187"/>
      <c r="KAG24" s="187"/>
      <c r="KAH24" s="187"/>
      <c r="KAI24" s="187"/>
      <c r="KAJ24" s="187"/>
      <c r="KAK24" s="187"/>
      <c r="KAL24" s="187"/>
      <c r="KAM24" s="187"/>
      <c r="KAN24" s="187"/>
      <c r="KAO24" s="187"/>
      <c r="KAP24" s="187"/>
      <c r="KAQ24" s="187"/>
      <c r="KAR24" s="187"/>
      <c r="KAS24" s="187"/>
      <c r="KAT24" s="187"/>
      <c r="KAU24" s="187"/>
      <c r="KAV24" s="187"/>
      <c r="KAW24" s="187"/>
      <c r="KAX24" s="187"/>
      <c r="KAY24" s="187"/>
      <c r="KAZ24" s="187"/>
      <c r="KBA24" s="187"/>
      <c r="KBB24" s="187"/>
      <c r="KBC24" s="187"/>
      <c r="KBD24" s="187"/>
      <c r="KBE24" s="187"/>
      <c r="KBF24" s="187"/>
      <c r="KBG24" s="187"/>
      <c r="KBH24" s="187"/>
      <c r="KBI24" s="187"/>
      <c r="KBJ24" s="187"/>
      <c r="KBK24" s="187"/>
      <c r="KBL24" s="187"/>
      <c r="KBM24" s="187"/>
      <c r="KBN24" s="187"/>
      <c r="KBO24" s="187"/>
      <c r="KBP24" s="187"/>
      <c r="KBQ24" s="187"/>
      <c r="KBR24" s="187"/>
      <c r="KBS24" s="187"/>
      <c r="KBT24" s="187"/>
      <c r="KBU24" s="187"/>
      <c r="KBV24" s="187"/>
      <c r="KBW24" s="187"/>
      <c r="KBX24" s="187"/>
      <c r="KBY24" s="187"/>
      <c r="KBZ24" s="187"/>
      <c r="KCA24" s="187"/>
      <c r="KCB24" s="187"/>
      <c r="KCC24" s="187"/>
      <c r="KCD24" s="187"/>
      <c r="KCE24" s="187"/>
      <c r="KCF24" s="187"/>
      <c r="KCG24" s="187"/>
      <c r="KCH24" s="187"/>
      <c r="KCI24" s="187"/>
      <c r="KCJ24" s="187"/>
      <c r="KCK24" s="187"/>
      <c r="KCL24" s="187"/>
      <c r="KCM24" s="187"/>
      <c r="KCN24" s="187"/>
      <c r="KCO24" s="187"/>
      <c r="KCP24" s="187"/>
      <c r="KCQ24" s="187"/>
      <c r="KCR24" s="187"/>
      <c r="KCS24" s="187"/>
      <c r="KCT24" s="187"/>
      <c r="KCU24" s="187"/>
      <c r="KCV24" s="187"/>
      <c r="KCW24" s="187"/>
      <c r="KCX24" s="187"/>
      <c r="KCY24" s="187"/>
      <c r="KCZ24" s="187"/>
      <c r="KDA24" s="187"/>
      <c r="KDB24" s="187"/>
      <c r="KDC24" s="187"/>
      <c r="KDD24" s="187"/>
      <c r="KDE24" s="187"/>
      <c r="KDF24" s="187"/>
      <c r="KDG24" s="187"/>
      <c r="KDH24" s="187"/>
      <c r="KDI24" s="187"/>
      <c r="KDJ24" s="187"/>
      <c r="KDK24" s="187"/>
      <c r="KDL24" s="187"/>
      <c r="KDM24" s="187"/>
      <c r="KDN24" s="187"/>
      <c r="KDO24" s="187"/>
      <c r="KDP24" s="187"/>
      <c r="KDQ24" s="187"/>
      <c r="KDR24" s="187"/>
      <c r="KDS24" s="187"/>
      <c r="KDT24" s="187"/>
      <c r="KDU24" s="187"/>
      <c r="KDV24" s="187"/>
      <c r="KDW24" s="187"/>
      <c r="KDX24" s="187"/>
      <c r="KDY24" s="187"/>
      <c r="KDZ24" s="187"/>
      <c r="KEA24" s="187"/>
      <c r="KEB24" s="187"/>
      <c r="KEC24" s="187"/>
      <c r="KED24" s="187"/>
      <c r="KEE24" s="187"/>
      <c r="KEF24" s="187"/>
      <c r="KEG24" s="187"/>
      <c r="KEH24" s="187"/>
      <c r="KEI24" s="187"/>
      <c r="KEJ24" s="187"/>
      <c r="KEK24" s="187"/>
      <c r="KEL24" s="187"/>
      <c r="KEM24" s="187"/>
      <c r="KEN24" s="187"/>
      <c r="KEO24" s="187"/>
      <c r="KEP24" s="187"/>
      <c r="KEQ24" s="187"/>
      <c r="KER24" s="187"/>
      <c r="KES24" s="187"/>
      <c r="KET24" s="187"/>
      <c r="KEU24" s="187"/>
      <c r="KEV24" s="187"/>
      <c r="KEW24" s="187"/>
      <c r="KEX24" s="187"/>
      <c r="KEY24" s="187"/>
      <c r="KEZ24" s="187"/>
      <c r="KFA24" s="187"/>
      <c r="KFB24" s="187"/>
      <c r="KFC24" s="187"/>
      <c r="KFD24" s="187"/>
      <c r="KFE24" s="187"/>
      <c r="KFF24" s="187"/>
      <c r="KFG24" s="187"/>
      <c r="KFH24" s="187"/>
      <c r="KFI24" s="187"/>
      <c r="KFJ24" s="187"/>
      <c r="KFK24" s="187"/>
      <c r="KFL24" s="187"/>
      <c r="KFM24" s="187"/>
      <c r="KFN24" s="187"/>
      <c r="KFO24" s="187"/>
      <c r="KFP24" s="187"/>
      <c r="KFQ24" s="187"/>
      <c r="KFR24" s="187"/>
      <c r="KFS24" s="187"/>
      <c r="KFT24" s="187"/>
      <c r="KFU24" s="187"/>
      <c r="KFV24" s="187"/>
      <c r="KFW24" s="187"/>
      <c r="KFX24" s="187"/>
      <c r="KFY24" s="187"/>
      <c r="KFZ24" s="187"/>
      <c r="KGA24" s="187"/>
      <c r="KGB24" s="187"/>
      <c r="KGC24" s="187"/>
      <c r="KGD24" s="187"/>
      <c r="KGE24" s="187"/>
      <c r="KGF24" s="187"/>
      <c r="KGG24" s="187"/>
      <c r="KGH24" s="187"/>
      <c r="KGI24" s="187"/>
      <c r="KGJ24" s="187"/>
      <c r="KGK24" s="187"/>
      <c r="KGL24" s="187"/>
      <c r="KGM24" s="187"/>
      <c r="KGN24" s="187"/>
      <c r="KGO24" s="187"/>
      <c r="KGP24" s="187"/>
      <c r="KGQ24" s="187"/>
      <c r="KGR24" s="187"/>
      <c r="KGS24" s="187"/>
      <c r="KGT24" s="187"/>
      <c r="KGU24" s="187"/>
      <c r="KGV24" s="187"/>
      <c r="KGW24" s="187"/>
      <c r="KGX24" s="187"/>
      <c r="KGY24" s="187"/>
      <c r="KGZ24" s="187"/>
      <c r="KHA24" s="187"/>
      <c r="KHB24" s="187"/>
      <c r="KHC24" s="187"/>
      <c r="KHD24" s="187"/>
      <c r="KHE24" s="187"/>
      <c r="KHF24" s="187"/>
      <c r="KHG24" s="187"/>
      <c r="KHH24" s="187"/>
      <c r="KHI24" s="187"/>
      <c r="KHJ24" s="187"/>
      <c r="KHK24" s="187"/>
      <c r="KHL24" s="187"/>
      <c r="KHM24" s="187"/>
      <c r="KHN24" s="187"/>
      <c r="KHO24" s="187"/>
      <c r="KHP24" s="187"/>
      <c r="KHQ24" s="187"/>
      <c r="KHR24" s="187"/>
      <c r="KHS24" s="187"/>
      <c r="KHT24" s="187"/>
      <c r="KHU24" s="187"/>
      <c r="KHV24" s="187"/>
      <c r="KHW24" s="187"/>
      <c r="KHX24" s="187"/>
      <c r="KHY24" s="187"/>
      <c r="KHZ24" s="187"/>
      <c r="KIA24" s="187"/>
      <c r="KIB24" s="187"/>
      <c r="KIC24" s="187"/>
      <c r="KID24" s="187"/>
      <c r="KIE24" s="187"/>
      <c r="KIF24" s="187"/>
      <c r="KIG24" s="187"/>
      <c r="KIH24" s="187"/>
      <c r="KII24" s="187"/>
      <c r="KIJ24" s="187"/>
      <c r="KIK24" s="187"/>
      <c r="KIL24" s="187"/>
      <c r="KIM24" s="187"/>
      <c r="KIN24" s="187"/>
      <c r="KIO24" s="187"/>
      <c r="KIP24" s="187"/>
      <c r="KIQ24" s="187"/>
      <c r="KIR24" s="187"/>
      <c r="KIS24" s="187"/>
      <c r="KIT24" s="187"/>
      <c r="KIU24" s="187"/>
      <c r="KIV24" s="187"/>
      <c r="KIW24" s="187"/>
      <c r="KIX24" s="187"/>
      <c r="KIY24" s="187"/>
      <c r="KIZ24" s="187"/>
      <c r="KJA24" s="187"/>
      <c r="KJB24" s="187"/>
      <c r="KJC24" s="187"/>
      <c r="KJD24" s="187"/>
      <c r="KJE24" s="187"/>
      <c r="KJF24" s="187"/>
      <c r="KJG24" s="187"/>
      <c r="KJH24" s="187"/>
      <c r="KJI24" s="187"/>
      <c r="KJJ24" s="187"/>
      <c r="KJK24" s="187"/>
      <c r="KJL24" s="187"/>
      <c r="KJM24" s="187"/>
      <c r="KJN24" s="187"/>
      <c r="KJO24" s="187"/>
      <c r="KJP24" s="187"/>
      <c r="KJQ24" s="187"/>
      <c r="KJR24" s="187"/>
      <c r="KJS24" s="187"/>
      <c r="KJT24" s="187"/>
      <c r="KJU24" s="187"/>
      <c r="KJV24" s="187"/>
      <c r="KJW24" s="187"/>
      <c r="KJX24" s="187"/>
      <c r="KJY24" s="187"/>
      <c r="KJZ24" s="187"/>
      <c r="KKA24" s="187"/>
      <c r="KKB24" s="187"/>
      <c r="KKC24" s="187"/>
      <c r="KKD24" s="187"/>
      <c r="KKE24" s="187"/>
      <c r="KKF24" s="187"/>
      <c r="KKG24" s="187"/>
      <c r="KKH24" s="187"/>
      <c r="KKI24" s="187"/>
      <c r="KKJ24" s="187"/>
      <c r="KKK24" s="187"/>
      <c r="KKL24" s="187"/>
      <c r="KKM24" s="187"/>
      <c r="KKN24" s="187"/>
      <c r="KKO24" s="187"/>
      <c r="KKP24" s="187"/>
      <c r="KKQ24" s="187"/>
      <c r="KKR24" s="187"/>
      <c r="KKS24" s="187"/>
      <c r="KKT24" s="187"/>
      <c r="KKU24" s="187"/>
      <c r="KKV24" s="187"/>
      <c r="KKW24" s="187"/>
      <c r="KKX24" s="187"/>
      <c r="KKY24" s="187"/>
      <c r="KKZ24" s="187"/>
      <c r="KLA24" s="187"/>
      <c r="KLB24" s="187"/>
      <c r="KLC24" s="187"/>
      <c r="KLD24" s="187"/>
      <c r="KLE24" s="187"/>
      <c r="KLF24" s="187"/>
      <c r="KLG24" s="187"/>
      <c r="KLH24" s="187"/>
      <c r="KLI24" s="187"/>
      <c r="KLJ24" s="187"/>
      <c r="KLK24" s="187"/>
      <c r="KLL24" s="187"/>
      <c r="KLM24" s="187"/>
      <c r="KLN24" s="187"/>
      <c r="KLO24" s="187"/>
      <c r="KLP24" s="187"/>
      <c r="KLQ24" s="187"/>
      <c r="KLR24" s="187"/>
      <c r="KLS24" s="187"/>
      <c r="KLT24" s="187"/>
      <c r="KLU24" s="187"/>
      <c r="KLV24" s="187"/>
      <c r="KLW24" s="187"/>
      <c r="KLX24" s="187"/>
      <c r="KLY24" s="187"/>
      <c r="KLZ24" s="187"/>
      <c r="KMA24" s="187"/>
      <c r="KMB24" s="187"/>
      <c r="KMC24" s="187"/>
      <c r="KMD24" s="187"/>
      <c r="KME24" s="187"/>
      <c r="KMF24" s="187"/>
      <c r="KMG24" s="187"/>
      <c r="KMH24" s="187"/>
      <c r="KMI24" s="187"/>
      <c r="KMJ24" s="187"/>
      <c r="KMK24" s="187"/>
      <c r="KML24" s="187"/>
      <c r="KMM24" s="187"/>
      <c r="KMN24" s="187"/>
      <c r="KMO24" s="187"/>
      <c r="KMP24" s="187"/>
      <c r="KMQ24" s="187"/>
      <c r="KMR24" s="187"/>
      <c r="KMS24" s="187"/>
      <c r="KMT24" s="187"/>
      <c r="KMU24" s="187"/>
      <c r="KMV24" s="187"/>
      <c r="KMW24" s="187"/>
      <c r="KMX24" s="187"/>
      <c r="KMY24" s="187"/>
      <c r="KMZ24" s="187"/>
      <c r="KNA24" s="187"/>
      <c r="KNB24" s="187"/>
      <c r="KNC24" s="187"/>
      <c r="KND24" s="187"/>
      <c r="KNE24" s="187"/>
      <c r="KNF24" s="187"/>
      <c r="KNG24" s="187"/>
      <c r="KNH24" s="187"/>
      <c r="KNI24" s="187"/>
      <c r="KNJ24" s="187"/>
      <c r="KNK24" s="187"/>
      <c r="KNL24" s="187"/>
      <c r="KNM24" s="187"/>
      <c r="KNN24" s="187"/>
      <c r="KNO24" s="187"/>
      <c r="KNP24" s="187"/>
      <c r="KNQ24" s="187"/>
      <c r="KNR24" s="187"/>
      <c r="KNS24" s="187"/>
      <c r="KNT24" s="187"/>
      <c r="KNU24" s="187"/>
      <c r="KNV24" s="187"/>
      <c r="KNW24" s="187"/>
      <c r="KNX24" s="187"/>
      <c r="KNY24" s="187"/>
      <c r="KNZ24" s="187"/>
      <c r="KOA24" s="187"/>
      <c r="KOB24" s="187"/>
      <c r="KOC24" s="187"/>
      <c r="KOD24" s="187"/>
      <c r="KOE24" s="187"/>
      <c r="KOF24" s="187"/>
      <c r="KOG24" s="187"/>
      <c r="KOH24" s="187"/>
      <c r="KOI24" s="187"/>
      <c r="KOJ24" s="187"/>
      <c r="KOK24" s="187"/>
      <c r="KOL24" s="187"/>
      <c r="KOM24" s="187"/>
      <c r="KON24" s="187"/>
      <c r="KOO24" s="187"/>
      <c r="KOP24" s="187"/>
      <c r="KOQ24" s="187"/>
      <c r="KOR24" s="187"/>
      <c r="KOS24" s="187"/>
      <c r="KOT24" s="187"/>
      <c r="KOU24" s="187"/>
      <c r="KOV24" s="187"/>
      <c r="KOW24" s="187"/>
      <c r="KOX24" s="187"/>
      <c r="KOY24" s="187"/>
      <c r="KOZ24" s="187"/>
      <c r="KPA24" s="187"/>
      <c r="KPB24" s="187"/>
      <c r="KPC24" s="187"/>
      <c r="KPD24" s="187"/>
      <c r="KPE24" s="187"/>
      <c r="KPF24" s="187"/>
      <c r="KPG24" s="187"/>
      <c r="KPH24" s="187"/>
      <c r="KPI24" s="187"/>
      <c r="KPJ24" s="187"/>
      <c r="KPK24" s="187"/>
      <c r="KPL24" s="187"/>
      <c r="KPM24" s="187"/>
      <c r="KPN24" s="187"/>
      <c r="KPO24" s="187"/>
      <c r="KPP24" s="187"/>
      <c r="KPQ24" s="187"/>
      <c r="KPR24" s="187"/>
      <c r="KPS24" s="187"/>
      <c r="KPT24" s="187"/>
      <c r="KPU24" s="187"/>
      <c r="KPV24" s="187"/>
      <c r="KPW24" s="187"/>
      <c r="KPX24" s="187"/>
      <c r="KPY24" s="187"/>
      <c r="KPZ24" s="187"/>
      <c r="KQA24" s="187"/>
      <c r="KQB24" s="187"/>
      <c r="KQC24" s="187"/>
      <c r="KQD24" s="187"/>
      <c r="KQE24" s="187"/>
      <c r="KQF24" s="187"/>
      <c r="KQG24" s="187"/>
      <c r="KQH24" s="187"/>
      <c r="KQI24" s="187"/>
      <c r="KQJ24" s="187"/>
      <c r="KQK24" s="187"/>
      <c r="KQL24" s="187"/>
      <c r="KQM24" s="187"/>
      <c r="KQN24" s="187"/>
      <c r="KQO24" s="187"/>
      <c r="KQP24" s="187"/>
      <c r="KQQ24" s="187"/>
      <c r="KQR24" s="187"/>
      <c r="KQS24" s="187"/>
      <c r="KQT24" s="187"/>
      <c r="KQU24" s="187"/>
      <c r="KQV24" s="187"/>
      <c r="KQW24" s="187"/>
      <c r="KQX24" s="187"/>
      <c r="KQY24" s="187"/>
      <c r="KQZ24" s="187"/>
      <c r="KRA24" s="187"/>
      <c r="KRB24" s="187"/>
      <c r="KRC24" s="187"/>
      <c r="KRD24" s="187"/>
      <c r="KRE24" s="187"/>
      <c r="KRF24" s="187"/>
      <c r="KRG24" s="187"/>
      <c r="KRH24" s="187"/>
      <c r="KRI24" s="187"/>
      <c r="KRJ24" s="187"/>
      <c r="KRK24" s="187"/>
      <c r="KRL24" s="187"/>
      <c r="KRM24" s="187"/>
      <c r="KRN24" s="187"/>
      <c r="KRO24" s="187"/>
      <c r="KRP24" s="187"/>
      <c r="KRQ24" s="187"/>
      <c r="KRR24" s="187"/>
      <c r="KRS24" s="187"/>
      <c r="KRT24" s="187"/>
      <c r="KRU24" s="187"/>
      <c r="KRV24" s="187"/>
      <c r="KRW24" s="187"/>
      <c r="KRX24" s="187"/>
      <c r="KRY24" s="187"/>
      <c r="KRZ24" s="187"/>
      <c r="KSA24" s="187"/>
      <c r="KSB24" s="187"/>
      <c r="KSC24" s="187"/>
      <c r="KSD24" s="187"/>
      <c r="KSE24" s="187"/>
      <c r="KSF24" s="187"/>
      <c r="KSG24" s="187"/>
      <c r="KSH24" s="187"/>
      <c r="KSI24" s="187"/>
      <c r="KSJ24" s="187"/>
      <c r="KSK24" s="187"/>
      <c r="KSL24" s="187"/>
      <c r="KSM24" s="187"/>
      <c r="KSN24" s="187"/>
      <c r="KSO24" s="187"/>
      <c r="KSP24" s="187"/>
      <c r="KSQ24" s="187"/>
      <c r="KSR24" s="187"/>
      <c r="KSS24" s="187"/>
      <c r="KST24" s="187"/>
      <c r="KSU24" s="187"/>
      <c r="KSV24" s="187"/>
      <c r="KSW24" s="187"/>
      <c r="KSX24" s="187"/>
      <c r="KSY24" s="187"/>
      <c r="KSZ24" s="187"/>
      <c r="KTA24" s="187"/>
      <c r="KTB24" s="187"/>
      <c r="KTC24" s="187"/>
      <c r="KTD24" s="187"/>
      <c r="KTE24" s="187"/>
      <c r="KTF24" s="187"/>
      <c r="KTG24" s="187"/>
      <c r="KTH24" s="187"/>
      <c r="KTI24" s="187"/>
      <c r="KTJ24" s="187"/>
      <c r="KTK24" s="187"/>
      <c r="KTL24" s="187"/>
      <c r="KTM24" s="187"/>
      <c r="KTN24" s="187"/>
      <c r="KTO24" s="187"/>
      <c r="KTP24" s="187"/>
      <c r="KTQ24" s="187"/>
      <c r="KTR24" s="187"/>
      <c r="KTS24" s="187"/>
      <c r="KTT24" s="187"/>
      <c r="KTU24" s="187"/>
      <c r="KTV24" s="187"/>
      <c r="KTW24" s="187"/>
      <c r="KTX24" s="187"/>
      <c r="KTY24" s="187"/>
      <c r="KTZ24" s="187"/>
      <c r="KUA24" s="187"/>
      <c r="KUB24" s="187"/>
      <c r="KUC24" s="187"/>
      <c r="KUD24" s="187"/>
      <c r="KUE24" s="187"/>
      <c r="KUF24" s="187"/>
      <c r="KUG24" s="187"/>
      <c r="KUH24" s="187"/>
      <c r="KUI24" s="187"/>
      <c r="KUJ24" s="187"/>
      <c r="KUK24" s="187"/>
      <c r="KUL24" s="187"/>
      <c r="KUM24" s="187"/>
      <c r="KUN24" s="187"/>
      <c r="KUO24" s="187"/>
      <c r="KUP24" s="187"/>
      <c r="KUQ24" s="187"/>
      <c r="KUR24" s="187"/>
      <c r="KUS24" s="187"/>
      <c r="KUT24" s="187"/>
      <c r="KUU24" s="187"/>
      <c r="KUV24" s="187"/>
      <c r="KUW24" s="187"/>
      <c r="KUX24" s="187"/>
      <c r="KUY24" s="187"/>
      <c r="KUZ24" s="187"/>
      <c r="KVA24" s="187"/>
      <c r="KVB24" s="187"/>
      <c r="KVC24" s="187"/>
      <c r="KVD24" s="187"/>
      <c r="KVE24" s="187"/>
      <c r="KVF24" s="187"/>
      <c r="KVG24" s="187"/>
      <c r="KVH24" s="187"/>
      <c r="KVI24" s="187"/>
      <c r="KVJ24" s="187"/>
      <c r="KVK24" s="187"/>
      <c r="KVL24" s="187"/>
      <c r="KVM24" s="187"/>
      <c r="KVN24" s="187"/>
      <c r="KVO24" s="187"/>
      <c r="KVP24" s="187"/>
      <c r="KVQ24" s="187"/>
      <c r="KVR24" s="187"/>
      <c r="KVS24" s="187"/>
      <c r="KVT24" s="187"/>
      <c r="KVU24" s="187"/>
      <c r="KVV24" s="187"/>
      <c r="KVW24" s="187"/>
      <c r="KVX24" s="187"/>
      <c r="KVY24" s="187"/>
      <c r="KVZ24" s="187"/>
      <c r="KWA24" s="187"/>
      <c r="KWB24" s="187"/>
      <c r="KWC24" s="187"/>
      <c r="KWD24" s="187"/>
      <c r="KWE24" s="187"/>
      <c r="KWF24" s="187"/>
      <c r="KWG24" s="187"/>
      <c r="KWH24" s="187"/>
      <c r="KWI24" s="187"/>
      <c r="KWJ24" s="187"/>
      <c r="KWK24" s="187"/>
      <c r="KWL24" s="187"/>
      <c r="KWM24" s="187"/>
      <c r="KWN24" s="187"/>
      <c r="KWO24" s="187"/>
      <c r="KWP24" s="187"/>
      <c r="KWQ24" s="187"/>
      <c r="KWR24" s="187"/>
      <c r="KWS24" s="187"/>
      <c r="KWT24" s="187"/>
      <c r="KWU24" s="187"/>
      <c r="KWV24" s="187"/>
      <c r="KWW24" s="187"/>
      <c r="KWX24" s="187"/>
      <c r="KWY24" s="187"/>
      <c r="KWZ24" s="187"/>
      <c r="KXA24" s="187"/>
      <c r="KXB24" s="187"/>
      <c r="KXC24" s="187"/>
      <c r="KXD24" s="187"/>
      <c r="KXE24" s="187"/>
      <c r="KXF24" s="187"/>
      <c r="KXG24" s="187"/>
      <c r="KXH24" s="187"/>
      <c r="KXI24" s="187"/>
      <c r="KXJ24" s="187"/>
      <c r="KXK24" s="187"/>
      <c r="KXL24" s="187"/>
      <c r="KXM24" s="187"/>
      <c r="KXN24" s="187"/>
      <c r="KXO24" s="187"/>
      <c r="KXP24" s="187"/>
      <c r="KXQ24" s="187"/>
      <c r="KXR24" s="187"/>
      <c r="KXS24" s="187"/>
      <c r="KXT24" s="187"/>
      <c r="KXU24" s="187"/>
      <c r="KXV24" s="187"/>
      <c r="KXW24" s="187"/>
      <c r="KXX24" s="187"/>
      <c r="KXY24" s="187"/>
      <c r="KXZ24" s="187"/>
      <c r="KYA24" s="187"/>
      <c r="KYB24" s="187"/>
      <c r="KYC24" s="187"/>
      <c r="KYD24" s="187"/>
      <c r="KYE24" s="187"/>
      <c r="KYF24" s="187"/>
      <c r="KYG24" s="187"/>
      <c r="KYH24" s="187"/>
      <c r="KYI24" s="187"/>
      <c r="KYJ24" s="187"/>
      <c r="KYK24" s="187"/>
      <c r="KYL24" s="187"/>
      <c r="KYM24" s="187"/>
      <c r="KYN24" s="187"/>
      <c r="KYO24" s="187"/>
      <c r="KYP24" s="187"/>
      <c r="KYQ24" s="187"/>
      <c r="KYR24" s="187"/>
      <c r="KYS24" s="187"/>
      <c r="KYT24" s="187"/>
      <c r="KYU24" s="187"/>
      <c r="KYV24" s="187"/>
      <c r="KYW24" s="187"/>
      <c r="KYX24" s="187"/>
      <c r="KYY24" s="187"/>
      <c r="KYZ24" s="187"/>
      <c r="KZA24" s="187"/>
      <c r="KZB24" s="187"/>
      <c r="KZC24" s="187"/>
      <c r="KZD24" s="187"/>
      <c r="KZE24" s="187"/>
      <c r="KZF24" s="187"/>
      <c r="KZG24" s="187"/>
      <c r="KZH24" s="187"/>
      <c r="KZI24" s="187"/>
      <c r="KZJ24" s="187"/>
      <c r="KZK24" s="187"/>
      <c r="KZL24" s="187"/>
      <c r="KZM24" s="187"/>
      <c r="KZN24" s="187"/>
      <c r="KZO24" s="187"/>
      <c r="KZP24" s="187"/>
      <c r="KZQ24" s="187"/>
      <c r="KZR24" s="187"/>
      <c r="KZS24" s="187"/>
      <c r="KZT24" s="187"/>
      <c r="KZU24" s="187"/>
      <c r="KZV24" s="187"/>
      <c r="KZW24" s="187"/>
      <c r="KZX24" s="187"/>
      <c r="KZY24" s="187"/>
      <c r="KZZ24" s="187"/>
      <c r="LAA24" s="187"/>
      <c r="LAB24" s="187"/>
      <c r="LAC24" s="187"/>
      <c r="LAD24" s="187"/>
      <c r="LAE24" s="187"/>
      <c r="LAF24" s="187"/>
      <c r="LAG24" s="187"/>
      <c r="LAH24" s="187"/>
      <c r="LAI24" s="187"/>
      <c r="LAJ24" s="187"/>
      <c r="LAK24" s="187"/>
      <c r="LAL24" s="187"/>
      <c r="LAM24" s="187"/>
      <c r="LAN24" s="187"/>
      <c r="LAO24" s="187"/>
      <c r="LAP24" s="187"/>
      <c r="LAQ24" s="187"/>
      <c r="LAR24" s="187"/>
      <c r="LAS24" s="187"/>
      <c r="LAT24" s="187"/>
      <c r="LAU24" s="187"/>
      <c r="LAV24" s="187"/>
      <c r="LAW24" s="187"/>
      <c r="LAX24" s="187"/>
      <c r="LAY24" s="187"/>
      <c r="LAZ24" s="187"/>
      <c r="LBA24" s="187"/>
      <c r="LBB24" s="187"/>
      <c r="LBC24" s="187"/>
      <c r="LBD24" s="187"/>
      <c r="LBE24" s="187"/>
      <c r="LBF24" s="187"/>
      <c r="LBG24" s="187"/>
      <c r="LBH24" s="187"/>
      <c r="LBI24" s="187"/>
      <c r="LBJ24" s="187"/>
      <c r="LBK24" s="187"/>
      <c r="LBL24" s="187"/>
      <c r="LBM24" s="187"/>
      <c r="LBN24" s="187"/>
      <c r="LBO24" s="187"/>
      <c r="LBP24" s="187"/>
      <c r="LBQ24" s="187"/>
      <c r="LBR24" s="187"/>
      <c r="LBS24" s="187"/>
      <c r="LBT24" s="187"/>
      <c r="LBU24" s="187"/>
      <c r="LBV24" s="187"/>
      <c r="LBW24" s="187"/>
      <c r="LBX24" s="187"/>
      <c r="LBY24" s="187"/>
      <c r="LBZ24" s="187"/>
      <c r="LCA24" s="187"/>
      <c r="LCB24" s="187"/>
      <c r="LCC24" s="187"/>
      <c r="LCD24" s="187"/>
      <c r="LCE24" s="187"/>
      <c r="LCF24" s="187"/>
      <c r="LCG24" s="187"/>
      <c r="LCH24" s="187"/>
      <c r="LCI24" s="187"/>
      <c r="LCJ24" s="187"/>
      <c r="LCK24" s="187"/>
      <c r="LCL24" s="187"/>
      <c r="LCM24" s="187"/>
      <c r="LCN24" s="187"/>
      <c r="LCO24" s="187"/>
      <c r="LCP24" s="187"/>
      <c r="LCQ24" s="187"/>
      <c r="LCR24" s="187"/>
      <c r="LCS24" s="187"/>
      <c r="LCT24" s="187"/>
      <c r="LCU24" s="187"/>
      <c r="LCV24" s="187"/>
      <c r="LCW24" s="187"/>
      <c r="LCX24" s="187"/>
      <c r="LCY24" s="187"/>
      <c r="LCZ24" s="187"/>
      <c r="LDA24" s="187"/>
      <c r="LDB24" s="187"/>
      <c r="LDC24" s="187"/>
      <c r="LDD24" s="187"/>
      <c r="LDE24" s="187"/>
      <c r="LDF24" s="187"/>
      <c r="LDG24" s="187"/>
      <c r="LDH24" s="187"/>
      <c r="LDI24" s="187"/>
      <c r="LDJ24" s="187"/>
      <c r="LDK24" s="187"/>
      <c r="LDL24" s="187"/>
      <c r="LDM24" s="187"/>
      <c r="LDN24" s="187"/>
      <c r="LDO24" s="187"/>
      <c r="LDP24" s="187"/>
      <c r="LDQ24" s="187"/>
      <c r="LDR24" s="187"/>
      <c r="LDS24" s="187"/>
      <c r="LDT24" s="187"/>
      <c r="LDU24" s="187"/>
      <c r="LDV24" s="187"/>
      <c r="LDW24" s="187"/>
      <c r="LDX24" s="187"/>
      <c r="LDY24" s="187"/>
      <c r="LDZ24" s="187"/>
      <c r="LEA24" s="187"/>
      <c r="LEB24" s="187"/>
      <c r="LEC24" s="187"/>
      <c r="LED24" s="187"/>
      <c r="LEE24" s="187"/>
      <c r="LEF24" s="187"/>
      <c r="LEG24" s="187"/>
      <c r="LEH24" s="187"/>
      <c r="LEI24" s="187"/>
      <c r="LEJ24" s="187"/>
      <c r="LEK24" s="187"/>
      <c r="LEL24" s="187"/>
      <c r="LEM24" s="187"/>
      <c r="LEN24" s="187"/>
      <c r="LEO24" s="187"/>
      <c r="LEP24" s="187"/>
      <c r="LEQ24" s="187"/>
      <c r="LER24" s="187"/>
      <c r="LES24" s="187"/>
      <c r="LET24" s="187"/>
      <c r="LEU24" s="187"/>
      <c r="LEV24" s="187"/>
      <c r="LEW24" s="187"/>
      <c r="LEX24" s="187"/>
      <c r="LEY24" s="187"/>
      <c r="LEZ24" s="187"/>
      <c r="LFA24" s="187"/>
      <c r="LFB24" s="187"/>
      <c r="LFC24" s="187"/>
      <c r="LFD24" s="187"/>
      <c r="LFE24" s="187"/>
      <c r="LFF24" s="187"/>
      <c r="LFG24" s="187"/>
      <c r="LFH24" s="187"/>
      <c r="LFI24" s="187"/>
      <c r="LFJ24" s="187"/>
      <c r="LFK24" s="187"/>
      <c r="LFL24" s="187"/>
      <c r="LFM24" s="187"/>
      <c r="LFN24" s="187"/>
      <c r="LFO24" s="187"/>
      <c r="LFP24" s="187"/>
      <c r="LFQ24" s="187"/>
      <c r="LFR24" s="187"/>
      <c r="LFS24" s="187"/>
      <c r="LFT24" s="187"/>
      <c r="LFU24" s="187"/>
      <c r="LFV24" s="187"/>
      <c r="LFW24" s="187"/>
      <c r="LFX24" s="187"/>
      <c r="LFY24" s="187"/>
      <c r="LFZ24" s="187"/>
      <c r="LGA24" s="187"/>
      <c r="LGB24" s="187"/>
      <c r="LGC24" s="187"/>
      <c r="LGD24" s="187"/>
      <c r="LGE24" s="187"/>
      <c r="LGF24" s="187"/>
      <c r="LGG24" s="187"/>
      <c r="LGH24" s="187"/>
      <c r="LGI24" s="187"/>
      <c r="LGJ24" s="187"/>
      <c r="LGK24" s="187"/>
      <c r="LGL24" s="187"/>
      <c r="LGM24" s="187"/>
      <c r="LGN24" s="187"/>
      <c r="LGO24" s="187"/>
      <c r="LGP24" s="187"/>
      <c r="LGQ24" s="187"/>
      <c r="LGR24" s="187"/>
      <c r="LGS24" s="187"/>
      <c r="LGT24" s="187"/>
      <c r="LGU24" s="187"/>
      <c r="LGV24" s="187"/>
      <c r="LGW24" s="187"/>
      <c r="LGX24" s="187"/>
      <c r="LGY24" s="187"/>
      <c r="LGZ24" s="187"/>
      <c r="LHA24" s="187"/>
      <c r="LHB24" s="187"/>
      <c r="LHC24" s="187"/>
      <c r="LHD24" s="187"/>
      <c r="LHE24" s="187"/>
      <c r="LHF24" s="187"/>
      <c r="LHG24" s="187"/>
      <c r="LHH24" s="187"/>
      <c r="LHI24" s="187"/>
      <c r="LHJ24" s="187"/>
      <c r="LHK24" s="187"/>
      <c r="LHL24" s="187"/>
      <c r="LHM24" s="187"/>
      <c r="LHN24" s="187"/>
      <c r="LHO24" s="187"/>
      <c r="LHP24" s="187"/>
      <c r="LHQ24" s="187"/>
      <c r="LHR24" s="187"/>
      <c r="LHS24" s="187"/>
      <c r="LHT24" s="187"/>
      <c r="LHU24" s="187"/>
      <c r="LHV24" s="187"/>
      <c r="LHW24" s="187"/>
      <c r="LHX24" s="187"/>
      <c r="LHY24" s="187"/>
      <c r="LHZ24" s="187"/>
      <c r="LIA24" s="187"/>
      <c r="LIB24" s="187"/>
      <c r="LIC24" s="187"/>
      <c r="LID24" s="187"/>
      <c r="LIE24" s="187"/>
      <c r="LIF24" s="187"/>
      <c r="LIG24" s="187"/>
      <c r="LIH24" s="187"/>
      <c r="LII24" s="187"/>
      <c r="LIJ24" s="187"/>
      <c r="LIK24" s="187"/>
      <c r="LIL24" s="187"/>
      <c r="LIM24" s="187"/>
      <c r="LIN24" s="187"/>
      <c r="LIO24" s="187"/>
      <c r="LIP24" s="187"/>
      <c r="LIQ24" s="187"/>
      <c r="LIR24" s="187"/>
      <c r="LIS24" s="187"/>
      <c r="LIT24" s="187"/>
      <c r="LIU24" s="187"/>
      <c r="LIV24" s="187"/>
      <c r="LIW24" s="187"/>
      <c r="LIX24" s="187"/>
      <c r="LIY24" s="187"/>
      <c r="LIZ24" s="187"/>
      <c r="LJA24" s="187"/>
      <c r="LJB24" s="187"/>
      <c r="LJC24" s="187"/>
      <c r="LJD24" s="187"/>
      <c r="LJE24" s="187"/>
      <c r="LJF24" s="187"/>
      <c r="LJG24" s="187"/>
      <c r="LJH24" s="187"/>
      <c r="LJI24" s="187"/>
      <c r="LJJ24" s="187"/>
      <c r="LJK24" s="187"/>
      <c r="LJL24" s="187"/>
      <c r="LJM24" s="187"/>
      <c r="LJN24" s="187"/>
      <c r="LJO24" s="187"/>
      <c r="LJP24" s="187"/>
      <c r="LJQ24" s="187"/>
      <c r="LJR24" s="187"/>
      <c r="LJS24" s="187"/>
      <c r="LJT24" s="187"/>
      <c r="LJU24" s="187"/>
      <c r="LJV24" s="187"/>
      <c r="LJW24" s="187"/>
      <c r="LJX24" s="187"/>
      <c r="LJY24" s="187"/>
      <c r="LJZ24" s="187"/>
      <c r="LKA24" s="187"/>
      <c r="LKB24" s="187"/>
      <c r="LKC24" s="187"/>
      <c r="LKD24" s="187"/>
      <c r="LKE24" s="187"/>
      <c r="LKF24" s="187"/>
      <c r="LKG24" s="187"/>
      <c r="LKH24" s="187"/>
      <c r="LKI24" s="187"/>
      <c r="LKJ24" s="187"/>
      <c r="LKK24" s="187"/>
      <c r="LKL24" s="187"/>
      <c r="LKM24" s="187"/>
      <c r="LKN24" s="187"/>
      <c r="LKO24" s="187"/>
      <c r="LKP24" s="187"/>
      <c r="LKQ24" s="187"/>
      <c r="LKR24" s="187"/>
      <c r="LKS24" s="187"/>
      <c r="LKT24" s="187"/>
      <c r="LKU24" s="187"/>
      <c r="LKV24" s="187"/>
      <c r="LKW24" s="187"/>
      <c r="LKX24" s="187"/>
      <c r="LKY24" s="187"/>
      <c r="LKZ24" s="187"/>
      <c r="LLA24" s="187"/>
      <c r="LLB24" s="187"/>
      <c r="LLC24" s="187"/>
      <c r="LLD24" s="187"/>
      <c r="LLE24" s="187"/>
      <c r="LLF24" s="187"/>
      <c r="LLG24" s="187"/>
      <c r="LLH24" s="187"/>
      <c r="LLI24" s="187"/>
      <c r="LLJ24" s="187"/>
      <c r="LLK24" s="187"/>
      <c r="LLL24" s="187"/>
      <c r="LLM24" s="187"/>
      <c r="LLN24" s="187"/>
      <c r="LLO24" s="187"/>
      <c r="LLP24" s="187"/>
      <c r="LLQ24" s="187"/>
      <c r="LLR24" s="187"/>
      <c r="LLS24" s="187"/>
      <c r="LLT24" s="187"/>
      <c r="LLU24" s="187"/>
      <c r="LLV24" s="187"/>
      <c r="LLW24" s="187"/>
      <c r="LLX24" s="187"/>
      <c r="LLY24" s="187"/>
      <c r="LLZ24" s="187"/>
      <c r="LMA24" s="187"/>
      <c r="LMB24" s="187"/>
      <c r="LMC24" s="187"/>
      <c r="LMD24" s="187"/>
      <c r="LME24" s="187"/>
      <c r="LMF24" s="187"/>
      <c r="LMG24" s="187"/>
      <c r="LMH24" s="187"/>
      <c r="LMI24" s="187"/>
      <c r="LMJ24" s="187"/>
      <c r="LMK24" s="187"/>
      <c r="LML24" s="187"/>
      <c r="LMM24" s="187"/>
      <c r="LMN24" s="187"/>
      <c r="LMO24" s="187"/>
      <c r="LMP24" s="187"/>
      <c r="LMQ24" s="187"/>
      <c r="LMR24" s="187"/>
      <c r="LMS24" s="187"/>
      <c r="LMT24" s="187"/>
      <c r="LMU24" s="187"/>
      <c r="LMV24" s="187"/>
      <c r="LMW24" s="187"/>
      <c r="LMX24" s="187"/>
      <c r="LMY24" s="187"/>
      <c r="LMZ24" s="187"/>
      <c r="LNA24" s="187"/>
      <c r="LNB24" s="187"/>
      <c r="LNC24" s="187"/>
      <c r="LND24" s="187"/>
      <c r="LNE24" s="187"/>
      <c r="LNF24" s="187"/>
      <c r="LNG24" s="187"/>
      <c r="LNH24" s="187"/>
      <c r="LNI24" s="187"/>
      <c r="LNJ24" s="187"/>
      <c r="LNK24" s="187"/>
      <c r="LNL24" s="187"/>
      <c r="LNM24" s="187"/>
      <c r="LNN24" s="187"/>
      <c r="LNO24" s="187"/>
      <c r="LNP24" s="187"/>
      <c r="LNQ24" s="187"/>
      <c r="LNR24" s="187"/>
      <c r="LNS24" s="187"/>
      <c r="LNT24" s="187"/>
      <c r="LNU24" s="187"/>
      <c r="LNV24" s="187"/>
      <c r="LNW24" s="187"/>
      <c r="LNX24" s="187"/>
      <c r="LNY24" s="187"/>
      <c r="LNZ24" s="187"/>
      <c r="LOA24" s="187"/>
      <c r="LOB24" s="187"/>
      <c r="LOC24" s="187"/>
      <c r="LOD24" s="187"/>
      <c r="LOE24" s="187"/>
      <c r="LOF24" s="187"/>
      <c r="LOG24" s="187"/>
      <c r="LOH24" s="187"/>
      <c r="LOI24" s="187"/>
      <c r="LOJ24" s="187"/>
      <c r="LOK24" s="187"/>
      <c r="LOL24" s="187"/>
      <c r="LOM24" s="187"/>
      <c r="LON24" s="187"/>
      <c r="LOO24" s="187"/>
      <c r="LOP24" s="187"/>
      <c r="LOQ24" s="187"/>
      <c r="LOR24" s="187"/>
      <c r="LOS24" s="187"/>
      <c r="LOT24" s="187"/>
      <c r="LOU24" s="187"/>
      <c r="LOV24" s="187"/>
      <c r="LOW24" s="187"/>
      <c r="LOX24" s="187"/>
      <c r="LOY24" s="187"/>
      <c r="LOZ24" s="187"/>
      <c r="LPA24" s="187"/>
      <c r="LPB24" s="187"/>
      <c r="LPC24" s="187"/>
      <c r="LPD24" s="187"/>
      <c r="LPE24" s="187"/>
      <c r="LPF24" s="187"/>
      <c r="LPG24" s="187"/>
      <c r="LPH24" s="187"/>
      <c r="LPI24" s="187"/>
      <c r="LPJ24" s="187"/>
      <c r="LPK24" s="187"/>
      <c r="LPL24" s="187"/>
      <c r="LPM24" s="187"/>
      <c r="LPN24" s="187"/>
      <c r="LPO24" s="187"/>
      <c r="LPP24" s="187"/>
      <c r="LPQ24" s="187"/>
      <c r="LPR24" s="187"/>
      <c r="LPS24" s="187"/>
      <c r="LPT24" s="187"/>
      <c r="LPU24" s="187"/>
      <c r="LPV24" s="187"/>
      <c r="LPW24" s="187"/>
      <c r="LPX24" s="187"/>
      <c r="LPY24" s="187"/>
      <c r="LPZ24" s="187"/>
      <c r="LQA24" s="187"/>
      <c r="LQB24" s="187"/>
      <c r="LQC24" s="187"/>
      <c r="LQD24" s="187"/>
      <c r="LQE24" s="187"/>
      <c r="LQF24" s="187"/>
      <c r="LQG24" s="187"/>
      <c r="LQH24" s="187"/>
      <c r="LQI24" s="187"/>
      <c r="LQJ24" s="187"/>
      <c r="LQK24" s="187"/>
      <c r="LQL24" s="187"/>
      <c r="LQM24" s="187"/>
      <c r="LQN24" s="187"/>
      <c r="LQO24" s="187"/>
      <c r="LQP24" s="187"/>
      <c r="LQQ24" s="187"/>
      <c r="LQR24" s="187"/>
      <c r="LQS24" s="187"/>
      <c r="LQT24" s="187"/>
      <c r="LQU24" s="187"/>
      <c r="LQV24" s="187"/>
      <c r="LQW24" s="187"/>
      <c r="LQX24" s="187"/>
      <c r="LQY24" s="187"/>
      <c r="LQZ24" s="187"/>
      <c r="LRA24" s="187"/>
      <c r="LRB24" s="187"/>
      <c r="LRC24" s="187"/>
      <c r="LRD24" s="187"/>
      <c r="LRE24" s="187"/>
      <c r="LRF24" s="187"/>
      <c r="LRG24" s="187"/>
      <c r="LRH24" s="187"/>
      <c r="LRI24" s="187"/>
      <c r="LRJ24" s="187"/>
      <c r="LRK24" s="187"/>
      <c r="LRL24" s="187"/>
      <c r="LRM24" s="187"/>
      <c r="LRN24" s="187"/>
      <c r="LRO24" s="187"/>
      <c r="LRP24" s="187"/>
      <c r="LRQ24" s="187"/>
      <c r="LRR24" s="187"/>
      <c r="LRS24" s="187"/>
      <c r="LRT24" s="187"/>
      <c r="LRU24" s="187"/>
      <c r="LRV24" s="187"/>
      <c r="LRW24" s="187"/>
      <c r="LRX24" s="187"/>
      <c r="LRY24" s="187"/>
      <c r="LRZ24" s="187"/>
      <c r="LSA24" s="187"/>
      <c r="LSB24" s="187"/>
      <c r="LSC24" s="187"/>
      <c r="LSD24" s="187"/>
      <c r="LSE24" s="187"/>
      <c r="LSF24" s="187"/>
      <c r="LSG24" s="187"/>
      <c r="LSH24" s="187"/>
      <c r="LSI24" s="187"/>
      <c r="LSJ24" s="187"/>
      <c r="LSK24" s="187"/>
      <c r="LSL24" s="187"/>
      <c r="LSM24" s="187"/>
      <c r="LSN24" s="187"/>
      <c r="LSO24" s="187"/>
      <c r="LSP24" s="187"/>
      <c r="LSQ24" s="187"/>
      <c r="LSR24" s="187"/>
      <c r="LSS24" s="187"/>
      <c r="LST24" s="187"/>
      <c r="LSU24" s="187"/>
      <c r="LSV24" s="187"/>
      <c r="LSW24" s="187"/>
      <c r="LSX24" s="187"/>
      <c r="LSY24" s="187"/>
      <c r="LSZ24" s="187"/>
      <c r="LTA24" s="187"/>
      <c r="LTB24" s="187"/>
      <c r="LTC24" s="187"/>
      <c r="LTD24" s="187"/>
      <c r="LTE24" s="187"/>
      <c r="LTF24" s="187"/>
      <c r="LTG24" s="187"/>
      <c r="LTH24" s="187"/>
      <c r="LTI24" s="187"/>
      <c r="LTJ24" s="187"/>
      <c r="LTK24" s="187"/>
      <c r="LTL24" s="187"/>
      <c r="LTM24" s="187"/>
      <c r="LTN24" s="187"/>
      <c r="LTO24" s="187"/>
      <c r="LTP24" s="187"/>
      <c r="LTQ24" s="187"/>
      <c r="LTR24" s="187"/>
      <c r="LTS24" s="187"/>
      <c r="LTT24" s="187"/>
      <c r="LTU24" s="187"/>
      <c r="LTV24" s="187"/>
      <c r="LTW24" s="187"/>
      <c r="LTX24" s="187"/>
      <c r="LTY24" s="187"/>
      <c r="LTZ24" s="187"/>
      <c r="LUA24" s="187"/>
      <c r="LUB24" s="187"/>
      <c r="LUC24" s="187"/>
      <c r="LUD24" s="187"/>
      <c r="LUE24" s="187"/>
      <c r="LUF24" s="187"/>
      <c r="LUG24" s="187"/>
      <c r="LUH24" s="187"/>
      <c r="LUI24" s="187"/>
      <c r="LUJ24" s="187"/>
      <c r="LUK24" s="187"/>
      <c r="LUL24" s="187"/>
      <c r="LUM24" s="187"/>
      <c r="LUN24" s="187"/>
      <c r="LUO24" s="187"/>
      <c r="LUP24" s="187"/>
      <c r="LUQ24" s="187"/>
      <c r="LUR24" s="187"/>
      <c r="LUS24" s="187"/>
      <c r="LUT24" s="187"/>
      <c r="LUU24" s="187"/>
      <c r="LUV24" s="187"/>
      <c r="LUW24" s="187"/>
      <c r="LUX24" s="187"/>
      <c r="LUY24" s="187"/>
      <c r="LUZ24" s="187"/>
      <c r="LVA24" s="187"/>
      <c r="LVB24" s="187"/>
      <c r="LVC24" s="187"/>
      <c r="LVD24" s="187"/>
      <c r="LVE24" s="187"/>
      <c r="LVF24" s="187"/>
      <c r="LVG24" s="187"/>
      <c r="LVH24" s="187"/>
      <c r="LVI24" s="187"/>
      <c r="LVJ24" s="187"/>
      <c r="LVK24" s="187"/>
      <c r="LVL24" s="187"/>
      <c r="LVM24" s="187"/>
      <c r="LVN24" s="187"/>
      <c r="LVO24" s="187"/>
      <c r="LVP24" s="187"/>
      <c r="LVQ24" s="187"/>
      <c r="LVR24" s="187"/>
      <c r="LVS24" s="187"/>
      <c r="LVT24" s="187"/>
      <c r="LVU24" s="187"/>
      <c r="LVV24" s="187"/>
      <c r="LVW24" s="187"/>
      <c r="LVX24" s="187"/>
      <c r="LVY24" s="187"/>
      <c r="LVZ24" s="187"/>
      <c r="LWA24" s="187"/>
      <c r="LWB24" s="187"/>
      <c r="LWC24" s="187"/>
      <c r="LWD24" s="187"/>
      <c r="LWE24" s="187"/>
      <c r="LWF24" s="187"/>
      <c r="LWG24" s="187"/>
      <c r="LWH24" s="187"/>
      <c r="LWI24" s="187"/>
      <c r="LWJ24" s="187"/>
      <c r="LWK24" s="187"/>
      <c r="LWL24" s="187"/>
      <c r="LWM24" s="187"/>
      <c r="LWN24" s="187"/>
      <c r="LWO24" s="187"/>
      <c r="LWP24" s="187"/>
      <c r="LWQ24" s="187"/>
      <c r="LWR24" s="187"/>
      <c r="LWS24" s="187"/>
      <c r="LWT24" s="187"/>
      <c r="LWU24" s="187"/>
      <c r="LWV24" s="187"/>
      <c r="LWW24" s="187"/>
      <c r="LWX24" s="187"/>
      <c r="LWY24" s="187"/>
      <c r="LWZ24" s="187"/>
      <c r="LXA24" s="187"/>
      <c r="LXB24" s="187"/>
      <c r="LXC24" s="187"/>
      <c r="LXD24" s="187"/>
      <c r="LXE24" s="187"/>
      <c r="LXF24" s="187"/>
      <c r="LXG24" s="187"/>
      <c r="LXH24" s="187"/>
      <c r="LXI24" s="187"/>
      <c r="LXJ24" s="187"/>
      <c r="LXK24" s="187"/>
      <c r="LXL24" s="187"/>
      <c r="LXM24" s="187"/>
      <c r="LXN24" s="187"/>
      <c r="LXO24" s="187"/>
      <c r="LXP24" s="187"/>
      <c r="LXQ24" s="187"/>
      <c r="LXR24" s="187"/>
      <c r="LXS24" s="187"/>
      <c r="LXT24" s="187"/>
      <c r="LXU24" s="187"/>
      <c r="LXV24" s="187"/>
      <c r="LXW24" s="187"/>
      <c r="LXX24" s="187"/>
      <c r="LXY24" s="187"/>
      <c r="LXZ24" s="187"/>
      <c r="LYA24" s="187"/>
      <c r="LYB24" s="187"/>
      <c r="LYC24" s="187"/>
      <c r="LYD24" s="187"/>
      <c r="LYE24" s="187"/>
      <c r="LYF24" s="187"/>
      <c r="LYG24" s="187"/>
      <c r="LYH24" s="187"/>
      <c r="LYI24" s="187"/>
      <c r="LYJ24" s="187"/>
      <c r="LYK24" s="187"/>
      <c r="LYL24" s="187"/>
      <c r="LYM24" s="187"/>
      <c r="LYN24" s="187"/>
      <c r="LYO24" s="187"/>
      <c r="LYP24" s="187"/>
      <c r="LYQ24" s="187"/>
      <c r="LYR24" s="187"/>
      <c r="LYS24" s="187"/>
      <c r="LYT24" s="187"/>
      <c r="LYU24" s="187"/>
      <c r="LYV24" s="187"/>
      <c r="LYW24" s="187"/>
      <c r="LYX24" s="187"/>
      <c r="LYY24" s="187"/>
      <c r="LYZ24" s="187"/>
      <c r="LZA24" s="187"/>
      <c r="LZB24" s="187"/>
      <c r="LZC24" s="187"/>
      <c r="LZD24" s="187"/>
      <c r="LZE24" s="187"/>
      <c r="LZF24" s="187"/>
      <c r="LZG24" s="187"/>
      <c r="LZH24" s="187"/>
      <c r="LZI24" s="187"/>
      <c r="LZJ24" s="187"/>
      <c r="LZK24" s="187"/>
      <c r="LZL24" s="187"/>
      <c r="LZM24" s="187"/>
      <c r="LZN24" s="187"/>
      <c r="LZO24" s="187"/>
      <c r="LZP24" s="187"/>
      <c r="LZQ24" s="187"/>
      <c r="LZR24" s="187"/>
      <c r="LZS24" s="187"/>
      <c r="LZT24" s="187"/>
      <c r="LZU24" s="187"/>
      <c r="LZV24" s="187"/>
      <c r="LZW24" s="187"/>
      <c r="LZX24" s="187"/>
      <c r="LZY24" s="187"/>
      <c r="LZZ24" s="187"/>
      <c r="MAA24" s="187"/>
      <c r="MAB24" s="187"/>
      <c r="MAC24" s="187"/>
      <c r="MAD24" s="187"/>
      <c r="MAE24" s="187"/>
      <c r="MAF24" s="187"/>
      <c r="MAG24" s="187"/>
      <c r="MAH24" s="187"/>
      <c r="MAI24" s="187"/>
      <c r="MAJ24" s="187"/>
      <c r="MAK24" s="187"/>
      <c r="MAL24" s="187"/>
      <c r="MAM24" s="187"/>
      <c r="MAN24" s="187"/>
      <c r="MAO24" s="187"/>
      <c r="MAP24" s="187"/>
      <c r="MAQ24" s="187"/>
      <c r="MAR24" s="187"/>
      <c r="MAS24" s="187"/>
      <c r="MAT24" s="187"/>
      <c r="MAU24" s="187"/>
      <c r="MAV24" s="187"/>
      <c r="MAW24" s="187"/>
      <c r="MAX24" s="187"/>
      <c r="MAY24" s="187"/>
      <c r="MAZ24" s="187"/>
      <c r="MBA24" s="187"/>
      <c r="MBB24" s="187"/>
      <c r="MBC24" s="187"/>
      <c r="MBD24" s="187"/>
      <c r="MBE24" s="187"/>
      <c r="MBF24" s="187"/>
      <c r="MBG24" s="187"/>
      <c r="MBH24" s="187"/>
      <c r="MBI24" s="187"/>
      <c r="MBJ24" s="187"/>
      <c r="MBK24" s="187"/>
      <c r="MBL24" s="187"/>
      <c r="MBM24" s="187"/>
      <c r="MBN24" s="187"/>
      <c r="MBO24" s="187"/>
      <c r="MBP24" s="187"/>
      <c r="MBQ24" s="187"/>
      <c r="MBR24" s="187"/>
      <c r="MBS24" s="187"/>
      <c r="MBT24" s="187"/>
      <c r="MBU24" s="187"/>
      <c r="MBV24" s="187"/>
      <c r="MBW24" s="187"/>
      <c r="MBX24" s="187"/>
      <c r="MBY24" s="187"/>
      <c r="MBZ24" s="187"/>
      <c r="MCA24" s="187"/>
      <c r="MCB24" s="187"/>
      <c r="MCC24" s="187"/>
      <c r="MCD24" s="187"/>
      <c r="MCE24" s="187"/>
      <c r="MCF24" s="187"/>
      <c r="MCG24" s="187"/>
      <c r="MCH24" s="187"/>
      <c r="MCI24" s="187"/>
      <c r="MCJ24" s="187"/>
      <c r="MCK24" s="187"/>
      <c r="MCL24" s="187"/>
      <c r="MCM24" s="187"/>
      <c r="MCN24" s="187"/>
      <c r="MCO24" s="187"/>
      <c r="MCP24" s="187"/>
      <c r="MCQ24" s="187"/>
      <c r="MCR24" s="187"/>
      <c r="MCS24" s="187"/>
      <c r="MCT24" s="187"/>
      <c r="MCU24" s="187"/>
      <c r="MCV24" s="187"/>
      <c r="MCW24" s="187"/>
      <c r="MCX24" s="187"/>
      <c r="MCY24" s="187"/>
      <c r="MCZ24" s="187"/>
      <c r="MDA24" s="187"/>
      <c r="MDB24" s="187"/>
      <c r="MDC24" s="187"/>
      <c r="MDD24" s="187"/>
      <c r="MDE24" s="187"/>
      <c r="MDF24" s="187"/>
      <c r="MDG24" s="187"/>
      <c r="MDH24" s="187"/>
      <c r="MDI24" s="187"/>
      <c r="MDJ24" s="187"/>
      <c r="MDK24" s="187"/>
      <c r="MDL24" s="187"/>
      <c r="MDM24" s="187"/>
      <c r="MDN24" s="187"/>
      <c r="MDO24" s="187"/>
      <c r="MDP24" s="187"/>
      <c r="MDQ24" s="187"/>
      <c r="MDR24" s="187"/>
      <c r="MDS24" s="187"/>
      <c r="MDT24" s="187"/>
      <c r="MDU24" s="187"/>
      <c r="MDV24" s="187"/>
      <c r="MDW24" s="187"/>
      <c r="MDX24" s="187"/>
      <c r="MDY24" s="187"/>
      <c r="MDZ24" s="187"/>
      <c r="MEA24" s="187"/>
      <c r="MEB24" s="187"/>
      <c r="MEC24" s="187"/>
      <c r="MED24" s="187"/>
      <c r="MEE24" s="187"/>
      <c r="MEF24" s="187"/>
      <c r="MEG24" s="187"/>
      <c r="MEH24" s="187"/>
      <c r="MEI24" s="187"/>
      <c r="MEJ24" s="187"/>
      <c r="MEK24" s="187"/>
      <c r="MEL24" s="187"/>
      <c r="MEM24" s="187"/>
      <c r="MEN24" s="187"/>
      <c r="MEO24" s="187"/>
      <c r="MEP24" s="187"/>
      <c r="MEQ24" s="187"/>
      <c r="MER24" s="187"/>
      <c r="MES24" s="187"/>
      <c r="MET24" s="187"/>
      <c r="MEU24" s="187"/>
      <c r="MEV24" s="187"/>
      <c r="MEW24" s="187"/>
      <c r="MEX24" s="187"/>
      <c r="MEY24" s="187"/>
      <c r="MEZ24" s="187"/>
      <c r="MFA24" s="187"/>
      <c r="MFB24" s="187"/>
      <c r="MFC24" s="187"/>
      <c r="MFD24" s="187"/>
      <c r="MFE24" s="187"/>
      <c r="MFF24" s="187"/>
      <c r="MFG24" s="187"/>
      <c r="MFH24" s="187"/>
      <c r="MFI24" s="187"/>
      <c r="MFJ24" s="187"/>
      <c r="MFK24" s="187"/>
      <c r="MFL24" s="187"/>
      <c r="MFM24" s="187"/>
      <c r="MFN24" s="187"/>
      <c r="MFO24" s="187"/>
      <c r="MFP24" s="187"/>
      <c r="MFQ24" s="187"/>
      <c r="MFR24" s="187"/>
      <c r="MFS24" s="187"/>
      <c r="MFT24" s="187"/>
      <c r="MFU24" s="187"/>
      <c r="MFV24" s="187"/>
      <c r="MFW24" s="187"/>
      <c r="MFX24" s="187"/>
      <c r="MFY24" s="187"/>
      <c r="MFZ24" s="187"/>
      <c r="MGA24" s="187"/>
      <c r="MGB24" s="187"/>
      <c r="MGC24" s="187"/>
      <c r="MGD24" s="187"/>
      <c r="MGE24" s="187"/>
      <c r="MGF24" s="187"/>
      <c r="MGG24" s="187"/>
      <c r="MGH24" s="187"/>
      <c r="MGI24" s="187"/>
      <c r="MGJ24" s="187"/>
      <c r="MGK24" s="187"/>
      <c r="MGL24" s="187"/>
      <c r="MGM24" s="187"/>
      <c r="MGN24" s="187"/>
      <c r="MGO24" s="187"/>
      <c r="MGP24" s="187"/>
      <c r="MGQ24" s="187"/>
      <c r="MGR24" s="187"/>
      <c r="MGS24" s="187"/>
      <c r="MGT24" s="187"/>
      <c r="MGU24" s="187"/>
      <c r="MGV24" s="187"/>
      <c r="MGW24" s="187"/>
      <c r="MGX24" s="187"/>
      <c r="MGY24" s="187"/>
      <c r="MGZ24" s="187"/>
      <c r="MHA24" s="187"/>
      <c r="MHB24" s="187"/>
      <c r="MHC24" s="187"/>
      <c r="MHD24" s="187"/>
      <c r="MHE24" s="187"/>
      <c r="MHF24" s="187"/>
      <c r="MHG24" s="187"/>
      <c r="MHH24" s="187"/>
      <c r="MHI24" s="187"/>
      <c r="MHJ24" s="187"/>
      <c r="MHK24" s="187"/>
      <c r="MHL24" s="187"/>
      <c r="MHM24" s="187"/>
      <c r="MHN24" s="187"/>
      <c r="MHO24" s="187"/>
      <c r="MHP24" s="187"/>
      <c r="MHQ24" s="187"/>
      <c r="MHR24" s="187"/>
      <c r="MHS24" s="187"/>
      <c r="MHT24" s="187"/>
      <c r="MHU24" s="187"/>
      <c r="MHV24" s="187"/>
      <c r="MHW24" s="187"/>
      <c r="MHX24" s="187"/>
      <c r="MHY24" s="187"/>
      <c r="MHZ24" s="187"/>
      <c r="MIA24" s="187"/>
      <c r="MIB24" s="187"/>
      <c r="MIC24" s="187"/>
      <c r="MID24" s="187"/>
      <c r="MIE24" s="187"/>
      <c r="MIF24" s="187"/>
      <c r="MIG24" s="187"/>
      <c r="MIH24" s="187"/>
      <c r="MII24" s="187"/>
      <c r="MIJ24" s="187"/>
      <c r="MIK24" s="187"/>
      <c r="MIL24" s="187"/>
      <c r="MIM24" s="187"/>
      <c r="MIN24" s="187"/>
      <c r="MIO24" s="187"/>
      <c r="MIP24" s="187"/>
      <c r="MIQ24" s="187"/>
      <c r="MIR24" s="187"/>
      <c r="MIS24" s="187"/>
      <c r="MIT24" s="187"/>
      <c r="MIU24" s="187"/>
      <c r="MIV24" s="187"/>
      <c r="MIW24" s="187"/>
      <c r="MIX24" s="187"/>
      <c r="MIY24" s="187"/>
      <c r="MIZ24" s="187"/>
      <c r="MJA24" s="187"/>
      <c r="MJB24" s="187"/>
      <c r="MJC24" s="187"/>
      <c r="MJD24" s="187"/>
      <c r="MJE24" s="187"/>
      <c r="MJF24" s="187"/>
      <c r="MJG24" s="187"/>
      <c r="MJH24" s="187"/>
      <c r="MJI24" s="187"/>
      <c r="MJJ24" s="187"/>
      <c r="MJK24" s="187"/>
      <c r="MJL24" s="187"/>
      <c r="MJM24" s="187"/>
      <c r="MJN24" s="187"/>
      <c r="MJO24" s="187"/>
      <c r="MJP24" s="187"/>
      <c r="MJQ24" s="187"/>
      <c r="MJR24" s="187"/>
      <c r="MJS24" s="187"/>
      <c r="MJT24" s="187"/>
      <c r="MJU24" s="187"/>
      <c r="MJV24" s="187"/>
      <c r="MJW24" s="187"/>
      <c r="MJX24" s="187"/>
      <c r="MJY24" s="187"/>
      <c r="MJZ24" s="187"/>
      <c r="MKA24" s="187"/>
      <c r="MKB24" s="187"/>
      <c r="MKC24" s="187"/>
      <c r="MKD24" s="187"/>
      <c r="MKE24" s="187"/>
      <c r="MKF24" s="187"/>
      <c r="MKG24" s="187"/>
      <c r="MKH24" s="187"/>
      <c r="MKI24" s="187"/>
      <c r="MKJ24" s="187"/>
      <c r="MKK24" s="187"/>
      <c r="MKL24" s="187"/>
      <c r="MKM24" s="187"/>
      <c r="MKN24" s="187"/>
      <c r="MKO24" s="187"/>
      <c r="MKP24" s="187"/>
      <c r="MKQ24" s="187"/>
      <c r="MKR24" s="187"/>
      <c r="MKS24" s="187"/>
      <c r="MKT24" s="187"/>
      <c r="MKU24" s="187"/>
      <c r="MKV24" s="187"/>
      <c r="MKW24" s="187"/>
      <c r="MKX24" s="187"/>
      <c r="MKY24" s="187"/>
      <c r="MKZ24" s="187"/>
      <c r="MLA24" s="187"/>
      <c r="MLB24" s="187"/>
      <c r="MLC24" s="187"/>
      <c r="MLD24" s="187"/>
      <c r="MLE24" s="187"/>
      <c r="MLF24" s="187"/>
      <c r="MLG24" s="187"/>
      <c r="MLH24" s="187"/>
      <c r="MLI24" s="187"/>
      <c r="MLJ24" s="187"/>
      <c r="MLK24" s="187"/>
      <c r="MLL24" s="187"/>
      <c r="MLM24" s="187"/>
      <c r="MLN24" s="187"/>
      <c r="MLO24" s="187"/>
      <c r="MLP24" s="187"/>
      <c r="MLQ24" s="187"/>
      <c r="MLR24" s="187"/>
      <c r="MLS24" s="187"/>
      <c r="MLT24" s="187"/>
      <c r="MLU24" s="187"/>
      <c r="MLV24" s="187"/>
      <c r="MLW24" s="187"/>
      <c r="MLX24" s="187"/>
      <c r="MLY24" s="187"/>
      <c r="MLZ24" s="187"/>
      <c r="MMA24" s="187"/>
      <c r="MMB24" s="187"/>
      <c r="MMC24" s="187"/>
      <c r="MMD24" s="187"/>
      <c r="MME24" s="187"/>
      <c r="MMF24" s="187"/>
      <c r="MMG24" s="187"/>
      <c r="MMH24" s="187"/>
      <c r="MMI24" s="187"/>
      <c r="MMJ24" s="187"/>
      <c r="MMK24" s="187"/>
      <c r="MML24" s="187"/>
      <c r="MMM24" s="187"/>
      <c r="MMN24" s="187"/>
      <c r="MMO24" s="187"/>
      <c r="MMP24" s="187"/>
      <c r="MMQ24" s="187"/>
      <c r="MMR24" s="187"/>
      <c r="MMS24" s="187"/>
      <c r="MMT24" s="187"/>
      <c r="MMU24" s="187"/>
      <c r="MMV24" s="187"/>
      <c r="MMW24" s="187"/>
      <c r="MMX24" s="187"/>
      <c r="MMY24" s="187"/>
      <c r="MMZ24" s="187"/>
      <c r="MNA24" s="187"/>
      <c r="MNB24" s="187"/>
      <c r="MNC24" s="187"/>
      <c r="MND24" s="187"/>
      <c r="MNE24" s="187"/>
      <c r="MNF24" s="187"/>
      <c r="MNG24" s="187"/>
      <c r="MNH24" s="187"/>
      <c r="MNI24" s="187"/>
      <c r="MNJ24" s="187"/>
      <c r="MNK24" s="187"/>
      <c r="MNL24" s="187"/>
      <c r="MNM24" s="187"/>
      <c r="MNN24" s="187"/>
      <c r="MNO24" s="187"/>
      <c r="MNP24" s="187"/>
      <c r="MNQ24" s="187"/>
      <c r="MNR24" s="187"/>
      <c r="MNS24" s="187"/>
      <c r="MNT24" s="187"/>
      <c r="MNU24" s="187"/>
      <c r="MNV24" s="187"/>
      <c r="MNW24" s="187"/>
      <c r="MNX24" s="187"/>
      <c r="MNY24" s="187"/>
      <c r="MNZ24" s="187"/>
      <c r="MOA24" s="187"/>
      <c r="MOB24" s="187"/>
      <c r="MOC24" s="187"/>
      <c r="MOD24" s="187"/>
      <c r="MOE24" s="187"/>
      <c r="MOF24" s="187"/>
      <c r="MOG24" s="187"/>
      <c r="MOH24" s="187"/>
      <c r="MOI24" s="187"/>
      <c r="MOJ24" s="187"/>
      <c r="MOK24" s="187"/>
      <c r="MOL24" s="187"/>
      <c r="MOM24" s="187"/>
      <c r="MON24" s="187"/>
      <c r="MOO24" s="187"/>
      <c r="MOP24" s="187"/>
      <c r="MOQ24" s="187"/>
      <c r="MOR24" s="187"/>
      <c r="MOS24" s="187"/>
      <c r="MOT24" s="187"/>
      <c r="MOU24" s="187"/>
      <c r="MOV24" s="187"/>
      <c r="MOW24" s="187"/>
      <c r="MOX24" s="187"/>
      <c r="MOY24" s="187"/>
      <c r="MOZ24" s="187"/>
      <c r="MPA24" s="187"/>
      <c r="MPB24" s="187"/>
      <c r="MPC24" s="187"/>
      <c r="MPD24" s="187"/>
      <c r="MPE24" s="187"/>
      <c r="MPF24" s="187"/>
      <c r="MPG24" s="187"/>
      <c r="MPH24" s="187"/>
      <c r="MPI24" s="187"/>
      <c r="MPJ24" s="187"/>
      <c r="MPK24" s="187"/>
      <c r="MPL24" s="187"/>
      <c r="MPM24" s="187"/>
      <c r="MPN24" s="187"/>
      <c r="MPO24" s="187"/>
      <c r="MPP24" s="187"/>
      <c r="MPQ24" s="187"/>
      <c r="MPR24" s="187"/>
      <c r="MPS24" s="187"/>
      <c r="MPT24" s="187"/>
      <c r="MPU24" s="187"/>
      <c r="MPV24" s="187"/>
      <c r="MPW24" s="187"/>
      <c r="MPX24" s="187"/>
      <c r="MPY24" s="187"/>
      <c r="MPZ24" s="187"/>
      <c r="MQA24" s="187"/>
      <c r="MQB24" s="187"/>
      <c r="MQC24" s="187"/>
      <c r="MQD24" s="187"/>
      <c r="MQE24" s="187"/>
      <c r="MQF24" s="187"/>
      <c r="MQG24" s="187"/>
      <c r="MQH24" s="187"/>
      <c r="MQI24" s="187"/>
      <c r="MQJ24" s="187"/>
      <c r="MQK24" s="187"/>
      <c r="MQL24" s="187"/>
      <c r="MQM24" s="187"/>
      <c r="MQN24" s="187"/>
      <c r="MQO24" s="187"/>
      <c r="MQP24" s="187"/>
      <c r="MQQ24" s="187"/>
      <c r="MQR24" s="187"/>
      <c r="MQS24" s="187"/>
      <c r="MQT24" s="187"/>
      <c r="MQU24" s="187"/>
      <c r="MQV24" s="187"/>
      <c r="MQW24" s="187"/>
      <c r="MQX24" s="187"/>
      <c r="MQY24" s="187"/>
      <c r="MQZ24" s="187"/>
      <c r="MRA24" s="187"/>
      <c r="MRB24" s="187"/>
      <c r="MRC24" s="187"/>
      <c r="MRD24" s="187"/>
      <c r="MRE24" s="187"/>
      <c r="MRF24" s="187"/>
      <c r="MRG24" s="187"/>
      <c r="MRH24" s="187"/>
      <c r="MRI24" s="187"/>
      <c r="MRJ24" s="187"/>
      <c r="MRK24" s="187"/>
      <c r="MRL24" s="187"/>
      <c r="MRM24" s="187"/>
      <c r="MRN24" s="187"/>
      <c r="MRO24" s="187"/>
      <c r="MRP24" s="187"/>
      <c r="MRQ24" s="187"/>
      <c r="MRR24" s="187"/>
      <c r="MRS24" s="187"/>
      <c r="MRT24" s="187"/>
      <c r="MRU24" s="187"/>
      <c r="MRV24" s="187"/>
      <c r="MRW24" s="187"/>
      <c r="MRX24" s="187"/>
      <c r="MRY24" s="187"/>
      <c r="MRZ24" s="187"/>
      <c r="MSA24" s="187"/>
      <c r="MSB24" s="187"/>
      <c r="MSC24" s="187"/>
      <c r="MSD24" s="187"/>
      <c r="MSE24" s="187"/>
      <c r="MSF24" s="187"/>
      <c r="MSG24" s="187"/>
      <c r="MSH24" s="187"/>
      <c r="MSI24" s="187"/>
      <c r="MSJ24" s="187"/>
      <c r="MSK24" s="187"/>
      <c r="MSL24" s="187"/>
      <c r="MSM24" s="187"/>
      <c r="MSN24" s="187"/>
      <c r="MSO24" s="187"/>
      <c r="MSP24" s="187"/>
      <c r="MSQ24" s="187"/>
      <c r="MSR24" s="187"/>
      <c r="MSS24" s="187"/>
      <c r="MST24" s="187"/>
      <c r="MSU24" s="187"/>
      <c r="MSV24" s="187"/>
      <c r="MSW24" s="187"/>
      <c r="MSX24" s="187"/>
      <c r="MSY24" s="187"/>
      <c r="MSZ24" s="187"/>
      <c r="MTA24" s="187"/>
      <c r="MTB24" s="187"/>
      <c r="MTC24" s="187"/>
      <c r="MTD24" s="187"/>
      <c r="MTE24" s="187"/>
      <c r="MTF24" s="187"/>
      <c r="MTG24" s="187"/>
      <c r="MTH24" s="187"/>
      <c r="MTI24" s="187"/>
      <c r="MTJ24" s="187"/>
      <c r="MTK24" s="187"/>
      <c r="MTL24" s="187"/>
      <c r="MTM24" s="187"/>
      <c r="MTN24" s="187"/>
      <c r="MTO24" s="187"/>
      <c r="MTP24" s="187"/>
      <c r="MTQ24" s="187"/>
      <c r="MTR24" s="187"/>
      <c r="MTS24" s="187"/>
      <c r="MTT24" s="187"/>
      <c r="MTU24" s="187"/>
      <c r="MTV24" s="187"/>
      <c r="MTW24" s="187"/>
      <c r="MTX24" s="187"/>
      <c r="MTY24" s="187"/>
      <c r="MTZ24" s="187"/>
      <c r="MUA24" s="187"/>
      <c r="MUB24" s="187"/>
      <c r="MUC24" s="187"/>
      <c r="MUD24" s="187"/>
      <c r="MUE24" s="187"/>
      <c r="MUF24" s="187"/>
      <c r="MUG24" s="187"/>
      <c r="MUH24" s="187"/>
      <c r="MUI24" s="187"/>
      <c r="MUJ24" s="187"/>
      <c r="MUK24" s="187"/>
      <c r="MUL24" s="187"/>
      <c r="MUM24" s="187"/>
      <c r="MUN24" s="187"/>
      <c r="MUO24" s="187"/>
      <c r="MUP24" s="187"/>
      <c r="MUQ24" s="187"/>
      <c r="MUR24" s="187"/>
      <c r="MUS24" s="187"/>
      <c r="MUT24" s="187"/>
      <c r="MUU24" s="187"/>
      <c r="MUV24" s="187"/>
      <c r="MUW24" s="187"/>
      <c r="MUX24" s="187"/>
      <c r="MUY24" s="187"/>
      <c r="MUZ24" s="187"/>
      <c r="MVA24" s="187"/>
      <c r="MVB24" s="187"/>
      <c r="MVC24" s="187"/>
      <c r="MVD24" s="187"/>
      <c r="MVE24" s="187"/>
      <c r="MVF24" s="187"/>
      <c r="MVG24" s="187"/>
      <c r="MVH24" s="187"/>
      <c r="MVI24" s="187"/>
      <c r="MVJ24" s="187"/>
      <c r="MVK24" s="187"/>
      <c r="MVL24" s="187"/>
      <c r="MVM24" s="187"/>
      <c r="MVN24" s="187"/>
      <c r="MVO24" s="187"/>
      <c r="MVP24" s="187"/>
      <c r="MVQ24" s="187"/>
      <c r="MVR24" s="187"/>
      <c r="MVS24" s="187"/>
      <c r="MVT24" s="187"/>
      <c r="MVU24" s="187"/>
      <c r="MVV24" s="187"/>
      <c r="MVW24" s="187"/>
      <c r="MVX24" s="187"/>
      <c r="MVY24" s="187"/>
      <c r="MVZ24" s="187"/>
      <c r="MWA24" s="187"/>
      <c r="MWB24" s="187"/>
      <c r="MWC24" s="187"/>
      <c r="MWD24" s="187"/>
      <c r="MWE24" s="187"/>
      <c r="MWF24" s="187"/>
      <c r="MWG24" s="187"/>
      <c r="MWH24" s="187"/>
      <c r="MWI24" s="187"/>
      <c r="MWJ24" s="187"/>
      <c r="MWK24" s="187"/>
      <c r="MWL24" s="187"/>
      <c r="MWM24" s="187"/>
      <c r="MWN24" s="187"/>
      <c r="MWO24" s="187"/>
      <c r="MWP24" s="187"/>
      <c r="MWQ24" s="187"/>
      <c r="MWR24" s="187"/>
      <c r="MWS24" s="187"/>
      <c r="MWT24" s="187"/>
      <c r="MWU24" s="187"/>
      <c r="MWV24" s="187"/>
      <c r="MWW24" s="187"/>
      <c r="MWX24" s="187"/>
      <c r="MWY24" s="187"/>
      <c r="MWZ24" s="187"/>
      <c r="MXA24" s="187"/>
      <c r="MXB24" s="187"/>
      <c r="MXC24" s="187"/>
      <c r="MXD24" s="187"/>
      <c r="MXE24" s="187"/>
      <c r="MXF24" s="187"/>
      <c r="MXG24" s="187"/>
      <c r="MXH24" s="187"/>
      <c r="MXI24" s="187"/>
      <c r="MXJ24" s="187"/>
      <c r="MXK24" s="187"/>
      <c r="MXL24" s="187"/>
      <c r="MXM24" s="187"/>
      <c r="MXN24" s="187"/>
      <c r="MXO24" s="187"/>
      <c r="MXP24" s="187"/>
      <c r="MXQ24" s="187"/>
      <c r="MXR24" s="187"/>
      <c r="MXS24" s="187"/>
      <c r="MXT24" s="187"/>
      <c r="MXU24" s="187"/>
      <c r="MXV24" s="187"/>
      <c r="MXW24" s="187"/>
      <c r="MXX24" s="187"/>
      <c r="MXY24" s="187"/>
      <c r="MXZ24" s="187"/>
      <c r="MYA24" s="187"/>
      <c r="MYB24" s="187"/>
      <c r="MYC24" s="187"/>
      <c r="MYD24" s="187"/>
      <c r="MYE24" s="187"/>
      <c r="MYF24" s="187"/>
      <c r="MYG24" s="187"/>
      <c r="MYH24" s="187"/>
      <c r="MYI24" s="187"/>
      <c r="MYJ24" s="187"/>
      <c r="MYK24" s="187"/>
      <c r="MYL24" s="187"/>
      <c r="MYM24" s="187"/>
      <c r="MYN24" s="187"/>
      <c r="MYO24" s="187"/>
      <c r="MYP24" s="187"/>
      <c r="MYQ24" s="187"/>
      <c r="MYR24" s="187"/>
      <c r="MYS24" s="187"/>
      <c r="MYT24" s="187"/>
      <c r="MYU24" s="187"/>
      <c r="MYV24" s="187"/>
      <c r="MYW24" s="187"/>
      <c r="MYX24" s="187"/>
      <c r="MYY24" s="187"/>
      <c r="MYZ24" s="187"/>
      <c r="MZA24" s="187"/>
      <c r="MZB24" s="187"/>
      <c r="MZC24" s="187"/>
      <c r="MZD24" s="187"/>
      <c r="MZE24" s="187"/>
      <c r="MZF24" s="187"/>
      <c r="MZG24" s="187"/>
      <c r="MZH24" s="187"/>
      <c r="MZI24" s="187"/>
      <c r="MZJ24" s="187"/>
      <c r="MZK24" s="187"/>
      <c r="MZL24" s="187"/>
      <c r="MZM24" s="187"/>
      <c r="MZN24" s="187"/>
      <c r="MZO24" s="187"/>
      <c r="MZP24" s="187"/>
      <c r="MZQ24" s="187"/>
      <c r="MZR24" s="187"/>
      <c r="MZS24" s="187"/>
      <c r="MZT24" s="187"/>
      <c r="MZU24" s="187"/>
      <c r="MZV24" s="187"/>
      <c r="MZW24" s="187"/>
      <c r="MZX24" s="187"/>
      <c r="MZY24" s="187"/>
      <c r="MZZ24" s="187"/>
      <c r="NAA24" s="187"/>
      <c r="NAB24" s="187"/>
      <c r="NAC24" s="187"/>
      <c r="NAD24" s="187"/>
      <c r="NAE24" s="187"/>
      <c r="NAF24" s="187"/>
      <c r="NAG24" s="187"/>
      <c r="NAH24" s="187"/>
      <c r="NAI24" s="187"/>
      <c r="NAJ24" s="187"/>
      <c r="NAK24" s="187"/>
      <c r="NAL24" s="187"/>
      <c r="NAM24" s="187"/>
      <c r="NAN24" s="187"/>
      <c r="NAO24" s="187"/>
      <c r="NAP24" s="187"/>
      <c r="NAQ24" s="187"/>
      <c r="NAR24" s="187"/>
      <c r="NAS24" s="187"/>
      <c r="NAT24" s="187"/>
      <c r="NAU24" s="187"/>
      <c r="NAV24" s="187"/>
      <c r="NAW24" s="187"/>
      <c r="NAX24" s="187"/>
      <c r="NAY24" s="187"/>
      <c r="NAZ24" s="187"/>
      <c r="NBA24" s="187"/>
      <c r="NBB24" s="187"/>
      <c r="NBC24" s="187"/>
      <c r="NBD24" s="187"/>
      <c r="NBE24" s="187"/>
      <c r="NBF24" s="187"/>
      <c r="NBG24" s="187"/>
      <c r="NBH24" s="187"/>
      <c r="NBI24" s="187"/>
      <c r="NBJ24" s="187"/>
      <c r="NBK24" s="187"/>
      <c r="NBL24" s="187"/>
      <c r="NBM24" s="187"/>
      <c r="NBN24" s="187"/>
      <c r="NBO24" s="187"/>
      <c r="NBP24" s="187"/>
      <c r="NBQ24" s="187"/>
      <c r="NBR24" s="187"/>
      <c r="NBS24" s="187"/>
      <c r="NBT24" s="187"/>
      <c r="NBU24" s="187"/>
      <c r="NBV24" s="187"/>
      <c r="NBW24" s="187"/>
      <c r="NBX24" s="187"/>
      <c r="NBY24" s="187"/>
      <c r="NBZ24" s="187"/>
      <c r="NCA24" s="187"/>
      <c r="NCB24" s="187"/>
      <c r="NCC24" s="187"/>
      <c r="NCD24" s="187"/>
      <c r="NCE24" s="187"/>
      <c r="NCF24" s="187"/>
      <c r="NCG24" s="187"/>
      <c r="NCH24" s="187"/>
      <c r="NCI24" s="187"/>
      <c r="NCJ24" s="187"/>
      <c r="NCK24" s="187"/>
      <c r="NCL24" s="187"/>
      <c r="NCM24" s="187"/>
      <c r="NCN24" s="187"/>
      <c r="NCO24" s="187"/>
      <c r="NCP24" s="187"/>
      <c r="NCQ24" s="187"/>
      <c r="NCR24" s="187"/>
      <c r="NCS24" s="187"/>
      <c r="NCT24" s="187"/>
      <c r="NCU24" s="187"/>
      <c r="NCV24" s="187"/>
      <c r="NCW24" s="187"/>
      <c r="NCX24" s="187"/>
      <c r="NCY24" s="187"/>
      <c r="NCZ24" s="187"/>
      <c r="NDA24" s="187"/>
      <c r="NDB24" s="187"/>
      <c r="NDC24" s="187"/>
      <c r="NDD24" s="187"/>
      <c r="NDE24" s="187"/>
      <c r="NDF24" s="187"/>
      <c r="NDG24" s="187"/>
      <c r="NDH24" s="187"/>
      <c r="NDI24" s="187"/>
      <c r="NDJ24" s="187"/>
      <c r="NDK24" s="187"/>
      <c r="NDL24" s="187"/>
      <c r="NDM24" s="187"/>
      <c r="NDN24" s="187"/>
      <c r="NDO24" s="187"/>
      <c r="NDP24" s="187"/>
      <c r="NDQ24" s="187"/>
      <c r="NDR24" s="187"/>
      <c r="NDS24" s="187"/>
      <c r="NDT24" s="187"/>
      <c r="NDU24" s="187"/>
      <c r="NDV24" s="187"/>
      <c r="NDW24" s="187"/>
      <c r="NDX24" s="187"/>
      <c r="NDY24" s="187"/>
      <c r="NDZ24" s="187"/>
      <c r="NEA24" s="187"/>
      <c r="NEB24" s="187"/>
      <c r="NEC24" s="187"/>
      <c r="NED24" s="187"/>
      <c r="NEE24" s="187"/>
      <c r="NEF24" s="187"/>
      <c r="NEG24" s="187"/>
      <c r="NEH24" s="187"/>
      <c r="NEI24" s="187"/>
      <c r="NEJ24" s="187"/>
      <c r="NEK24" s="187"/>
      <c r="NEL24" s="187"/>
      <c r="NEM24" s="187"/>
      <c r="NEN24" s="187"/>
      <c r="NEO24" s="187"/>
      <c r="NEP24" s="187"/>
      <c r="NEQ24" s="187"/>
      <c r="NER24" s="187"/>
      <c r="NES24" s="187"/>
      <c r="NET24" s="187"/>
      <c r="NEU24" s="187"/>
      <c r="NEV24" s="187"/>
      <c r="NEW24" s="187"/>
      <c r="NEX24" s="187"/>
      <c r="NEY24" s="187"/>
      <c r="NEZ24" s="187"/>
      <c r="NFA24" s="187"/>
      <c r="NFB24" s="187"/>
      <c r="NFC24" s="187"/>
      <c r="NFD24" s="187"/>
      <c r="NFE24" s="187"/>
      <c r="NFF24" s="187"/>
      <c r="NFG24" s="187"/>
      <c r="NFH24" s="187"/>
      <c r="NFI24" s="187"/>
      <c r="NFJ24" s="187"/>
      <c r="NFK24" s="187"/>
      <c r="NFL24" s="187"/>
      <c r="NFM24" s="187"/>
      <c r="NFN24" s="187"/>
      <c r="NFO24" s="187"/>
      <c r="NFP24" s="187"/>
      <c r="NFQ24" s="187"/>
      <c r="NFR24" s="187"/>
      <c r="NFS24" s="187"/>
      <c r="NFT24" s="187"/>
      <c r="NFU24" s="187"/>
      <c r="NFV24" s="187"/>
      <c r="NFW24" s="187"/>
      <c r="NFX24" s="187"/>
      <c r="NFY24" s="187"/>
      <c r="NFZ24" s="187"/>
      <c r="NGA24" s="187"/>
      <c r="NGB24" s="187"/>
      <c r="NGC24" s="187"/>
      <c r="NGD24" s="187"/>
      <c r="NGE24" s="187"/>
      <c r="NGF24" s="187"/>
      <c r="NGG24" s="187"/>
      <c r="NGH24" s="187"/>
      <c r="NGI24" s="187"/>
      <c r="NGJ24" s="187"/>
      <c r="NGK24" s="187"/>
      <c r="NGL24" s="187"/>
      <c r="NGM24" s="187"/>
      <c r="NGN24" s="187"/>
      <c r="NGO24" s="187"/>
      <c r="NGP24" s="187"/>
      <c r="NGQ24" s="187"/>
      <c r="NGR24" s="187"/>
      <c r="NGS24" s="187"/>
      <c r="NGT24" s="187"/>
      <c r="NGU24" s="187"/>
      <c r="NGV24" s="187"/>
      <c r="NGW24" s="187"/>
      <c r="NGX24" s="187"/>
      <c r="NGY24" s="187"/>
      <c r="NGZ24" s="187"/>
      <c r="NHA24" s="187"/>
      <c r="NHB24" s="187"/>
      <c r="NHC24" s="187"/>
      <c r="NHD24" s="187"/>
      <c r="NHE24" s="187"/>
      <c r="NHF24" s="187"/>
      <c r="NHG24" s="187"/>
      <c r="NHH24" s="187"/>
      <c r="NHI24" s="187"/>
      <c r="NHJ24" s="187"/>
      <c r="NHK24" s="187"/>
      <c r="NHL24" s="187"/>
      <c r="NHM24" s="187"/>
      <c r="NHN24" s="187"/>
      <c r="NHO24" s="187"/>
      <c r="NHP24" s="187"/>
      <c r="NHQ24" s="187"/>
      <c r="NHR24" s="187"/>
      <c r="NHS24" s="187"/>
      <c r="NHT24" s="187"/>
      <c r="NHU24" s="187"/>
      <c r="NHV24" s="187"/>
      <c r="NHW24" s="187"/>
      <c r="NHX24" s="187"/>
      <c r="NHY24" s="187"/>
      <c r="NHZ24" s="187"/>
      <c r="NIA24" s="187"/>
      <c r="NIB24" s="187"/>
      <c r="NIC24" s="187"/>
      <c r="NID24" s="187"/>
      <c r="NIE24" s="187"/>
      <c r="NIF24" s="187"/>
      <c r="NIG24" s="187"/>
      <c r="NIH24" s="187"/>
      <c r="NII24" s="187"/>
      <c r="NIJ24" s="187"/>
      <c r="NIK24" s="187"/>
      <c r="NIL24" s="187"/>
      <c r="NIM24" s="187"/>
      <c r="NIN24" s="187"/>
      <c r="NIO24" s="187"/>
      <c r="NIP24" s="187"/>
      <c r="NIQ24" s="187"/>
      <c r="NIR24" s="187"/>
      <c r="NIS24" s="187"/>
      <c r="NIT24" s="187"/>
      <c r="NIU24" s="187"/>
      <c r="NIV24" s="187"/>
      <c r="NIW24" s="187"/>
      <c r="NIX24" s="187"/>
      <c r="NIY24" s="187"/>
      <c r="NIZ24" s="187"/>
      <c r="NJA24" s="187"/>
      <c r="NJB24" s="187"/>
      <c r="NJC24" s="187"/>
      <c r="NJD24" s="187"/>
      <c r="NJE24" s="187"/>
      <c r="NJF24" s="187"/>
      <c r="NJG24" s="187"/>
      <c r="NJH24" s="187"/>
      <c r="NJI24" s="187"/>
      <c r="NJJ24" s="187"/>
      <c r="NJK24" s="187"/>
      <c r="NJL24" s="187"/>
      <c r="NJM24" s="187"/>
      <c r="NJN24" s="187"/>
      <c r="NJO24" s="187"/>
      <c r="NJP24" s="187"/>
      <c r="NJQ24" s="187"/>
      <c r="NJR24" s="187"/>
      <c r="NJS24" s="187"/>
      <c r="NJT24" s="187"/>
      <c r="NJU24" s="187"/>
      <c r="NJV24" s="187"/>
      <c r="NJW24" s="187"/>
      <c r="NJX24" s="187"/>
      <c r="NJY24" s="187"/>
      <c r="NJZ24" s="187"/>
      <c r="NKA24" s="187"/>
      <c r="NKB24" s="187"/>
      <c r="NKC24" s="187"/>
      <c r="NKD24" s="187"/>
      <c r="NKE24" s="187"/>
      <c r="NKF24" s="187"/>
      <c r="NKG24" s="187"/>
      <c r="NKH24" s="187"/>
      <c r="NKI24" s="187"/>
      <c r="NKJ24" s="187"/>
      <c r="NKK24" s="187"/>
      <c r="NKL24" s="187"/>
      <c r="NKM24" s="187"/>
      <c r="NKN24" s="187"/>
      <c r="NKO24" s="187"/>
      <c r="NKP24" s="187"/>
      <c r="NKQ24" s="187"/>
      <c r="NKR24" s="187"/>
      <c r="NKS24" s="187"/>
      <c r="NKT24" s="187"/>
      <c r="NKU24" s="187"/>
      <c r="NKV24" s="187"/>
      <c r="NKW24" s="187"/>
      <c r="NKX24" s="187"/>
      <c r="NKY24" s="187"/>
      <c r="NKZ24" s="187"/>
      <c r="NLA24" s="187"/>
      <c r="NLB24" s="187"/>
      <c r="NLC24" s="187"/>
      <c r="NLD24" s="187"/>
      <c r="NLE24" s="187"/>
      <c r="NLF24" s="187"/>
      <c r="NLG24" s="187"/>
      <c r="NLH24" s="187"/>
      <c r="NLI24" s="187"/>
      <c r="NLJ24" s="187"/>
      <c r="NLK24" s="187"/>
      <c r="NLL24" s="187"/>
      <c r="NLM24" s="187"/>
      <c r="NLN24" s="187"/>
      <c r="NLO24" s="187"/>
      <c r="NLP24" s="187"/>
      <c r="NLQ24" s="187"/>
      <c r="NLR24" s="187"/>
      <c r="NLS24" s="187"/>
      <c r="NLT24" s="187"/>
      <c r="NLU24" s="187"/>
      <c r="NLV24" s="187"/>
      <c r="NLW24" s="187"/>
      <c r="NLX24" s="187"/>
      <c r="NLY24" s="187"/>
      <c r="NLZ24" s="187"/>
      <c r="NMA24" s="187"/>
      <c r="NMB24" s="187"/>
      <c r="NMC24" s="187"/>
      <c r="NMD24" s="187"/>
      <c r="NME24" s="187"/>
      <c r="NMF24" s="187"/>
      <c r="NMG24" s="187"/>
      <c r="NMH24" s="187"/>
      <c r="NMI24" s="187"/>
      <c r="NMJ24" s="187"/>
      <c r="NMK24" s="187"/>
      <c r="NML24" s="187"/>
      <c r="NMM24" s="187"/>
      <c r="NMN24" s="187"/>
      <c r="NMO24" s="187"/>
      <c r="NMP24" s="187"/>
      <c r="NMQ24" s="187"/>
      <c r="NMR24" s="187"/>
      <c r="NMS24" s="187"/>
      <c r="NMT24" s="187"/>
      <c r="NMU24" s="187"/>
      <c r="NMV24" s="187"/>
      <c r="NMW24" s="187"/>
      <c r="NMX24" s="187"/>
      <c r="NMY24" s="187"/>
      <c r="NMZ24" s="187"/>
      <c r="NNA24" s="187"/>
      <c r="NNB24" s="187"/>
      <c r="NNC24" s="187"/>
      <c r="NND24" s="187"/>
      <c r="NNE24" s="187"/>
      <c r="NNF24" s="187"/>
      <c r="NNG24" s="187"/>
      <c r="NNH24" s="187"/>
      <c r="NNI24" s="187"/>
      <c r="NNJ24" s="187"/>
      <c r="NNK24" s="187"/>
      <c r="NNL24" s="187"/>
      <c r="NNM24" s="187"/>
      <c r="NNN24" s="187"/>
      <c r="NNO24" s="187"/>
      <c r="NNP24" s="187"/>
      <c r="NNQ24" s="187"/>
      <c r="NNR24" s="187"/>
      <c r="NNS24" s="187"/>
      <c r="NNT24" s="187"/>
      <c r="NNU24" s="187"/>
      <c r="NNV24" s="187"/>
      <c r="NNW24" s="187"/>
      <c r="NNX24" s="187"/>
      <c r="NNY24" s="187"/>
      <c r="NNZ24" s="187"/>
      <c r="NOA24" s="187"/>
      <c r="NOB24" s="187"/>
      <c r="NOC24" s="187"/>
      <c r="NOD24" s="187"/>
      <c r="NOE24" s="187"/>
      <c r="NOF24" s="187"/>
      <c r="NOG24" s="187"/>
      <c r="NOH24" s="187"/>
      <c r="NOI24" s="187"/>
      <c r="NOJ24" s="187"/>
      <c r="NOK24" s="187"/>
      <c r="NOL24" s="187"/>
      <c r="NOM24" s="187"/>
      <c r="NON24" s="187"/>
      <c r="NOO24" s="187"/>
      <c r="NOP24" s="187"/>
      <c r="NOQ24" s="187"/>
      <c r="NOR24" s="187"/>
      <c r="NOS24" s="187"/>
      <c r="NOT24" s="187"/>
      <c r="NOU24" s="187"/>
      <c r="NOV24" s="187"/>
      <c r="NOW24" s="187"/>
      <c r="NOX24" s="187"/>
      <c r="NOY24" s="187"/>
      <c r="NOZ24" s="187"/>
      <c r="NPA24" s="187"/>
      <c r="NPB24" s="187"/>
      <c r="NPC24" s="187"/>
      <c r="NPD24" s="187"/>
      <c r="NPE24" s="187"/>
      <c r="NPF24" s="187"/>
      <c r="NPG24" s="187"/>
      <c r="NPH24" s="187"/>
      <c r="NPI24" s="187"/>
      <c r="NPJ24" s="187"/>
      <c r="NPK24" s="187"/>
      <c r="NPL24" s="187"/>
      <c r="NPM24" s="187"/>
      <c r="NPN24" s="187"/>
      <c r="NPO24" s="187"/>
      <c r="NPP24" s="187"/>
      <c r="NPQ24" s="187"/>
      <c r="NPR24" s="187"/>
      <c r="NPS24" s="187"/>
      <c r="NPT24" s="187"/>
      <c r="NPU24" s="187"/>
      <c r="NPV24" s="187"/>
      <c r="NPW24" s="187"/>
      <c r="NPX24" s="187"/>
      <c r="NPY24" s="187"/>
      <c r="NPZ24" s="187"/>
      <c r="NQA24" s="187"/>
      <c r="NQB24" s="187"/>
      <c r="NQC24" s="187"/>
      <c r="NQD24" s="187"/>
      <c r="NQE24" s="187"/>
      <c r="NQF24" s="187"/>
      <c r="NQG24" s="187"/>
      <c r="NQH24" s="187"/>
      <c r="NQI24" s="187"/>
      <c r="NQJ24" s="187"/>
      <c r="NQK24" s="187"/>
      <c r="NQL24" s="187"/>
      <c r="NQM24" s="187"/>
      <c r="NQN24" s="187"/>
      <c r="NQO24" s="187"/>
      <c r="NQP24" s="187"/>
      <c r="NQQ24" s="187"/>
      <c r="NQR24" s="187"/>
      <c r="NQS24" s="187"/>
      <c r="NQT24" s="187"/>
      <c r="NQU24" s="187"/>
      <c r="NQV24" s="187"/>
      <c r="NQW24" s="187"/>
      <c r="NQX24" s="187"/>
      <c r="NQY24" s="187"/>
      <c r="NQZ24" s="187"/>
      <c r="NRA24" s="187"/>
      <c r="NRB24" s="187"/>
      <c r="NRC24" s="187"/>
      <c r="NRD24" s="187"/>
      <c r="NRE24" s="187"/>
      <c r="NRF24" s="187"/>
      <c r="NRG24" s="187"/>
      <c r="NRH24" s="187"/>
      <c r="NRI24" s="187"/>
      <c r="NRJ24" s="187"/>
      <c r="NRK24" s="187"/>
      <c r="NRL24" s="187"/>
      <c r="NRM24" s="187"/>
      <c r="NRN24" s="187"/>
      <c r="NRO24" s="187"/>
      <c r="NRP24" s="187"/>
      <c r="NRQ24" s="187"/>
      <c r="NRR24" s="187"/>
      <c r="NRS24" s="187"/>
      <c r="NRT24" s="187"/>
      <c r="NRU24" s="187"/>
      <c r="NRV24" s="187"/>
      <c r="NRW24" s="187"/>
      <c r="NRX24" s="187"/>
      <c r="NRY24" s="187"/>
      <c r="NRZ24" s="187"/>
      <c r="NSA24" s="187"/>
      <c r="NSB24" s="187"/>
      <c r="NSC24" s="187"/>
      <c r="NSD24" s="187"/>
      <c r="NSE24" s="187"/>
      <c r="NSF24" s="187"/>
      <c r="NSG24" s="187"/>
      <c r="NSH24" s="187"/>
      <c r="NSI24" s="187"/>
      <c r="NSJ24" s="187"/>
      <c r="NSK24" s="187"/>
      <c r="NSL24" s="187"/>
      <c r="NSM24" s="187"/>
      <c r="NSN24" s="187"/>
      <c r="NSO24" s="187"/>
      <c r="NSP24" s="187"/>
      <c r="NSQ24" s="187"/>
      <c r="NSR24" s="187"/>
      <c r="NSS24" s="187"/>
      <c r="NST24" s="187"/>
      <c r="NSU24" s="187"/>
      <c r="NSV24" s="187"/>
      <c r="NSW24" s="187"/>
      <c r="NSX24" s="187"/>
      <c r="NSY24" s="187"/>
      <c r="NSZ24" s="187"/>
      <c r="NTA24" s="187"/>
      <c r="NTB24" s="187"/>
      <c r="NTC24" s="187"/>
      <c r="NTD24" s="187"/>
      <c r="NTE24" s="187"/>
      <c r="NTF24" s="187"/>
      <c r="NTG24" s="187"/>
      <c r="NTH24" s="187"/>
      <c r="NTI24" s="187"/>
      <c r="NTJ24" s="187"/>
      <c r="NTK24" s="187"/>
      <c r="NTL24" s="187"/>
      <c r="NTM24" s="187"/>
      <c r="NTN24" s="187"/>
      <c r="NTO24" s="187"/>
      <c r="NTP24" s="187"/>
      <c r="NTQ24" s="187"/>
      <c r="NTR24" s="187"/>
      <c r="NTS24" s="187"/>
      <c r="NTT24" s="187"/>
      <c r="NTU24" s="187"/>
      <c r="NTV24" s="187"/>
      <c r="NTW24" s="187"/>
      <c r="NTX24" s="187"/>
      <c r="NTY24" s="187"/>
      <c r="NTZ24" s="187"/>
      <c r="NUA24" s="187"/>
      <c r="NUB24" s="187"/>
      <c r="NUC24" s="187"/>
      <c r="NUD24" s="187"/>
      <c r="NUE24" s="187"/>
      <c r="NUF24" s="187"/>
      <c r="NUG24" s="187"/>
      <c r="NUH24" s="187"/>
      <c r="NUI24" s="187"/>
      <c r="NUJ24" s="187"/>
      <c r="NUK24" s="187"/>
      <c r="NUL24" s="187"/>
      <c r="NUM24" s="187"/>
      <c r="NUN24" s="187"/>
      <c r="NUO24" s="187"/>
      <c r="NUP24" s="187"/>
      <c r="NUQ24" s="187"/>
      <c r="NUR24" s="187"/>
      <c r="NUS24" s="187"/>
      <c r="NUT24" s="187"/>
      <c r="NUU24" s="187"/>
      <c r="NUV24" s="187"/>
      <c r="NUW24" s="187"/>
      <c r="NUX24" s="187"/>
      <c r="NUY24" s="187"/>
      <c r="NUZ24" s="187"/>
      <c r="NVA24" s="187"/>
      <c r="NVB24" s="187"/>
      <c r="NVC24" s="187"/>
      <c r="NVD24" s="187"/>
      <c r="NVE24" s="187"/>
      <c r="NVF24" s="187"/>
      <c r="NVG24" s="187"/>
      <c r="NVH24" s="187"/>
      <c r="NVI24" s="187"/>
      <c r="NVJ24" s="187"/>
      <c r="NVK24" s="187"/>
      <c r="NVL24" s="187"/>
      <c r="NVM24" s="187"/>
      <c r="NVN24" s="187"/>
      <c r="NVO24" s="187"/>
      <c r="NVP24" s="187"/>
      <c r="NVQ24" s="187"/>
      <c r="NVR24" s="187"/>
      <c r="NVS24" s="187"/>
      <c r="NVT24" s="187"/>
      <c r="NVU24" s="187"/>
      <c r="NVV24" s="187"/>
      <c r="NVW24" s="187"/>
      <c r="NVX24" s="187"/>
      <c r="NVY24" s="187"/>
      <c r="NVZ24" s="187"/>
      <c r="NWA24" s="187"/>
      <c r="NWB24" s="187"/>
      <c r="NWC24" s="187"/>
      <c r="NWD24" s="187"/>
      <c r="NWE24" s="187"/>
      <c r="NWF24" s="187"/>
      <c r="NWG24" s="187"/>
      <c r="NWH24" s="187"/>
      <c r="NWI24" s="187"/>
      <c r="NWJ24" s="187"/>
      <c r="NWK24" s="187"/>
      <c r="NWL24" s="187"/>
      <c r="NWM24" s="187"/>
      <c r="NWN24" s="187"/>
      <c r="NWO24" s="187"/>
      <c r="NWP24" s="187"/>
      <c r="NWQ24" s="187"/>
      <c r="NWR24" s="187"/>
      <c r="NWS24" s="187"/>
      <c r="NWT24" s="187"/>
      <c r="NWU24" s="187"/>
      <c r="NWV24" s="187"/>
      <c r="NWW24" s="187"/>
      <c r="NWX24" s="187"/>
      <c r="NWY24" s="187"/>
      <c r="NWZ24" s="187"/>
      <c r="NXA24" s="187"/>
      <c r="NXB24" s="187"/>
      <c r="NXC24" s="187"/>
      <c r="NXD24" s="187"/>
      <c r="NXE24" s="187"/>
      <c r="NXF24" s="187"/>
      <c r="NXG24" s="187"/>
      <c r="NXH24" s="187"/>
      <c r="NXI24" s="187"/>
      <c r="NXJ24" s="187"/>
      <c r="NXK24" s="187"/>
      <c r="NXL24" s="187"/>
      <c r="NXM24" s="187"/>
      <c r="NXN24" s="187"/>
      <c r="NXO24" s="187"/>
      <c r="NXP24" s="187"/>
      <c r="NXQ24" s="187"/>
      <c r="NXR24" s="187"/>
      <c r="NXS24" s="187"/>
      <c r="NXT24" s="187"/>
      <c r="NXU24" s="187"/>
      <c r="NXV24" s="187"/>
      <c r="NXW24" s="187"/>
      <c r="NXX24" s="187"/>
      <c r="NXY24" s="187"/>
      <c r="NXZ24" s="187"/>
      <c r="NYA24" s="187"/>
      <c r="NYB24" s="187"/>
      <c r="NYC24" s="187"/>
      <c r="NYD24" s="187"/>
      <c r="NYE24" s="187"/>
      <c r="NYF24" s="187"/>
      <c r="NYG24" s="187"/>
      <c r="NYH24" s="187"/>
      <c r="NYI24" s="187"/>
      <c r="NYJ24" s="187"/>
      <c r="NYK24" s="187"/>
      <c r="NYL24" s="187"/>
      <c r="NYM24" s="187"/>
      <c r="NYN24" s="187"/>
      <c r="NYO24" s="187"/>
      <c r="NYP24" s="187"/>
      <c r="NYQ24" s="187"/>
      <c r="NYR24" s="187"/>
      <c r="NYS24" s="187"/>
      <c r="NYT24" s="187"/>
      <c r="NYU24" s="187"/>
      <c r="NYV24" s="187"/>
      <c r="NYW24" s="187"/>
      <c r="NYX24" s="187"/>
      <c r="NYY24" s="187"/>
      <c r="NYZ24" s="187"/>
      <c r="NZA24" s="187"/>
      <c r="NZB24" s="187"/>
      <c r="NZC24" s="187"/>
      <c r="NZD24" s="187"/>
      <c r="NZE24" s="187"/>
      <c r="NZF24" s="187"/>
      <c r="NZG24" s="187"/>
      <c r="NZH24" s="187"/>
      <c r="NZI24" s="187"/>
      <c r="NZJ24" s="187"/>
      <c r="NZK24" s="187"/>
      <c r="NZL24" s="187"/>
      <c r="NZM24" s="187"/>
      <c r="NZN24" s="187"/>
      <c r="NZO24" s="187"/>
      <c r="NZP24" s="187"/>
      <c r="NZQ24" s="187"/>
      <c r="NZR24" s="187"/>
      <c r="NZS24" s="187"/>
      <c r="NZT24" s="187"/>
      <c r="NZU24" s="187"/>
      <c r="NZV24" s="187"/>
      <c r="NZW24" s="187"/>
      <c r="NZX24" s="187"/>
      <c r="NZY24" s="187"/>
      <c r="NZZ24" s="187"/>
      <c r="OAA24" s="187"/>
      <c r="OAB24" s="187"/>
      <c r="OAC24" s="187"/>
      <c r="OAD24" s="187"/>
      <c r="OAE24" s="187"/>
      <c r="OAF24" s="187"/>
      <c r="OAG24" s="187"/>
      <c r="OAH24" s="187"/>
      <c r="OAI24" s="187"/>
      <c r="OAJ24" s="187"/>
      <c r="OAK24" s="187"/>
      <c r="OAL24" s="187"/>
      <c r="OAM24" s="187"/>
      <c r="OAN24" s="187"/>
      <c r="OAO24" s="187"/>
      <c r="OAP24" s="187"/>
      <c r="OAQ24" s="187"/>
      <c r="OAR24" s="187"/>
      <c r="OAS24" s="187"/>
      <c r="OAT24" s="187"/>
      <c r="OAU24" s="187"/>
      <c r="OAV24" s="187"/>
      <c r="OAW24" s="187"/>
      <c r="OAX24" s="187"/>
      <c r="OAY24" s="187"/>
      <c r="OAZ24" s="187"/>
      <c r="OBA24" s="187"/>
      <c r="OBB24" s="187"/>
      <c r="OBC24" s="187"/>
      <c r="OBD24" s="187"/>
      <c r="OBE24" s="187"/>
      <c r="OBF24" s="187"/>
      <c r="OBG24" s="187"/>
      <c r="OBH24" s="187"/>
      <c r="OBI24" s="187"/>
      <c r="OBJ24" s="187"/>
      <c r="OBK24" s="187"/>
      <c r="OBL24" s="187"/>
      <c r="OBM24" s="187"/>
      <c r="OBN24" s="187"/>
      <c r="OBO24" s="187"/>
      <c r="OBP24" s="187"/>
      <c r="OBQ24" s="187"/>
      <c r="OBR24" s="187"/>
      <c r="OBS24" s="187"/>
      <c r="OBT24" s="187"/>
      <c r="OBU24" s="187"/>
      <c r="OBV24" s="187"/>
      <c r="OBW24" s="187"/>
      <c r="OBX24" s="187"/>
      <c r="OBY24" s="187"/>
      <c r="OBZ24" s="187"/>
      <c r="OCA24" s="187"/>
      <c r="OCB24" s="187"/>
      <c r="OCC24" s="187"/>
      <c r="OCD24" s="187"/>
      <c r="OCE24" s="187"/>
      <c r="OCF24" s="187"/>
      <c r="OCG24" s="187"/>
      <c r="OCH24" s="187"/>
      <c r="OCI24" s="187"/>
      <c r="OCJ24" s="187"/>
      <c r="OCK24" s="187"/>
      <c r="OCL24" s="187"/>
      <c r="OCM24" s="187"/>
      <c r="OCN24" s="187"/>
      <c r="OCO24" s="187"/>
      <c r="OCP24" s="187"/>
      <c r="OCQ24" s="187"/>
      <c r="OCR24" s="187"/>
      <c r="OCS24" s="187"/>
      <c r="OCT24" s="187"/>
      <c r="OCU24" s="187"/>
      <c r="OCV24" s="187"/>
      <c r="OCW24" s="187"/>
      <c r="OCX24" s="187"/>
      <c r="OCY24" s="187"/>
      <c r="OCZ24" s="187"/>
      <c r="ODA24" s="187"/>
      <c r="ODB24" s="187"/>
      <c r="ODC24" s="187"/>
      <c r="ODD24" s="187"/>
      <c r="ODE24" s="187"/>
      <c r="ODF24" s="187"/>
      <c r="ODG24" s="187"/>
      <c r="ODH24" s="187"/>
      <c r="ODI24" s="187"/>
      <c r="ODJ24" s="187"/>
      <c r="ODK24" s="187"/>
      <c r="ODL24" s="187"/>
      <c r="ODM24" s="187"/>
      <c r="ODN24" s="187"/>
      <c r="ODO24" s="187"/>
      <c r="ODP24" s="187"/>
      <c r="ODQ24" s="187"/>
      <c r="ODR24" s="187"/>
      <c r="ODS24" s="187"/>
      <c r="ODT24" s="187"/>
      <c r="ODU24" s="187"/>
      <c r="ODV24" s="187"/>
      <c r="ODW24" s="187"/>
      <c r="ODX24" s="187"/>
      <c r="ODY24" s="187"/>
      <c r="ODZ24" s="187"/>
      <c r="OEA24" s="187"/>
      <c r="OEB24" s="187"/>
      <c r="OEC24" s="187"/>
      <c r="OED24" s="187"/>
      <c r="OEE24" s="187"/>
      <c r="OEF24" s="187"/>
      <c r="OEG24" s="187"/>
      <c r="OEH24" s="187"/>
      <c r="OEI24" s="187"/>
      <c r="OEJ24" s="187"/>
      <c r="OEK24" s="187"/>
      <c r="OEL24" s="187"/>
      <c r="OEM24" s="187"/>
      <c r="OEN24" s="187"/>
      <c r="OEO24" s="187"/>
      <c r="OEP24" s="187"/>
      <c r="OEQ24" s="187"/>
      <c r="OER24" s="187"/>
      <c r="OES24" s="187"/>
      <c r="OET24" s="187"/>
      <c r="OEU24" s="187"/>
      <c r="OEV24" s="187"/>
      <c r="OEW24" s="187"/>
      <c r="OEX24" s="187"/>
      <c r="OEY24" s="187"/>
      <c r="OEZ24" s="187"/>
      <c r="OFA24" s="187"/>
      <c r="OFB24" s="187"/>
      <c r="OFC24" s="187"/>
      <c r="OFD24" s="187"/>
      <c r="OFE24" s="187"/>
      <c r="OFF24" s="187"/>
      <c r="OFG24" s="187"/>
      <c r="OFH24" s="187"/>
      <c r="OFI24" s="187"/>
      <c r="OFJ24" s="187"/>
      <c r="OFK24" s="187"/>
      <c r="OFL24" s="187"/>
      <c r="OFM24" s="187"/>
      <c r="OFN24" s="187"/>
      <c r="OFO24" s="187"/>
      <c r="OFP24" s="187"/>
      <c r="OFQ24" s="187"/>
      <c r="OFR24" s="187"/>
      <c r="OFS24" s="187"/>
      <c r="OFT24" s="187"/>
      <c r="OFU24" s="187"/>
      <c r="OFV24" s="187"/>
      <c r="OFW24" s="187"/>
      <c r="OFX24" s="187"/>
      <c r="OFY24" s="187"/>
      <c r="OFZ24" s="187"/>
      <c r="OGA24" s="187"/>
      <c r="OGB24" s="187"/>
      <c r="OGC24" s="187"/>
      <c r="OGD24" s="187"/>
      <c r="OGE24" s="187"/>
      <c r="OGF24" s="187"/>
      <c r="OGG24" s="187"/>
      <c r="OGH24" s="187"/>
      <c r="OGI24" s="187"/>
      <c r="OGJ24" s="187"/>
      <c r="OGK24" s="187"/>
      <c r="OGL24" s="187"/>
      <c r="OGM24" s="187"/>
      <c r="OGN24" s="187"/>
      <c r="OGO24" s="187"/>
      <c r="OGP24" s="187"/>
      <c r="OGQ24" s="187"/>
      <c r="OGR24" s="187"/>
      <c r="OGS24" s="187"/>
      <c r="OGT24" s="187"/>
      <c r="OGU24" s="187"/>
      <c r="OGV24" s="187"/>
      <c r="OGW24" s="187"/>
      <c r="OGX24" s="187"/>
      <c r="OGY24" s="187"/>
      <c r="OGZ24" s="187"/>
      <c r="OHA24" s="187"/>
      <c r="OHB24" s="187"/>
      <c r="OHC24" s="187"/>
      <c r="OHD24" s="187"/>
      <c r="OHE24" s="187"/>
      <c r="OHF24" s="187"/>
      <c r="OHG24" s="187"/>
      <c r="OHH24" s="187"/>
      <c r="OHI24" s="187"/>
      <c r="OHJ24" s="187"/>
      <c r="OHK24" s="187"/>
      <c r="OHL24" s="187"/>
      <c r="OHM24" s="187"/>
      <c r="OHN24" s="187"/>
      <c r="OHO24" s="187"/>
      <c r="OHP24" s="187"/>
      <c r="OHQ24" s="187"/>
      <c r="OHR24" s="187"/>
      <c r="OHS24" s="187"/>
      <c r="OHT24" s="187"/>
      <c r="OHU24" s="187"/>
      <c r="OHV24" s="187"/>
      <c r="OHW24" s="187"/>
      <c r="OHX24" s="187"/>
      <c r="OHY24" s="187"/>
      <c r="OHZ24" s="187"/>
      <c r="OIA24" s="187"/>
      <c r="OIB24" s="187"/>
      <c r="OIC24" s="187"/>
      <c r="OID24" s="187"/>
      <c r="OIE24" s="187"/>
      <c r="OIF24" s="187"/>
      <c r="OIG24" s="187"/>
      <c r="OIH24" s="187"/>
      <c r="OII24" s="187"/>
      <c r="OIJ24" s="187"/>
      <c r="OIK24" s="187"/>
      <c r="OIL24" s="187"/>
      <c r="OIM24" s="187"/>
      <c r="OIN24" s="187"/>
      <c r="OIO24" s="187"/>
      <c r="OIP24" s="187"/>
      <c r="OIQ24" s="187"/>
      <c r="OIR24" s="187"/>
      <c r="OIS24" s="187"/>
      <c r="OIT24" s="187"/>
      <c r="OIU24" s="187"/>
      <c r="OIV24" s="187"/>
      <c r="OIW24" s="187"/>
      <c r="OIX24" s="187"/>
      <c r="OIY24" s="187"/>
      <c r="OIZ24" s="187"/>
      <c r="OJA24" s="187"/>
      <c r="OJB24" s="187"/>
      <c r="OJC24" s="187"/>
      <c r="OJD24" s="187"/>
      <c r="OJE24" s="187"/>
      <c r="OJF24" s="187"/>
      <c r="OJG24" s="187"/>
      <c r="OJH24" s="187"/>
      <c r="OJI24" s="187"/>
      <c r="OJJ24" s="187"/>
      <c r="OJK24" s="187"/>
      <c r="OJL24" s="187"/>
      <c r="OJM24" s="187"/>
      <c r="OJN24" s="187"/>
      <c r="OJO24" s="187"/>
      <c r="OJP24" s="187"/>
      <c r="OJQ24" s="187"/>
      <c r="OJR24" s="187"/>
      <c r="OJS24" s="187"/>
      <c r="OJT24" s="187"/>
      <c r="OJU24" s="187"/>
      <c r="OJV24" s="187"/>
      <c r="OJW24" s="187"/>
      <c r="OJX24" s="187"/>
      <c r="OJY24" s="187"/>
      <c r="OJZ24" s="187"/>
      <c r="OKA24" s="187"/>
      <c r="OKB24" s="187"/>
      <c r="OKC24" s="187"/>
      <c r="OKD24" s="187"/>
      <c r="OKE24" s="187"/>
      <c r="OKF24" s="187"/>
      <c r="OKG24" s="187"/>
      <c r="OKH24" s="187"/>
      <c r="OKI24" s="187"/>
      <c r="OKJ24" s="187"/>
      <c r="OKK24" s="187"/>
      <c r="OKL24" s="187"/>
      <c r="OKM24" s="187"/>
      <c r="OKN24" s="187"/>
      <c r="OKO24" s="187"/>
      <c r="OKP24" s="187"/>
      <c r="OKQ24" s="187"/>
      <c r="OKR24" s="187"/>
      <c r="OKS24" s="187"/>
      <c r="OKT24" s="187"/>
      <c r="OKU24" s="187"/>
      <c r="OKV24" s="187"/>
      <c r="OKW24" s="187"/>
      <c r="OKX24" s="187"/>
      <c r="OKY24" s="187"/>
      <c r="OKZ24" s="187"/>
      <c r="OLA24" s="187"/>
      <c r="OLB24" s="187"/>
      <c r="OLC24" s="187"/>
      <c r="OLD24" s="187"/>
      <c r="OLE24" s="187"/>
      <c r="OLF24" s="187"/>
      <c r="OLG24" s="187"/>
      <c r="OLH24" s="187"/>
      <c r="OLI24" s="187"/>
      <c r="OLJ24" s="187"/>
      <c r="OLK24" s="187"/>
      <c r="OLL24" s="187"/>
      <c r="OLM24" s="187"/>
      <c r="OLN24" s="187"/>
      <c r="OLO24" s="187"/>
      <c r="OLP24" s="187"/>
      <c r="OLQ24" s="187"/>
      <c r="OLR24" s="187"/>
      <c r="OLS24" s="187"/>
      <c r="OLT24" s="187"/>
      <c r="OLU24" s="187"/>
      <c r="OLV24" s="187"/>
      <c r="OLW24" s="187"/>
      <c r="OLX24" s="187"/>
      <c r="OLY24" s="187"/>
      <c r="OLZ24" s="187"/>
      <c r="OMA24" s="187"/>
      <c r="OMB24" s="187"/>
      <c r="OMC24" s="187"/>
      <c r="OMD24" s="187"/>
      <c r="OME24" s="187"/>
      <c r="OMF24" s="187"/>
      <c r="OMG24" s="187"/>
      <c r="OMH24" s="187"/>
      <c r="OMI24" s="187"/>
      <c r="OMJ24" s="187"/>
      <c r="OMK24" s="187"/>
      <c r="OML24" s="187"/>
      <c r="OMM24" s="187"/>
      <c r="OMN24" s="187"/>
      <c r="OMO24" s="187"/>
      <c r="OMP24" s="187"/>
      <c r="OMQ24" s="187"/>
      <c r="OMR24" s="187"/>
      <c r="OMS24" s="187"/>
      <c r="OMT24" s="187"/>
      <c r="OMU24" s="187"/>
      <c r="OMV24" s="187"/>
      <c r="OMW24" s="187"/>
      <c r="OMX24" s="187"/>
      <c r="OMY24" s="187"/>
      <c r="OMZ24" s="187"/>
      <c r="ONA24" s="187"/>
      <c r="ONB24" s="187"/>
      <c r="ONC24" s="187"/>
      <c r="OND24" s="187"/>
      <c r="ONE24" s="187"/>
      <c r="ONF24" s="187"/>
      <c r="ONG24" s="187"/>
      <c r="ONH24" s="187"/>
      <c r="ONI24" s="187"/>
      <c r="ONJ24" s="187"/>
      <c r="ONK24" s="187"/>
      <c r="ONL24" s="187"/>
      <c r="ONM24" s="187"/>
      <c r="ONN24" s="187"/>
      <c r="ONO24" s="187"/>
      <c r="ONP24" s="187"/>
      <c r="ONQ24" s="187"/>
      <c r="ONR24" s="187"/>
      <c r="ONS24" s="187"/>
      <c r="ONT24" s="187"/>
      <c r="ONU24" s="187"/>
      <c r="ONV24" s="187"/>
      <c r="ONW24" s="187"/>
      <c r="ONX24" s="187"/>
      <c r="ONY24" s="187"/>
      <c r="ONZ24" s="187"/>
      <c r="OOA24" s="187"/>
      <c r="OOB24" s="187"/>
      <c r="OOC24" s="187"/>
      <c r="OOD24" s="187"/>
      <c r="OOE24" s="187"/>
      <c r="OOF24" s="187"/>
      <c r="OOG24" s="187"/>
      <c r="OOH24" s="187"/>
      <c r="OOI24" s="187"/>
      <c r="OOJ24" s="187"/>
      <c r="OOK24" s="187"/>
      <c r="OOL24" s="187"/>
      <c r="OOM24" s="187"/>
      <c r="OON24" s="187"/>
      <c r="OOO24" s="187"/>
      <c r="OOP24" s="187"/>
      <c r="OOQ24" s="187"/>
      <c r="OOR24" s="187"/>
      <c r="OOS24" s="187"/>
      <c r="OOT24" s="187"/>
      <c r="OOU24" s="187"/>
      <c r="OOV24" s="187"/>
      <c r="OOW24" s="187"/>
      <c r="OOX24" s="187"/>
      <c r="OOY24" s="187"/>
      <c r="OOZ24" s="187"/>
      <c r="OPA24" s="187"/>
      <c r="OPB24" s="187"/>
      <c r="OPC24" s="187"/>
      <c r="OPD24" s="187"/>
      <c r="OPE24" s="187"/>
      <c r="OPF24" s="187"/>
      <c r="OPG24" s="187"/>
      <c r="OPH24" s="187"/>
      <c r="OPI24" s="187"/>
      <c r="OPJ24" s="187"/>
      <c r="OPK24" s="187"/>
      <c r="OPL24" s="187"/>
      <c r="OPM24" s="187"/>
      <c r="OPN24" s="187"/>
      <c r="OPO24" s="187"/>
      <c r="OPP24" s="187"/>
      <c r="OPQ24" s="187"/>
      <c r="OPR24" s="187"/>
      <c r="OPS24" s="187"/>
      <c r="OPT24" s="187"/>
      <c r="OPU24" s="187"/>
      <c r="OPV24" s="187"/>
      <c r="OPW24" s="187"/>
      <c r="OPX24" s="187"/>
      <c r="OPY24" s="187"/>
      <c r="OPZ24" s="187"/>
      <c r="OQA24" s="187"/>
      <c r="OQB24" s="187"/>
      <c r="OQC24" s="187"/>
      <c r="OQD24" s="187"/>
      <c r="OQE24" s="187"/>
      <c r="OQF24" s="187"/>
      <c r="OQG24" s="187"/>
      <c r="OQH24" s="187"/>
      <c r="OQI24" s="187"/>
      <c r="OQJ24" s="187"/>
      <c r="OQK24" s="187"/>
      <c r="OQL24" s="187"/>
      <c r="OQM24" s="187"/>
      <c r="OQN24" s="187"/>
      <c r="OQO24" s="187"/>
      <c r="OQP24" s="187"/>
      <c r="OQQ24" s="187"/>
      <c r="OQR24" s="187"/>
      <c r="OQS24" s="187"/>
      <c r="OQT24" s="187"/>
      <c r="OQU24" s="187"/>
      <c r="OQV24" s="187"/>
      <c r="OQW24" s="187"/>
      <c r="OQX24" s="187"/>
      <c r="OQY24" s="187"/>
      <c r="OQZ24" s="187"/>
      <c r="ORA24" s="187"/>
      <c r="ORB24" s="187"/>
      <c r="ORC24" s="187"/>
      <c r="ORD24" s="187"/>
      <c r="ORE24" s="187"/>
      <c r="ORF24" s="187"/>
      <c r="ORG24" s="187"/>
      <c r="ORH24" s="187"/>
      <c r="ORI24" s="187"/>
      <c r="ORJ24" s="187"/>
      <c r="ORK24" s="187"/>
      <c r="ORL24" s="187"/>
      <c r="ORM24" s="187"/>
      <c r="ORN24" s="187"/>
      <c r="ORO24" s="187"/>
      <c r="ORP24" s="187"/>
      <c r="ORQ24" s="187"/>
      <c r="ORR24" s="187"/>
      <c r="ORS24" s="187"/>
      <c r="ORT24" s="187"/>
      <c r="ORU24" s="187"/>
      <c r="ORV24" s="187"/>
      <c r="ORW24" s="187"/>
      <c r="ORX24" s="187"/>
      <c r="ORY24" s="187"/>
      <c r="ORZ24" s="187"/>
      <c r="OSA24" s="187"/>
      <c r="OSB24" s="187"/>
      <c r="OSC24" s="187"/>
      <c r="OSD24" s="187"/>
      <c r="OSE24" s="187"/>
      <c r="OSF24" s="187"/>
      <c r="OSG24" s="187"/>
      <c r="OSH24" s="187"/>
      <c r="OSI24" s="187"/>
      <c r="OSJ24" s="187"/>
      <c r="OSK24" s="187"/>
      <c r="OSL24" s="187"/>
      <c r="OSM24" s="187"/>
      <c r="OSN24" s="187"/>
      <c r="OSO24" s="187"/>
      <c r="OSP24" s="187"/>
      <c r="OSQ24" s="187"/>
      <c r="OSR24" s="187"/>
      <c r="OSS24" s="187"/>
      <c r="OST24" s="187"/>
      <c r="OSU24" s="187"/>
      <c r="OSV24" s="187"/>
      <c r="OSW24" s="187"/>
      <c r="OSX24" s="187"/>
      <c r="OSY24" s="187"/>
      <c r="OSZ24" s="187"/>
      <c r="OTA24" s="187"/>
      <c r="OTB24" s="187"/>
      <c r="OTC24" s="187"/>
      <c r="OTD24" s="187"/>
      <c r="OTE24" s="187"/>
      <c r="OTF24" s="187"/>
      <c r="OTG24" s="187"/>
      <c r="OTH24" s="187"/>
      <c r="OTI24" s="187"/>
      <c r="OTJ24" s="187"/>
      <c r="OTK24" s="187"/>
      <c r="OTL24" s="187"/>
      <c r="OTM24" s="187"/>
      <c r="OTN24" s="187"/>
      <c r="OTO24" s="187"/>
      <c r="OTP24" s="187"/>
      <c r="OTQ24" s="187"/>
      <c r="OTR24" s="187"/>
      <c r="OTS24" s="187"/>
      <c r="OTT24" s="187"/>
      <c r="OTU24" s="187"/>
      <c r="OTV24" s="187"/>
      <c r="OTW24" s="187"/>
      <c r="OTX24" s="187"/>
      <c r="OTY24" s="187"/>
      <c r="OTZ24" s="187"/>
      <c r="OUA24" s="187"/>
      <c r="OUB24" s="187"/>
      <c r="OUC24" s="187"/>
      <c r="OUD24" s="187"/>
      <c r="OUE24" s="187"/>
      <c r="OUF24" s="187"/>
      <c r="OUG24" s="187"/>
      <c r="OUH24" s="187"/>
      <c r="OUI24" s="187"/>
      <c r="OUJ24" s="187"/>
      <c r="OUK24" s="187"/>
      <c r="OUL24" s="187"/>
      <c r="OUM24" s="187"/>
      <c r="OUN24" s="187"/>
      <c r="OUO24" s="187"/>
      <c r="OUP24" s="187"/>
      <c r="OUQ24" s="187"/>
      <c r="OUR24" s="187"/>
      <c r="OUS24" s="187"/>
      <c r="OUT24" s="187"/>
      <c r="OUU24" s="187"/>
      <c r="OUV24" s="187"/>
      <c r="OUW24" s="187"/>
      <c r="OUX24" s="187"/>
      <c r="OUY24" s="187"/>
      <c r="OUZ24" s="187"/>
      <c r="OVA24" s="187"/>
      <c r="OVB24" s="187"/>
      <c r="OVC24" s="187"/>
      <c r="OVD24" s="187"/>
      <c r="OVE24" s="187"/>
      <c r="OVF24" s="187"/>
      <c r="OVG24" s="187"/>
      <c r="OVH24" s="187"/>
      <c r="OVI24" s="187"/>
      <c r="OVJ24" s="187"/>
      <c r="OVK24" s="187"/>
      <c r="OVL24" s="187"/>
      <c r="OVM24" s="187"/>
      <c r="OVN24" s="187"/>
      <c r="OVO24" s="187"/>
      <c r="OVP24" s="187"/>
      <c r="OVQ24" s="187"/>
      <c r="OVR24" s="187"/>
      <c r="OVS24" s="187"/>
      <c r="OVT24" s="187"/>
      <c r="OVU24" s="187"/>
      <c r="OVV24" s="187"/>
      <c r="OVW24" s="187"/>
      <c r="OVX24" s="187"/>
      <c r="OVY24" s="187"/>
      <c r="OVZ24" s="187"/>
      <c r="OWA24" s="187"/>
      <c r="OWB24" s="187"/>
      <c r="OWC24" s="187"/>
      <c r="OWD24" s="187"/>
      <c r="OWE24" s="187"/>
      <c r="OWF24" s="187"/>
      <c r="OWG24" s="187"/>
      <c r="OWH24" s="187"/>
      <c r="OWI24" s="187"/>
      <c r="OWJ24" s="187"/>
      <c r="OWK24" s="187"/>
      <c r="OWL24" s="187"/>
      <c r="OWM24" s="187"/>
      <c r="OWN24" s="187"/>
      <c r="OWO24" s="187"/>
      <c r="OWP24" s="187"/>
      <c r="OWQ24" s="187"/>
      <c r="OWR24" s="187"/>
      <c r="OWS24" s="187"/>
      <c r="OWT24" s="187"/>
      <c r="OWU24" s="187"/>
      <c r="OWV24" s="187"/>
      <c r="OWW24" s="187"/>
      <c r="OWX24" s="187"/>
      <c r="OWY24" s="187"/>
      <c r="OWZ24" s="187"/>
      <c r="OXA24" s="187"/>
      <c r="OXB24" s="187"/>
      <c r="OXC24" s="187"/>
      <c r="OXD24" s="187"/>
      <c r="OXE24" s="187"/>
      <c r="OXF24" s="187"/>
      <c r="OXG24" s="187"/>
      <c r="OXH24" s="187"/>
      <c r="OXI24" s="187"/>
      <c r="OXJ24" s="187"/>
      <c r="OXK24" s="187"/>
      <c r="OXL24" s="187"/>
      <c r="OXM24" s="187"/>
      <c r="OXN24" s="187"/>
      <c r="OXO24" s="187"/>
      <c r="OXP24" s="187"/>
      <c r="OXQ24" s="187"/>
      <c r="OXR24" s="187"/>
      <c r="OXS24" s="187"/>
      <c r="OXT24" s="187"/>
      <c r="OXU24" s="187"/>
      <c r="OXV24" s="187"/>
      <c r="OXW24" s="187"/>
      <c r="OXX24" s="187"/>
      <c r="OXY24" s="187"/>
      <c r="OXZ24" s="187"/>
      <c r="OYA24" s="187"/>
      <c r="OYB24" s="187"/>
      <c r="OYC24" s="187"/>
      <c r="OYD24" s="187"/>
      <c r="OYE24" s="187"/>
      <c r="OYF24" s="187"/>
      <c r="OYG24" s="187"/>
      <c r="OYH24" s="187"/>
      <c r="OYI24" s="187"/>
      <c r="OYJ24" s="187"/>
      <c r="OYK24" s="187"/>
      <c r="OYL24" s="187"/>
      <c r="OYM24" s="187"/>
      <c r="OYN24" s="187"/>
      <c r="OYO24" s="187"/>
      <c r="OYP24" s="187"/>
      <c r="OYQ24" s="187"/>
      <c r="OYR24" s="187"/>
      <c r="OYS24" s="187"/>
      <c r="OYT24" s="187"/>
      <c r="OYU24" s="187"/>
      <c r="OYV24" s="187"/>
      <c r="OYW24" s="187"/>
      <c r="OYX24" s="187"/>
      <c r="OYY24" s="187"/>
      <c r="OYZ24" s="187"/>
      <c r="OZA24" s="187"/>
      <c r="OZB24" s="187"/>
      <c r="OZC24" s="187"/>
      <c r="OZD24" s="187"/>
      <c r="OZE24" s="187"/>
      <c r="OZF24" s="187"/>
      <c r="OZG24" s="187"/>
      <c r="OZH24" s="187"/>
      <c r="OZI24" s="187"/>
      <c r="OZJ24" s="187"/>
      <c r="OZK24" s="187"/>
      <c r="OZL24" s="187"/>
      <c r="OZM24" s="187"/>
      <c r="OZN24" s="187"/>
      <c r="OZO24" s="187"/>
      <c r="OZP24" s="187"/>
      <c r="OZQ24" s="187"/>
      <c r="OZR24" s="187"/>
      <c r="OZS24" s="187"/>
      <c r="OZT24" s="187"/>
      <c r="OZU24" s="187"/>
      <c r="OZV24" s="187"/>
      <c r="OZW24" s="187"/>
      <c r="OZX24" s="187"/>
      <c r="OZY24" s="187"/>
      <c r="OZZ24" s="187"/>
      <c r="PAA24" s="187"/>
      <c r="PAB24" s="187"/>
      <c r="PAC24" s="187"/>
      <c r="PAD24" s="187"/>
      <c r="PAE24" s="187"/>
      <c r="PAF24" s="187"/>
      <c r="PAG24" s="187"/>
      <c r="PAH24" s="187"/>
      <c r="PAI24" s="187"/>
      <c r="PAJ24" s="187"/>
      <c r="PAK24" s="187"/>
      <c r="PAL24" s="187"/>
      <c r="PAM24" s="187"/>
      <c r="PAN24" s="187"/>
      <c r="PAO24" s="187"/>
      <c r="PAP24" s="187"/>
      <c r="PAQ24" s="187"/>
      <c r="PAR24" s="187"/>
      <c r="PAS24" s="187"/>
      <c r="PAT24" s="187"/>
      <c r="PAU24" s="187"/>
      <c r="PAV24" s="187"/>
      <c r="PAW24" s="187"/>
      <c r="PAX24" s="187"/>
      <c r="PAY24" s="187"/>
      <c r="PAZ24" s="187"/>
      <c r="PBA24" s="187"/>
      <c r="PBB24" s="187"/>
      <c r="PBC24" s="187"/>
      <c r="PBD24" s="187"/>
      <c r="PBE24" s="187"/>
      <c r="PBF24" s="187"/>
      <c r="PBG24" s="187"/>
      <c r="PBH24" s="187"/>
      <c r="PBI24" s="187"/>
      <c r="PBJ24" s="187"/>
      <c r="PBK24" s="187"/>
      <c r="PBL24" s="187"/>
      <c r="PBM24" s="187"/>
      <c r="PBN24" s="187"/>
      <c r="PBO24" s="187"/>
      <c r="PBP24" s="187"/>
      <c r="PBQ24" s="187"/>
      <c r="PBR24" s="187"/>
      <c r="PBS24" s="187"/>
      <c r="PBT24" s="187"/>
      <c r="PBU24" s="187"/>
      <c r="PBV24" s="187"/>
      <c r="PBW24" s="187"/>
      <c r="PBX24" s="187"/>
      <c r="PBY24" s="187"/>
      <c r="PBZ24" s="187"/>
      <c r="PCA24" s="187"/>
      <c r="PCB24" s="187"/>
      <c r="PCC24" s="187"/>
      <c r="PCD24" s="187"/>
      <c r="PCE24" s="187"/>
      <c r="PCF24" s="187"/>
      <c r="PCG24" s="187"/>
      <c r="PCH24" s="187"/>
      <c r="PCI24" s="187"/>
      <c r="PCJ24" s="187"/>
      <c r="PCK24" s="187"/>
      <c r="PCL24" s="187"/>
      <c r="PCM24" s="187"/>
      <c r="PCN24" s="187"/>
      <c r="PCO24" s="187"/>
      <c r="PCP24" s="187"/>
      <c r="PCQ24" s="187"/>
      <c r="PCR24" s="187"/>
      <c r="PCS24" s="187"/>
      <c r="PCT24" s="187"/>
      <c r="PCU24" s="187"/>
      <c r="PCV24" s="187"/>
      <c r="PCW24" s="187"/>
      <c r="PCX24" s="187"/>
      <c r="PCY24" s="187"/>
      <c r="PCZ24" s="187"/>
      <c r="PDA24" s="187"/>
      <c r="PDB24" s="187"/>
      <c r="PDC24" s="187"/>
      <c r="PDD24" s="187"/>
      <c r="PDE24" s="187"/>
      <c r="PDF24" s="187"/>
      <c r="PDG24" s="187"/>
      <c r="PDH24" s="187"/>
      <c r="PDI24" s="187"/>
      <c r="PDJ24" s="187"/>
      <c r="PDK24" s="187"/>
      <c r="PDL24" s="187"/>
      <c r="PDM24" s="187"/>
      <c r="PDN24" s="187"/>
      <c r="PDO24" s="187"/>
      <c r="PDP24" s="187"/>
      <c r="PDQ24" s="187"/>
      <c r="PDR24" s="187"/>
      <c r="PDS24" s="187"/>
      <c r="PDT24" s="187"/>
      <c r="PDU24" s="187"/>
      <c r="PDV24" s="187"/>
      <c r="PDW24" s="187"/>
      <c r="PDX24" s="187"/>
      <c r="PDY24" s="187"/>
      <c r="PDZ24" s="187"/>
      <c r="PEA24" s="187"/>
      <c r="PEB24" s="187"/>
      <c r="PEC24" s="187"/>
      <c r="PED24" s="187"/>
      <c r="PEE24" s="187"/>
      <c r="PEF24" s="187"/>
      <c r="PEG24" s="187"/>
      <c r="PEH24" s="187"/>
      <c r="PEI24" s="187"/>
      <c r="PEJ24" s="187"/>
      <c r="PEK24" s="187"/>
      <c r="PEL24" s="187"/>
      <c r="PEM24" s="187"/>
      <c r="PEN24" s="187"/>
      <c r="PEO24" s="187"/>
      <c r="PEP24" s="187"/>
      <c r="PEQ24" s="187"/>
      <c r="PER24" s="187"/>
      <c r="PES24" s="187"/>
      <c r="PET24" s="187"/>
      <c r="PEU24" s="187"/>
      <c r="PEV24" s="187"/>
      <c r="PEW24" s="187"/>
      <c r="PEX24" s="187"/>
      <c r="PEY24" s="187"/>
      <c r="PEZ24" s="187"/>
      <c r="PFA24" s="187"/>
      <c r="PFB24" s="187"/>
      <c r="PFC24" s="187"/>
      <c r="PFD24" s="187"/>
      <c r="PFE24" s="187"/>
      <c r="PFF24" s="187"/>
      <c r="PFG24" s="187"/>
      <c r="PFH24" s="187"/>
      <c r="PFI24" s="187"/>
      <c r="PFJ24" s="187"/>
      <c r="PFK24" s="187"/>
      <c r="PFL24" s="187"/>
      <c r="PFM24" s="187"/>
      <c r="PFN24" s="187"/>
      <c r="PFO24" s="187"/>
      <c r="PFP24" s="187"/>
      <c r="PFQ24" s="187"/>
      <c r="PFR24" s="187"/>
      <c r="PFS24" s="187"/>
      <c r="PFT24" s="187"/>
      <c r="PFU24" s="187"/>
      <c r="PFV24" s="187"/>
      <c r="PFW24" s="187"/>
      <c r="PFX24" s="187"/>
      <c r="PFY24" s="187"/>
      <c r="PFZ24" s="187"/>
      <c r="PGA24" s="187"/>
      <c r="PGB24" s="187"/>
      <c r="PGC24" s="187"/>
      <c r="PGD24" s="187"/>
      <c r="PGE24" s="187"/>
      <c r="PGF24" s="187"/>
      <c r="PGG24" s="187"/>
      <c r="PGH24" s="187"/>
      <c r="PGI24" s="187"/>
      <c r="PGJ24" s="187"/>
      <c r="PGK24" s="187"/>
      <c r="PGL24" s="187"/>
      <c r="PGM24" s="187"/>
      <c r="PGN24" s="187"/>
      <c r="PGO24" s="187"/>
      <c r="PGP24" s="187"/>
      <c r="PGQ24" s="187"/>
      <c r="PGR24" s="187"/>
      <c r="PGS24" s="187"/>
      <c r="PGT24" s="187"/>
      <c r="PGU24" s="187"/>
      <c r="PGV24" s="187"/>
      <c r="PGW24" s="187"/>
      <c r="PGX24" s="187"/>
      <c r="PGY24" s="187"/>
      <c r="PGZ24" s="187"/>
      <c r="PHA24" s="187"/>
      <c r="PHB24" s="187"/>
      <c r="PHC24" s="187"/>
      <c r="PHD24" s="187"/>
      <c r="PHE24" s="187"/>
      <c r="PHF24" s="187"/>
      <c r="PHG24" s="187"/>
      <c r="PHH24" s="187"/>
      <c r="PHI24" s="187"/>
      <c r="PHJ24" s="187"/>
      <c r="PHK24" s="187"/>
      <c r="PHL24" s="187"/>
      <c r="PHM24" s="187"/>
      <c r="PHN24" s="187"/>
      <c r="PHO24" s="187"/>
      <c r="PHP24" s="187"/>
      <c r="PHQ24" s="187"/>
      <c r="PHR24" s="187"/>
      <c r="PHS24" s="187"/>
      <c r="PHT24" s="187"/>
      <c r="PHU24" s="187"/>
      <c r="PHV24" s="187"/>
      <c r="PHW24" s="187"/>
      <c r="PHX24" s="187"/>
      <c r="PHY24" s="187"/>
      <c r="PHZ24" s="187"/>
      <c r="PIA24" s="187"/>
      <c r="PIB24" s="187"/>
      <c r="PIC24" s="187"/>
      <c r="PID24" s="187"/>
      <c r="PIE24" s="187"/>
      <c r="PIF24" s="187"/>
      <c r="PIG24" s="187"/>
      <c r="PIH24" s="187"/>
      <c r="PII24" s="187"/>
      <c r="PIJ24" s="187"/>
      <c r="PIK24" s="187"/>
      <c r="PIL24" s="187"/>
      <c r="PIM24" s="187"/>
      <c r="PIN24" s="187"/>
      <c r="PIO24" s="187"/>
      <c r="PIP24" s="187"/>
      <c r="PIQ24" s="187"/>
      <c r="PIR24" s="187"/>
      <c r="PIS24" s="187"/>
      <c r="PIT24" s="187"/>
      <c r="PIU24" s="187"/>
      <c r="PIV24" s="187"/>
      <c r="PIW24" s="187"/>
      <c r="PIX24" s="187"/>
      <c r="PIY24" s="187"/>
      <c r="PIZ24" s="187"/>
      <c r="PJA24" s="187"/>
      <c r="PJB24" s="187"/>
      <c r="PJC24" s="187"/>
      <c r="PJD24" s="187"/>
      <c r="PJE24" s="187"/>
      <c r="PJF24" s="187"/>
      <c r="PJG24" s="187"/>
      <c r="PJH24" s="187"/>
      <c r="PJI24" s="187"/>
      <c r="PJJ24" s="187"/>
      <c r="PJK24" s="187"/>
      <c r="PJL24" s="187"/>
      <c r="PJM24" s="187"/>
      <c r="PJN24" s="187"/>
      <c r="PJO24" s="187"/>
      <c r="PJP24" s="187"/>
      <c r="PJQ24" s="187"/>
      <c r="PJR24" s="187"/>
      <c r="PJS24" s="187"/>
      <c r="PJT24" s="187"/>
      <c r="PJU24" s="187"/>
      <c r="PJV24" s="187"/>
      <c r="PJW24" s="187"/>
      <c r="PJX24" s="187"/>
      <c r="PJY24" s="187"/>
      <c r="PJZ24" s="187"/>
      <c r="PKA24" s="187"/>
      <c r="PKB24" s="187"/>
      <c r="PKC24" s="187"/>
      <c r="PKD24" s="187"/>
      <c r="PKE24" s="187"/>
      <c r="PKF24" s="187"/>
      <c r="PKG24" s="187"/>
      <c r="PKH24" s="187"/>
      <c r="PKI24" s="187"/>
      <c r="PKJ24" s="187"/>
      <c r="PKK24" s="187"/>
      <c r="PKL24" s="187"/>
      <c r="PKM24" s="187"/>
      <c r="PKN24" s="187"/>
      <c r="PKO24" s="187"/>
      <c r="PKP24" s="187"/>
      <c r="PKQ24" s="187"/>
      <c r="PKR24" s="187"/>
      <c r="PKS24" s="187"/>
      <c r="PKT24" s="187"/>
      <c r="PKU24" s="187"/>
      <c r="PKV24" s="187"/>
      <c r="PKW24" s="187"/>
      <c r="PKX24" s="187"/>
      <c r="PKY24" s="187"/>
      <c r="PKZ24" s="187"/>
      <c r="PLA24" s="187"/>
      <c r="PLB24" s="187"/>
      <c r="PLC24" s="187"/>
      <c r="PLD24" s="187"/>
      <c r="PLE24" s="187"/>
      <c r="PLF24" s="187"/>
      <c r="PLG24" s="187"/>
      <c r="PLH24" s="187"/>
      <c r="PLI24" s="187"/>
      <c r="PLJ24" s="187"/>
      <c r="PLK24" s="187"/>
      <c r="PLL24" s="187"/>
      <c r="PLM24" s="187"/>
      <c r="PLN24" s="187"/>
      <c r="PLO24" s="187"/>
      <c r="PLP24" s="187"/>
      <c r="PLQ24" s="187"/>
      <c r="PLR24" s="187"/>
      <c r="PLS24" s="187"/>
      <c r="PLT24" s="187"/>
      <c r="PLU24" s="187"/>
      <c r="PLV24" s="187"/>
      <c r="PLW24" s="187"/>
      <c r="PLX24" s="187"/>
      <c r="PLY24" s="187"/>
      <c r="PLZ24" s="187"/>
      <c r="PMA24" s="187"/>
      <c r="PMB24" s="187"/>
      <c r="PMC24" s="187"/>
      <c r="PMD24" s="187"/>
      <c r="PME24" s="187"/>
      <c r="PMF24" s="187"/>
      <c r="PMG24" s="187"/>
      <c r="PMH24" s="187"/>
      <c r="PMI24" s="187"/>
      <c r="PMJ24" s="187"/>
      <c r="PMK24" s="187"/>
      <c r="PML24" s="187"/>
      <c r="PMM24" s="187"/>
      <c r="PMN24" s="187"/>
      <c r="PMO24" s="187"/>
      <c r="PMP24" s="187"/>
      <c r="PMQ24" s="187"/>
      <c r="PMR24" s="187"/>
      <c r="PMS24" s="187"/>
      <c r="PMT24" s="187"/>
      <c r="PMU24" s="187"/>
      <c r="PMV24" s="187"/>
      <c r="PMW24" s="187"/>
      <c r="PMX24" s="187"/>
      <c r="PMY24" s="187"/>
      <c r="PMZ24" s="187"/>
      <c r="PNA24" s="187"/>
      <c r="PNB24" s="187"/>
      <c r="PNC24" s="187"/>
      <c r="PND24" s="187"/>
      <c r="PNE24" s="187"/>
      <c r="PNF24" s="187"/>
      <c r="PNG24" s="187"/>
      <c r="PNH24" s="187"/>
      <c r="PNI24" s="187"/>
      <c r="PNJ24" s="187"/>
      <c r="PNK24" s="187"/>
      <c r="PNL24" s="187"/>
      <c r="PNM24" s="187"/>
      <c r="PNN24" s="187"/>
      <c r="PNO24" s="187"/>
      <c r="PNP24" s="187"/>
      <c r="PNQ24" s="187"/>
      <c r="PNR24" s="187"/>
      <c r="PNS24" s="187"/>
      <c r="PNT24" s="187"/>
      <c r="PNU24" s="187"/>
      <c r="PNV24" s="187"/>
      <c r="PNW24" s="187"/>
      <c r="PNX24" s="187"/>
      <c r="PNY24" s="187"/>
      <c r="PNZ24" s="187"/>
      <c r="POA24" s="187"/>
      <c r="POB24" s="187"/>
      <c r="POC24" s="187"/>
      <c r="POD24" s="187"/>
      <c r="POE24" s="187"/>
      <c r="POF24" s="187"/>
      <c r="POG24" s="187"/>
      <c r="POH24" s="187"/>
      <c r="POI24" s="187"/>
      <c r="POJ24" s="187"/>
      <c r="POK24" s="187"/>
      <c r="POL24" s="187"/>
      <c r="POM24" s="187"/>
      <c r="PON24" s="187"/>
      <c r="POO24" s="187"/>
      <c r="POP24" s="187"/>
      <c r="POQ24" s="187"/>
      <c r="POR24" s="187"/>
      <c r="POS24" s="187"/>
      <c r="POT24" s="187"/>
      <c r="POU24" s="187"/>
      <c r="POV24" s="187"/>
      <c r="POW24" s="187"/>
      <c r="POX24" s="187"/>
      <c r="POY24" s="187"/>
      <c r="POZ24" s="187"/>
      <c r="PPA24" s="187"/>
      <c r="PPB24" s="187"/>
      <c r="PPC24" s="187"/>
      <c r="PPD24" s="187"/>
      <c r="PPE24" s="187"/>
      <c r="PPF24" s="187"/>
      <c r="PPG24" s="187"/>
      <c r="PPH24" s="187"/>
      <c r="PPI24" s="187"/>
      <c r="PPJ24" s="187"/>
      <c r="PPK24" s="187"/>
      <c r="PPL24" s="187"/>
      <c r="PPM24" s="187"/>
      <c r="PPN24" s="187"/>
      <c r="PPO24" s="187"/>
      <c r="PPP24" s="187"/>
      <c r="PPQ24" s="187"/>
      <c r="PPR24" s="187"/>
      <c r="PPS24" s="187"/>
      <c r="PPT24" s="187"/>
      <c r="PPU24" s="187"/>
      <c r="PPV24" s="187"/>
      <c r="PPW24" s="187"/>
      <c r="PPX24" s="187"/>
      <c r="PPY24" s="187"/>
      <c r="PPZ24" s="187"/>
      <c r="PQA24" s="187"/>
      <c r="PQB24" s="187"/>
      <c r="PQC24" s="187"/>
      <c r="PQD24" s="187"/>
      <c r="PQE24" s="187"/>
      <c r="PQF24" s="187"/>
      <c r="PQG24" s="187"/>
      <c r="PQH24" s="187"/>
      <c r="PQI24" s="187"/>
      <c r="PQJ24" s="187"/>
      <c r="PQK24" s="187"/>
      <c r="PQL24" s="187"/>
      <c r="PQM24" s="187"/>
      <c r="PQN24" s="187"/>
      <c r="PQO24" s="187"/>
      <c r="PQP24" s="187"/>
      <c r="PQQ24" s="187"/>
      <c r="PQR24" s="187"/>
      <c r="PQS24" s="187"/>
      <c r="PQT24" s="187"/>
      <c r="PQU24" s="187"/>
      <c r="PQV24" s="187"/>
      <c r="PQW24" s="187"/>
      <c r="PQX24" s="187"/>
      <c r="PQY24" s="187"/>
      <c r="PQZ24" s="187"/>
      <c r="PRA24" s="187"/>
      <c r="PRB24" s="187"/>
      <c r="PRC24" s="187"/>
      <c r="PRD24" s="187"/>
      <c r="PRE24" s="187"/>
      <c r="PRF24" s="187"/>
      <c r="PRG24" s="187"/>
      <c r="PRH24" s="187"/>
      <c r="PRI24" s="187"/>
      <c r="PRJ24" s="187"/>
      <c r="PRK24" s="187"/>
      <c r="PRL24" s="187"/>
      <c r="PRM24" s="187"/>
      <c r="PRN24" s="187"/>
      <c r="PRO24" s="187"/>
      <c r="PRP24" s="187"/>
      <c r="PRQ24" s="187"/>
      <c r="PRR24" s="187"/>
      <c r="PRS24" s="187"/>
      <c r="PRT24" s="187"/>
      <c r="PRU24" s="187"/>
      <c r="PRV24" s="187"/>
      <c r="PRW24" s="187"/>
      <c r="PRX24" s="187"/>
      <c r="PRY24" s="187"/>
      <c r="PRZ24" s="187"/>
      <c r="PSA24" s="187"/>
      <c r="PSB24" s="187"/>
      <c r="PSC24" s="187"/>
      <c r="PSD24" s="187"/>
      <c r="PSE24" s="187"/>
      <c r="PSF24" s="187"/>
      <c r="PSG24" s="187"/>
      <c r="PSH24" s="187"/>
      <c r="PSI24" s="187"/>
      <c r="PSJ24" s="187"/>
      <c r="PSK24" s="187"/>
      <c r="PSL24" s="187"/>
      <c r="PSM24" s="187"/>
      <c r="PSN24" s="187"/>
      <c r="PSO24" s="187"/>
      <c r="PSP24" s="187"/>
      <c r="PSQ24" s="187"/>
      <c r="PSR24" s="187"/>
      <c r="PSS24" s="187"/>
      <c r="PST24" s="187"/>
      <c r="PSU24" s="187"/>
      <c r="PSV24" s="187"/>
      <c r="PSW24" s="187"/>
      <c r="PSX24" s="187"/>
      <c r="PSY24" s="187"/>
      <c r="PSZ24" s="187"/>
      <c r="PTA24" s="187"/>
      <c r="PTB24" s="187"/>
      <c r="PTC24" s="187"/>
      <c r="PTD24" s="187"/>
      <c r="PTE24" s="187"/>
      <c r="PTF24" s="187"/>
      <c r="PTG24" s="187"/>
      <c r="PTH24" s="187"/>
      <c r="PTI24" s="187"/>
      <c r="PTJ24" s="187"/>
      <c r="PTK24" s="187"/>
      <c r="PTL24" s="187"/>
      <c r="PTM24" s="187"/>
      <c r="PTN24" s="187"/>
      <c r="PTO24" s="187"/>
      <c r="PTP24" s="187"/>
      <c r="PTQ24" s="187"/>
      <c r="PTR24" s="187"/>
      <c r="PTS24" s="187"/>
      <c r="PTT24" s="187"/>
      <c r="PTU24" s="187"/>
      <c r="PTV24" s="187"/>
      <c r="PTW24" s="187"/>
      <c r="PTX24" s="187"/>
      <c r="PTY24" s="187"/>
      <c r="PTZ24" s="187"/>
      <c r="PUA24" s="187"/>
      <c r="PUB24" s="187"/>
      <c r="PUC24" s="187"/>
      <c r="PUD24" s="187"/>
      <c r="PUE24" s="187"/>
      <c r="PUF24" s="187"/>
      <c r="PUG24" s="187"/>
      <c r="PUH24" s="187"/>
      <c r="PUI24" s="187"/>
      <c r="PUJ24" s="187"/>
      <c r="PUK24" s="187"/>
      <c r="PUL24" s="187"/>
      <c r="PUM24" s="187"/>
      <c r="PUN24" s="187"/>
      <c r="PUO24" s="187"/>
      <c r="PUP24" s="187"/>
      <c r="PUQ24" s="187"/>
      <c r="PUR24" s="187"/>
      <c r="PUS24" s="187"/>
      <c r="PUT24" s="187"/>
      <c r="PUU24" s="187"/>
      <c r="PUV24" s="187"/>
      <c r="PUW24" s="187"/>
      <c r="PUX24" s="187"/>
      <c r="PUY24" s="187"/>
      <c r="PUZ24" s="187"/>
      <c r="PVA24" s="187"/>
      <c r="PVB24" s="187"/>
      <c r="PVC24" s="187"/>
      <c r="PVD24" s="187"/>
      <c r="PVE24" s="187"/>
      <c r="PVF24" s="187"/>
      <c r="PVG24" s="187"/>
      <c r="PVH24" s="187"/>
      <c r="PVI24" s="187"/>
      <c r="PVJ24" s="187"/>
      <c r="PVK24" s="187"/>
      <c r="PVL24" s="187"/>
      <c r="PVM24" s="187"/>
      <c r="PVN24" s="187"/>
      <c r="PVO24" s="187"/>
      <c r="PVP24" s="187"/>
      <c r="PVQ24" s="187"/>
      <c r="PVR24" s="187"/>
      <c r="PVS24" s="187"/>
      <c r="PVT24" s="187"/>
      <c r="PVU24" s="187"/>
      <c r="PVV24" s="187"/>
      <c r="PVW24" s="187"/>
      <c r="PVX24" s="187"/>
      <c r="PVY24" s="187"/>
      <c r="PVZ24" s="187"/>
      <c r="PWA24" s="187"/>
      <c r="PWB24" s="187"/>
      <c r="PWC24" s="187"/>
      <c r="PWD24" s="187"/>
      <c r="PWE24" s="187"/>
      <c r="PWF24" s="187"/>
      <c r="PWG24" s="187"/>
      <c r="PWH24" s="187"/>
      <c r="PWI24" s="187"/>
      <c r="PWJ24" s="187"/>
      <c r="PWK24" s="187"/>
      <c r="PWL24" s="187"/>
      <c r="PWM24" s="187"/>
      <c r="PWN24" s="187"/>
      <c r="PWO24" s="187"/>
      <c r="PWP24" s="187"/>
      <c r="PWQ24" s="187"/>
      <c r="PWR24" s="187"/>
      <c r="PWS24" s="187"/>
      <c r="PWT24" s="187"/>
      <c r="PWU24" s="187"/>
      <c r="PWV24" s="187"/>
      <c r="PWW24" s="187"/>
      <c r="PWX24" s="187"/>
      <c r="PWY24" s="187"/>
      <c r="PWZ24" s="187"/>
      <c r="PXA24" s="187"/>
      <c r="PXB24" s="187"/>
      <c r="PXC24" s="187"/>
      <c r="PXD24" s="187"/>
      <c r="PXE24" s="187"/>
      <c r="PXF24" s="187"/>
      <c r="PXG24" s="187"/>
      <c r="PXH24" s="187"/>
      <c r="PXI24" s="187"/>
      <c r="PXJ24" s="187"/>
      <c r="PXK24" s="187"/>
      <c r="PXL24" s="187"/>
      <c r="PXM24" s="187"/>
      <c r="PXN24" s="187"/>
      <c r="PXO24" s="187"/>
      <c r="PXP24" s="187"/>
      <c r="PXQ24" s="187"/>
      <c r="PXR24" s="187"/>
      <c r="PXS24" s="187"/>
      <c r="PXT24" s="187"/>
      <c r="PXU24" s="187"/>
      <c r="PXV24" s="187"/>
      <c r="PXW24" s="187"/>
      <c r="PXX24" s="187"/>
      <c r="PXY24" s="187"/>
      <c r="PXZ24" s="187"/>
      <c r="PYA24" s="187"/>
      <c r="PYB24" s="187"/>
      <c r="PYC24" s="187"/>
      <c r="PYD24" s="187"/>
      <c r="PYE24" s="187"/>
      <c r="PYF24" s="187"/>
      <c r="PYG24" s="187"/>
      <c r="PYH24" s="187"/>
      <c r="PYI24" s="187"/>
      <c r="PYJ24" s="187"/>
      <c r="PYK24" s="187"/>
      <c r="PYL24" s="187"/>
      <c r="PYM24" s="187"/>
      <c r="PYN24" s="187"/>
      <c r="PYO24" s="187"/>
      <c r="PYP24" s="187"/>
      <c r="PYQ24" s="187"/>
      <c r="PYR24" s="187"/>
      <c r="PYS24" s="187"/>
      <c r="PYT24" s="187"/>
      <c r="PYU24" s="187"/>
      <c r="PYV24" s="187"/>
      <c r="PYW24" s="187"/>
      <c r="PYX24" s="187"/>
      <c r="PYY24" s="187"/>
      <c r="PYZ24" s="187"/>
      <c r="PZA24" s="187"/>
      <c r="PZB24" s="187"/>
      <c r="PZC24" s="187"/>
      <c r="PZD24" s="187"/>
      <c r="PZE24" s="187"/>
      <c r="PZF24" s="187"/>
      <c r="PZG24" s="187"/>
      <c r="PZH24" s="187"/>
      <c r="PZI24" s="187"/>
      <c r="PZJ24" s="187"/>
      <c r="PZK24" s="187"/>
      <c r="PZL24" s="187"/>
      <c r="PZM24" s="187"/>
      <c r="PZN24" s="187"/>
      <c r="PZO24" s="187"/>
      <c r="PZP24" s="187"/>
      <c r="PZQ24" s="187"/>
      <c r="PZR24" s="187"/>
      <c r="PZS24" s="187"/>
      <c r="PZT24" s="187"/>
      <c r="PZU24" s="187"/>
      <c r="PZV24" s="187"/>
      <c r="PZW24" s="187"/>
      <c r="PZX24" s="187"/>
      <c r="PZY24" s="187"/>
      <c r="PZZ24" s="187"/>
      <c r="QAA24" s="187"/>
      <c r="QAB24" s="187"/>
      <c r="QAC24" s="187"/>
      <c r="QAD24" s="187"/>
      <c r="QAE24" s="187"/>
      <c r="QAF24" s="187"/>
      <c r="QAG24" s="187"/>
      <c r="QAH24" s="187"/>
      <c r="QAI24" s="187"/>
      <c r="QAJ24" s="187"/>
      <c r="QAK24" s="187"/>
      <c r="QAL24" s="187"/>
      <c r="QAM24" s="187"/>
      <c r="QAN24" s="187"/>
      <c r="QAO24" s="187"/>
      <c r="QAP24" s="187"/>
      <c r="QAQ24" s="187"/>
      <c r="QAR24" s="187"/>
      <c r="QAS24" s="187"/>
      <c r="QAT24" s="187"/>
      <c r="QAU24" s="187"/>
      <c r="QAV24" s="187"/>
      <c r="QAW24" s="187"/>
      <c r="QAX24" s="187"/>
      <c r="QAY24" s="187"/>
      <c r="QAZ24" s="187"/>
      <c r="QBA24" s="187"/>
      <c r="QBB24" s="187"/>
      <c r="QBC24" s="187"/>
      <c r="QBD24" s="187"/>
      <c r="QBE24" s="187"/>
      <c r="QBF24" s="187"/>
      <c r="QBG24" s="187"/>
      <c r="QBH24" s="187"/>
      <c r="QBI24" s="187"/>
      <c r="QBJ24" s="187"/>
      <c r="QBK24" s="187"/>
      <c r="QBL24" s="187"/>
      <c r="QBM24" s="187"/>
      <c r="QBN24" s="187"/>
      <c r="QBO24" s="187"/>
      <c r="QBP24" s="187"/>
      <c r="QBQ24" s="187"/>
      <c r="QBR24" s="187"/>
      <c r="QBS24" s="187"/>
      <c r="QBT24" s="187"/>
      <c r="QBU24" s="187"/>
      <c r="QBV24" s="187"/>
      <c r="QBW24" s="187"/>
      <c r="QBX24" s="187"/>
      <c r="QBY24" s="187"/>
      <c r="QBZ24" s="187"/>
      <c r="QCA24" s="187"/>
      <c r="QCB24" s="187"/>
      <c r="QCC24" s="187"/>
      <c r="QCD24" s="187"/>
      <c r="QCE24" s="187"/>
      <c r="QCF24" s="187"/>
      <c r="QCG24" s="187"/>
      <c r="QCH24" s="187"/>
      <c r="QCI24" s="187"/>
      <c r="QCJ24" s="187"/>
      <c r="QCK24" s="187"/>
      <c r="QCL24" s="187"/>
      <c r="QCM24" s="187"/>
      <c r="QCN24" s="187"/>
      <c r="QCO24" s="187"/>
      <c r="QCP24" s="187"/>
      <c r="QCQ24" s="187"/>
      <c r="QCR24" s="187"/>
      <c r="QCS24" s="187"/>
      <c r="QCT24" s="187"/>
      <c r="QCU24" s="187"/>
      <c r="QCV24" s="187"/>
      <c r="QCW24" s="187"/>
      <c r="QCX24" s="187"/>
      <c r="QCY24" s="187"/>
      <c r="QCZ24" s="187"/>
      <c r="QDA24" s="187"/>
      <c r="QDB24" s="187"/>
      <c r="QDC24" s="187"/>
      <c r="QDD24" s="187"/>
      <c r="QDE24" s="187"/>
      <c r="QDF24" s="187"/>
      <c r="QDG24" s="187"/>
      <c r="QDH24" s="187"/>
      <c r="QDI24" s="187"/>
      <c r="QDJ24" s="187"/>
      <c r="QDK24" s="187"/>
      <c r="QDL24" s="187"/>
      <c r="QDM24" s="187"/>
      <c r="QDN24" s="187"/>
      <c r="QDO24" s="187"/>
      <c r="QDP24" s="187"/>
      <c r="QDQ24" s="187"/>
      <c r="QDR24" s="187"/>
      <c r="QDS24" s="187"/>
      <c r="QDT24" s="187"/>
      <c r="QDU24" s="187"/>
      <c r="QDV24" s="187"/>
      <c r="QDW24" s="187"/>
      <c r="QDX24" s="187"/>
      <c r="QDY24" s="187"/>
      <c r="QDZ24" s="187"/>
      <c r="QEA24" s="187"/>
      <c r="QEB24" s="187"/>
      <c r="QEC24" s="187"/>
      <c r="QED24" s="187"/>
      <c r="QEE24" s="187"/>
      <c r="QEF24" s="187"/>
      <c r="QEG24" s="187"/>
      <c r="QEH24" s="187"/>
      <c r="QEI24" s="187"/>
      <c r="QEJ24" s="187"/>
      <c r="QEK24" s="187"/>
      <c r="QEL24" s="187"/>
      <c r="QEM24" s="187"/>
      <c r="QEN24" s="187"/>
      <c r="QEO24" s="187"/>
      <c r="QEP24" s="187"/>
      <c r="QEQ24" s="187"/>
      <c r="QER24" s="187"/>
      <c r="QES24" s="187"/>
      <c r="QET24" s="187"/>
      <c r="QEU24" s="187"/>
      <c r="QEV24" s="187"/>
      <c r="QEW24" s="187"/>
      <c r="QEX24" s="187"/>
      <c r="QEY24" s="187"/>
      <c r="QEZ24" s="187"/>
      <c r="QFA24" s="187"/>
      <c r="QFB24" s="187"/>
      <c r="QFC24" s="187"/>
      <c r="QFD24" s="187"/>
      <c r="QFE24" s="187"/>
      <c r="QFF24" s="187"/>
      <c r="QFG24" s="187"/>
      <c r="QFH24" s="187"/>
      <c r="QFI24" s="187"/>
      <c r="QFJ24" s="187"/>
      <c r="QFK24" s="187"/>
      <c r="QFL24" s="187"/>
      <c r="QFM24" s="187"/>
      <c r="QFN24" s="187"/>
      <c r="QFO24" s="187"/>
      <c r="QFP24" s="187"/>
      <c r="QFQ24" s="187"/>
      <c r="QFR24" s="187"/>
      <c r="QFS24" s="187"/>
      <c r="QFT24" s="187"/>
      <c r="QFU24" s="187"/>
      <c r="QFV24" s="187"/>
      <c r="QFW24" s="187"/>
      <c r="QFX24" s="187"/>
      <c r="QFY24" s="187"/>
      <c r="QFZ24" s="187"/>
      <c r="QGA24" s="187"/>
      <c r="QGB24" s="187"/>
      <c r="QGC24" s="187"/>
      <c r="QGD24" s="187"/>
      <c r="QGE24" s="187"/>
      <c r="QGF24" s="187"/>
      <c r="QGG24" s="187"/>
      <c r="QGH24" s="187"/>
      <c r="QGI24" s="187"/>
      <c r="QGJ24" s="187"/>
      <c r="QGK24" s="187"/>
      <c r="QGL24" s="187"/>
      <c r="QGM24" s="187"/>
      <c r="QGN24" s="187"/>
      <c r="QGO24" s="187"/>
      <c r="QGP24" s="187"/>
      <c r="QGQ24" s="187"/>
      <c r="QGR24" s="187"/>
      <c r="QGS24" s="187"/>
      <c r="QGT24" s="187"/>
      <c r="QGU24" s="187"/>
      <c r="QGV24" s="187"/>
      <c r="QGW24" s="187"/>
      <c r="QGX24" s="187"/>
      <c r="QGY24" s="187"/>
      <c r="QGZ24" s="187"/>
      <c r="QHA24" s="187"/>
      <c r="QHB24" s="187"/>
      <c r="QHC24" s="187"/>
      <c r="QHD24" s="187"/>
      <c r="QHE24" s="187"/>
      <c r="QHF24" s="187"/>
      <c r="QHG24" s="187"/>
      <c r="QHH24" s="187"/>
      <c r="QHI24" s="187"/>
      <c r="QHJ24" s="187"/>
      <c r="QHK24" s="187"/>
      <c r="QHL24" s="187"/>
      <c r="QHM24" s="187"/>
      <c r="QHN24" s="187"/>
      <c r="QHO24" s="187"/>
      <c r="QHP24" s="187"/>
      <c r="QHQ24" s="187"/>
      <c r="QHR24" s="187"/>
      <c r="QHS24" s="187"/>
      <c r="QHT24" s="187"/>
      <c r="QHU24" s="187"/>
      <c r="QHV24" s="187"/>
      <c r="QHW24" s="187"/>
      <c r="QHX24" s="187"/>
      <c r="QHY24" s="187"/>
      <c r="QHZ24" s="187"/>
      <c r="QIA24" s="187"/>
      <c r="QIB24" s="187"/>
      <c r="QIC24" s="187"/>
      <c r="QID24" s="187"/>
      <c r="QIE24" s="187"/>
      <c r="QIF24" s="187"/>
      <c r="QIG24" s="187"/>
      <c r="QIH24" s="187"/>
      <c r="QII24" s="187"/>
      <c r="QIJ24" s="187"/>
      <c r="QIK24" s="187"/>
      <c r="QIL24" s="187"/>
      <c r="QIM24" s="187"/>
      <c r="QIN24" s="187"/>
      <c r="QIO24" s="187"/>
      <c r="QIP24" s="187"/>
      <c r="QIQ24" s="187"/>
      <c r="QIR24" s="187"/>
      <c r="QIS24" s="187"/>
      <c r="QIT24" s="187"/>
      <c r="QIU24" s="187"/>
      <c r="QIV24" s="187"/>
      <c r="QIW24" s="187"/>
      <c r="QIX24" s="187"/>
      <c r="QIY24" s="187"/>
      <c r="QIZ24" s="187"/>
      <c r="QJA24" s="187"/>
      <c r="QJB24" s="187"/>
      <c r="QJC24" s="187"/>
      <c r="QJD24" s="187"/>
      <c r="QJE24" s="187"/>
      <c r="QJF24" s="187"/>
      <c r="QJG24" s="187"/>
      <c r="QJH24" s="187"/>
      <c r="QJI24" s="187"/>
      <c r="QJJ24" s="187"/>
      <c r="QJK24" s="187"/>
      <c r="QJL24" s="187"/>
      <c r="QJM24" s="187"/>
      <c r="QJN24" s="187"/>
      <c r="QJO24" s="187"/>
      <c r="QJP24" s="187"/>
      <c r="QJQ24" s="187"/>
      <c r="QJR24" s="187"/>
      <c r="QJS24" s="187"/>
      <c r="QJT24" s="187"/>
      <c r="QJU24" s="187"/>
      <c r="QJV24" s="187"/>
      <c r="QJW24" s="187"/>
      <c r="QJX24" s="187"/>
      <c r="QJY24" s="187"/>
      <c r="QJZ24" s="187"/>
      <c r="QKA24" s="187"/>
      <c r="QKB24" s="187"/>
      <c r="QKC24" s="187"/>
      <c r="QKD24" s="187"/>
      <c r="QKE24" s="187"/>
      <c r="QKF24" s="187"/>
      <c r="QKG24" s="187"/>
      <c r="QKH24" s="187"/>
      <c r="QKI24" s="187"/>
      <c r="QKJ24" s="187"/>
      <c r="QKK24" s="187"/>
      <c r="QKL24" s="187"/>
      <c r="QKM24" s="187"/>
      <c r="QKN24" s="187"/>
      <c r="QKO24" s="187"/>
      <c r="QKP24" s="187"/>
      <c r="QKQ24" s="187"/>
      <c r="QKR24" s="187"/>
      <c r="QKS24" s="187"/>
      <c r="QKT24" s="187"/>
      <c r="QKU24" s="187"/>
      <c r="QKV24" s="187"/>
      <c r="QKW24" s="187"/>
      <c r="QKX24" s="187"/>
      <c r="QKY24" s="187"/>
      <c r="QKZ24" s="187"/>
      <c r="QLA24" s="187"/>
      <c r="QLB24" s="187"/>
      <c r="QLC24" s="187"/>
      <c r="QLD24" s="187"/>
      <c r="QLE24" s="187"/>
      <c r="QLF24" s="187"/>
      <c r="QLG24" s="187"/>
      <c r="QLH24" s="187"/>
      <c r="QLI24" s="187"/>
      <c r="QLJ24" s="187"/>
      <c r="QLK24" s="187"/>
      <c r="QLL24" s="187"/>
      <c r="QLM24" s="187"/>
      <c r="QLN24" s="187"/>
      <c r="QLO24" s="187"/>
      <c r="QLP24" s="187"/>
      <c r="QLQ24" s="187"/>
      <c r="QLR24" s="187"/>
      <c r="QLS24" s="187"/>
      <c r="QLT24" s="187"/>
      <c r="QLU24" s="187"/>
      <c r="QLV24" s="187"/>
      <c r="QLW24" s="187"/>
      <c r="QLX24" s="187"/>
      <c r="QLY24" s="187"/>
      <c r="QLZ24" s="187"/>
      <c r="QMA24" s="187"/>
      <c r="QMB24" s="187"/>
      <c r="QMC24" s="187"/>
      <c r="QMD24" s="187"/>
      <c r="QME24" s="187"/>
      <c r="QMF24" s="187"/>
      <c r="QMG24" s="187"/>
      <c r="QMH24" s="187"/>
      <c r="QMI24" s="187"/>
      <c r="QMJ24" s="187"/>
      <c r="QMK24" s="187"/>
      <c r="QML24" s="187"/>
      <c r="QMM24" s="187"/>
      <c r="QMN24" s="187"/>
      <c r="QMO24" s="187"/>
      <c r="QMP24" s="187"/>
      <c r="QMQ24" s="187"/>
      <c r="QMR24" s="187"/>
      <c r="QMS24" s="187"/>
      <c r="QMT24" s="187"/>
      <c r="QMU24" s="187"/>
      <c r="QMV24" s="187"/>
      <c r="QMW24" s="187"/>
      <c r="QMX24" s="187"/>
      <c r="QMY24" s="187"/>
      <c r="QMZ24" s="187"/>
      <c r="QNA24" s="187"/>
      <c r="QNB24" s="187"/>
      <c r="QNC24" s="187"/>
      <c r="QND24" s="187"/>
      <c r="QNE24" s="187"/>
      <c r="QNF24" s="187"/>
      <c r="QNG24" s="187"/>
      <c r="QNH24" s="187"/>
      <c r="QNI24" s="187"/>
      <c r="QNJ24" s="187"/>
      <c r="QNK24" s="187"/>
      <c r="QNL24" s="187"/>
      <c r="QNM24" s="187"/>
      <c r="QNN24" s="187"/>
      <c r="QNO24" s="187"/>
      <c r="QNP24" s="187"/>
      <c r="QNQ24" s="187"/>
      <c r="QNR24" s="187"/>
      <c r="QNS24" s="187"/>
      <c r="QNT24" s="187"/>
      <c r="QNU24" s="187"/>
      <c r="QNV24" s="187"/>
      <c r="QNW24" s="187"/>
      <c r="QNX24" s="187"/>
      <c r="QNY24" s="187"/>
      <c r="QNZ24" s="187"/>
      <c r="QOA24" s="187"/>
      <c r="QOB24" s="187"/>
      <c r="QOC24" s="187"/>
      <c r="QOD24" s="187"/>
      <c r="QOE24" s="187"/>
      <c r="QOF24" s="187"/>
      <c r="QOG24" s="187"/>
      <c r="QOH24" s="187"/>
      <c r="QOI24" s="187"/>
      <c r="QOJ24" s="187"/>
      <c r="QOK24" s="187"/>
      <c r="QOL24" s="187"/>
      <c r="QOM24" s="187"/>
      <c r="QON24" s="187"/>
      <c r="QOO24" s="187"/>
      <c r="QOP24" s="187"/>
      <c r="QOQ24" s="187"/>
      <c r="QOR24" s="187"/>
      <c r="QOS24" s="187"/>
      <c r="QOT24" s="187"/>
      <c r="QOU24" s="187"/>
      <c r="QOV24" s="187"/>
      <c r="QOW24" s="187"/>
      <c r="QOX24" s="187"/>
      <c r="QOY24" s="187"/>
      <c r="QOZ24" s="187"/>
      <c r="QPA24" s="187"/>
      <c r="QPB24" s="187"/>
      <c r="QPC24" s="187"/>
      <c r="QPD24" s="187"/>
      <c r="QPE24" s="187"/>
      <c r="QPF24" s="187"/>
      <c r="QPG24" s="187"/>
      <c r="QPH24" s="187"/>
      <c r="QPI24" s="187"/>
      <c r="QPJ24" s="187"/>
      <c r="QPK24" s="187"/>
      <c r="QPL24" s="187"/>
      <c r="QPM24" s="187"/>
      <c r="QPN24" s="187"/>
      <c r="QPO24" s="187"/>
      <c r="QPP24" s="187"/>
      <c r="QPQ24" s="187"/>
      <c r="QPR24" s="187"/>
      <c r="QPS24" s="187"/>
      <c r="QPT24" s="187"/>
      <c r="QPU24" s="187"/>
      <c r="QPV24" s="187"/>
      <c r="QPW24" s="187"/>
      <c r="QPX24" s="187"/>
      <c r="QPY24" s="187"/>
      <c r="QPZ24" s="187"/>
      <c r="QQA24" s="187"/>
      <c r="QQB24" s="187"/>
      <c r="QQC24" s="187"/>
      <c r="QQD24" s="187"/>
      <c r="QQE24" s="187"/>
      <c r="QQF24" s="187"/>
      <c r="QQG24" s="187"/>
      <c r="QQH24" s="187"/>
      <c r="QQI24" s="187"/>
      <c r="QQJ24" s="187"/>
      <c r="QQK24" s="187"/>
      <c r="QQL24" s="187"/>
      <c r="QQM24" s="187"/>
      <c r="QQN24" s="187"/>
      <c r="QQO24" s="187"/>
      <c r="QQP24" s="187"/>
      <c r="QQQ24" s="187"/>
      <c r="QQR24" s="187"/>
      <c r="QQS24" s="187"/>
      <c r="QQT24" s="187"/>
      <c r="QQU24" s="187"/>
      <c r="QQV24" s="187"/>
      <c r="QQW24" s="187"/>
      <c r="QQX24" s="187"/>
      <c r="QQY24" s="187"/>
      <c r="QQZ24" s="187"/>
      <c r="QRA24" s="187"/>
      <c r="QRB24" s="187"/>
      <c r="QRC24" s="187"/>
      <c r="QRD24" s="187"/>
      <c r="QRE24" s="187"/>
      <c r="QRF24" s="187"/>
      <c r="QRG24" s="187"/>
      <c r="QRH24" s="187"/>
      <c r="QRI24" s="187"/>
      <c r="QRJ24" s="187"/>
      <c r="QRK24" s="187"/>
      <c r="QRL24" s="187"/>
      <c r="QRM24" s="187"/>
      <c r="QRN24" s="187"/>
      <c r="QRO24" s="187"/>
      <c r="QRP24" s="187"/>
      <c r="QRQ24" s="187"/>
      <c r="QRR24" s="187"/>
      <c r="QRS24" s="187"/>
      <c r="QRT24" s="187"/>
      <c r="QRU24" s="187"/>
      <c r="QRV24" s="187"/>
      <c r="QRW24" s="187"/>
      <c r="QRX24" s="187"/>
      <c r="QRY24" s="187"/>
      <c r="QRZ24" s="187"/>
      <c r="QSA24" s="187"/>
      <c r="QSB24" s="187"/>
      <c r="QSC24" s="187"/>
      <c r="QSD24" s="187"/>
      <c r="QSE24" s="187"/>
      <c r="QSF24" s="187"/>
      <c r="QSG24" s="187"/>
      <c r="QSH24" s="187"/>
      <c r="QSI24" s="187"/>
      <c r="QSJ24" s="187"/>
      <c r="QSK24" s="187"/>
      <c r="QSL24" s="187"/>
      <c r="QSM24" s="187"/>
      <c r="QSN24" s="187"/>
      <c r="QSO24" s="187"/>
      <c r="QSP24" s="187"/>
      <c r="QSQ24" s="187"/>
      <c r="QSR24" s="187"/>
      <c r="QSS24" s="187"/>
      <c r="QST24" s="187"/>
      <c r="QSU24" s="187"/>
      <c r="QSV24" s="187"/>
      <c r="QSW24" s="187"/>
      <c r="QSX24" s="187"/>
      <c r="QSY24" s="187"/>
      <c r="QSZ24" s="187"/>
      <c r="QTA24" s="187"/>
      <c r="QTB24" s="187"/>
      <c r="QTC24" s="187"/>
      <c r="QTD24" s="187"/>
      <c r="QTE24" s="187"/>
      <c r="QTF24" s="187"/>
      <c r="QTG24" s="187"/>
      <c r="QTH24" s="187"/>
      <c r="QTI24" s="187"/>
      <c r="QTJ24" s="187"/>
      <c r="QTK24" s="187"/>
      <c r="QTL24" s="187"/>
      <c r="QTM24" s="187"/>
      <c r="QTN24" s="187"/>
      <c r="QTO24" s="187"/>
      <c r="QTP24" s="187"/>
      <c r="QTQ24" s="187"/>
      <c r="QTR24" s="187"/>
      <c r="QTS24" s="187"/>
      <c r="QTT24" s="187"/>
      <c r="QTU24" s="187"/>
      <c r="QTV24" s="187"/>
      <c r="QTW24" s="187"/>
      <c r="QTX24" s="187"/>
      <c r="QTY24" s="187"/>
      <c r="QTZ24" s="187"/>
      <c r="QUA24" s="187"/>
      <c r="QUB24" s="187"/>
      <c r="QUC24" s="187"/>
      <c r="QUD24" s="187"/>
      <c r="QUE24" s="187"/>
      <c r="QUF24" s="187"/>
      <c r="QUG24" s="187"/>
      <c r="QUH24" s="187"/>
      <c r="QUI24" s="187"/>
      <c r="QUJ24" s="187"/>
      <c r="QUK24" s="187"/>
      <c r="QUL24" s="187"/>
      <c r="QUM24" s="187"/>
      <c r="QUN24" s="187"/>
      <c r="QUO24" s="187"/>
      <c r="QUP24" s="187"/>
      <c r="QUQ24" s="187"/>
      <c r="QUR24" s="187"/>
      <c r="QUS24" s="187"/>
      <c r="QUT24" s="187"/>
      <c r="QUU24" s="187"/>
      <c r="QUV24" s="187"/>
      <c r="QUW24" s="187"/>
      <c r="QUX24" s="187"/>
      <c r="QUY24" s="187"/>
      <c r="QUZ24" s="187"/>
      <c r="QVA24" s="187"/>
      <c r="QVB24" s="187"/>
      <c r="QVC24" s="187"/>
      <c r="QVD24" s="187"/>
      <c r="QVE24" s="187"/>
      <c r="QVF24" s="187"/>
      <c r="QVG24" s="187"/>
      <c r="QVH24" s="187"/>
      <c r="QVI24" s="187"/>
      <c r="QVJ24" s="187"/>
      <c r="QVK24" s="187"/>
      <c r="QVL24" s="187"/>
      <c r="QVM24" s="187"/>
      <c r="QVN24" s="187"/>
      <c r="QVO24" s="187"/>
      <c r="QVP24" s="187"/>
      <c r="QVQ24" s="187"/>
      <c r="QVR24" s="187"/>
      <c r="QVS24" s="187"/>
      <c r="QVT24" s="187"/>
      <c r="QVU24" s="187"/>
      <c r="QVV24" s="187"/>
      <c r="QVW24" s="187"/>
      <c r="QVX24" s="187"/>
      <c r="QVY24" s="187"/>
      <c r="QVZ24" s="187"/>
      <c r="QWA24" s="187"/>
      <c r="QWB24" s="187"/>
      <c r="QWC24" s="187"/>
      <c r="QWD24" s="187"/>
      <c r="QWE24" s="187"/>
      <c r="QWF24" s="187"/>
      <c r="QWG24" s="187"/>
      <c r="QWH24" s="187"/>
      <c r="QWI24" s="187"/>
      <c r="QWJ24" s="187"/>
      <c r="QWK24" s="187"/>
      <c r="QWL24" s="187"/>
      <c r="QWM24" s="187"/>
      <c r="QWN24" s="187"/>
      <c r="QWO24" s="187"/>
      <c r="QWP24" s="187"/>
      <c r="QWQ24" s="187"/>
      <c r="QWR24" s="187"/>
      <c r="QWS24" s="187"/>
      <c r="QWT24" s="187"/>
      <c r="QWU24" s="187"/>
      <c r="QWV24" s="187"/>
      <c r="QWW24" s="187"/>
      <c r="QWX24" s="187"/>
      <c r="QWY24" s="187"/>
      <c r="QWZ24" s="187"/>
      <c r="QXA24" s="187"/>
      <c r="QXB24" s="187"/>
      <c r="QXC24" s="187"/>
      <c r="QXD24" s="187"/>
      <c r="QXE24" s="187"/>
      <c r="QXF24" s="187"/>
      <c r="QXG24" s="187"/>
      <c r="QXH24" s="187"/>
      <c r="QXI24" s="187"/>
      <c r="QXJ24" s="187"/>
      <c r="QXK24" s="187"/>
      <c r="QXL24" s="187"/>
      <c r="QXM24" s="187"/>
      <c r="QXN24" s="187"/>
      <c r="QXO24" s="187"/>
      <c r="QXP24" s="187"/>
      <c r="QXQ24" s="187"/>
      <c r="QXR24" s="187"/>
      <c r="QXS24" s="187"/>
      <c r="QXT24" s="187"/>
      <c r="QXU24" s="187"/>
      <c r="QXV24" s="187"/>
      <c r="QXW24" s="187"/>
      <c r="QXX24" s="187"/>
      <c r="QXY24" s="187"/>
      <c r="QXZ24" s="187"/>
      <c r="QYA24" s="187"/>
      <c r="QYB24" s="187"/>
      <c r="QYC24" s="187"/>
      <c r="QYD24" s="187"/>
      <c r="QYE24" s="187"/>
      <c r="QYF24" s="187"/>
      <c r="QYG24" s="187"/>
      <c r="QYH24" s="187"/>
      <c r="QYI24" s="187"/>
      <c r="QYJ24" s="187"/>
      <c r="QYK24" s="187"/>
      <c r="QYL24" s="187"/>
      <c r="QYM24" s="187"/>
      <c r="QYN24" s="187"/>
      <c r="QYO24" s="187"/>
      <c r="QYP24" s="187"/>
      <c r="QYQ24" s="187"/>
      <c r="QYR24" s="187"/>
      <c r="QYS24" s="187"/>
      <c r="QYT24" s="187"/>
      <c r="QYU24" s="187"/>
      <c r="QYV24" s="187"/>
      <c r="QYW24" s="187"/>
      <c r="QYX24" s="187"/>
      <c r="QYY24" s="187"/>
      <c r="QYZ24" s="187"/>
      <c r="QZA24" s="187"/>
      <c r="QZB24" s="187"/>
      <c r="QZC24" s="187"/>
      <c r="QZD24" s="187"/>
      <c r="QZE24" s="187"/>
      <c r="QZF24" s="187"/>
      <c r="QZG24" s="187"/>
      <c r="QZH24" s="187"/>
      <c r="QZI24" s="187"/>
      <c r="QZJ24" s="187"/>
      <c r="QZK24" s="187"/>
      <c r="QZL24" s="187"/>
      <c r="QZM24" s="187"/>
      <c r="QZN24" s="187"/>
      <c r="QZO24" s="187"/>
      <c r="QZP24" s="187"/>
      <c r="QZQ24" s="187"/>
      <c r="QZR24" s="187"/>
      <c r="QZS24" s="187"/>
      <c r="QZT24" s="187"/>
      <c r="QZU24" s="187"/>
      <c r="QZV24" s="187"/>
      <c r="QZW24" s="187"/>
      <c r="QZX24" s="187"/>
      <c r="QZY24" s="187"/>
      <c r="QZZ24" s="187"/>
      <c r="RAA24" s="187"/>
      <c r="RAB24" s="187"/>
      <c r="RAC24" s="187"/>
      <c r="RAD24" s="187"/>
      <c r="RAE24" s="187"/>
      <c r="RAF24" s="187"/>
      <c r="RAG24" s="187"/>
      <c r="RAH24" s="187"/>
      <c r="RAI24" s="187"/>
      <c r="RAJ24" s="187"/>
      <c r="RAK24" s="187"/>
      <c r="RAL24" s="187"/>
      <c r="RAM24" s="187"/>
      <c r="RAN24" s="187"/>
      <c r="RAO24" s="187"/>
      <c r="RAP24" s="187"/>
      <c r="RAQ24" s="187"/>
      <c r="RAR24" s="187"/>
      <c r="RAS24" s="187"/>
      <c r="RAT24" s="187"/>
      <c r="RAU24" s="187"/>
      <c r="RAV24" s="187"/>
      <c r="RAW24" s="187"/>
      <c r="RAX24" s="187"/>
      <c r="RAY24" s="187"/>
      <c r="RAZ24" s="187"/>
      <c r="RBA24" s="187"/>
      <c r="RBB24" s="187"/>
      <c r="RBC24" s="187"/>
      <c r="RBD24" s="187"/>
      <c r="RBE24" s="187"/>
      <c r="RBF24" s="187"/>
      <c r="RBG24" s="187"/>
      <c r="RBH24" s="187"/>
      <c r="RBI24" s="187"/>
      <c r="RBJ24" s="187"/>
      <c r="RBK24" s="187"/>
      <c r="RBL24" s="187"/>
      <c r="RBM24" s="187"/>
      <c r="RBN24" s="187"/>
      <c r="RBO24" s="187"/>
      <c r="RBP24" s="187"/>
      <c r="RBQ24" s="187"/>
      <c r="RBR24" s="187"/>
      <c r="RBS24" s="187"/>
      <c r="RBT24" s="187"/>
      <c r="RBU24" s="187"/>
      <c r="RBV24" s="187"/>
      <c r="RBW24" s="187"/>
      <c r="RBX24" s="187"/>
      <c r="RBY24" s="187"/>
      <c r="RBZ24" s="187"/>
      <c r="RCA24" s="187"/>
      <c r="RCB24" s="187"/>
      <c r="RCC24" s="187"/>
      <c r="RCD24" s="187"/>
      <c r="RCE24" s="187"/>
      <c r="RCF24" s="187"/>
      <c r="RCG24" s="187"/>
      <c r="RCH24" s="187"/>
      <c r="RCI24" s="187"/>
      <c r="RCJ24" s="187"/>
      <c r="RCK24" s="187"/>
      <c r="RCL24" s="187"/>
      <c r="RCM24" s="187"/>
      <c r="RCN24" s="187"/>
      <c r="RCO24" s="187"/>
      <c r="RCP24" s="187"/>
      <c r="RCQ24" s="187"/>
      <c r="RCR24" s="187"/>
      <c r="RCS24" s="187"/>
      <c r="RCT24" s="187"/>
      <c r="RCU24" s="187"/>
      <c r="RCV24" s="187"/>
      <c r="RCW24" s="187"/>
      <c r="RCX24" s="187"/>
      <c r="RCY24" s="187"/>
      <c r="RCZ24" s="187"/>
      <c r="RDA24" s="187"/>
      <c r="RDB24" s="187"/>
      <c r="RDC24" s="187"/>
      <c r="RDD24" s="187"/>
      <c r="RDE24" s="187"/>
      <c r="RDF24" s="187"/>
      <c r="RDG24" s="187"/>
      <c r="RDH24" s="187"/>
      <c r="RDI24" s="187"/>
      <c r="RDJ24" s="187"/>
      <c r="RDK24" s="187"/>
      <c r="RDL24" s="187"/>
      <c r="RDM24" s="187"/>
      <c r="RDN24" s="187"/>
      <c r="RDO24" s="187"/>
      <c r="RDP24" s="187"/>
      <c r="RDQ24" s="187"/>
      <c r="RDR24" s="187"/>
      <c r="RDS24" s="187"/>
      <c r="RDT24" s="187"/>
      <c r="RDU24" s="187"/>
      <c r="RDV24" s="187"/>
      <c r="RDW24" s="187"/>
      <c r="RDX24" s="187"/>
      <c r="RDY24" s="187"/>
      <c r="RDZ24" s="187"/>
      <c r="REA24" s="187"/>
      <c r="REB24" s="187"/>
      <c r="REC24" s="187"/>
      <c r="RED24" s="187"/>
      <c r="REE24" s="187"/>
      <c r="REF24" s="187"/>
      <c r="REG24" s="187"/>
      <c r="REH24" s="187"/>
      <c r="REI24" s="187"/>
      <c r="REJ24" s="187"/>
      <c r="REK24" s="187"/>
      <c r="REL24" s="187"/>
      <c r="REM24" s="187"/>
      <c r="REN24" s="187"/>
      <c r="REO24" s="187"/>
      <c r="REP24" s="187"/>
      <c r="REQ24" s="187"/>
      <c r="RER24" s="187"/>
      <c r="RES24" s="187"/>
      <c r="RET24" s="187"/>
      <c r="REU24" s="187"/>
      <c r="REV24" s="187"/>
      <c r="REW24" s="187"/>
      <c r="REX24" s="187"/>
      <c r="REY24" s="187"/>
      <c r="REZ24" s="187"/>
      <c r="RFA24" s="187"/>
      <c r="RFB24" s="187"/>
      <c r="RFC24" s="187"/>
      <c r="RFD24" s="187"/>
      <c r="RFE24" s="187"/>
      <c r="RFF24" s="187"/>
      <c r="RFG24" s="187"/>
      <c r="RFH24" s="187"/>
      <c r="RFI24" s="187"/>
      <c r="RFJ24" s="187"/>
      <c r="RFK24" s="187"/>
      <c r="RFL24" s="187"/>
      <c r="RFM24" s="187"/>
      <c r="RFN24" s="187"/>
      <c r="RFO24" s="187"/>
      <c r="RFP24" s="187"/>
      <c r="RFQ24" s="187"/>
      <c r="RFR24" s="187"/>
      <c r="RFS24" s="187"/>
      <c r="RFT24" s="187"/>
      <c r="RFU24" s="187"/>
      <c r="RFV24" s="187"/>
      <c r="RFW24" s="187"/>
      <c r="RFX24" s="187"/>
      <c r="RFY24" s="187"/>
      <c r="RFZ24" s="187"/>
      <c r="RGA24" s="187"/>
      <c r="RGB24" s="187"/>
      <c r="RGC24" s="187"/>
      <c r="RGD24" s="187"/>
      <c r="RGE24" s="187"/>
      <c r="RGF24" s="187"/>
      <c r="RGG24" s="187"/>
      <c r="RGH24" s="187"/>
      <c r="RGI24" s="187"/>
      <c r="RGJ24" s="187"/>
      <c r="RGK24" s="187"/>
      <c r="RGL24" s="187"/>
      <c r="RGM24" s="187"/>
      <c r="RGN24" s="187"/>
      <c r="RGO24" s="187"/>
      <c r="RGP24" s="187"/>
      <c r="RGQ24" s="187"/>
      <c r="RGR24" s="187"/>
      <c r="RGS24" s="187"/>
      <c r="RGT24" s="187"/>
      <c r="RGU24" s="187"/>
      <c r="RGV24" s="187"/>
      <c r="RGW24" s="187"/>
      <c r="RGX24" s="187"/>
      <c r="RGY24" s="187"/>
      <c r="RGZ24" s="187"/>
      <c r="RHA24" s="187"/>
      <c r="RHB24" s="187"/>
      <c r="RHC24" s="187"/>
      <c r="RHD24" s="187"/>
      <c r="RHE24" s="187"/>
      <c r="RHF24" s="187"/>
      <c r="RHG24" s="187"/>
      <c r="RHH24" s="187"/>
      <c r="RHI24" s="187"/>
      <c r="RHJ24" s="187"/>
      <c r="RHK24" s="187"/>
      <c r="RHL24" s="187"/>
      <c r="RHM24" s="187"/>
      <c r="RHN24" s="187"/>
      <c r="RHO24" s="187"/>
      <c r="RHP24" s="187"/>
      <c r="RHQ24" s="187"/>
      <c r="RHR24" s="187"/>
      <c r="RHS24" s="187"/>
      <c r="RHT24" s="187"/>
      <c r="RHU24" s="187"/>
      <c r="RHV24" s="187"/>
      <c r="RHW24" s="187"/>
      <c r="RHX24" s="187"/>
      <c r="RHY24" s="187"/>
      <c r="RHZ24" s="187"/>
      <c r="RIA24" s="187"/>
      <c r="RIB24" s="187"/>
      <c r="RIC24" s="187"/>
      <c r="RID24" s="187"/>
      <c r="RIE24" s="187"/>
      <c r="RIF24" s="187"/>
      <c r="RIG24" s="187"/>
      <c r="RIH24" s="187"/>
      <c r="RII24" s="187"/>
      <c r="RIJ24" s="187"/>
      <c r="RIK24" s="187"/>
      <c r="RIL24" s="187"/>
      <c r="RIM24" s="187"/>
      <c r="RIN24" s="187"/>
      <c r="RIO24" s="187"/>
      <c r="RIP24" s="187"/>
      <c r="RIQ24" s="187"/>
      <c r="RIR24" s="187"/>
      <c r="RIS24" s="187"/>
      <c r="RIT24" s="187"/>
      <c r="RIU24" s="187"/>
      <c r="RIV24" s="187"/>
      <c r="RIW24" s="187"/>
      <c r="RIX24" s="187"/>
      <c r="RIY24" s="187"/>
      <c r="RIZ24" s="187"/>
      <c r="RJA24" s="187"/>
      <c r="RJB24" s="187"/>
      <c r="RJC24" s="187"/>
      <c r="RJD24" s="187"/>
      <c r="RJE24" s="187"/>
      <c r="RJF24" s="187"/>
      <c r="RJG24" s="187"/>
      <c r="RJH24" s="187"/>
      <c r="RJI24" s="187"/>
      <c r="RJJ24" s="187"/>
      <c r="RJK24" s="187"/>
      <c r="RJL24" s="187"/>
      <c r="RJM24" s="187"/>
      <c r="RJN24" s="187"/>
      <c r="RJO24" s="187"/>
      <c r="RJP24" s="187"/>
      <c r="RJQ24" s="187"/>
      <c r="RJR24" s="187"/>
      <c r="RJS24" s="187"/>
      <c r="RJT24" s="187"/>
      <c r="RJU24" s="187"/>
      <c r="RJV24" s="187"/>
      <c r="RJW24" s="187"/>
      <c r="RJX24" s="187"/>
      <c r="RJY24" s="187"/>
      <c r="RJZ24" s="187"/>
      <c r="RKA24" s="187"/>
      <c r="RKB24" s="187"/>
      <c r="RKC24" s="187"/>
      <c r="RKD24" s="187"/>
      <c r="RKE24" s="187"/>
      <c r="RKF24" s="187"/>
      <c r="RKG24" s="187"/>
      <c r="RKH24" s="187"/>
      <c r="RKI24" s="187"/>
      <c r="RKJ24" s="187"/>
      <c r="RKK24" s="187"/>
      <c r="RKL24" s="187"/>
      <c r="RKM24" s="187"/>
      <c r="RKN24" s="187"/>
      <c r="RKO24" s="187"/>
      <c r="RKP24" s="187"/>
      <c r="RKQ24" s="187"/>
      <c r="RKR24" s="187"/>
      <c r="RKS24" s="187"/>
      <c r="RKT24" s="187"/>
      <c r="RKU24" s="187"/>
      <c r="RKV24" s="187"/>
      <c r="RKW24" s="187"/>
      <c r="RKX24" s="187"/>
      <c r="RKY24" s="187"/>
      <c r="RKZ24" s="187"/>
      <c r="RLA24" s="187"/>
      <c r="RLB24" s="187"/>
      <c r="RLC24" s="187"/>
      <c r="RLD24" s="187"/>
      <c r="RLE24" s="187"/>
      <c r="RLF24" s="187"/>
      <c r="RLG24" s="187"/>
      <c r="RLH24" s="187"/>
      <c r="RLI24" s="187"/>
      <c r="RLJ24" s="187"/>
      <c r="RLK24" s="187"/>
      <c r="RLL24" s="187"/>
      <c r="RLM24" s="187"/>
      <c r="RLN24" s="187"/>
      <c r="RLO24" s="187"/>
      <c r="RLP24" s="187"/>
      <c r="RLQ24" s="187"/>
      <c r="RLR24" s="187"/>
      <c r="RLS24" s="187"/>
      <c r="RLT24" s="187"/>
      <c r="RLU24" s="187"/>
      <c r="RLV24" s="187"/>
      <c r="RLW24" s="187"/>
      <c r="RLX24" s="187"/>
      <c r="RLY24" s="187"/>
      <c r="RLZ24" s="187"/>
      <c r="RMA24" s="187"/>
      <c r="RMB24" s="187"/>
      <c r="RMC24" s="187"/>
      <c r="RMD24" s="187"/>
      <c r="RME24" s="187"/>
      <c r="RMF24" s="187"/>
      <c r="RMG24" s="187"/>
      <c r="RMH24" s="187"/>
      <c r="RMI24" s="187"/>
      <c r="RMJ24" s="187"/>
      <c r="RMK24" s="187"/>
      <c r="RML24" s="187"/>
      <c r="RMM24" s="187"/>
      <c r="RMN24" s="187"/>
      <c r="RMO24" s="187"/>
      <c r="RMP24" s="187"/>
      <c r="RMQ24" s="187"/>
      <c r="RMR24" s="187"/>
      <c r="RMS24" s="187"/>
      <c r="RMT24" s="187"/>
      <c r="RMU24" s="187"/>
      <c r="RMV24" s="187"/>
      <c r="RMW24" s="187"/>
      <c r="RMX24" s="187"/>
      <c r="RMY24" s="187"/>
      <c r="RMZ24" s="187"/>
      <c r="RNA24" s="187"/>
      <c r="RNB24" s="187"/>
      <c r="RNC24" s="187"/>
      <c r="RND24" s="187"/>
      <c r="RNE24" s="187"/>
      <c r="RNF24" s="187"/>
      <c r="RNG24" s="187"/>
      <c r="RNH24" s="187"/>
      <c r="RNI24" s="187"/>
      <c r="RNJ24" s="187"/>
      <c r="RNK24" s="187"/>
      <c r="RNL24" s="187"/>
      <c r="RNM24" s="187"/>
      <c r="RNN24" s="187"/>
      <c r="RNO24" s="187"/>
      <c r="RNP24" s="187"/>
      <c r="RNQ24" s="187"/>
      <c r="RNR24" s="187"/>
      <c r="RNS24" s="187"/>
      <c r="RNT24" s="187"/>
      <c r="RNU24" s="187"/>
      <c r="RNV24" s="187"/>
      <c r="RNW24" s="187"/>
      <c r="RNX24" s="187"/>
      <c r="RNY24" s="187"/>
      <c r="RNZ24" s="187"/>
      <c r="ROA24" s="187"/>
      <c r="ROB24" s="187"/>
      <c r="ROC24" s="187"/>
      <c r="ROD24" s="187"/>
      <c r="ROE24" s="187"/>
      <c r="ROF24" s="187"/>
      <c r="ROG24" s="187"/>
      <c r="ROH24" s="187"/>
      <c r="ROI24" s="187"/>
      <c r="ROJ24" s="187"/>
      <c r="ROK24" s="187"/>
      <c r="ROL24" s="187"/>
      <c r="ROM24" s="187"/>
      <c r="RON24" s="187"/>
      <c r="ROO24" s="187"/>
      <c r="ROP24" s="187"/>
      <c r="ROQ24" s="187"/>
      <c r="ROR24" s="187"/>
      <c r="ROS24" s="187"/>
      <c r="ROT24" s="187"/>
      <c r="ROU24" s="187"/>
      <c r="ROV24" s="187"/>
      <c r="ROW24" s="187"/>
      <c r="ROX24" s="187"/>
      <c r="ROY24" s="187"/>
      <c r="ROZ24" s="187"/>
      <c r="RPA24" s="187"/>
      <c r="RPB24" s="187"/>
      <c r="RPC24" s="187"/>
      <c r="RPD24" s="187"/>
      <c r="RPE24" s="187"/>
      <c r="RPF24" s="187"/>
      <c r="RPG24" s="187"/>
      <c r="RPH24" s="187"/>
      <c r="RPI24" s="187"/>
      <c r="RPJ24" s="187"/>
      <c r="RPK24" s="187"/>
      <c r="RPL24" s="187"/>
      <c r="RPM24" s="187"/>
      <c r="RPN24" s="187"/>
      <c r="RPO24" s="187"/>
      <c r="RPP24" s="187"/>
      <c r="RPQ24" s="187"/>
      <c r="RPR24" s="187"/>
      <c r="RPS24" s="187"/>
      <c r="RPT24" s="187"/>
      <c r="RPU24" s="187"/>
      <c r="RPV24" s="187"/>
      <c r="RPW24" s="187"/>
      <c r="RPX24" s="187"/>
      <c r="RPY24" s="187"/>
      <c r="RPZ24" s="187"/>
      <c r="RQA24" s="187"/>
      <c r="RQB24" s="187"/>
      <c r="RQC24" s="187"/>
      <c r="RQD24" s="187"/>
      <c r="RQE24" s="187"/>
      <c r="RQF24" s="187"/>
      <c r="RQG24" s="187"/>
      <c r="RQH24" s="187"/>
      <c r="RQI24" s="187"/>
      <c r="RQJ24" s="187"/>
      <c r="RQK24" s="187"/>
      <c r="RQL24" s="187"/>
      <c r="RQM24" s="187"/>
      <c r="RQN24" s="187"/>
      <c r="RQO24" s="187"/>
      <c r="RQP24" s="187"/>
      <c r="RQQ24" s="187"/>
      <c r="RQR24" s="187"/>
      <c r="RQS24" s="187"/>
      <c r="RQT24" s="187"/>
      <c r="RQU24" s="187"/>
      <c r="RQV24" s="187"/>
      <c r="RQW24" s="187"/>
      <c r="RQX24" s="187"/>
      <c r="RQY24" s="187"/>
      <c r="RQZ24" s="187"/>
      <c r="RRA24" s="187"/>
      <c r="RRB24" s="187"/>
      <c r="RRC24" s="187"/>
      <c r="RRD24" s="187"/>
      <c r="RRE24" s="187"/>
      <c r="RRF24" s="187"/>
      <c r="RRG24" s="187"/>
      <c r="RRH24" s="187"/>
      <c r="RRI24" s="187"/>
      <c r="RRJ24" s="187"/>
      <c r="RRK24" s="187"/>
      <c r="RRL24" s="187"/>
      <c r="RRM24" s="187"/>
      <c r="RRN24" s="187"/>
      <c r="RRO24" s="187"/>
      <c r="RRP24" s="187"/>
      <c r="RRQ24" s="187"/>
      <c r="RRR24" s="187"/>
      <c r="RRS24" s="187"/>
      <c r="RRT24" s="187"/>
      <c r="RRU24" s="187"/>
      <c r="RRV24" s="187"/>
      <c r="RRW24" s="187"/>
      <c r="RRX24" s="187"/>
      <c r="RRY24" s="187"/>
      <c r="RRZ24" s="187"/>
      <c r="RSA24" s="187"/>
      <c r="RSB24" s="187"/>
      <c r="RSC24" s="187"/>
      <c r="RSD24" s="187"/>
      <c r="RSE24" s="187"/>
      <c r="RSF24" s="187"/>
      <c r="RSG24" s="187"/>
      <c r="RSH24" s="187"/>
      <c r="RSI24" s="187"/>
      <c r="RSJ24" s="187"/>
      <c r="RSK24" s="187"/>
      <c r="RSL24" s="187"/>
      <c r="RSM24" s="187"/>
      <c r="RSN24" s="187"/>
      <c r="RSO24" s="187"/>
      <c r="RSP24" s="187"/>
      <c r="RSQ24" s="187"/>
      <c r="RSR24" s="187"/>
      <c r="RSS24" s="187"/>
      <c r="RST24" s="187"/>
      <c r="RSU24" s="187"/>
      <c r="RSV24" s="187"/>
      <c r="RSW24" s="187"/>
      <c r="RSX24" s="187"/>
      <c r="RSY24" s="187"/>
      <c r="RSZ24" s="187"/>
      <c r="RTA24" s="187"/>
      <c r="RTB24" s="187"/>
      <c r="RTC24" s="187"/>
      <c r="RTD24" s="187"/>
      <c r="RTE24" s="187"/>
      <c r="RTF24" s="187"/>
      <c r="RTG24" s="187"/>
      <c r="RTH24" s="187"/>
      <c r="RTI24" s="187"/>
      <c r="RTJ24" s="187"/>
      <c r="RTK24" s="187"/>
      <c r="RTL24" s="187"/>
      <c r="RTM24" s="187"/>
      <c r="RTN24" s="187"/>
      <c r="RTO24" s="187"/>
      <c r="RTP24" s="187"/>
      <c r="RTQ24" s="187"/>
      <c r="RTR24" s="187"/>
      <c r="RTS24" s="187"/>
      <c r="RTT24" s="187"/>
      <c r="RTU24" s="187"/>
      <c r="RTV24" s="187"/>
      <c r="RTW24" s="187"/>
      <c r="RTX24" s="187"/>
      <c r="RTY24" s="187"/>
      <c r="RTZ24" s="187"/>
      <c r="RUA24" s="187"/>
      <c r="RUB24" s="187"/>
      <c r="RUC24" s="187"/>
      <c r="RUD24" s="187"/>
      <c r="RUE24" s="187"/>
      <c r="RUF24" s="187"/>
      <c r="RUG24" s="187"/>
      <c r="RUH24" s="187"/>
      <c r="RUI24" s="187"/>
      <c r="RUJ24" s="187"/>
      <c r="RUK24" s="187"/>
      <c r="RUL24" s="187"/>
      <c r="RUM24" s="187"/>
      <c r="RUN24" s="187"/>
      <c r="RUO24" s="187"/>
      <c r="RUP24" s="187"/>
      <c r="RUQ24" s="187"/>
      <c r="RUR24" s="187"/>
      <c r="RUS24" s="187"/>
      <c r="RUT24" s="187"/>
      <c r="RUU24" s="187"/>
      <c r="RUV24" s="187"/>
      <c r="RUW24" s="187"/>
      <c r="RUX24" s="187"/>
      <c r="RUY24" s="187"/>
      <c r="RUZ24" s="187"/>
      <c r="RVA24" s="187"/>
      <c r="RVB24" s="187"/>
      <c r="RVC24" s="187"/>
      <c r="RVD24" s="187"/>
      <c r="RVE24" s="187"/>
      <c r="RVF24" s="187"/>
      <c r="RVG24" s="187"/>
      <c r="RVH24" s="187"/>
      <c r="RVI24" s="187"/>
      <c r="RVJ24" s="187"/>
      <c r="RVK24" s="187"/>
      <c r="RVL24" s="187"/>
      <c r="RVM24" s="187"/>
      <c r="RVN24" s="187"/>
      <c r="RVO24" s="187"/>
      <c r="RVP24" s="187"/>
      <c r="RVQ24" s="187"/>
      <c r="RVR24" s="187"/>
      <c r="RVS24" s="187"/>
      <c r="RVT24" s="187"/>
      <c r="RVU24" s="187"/>
      <c r="RVV24" s="187"/>
      <c r="RVW24" s="187"/>
      <c r="RVX24" s="187"/>
      <c r="RVY24" s="187"/>
      <c r="RVZ24" s="187"/>
      <c r="RWA24" s="187"/>
      <c r="RWB24" s="187"/>
      <c r="RWC24" s="187"/>
      <c r="RWD24" s="187"/>
      <c r="RWE24" s="187"/>
      <c r="RWF24" s="187"/>
      <c r="RWG24" s="187"/>
      <c r="RWH24" s="187"/>
      <c r="RWI24" s="187"/>
      <c r="RWJ24" s="187"/>
      <c r="RWK24" s="187"/>
      <c r="RWL24" s="187"/>
      <c r="RWM24" s="187"/>
      <c r="RWN24" s="187"/>
      <c r="RWO24" s="187"/>
      <c r="RWP24" s="187"/>
      <c r="RWQ24" s="187"/>
      <c r="RWR24" s="187"/>
      <c r="RWS24" s="187"/>
      <c r="RWT24" s="187"/>
      <c r="RWU24" s="187"/>
      <c r="RWV24" s="187"/>
      <c r="RWW24" s="187"/>
      <c r="RWX24" s="187"/>
      <c r="RWY24" s="187"/>
      <c r="RWZ24" s="187"/>
      <c r="RXA24" s="187"/>
      <c r="RXB24" s="187"/>
      <c r="RXC24" s="187"/>
      <c r="RXD24" s="187"/>
      <c r="RXE24" s="187"/>
      <c r="RXF24" s="187"/>
      <c r="RXG24" s="187"/>
      <c r="RXH24" s="187"/>
      <c r="RXI24" s="187"/>
      <c r="RXJ24" s="187"/>
      <c r="RXK24" s="187"/>
      <c r="RXL24" s="187"/>
      <c r="RXM24" s="187"/>
      <c r="RXN24" s="187"/>
      <c r="RXO24" s="187"/>
      <c r="RXP24" s="187"/>
      <c r="RXQ24" s="187"/>
      <c r="RXR24" s="187"/>
      <c r="RXS24" s="187"/>
      <c r="RXT24" s="187"/>
      <c r="RXU24" s="187"/>
      <c r="RXV24" s="187"/>
      <c r="RXW24" s="187"/>
      <c r="RXX24" s="187"/>
      <c r="RXY24" s="187"/>
      <c r="RXZ24" s="187"/>
      <c r="RYA24" s="187"/>
      <c r="RYB24" s="187"/>
      <c r="RYC24" s="187"/>
      <c r="RYD24" s="187"/>
      <c r="RYE24" s="187"/>
      <c r="RYF24" s="187"/>
      <c r="RYG24" s="187"/>
      <c r="RYH24" s="187"/>
      <c r="RYI24" s="187"/>
      <c r="RYJ24" s="187"/>
      <c r="RYK24" s="187"/>
      <c r="RYL24" s="187"/>
      <c r="RYM24" s="187"/>
      <c r="RYN24" s="187"/>
      <c r="RYO24" s="187"/>
      <c r="RYP24" s="187"/>
      <c r="RYQ24" s="187"/>
      <c r="RYR24" s="187"/>
      <c r="RYS24" s="187"/>
      <c r="RYT24" s="187"/>
      <c r="RYU24" s="187"/>
      <c r="RYV24" s="187"/>
      <c r="RYW24" s="187"/>
      <c r="RYX24" s="187"/>
      <c r="RYY24" s="187"/>
      <c r="RYZ24" s="187"/>
      <c r="RZA24" s="187"/>
      <c r="RZB24" s="187"/>
      <c r="RZC24" s="187"/>
      <c r="RZD24" s="187"/>
      <c r="RZE24" s="187"/>
      <c r="RZF24" s="187"/>
      <c r="RZG24" s="187"/>
      <c r="RZH24" s="187"/>
      <c r="RZI24" s="187"/>
      <c r="RZJ24" s="187"/>
      <c r="RZK24" s="187"/>
      <c r="RZL24" s="187"/>
      <c r="RZM24" s="187"/>
      <c r="RZN24" s="187"/>
      <c r="RZO24" s="187"/>
      <c r="RZP24" s="187"/>
      <c r="RZQ24" s="187"/>
      <c r="RZR24" s="187"/>
      <c r="RZS24" s="187"/>
      <c r="RZT24" s="187"/>
      <c r="RZU24" s="187"/>
      <c r="RZV24" s="187"/>
      <c r="RZW24" s="187"/>
      <c r="RZX24" s="187"/>
      <c r="RZY24" s="187"/>
      <c r="RZZ24" s="187"/>
      <c r="SAA24" s="187"/>
      <c r="SAB24" s="187"/>
      <c r="SAC24" s="187"/>
      <c r="SAD24" s="187"/>
      <c r="SAE24" s="187"/>
      <c r="SAF24" s="187"/>
      <c r="SAG24" s="187"/>
      <c r="SAH24" s="187"/>
      <c r="SAI24" s="187"/>
      <c r="SAJ24" s="187"/>
      <c r="SAK24" s="187"/>
      <c r="SAL24" s="187"/>
      <c r="SAM24" s="187"/>
      <c r="SAN24" s="187"/>
      <c r="SAO24" s="187"/>
      <c r="SAP24" s="187"/>
      <c r="SAQ24" s="187"/>
      <c r="SAR24" s="187"/>
      <c r="SAS24" s="187"/>
      <c r="SAT24" s="187"/>
      <c r="SAU24" s="187"/>
      <c r="SAV24" s="187"/>
      <c r="SAW24" s="187"/>
      <c r="SAX24" s="187"/>
      <c r="SAY24" s="187"/>
      <c r="SAZ24" s="187"/>
      <c r="SBA24" s="187"/>
      <c r="SBB24" s="187"/>
      <c r="SBC24" s="187"/>
      <c r="SBD24" s="187"/>
      <c r="SBE24" s="187"/>
      <c r="SBF24" s="187"/>
      <c r="SBG24" s="187"/>
      <c r="SBH24" s="187"/>
      <c r="SBI24" s="187"/>
      <c r="SBJ24" s="187"/>
      <c r="SBK24" s="187"/>
      <c r="SBL24" s="187"/>
      <c r="SBM24" s="187"/>
      <c r="SBN24" s="187"/>
      <c r="SBO24" s="187"/>
      <c r="SBP24" s="187"/>
      <c r="SBQ24" s="187"/>
      <c r="SBR24" s="187"/>
      <c r="SBS24" s="187"/>
      <c r="SBT24" s="187"/>
      <c r="SBU24" s="187"/>
      <c r="SBV24" s="187"/>
      <c r="SBW24" s="187"/>
      <c r="SBX24" s="187"/>
      <c r="SBY24" s="187"/>
      <c r="SBZ24" s="187"/>
      <c r="SCA24" s="187"/>
      <c r="SCB24" s="187"/>
      <c r="SCC24" s="187"/>
      <c r="SCD24" s="187"/>
      <c r="SCE24" s="187"/>
      <c r="SCF24" s="187"/>
      <c r="SCG24" s="187"/>
      <c r="SCH24" s="187"/>
      <c r="SCI24" s="187"/>
      <c r="SCJ24" s="187"/>
      <c r="SCK24" s="187"/>
      <c r="SCL24" s="187"/>
      <c r="SCM24" s="187"/>
      <c r="SCN24" s="187"/>
      <c r="SCO24" s="187"/>
      <c r="SCP24" s="187"/>
      <c r="SCQ24" s="187"/>
      <c r="SCR24" s="187"/>
      <c r="SCS24" s="187"/>
      <c r="SCT24" s="187"/>
      <c r="SCU24" s="187"/>
      <c r="SCV24" s="187"/>
      <c r="SCW24" s="187"/>
      <c r="SCX24" s="187"/>
      <c r="SCY24" s="187"/>
      <c r="SCZ24" s="187"/>
      <c r="SDA24" s="187"/>
      <c r="SDB24" s="187"/>
      <c r="SDC24" s="187"/>
      <c r="SDD24" s="187"/>
      <c r="SDE24" s="187"/>
      <c r="SDF24" s="187"/>
      <c r="SDG24" s="187"/>
      <c r="SDH24" s="187"/>
      <c r="SDI24" s="187"/>
      <c r="SDJ24" s="187"/>
      <c r="SDK24" s="187"/>
      <c r="SDL24" s="187"/>
      <c r="SDM24" s="187"/>
      <c r="SDN24" s="187"/>
      <c r="SDO24" s="187"/>
      <c r="SDP24" s="187"/>
      <c r="SDQ24" s="187"/>
      <c r="SDR24" s="187"/>
      <c r="SDS24" s="187"/>
      <c r="SDT24" s="187"/>
      <c r="SDU24" s="187"/>
      <c r="SDV24" s="187"/>
      <c r="SDW24" s="187"/>
      <c r="SDX24" s="187"/>
      <c r="SDY24" s="187"/>
      <c r="SDZ24" s="187"/>
      <c r="SEA24" s="187"/>
      <c r="SEB24" s="187"/>
      <c r="SEC24" s="187"/>
      <c r="SED24" s="187"/>
      <c r="SEE24" s="187"/>
      <c r="SEF24" s="187"/>
      <c r="SEG24" s="187"/>
      <c r="SEH24" s="187"/>
      <c r="SEI24" s="187"/>
      <c r="SEJ24" s="187"/>
      <c r="SEK24" s="187"/>
      <c r="SEL24" s="187"/>
      <c r="SEM24" s="187"/>
      <c r="SEN24" s="187"/>
      <c r="SEO24" s="187"/>
      <c r="SEP24" s="187"/>
      <c r="SEQ24" s="187"/>
      <c r="SER24" s="187"/>
      <c r="SES24" s="187"/>
      <c r="SET24" s="187"/>
      <c r="SEU24" s="187"/>
      <c r="SEV24" s="187"/>
      <c r="SEW24" s="187"/>
      <c r="SEX24" s="187"/>
      <c r="SEY24" s="187"/>
      <c r="SEZ24" s="187"/>
      <c r="SFA24" s="187"/>
      <c r="SFB24" s="187"/>
      <c r="SFC24" s="187"/>
      <c r="SFD24" s="187"/>
      <c r="SFE24" s="187"/>
      <c r="SFF24" s="187"/>
      <c r="SFG24" s="187"/>
      <c r="SFH24" s="187"/>
      <c r="SFI24" s="187"/>
      <c r="SFJ24" s="187"/>
      <c r="SFK24" s="187"/>
      <c r="SFL24" s="187"/>
      <c r="SFM24" s="187"/>
      <c r="SFN24" s="187"/>
      <c r="SFO24" s="187"/>
      <c r="SFP24" s="187"/>
      <c r="SFQ24" s="187"/>
      <c r="SFR24" s="187"/>
      <c r="SFS24" s="187"/>
      <c r="SFT24" s="187"/>
      <c r="SFU24" s="187"/>
      <c r="SFV24" s="187"/>
      <c r="SFW24" s="187"/>
      <c r="SFX24" s="187"/>
      <c r="SFY24" s="187"/>
      <c r="SFZ24" s="187"/>
      <c r="SGA24" s="187"/>
      <c r="SGB24" s="187"/>
      <c r="SGC24" s="187"/>
      <c r="SGD24" s="187"/>
      <c r="SGE24" s="187"/>
      <c r="SGF24" s="187"/>
      <c r="SGG24" s="187"/>
      <c r="SGH24" s="187"/>
      <c r="SGI24" s="187"/>
      <c r="SGJ24" s="187"/>
      <c r="SGK24" s="187"/>
      <c r="SGL24" s="187"/>
      <c r="SGM24" s="187"/>
      <c r="SGN24" s="187"/>
      <c r="SGO24" s="187"/>
      <c r="SGP24" s="187"/>
      <c r="SGQ24" s="187"/>
      <c r="SGR24" s="187"/>
      <c r="SGS24" s="187"/>
      <c r="SGT24" s="187"/>
      <c r="SGU24" s="187"/>
      <c r="SGV24" s="187"/>
      <c r="SGW24" s="187"/>
      <c r="SGX24" s="187"/>
      <c r="SGY24" s="187"/>
      <c r="SGZ24" s="187"/>
      <c r="SHA24" s="187"/>
      <c r="SHB24" s="187"/>
      <c r="SHC24" s="187"/>
      <c r="SHD24" s="187"/>
      <c r="SHE24" s="187"/>
      <c r="SHF24" s="187"/>
      <c r="SHG24" s="187"/>
      <c r="SHH24" s="187"/>
      <c r="SHI24" s="187"/>
      <c r="SHJ24" s="187"/>
      <c r="SHK24" s="187"/>
      <c r="SHL24" s="187"/>
      <c r="SHM24" s="187"/>
      <c r="SHN24" s="187"/>
      <c r="SHO24" s="187"/>
      <c r="SHP24" s="187"/>
      <c r="SHQ24" s="187"/>
      <c r="SHR24" s="187"/>
      <c r="SHS24" s="187"/>
      <c r="SHT24" s="187"/>
      <c r="SHU24" s="187"/>
      <c r="SHV24" s="187"/>
      <c r="SHW24" s="187"/>
      <c r="SHX24" s="187"/>
      <c r="SHY24" s="187"/>
      <c r="SHZ24" s="187"/>
      <c r="SIA24" s="187"/>
      <c r="SIB24" s="187"/>
      <c r="SIC24" s="187"/>
      <c r="SID24" s="187"/>
      <c r="SIE24" s="187"/>
      <c r="SIF24" s="187"/>
      <c r="SIG24" s="187"/>
      <c r="SIH24" s="187"/>
      <c r="SII24" s="187"/>
      <c r="SIJ24" s="187"/>
      <c r="SIK24" s="187"/>
      <c r="SIL24" s="187"/>
      <c r="SIM24" s="187"/>
      <c r="SIN24" s="187"/>
      <c r="SIO24" s="187"/>
      <c r="SIP24" s="187"/>
      <c r="SIQ24" s="187"/>
      <c r="SIR24" s="187"/>
      <c r="SIS24" s="187"/>
      <c r="SIT24" s="187"/>
      <c r="SIU24" s="187"/>
      <c r="SIV24" s="187"/>
      <c r="SIW24" s="187"/>
      <c r="SIX24" s="187"/>
      <c r="SIY24" s="187"/>
      <c r="SIZ24" s="187"/>
      <c r="SJA24" s="187"/>
      <c r="SJB24" s="187"/>
      <c r="SJC24" s="187"/>
      <c r="SJD24" s="187"/>
      <c r="SJE24" s="187"/>
      <c r="SJF24" s="187"/>
      <c r="SJG24" s="187"/>
      <c r="SJH24" s="187"/>
      <c r="SJI24" s="187"/>
      <c r="SJJ24" s="187"/>
      <c r="SJK24" s="187"/>
      <c r="SJL24" s="187"/>
      <c r="SJM24" s="187"/>
      <c r="SJN24" s="187"/>
      <c r="SJO24" s="187"/>
      <c r="SJP24" s="187"/>
      <c r="SJQ24" s="187"/>
      <c r="SJR24" s="187"/>
      <c r="SJS24" s="187"/>
      <c r="SJT24" s="187"/>
      <c r="SJU24" s="187"/>
      <c r="SJV24" s="187"/>
      <c r="SJW24" s="187"/>
      <c r="SJX24" s="187"/>
      <c r="SJY24" s="187"/>
      <c r="SJZ24" s="187"/>
      <c r="SKA24" s="187"/>
      <c r="SKB24" s="187"/>
      <c r="SKC24" s="187"/>
      <c r="SKD24" s="187"/>
      <c r="SKE24" s="187"/>
      <c r="SKF24" s="187"/>
      <c r="SKG24" s="187"/>
      <c r="SKH24" s="187"/>
      <c r="SKI24" s="187"/>
      <c r="SKJ24" s="187"/>
      <c r="SKK24" s="187"/>
      <c r="SKL24" s="187"/>
      <c r="SKM24" s="187"/>
      <c r="SKN24" s="187"/>
      <c r="SKO24" s="187"/>
      <c r="SKP24" s="187"/>
      <c r="SKQ24" s="187"/>
      <c r="SKR24" s="187"/>
      <c r="SKS24" s="187"/>
      <c r="SKT24" s="187"/>
      <c r="SKU24" s="187"/>
      <c r="SKV24" s="187"/>
      <c r="SKW24" s="187"/>
      <c r="SKX24" s="187"/>
      <c r="SKY24" s="187"/>
      <c r="SKZ24" s="187"/>
      <c r="SLA24" s="187"/>
      <c r="SLB24" s="187"/>
      <c r="SLC24" s="187"/>
      <c r="SLD24" s="187"/>
      <c r="SLE24" s="187"/>
      <c r="SLF24" s="187"/>
      <c r="SLG24" s="187"/>
      <c r="SLH24" s="187"/>
      <c r="SLI24" s="187"/>
      <c r="SLJ24" s="187"/>
      <c r="SLK24" s="187"/>
      <c r="SLL24" s="187"/>
      <c r="SLM24" s="187"/>
      <c r="SLN24" s="187"/>
      <c r="SLO24" s="187"/>
      <c r="SLP24" s="187"/>
      <c r="SLQ24" s="187"/>
      <c r="SLR24" s="187"/>
      <c r="SLS24" s="187"/>
      <c r="SLT24" s="187"/>
      <c r="SLU24" s="187"/>
      <c r="SLV24" s="187"/>
      <c r="SLW24" s="187"/>
      <c r="SLX24" s="187"/>
      <c r="SLY24" s="187"/>
      <c r="SLZ24" s="187"/>
      <c r="SMA24" s="187"/>
      <c r="SMB24" s="187"/>
      <c r="SMC24" s="187"/>
      <c r="SMD24" s="187"/>
      <c r="SME24" s="187"/>
      <c r="SMF24" s="187"/>
      <c r="SMG24" s="187"/>
      <c r="SMH24" s="187"/>
      <c r="SMI24" s="187"/>
      <c r="SMJ24" s="187"/>
      <c r="SMK24" s="187"/>
      <c r="SML24" s="187"/>
      <c r="SMM24" s="187"/>
      <c r="SMN24" s="187"/>
      <c r="SMO24" s="187"/>
      <c r="SMP24" s="187"/>
      <c r="SMQ24" s="187"/>
      <c r="SMR24" s="187"/>
      <c r="SMS24" s="187"/>
      <c r="SMT24" s="187"/>
      <c r="SMU24" s="187"/>
      <c r="SMV24" s="187"/>
      <c r="SMW24" s="187"/>
      <c r="SMX24" s="187"/>
      <c r="SMY24" s="187"/>
      <c r="SMZ24" s="187"/>
      <c r="SNA24" s="187"/>
      <c r="SNB24" s="187"/>
      <c r="SNC24" s="187"/>
      <c r="SND24" s="187"/>
      <c r="SNE24" s="187"/>
      <c r="SNF24" s="187"/>
      <c r="SNG24" s="187"/>
      <c r="SNH24" s="187"/>
      <c r="SNI24" s="187"/>
      <c r="SNJ24" s="187"/>
      <c r="SNK24" s="187"/>
      <c r="SNL24" s="187"/>
      <c r="SNM24" s="187"/>
      <c r="SNN24" s="187"/>
      <c r="SNO24" s="187"/>
      <c r="SNP24" s="187"/>
      <c r="SNQ24" s="187"/>
      <c r="SNR24" s="187"/>
      <c r="SNS24" s="187"/>
      <c r="SNT24" s="187"/>
      <c r="SNU24" s="187"/>
      <c r="SNV24" s="187"/>
      <c r="SNW24" s="187"/>
      <c r="SNX24" s="187"/>
      <c r="SNY24" s="187"/>
      <c r="SNZ24" s="187"/>
      <c r="SOA24" s="187"/>
      <c r="SOB24" s="187"/>
      <c r="SOC24" s="187"/>
      <c r="SOD24" s="187"/>
      <c r="SOE24" s="187"/>
      <c r="SOF24" s="187"/>
      <c r="SOG24" s="187"/>
      <c r="SOH24" s="187"/>
      <c r="SOI24" s="187"/>
      <c r="SOJ24" s="187"/>
      <c r="SOK24" s="187"/>
      <c r="SOL24" s="187"/>
      <c r="SOM24" s="187"/>
      <c r="SON24" s="187"/>
      <c r="SOO24" s="187"/>
      <c r="SOP24" s="187"/>
      <c r="SOQ24" s="187"/>
      <c r="SOR24" s="187"/>
      <c r="SOS24" s="187"/>
      <c r="SOT24" s="187"/>
      <c r="SOU24" s="187"/>
      <c r="SOV24" s="187"/>
      <c r="SOW24" s="187"/>
      <c r="SOX24" s="187"/>
      <c r="SOY24" s="187"/>
      <c r="SOZ24" s="187"/>
      <c r="SPA24" s="187"/>
      <c r="SPB24" s="187"/>
      <c r="SPC24" s="187"/>
      <c r="SPD24" s="187"/>
      <c r="SPE24" s="187"/>
      <c r="SPF24" s="187"/>
      <c r="SPG24" s="187"/>
      <c r="SPH24" s="187"/>
      <c r="SPI24" s="187"/>
      <c r="SPJ24" s="187"/>
      <c r="SPK24" s="187"/>
      <c r="SPL24" s="187"/>
      <c r="SPM24" s="187"/>
      <c r="SPN24" s="187"/>
      <c r="SPO24" s="187"/>
      <c r="SPP24" s="187"/>
      <c r="SPQ24" s="187"/>
      <c r="SPR24" s="187"/>
      <c r="SPS24" s="187"/>
      <c r="SPT24" s="187"/>
      <c r="SPU24" s="187"/>
      <c r="SPV24" s="187"/>
      <c r="SPW24" s="187"/>
      <c r="SPX24" s="187"/>
      <c r="SPY24" s="187"/>
      <c r="SPZ24" s="187"/>
      <c r="SQA24" s="187"/>
      <c r="SQB24" s="187"/>
      <c r="SQC24" s="187"/>
      <c r="SQD24" s="187"/>
      <c r="SQE24" s="187"/>
      <c r="SQF24" s="187"/>
      <c r="SQG24" s="187"/>
      <c r="SQH24" s="187"/>
      <c r="SQI24" s="187"/>
      <c r="SQJ24" s="187"/>
      <c r="SQK24" s="187"/>
      <c r="SQL24" s="187"/>
      <c r="SQM24" s="187"/>
      <c r="SQN24" s="187"/>
      <c r="SQO24" s="187"/>
      <c r="SQP24" s="187"/>
      <c r="SQQ24" s="187"/>
      <c r="SQR24" s="187"/>
      <c r="SQS24" s="187"/>
      <c r="SQT24" s="187"/>
      <c r="SQU24" s="187"/>
      <c r="SQV24" s="187"/>
      <c r="SQW24" s="187"/>
      <c r="SQX24" s="187"/>
      <c r="SQY24" s="187"/>
      <c r="SQZ24" s="187"/>
      <c r="SRA24" s="187"/>
      <c r="SRB24" s="187"/>
      <c r="SRC24" s="187"/>
      <c r="SRD24" s="187"/>
      <c r="SRE24" s="187"/>
      <c r="SRF24" s="187"/>
      <c r="SRG24" s="187"/>
      <c r="SRH24" s="187"/>
      <c r="SRI24" s="187"/>
      <c r="SRJ24" s="187"/>
      <c r="SRK24" s="187"/>
      <c r="SRL24" s="187"/>
      <c r="SRM24" s="187"/>
      <c r="SRN24" s="187"/>
      <c r="SRO24" s="187"/>
      <c r="SRP24" s="187"/>
      <c r="SRQ24" s="187"/>
      <c r="SRR24" s="187"/>
      <c r="SRS24" s="187"/>
      <c r="SRT24" s="187"/>
      <c r="SRU24" s="187"/>
      <c r="SRV24" s="187"/>
      <c r="SRW24" s="187"/>
      <c r="SRX24" s="187"/>
      <c r="SRY24" s="187"/>
      <c r="SRZ24" s="187"/>
      <c r="SSA24" s="187"/>
      <c r="SSB24" s="187"/>
      <c r="SSC24" s="187"/>
      <c r="SSD24" s="187"/>
      <c r="SSE24" s="187"/>
      <c r="SSF24" s="187"/>
      <c r="SSG24" s="187"/>
      <c r="SSH24" s="187"/>
      <c r="SSI24" s="187"/>
      <c r="SSJ24" s="187"/>
      <c r="SSK24" s="187"/>
      <c r="SSL24" s="187"/>
      <c r="SSM24" s="187"/>
      <c r="SSN24" s="187"/>
      <c r="SSO24" s="187"/>
      <c r="SSP24" s="187"/>
      <c r="SSQ24" s="187"/>
      <c r="SSR24" s="187"/>
      <c r="SSS24" s="187"/>
      <c r="SST24" s="187"/>
      <c r="SSU24" s="187"/>
      <c r="SSV24" s="187"/>
      <c r="SSW24" s="187"/>
      <c r="SSX24" s="187"/>
      <c r="SSY24" s="187"/>
      <c r="SSZ24" s="187"/>
      <c r="STA24" s="187"/>
      <c r="STB24" s="187"/>
      <c r="STC24" s="187"/>
      <c r="STD24" s="187"/>
      <c r="STE24" s="187"/>
      <c r="STF24" s="187"/>
      <c r="STG24" s="187"/>
      <c r="STH24" s="187"/>
      <c r="STI24" s="187"/>
      <c r="STJ24" s="187"/>
      <c r="STK24" s="187"/>
      <c r="STL24" s="187"/>
      <c r="STM24" s="187"/>
      <c r="STN24" s="187"/>
      <c r="STO24" s="187"/>
      <c r="STP24" s="187"/>
      <c r="STQ24" s="187"/>
      <c r="STR24" s="187"/>
      <c r="STS24" s="187"/>
      <c r="STT24" s="187"/>
      <c r="STU24" s="187"/>
      <c r="STV24" s="187"/>
      <c r="STW24" s="187"/>
      <c r="STX24" s="187"/>
      <c r="STY24" s="187"/>
      <c r="STZ24" s="187"/>
      <c r="SUA24" s="187"/>
      <c r="SUB24" s="187"/>
      <c r="SUC24" s="187"/>
      <c r="SUD24" s="187"/>
      <c r="SUE24" s="187"/>
      <c r="SUF24" s="187"/>
      <c r="SUG24" s="187"/>
      <c r="SUH24" s="187"/>
      <c r="SUI24" s="187"/>
      <c r="SUJ24" s="187"/>
      <c r="SUK24" s="187"/>
      <c r="SUL24" s="187"/>
      <c r="SUM24" s="187"/>
      <c r="SUN24" s="187"/>
      <c r="SUO24" s="187"/>
      <c r="SUP24" s="187"/>
      <c r="SUQ24" s="187"/>
      <c r="SUR24" s="187"/>
      <c r="SUS24" s="187"/>
      <c r="SUT24" s="187"/>
      <c r="SUU24" s="187"/>
      <c r="SUV24" s="187"/>
      <c r="SUW24" s="187"/>
      <c r="SUX24" s="187"/>
      <c r="SUY24" s="187"/>
      <c r="SUZ24" s="187"/>
      <c r="SVA24" s="187"/>
      <c r="SVB24" s="187"/>
      <c r="SVC24" s="187"/>
      <c r="SVD24" s="187"/>
      <c r="SVE24" s="187"/>
      <c r="SVF24" s="187"/>
      <c r="SVG24" s="187"/>
      <c r="SVH24" s="187"/>
      <c r="SVI24" s="187"/>
      <c r="SVJ24" s="187"/>
      <c r="SVK24" s="187"/>
      <c r="SVL24" s="187"/>
      <c r="SVM24" s="187"/>
      <c r="SVN24" s="187"/>
      <c r="SVO24" s="187"/>
      <c r="SVP24" s="187"/>
      <c r="SVQ24" s="187"/>
      <c r="SVR24" s="187"/>
      <c r="SVS24" s="187"/>
      <c r="SVT24" s="187"/>
      <c r="SVU24" s="187"/>
      <c r="SVV24" s="187"/>
      <c r="SVW24" s="187"/>
      <c r="SVX24" s="187"/>
      <c r="SVY24" s="187"/>
      <c r="SVZ24" s="187"/>
      <c r="SWA24" s="187"/>
      <c r="SWB24" s="187"/>
      <c r="SWC24" s="187"/>
      <c r="SWD24" s="187"/>
      <c r="SWE24" s="187"/>
      <c r="SWF24" s="187"/>
      <c r="SWG24" s="187"/>
      <c r="SWH24" s="187"/>
      <c r="SWI24" s="187"/>
      <c r="SWJ24" s="187"/>
      <c r="SWK24" s="187"/>
      <c r="SWL24" s="187"/>
      <c r="SWM24" s="187"/>
      <c r="SWN24" s="187"/>
      <c r="SWO24" s="187"/>
      <c r="SWP24" s="187"/>
      <c r="SWQ24" s="187"/>
      <c r="SWR24" s="187"/>
      <c r="SWS24" s="187"/>
      <c r="SWT24" s="187"/>
      <c r="SWU24" s="187"/>
      <c r="SWV24" s="187"/>
      <c r="SWW24" s="187"/>
      <c r="SWX24" s="187"/>
      <c r="SWY24" s="187"/>
      <c r="SWZ24" s="187"/>
      <c r="SXA24" s="187"/>
      <c r="SXB24" s="187"/>
      <c r="SXC24" s="187"/>
      <c r="SXD24" s="187"/>
      <c r="SXE24" s="187"/>
      <c r="SXF24" s="187"/>
      <c r="SXG24" s="187"/>
      <c r="SXH24" s="187"/>
      <c r="SXI24" s="187"/>
      <c r="SXJ24" s="187"/>
      <c r="SXK24" s="187"/>
      <c r="SXL24" s="187"/>
      <c r="SXM24" s="187"/>
      <c r="SXN24" s="187"/>
      <c r="SXO24" s="187"/>
      <c r="SXP24" s="187"/>
      <c r="SXQ24" s="187"/>
      <c r="SXR24" s="187"/>
      <c r="SXS24" s="187"/>
      <c r="SXT24" s="187"/>
      <c r="SXU24" s="187"/>
      <c r="SXV24" s="187"/>
      <c r="SXW24" s="187"/>
      <c r="SXX24" s="187"/>
      <c r="SXY24" s="187"/>
      <c r="SXZ24" s="187"/>
      <c r="SYA24" s="187"/>
      <c r="SYB24" s="187"/>
      <c r="SYC24" s="187"/>
      <c r="SYD24" s="187"/>
      <c r="SYE24" s="187"/>
      <c r="SYF24" s="187"/>
      <c r="SYG24" s="187"/>
      <c r="SYH24" s="187"/>
      <c r="SYI24" s="187"/>
      <c r="SYJ24" s="187"/>
      <c r="SYK24" s="187"/>
      <c r="SYL24" s="187"/>
      <c r="SYM24" s="187"/>
      <c r="SYN24" s="187"/>
      <c r="SYO24" s="187"/>
      <c r="SYP24" s="187"/>
      <c r="SYQ24" s="187"/>
      <c r="SYR24" s="187"/>
      <c r="SYS24" s="187"/>
      <c r="SYT24" s="187"/>
      <c r="SYU24" s="187"/>
      <c r="SYV24" s="187"/>
      <c r="SYW24" s="187"/>
      <c r="SYX24" s="187"/>
      <c r="SYY24" s="187"/>
      <c r="SYZ24" s="187"/>
      <c r="SZA24" s="187"/>
      <c r="SZB24" s="187"/>
      <c r="SZC24" s="187"/>
      <c r="SZD24" s="187"/>
      <c r="SZE24" s="187"/>
      <c r="SZF24" s="187"/>
      <c r="SZG24" s="187"/>
      <c r="SZH24" s="187"/>
      <c r="SZI24" s="187"/>
      <c r="SZJ24" s="187"/>
      <c r="SZK24" s="187"/>
      <c r="SZL24" s="187"/>
      <c r="SZM24" s="187"/>
      <c r="SZN24" s="187"/>
      <c r="SZO24" s="187"/>
      <c r="SZP24" s="187"/>
      <c r="SZQ24" s="187"/>
      <c r="SZR24" s="187"/>
      <c r="SZS24" s="187"/>
      <c r="SZT24" s="187"/>
      <c r="SZU24" s="187"/>
      <c r="SZV24" s="187"/>
      <c r="SZW24" s="187"/>
      <c r="SZX24" s="187"/>
      <c r="SZY24" s="187"/>
      <c r="SZZ24" s="187"/>
      <c r="TAA24" s="187"/>
      <c r="TAB24" s="187"/>
      <c r="TAC24" s="187"/>
      <c r="TAD24" s="187"/>
      <c r="TAE24" s="187"/>
      <c r="TAF24" s="187"/>
      <c r="TAG24" s="187"/>
      <c r="TAH24" s="187"/>
      <c r="TAI24" s="187"/>
      <c r="TAJ24" s="187"/>
      <c r="TAK24" s="187"/>
      <c r="TAL24" s="187"/>
      <c r="TAM24" s="187"/>
      <c r="TAN24" s="187"/>
      <c r="TAO24" s="187"/>
      <c r="TAP24" s="187"/>
      <c r="TAQ24" s="187"/>
      <c r="TAR24" s="187"/>
      <c r="TAS24" s="187"/>
      <c r="TAT24" s="187"/>
      <c r="TAU24" s="187"/>
      <c r="TAV24" s="187"/>
      <c r="TAW24" s="187"/>
      <c r="TAX24" s="187"/>
      <c r="TAY24" s="187"/>
      <c r="TAZ24" s="187"/>
      <c r="TBA24" s="187"/>
      <c r="TBB24" s="187"/>
      <c r="TBC24" s="187"/>
      <c r="TBD24" s="187"/>
      <c r="TBE24" s="187"/>
      <c r="TBF24" s="187"/>
      <c r="TBG24" s="187"/>
      <c r="TBH24" s="187"/>
      <c r="TBI24" s="187"/>
      <c r="TBJ24" s="187"/>
      <c r="TBK24" s="187"/>
      <c r="TBL24" s="187"/>
      <c r="TBM24" s="187"/>
      <c r="TBN24" s="187"/>
      <c r="TBO24" s="187"/>
      <c r="TBP24" s="187"/>
      <c r="TBQ24" s="187"/>
      <c r="TBR24" s="187"/>
      <c r="TBS24" s="187"/>
      <c r="TBT24" s="187"/>
      <c r="TBU24" s="187"/>
      <c r="TBV24" s="187"/>
      <c r="TBW24" s="187"/>
      <c r="TBX24" s="187"/>
      <c r="TBY24" s="187"/>
      <c r="TBZ24" s="187"/>
      <c r="TCA24" s="187"/>
      <c r="TCB24" s="187"/>
      <c r="TCC24" s="187"/>
      <c r="TCD24" s="187"/>
      <c r="TCE24" s="187"/>
      <c r="TCF24" s="187"/>
      <c r="TCG24" s="187"/>
      <c r="TCH24" s="187"/>
      <c r="TCI24" s="187"/>
      <c r="TCJ24" s="187"/>
      <c r="TCK24" s="187"/>
      <c r="TCL24" s="187"/>
      <c r="TCM24" s="187"/>
      <c r="TCN24" s="187"/>
      <c r="TCO24" s="187"/>
      <c r="TCP24" s="187"/>
      <c r="TCQ24" s="187"/>
      <c r="TCR24" s="187"/>
      <c r="TCS24" s="187"/>
      <c r="TCT24" s="187"/>
      <c r="TCU24" s="187"/>
      <c r="TCV24" s="187"/>
      <c r="TCW24" s="187"/>
      <c r="TCX24" s="187"/>
      <c r="TCY24" s="187"/>
      <c r="TCZ24" s="187"/>
      <c r="TDA24" s="187"/>
      <c r="TDB24" s="187"/>
      <c r="TDC24" s="187"/>
      <c r="TDD24" s="187"/>
      <c r="TDE24" s="187"/>
      <c r="TDF24" s="187"/>
      <c r="TDG24" s="187"/>
      <c r="TDH24" s="187"/>
      <c r="TDI24" s="187"/>
      <c r="TDJ24" s="187"/>
      <c r="TDK24" s="187"/>
      <c r="TDL24" s="187"/>
      <c r="TDM24" s="187"/>
      <c r="TDN24" s="187"/>
      <c r="TDO24" s="187"/>
      <c r="TDP24" s="187"/>
      <c r="TDQ24" s="187"/>
      <c r="TDR24" s="187"/>
      <c r="TDS24" s="187"/>
      <c r="TDT24" s="187"/>
      <c r="TDU24" s="187"/>
      <c r="TDV24" s="187"/>
      <c r="TDW24" s="187"/>
      <c r="TDX24" s="187"/>
      <c r="TDY24" s="187"/>
      <c r="TDZ24" s="187"/>
      <c r="TEA24" s="187"/>
      <c r="TEB24" s="187"/>
      <c r="TEC24" s="187"/>
      <c r="TED24" s="187"/>
      <c r="TEE24" s="187"/>
      <c r="TEF24" s="187"/>
      <c r="TEG24" s="187"/>
      <c r="TEH24" s="187"/>
      <c r="TEI24" s="187"/>
      <c r="TEJ24" s="187"/>
      <c r="TEK24" s="187"/>
      <c r="TEL24" s="187"/>
      <c r="TEM24" s="187"/>
      <c r="TEN24" s="187"/>
      <c r="TEO24" s="187"/>
      <c r="TEP24" s="187"/>
      <c r="TEQ24" s="187"/>
      <c r="TER24" s="187"/>
      <c r="TES24" s="187"/>
      <c r="TET24" s="187"/>
      <c r="TEU24" s="187"/>
      <c r="TEV24" s="187"/>
      <c r="TEW24" s="187"/>
      <c r="TEX24" s="187"/>
      <c r="TEY24" s="187"/>
      <c r="TEZ24" s="187"/>
      <c r="TFA24" s="187"/>
      <c r="TFB24" s="187"/>
      <c r="TFC24" s="187"/>
      <c r="TFD24" s="187"/>
      <c r="TFE24" s="187"/>
      <c r="TFF24" s="187"/>
      <c r="TFG24" s="187"/>
      <c r="TFH24" s="187"/>
      <c r="TFI24" s="187"/>
      <c r="TFJ24" s="187"/>
      <c r="TFK24" s="187"/>
      <c r="TFL24" s="187"/>
      <c r="TFM24" s="187"/>
      <c r="TFN24" s="187"/>
      <c r="TFO24" s="187"/>
      <c r="TFP24" s="187"/>
      <c r="TFQ24" s="187"/>
      <c r="TFR24" s="187"/>
      <c r="TFS24" s="187"/>
      <c r="TFT24" s="187"/>
      <c r="TFU24" s="187"/>
      <c r="TFV24" s="187"/>
      <c r="TFW24" s="187"/>
      <c r="TFX24" s="187"/>
      <c r="TFY24" s="187"/>
      <c r="TFZ24" s="187"/>
      <c r="TGA24" s="187"/>
      <c r="TGB24" s="187"/>
      <c r="TGC24" s="187"/>
      <c r="TGD24" s="187"/>
      <c r="TGE24" s="187"/>
      <c r="TGF24" s="187"/>
      <c r="TGG24" s="187"/>
      <c r="TGH24" s="187"/>
      <c r="TGI24" s="187"/>
      <c r="TGJ24" s="187"/>
      <c r="TGK24" s="187"/>
      <c r="TGL24" s="187"/>
      <c r="TGM24" s="187"/>
      <c r="TGN24" s="187"/>
      <c r="TGO24" s="187"/>
      <c r="TGP24" s="187"/>
      <c r="TGQ24" s="187"/>
      <c r="TGR24" s="187"/>
      <c r="TGS24" s="187"/>
      <c r="TGT24" s="187"/>
      <c r="TGU24" s="187"/>
      <c r="TGV24" s="187"/>
      <c r="TGW24" s="187"/>
      <c r="TGX24" s="187"/>
      <c r="TGY24" s="187"/>
      <c r="TGZ24" s="187"/>
      <c r="THA24" s="187"/>
      <c r="THB24" s="187"/>
      <c r="THC24" s="187"/>
      <c r="THD24" s="187"/>
      <c r="THE24" s="187"/>
      <c r="THF24" s="187"/>
      <c r="THG24" s="187"/>
      <c r="THH24" s="187"/>
      <c r="THI24" s="187"/>
      <c r="THJ24" s="187"/>
      <c r="THK24" s="187"/>
      <c r="THL24" s="187"/>
      <c r="THM24" s="187"/>
      <c r="THN24" s="187"/>
      <c r="THO24" s="187"/>
      <c r="THP24" s="187"/>
      <c r="THQ24" s="187"/>
      <c r="THR24" s="187"/>
      <c r="THS24" s="187"/>
      <c r="THT24" s="187"/>
      <c r="THU24" s="187"/>
      <c r="THV24" s="187"/>
      <c r="THW24" s="187"/>
      <c r="THX24" s="187"/>
      <c r="THY24" s="187"/>
      <c r="THZ24" s="187"/>
      <c r="TIA24" s="187"/>
      <c r="TIB24" s="187"/>
      <c r="TIC24" s="187"/>
      <c r="TID24" s="187"/>
      <c r="TIE24" s="187"/>
      <c r="TIF24" s="187"/>
      <c r="TIG24" s="187"/>
      <c r="TIH24" s="187"/>
      <c r="TII24" s="187"/>
      <c r="TIJ24" s="187"/>
      <c r="TIK24" s="187"/>
      <c r="TIL24" s="187"/>
      <c r="TIM24" s="187"/>
      <c r="TIN24" s="187"/>
      <c r="TIO24" s="187"/>
      <c r="TIP24" s="187"/>
      <c r="TIQ24" s="187"/>
      <c r="TIR24" s="187"/>
      <c r="TIS24" s="187"/>
      <c r="TIT24" s="187"/>
      <c r="TIU24" s="187"/>
      <c r="TIV24" s="187"/>
      <c r="TIW24" s="187"/>
      <c r="TIX24" s="187"/>
      <c r="TIY24" s="187"/>
      <c r="TIZ24" s="187"/>
      <c r="TJA24" s="187"/>
      <c r="TJB24" s="187"/>
      <c r="TJC24" s="187"/>
      <c r="TJD24" s="187"/>
      <c r="TJE24" s="187"/>
      <c r="TJF24" s="187"/>
      <c r="TJG24" s="187"/>
      <c r="TJH24" s="187"/>
      <c r="TJI24" s="187"/>
      <c r="TJJ24" s="187"/>
      <c r="TJK24" s="187"/>
      <c r="TJL24" s="187"/>
      <c r="TJM24" s="187"/>
      <c r="TJN24" s="187"/>
      <c r="TJO24" s="187"/>
      <c r="TJP24" s="187"/>
      <c r="TJQ24" s="187"/>
      <c r="TJR24" s="187"/>
      <c r="TJS24" s="187"/>
      <c r="TJT24" s="187"/>
      <c r="TJU24" s="187"/>
      <c r="TJV24" s="187"/>
      <c r="TJW24" s="187"/>
      <c r="TJX24" s="187"/>
      <c r="TJY24" s="187"/>
      <c r="TJZ24" s="187"/>
      <c r="TKA24" s="187"/>
      <c r="TKB24" s="187"/>
      <c r="TKC24" s="187"/>
      <c r="TKD24" s="187"/>
      <c r="TKE24" s="187"/>
      <c r="TKF24" s="187"/>
      <c r="TKG24" s="187"/>
      <c r="TKH24" s="187"/>
      <c r="TKI24" s="187"/>
      <c r="TKJ24" s="187"/>
      <c r="TKK24" s="187"/>
      <c r="TKL24" s="187"/>
      <c r="TKM24" s="187"/>
      <c r="TKN24" s="187"/>
      <c r="TKO24" s="187"/>
      <c r="TKP24" s="187"/>
      <c r="TKQ24" s="187"/>
      <c r="TKR24" s="187"/>
      <c r="TKS24" s="187"/>
      <c r="TKT24" s="187"/>
      <c r="TKU24" s="187"/>
      <c r="TKV24" s="187"/>
      <c r="TKW24" s="187"/>
      <c r="TKX24" s="187"/>
      <c r="TKY24" s="187"/>
      <c r="TKZ24" s="187"/>
      <c r="TLA24" s="187"/>
      <c r="TLB24" s="187"/>
      <c r="TLC24" s="187"/>
      <c r="TLD24" s="187"/>
      <c r="TLE24" s="187"/>
      <c r="TLF24" s="187"/>
      <c r="TLG24" s="187"/>
      <c r="TLH24" s="187"/>
      <c r="TLI24" s="187"/>
      <c r="TLJ24" s="187"/>
      <c r="TLK24" s="187"/>
      <c r="TLL24" s="187"/>
      <c r="TLM24" s="187"/>
      <c r="TLN24" s="187"/>
      <c r="TLO24" s="187"/>
      <c r="TLP24" s="187"/>
      <c r="TLQ24" s="187"/>
      <c r="TLR24" s="187"/>
      <c r="TLS24" s="187"/>
      <c r="TLT24" s="187"/>
      <c r="TLU24" s="187"/>
      <c r="TLV24" s="187"/>
      <c r="TLW24" s="187"/>
      <c r="TLX24" s="187"/>
      <c r="TLY24" s="187"/>
      <c r="TLZ24" s="187"/>
      <c r="TMA24" s="187"/>
      <c r="TMB24" s="187"/>
      <c r="TMC24" s="187"/>
      <c r="TMD24" s="187"/>
      <c r="TME24" s="187"/>
      <c r="TMF24" s="187"/>
      <c r="TMG24" s="187"/>
      <c r="TMH24" s="187"/>
      <c r="TMI24" s="187"/>
      <c r="TMJ24" s="187"/>
      <c r="TMK24" s="187"/>
      <c r="TML24" s="187"/>
      <c r="TMM24" s="187"/>
      <c r="TMN24" s="187"/>
      <c r="TMO24" s="187"/>
      <c r="TMP24" s="187"/>
      <c r="TMQ24" s="187"/>
      <c r="TMR24" s="187"/>
      <c r="TMS24" s="187"/>
      <c r="TMT24" s="187"/>
      <c r="TMU24" s="187"/>
      <c r="TMV24" s="187"/>
      <c r="TMW24" s="187"/>
      <c r="TMX24" s="187"/>
      <c r="TMY24" s="187"/>
      <c r="TMZ24" s="187"/>
      <c r="TNA24" s="187"/>
      <c r="TNB24" s="187"/>
      <c r="TNC24" s="187"/>
      <c r="TND24" s="187"/>
      <c r="TNE24" s="187"/>
      <c r="TNF24" s="187"/>
      <c r="TNG24" s="187"/>
      <c r="TNH24" s="187"/>
      <c r="TNI24" s="187"/>
      <c r="TNJ24" s="187"/>
      <c r="TNK24" s="187"/>
      <c r="TNL24" s="187"/>
      <c r="TNM24" s="187"/>
      <c r="TNN24" s="187"/>
      <c r="TNO24" s="187"/>
      <c r="TNP24" s="187"/>
      <c r="TNQ24" s="187"/>
      <c r="TNR24" s="187"/>
      <c r="TNS24" s="187"/>
      <c r="TNT24" s="187"/>
      <c r="TNU24" s="187"/>
      <c r="TNV24" s="187"/>
      <c r="TNW24" s="187"/>
      <c r="TNX24" s="187"/>
      <c r="TNY24" s="187"/>
      <c r="TNZ24" s="187"/>
      <c r="TOA24" s="187"/>
      <c r="TOB24" s="187"/>
      <c r="TOC24" s="187"/>
      <c r="TOD24" s="187"/>
      <c r="TOE24" s="187"/>
      <c r="TOF24" s="187"/>
      <c r="TOG24" s="187"/>
      <c r="TOH24" s="187"/>
      <c r="TOI24" s="187"/>
      <c r="TOJ24" s="187"/>
      <c r="TOK24" s="187"/>
      <c r="TOL24" s="187"/>
      <c r="TOM24" s="187"/>
      <c r="TON24" s="187"/>
      <c r="TOO24" s="187"/>
      <c r="TOP24" s="187"/>
      <c r="TOQ24" s="187"/>
      <c r="TOR24" s="187"/>
      <c r="TOS24" s="187"/>
      <c r="TOT24" s="187"/>
      <c r="TOU24" s="187"/>
      <c r="TOV24" s="187"/>
      <c r="TOW24" s="187"/>
      <c r="TOX24" s="187"/>
      <c r="TOY24" s="187"/>
      <c r="TOZ24" s="187"/>
      <c r="TPA24" s="187"/>
      <c r="TPB24" s="187"/>
      <c r="TPC24" s="187"/>
      <c r="TPD24" s="187"/>
      <c r="TPE24" s="187"/>
      <c r="TPF24" s="187"/>
      <c r="TPG24" s="187"/>
      <c r="TPH24" s="187"/>
      <c r="TPI24" s="187"/>
      <c r="TPJ24" s="187"/>
      <c r="TPK24" s="187"/>
      <c r="TPL24" s="187"/>
      <c r="TPM24" s="187"/>
      <c r="TPN24" s="187"/>
      <c r="TPO24" s="187"/>
      <c r="TPP24" s="187"/>
      <c r="TPQ24" s="187"/>
      <c r="TPR24" s="187"/>
      <c r="TPS24" s="187"/>
      <c r="TPT24" s="187"/>
      <c r="TPU24" s="187"/>
      <c r="TPV24" s="187"/>
      <c r="TPW24" s="187"/>
      <c r="TPX24" s="187"/>
      <c r="TPY24" s="187"/>
      <c r="TPZ24" s="187"/>
      <c r="TQA24" s="187"/>
      <c r="TQB24" s="187"/>
      <c r="TQC24" s="187"/>
      <c r="TQD24" s="187"/>
      <c r="TQE24" s="187"/>
      <c r="TQF24" s="187"/>
      <c r="TQG24" s="187"/>
      <c r="TQH24" s="187"/>
      <c r="TQI24" s="187"/>
      <c r="TQJ24" s="187"/>
      <c r="TQK24" s="187"/>
      <c r="TQL24" s="187"/>
      <c r="TQM24" s="187"/>
      <c r="TQN24" s="187"/>
      <c r="TQO24" s="187"/>
      <c r="TQP24" s="187"/>
      <c r="TQQ24" s="187"/>
      <c r="TQR24" s="187"/>
      <c r="TQS24" s="187"/>
      <c r="TQT24" s="187"/>
      <c r="TQU24" s="187"/>
      <c r="TQV24" s="187"/>
      <c r="TQW24" s="187"/>
      <c r="TQX24" s="187"/>
      <c r="TQY24" s="187"/>
      <c r="TQZ24" s="187"/>
      <c r="TRA24" s="187"/>
      <c r="TRB24" s="187"/>
      <c r="TRC24" s="187"/>
      <c r="TRD24" s="187"/>
      <c r="TRE24" s="187"/>
      <c r="TRF24" s="187"/>
      <c r="TRG24" s="187"/>
      <c r="TRH24" s="187"/>
      <c r="TRI24" s="187"/>
      <c r="TRJ24" s="187"/>
      <c r="TRK24" s="187"/>
      <c r="TRL24" s="187"/>
      <c r="TRM24" s="187"/>
      <c r="TRN24" s="187"/>
      <c r="TRO24" s="187"/>
      <c r="TRP24" s="187"/>
      <c r="TRQ24" s="187"/>
      <c r="TRR24" s="187"/>
      <c r="TRS24" s="187"/>
      <c r="TRT24" s="187"/>
      <c r="TRU24" s="187"/>
      <c r="TRV24" s="187"/>
      <c r="TRW24" s="187"/>
      <c r="TRX24" s="187"/>
      <c r="TRY24" s="187"/>
      <c r="TRZ24" s="187"/>
      <c r="TSA24" s="187"/>
      <c r="TSB24" s="187"/>
      <c r="TSC24" s="187"/>
      <c r="TSD24" s="187"/>
      <c r="TSE24" s="187"/>
      <c r="TSF24" s="187"/>
      <c r="TSG24" s="187"/>
      <c r="TSH24" s="187"/>
      <c r="TSI24" s="187"/>
      <c r="TSJ24" s="187"/>
      <c r="TSK24" s="187"/>
      <c r="TSL24" s="187"/>
      <c r="TSM24" s="187"/>
      <c r="TSN24" s="187"/>
      <c r="TSO24" s="187"/>
      <c r="TSP24" s="187"/>
      <c r="TSQ24" s="187"/>
      <c r="TSR24" s="187"/>
      <c r="TSS24" s="187"/>
      <c r="TST24" s="187"/>
      <c r="TSU24" s="187"/>
      <c r="TSV24" s="187"/>
      <c r="TSW24" s="187"/>
      <c r="TSX24" s="187"/>
      <c r="TSY24" s="187"/>
      <c r="TSZ24" s="187"/>
      <c r="TTA24" s="187"/>
      <c r="TTB24" s="187"/>
      <c r="TTC24" s="187"/>
      <c r="TTD24" s="187"/>
      <c r="TTE24" s="187"/>
      <c r="TTF24" s="187"/>
      <c r="TTG24" s="187"/>
      <c r="TTH24" s="187"/>
      <c r="TTI24" s="187"/>
      <c r="TTJ24" s="187"/>
      <c r="TTK24" s="187"/>
      <c r="TTL24" s="187"/>
      <c r="TTM24" s="187"/>
      <c r="TTN24" s="187"/>
      <c r="TTO24" s="187"/>
      <c r="TTP24" s="187"/>
      <c r="TTQ24" s="187"/>
      <c r="TTR24" s="187"/>
      <c r="TTS24" s="187"/>
      <c r="TTT24" s="187"/>
      <c r="TTU24" s="187"/>
      <c r="TTV24" s="187"/>
      <c r="TTW24" s="187"/>
      <c r="TTX24" s="187"/>
      <c r="TTY24" s="187"/>
      <c r="TTZ24" s="187"/>
      <c r="TUA24" s="187"/>
      <c r="TUB24" s="187"/>
      <c r="TUC24" s="187"/>
      <c r="TUD24" s="187"/>
      <c r="TUE24" s="187"/>
      <c r="TUF24" s="187"/>
      <c r="TUG24" s="187"/>
      <c r="TUH24" s="187"/>
      <c r="TUI24" s="187"/>
      <c r="TUJ24" s="187"/>
      <c r="TUK24" s="187"/>
      <c r="TUL24" s="187"/>
      <c r="TUM24" s="187"/>
      <c r="TUN24" s="187"/>
      <c r="TUO24" s="187"/>
      <c r="TUP24" s="187"/>
      <c r="TUQ24" s="187"/>
      <c r="TUR24" s="187"/>
      <c r="TUS24" s="187"/>
      <c r="TUT24" s="187"/>
      <c r="TUU24" s="187"/>
      <c r="TUV24" s="187"/>
      <c r="TUW24" s="187"/>
      <c r="TUX24" s="187"/>
      <c r="TUY24" s="187"/>
      <c r="TUZ24" s="187"/>
      <c r="TVA24" s="187"/>
      <c r="TVB24" s="187"/>
      <c r="TVC24" s="187"/>
      <c r="TVD24" s="187"/>
      <c r="TVE24" s="187"/>
      <c r="TVF24" s="187"/>
      <c r="TVG24" s="187"/>
      <c r="TVH24" s="187"/>
      <c r="TVI24" s="187"/>
      <c r="TVJ24" s="187"/>
      <c r="TVK24" s="187"/>
      <c r="TVL24" s="187"/>
      <c r="TVM24" s="187"/>
      <c r="TVN24" s="187"/>
      <c r="TVO24" s="187"/>
      <c r="TVP24" s="187"/>
      <c r="TVQ24" s="187"/>
      <c r="TVR24" s="187"/>
      <c r="TVS24" s="187"/>
      <c r="TVT24" s="187"/>
      <c r="TVU24" s="187"/>
      <c r="TVV24" s="187"/>
      <c r="TVW24" s="187"/>
      <c r="TVX24" s="187"/>
      <c r="TVY24" s="187"/>
      <c r="TVZ24" s="187"/>
      <c r="TWA24" s="187"/>
      <c r="TWB24" s="187"/>
      <c r="TWC24" s="187"/>
      <c r="TWD24" s="187"/>
      <c r="TWE24" s="187"/>
      <c r="TWF24" s="187"/>
      <c r="TWG24" s="187"/>
      <c r="TWH24" s="187"/>
      <c r="TWI24" s="187"/>
      <c r="TWJ24" s="187"/>
      <c r="TWK24" s="187"/>
      <c r="TWL24" s="187"/>
      <c r="TWM24" s="187"/>
      <c r="TWN24" s="187"/>
      <c r="TWO24" s="187"/>
      <c r="TWP24" s="187"/>
      <c r="TWQ24" s="187"/>
      <c r="TWR24" s="187"/>
      <c r="TWS24" s="187"/>
      <c r="TWT24" s="187"/>
      <c r="TWU24" s="187"/>
      <c r="TWV24" s="187"/>
      <c r="TWW24" s="187"/>
      <c r="TWX24" s="187"/>
      <c r="TWY24" s="187"/>
      <c r="TWZ24" s="187"/>
      <c r="TXA24" s="187"/>
      <c r="TXB24" s="187"/>
      <c r="TXC24" s="187"/>
      <c r="TXD24" s="187"/>
      <c r="TXE24" s="187"/>
      <c r="TXF24" s="187"/>
      <c r="TXG24" s="187"/>
      <c r="TXH24" s="187"/>
      <c r="TXI24" s="187"/>
      <c r="TXJ24" s="187"/>
      <c r="TXK24" s="187"/>
      <c r="TXL24" s="187"/>
      <c r="TXM24" s="187"/>
      <c r="TXN24" s="187"/>
      <c r="TXO24" s="187"/>
      <c r="TXP24" s="187"/>
      <c r="TXQ24" s="187"/>
      <c r="TXR24" s="187"/>
      <c r="TXS24" s="187"/>
      <c r="TXT24" s="187"/>
      <c r="TXU24" s="187"/>
      <c r="TXV24" s="187"/>
      <c r="TXW24" s="187"/>
      <c r="TXX24" s="187"/>
      <c r="TXY24" s="187"/>
      <c r="TXZ24" s="187"/>
      <c r="TYA24" s="187"/>
      <c r="TYB24" s="187"/>
      <c r="TYC24" s="187"/>
      <c r="TYD24" s="187"/>
      <c r="TYE24" s="187"/>
      <c r="TYF24" s="187"/>
      <c r="TYG24" s="187"/>
      <c r="TYH24" s="187"/>
      <c r="TYI24" s="187"/>
      <c r="TYJ24" s="187"/>
      <c r="TYK24" s="187"/>
      <c r="TYL24" s="187"/>
      <c r="TYM24" s="187"/>
      <c r="TYN24" s="187"/>
      <c r="TYO24" s="187"/>
      <c r="TYP24" s="187"/>
      <c r="TYQ24" s="187"/>
      <c r="TYR24" s="187"/>
      <c r="TYS24" s="187"/>
      <c r="TYT24" s="187"/>
      <c r="TYU24" s="187"/>
      <c r="TYV24" s="187"/>
      <c r="TYW24" s="187"/>
      <c r="TYX24" s="187"/>
      <c r="TYY24" s="187"/>
      <c r="TYZ24" s="187"/>
      <c r="TZA24" s="187"/>
      <c r="TZB24" s="187"/>
      <c r="TZC24" s="187"/>
      <c r="TZD24" s="187"/>
      <c r="TZE24" s="187"/>
      <c r="TZF24" s="187"/>
      <c r="TZG24" s="187"/>
      <c r="TZH24" s="187"/>
      <c r="TZI24" s="187"/>
      <c r="TZJ24" s="187"/>
      <c r="TZK24" s="187"/>
      <c r="TZL24" s="187"/>
      <c r="TZM24" s="187"/>
      <c r="TZN24" s="187"/>
      <c r="TZO24" s="187"/>
      <c r="TZP24" s="187"/>
      <c r="TZQ24" s="187"/>
      <c r="TZR24" s="187"/>
      <c r="TZS24" s="187"/>
      <c r="TZT24" s="187"/>
      <c r="TZU24" s="187"/>
      <c r="TZV24" s="187"/>
      <c r="TZW24" s="187"/>
      <c r="TZX24" s="187"/>
      <c r="TZY24" s="187"/>
      <c r="TZZ24" s="187"/>
      <c r="UAA24" s="187"/>
      <c r="UAB24" s="187"/>
      <c r="UAC24" s="187"/>
      <c r="UAD24" s="187"/>
      <c r="UAE24" s="187"/>
      <c r="UAF24" s="187"/>
      <c r="UAG24" s="187"/>
      <c r="UAH24" s="187"/>
      <c r="UAI24" s="187"/>
      <c r="UAJ24" s="187"/>
      <c r="UAK24" s="187"/>
      <c r="UAL24" s="187"/>
      <c r="UAM24" s="187"/>
      <c r="UAN24" s="187"/>
      <c r="UAO24" s="187"/>
      <c r="UAP24" s="187"/>
      <c r="UAQ24" s="187"/>
      <c r="UAR24" s="187"/>
      <c r="UAS24" s="187"/>
      <c r="UAT24" s="187"/>
      <c r="UAU24" s="187"/>
      <c r="UAV24" s="187"/>
      <c r="UAW24" s="187"/>
      <c r="UAX24" s="187"/>
      <c r="UAY24" s="187"/>
      <c r="UAZ24" s="187"/>
      <c r="UBA24" s="187"/>
      <c r="UBB24" s="187"/>
      <c r="UBC24" s="187"/>
      <c r="UBD24" s="187"/>
      <c r="UBE24" s="187"/>
      <c r="UBF24" s="187"/>
      <c r="UBG24" s="187"/>
      <c r="UBH24" s="187"/>
      <c r="UBI24" s="187"/>
      <c r="UBJ24" s="187"/>
      <c r="UBK24" s="187"/>
      <c r="UBL24" s="187"/>
      <c r="UBM24" s="187"/>
      <c r="UBN24" s="187"/>
      <c r="UBO24" s="187"/>
      <c r="UBP24" s="187"/>
      <c r="UBQ24" s="187"/>
      <c r="UBR24" s="187"/>
      <c r="UBS24" s="187"/>
      <c r="UBT24" s="187"/>
      <c r="UBU24" s="187"/>
      <c r="UBV24" s="187"/>
      <c r="UBW24" s="187"/>
      <c r="UBX24" s="187"/>
      <c r="UBY24" s="187"/>
      <c r="UBZ24" s="187"/>
      <c r="UCA24" s="187"/>
      <c r="UCB24" s="187"/>
      <c r="UCC24" s="187"/>
      <c r="UCD24" s="187"/>
      <c r="UCE24" s="187"/>
      <c r="UCF24" s="187"/>
      <c r="UCG24" s="187"/>
      <c r="UCH24" s="187"/>
      <c r="UCI24" s="187"/>
      <c r="UCJ24" s="187"/>
      <c r="UCK24" s="187"/>
      <c r="UCL24" s="187"/>
      <c r="UCM24" s="187"/>
      <c r="UCN24" s="187"/>
      <c r="UCO24" s="187"/>
      <c r="UCP24" s="187"/>
      <c r="UCQ24" s="187"/>
      <c r="UCR24" s="187"/>
      <c r="UCS24" s="187"/>
      <c r="UCT24" s="187"/>
      <c r="UCU24" s="187"/>
      <c r="UCV24" s="187"/>
      <c r="UCW24" s="187"/>
      <c r="UCX24" s="187"/>
      <c r="UCY24" s="187"/>
      <c r="UCZ24" s="187"/>
      <c r="UDA24" s="187"/>
      <c r="UDB24" s="187"/>
      <c r="UDC24" s="187"/>
      <c r="UDD24" s="187"/>
      <c r="UDE24" s="187"/>
      <c r="UDF24" s="187"/>
      <c r="UDG24" s="187"/>
      <c r="UDH24" s="187"/>
      <c r="UDI24" s="187"/>
      <c r="UDJ24" s="187"/>
      <c r="UDK24" s="187"/>
      <c r="UDL24" s="187"/>
      <c r="UDM24" s="187"/>
      <c r="UDN24" s="187"/>
      <c r="UDO24" s="187"/>
      <c r="UDP24" s="187"/>
      <c r="UDQ24" s="187"/>
      <c r="UDR24" s="187"/>
      <c r="UDS24" s="187"/>
      <c r="UDT24" s="187"/>
      <c r="UDU24" s="187"/>
      <c r="UDV24" s="187"/>
      <c r="UDW24" s="187"/>
      <c r="UDX24" s="187"/>
      <c r="UDY24" s="187"/>
      <c r="UDZ24" s="187"/>
      <c r="UEA24" s="187"/>
      <c r="UEB24" s="187"/>
      <c r="UEC24" s="187"/>
      <c r="UED24" s="187"/>
      <c r="UEE24" s="187"/>
      <c r="UEF24" s="187"/>
      <c r="UEG24" s="187"/>
      <c r="UEH24" s="187"/>
      <c r="UEI24" s="187"/>
      <c r="UEJ24" s="187"/>
      <c r="UEK24" s="187"/>
      <c r="UEL24" s="187"/>
      <c r="UEM24" s="187"/>
      <c r="UEN24" s="187"/>
      <c r="UEO24" s="187"/>
      <c r="UEP24" s="187"/>
      <c r="UEQ24" s="187"/>
      <c r="UER24" s="187"/>
      <c r="UES24" s="187"/>
      <c r="UET24" s="187"/>
      <c r="UEU24" s="187"/>
      <c r="UEV24" s="187"/>
      <c r="UEW24" s="187"/>
      <c r="UEX24" s="187"/>
      <c r="UEY24" s="187"/>
      <c r="UEZ24" s="187"/>
      <c r="UFA24" s="187"/>
      <c r="UFB24" s="187"/>
      <c r="UFC24" s="187"/>
      <c r="UFD24" s="187"/>
      <c r="UFE24" s="187"/>
      <c r="UFF24" s="187"/>
      <c r="UFG24" s="187"/>
      <c r="UFH24" s="187"/>
      <c r="UFI24" s="187"/>
      <c r="UFJ24" s="187"/>
      <c r="UFK24" s="187"/>
      <c r="UFL24" s="187"/>
      <c r="UFM24" s="187"/>
      <c r="UFN24" s="187"/>
      <c r="UFO24" s="187"/>
      <c r="UFP24" s="187"/>
      <c r="UFQ24" s="187"/>
      <c r="UFR24" s="187"/>
      <c r="UFS24" s="187"/>
      <c r="UFT24" s="187"/>
      <c r="UFU24" s="187"/>
      <c r="UFV24" s="187"/>
      <c r="UFW24" s="187"/>
      <c r="UFX24" s="187"/>
      <c r="UFY24" s="187"/>
      <c r="UFZ24" s="187"/>
      <c r="UGA24" s="187"/>
      <c r="UGB24" s="187"/>
      <c r="UGC24" s="187"/>
      <c r="UGD24" s="187"/>
      <c r="UGE24" s="187"/>
      <c r="UGF24" s="187"/>
      <c r="UGG24" s="187"/>
      <c r="UGH24" s="187"/>
      <c r="UGI24" s="187"/>
      <c r="UGJ24" s="187"/>
      <c r="UGK24" s="187"/>
      <c r="UGL24" s="187"/>
      <c r="UGM24" s="187"/>
      <c r="UGN24" s="187"/>
      <c r="UGO24" s="187"/>
      <c r="UGP24" s="187"/>
      <c r="UGQ24" s="187"/>
      <c r="UGR24" s="187"/>
      <c r="UGS24" s="187"/>
      <c r="UGT24" s="187"/>
      <c r="UGU24" s="187"/>
      <c r="UGV24" s="187"/>
      <c r="UGW24" s="187"/>
      <c r="UGX24" s="187"/>
      <c r="UGY24" s="187"/>
      <c r="UGZ24" s="187"/>
      <c r="UHA24" s="187"/>
      <c r="UHB24" s="187"/>
      <c r="UHC24" s="187"/>
      <c r="UHD24" s="187"/>
      <c r="UHE24" s="187"/>
      <c r="UHF24" s="187"/>
      <c r="UHG24" s="187"/>
      <c r="UHH24" s="187"/>
      <c r="UHI24" s="187"/>
      <c r="UHJ24" s="187"/>
      <c r="UHK24" s="187"/>
      <c r="UHL24" s="187"/>
      <c r="UHM24" s="187"/>
      <c r="UHN24" s="187"/>
      <c r="UHO24" s="187"/>
      <c r="UHP24" s="187"/>
      <c r="UHQ24" s="187"/>
      <c r="UHR24" s="187"/>
      <c r="UHS24" s="187"/>
      <c r="UHT24" s="187"/>
      <c r="UHU24" s="187"/>
      <c r="UHV24" s="187"/>
      <c r="UHW24" s="187"/>
      <c r="UHX24" s="187"/>
      <c r="UHY24" s="187"/>
      <c r="UHZ24" s="187"/>
      <c r="UIA24" s="187"/>
      <c r="UIB24" s="187"/>
      <c r="UIC24" s="187"/>
      <c r="UID24" s="187"/>
      <c r="UIE24" s="187"/>
      <c r="UIF24" s="187"/>
      <c r="UIG24" s="187"/>
      <c r="UIH24" s="187"/>
      <c r="UII24" s="187"/>
      <c r="UIJ24" s="187"/>
      <c r="UIK24" s="187"/>
      <c r="UIL24" s="187"/>
      <c r="UIM24" s="187"/>
      <c r="UIN24" s="187"/>
      <c r="UIO24" s="187"/>
      <c r="UIP24" s="187"/>
      <c r="UIQ24" s="187"/>
      <c r="UIR24" s="187"/>
      <c r="UIS24" s="187"/>
      <c r="UIT24" s="187"/>
      <c r="UIU24" s="187"/>
      <c r="UIV24" s="187"/>
      <c r="UIW24" s="187"/>
      <c r="UIX24" s="187"/>
      <c r="UIY24" s="187"/>
      <c r="UIZ24" s="187"/>
      <c r="UJA24" s="187"/>
      <c r="UJB24" s="187"/>
      <c r="UJC24" s="187"/>
      <c r="UJD24" s="187"/>
      <c r="UJE24" s="187"/>
      <c r="UJF24" s="187"/>
      <c r="UJG24" s="187"/>
      <c r="UJH24" s="187"/>
      <c r="UJI24" s="187"/>
      <c r="UJJ24" s="187"/>
      <c r="UJK24" s="187"/>
      <c r="UJL24" s="187"/>
      <c r="UJM24" s="187"/>
      <c r="UJN24" s="187"/>
      <c r="UJO24" s="187"/>
      <c r="UJP24" s="187"/>
      <c r="UJQ24" s="187"/>
      <c r="UJR24" s="187"/>
      <c r="UJS24" s="187"/>
      <c r="UJT24" s="187"/>
      <c r="UJU24" s="187"/>
      <c r="UJV24" s="187"/>
      <c r="UJW24" s="187"/>
      <c r="UJX24" s="187"/>
      <c r="UJY24" s="187"/>
      <c r="UJZ24" s="187"/>
      <c r="UKA24" s="187"/>
      <c r="UKB24" s="187"/>
      <c r="UKC24" s="187"/>
      <c r="UKD24" s="187"/>
      <c r="UKE24" s="187"/>
      <c r="UKF24" s="187"/>
      <c r="UKG24" s="187"/>
      <c r="UKH24" s="187"/>
      <c r="UKI24" s="187"/>
      <c r="UKJ24" s="187"/>
      <c r="UKK24" s="187"/>
      <c r="UKL24" s="187"/>
      <c r="UKM24" s="187"/>
      <c r="UKN24" s="187"/>
      <c r="UKO24" s="187"/>
      <c r="UKP24" s="187"/>
      <c r="UKQ24" s="187"/>
      <c r="UKR24" s="187"/>
      <c r="UKS24" s="187"/>
      <c r="UKT24" s="187"/>
      <c r="UKU24" s="187"/>
      <c r="UKV24" s="187"/>
      <c r="UKW24" s="187"/>
      <c r="UKX24" s="187"/>
      <c r="UKY24" s="187"/>
      <c r="UKZ24" s="187"/>
      <c r="ULA24" s="187"/>
      <c r="ULB24" s="187"/>
      <c r="ULC24" s="187"/>
      <c r="ULD24" s="187"/>
      <c r="ULE24" s="187"/>
      <c r="ULF24" s="187"/>
      <c r="ULG24" s="187"/>
      <c r="ULH24" s="187"/>
      <c r="ULI24" s="187"/>
      <c r="ULJ24" s="187"/>
      <c r="ULK24" s="187"/>
      <c r="ULL24" s="187"/>
      <c r="ULM24" s="187"/>
      <c r="ULN24" s="187"/>
      <c r="ULO24" s="187"/>
      <c r="ULP24" s="187"/>
      <c r="ULQ24" s="187"/>
      <c r="ULR24" s="187"/>
      <c r="ULS24" s="187"/>
      <c r="ULT24" s="187"/>
      <c r="ULU24" s="187"/>
      <c r="ULV24" s="187"/>
      <c r="ULW24" s="187"/>
      <c r="ULX24" s="187"/>
      <c r="ULY24" s="187"/>
      <c r="ULZ24" s="187"/>
      <c r="UMA24" s="187"/>
      <c r="UMB24" s="187"/>
      <c r="UMC24" s="187"/>
      <c r="UMD24" s="187"/>
      <c r="UME24" s="187"/>
      <c r="UMF24" s="187"/>
      <c r="UMG24" s="187"/>
      <c r="UMH24" s="187"/>
      <c r="UMI24" s="187"/>
      <c r="UMJ24" s="187"/>
      <c r="UMK24" s="187"/>
      <c r="UML24" s="187"/>
      <c r="UMM24" s="187"/>
      <c r="UMN24" s="187"/>
      <c r="UMO24" s="187"/>
      <c r="UMP24" s="187"/>
      <c r="UMQ24" s="187"/>
      <c r="UMR24" s="187"/>
      <c r="UMS24" s="187"/>
      <c r="UMT24" s="187"/>
      <c r="UMU24" s="187"/>
      <c r="UMV24" s="187"/>
      <c r="UMW24" s="187"/>
      <c r="UMX24" s="187"/>
      <c r="UMY24" s="187"/>
      <c r="UMZ24" s="187"/>
      <c r="UNA24" s="187"/>
      <c r="UNB24" s="187"/>
      <c r="UNC24" s="187"/>
      <c r="UND24" s="187"/>
      <c r="UNE24" s="187"/>
      <c r="UNF24" s="187"/>
      <c r="UNG24" s="187"/>
      <c r="UNH24" s="187"/>
      <c r="UNI24" s="187"/>
      <c r="UNJ24" s="187"/>
      <c r="UNK24" s="187"/>
      <c r="UNL24" s="187"/>
      <c r="UNM24" s="187"/>
      <c r="UNN24" s="187"/>
      <c r="UNO24" s="187"/>
      <c r="UNP24" s="187"/>
      <c r="UNQ24" s="187"/>
      <c r="UNR24" s="187"/>
      <c r="UNS24" s="187"/>
      <c r="UNT24" s="187"/>
      <c r="UNU24" s="187"/>
      <c r="UNV24" s="187"/>
      <c r="UNW24" s="187"/>
      <c r="UNX24" s="187"/>
      <c r="UNY24" s="187"/>
      <c r="UNZ24" s="187"/>
      <c r="UOA24" s="187"/>
      <c r="UOB24" s="187"/>
      <c r="UOC24" s="187"/>
      <c r="UOD24" s="187"/>
      <c r="UOE24" s="187"/>
      <c r="UOF24" s="187"/>
      <c r="UOG24" s="187"/>
      <c r="UOH24" s="187"/>
      <c r="UOI24" s="187"/>
      <c r="UOJ24" s="187"/>
      <c r="UOK24" s="187"/>
      <c r="UOL24" s="187"/>
      <c r="UOM24" s="187"/>
      <c r="UON24" s="187"/>
      <c r="UOO24" s="187"/>
      <c r="UOP24" s="187"/>
      <c r="UOQ24" s="187"/>
      <c r="UOR24" s="187"/>
      <c r="UOS24" s="187"/>
      <c r="UOT24" s="187"/>
      <c r="UOU24" s="187"/>
      <c r="UOV24" s="187"/>
      <c r="UOW24" s="187"/>
      <c r="UOX24" s="187"/>
      <c r="UOY24" s="187"/>
      <c r="UOZ24" s="187"/>
      <c r="UPA24" s="187"/>
      <c r="UPB24" s="187"/>
      <c r="UPC24" s="187"/>
      <c r="UPD24" s="187"/>
      <c r="UPE24" s="187"/>
      <c r="UPF24" s="187"/>
      <c r="UPG24" s="187"/>
      <c r="UPH24" s="187"/>
      <c r="UPI24" s="187"/>
      <c r="UPJ24" s="187"/>
      <c r="UPK24" s="187"/>
      <c r="UPL24" s="187"/>
      <c r="UPM24" s="187"/>
      <c r="UPN24" s="187"/>
      <c r="UPO24" s="187"/>
      <c r="UPP24" s="187"/>
      <c r="UPQ24" s="187"/>
      <c r="UPR24" s="187"/>
      <c r="UPS24" s="187"/>
      <c r="UPT24" s="187"/>
      <c r="UPU24" s="187"/>
      <c r="UPV24" s="187"/>
      <c r="UPW24" s="187"/>
      <c r="UPX24" s="187"/>
      <c r="UPY24" s="187"/>
      <c r="UPZ24" s="187"/>
      <c r="UQA24" s="187"/>
      <c r="UQB24" s="187"/>
      <c r="UQC24" s="187"/>
      <c r="UQD24" s="187"/>
      <c r="UQE24" s="187"/>
      <c r="UQF24" s="187"/>
      <c r="UQG24" s="187"/>
      <c r="UQH24" s="187"/>
      <c r="UQI24" s="187"/>
      <c r="UQJ24" s="187"/>
      <c r="UQK24" s="187"/>
      <c r="UQL24" s="187"/>
      <c r="UQM24" s="187"/>
      <c r="UQN24" s="187"/>
      <c r="UQO24" s="187"/>
      <c r="UQP24" s="187"/>
      <c r="UQQ24" s="187"/>
      <c r="UQR24" s="187"/>
      <c r="UQS24" s="187"/>
      <c r="UQT24" s="187"/>
      <c r="UQU24" s="187"/>
      <c r="UQV24" s="187"/>
      <c r="UQW24" s="187"/>
      <c r="UQX24" s="187"/>
      <c r="UQY24" s="187"/>
      <c r="UQZ24" s="187"/>
      <c r="URA24" s="187"/>
      <c r="URB24" s="187"/>
      <c r="URC24" s="187"/>
      <c r="URD24" s="187"/>
      <c r="URE24" s="187"/>
      <c r="URF24" s="187"/>
      <c r="URG24" s="187"/>
      <c r="URH24" s="187"/>
      <c r="URI24" s="187"/>
      <c r="URJ24" s="187"/>
      <c r="URK24" s="187"/>
      <c r="URL24" s="187"/>
      <c r="URM24" s="187"/>
      <c r="URN24" s="187"/>
      <c r="URO24" s="187"/>
      <c r="URP24" s="187"/>
      <c r="URQ24" s="187"/>
      <c r="URR24" s="187"/>
      <c r="URS24" s="187"/>
      <c r="URT24" s="187"/>
      <c r="URU24" s="187"/>
      <c r="URV24" s="187"/>
      <c r="URW24" s="187"/>
      <c r="URX24" s="187"/>
      <c r="URY24" s="187"/>
      <c r="URZ24" s="187"/>
      <c r="USA24" s="187"/>
      <c r="USB24" s="187"/>
      <c r="USC24" s="187"/>
      <c r="USD24" s="187"/>
      <c r="USE24" s="187"/>
      <c r="USF24" s="187"/>
      <c r="USG24" s="187"/>
      <c r="USH24" s="187"/>
      <c r="USI24" s="187"/>
      <c r="USJ24" s="187"/>
      <c r="USK24" s="187"/>
      <c r="USL24" s="187"/>
      <c r="USM24" s="187"/>
      <c r="USN24" s="187"/>
      <c r="USO24" s="187"/>
      <c r="USP24" s="187"/>
      <c r="USQ24" s="187"/>
      <c r="USR24" s="187"/>
      <c r="USS24" s="187"/>
      <c r="UST24" s="187"/>
      <c r="USU24" s="187"/>
      <c r="USV24" s="187"/>
      <c r="USW24" s="187"/>
      <c r="USX24" s="187"/>
      <c r="USY24" s="187"/>
      <c r="USZ24" s="187"/>
      <c r="UTA24" s="187"/>
      <c r="UTB24" s="187"/>
      <c r="UTC24" s="187"/>
      <c r="UTD24" s="187"/>
      <c r="UTE24" s="187"/>
      <c r="UTF24" s="187"/>
      <c r="UTG24" s="187"/>
      <c r="UTH24" s="187"/>
      <c r="UTI24" s="187"/>
      <c r="UTJ24" s="187"/>
      <c r="UTK24" s="187"/>
      <c r="UTL24" s="187"/>
      <c r="UTM24" s="187"/>
      <c r="UTN24" s="187"/>
      <c r="UTO24" s="187"/>
      <c r="UTP24" s="187"/>
      <c r="UTQ24" s="187"/>
      <c r="UTR24" s="187"/>
      <c r="UTS24" s="187"/>
      <c r="UTT24" s="187"/>
      <c r="UTU24" s="187"/>
      <c r="UTV24" s="187"/>
      <c r="UTW24" s="187"/>
      <c r="UTX24" s="187"/>
      <c r="UTY24" s="187"/>
      <c r="UTZ24" s="187"/>
      <c r="UUA24" s="187"/>
      <c r="UUB24" s="187"/>
      <c r="UUC24" s="187"/>
      <c r="UUD24" s="187"/>
      <c r="UUE24" s="187"/>
      <c r="UUF24" s="187"/>
      <c r="UUG24" s="187"/>
      <c r="UUH24" s="187"/>
      <c r="UUI24" s="187"/>
      <c r="UUJ24" s="187"/>
      <c r="UUK24" s="187"/>
      <c r="UUL24" s="187"/>
      <c r="UUM24" s="187"/>
      <c r="UUN24" s="187"/>
      <c r="UUO24" s="187"/>
      <c r="UUP24" s="187"/>
      <c r="UUQ24" s="187"/>
      <c r="UUR24" s="187"/>
      <c r="UUS24" s="187"/>
      <c r="UUT24" s="187"/>
      <c r="UUU24" s="187"/>
      <c r="UUV24" s="187"/>
      <c r="UUW24" s="187"/>
      <c r="UUX24" s="187"/>
      <c r="UUY24" s="187"/>
      <c r="UUZ24" s="187"/>
      <c r="UVA24" s="187"/>
      <c r="UVB24" s="187"/>
      <c r="UVC24" s="187"/>
      <c r="UVD24" s="187"/>
      <c r="UVE24" s="187"/>
      <c r="UVF24" s="187"/>
      <c r="UVG24" s="187"/>
      <c r="UVH24" s="187"/>
      <c r="UVI24" s="187"/>
      <c r="UVJ24" s="187"/>
      <c r="UVK24" s="187"/>
      <c r="UVL24" s="187"/>
      <c r="UVM24" s="187"/>
      <c r="UVN24" s="187"/>
      <c r="UVO24" s="187"/>
      <c r="UVP24" s="187"/>
      <c r="UVQ24" s="187"/>
      <c r="UVR24" s="187"/>
      <c r="UVS24" s="187"/>
      <c r="UVT24" s="187"/>
      <c r="UVU24" s="187"/>
      <c r="UVV24" s="187"/>
      <c r="UVW24" s="187"/>
      <c r="UVX24" s="187"/>
      <c r="UVY24" s="187"/>
      <c r="UVZ24" s="187"/>
      <c r="UWA24" s="187"/>
      <c r="UWB24" s="187"/>
      <c r="UWC24" s="187"/>
      <c r="UWD24" s="187"/>
      <c r="UWE24" s="187"/>
      <c r="UWF24" s="187"/>
      <c r="UWG24" s="187"/>
      <c r="UWH24" s="187"/>
      <c r="UWI24" s="187"/>
      <c r="UWJ24" s="187"/>
      <c r="UWK24" s="187"/>
      <c r="UWL24" s="187"/>
      <c r="UWM24" s="187"/>
      <c r="UWN24" s="187"/>
      <c r="UWO24" s="187"/>
      <c r="UWP24" s="187"/>
      <c r="UWQ24" s="187"/>
      <c r="UWR24" s="187"/>
      <c r="UWS24" s="187"/>
      <c r="UWT24" s="187"/>
      <c r="UWU24" s="187"/>
      <c r="UWV24" s="187"/>
      <c r="UWW24" s="187"/>
      <c r="UWX24" s="187"/>
      <c r="UWY24" s="187"/>
      <c r="UWZ24" s="187"/>
      <c r="UXA24" s="187"/>
      <c r="UXB24" s="187"/>
      <c r="UXC24" s="187"/>
      <c r="UXD24" s="187"/>
      <c r="UXE24" s="187"/>
      <c r="UXF24" s="187"/>
      <c r="UXG24" s="187"/>
      <c r="UXH24" s="187"/>
      <c r="UXI24" s="187"/>
      <c r="UXJ24" s="187"/>
      <c r="UXK24" s="187"/>
      <c r="UXL24" s="187"/>
      <c r="UXM24" s="187"/>
      <c r="UXN24" s="187"/>
      <c r="UXO24" s="187"/>
      <c r="UXP24" s="187"/>
      <c r="UXQ24" s="187"/>
      <c r="UXR24" s="187"/>
      <c r="UXS24" s="187"/>
      <c r="UXT24" s="187"/>
      <c r="UXU24" s="187"/>
      <c r="UXV24" s="187"/>
      <c r="UXW24" s="187"/>
      <c r="UXX24" s="187"/>
      <c r="UXY24" s="187"/>
      <c r="UXZ24" s="187"/>
      <c r="UYA24" s="187"/>
      <c r="UYB24" s="187"/>
      <c r="UYC24" s="187"/>
      <c r="UYD24" s="187"/>
      <c r="UYE24" s="187"/>
      <c r="UYF24" s="187"/>
      <c r="UYG24" s="187"/>
      <c r="UYH24" s="187"/>
      <c r="UYI24" s="187"/>
      <c r="UYJ24" s="187"/>
      <c r="UYK24" s="187"/>
      <c r="UYL24" s="187"/>
      <c r="UYM24" s="187"/>
      <c r="UYN24" s="187"/>
      <c r="UYO24" s="187"/>
      <c r="UYP24" s="187"/>
      <c r="UYQ24" s="187"/>
      <c r="UYR24" s="187"/>
      <c r="UYS24" s="187"/>
      <c r="UYT24" s="187"/>
      <c r="UYU24" s="187"/>
      <c r="UYV24" s="187"/>
      <c r="UYW24" s="187"/>
      <c r="UYX24" s="187"/>
      <c r="UYY24" s="187"/>
      <c r="UYZ24" s="187"/>
      <c r="UZA24" s="187"/>
      <c r="UZB24" s="187"/>
      <c r="UZC24" s="187"/>
      <c r="UZD24" s="187"/>
      <c r="UZE24" s="187"/>
      <c r="UZF24" s="187"/>
      <c r="UZG24" s="187"/>
      <c r="UZH24" s="187"/>
      <c r="UZI24" s="187"/>
      <c r="UZJ24" s="187"/>
      <c r="UZK24" s="187"/>
      <c r="UZL24" s="187"/>
      <c r="UZM24" s="187"/>
      <c r="UZN24" s="187"/>
      <c r="UZO24" s="187"/>
      <c r="UZP24" s="187"/>
      <c r="UZQ24" s="187"/>
      <c r="UZR24" s="187"/>
      <c r="UZS24" s="187"/>
      <c r="UZT24" s="187"/>
      <c r="UZU24" s="187"/>
      <c r="UZV24" s="187"/>
      <c r="UZW24" s="187"/>
      <c r="UZX24" s="187"/>
      <c r="UZY24" s="187"/>
      <c r="UZZ24" s="187"/>
      <c r="VAA24" s="187"/>
      <c r="VAB24" s="187"/>
      <c r="VAC24" s="187"/>
      <c r="VAD24" s="187"/>
      <c r="VAE24" s="187"/>
      <c r="VAF24" s="187"/>
      <c r="VAG24" s="187"/>
      <c r="VAH24" s="187"/>
      <c r="VAI24" s="187"/>
      <c r="VAJ24" s="187"/>
      <c r="VAK24" s="187"/>
      <c r="VAL24" s="187"/>
      <c r="VAM24" s="187"/>
      <c r="VAN24" s="187"/>
      <c r="VAO24" s="187"/>
      <c r="VAP24" s="187"/>
      <c r="VAQ24" s="187"/>
      <c r="VAR24" s="187"/>
      <c r="VAS24" s="187"/>
      <c r="VAT24" s="187"/>
      <c r="VAU24" s="187"/>
      <c r="VAV24" s="187"/>
      <c r="VAW24" s="187"/>
      <c r="VAX24" s="187"/>
      <c r="VAY24" s="187"/>
      <c r="VAZ24" s="187"/>
      <c r="VBA24" s="187"/>
      <c r="VBB24" s="187"/>
      <c r="VBC24" s="187"/>
      <c r="VBD24" s="187"/>
      <c r="VBE24" s="187"/>
      <c r="VBF24" s="187"/>
      <c r="VBG24" s="187"/>
      <c r="VBH24" s="187"/>
      <c r="VBI24" s="187"/>
      <c r="VBJ24" s="187"/>
      <c r="VBK24" s="187"/>
      <c r="VBL24" s="187"/>
      <c r="VBM24" s="187"/>
      <c r="VBN24" s="187"/>
      <c r="VBO24" s="187"/>
      <c r="VBP24" s="187"/>
      <c r="VBQ24" s="187"/>
      <c r="VBR24" s="187"/>
      <c r="VBS24" s="187"/>
      <c r="VBT24" s="187"/>
      <c r="VBU24" s="187"/>
      <c r="VBV24" s="187"/>
      <c r="VBW24" s="187"/>
      <c r="VBX24" s="187"/>
      <c r="VBY24" s="187"/>
      <c r="VBZ24" s="187"/>
      <c r="VCA24" s="187"/>
      <c r="VCB24" s="187"/>
      <c r="VCC24" s="187"/>
      <c r="VCD24" s="187"/>
      <c r="VCE24" s="187"/>
      <c r="VCF24" s="187"/>
      <c r="VCG24" s="187"/>
      <c r="VCH24" s="187"/>
      <c r="VCI24" s="187"/>
      <c r="VCJ24" s="187"/>
      <c r="VCK24" s="187"/>
      <c r="VCL24" s="187"/>
      <c r="VCM24" s="187"/>
      <c r="VCN24" s="187"/>
      <c r="VCO24" s="187"/>
      <c r="VCP24" s="187"/>
      <c r="VCQ24" s="187"/>
      <c r="VCR24" s="187"/>
      <c r="VCS24" s="187"/>
      <c r="VCT24" s="187"/>
      <c r="VCU24" s="187"/>
      <c r="VCV24" s="187"/>
      <c r="VCW24" s="187"/>
      <c r="VCX24" s="187"/>
      <c r="VCY24" s="187"/>
      <c r="VCZ24" s="187"/>
      <c r="VDA24" s="187"/>
      <c r="VDB24" s="187"/>
      <c r="VDC24" s="187"/>
      <c r="VDD24" s="187"/>
      <c r="VDE24" s="187"/>
      <c r="VDF24" s="187"/>
      <c r="VDG24" s="187"/>
      <c r="VDH24" s="187"/>
      <c r="VDI24" s="187"/>
      <c r="VDJ24" s="187"/>
      <c r="VDK24" s="187"/>
      <c r="VDL24" s="187"/>
      <c r="VDM24" s="187"/>
      <c r="VDN24" s="187"/>
      <c r="VDO24" s="187"/>
      <c r="VDP24" s="187"/>
      <c r="VDQ24" s="187"/>
      <c r="VDR24" s="187"/>
      <c r="VDS24" s="187"/>
      <c r="VDT24" s="187"/>
      <c r="VDU24" s="187"/>
      <c r="VDV24" s="187"/>
      <c r="VDW24" s="187"/>
      <c r="VDX24" s="187"/>
      <c r="VDY24" s="187"/>
      <c r="VDZ24" s="187"/>
      <c r="VEA24" s="187"/>
      <c r="VEB24" s="187"/>
      <c r="VEC24" s="187"/>
      <c r="VED24" s="187"/>
      <c r="VEE24" s="187"/>
      <c r="VEF24" s="187"/>
      <c r="VEG24" s="187"/>
      <c r="VEH24" s="187"/>
      <c r="VEI24" s="187"/>
      <c r="VEJ24" s="187"/>
      <c r="VEK24" s="187"/>
      <c r="VEL24" s="187"/>
      <c r="VEM24" s="187"/>
      <c r="VEN24" s="187"/>
      <c r="VEO24" s="187"/>
      <c r="VEP24" s="187"/>
      <c r="VEQ24" s="187"/>
      <c r="VER24" s="187"/>
      <c r="VES24" s="187"/>
      <c r="VET24" s="187"/>
      <c r="VEU24" s="187"/>
      <c r="VEV24" s="187"/>
      <c r="VEW24" s="187"/>
      <c r="VEX24" s="187"/>
      <c r="VEY24" s="187"/>
      <c r="VEZ24" s="187"/>
      <c r="VFA24" s="187"/>
      <c r="VFB24" s="187"/>
      <c r="VFC24" s="187"/>
      <c r="VFD24" s="187"/>
      <c r="VFE24" s="187"/>
      <c r="VFF24" s="187"/>
      <c r="VFG24" s="187"/>
      <c r="VFH24" s="187"/>
      <c r="VFI24" s="187"/>
      <c r="VFJ24" s="187"/>
      <c r="VFK24" s="187"/>
      <c r="VFL24" s="187"/>
      <c r="VFM24" s="187"/>
      <c r="VFN24" s="187"/>
      <c r="VFO24" s="187"/>
      <c r="VFP24" s="187"/>
      <c r="VFQ24" s="187"/>
      <c r="VFR24" s="187"/>
      <c r="VFS24" s="187"/>
      <c r="VFT24" s="187"/>
      <c r="VFU24" s="187"/>
      <c r="VFV24" s="187"/>
      <c r="VFW24" s="187"/>
      <c r="VFX24" s="187"/>
      <c r="VFY24" s="187"/>
      <c r="VFZ24" s="187"/>
      <c r="VGA24" s="187"/>
      <c r="VGB24" s="187"/>
      <c r="VGC24" s="187"/>
      <c r="VGD24" s="187"/>
      <c r="VGE24" s="187"/>
      <c r="VGF24" s="187"/>
      <c r="VGG24" s="187"/>
      <c r="VGH24" s="187"/>
      <c r="VGI24" s="187"/>
      <c r="VGJ24" s="187"/>
      <c r="VGK24" s="187"/>
      <c r="VGL24" s="187"/>
      <c r="VGM24" s="187"/>
      <c r="VGN24" s="187"/>
      <c r="VGO24" s="187"/>
      <c r="VGP24" s="187"/>
      <c r="VGQ24" s="187"/>
      <c r="VGR24" s="187"/>
      <c r="VGS24" s="187"/>
      <c r="VGT24" s="187"/>
      <c r="VGU24" s="187"/>
      <c r="VGV24" s="187"/>
      <c r="VGW24" s="187"/>
      <c r="VGX24" s="187"/>
      <c r="VGY24" s="187"/>
      <c r="VGZ24" s="187"/>
      <c r="VHA24" s="187"/>
      <c r="VHB24" s="187"/>
      <c r="VHC24" s="187"/>
      <c r="VHD24" s="187"/>
      <c r="VHE24" s="187"/>
      <c r="VHF24" s="187"/>
      <c r="VHG24" s="187"/>
      <c r="VHH24" s="187"/>
      <c r="VHI24" s="187"/>
      <c r="VHJ24" s="187"/>
      <c r="VHK24" s="187"/>
      <c r="VHL24" s="187"/>
      <c r="VHM24" s="187"/>
      <c r="VHN24" s="187"/>
      <c r="VHO24" s="187"/>
      <c r="VHP24" s="187"/>
      <c r="VHQ24" s="187"/>
      <c r="VHR24" s="187"/>
      <c r="VHS24" s="187"/>
      <c r="VHT24" s="187"/>
      <c r="VHU24" s="187"/>
      <c r="VHV24" s="187"/>
      <c r="VHW24" s="187"/>
      <c r="VHX24" s="187"/>
      <c r="VHY24" s="187"/>
      <c r="VHZ24" s="187"/>
      <c r="VIA24" s="187"/>
      <c r="VIB24" s="187"/>
      <c r="VIC24" s="187"/>
      <c r="VID24" s="187"/>
      <c r="VIE24" s="187"/>
      <c r="VIF24" s="187"/>
      <c r="VIG24" s="187"/>
      <c r="VIH24" s="187"/>
      <c r="VII24" s="187"/>
      <c r="VIJ24" s="187"/>
      <c r="VIK24" s="187"/>
      <c r="VIL24" s="187"/>
      <c r="VIM24" s="187"/>
      <c r="VIN24" s="187"/>
      <c r="VIO24" s="187"/>
      <c r="VIP24" s="187"/>
      <c r="VIQ24" s="187"/>
      <c r="VIR24" s="187"/>
      <c r="VIS24" s="187"/>
      <c r="VIT24" s="187"/>
      <c r="VIU24" s="187"/>
      <c r="VIV24" s="187"/>
      <c r="VIW24" s="187"/>
      <c r="VIX24" s="187"/>
      <c r="VIY24" s="187"/>
      <c r="VIZ24" s="187"/>
      <c r="VJA24" s="187"/>
      <c r="VJB24" s="187"/>
      <c r="VJC24" s="187"/>
      <c r="VJD24" s="187"/>
      <c r="VJE24" s="187"/>
      <c r="VJF24" s="187"/>
      <c r="VJG24" s="187"/>
      <c r="VJH24" s="187"/>
      <c r="VJI24" s="187"/>
      <c r="VJJ24" s="187"/>
      <c r="VJK24" s="187"/>
      <c r="VJL24" s="187"/>
      <c r="VJM24" s="187"/>
      <c r="VJN24" s="187"/>
      <c r="VJO24" s="187"/>
      <c r="VJP24" s="187"/>
      <c r="VJQ24" s="187"/>
      <c r="VJR24" s="187"/>
      <c r="VJS24" s="187"/>
      <c r="VJT24" s="187"/>
      <c r="VJU24" s="187"/>
      <c r="VJV24" s="187"/>
      <c r="VJW24" s="187"/>
      <c r="VJX24" s="187"/>
      <c r="VJY24" s="187"/>
      <c r="VJZ24" s="187"/>
      <c r="VKA24" s="187"/>
      <c r="VKB24" s="187"/>
      <c r="VKC24" s="187"/>
      <c r="VKD24" s="187"/>
      <c r="VKE24" s="187"/>
      <c r="VKF24" s="187"/>
      <c r="VKG24" s="187"/>
      <c r="VKH24" s="187"/>
      <c r="VKI24" s="187"/>
      <c r="VKJ24" s="187"/>
      <c r="VKK24" s="187"/>
      <c r="VKL24" s="187"/>
      <c r="VKM24" s="187"/>
      <c r="VKN24" s="187"/>
      <c r="VKO24" s="187"/>
      <c r="VKP24" s="187"/>
      <c r="VKQ24" s="187"/>
      <c r="VKR24" s="187"/>
      <c r="VKS24" s="187"/>
      <c r="VKT24" s="187"/>
      <c r="VKU24" s="187"/>
      <c r="VKV24" s="187"/>
      <c r="VKW24" s="187"/>
      <c r="VKX24" s="187"/>
      <c r="VKY24" s="187"/>
      <c r="VKZ24" s="187"/>
      <c r="VLA24" s="187"/>
      <c r="VLB24" s="187"/>
      <c r="VLC24" s="187"/>
      <c r="VLD24" s="187"/>
      <c r="VLE24" s="187"/>
      <c r="VLF24" s="187"/>
      <c r="VLG24" s="187"/>
      <c r="VLH24" s="187"/>
      <c r="VLI24" s="187"/>
      <c r="VLJ24" s="187"/>
      <c r="VLK24" s="187"/>
      <c r="VLL24" s="187"/>
      <c r="VLM24" s="187"/>
      <c r="VLN24" s="187"/>
      <c r="VLO24" s="187"/>
      <c r="VLP24" s="187"/>
      <c r="VLQ24" s="187"/>
      <c r="VLR24" s="187"/>
      <c r="VLS24" s="187"/>
      <c r="VLT24" s="187"/>
      <c r="VLU24" s="187"/>
      <c r="VLV24" s="187"/>
      <c r="VLW24" s="187"/>
      <c r="VLX24" s="187"/>
      <c r="VLY24" s="187"/>
      <c r="VLZ24" s="187"/>
      <c r="VMA24" s="187"/>
      <c r="VMB24" s="187"/>
      <c r="VMC24" s="187"/>
      <c r="VMD24" s="187"/>
      <c r="VME24" s="187"/>
      <c r="VMF24" s="187"/>
      <c r="VMG24" s="187"/>
      <c r="VMH24" s="187"/>
      <c r="VMI24" s="187"/>
      <c r="VMJ24" s="187"/>
      <c r="VMK24" s="187"/>
      <c r="VML24" s="187"/>
      <c r="VMM24" s="187"/>
      <c r="VMN24" s="187"/>
      <c r="VMO24" s="187"/>
      <c r="VMP24" s="187"/>
      <c r="VMQ24" s="187"/>
      <c r="VMR24" s="187"/>
      <c r="VMS24" s="187"/>
      <c r="VMT24" s="187"/>
      <c r="VMU24" s="187"/>
      <c r="VMV24" s="187"/>
      <c r="VMW24" s="187"/>
      <c r="VMX24" s="187"/>
      <c r="VMY24" s="187"/>
      <c r="VMZ24" s="187"/>
      <c r="VNA24" s="187"/>
      <c r="VNB24" s="187"/>
      <c r="VNC24" s="187"/>
      <c r="VND24" s="187"/>
      <c r="VNE24" s="187"/>
      <c r="VNF24" s="187"/>
      <c r="VNG24" s="187"/>
      <c r="VNH24" s="187"/>
      <c r="VNI24" s="187"/>
      <c r="VNJ24" s="187"/>
      <c r="VNK24" s="187"/>
      <c r="VNL24" s="187"/>
      <c r="VNM24" s="187"/>
      <c r="VNN24" s="187"/>
      <c r="VNO24" s="187"/>
      <c r="VNP24" s="187"/>
      <c r="VNQ24" s="187"/>
      <c r="VNR24" s="187"/>
      <c r="VNS24" s="187"/>
      <c r="VNT24" s="187"/>
      <c r="VNU24" s="187"/>
      <c r="VNV24" s="187"/>
      <c r="VNW24" s="187"/>
      <c r="VNX24" s="187"/>
      <c r="VNY24" s="187"/>
      <c r="VNZ24" s="187"/>
      <c r="VOA24" s="187"/>
      <c r="VOB24" s="187"/>
      <c r="VOC24" s="187"/>
      <c r="VOD24" s="187"/>
      <c r="VOE24" s="187"/>
      <c r="VOF24" s="187"/>
      <c r="VOG24" s="187"/>
      <c r="VOH24" s="187"/>
      <c r="VOI24" s="187"/>
      <c r="VOJ24" s="187"/>
      <c r="VOK24" s="187"/>
      <c r="VOL24" s="187"/>
      <c r="VOM24" s="187"/>
      <c r="VON24" s="187"/>
      <c r="VOO24" s="187"/>
      <c r="VOP24" s="187"/>
      <c r="VOQ24" s="187"/>
      <c r="VOR24" s="187"/>
      <c r="VOS24" s="187"/>
      <c r="VOT24" s="187"/>
      <c r="VOU24" s="187"/>
      <c r="VOV24" s="187"/>
      <c r="VOW24" s="187"/>
      <c r="VOX24" s="187"/>
      <c r="VOY24" s="187"/>
      <c r="VOZ24" s="187"/>
      <c r="VPA24" s="187"/>
      <c r="VPB24" s="187"/>
      <c r="VPC24" s="187"/>
      <c r="VPD24" s="187"/>
      <c r="VPE24" s="187"/>
      <c r="VPF24" s="187"/>
      <c r="VPG24" s="187"/>
      <c r="VPH24" s="187"/>
      <c r="VPI24" s="187"/>
      <c r="VPJ24" s="187"/>
      <c r="VPK24" s="187"/>
      <c r="VPL24" s="187"/>
      <c r="VPM24" s="187"/>
      <c r="VPN24" s="187"/>
      <c r="VPO24" s="187"/>
      <c r="VPP24" s="187"/>
      <c r="VPQ24" s="187"/>
      <c r="VPR24" s="187"/>
      <c r="VPS24" s="187"/>
      <c r="VPT24" s="187"/>
      <c r="VPU24" s="187"/>
      <c r="VPV24" s="187"/>
      <c r="VPW24" s="187"/>
      <c r="VPX24" s="187"/>
      <c r="VPY24" s="187"/>
      <c r="VPZ24" s="187"/>
      <c r="VQA24" s="187"/>
      <c r="VQB24" s="187"/>
      <c r="VQC24" s="187"/>
      <c r="VQD24" s="187"/>
      <c r="VQE24" s="187"/>
      <c r="VQF24" s="187"/>
      <c r="VQG24" s="187"/>
      <c r="VQH24" s="187"/>
      <c r="VQI24" s="187"/>
      <c r="VQJ24" s="187"/>
      <c r="VQK24" s="187"/>
      <c r="VQL24" s="187"/>
      <c r="VQM24" s="187"/>
      <c r="VQN24" s="187"/>
      <c r="VQO24" s="187"/>
      <c r="VQP24" s="187"/>
      <c r="VQQ24" s="187"/>
      <c r="VQR24" s="187"/>
      <c r="VQS24" s="187"/>
      <c r="VQT24" s="187"/>
      <c r="VQU24" s="187"/>
      <c r="VQV24" s="187"/>
      <c r="VQW24" s="187"/>
      <c r="VQX24" s="187"/>
      <c r="VQY24" s="187"/>
      <c r="VQZ24" s="187"/>
      <c r="VRA24" s="187"/>
      <c r="VRB24" s="187"/>
      <c r="VRC24" s="187"/>
      <c r="VRD24" s="187"/>
      <c r="VRE24" s="187"/>
      <c r="VRF24" s="187"/>
      <c r="VRG24" s="187"/>
      <c r="VRH24" s="187"/>
      <c r="VRI24" s="187"/>
      <c r="VRJ24" s="187"/>
      <c r="VRK24" s="187"/>
      <c r="VRL24" s="187"/>
      <c r="VRM24" s="187"/>
      <c r="VRN24" s="187"/>
      <c r="VRO24" s="187"/>
      <c r="VRP24" s="187"/>
      <c r="VRQ24" s="187"/>
      <c r="VRR24" s="187"/>
      <c r="VRS24" s="187"/>
      <c r="VRT24" s="187"/>
      <c r="VRU24" s="187"/>
      <c r="VRV24" s="187"/>
      <c r="VRW24" s="187"/>
      <c r="VRX24" s="187"/>
      <c r="VRY24" s="187"/>
      <c r="VRZ24" s="187"/>
      <c r="VSA24" s="187"/>
      <c r="VSB24" s="187"/>
      <c r="VSC24" s="187"/>
      <c r="VSD24" s="187"/>
      <c r="VSE24" s="187"/>
      <c r="VSF24" s="187"/>
      <c r="VSG24" s="187"/>
      <c r="VSH24" s="187"/>
      <c r="VSI24" s="187"/>
      <c r="VSJ24" s="187"/>
      <c r="VSK24" s="187"/>
      <c r="VSL24" s="187"/>
      <c r="VSM24" s="187"/>
      <c r="VSN24" s="187"/>
      <c r="VSO24" s="187"/>
      <c r="VSP24" s="187"/>
      <c r="VSQ24" s="187"/>
      <c r="VSR24" s="187"/>
      <c r="VSS24" s="187"/>
      <c r="VST24" s="187"/>
      <c r="VSU24" s="187"/>
      <c r="VSV24" s="187"/>
      <c r="VSW24" s="187"/>
      <c r="VSX24" s="187"/>
      <c r="VSY24" s="187"/>
      <c r="VSZ24" s="187"/>
      <c r="VTA24" s="187"/>
      <c r="VTB24" s="187"/>
      <c r="VTC24" s="187"/>
      <c r="VTD24" s="187"/>
      <c r="VTE24" s="187"/>
      <c r="VTF24" s="187"/>
      <c r="VTG24" s="187"/>
      <c r="VTH24" s="187"/>
      <c r="VTI24" s="187"/>
      <c r="VTJ24" s="187"/>
      <c r="VTK24" s="187"/>
      <c r="VTL24" s="187"/>
      <c r="VTM24" s="187"/>
      <c r="VTN24" s="187"/>
      <c r="VTO24" s="187"/>
      <c r="VTP24" s="187"/>
      <c r="VTQ24" s="187"/>
      <c r="VTR24" s="187"/>
      <c r="VTS24" s="187"/>
      <c r="VTT24" s="187"/>
      <c r="VTU24" s="187"/>
      <c r="VTV24" s="187"/>
      <c r="VTW24" s="187"/>
      <c r="VTX24" s="187"/>
      <c r="VTY24" s="187"/>
      <c r="VTZ24" s="187"/>
      <c r="VUA24" s="187"/>
      <c r="VUB24" s="187"/>
      <c r="VUC24" s="187"/>
      <c r="VUD24" s="187"/>
      <c r="VUE24" s="187"/>
      <c r="VUF24" s="187"/>
      <c r="VUG24" s="187"/>
      <c r="VUH24" s="187"/>
      <c r="VUI24" s="187"/>
      <c r="VUJ24" s="187"/>
      <c r="VUK24" s="187"/>
      <c r="VUL24" s="187"/>
      <c r="VUM24" s="187"/>
      <c r="VUN24" s="187"/>
      <c r="VUO24" s="187"/>
      <c r="VUP24" s="187"/>
      <c r="VUQ24" s="187"/>
      <c r="VUR24" s="187"/>
      <c r="VUS24" s="187"/>
      <c r="VUT24" s="187"/>
      <c r="VUU24" s="187"/>
      <c r="VUV24" s="187"/>
      <c r="VUW24" s="187"/>
      <c r="VUX24" s="187"/>
      <c r="VUY24" s="187"/>
      <c r="VUZ24" s="187"/>
      <c r="VVA24" s="187"/>
      <c r="VVB24" s="187"/>
      <c r="VVC24" s="187"/>
      <c r="VVD24" s="187"/>
      <c r="VVE24" s="187"/>
      <c r="VVF24" s="187"/>
      <c r="VVG24" s="187"/>
      <c r="VVH24" s="187"/>
      <c r="VVI24" s="187"/>
      <c r="VVJ24" s="187"/>
      <c r="VVK24" s="187"/>
      <c r="VVL24" s="187"/>
      <c r="VVM24" s="187"/>
      <c r="VVN24" s="187"/>
      <c r="VVO24" s="187"/>
      <c r="VVP24" s="187"/>
      <c r="VVQ24" s="187"/>
      <c r="VVR24" s="187"/>
      <c r="VVS24" s="187"/>
      <c r="VVT24" s="187"/>
      <c r="VVU24" s="187"/>
      <c r="VVV24" s="187"/>
      <c r="VVW24" s="187"/>
      <c r="VVX24" s="187"/>
      <c r="VVY24" s="187"/>
      <c r="VVZ24" s="187"/>
      <c r="VWA24" s="187"/>
      <c r="VWB24" s="187"/>
      <c r="VWC24" s="187"/>
      <c r="VWD24" s="187"/>
      <c r="VWE24" s="187"/>
      <c r="VWF24" s="187"/>
      <c r="VWG24" s="187"/>
      <c r="VWH24" s="187"/>
      <c r="VWI24" s="187"/>
      <c r="VWJ24" s="187"/>
      <c r="VWK24" s="187"/>
      <c r="VWL24" s="187"/>
      <c r="VWM24" s="187"/>
      <c r="VWN24" s="187"/>
      <c r="VWO24" s="187"/>
      <c r="VWP24" s="187"/>
      <c r="VWQ24" s="187"/>
      <c r="VWR24" s="187"/>
      <c r="VWS24" s="187"/>
      <c r="VWT24" s="187"/>
      <c r="VWU24" s="187"/>
      <c r="VWV24" s="187"/>
      <c r="VWW24" s="187"/>
      <c r="VWX24" s="187"/>
      <c r="VWY24" s="187"/>
      <c r="VWZ24" s="187"/>
      <c r="VXA24" s="187"/>
      <c r="VXB24" s="187"/>
      <c r="VXC24" s="187"/>
      <c r="VXD24" s="187"/>
      <c r="VXE24" s="187"/>
      <c r="VXF24" s="187"/>
      <c r="VXG24" s="187"/>
      <c r="VXH24" s="187"/>
      <c r="VXI24" s="187"/>
      <c r="VXJ24" s="187"/>
      <c r="VXK24" s="187"/>
      <c r="VXL24" s="187"/>
      <c r="VXM24" s="187"/>
      <c r="VXN24" s="187"/>
      <c r="VXO24" s="187"/>
      <c r="VXP24" s="187"/>
      <c r="VXQ24" s="187"/>
      <c r="VXR24" s="187"/>
      <c r="VXS24" s="187"/>
      <c r="VXT24" s="187"/>
      <c r="VXU24" s="187"/>
      <c r="VXV24" s="187"/>
      <c r="VXW24" s="187"/>
      <c r="VXX24" s="187"/>
      <c r="VXY24" s="187"/>
      <c r="VXZ24" s="187"/>
      <c r="VYA24" s="187"/>
      <c r="VYB24" s="187"/>
      <c r="VYC24" s="187"/>
      <c r="VYD24" s="187"/>
      <c r="VYE24" s="187"/>
      <c r="VYF24" s="187"/>
      <c r="VYG24" s="187"/>
      <c r="VYH24" s="187"/>
      <c r="VYI24" s="187"/>
      <c r="VYJ24" s="187"/>
      <c r="VYK24" s="187"/>
      <c r="VYL24" s="187"/>
      <c r="VYM24" s="187"/>
      <c r="VYN24" s="187"/>
      <c r="VYO24" s="187"/>
      <c r="VYP24" s="187"/>
      <c r="VYQ24" s="187"/>
      <c r="VYR24" s="187"/>
      <c r="VYS24" s="187"/>
      <c r="VYT24" s="187"/>
      <c r="VYU24" s="187"/>
      <c r="VYV24" s="187"/>
      <c r="VYW24" s="187"/>
      <c r="VYX24" s="187"/>
      <c r="VYY24" s="187"/>
      <c r="VYZ24" s="187"/>
      <c r="VZA24" s="187"/>
      <c r="VZB24" s="187"/>
      <c r="VZC24" s="187"/>
      <c r="VZD24" s="187"/>
      <c r="VZE24" s="187"/>
      <c r="VZF24" s="187"/>
      <c r="VZG24" s="187"/>
      <c r="VZH24" s="187"/>
      <c r="VZI24" s="187"/>
      <c r="VZJ24" s="187"/>
      <c r="VZK24" s="187"/>
      <c r="VZL24" s="187"/>
      <c r="VZM24" s="187"/>
      <c r="VZN24" s="187"/>
      <c r="VZO24" s="187"/>
      <c r="VZP24" s="187"/>
      <c r="VZQ24" s="187"/>
      <c r="VZR24" s="187"/>
      <c r="VZS24" s="187"/>
      <c r="VZT24" s="187"/>
      <c r="VZU24" s="187"/>
      <c r="VZV24" s="187"/>
      <c r="VZW24" s="187"/>
      <c r="VZX24" s="187"/>
      <c r="VZY24" s="187"/>
      <c r="VZZ24" s="187"/>
      <c r="WAA24" s="187"/>
      <c r="WAB24" s="187"/>
      <c r="WAC24" s="187"/>
      <c r="WAD24" s="187"/>
      <c r="WAE24" s="187"/>
      <c r="WAF24" s="187"/>
      <c r="WAG24" s="187"/>
      <c r="WAH24" s="187"/>
      <c r="WAI24" s="187"/>
      <c r="WAJ24" s="187"/>
      <c r="WAK24" s="187"/>
      <c r="WAL24" s="187"/>
      <c r="WAM24" s="187"/>
      <c r="WAN24" s="187"/>
      <c r="WAO24" s="187"/>
      <c r="WAP24" s="187"/>
      <c r="WAQ24" s="187"/>
      <c r="WAR24" s="187"/>
      <c r="WAS24" s="187"/>
      <c r="WAT24" s="187"/>
      <c r="WAU24" s="187"/>
      <c r="WAV24" s="187"/>
      <c r="WAW24" s="187"/>
      <c r="WAX24" s="187"/>
      <c r="WAY24" s="187"/>
      <c r="WAZ24" s="187"/>
      <c r="WBA24" s="187"/>
      <c r="WBB24" s="187"/>
      <c r="WBC24" s="187"/>
      <c r="WBD24" s="187"/>
      <c r="WBE24" s="187"/>
      <c r="WBF24" s="187"/>
      <c r="WBG24" s="187"/>
      <c r="WBH24" s="187"/>
      <c r="WBI24" s="187"/>
      <c r="WBJ24" s="187"/>
      <c r="WBK24" s="187"/>
      <c r="WBL24" s="187"/>
      <c r="WBM24" s="187"/>
      <c r="WBN24" s="187"/>
      <c r="WBO24" s="187"/>
      <c r="WBP24" s="187"/>
      <c r="WBQ24" s="187"/>
      <c r="WBR24" s="187"/>
      <c r="WBS24" s="187"/>
      <c r="WBT24" s="187"/>
      <c r="WBU24" s="187"/>
      <c r="WBV24" s="187"/>
      <c r="WBW24" s="187"/>
      <c r="WBX24" s="187"/>
      <c r="WBY24" s="187"/>
      <c r="WBZ24" s="187"/>
      <c r="WCA24" s="187"/>
      <c r="WCB24" s="187"/>
      <c r="WCC24" s="187"/>
      <c r="WCD24" s="187"/>
      <c r="WCE24" s="187"/>
      <c r="WCF24" s="187"/>
      <c r="WCG24" s="187"/>
      <c r="WCH24" s="187"/>
      <c r="WCI24" s="187"/>
      <c r="WCJ24" s="187"/>
      <c r="WCK24" s="187"/>
      <c r="WCL24" s="187"/>
      <c r="WCM24" s="187"/>
      <c r="WCN24" s="187"/>
      <c r="WCO24" s="187"/>
      <c r="WCP24" s="187"/>
      <c r="WCQ24" s="187"/>
      <c r="WCR24" s="187"/>
      <c r="WCS24" s="187"/>
      <c r="WCT24" s="187"/>
      <c r="WCU24" s="187"/>
      <c r="WCV24" s="187"/>
      <c r="WCW24" s="187"/>
      <c r="WCX24" s="187"/>
      <c r="WCY24" s="187"/>
      <c r="WCZ24" s="187"/>
      <c r="WDA24" s="187"/>
      <c r="WDB24" s="187"/>
      <c r="WDC24" s="187"/>
      <c r="WDD24" s="187"/>
      <c r="WDE24" s="187"/>
      <c r="WDF24" s="187"/>
      <c r="WDG24" s="187"/>
      <c r="WDH24" s="187"/>
      <c r="WDI24" s="187"/>
      <c r="WDJ24" s="187"/>
      <c r="WDK24" s="187"/>
      <c r="WDL24" s="187"/>
      <c r="WDM24" s="187"/>
      <c r="WDN24" s="187"/>
      <c r="WDO24" s="187"/>
      <c r="WDP24" s="187"/>
      <c r="WDQ24" s="187"/>
      <c r="WDR24" s="187"/>
      <c r="WDS24" s="187"/>
      <c r="WDT24" s="187"/>
      <c r="WDU24" s="187"/>
      <c r="WDV24" s="187"/>
      <c r="WDW24" s="187"/>
      <c r="WDX24" s="187"/>
      <c r="WDY24" s="187"/>
      <c r="WDZ24" s="187"/>
      <c r="WEA24" s="187"/>
      <c r="WEB24" s="187"/>
      <c r="WEC24" s="187"/>
      <c r="WED24" s="187"/>
      <c r="WEE24" s="187"/>
      <c r="WEF24" s="187"/>
      <c r="WEG24" s="187"/>
      <c r="WEH24" s="187"/>
      <c r="WEI24" s="187"/>
      <c r="WEJ24" s="187"/>
      <c r="WEK24" s="187"/>
      <c r="WEL24" s="187"/>
      <c r="WEM24" s="187"/>
      <c r="WEN24" s="187"/>
      <c r="WEO24" s="187"/>
      <c r="WEP24" s="187"/>
      <c r="WEQ24" s="187"/>
      <c r="WER24" s="187"/>
      <c r="WES24" s="187"/>
      <c r="WET24" s="187"/>
      <c r="WEU24" s="187"/>
      <c r="WEV24" s="187"/>
      <c r="WEW24" s="187"/>
      <c r="WEX24" s="187"/>
      <c r="WEY24" s="187"/>
      <c r="WEZ24" s="187"/>
      <c r="WFA24" s="187"/>
      <c r="WFB24" s="187"/>
      <c r="WFC24" s="187"/>
      <c r="WFD24" s="187"/>
      <c r="WFE24" s="187"/>
      <c r="WFF24" s="187"/>
      <c r="WFG24" s="187"/>
      <c r="WFH24" s="187"/>
      <c r="WFI24" s="187"/>
      <c r="WFJ24" s="187"/>
      <c r="WFK24" s="187"/>
      <c r="WFL24" s="187"/>
      <c r="WFM24" s="187"/>
      <c r="WFN24" s="187"/>
      <c r="WFO24" s="187"/>
      <c r="WFP24" s="187"/>
      <c r="WFQ24" s="187"/>
      <c r="WFR24" s="187"/>
      <c r="WFS24" s="187"/>
      <c r="WFT24" s="187"/>
      <c r="WFU24" s="187"/>
      <c r="WFV24" s="187"/>
      <c r="WFW24" s="187"/>
      <c r="WFX24" s="187"/>
      <c r="WFY24" s="187"/>
      <c r="WFZ24" s="187"/>
      <c r="WGA24" s="187"/>
      <c r="WGB24" s="187"/>
      <c r="WGC24" s="187"/>
      <c r="WGD24" s="187"/>
      <c r="WGE24" s="187"/>
      <c r="WGF24" s="187"/>
      <c r="WGG24" s="187"/>
      <c r="WGH24" s="187"/>
      <c r="WGI24" s="187"/>
      <c r="WGJ24" s="187"/>
      <c r="WGK24" s="187"/>
      <c r="WGL24" s="187"/>
      <c r="WGM24" s="187"/>
      <c r="WGN24" s="187"/>
      <c r="WGO24" s="187"/>
      <c r="WGP24" s="187"/>
      <c r="WGQ24" s="187"/>
      <c r="WGR24" s="187"/>
      <c r="WGS24" s="187"/>
      <c r="WGT24" s="187"/>
      <c r="WGU24" s="187"/>
      <c r="WGV24" s="187"/>
      <c r="WGW24" s="187"/>
      <c r="WGX24" s="187"/>
      <c r="WGY24" s="187"/>
      <c r="WGZ24" s="187"/>
      <c r="WHA24" s="187"/>
      <c r="WHB24" s="187"/>
      <c r="WHC24" s="187"/>
      <c r="WHD24" s="187"/>
      <c r="WHE24" s="187"/>
      <c r="WHF24" s="187"/>
      <c r="WHG24" s="187"/>
      <c r="WHH24" s="187"/>
      <c r="WHI24" s="187"/>
      <c r="WHJ24" s="187"/>
      <c r="WHK24" s="187"/>
      <c r="WHL24" s="187"/>
      <c r="WHM24" s="187"/>
      <c r="WHN24" s="187"/>
      <c r="WHO24" s="187"/>
      <c r="WHP24" s="187"/>
      <c r="WHQ24" s="187"/>
      <c r="WHR24" s="187"/>
      <c r="WHS24" s="187"/>
      <c r="WHT24" s="187"/>
      <c r="WHU24" s="187"/>
      <c r="WHV24" s="187"/>
      <c r="WHW24" s="187"/>
      <c r="WHX24" s="187"/>
      <c r="WHY24" s="187"/>
      <c r="WHZ24" s="187"/>
      <c r="WIA24" s="187"/>
      <c r="WIB24" s="187"/>
      <c r="WIC24" s="187"/>
      <c r="WID24" s="187"/>
      <c r="WIE24" s="187"/>
      <c r="WIF24" s="187"/>
      <c r="WIG24" s="187"/>
      <c r="WIH24" s="187"/>
      <c r="WII24" s="187"/>
      <c r="WIJ24" s="187"/>
      <c r="WIK24" s="187"/>
      <c r="WIL24" s="187"/>
      <c r="WIM24" s="187"/>
      <c r="WIN24" s="187"/>
      <c r="WIO24" s="187"/>
      <c r="WIP24" s="187"/>
      <c r="WIQ24" s="187"/>
      <c r="WIR24" s="187"/>
      <c r="WIS24" s="187"/>
      <c r="WIT24" s="187"/>
      <c r="WIU24" s="187"/>
      <c r="WIV24" s="187"/>
      <c r="WIW24" s="187"/>
      <c r="WIX24" s="187"/>
      <c r="WIY24" s="187"/>
      <c r="WIZ24" s="187"/>
      <c r="WJA24" s="187"/>
      <c r="WJB24" s="187"/>
      <c r="WJC24" s="187"/>
      <c r="WJD24" s="187"/>
      <c r="WJE24" s="187"/>
      <c r="WJF24" s="187"/>
      <c r="WJG24" s="187"/>
      <c r="WJH24" s="187"/>
      <c r="WJI24" s="187"/>
      <c r="WJJ24" s="187"/>
      <c r="WJK24" s="187"/>
      <c r="WJL24" s="187"/>
      <c r="WJM24" s="187"/>
      <c r="WJN24" s="187"/>
      <c r="WJO24" s="187"/>
      <c r="WJP24" s="187"/>
      <c r="WJQ24" s="187"/>
      <c r="WJR24" s="187"/>
      <c r="WJS24" s="187"/>
      <c r="WJT24" s="187"/>
      <c r="WJU24" s="187"/>
      <c r="WJV24" s="187"/>
      <c r="WJW24" s="187"/>
      <c r="WJX24" s="187"/>
      <c r="WJY24" s="187"/>
      <c r="WJZ24" s="187"/>
      <c r="WKA24" s="187"/>
      <c r="WKB24" s="187"/>
      <c r="WKC24" s="187"/>
      <c r="WKD24" s="187"/>
      <c r="WKE24" s="187"/>
      <c r="WKF24" s="187"/>
      <c r="WKG24" s="187"/>
      <c r="WKH24" s="187"/>
      <c r="WKI24" s="187"/>
      <c r="WKJ24" s="187"/>
      <c r="WKK24" s="187"/>
      <c r="WKL24" s="187"/>
      <c r="WKM24" s="187"/>
      <c r="WKN24" s="187"/>
      <c r="WKO24" s="187"/>
      <c r="WKP24" s="187"/>
      <c r="WKQ24" s="187"/>
      <c r="WKR24" s="187"/>
      <c r="WKS24" s="187"/>
      <c r="WKT24" s="187"/>
      <c r="WKU24" s="187"/>
      <c r="WKV24" s="187"/>
      <c r="WKW24" s="187"/>
      <c r="WKX24" s="187"/>
      <c r="WKY24" s="187"/>
      <c r="WKZ24" s="187"/>
      <c r="WLA24" s="187"/>
      <c r="WLB24" s="187"/>
      <c r="WLC24" s="187"/>
      <c r="WLD24" s="187"/>
      <c r="WLE24" s="187"/>
      <c r="WLF24" s="187"/>
      <c r="WLG24" s="187"/>
      <c r="WLH24" s="187"/>
      <c r="WLI24" s="187"/>
      <c r="WLJ24" s="187"/>
      <c r="WLK24" s="187"/>
      <c r="WLL24" s="187"/>
      <c r="WLM24" s="187"/>
      <c r="WLN24" s="187"/>
      <c r="WLO24" s="187"/>
      <c r="WLP24" s="187"/>
      <c r="WLQ24" s="187"/>
      <c r="WLR24" s="187"/>
      <c r="WLS24" s="187"/>
      <c r="WLT24" s="187"/>
      <c r="WLU24" s="187"/>
      <c r="WLV24" s="187"/>
      <c r="WLW24" s="187"/>
      <c r="WLX24" s="187"/>
      <c r="WLY24" s="187"/>
      <c r="WLZ24" s="187"/>
      <c r="WMA24" s="187"/>
      <c r="WMB24" s="187"/>
      <c r="WMC24" s="187"/>
      <c r="WMD24" s="187"/>
      <c r="WME24" s="187"/>
      <c r="WMF24" s="187"/>
      <c r="WMG24" s="187"/>
      <c r="WMH24" s="187"/>
      <c r="WMI24" s="187"/>
      <c r="WMJ24" s="187"/>
      <c r="WMK24" s="187"/>
      <c r="WML24" s="187"/>
      <c r="WMM24" s="187"/>
      <c r="WMN24" s="187"/>
      <c r="WMO24" s="187"/>
      <c r="WMP24" s="187"/>
      <c r="WMQ24" s="187"/>
      <c r="WMR24" s="187"/>
      <c r="WMS24" s="187"/>
      <c r="WMT24" s="187"/>
      <c r="WMU24" s="187"/>
      <c r="WMV24" s="187"/>
      <c r="WMW24" s="187"/>
      <c r="WMX24" s="187"/>
      <c r="WMY24" s="187"/>
      <c r="WMZ24" s="187"/>
      <c r="WNA24" s="187"/>
      <c r="WNB24" s="187"/>
      <c r="WNC24" s="187"/>
      <c r="WND24" s="187"/>
      <c r="WNE24" s="187"/>
      <c r="WNF24" s="187"/>
      <c r="WNG24" s="187"/>
      <c r="WNH24" s="187"/>
      <c r="WNI24" s="187"/>
      <c r="WNJ24" s="187"/>
      <c r="WNK24" s="187"/>
      <c r="WNL24" s="187"/>
      <c r="WNM24" s="187"/>
      <c r="WNN24" s="187"/>
      <c r="WNO24" s="187"/>
      <c r="WNP24" s="187"/>
      <c r="WNQ24" s="187"/>
      <c r="WNR24" s="187"/>
      <c r="WNS24" s="187"/>
      <c r="WNT24" s="187"/>
      <c r="WNU24" s="187"/>
      <c r="WNV24" s="187"/>
      <c r="WNW24" s="187"/>
      <c r="WNX24" s="187"/>
      <c r="WNY24" s="187"/>
      <c r="WNZ24" s="187"/>
      <c r="WOA24" s="187"/>
      <c r="WOB24" s="187"/>
      <c r="WOC24" s="187"/>
      <c r="WOD24" s="187"/>
      <c r="WOE24" s="187"/>
      <c r="WOF24" s="187"/>
      <c r="WOG24" s="187"/>
      <c r="WOH24" s="187"/>
      <c r="WOI24" s="187"/>
      <c r="WOJ24" s="187"/>
      <c r="WOK24" s="187"/>
      <c r="WOL24" s="187"/>
      <c r="WOM24" s="187"/>
      <c r="WON24" s="187"/>
      <c r="WOO24" s="187"/>
      <c r="WOP24" s="187"/>
      <c r="WOQ24" s="187"/>
      <c r="WOR24" s="187"/>
      <c r="WOS24" s="187"/>
      <c r="WOT24" s="187"/>
      <c r="WOU24" s="187"/>
      <c r="WOV24" s="187"/>
      <c r="WOW24" s="187"/>
      <c r="WOX24" s="187"/>
      <c r="WOY24" s="187"/>
      <c r="WOZ24" s="187"/>
      <c r="WPA24" s="187"/>
      <c r="WPB24" s="187"/>
      <c r="WPC24" s="187"/>
      <c r="WPD24" s="187"/>
      <c r="WPE24" s="187"/>
      <c r="WPF24" s="187"/>
      <c r="WPG24" s="187"/>
      <c r="WPH24" s="187"/>
      <c r="WPI24" s="187"/>
      <c r="WPJ24" s="187"/>
      <c r="WPK24" s="187"/>
      <c r="WPL24" s="187"/>
      <c r="WPM24" s="187"/>
      <c r="WPN24" s="187"/>
      <c r="WPO24" s="187"/>
      <c r="WPP24" s="187"/>
      <c r="WPQ24" s="187"/>
      <c r="WPR24" s="187"/>
      <c r="WPS24" s="187"/>
      <c r="WPT24" s="187"/>
      <c r="WPU24" s="187"/>
      <c r="WPV24" s="187"/>
      <c r="WPW24" s="187"/>
      <c r="WPX24" s="187"/>
      <c r="WPY24" s="187"/>
      <c r="WPZ24" s="187"/>
      <c r="WQA24" s="187"/>
      <c r="WQB24" s="187"/>
      <c r="WQC24" s="187"/>
      <c r="WQD24" s="187"/>
      <c r="WQE24" s="187"/>
      <c r="WQF24" s="187"/>
      <c r="WQG24" s="187"/>
      <c r="WQH24" s="187"/>
      <c r="WQI24" s="187"/>
      <c r="WQJ24" s="187"/>
      <c r="WQK24" s="187"/>
      <c r="WQL24" s="187"/>
      <c r="WQM24" s="187"/>
      <c r="WQN24" s="187"/>
      <c r="WQO24" s="187"/>
      <c r="WQP24" s="187"/>
      <c r="WQQ24" s="187"/>
      <c r="WQR24" s="187"/>
      <c r="WQS24" s="187"/>
      <c r="WQT24" s="187"/>
      <c r="WQU24" s="187"/>
      <c r="WQV24" s="187"/>
      <c r="WQW24" s="187"/>
      <c r="WQX24" s="187"/>
      <c r="WQY24" s="187"/>
      <c r="WQZ24" s="187"/>
      <c r="WRA24" s="187"/>
      <c r="WRB24" s="187"/>
      <c r="WRC24" s="187"/>
      <c r="WRD24" s="187"/>
      <c r="WRE24" s="187"/>
      <c r="WRF24" s="187"/>
      <c r="WRG24" s="187"/>
      <c r="WRH24" s="187"/>
      <c r="WRI24" s="187"/>
      <c r="WRJ24" s="187"/>
      <c r="WRK24" s="187"/>
      <c r="WRL24" s="187"/>
      <c r="WRM24" s="187"/>
      <c r="WRN24" s="187"/>
      <c r="WRO24" s="187"/>
      <c r="WRP24" s="187"/>
      <c r="WRQ24" s="187"/>
      <c r="WRR24" s="187"/>
      <c r="WRS24" s="187"/>
      <c r="WRT24" s="187"/>
      <c r="WRU24" s="187"/>
      <c r="WRV24" s="187"/>
      <c r="WRW24" s="187"/>
      <c r="WRX24" s="187"/>
      <c r="WRY24" s="187"/>
      <c r="WRZ24" s="187"/>
      <c r="WSA24" s="187"/>
      <c r="WSB24" s="187"/>
      <c r="WSC24" s="187"/>
      <c r="WSD24" s="187"/>
      <c r="WSE24" s="187"/>
      <c r="WSF24" s="187"/>
      <c r="WSG24" s="187"/>
      <c r="WSH24" s="187"/>
      <c r="WSI24" s="187"/>
      <c r="WSJ24" s="187"/>
      <c r="WSK24" s="187"/>
      <c r="WSL24" s="187"/>
      <c r="WSM24" s="187"/>
      <c r="WSN24" s="187"/>
      <c r="WSO24" s="187"/>
      <c r="WSP24" s="187"/>
      <c r="WSQ24" s="187"/>
      <c r="WSR24" s="187"/>
      <c r="WSS24" s="187"/>
      <c r="WST24" s="187"/>
      <c r="WSU24" s="187"/>
      <c r="WSV24" s="187"/>
      <c r="WSW24" s="187"/>
      <c r="WSX24" s="187"/>
      <c r="WSY24" s="187"/>
      <c r="WSZ24" s="187"/>
      <c r="WTA24" s="187"/>
      <c r="WTB24" s="187"/>
      <c r="WTC24" s="187"/>
      <c r="WTD24" s="187"/>
      <c r="WTE24" s="187"/>
      <c r="WTF24" s="187"/>
      <c r="WTG24" s="187"/>
      <c r="WTH24" s="187"/>
      <c r="WTI24" s="187"/>
      <c r="WTJ24" s="187"/>
      <c r="WTK24" s="187"/>
      <c r="WTL24" s="187"/>
      <c r="WTM24" s="187"/>
      <c r="WTN24" s="187"/>
      <c r="WTO24" s="187"/>
      <c r="WTP24" s="187"/>
      <c r="WTQ24" s="187"/>
      <c r="WTR24" s="187"/>
      <c r="WTS24" s="187"/>
      <c r="WTT24" s="187"/>
      <c r="WTU24" s="187"/>
      <c r="WTV24" s="187"/>
      <c r="WTW24" s="187"/>
      <c r="WTX24" s="187"/>
      <c r="WTY24" s="187"/>
      <c r="WTZ24" s="187"/>
      <c r="WUA24" s="187"/>
      <c r="WUB24" s="187"/>
      <c r="WUC24" s="187"/>
      <c r="WUD24" s="187"/>
      <c r="WUE24" s="187"/>
      <c r="WUF24" s="187"/>
      <c r="WUG24" s="187"/>
      <c r="WUH24" s="187"/>
      <c r="WUI24" s="187"/>
      <c r="WUJ24" s="187"/>
      <c r="WUK24" s="187"/>
      <c r="WUL24" s="187"/>
      <c r="WUM24" s="187"/>
      <c r="WUN24" s="187"/>
      <c r="WUO24" s="187"/>
      <c r="WUP24" s="187"/>
      <c r="WUQ24" s="187"/>
      <c r="WUR24" s="187"/>
      <c r="WUS24" s="187"/>
      <c r="WUT24" s="187"/>
      <c r="WUU24" s="187"/>
      <c r="WUV24" s="187"/>
      <c r="WUW24" s="187"/>
      <c r="WUX24" s="187"/>
      <c r="WUY24" s="187"/>
      <c r="WUZ24" s="187"/>
      <c r="WVA24" s="187"/>
      <c r="WVB24" s="187"/>
      <c r="WVC24" s="187"/>
      <c r="WVD24" s="187"/>
      <c r="WVE24" s="187"/>
      <c r="WVF24" s="187"/>
      <c r="WVG24" s="187"/>
      <c r="WVH24" s="187"/>
      <c r="WVI24" s="187"/>
      <c r="WVJ24" s="187"/>
      <c r="WVK24" s="187"/>
      <c r="WVL24" s="187"/>
      <c r="WVM24" s="187"/>
      <c r="WVN24" s="187"/>
      <c r="WVO24" s="187"/>
      <c r="WVP24" s="187"/>
      <c r="WVQ24" s="187"/>
      <c r="WVR24" s="187"/>
      <c r="WVS24" s="187"/>
      <c r="WVT24" s="187"/>
      <c r="WVU24" s="187"/>
      <c r="WVV24" s="187"/>
      <c r="WVW24" s="187"/>
      <c r="WVX24" s="187"/>
      <c r="WVY24" s="187"/>
      <c r="WVZ24" s="187"/>
      <c r="WWA24" s="187"/>
      <c r="WWB24" s="187"/>
      <c r="WWC24" s="187"/>
      <c r="WWD24" s="187"/>
      <c r="WWE24" s="187"/>
      <c r="WWF24" s="187"/>
      <c r="WWG24" s="187"/>
      <c r="WWH24" s="187"/>
      <c r="WWI24" s="187"/>
      <c r="WWJ24" s="187"/>
      <c r="WWK24" s="187"/>
      <c r="WWL24" s="187"/>
      <c r="WWM24" s="187"/>
      <c r="WWN24" s="187"/>
      <c r="WWO24" s="187"/>
      <c r="WWP24" s="187"/>
      <c r="WWQ24" s="187"/>
      <c r="WWR24" s="187"/>
      <c r="WWS24" s="187"/>
      <c r="WWT24" s="187"/>
      <c r="WWU24" s="187"/>
      <c r="WWV24" s="187"/>
      <c r="WWW24" s="187"/>
      <c r="WWX24" s="187"/>
      <c r="WWY24" s="187"/>
      <c r="WWZ24" s="187"/>
      <c r="WXA24" s="187"/>
      <c r="WXB24" s="187"/>
      <c r="WXC24" s="187"/>
      <c r="WXD24" s="187"/>
      <c r="WXE24" s="187"/>
      <c r="WXF24" s="187"/>
      <c r="WXG24" s="187"/>
      <c r="WXH24" s="187"/>
      <c r="WXI24" s="187"/>
      <c r="WXJ24" s="187"/>
      <c r="WXK24" s="187"/>
      <c r="WXL24" s="187"/>
      <c r="WXM24" s="187"/>
      <c r="WXN24" s="187"/>
      <c r="WXO24" s="187"/>
      <c r="WXP24" s="187"/>
      <c r="WXQ24" s="187"/>
      <c r="WXR24" s="187"/>
      <c r="WXS24" s="187"/>
      <c r="WXT24" s="187"/>
      <c r="WXU24" s="187"/>
      <c r="WXV24" s="187"/>
      <c r="WXW24" s="187"/>
      <c r="WXX24" s="187"/>
      <c r="WXY24" s="187"/>
      <c r="WXZ24" s="187"/>
      <c r="WYA24" s="187"/>
      <c r="WYB24" s="187"/>
      <c r="WYC24" s="187"/>
      <c r="WYD24" s="187"/>
      <c r="WYE24" s="187"/>
      <c r="WYF24" s="187"/>
      <c r="WYG24" s="187"/>
      <c r="WYH24" s="187"/>
      <c r="WYI24" s="187"/>
      <c r="WYJ24" s="187"/>
      <c r="WYK24" s="187"/>
      <c r="WYL24" s="187"/>
      <c r="WYM24" s="187"/>
      <c r="WYN24" s="187"/>
      <c r="WYO24" s="187"/>
      <c r="WYP24" s="187"/>
      <c r="WYQ24" s="187"/>
      <c r="WYR24" s="187"/>
      <c r="WYS24" s="187"/>
      <c r="WYT24" s="187"/>
      <c r="WYU24" s="187"/>
      <c r="WYV24" s="187"/>
      <c r="WYW24" s="187"/>
      <c r="WYX24" s="187"/>
      <c r="WYY24" s="187"/>
      <c r="WYZ24" s="187"/>
      <c r="WZA24" s="187"/>
      <c r="WZB24" s="187"/>
      <c r="WZC24" s="187"/>
      <c r="WZD24" s="187"/>
      <c r="WZE24" s="187"/>
      <c r="WZF24" s="187"/>
      <c r="WZG24" s="187"/>
      <c r="WZH24" s="187"/>
      <c r="WZI24" s="187"/>
      <c r="WZJ24" s="187"/>
      <c r="WZK24" s="187"/>
      <c r="WZL24" s="187"/>
      <c r="WZM24" s="187"/>
      <c r="WZN24" s="187"/>
      <c r="WZO24" s="187"/>
      <c r="WZP24" s="187"/>
      <c r="WZQ24" s="187"/>
      <c r="WZR24" s="187"/>
      <c r="WZS24" s="187"/>
      <c r="WZT24" s="187"/>
      <c r="WZU24" s="187"/>
      <c r="WZV24" s="187"/>
      <c r="WZW24" s="187"/>
      <c r="WZX24" s="187"/>
      <c r="WZY24" s="187"/>
      <c r="WZZ24" s="187"/>
      <c r="XAA24" s="187"/>
      <c r="XAB24" s="187"/>
      <c r="XAC24" s="187"/>
      <c r="XAD24" s="187"/>
      <c r="XAE24" s="187"/>
      <c r="XAF24" s="187"/>
      <c r="XAG24" s="187"/>
      <c r="XAH24" s="187"/>
      <c r="XAI24" s="187"/>
      <c r="XAJ24" s="187"/>
      <c r="XAK24" s="187"/>
      <c r="XAL24" s="187"/>
      <c r="XAM24" s="187"/>
      <c r="XAN24" s="187"/>
      <c r="XAO24" s="187"/>
      <c r="XAP24" s="187"/>
      <c r="XAQ24" s="187"/>
      <c r="XAR24" s="187"/>
      <c r="XAS24" s="187"/>
      <c r="XAT24" s="187"/>
      <c r="XAU24" s="187"/>
      <c r="XAV24" s="187"/>
      <c r="XAW24" s="187"/>
      <c r="XAX24" s="187"/>
      <c r="XAY24" s="187"/>
      <c r="XAZ24" s="187"/>
      <c r="XBA24" s="187"/>
      <c r="XBB24" s="187"/>
      <c r="XBC24" s="187"/>
      <c r="XBD24" s="187"/>
      <c r="XBE24" s="187"/>
      <c r="XBF24" s="187"/>
      <c r="XBG24" s="187"/>
      <c r="XBH24" s="187"/>
      <c r="XBI24" s="187"/>
      <c r="XBJ24" s="187"/>
      <c r="XBK24" s="187"/>
      <c r="XBL24" s="187"/>
      <c r="XBM24" s="187"/>
      <c r="XBN24" s="187"/>
      <c r="XBO24" s="187"/>
      <c r="XBP24" s="187"/>
      <c r="XBQ24" s="187"/>
      <c r="XBR24" s="187"/>
      <c r="XBS24" s="187"/>
      <c r="XBT24" s="187"/>
      <c r="XBU24" s="187"/>
      <c r="XBV24" s="187"/>
      <c r="XBW24" s="187"/>
      <c r="XBX24" s="187"/>
      <c r="XBY24" s="187"/>
      <c r="XBZ24" s="187"/>
      <c r="XCA24" s="187"/>
      <c r="XCB24" s="187"/>
      <c r="XCC24" s="187"/>
      <c r="XCD24" s="187"/>
      <c r="XCE24" s="187"/>
      <c r="XCF24" s="187"/>
      <c r="XCG24" s="187"/>
      <c r="XCH24" s="187"/>
      <c r="XCI24" s="187"/>
      <c r="XCJ24" s="187"/>
      <c r="XCK24" s="187"/>
      <c r="XCL24" s="187"/>
      <c r="XCM24" s="187"/>
      <c r="XCN24" s="187"/>
      <c r="XCO24" s="187"/>
      <c r="XCP24" s="187"/>
      <c r="XCQ24" s="187"/>
      <c r="XCR24" s="187"/>
      <c r="XCS24" s="187"/>
      <c r="XCT24" s="187"/>
      <c r="XCU24" s="187"/>
      <c r="XCV24" s="187"/>
      <c r="XCW24" s="187"/>
      <c r="XCX24" s="187"/>
      <c r="XCY24" s="187"/>
      <c r="XCZ24" s="187"/>
      <c r="XDA24" s="187"/>
      <c r="XDB24" s="187"/>
      <c r="XDC24" s="187"/>
      <c r="XDD24" s="187"/>
      <c r="XDE24" s="187"/>
      <c r="XDF24" s="187"/>
      <c r="XDG24" s="187"/>
      <c r="XDH24" s="187"/>
      <c r="XDI24" s="187"/>
      <c r="XDJ24" s="187"/>
      <c r="XDK24" s="187"/>
      <c r="XDL24" s="187"/>
      <c r="XDM24" s="187"/>
      <c r="XDN24" s="187"/>
      <c r="XDO24" s="187"/>
      <c r="XDP24" s="187"/>
      <c r="XDQ24" s="187"/>
      <c r="XDR24" s="187"/>
      <c r="XDS24" s="187"/>
      <c r="XDT24" s="187"/>
      <c r="XDU24" s="187"/>
      <c r="XDV24" s="187"/>
      <c r="XDW24" s="187"/>
      <c r="XDX24" s="187"/>
      <c r="XDY24" s="187"/>
      <c r="XDZ24" s="187"/>
      <c r="XEA24" s="187"/>
      <c r="XEB24" s="187"/>
      <c r="XEC24" s="187"/>
      <c r="XED24" s="187"/>
      <c r="XEE24" s="187"/>
      <c r="XEF24" s="187"/>
      <c r="XEG24" s="187"/>
      <c r="XEH24" s="187"/>
      <c r="XEI24" s="187"/>
      <c r="XEJ24" s="187"/>
      <c r="XEK24" s="187"/>
      <c r="XEL24" s="187"/>
      <c r="XEM24" s="187"/>
      <c r="XEN24" s="187"/>
      <c r="XEO24" s="187"/>
      <c r="XEP24" s="187"/>
      <c r="XEQ24" s="187"/>
      <c r="XER24" s="187"/>
      <c r="XES24" s="187"/>
      <c r="XET24" s="187"/>
      <c r="XEU24" s="187"/>
      <c r="XEV24" s="187"/>
    </row>
    <row r="25" spans="1:16376" x14ac:dyDescent="0.2">
      <c r="A25" s="270">
        <v>6</v>
      </c>
      <c r="B25" s="271" t="s">
        <v>325</v>
      </c>
      <c r="C25" s="271" t="s">
        <v>326</v>
      </c>
      <c r="D25" s="272">
        <v>14</v>
      </c>
      <c r="E25" s="271" t="s">
        <v>248</v>
      </c>
      <c r="F25" s="271" t="s">
        <v>327</v>
      </c>
      <c r="G25" s="271" t="s">
        <v>345</v>
      </c>
      <c r="H25" s="273" t="s">
        <v>346</v>
      </c>
      <c r="I25" s="275">
        <v>11</v>
      </c>
      <c r="J25" s="276" t="s">
        <v>107</v>
      </c>
      <c r="K25" s="277">
        <v>19633</v>
      </c>
      <c r="L25" s="277"/>
      <c r="M25" s="277"/>
      <c r="N25" s="277">
        <v>19633</v>
      </c>
      <c r="O25" s="277"/>
      <c r="P25" s="277">
        <v>3608.333333333333</v>
      </c>
      <c r="Q25" s="277">
        <v>36083.333333333328</v>
      </c>
      <c r="R25" s="277">
        <v>3435.7749999999996</v>
      </c>
      <c r="S25" s="277">
        <v>588.99</v>
      </c>
      <c r="T25" s="277">
        <v>981.65000000000009</v>
      </c>
      <c r="U25" s="277">
        <v>392.66</v>
      </c>
      <c r="V25" s="277">
        <v>1261</v>
      </c>
      <c r="W25" s="277">
        <v>756</v>
      </c>
      <c r="X25" s="186">
        <v>10825</v>
      </c>
      <c r="Y25" s="186">
        <v>31258.797222222227</v>
      </c>
      <c r="Z25" s="186">
        <v>187552.78333333335</v>
      </c>
      <c r="AA25" s="186"/>
      <c r="AB25" s="186"/>
      <c r="AC25" s="186"/>
      <c r="AD25" s="186"/>
      <c r="AE25" s="186"/>
      <c r="AF25" s="186"/>
      <c r="AG25" s="186"/>
      <c r="AH25" s="186"/>
      <c r="AI25" s="186"/>
      <c r="AJ25" s="284"/>
      <c r="AK25" s="284"/>
      <c r="AL25" s="284"/>
      <c r="AM25" s="284"/>
      <c r="AN25" s="284"/>
      <c r="AO25" s="284"/>
      <c r="AP25" s="284"/>
      <c r="AQ25" s="284"/>
      <c r="AR25" s="284"/>
      <c r="AS25" s="284"/>
      <c r="AT25" s="284"/>
      <c r="AU25" s="284"/>
      <c r="AV25" s="284"/>
      <c r="AW25" s="284"/>
      <c r="AX25" s="284"/>
      <c r="AY25" s="284"/>
      <c r="AZ25" s="284"/>
      <c r="BA25" s="284"/>
      <c r="BB25" s="284"/>
      <c r="BC25" s="284"/>
      <c r="BD25" s="284"/>
      <c r="BE25" s="284"/>
      <c r="BF25" s="284"/>
      <c r="BG25" s="284"/>
      <c r="BH25" s="284"/>
      <c r="BI25" s="284"/>
      <c r="BJ25" s="284"/>
      <c r="BK25" s="284"/>
      <c r="BL25" s="284"/>
      <c r="BM25" s="284"/>
      <c r="BN25" s="284"/>
      <c r="BO25" s="284"/>
      <c r="BP25" s="284"/>
      <c r="BQ25" s="284"/>
      <c r="BR25" s="284"/>
      <c r="BS25" s="284"/>
      <c r="BT25" s="284"/>
      <c r="BU25" s="284"/>
      <c r="BV25" s="284"/>
      <c r="BW25" s="284"/>
      <c r="BX25" s="284"/>
      <c r="BY25" s="284"/>
      <c r="BZ25" s="284"/>
      <c r="CA25" s="284"/>
      <c r="CB25" s="284"/>
      <c r="CC25" s="284"/>
      <c r="CD25" s="284"/>
      <c r="CE25" s="284"/>
      <c r="CF25" s="284"/>
      <c r="CG25" s="284"/>
      <c r="CH25" s="284"/>
      <c r="CI25" s="284"/>
      <c r="CJ25" s="284"/>
      <c r="CK25" s="284"/>
      <c r="CL25" s="284"/>
      <c r="CM25" s="284"/>
      <c r="CN25" s="284"/>
      <c r="CO25" s="284"/>
      <c r="CP25" s="284"/>
      <c r="CQ25" s="284"/>
      <c r="CR25" s="284"/>
      <c r="CS25" s="284"/>
      <c r="CT25" s="284"/>
      <c r="CU25" s="284"/>
      <c r="CV25" s="284"/>
      <c r="CW25" s="284"/>
      <c r="CX25" s="284"/>
      <c r="CY25" s="284"/>
      <c r="CZ25" s="284"/>
      <c r="DA25" s="284"/>
      <c r="DB25" s="284"/>
      <c r="DC25" s="284"/>
      <c r="DD25" s="284"/>
      <c r="DE25" s="284"/>
      <c r="DF25" s="284"/>
      <c r="DG25" s="284"/>
      <c r="DH25" s="284"/>
      <c r="DI25" s="284"/>
      <c r="DJ25" s="284"/>
      <c r="DK25" s="284"/>
      <c r="DL25" s="284"/>
      <c r="DM25" s="284"/>
      <c r="DN25" s="284"/>
      <c r="DO25" s="284"/>
      <c r="DP25" s="284"/>
      <c r="DQ25" s="284"/>
      <c r="DR25" s="284"/>
      <c r="DS25" s="284"/>
      <c r="DT25" s="284"/>
      <c r="DU25" s="284"/>
      <c r="DV25" s="284"/>
      <c r="DW25" s="284"/>
      <c r="DX25" s="284"/>
      <c r="DY25" s="284"/>
      <c r="DZ25" s="284"/>
      <c r="EA25" s="284"/>
      <c r="EB25" s="284"/>
      <c r="EC25" s="284"/>
      <c r="ED25" s="284"/>
      <c r="EE25" s="284"/>
      <c r="EF25" s="284"/>
      <c r="EG25" s="284"/>
      <c r="EH25" s="284"/>
      <c r="EI25" s="284"/>
      <c r="EJ25" s="284"/>
      <c r="EK25" s="284"/>
      <c r="EL25" s="284"/>
      <c r="EM25" s="284"/>
      <c r="EN25" s="284"/>
      <c r="EO25" s="284"/>
      <c r="EP25" s="284"/>
      <c r="EQ25" s="284"/>
      <c r="ER25" s="284"/>
      <c r="ES25" s="284"/>
      <c r="ET25" s="284"/>
      <c r="EU25" s="284"/>
      <c r="EV25" s="284"/>
      <c r="EW25" s="284"/>
      <c r="EX25" s="284"/>
      <c r="EY25" s="284"/>
      <c r="EZ25" s="284"/>
      <c r="FA25" s="284"/>
      <c r="FB25" s="284"/>
      <c r="FC25" s="284"/>
      <c r="FD25" s="284"/>
      <c r="FE25" s="284"/>
      <c r="FF25" s="284"/>
      <c r="FG25" s="284"/>
      <c r="FH25" s="284"/>
      <c r="FI25" s="284"/>
      <c r="FJ25" s="284"/>
      <c r="FK25" s="284"/>
      <c r="FL25" s="284"/>
      <c r="FM25" s="284"/>
      <c r="FN25" s="284"/>
      <c r="FO25" s="284"/>
      <c r="FP25" s="284"/>
      <c r="FQ25" s="284"/>
      <c r="FR25" s="284"/>
      <c r="FS25" s="284"/>
      <c r="FT25" s="284"/>
      <c r="FU25" s="284"/>
      <c r="FV25" s="284"/>
      <c r="FW25" s="284"/>
      <c r="FX25" s="284"/>
      <c r="FY25" s="284"/>
      <c r="FZ25" s="284"/>
      <c r="GA25" s="284"/>
      <c r="GB25" s="284"/>
      <c r="GC25" s="284"/>
      <c r="GD25" s="284"/>
      <c r="GE25" s="284"/>
      <c r="GF25" s="284"/>
      <c r="GG25" s="284"/>
      <c r="GH25" s="284"/>
      <c r="GI25" s="284"/>
      <c r="GJ25" s="284"/>
      <c r="GK25" s="284"/>
      <c r="GL25" s="284"/>
      <c r="GM25" s="284"/>
      <c r="GN25" s="284"/>
      <c r="GO25" s="284"/>
      <c r="GP25" s="284"/>
      <c r="GQ25" s="284"/>
      <c r="GR25" s="284"/>
      <c r="GS25" s="284"/>
      <c r="GT25" s="284"/>
      <c r="GU25" s="284"/>
      <c r="GV25" s="284"/>
      <c r="GW25" s="284"/>
      <c r="GX25" s="284"/>
      <c r="GY25" s="284"/>
      <c r="GZ25" s="284"/>
      <c r="HA25" s="284"/>
      <c r="HB25" s="284"/>
      <c r="HC25" s="284"/>
      <c r="HD25" s="284"/>
      <c r="HE25" s="284"/>
      <c r="HF25" s="284"/>
      <c r="HG25" s="284"/>
      <c r="HH25" s="284"/>
      <c r="HI25" s="284"/>
      <c r="HJ25" s="284"/>
      <c r="HK25" s="284"/>
      <c r="HL25" s="284"/>
      <c r="HM25" s="284"/>
      <c r="HN25" s="284"/>
      <c r="HO25" s="284"/>
      <c r="HP25" s="284"/>
      <c r="HQ25" s="284"/>
      <c r="HR25" s="284"/>
      <c r="HS25" s="284"/>
      <c r="HT25" s="284"/>
      <c r="HU25" s="284"/>
      <c r="HV25" s="284"/>
      <c r="HW25" s="284"/>
      <c r="HX25" s="284"/>
      <c r="HY25" s="284"/>
      <c r="HZ25" s="284"/>
      <c r="IA25" s="284"/>
      <c r="IB25" s="284"/>
      <c r="IC25" s="284"/>
      <c r="ID25" s="284"/>
      <c r="IE25" s="284"/>
      <c r="IF25" s="284"/>
      <c r="IG25" s="284"/>
      <c r="IH25" s="284"/>
      <c r="II25" s="284"/>
      <c r="IJ25" s="284"/>
      <c r="IK25" s="284"/>
      <c r="IL25" s="284"/>
      <c r="IM25" s="284"/>
      <c r="IN25" s="284"/>
      <c r="IO25" s="284"/>
      <c r="IP25" s="284"/>
      <c r="IQ25" s="284"/>
      <c r="IR25" s="284"/>
      <c r="IS25" s="284"/>
      <c r="IT25" s="284"/>
      <c r="IU25" s="284"/>
      <c r="IV25" s="284"/>
      <c r="IW25" s="284"/>
      <c r="IX25" s="284"/>
      <c r="IY25" s="284"/>
      <c r="IZ25" s="284"/>
      <c r="JA25" s="284"/>
      <c r="JB25" s="284"/>
      <c r="JC25" s="284"/>
      <c r="JD25" s="284"/>
      <c r="JE25" s="284"/>
      <c r="JF25" s="284"/>
      <c r="JG25" s="284"/>
      <c r="JH25" s="284"/>
      <c r="JI25" s="284"/>
      <c r="JJ25" s="284"/>
      <c r="JK25" s="284"/>
      <c r="JL25" s="284"/>
      <c r="JM25" s="284"/>
      <c r="JN25" s="284"/>
      <c r="JO25" s="284"/>
      <c r="JP25" s="284"/>
      <c r="JQ25" s="284"/>
      <c r="JR25" s="284"/>
      <c r="JS25" s="284"/>
      <c r="JT25" s="284"/>
      <c r="JU25" s="284"/>
      <c r="JV25" s="284"/>
      <c r="JW25" s="284"/>
      <c r="JX25" s="284"/>
      <c r="JY25" s="284"/>
      <c r="JZ25" s="284"/>
      <c r="KA25" s="284"/>
      <c r="KB25" s="284"/>
      <c r="KC25" s="284"/>
      <c r="KD25" s="284"/>
      <c r="KE25" s="284"/>
      <c r="KF25" s="284"/>
      <c r="KG25" s="284"/>
      <c r="KH25" s="284"/>
      <c r="KI25" s="284"/>
      <c r="KJ25" s="284"/>
      <c r="KK25" s="284"/>
      <c r="KL25" s="284"/>
      <c r="KM25" s="284"/>
      <c r="KN25" s="284"/>
      <c r="KO25" s="284"/>
      <c r="KP25" s="284"/>
      <c r="KQ25" s="284"/>
      <c r="KR25" s="284"/>
      <c r="KS25" s="284"/>
      <c r="KT25" s="284"/>
      <c r="KU25" s="284"/>
      <c r="KV25" s="284"/>
      <c r="KW25" s="284"/>
      <c r="KX25" s="284"/>
      <c r="KY25" s="284"/>
      <c r="KZ25" s="284"/>
      <c r="LA25" s="284"/>
      <c r="LB25" s="284"/>
      <c r="LC25" s="284"/>
      <c r="LD25" s="284"/>
      <c r="LE25" s="284"/>
      <c r="LF25" s="284"/>
      <c r="LG25" s="284"/>
      <c r="LH25" s="284"/>
      <c r="LI25" s="284"/>
      <c r="LJ25" s="284"/>
      <c r="LK25" s="284"/>
      <c r="LL25" s="284"/>
      <c r="LM25" s="284"/>
      <c r="LN25" s="284"/>
      <c r="LO25" s="284"/>
      <c r="LP25" s="284"/>
      <c r="LQ25" s="284"/>
      <c r="LR25" s="284"/>
      <c r="LS25" s="284"/>
      <c r="LT25" s="284"/>
      <c r="LU25" s="284"/>
      <c r="LV25" s="284"/>
      <c r="LW25" s="284"/>
      <c r="LX25" s="284"/>
      <c r="LY25" s="284"/>
      <c r="LZ25" s="284"/>
      <c r="MA25" s="284"/>
      <c r="MB25" s="284"/>
      <c r="MC25" s="284"/>
      <c r="MD25" s="284"/>
      <c r="ME25" s="284"/>
      <c r="MF25" s="284"/>
      <c r="MG25" s="284"/>
      <c r="MH25" s="284"/>
      <c r="MI25" s="284"/>
      <c r="MJ25" s="284"/>
      <c r="MK25" s="284"/>
      <c r="ML25" s="284"/>
      <c r="MM25" s="284"/>
      <c r="MN25" s="284"/>
      <c r="MO25" s="284"/>
      <c r="MP25" s="284"/>
      <c r="MQ25" s="284"/>
      <c r="MR25" s="284"/>
      <c r="MS25" s="284"/>
      <c r="MT25" s="284"/>
      <c r="MU25" s="284"/>
      <c r="MV25" s="284"/>
      <c r="MW25" s="284"/>
      <c r="MX25" s="284"/>
      <c r="MY25" s="284"/>
      <c r="MZ25" s="284"/>
      <c r="NA25" s="284"/>
      <c r="NB25" s="284"/>
      <c r="NC25" s="284"/>
      <c r="ND25" s="284"/>
      <c r="NE25" s="284"/>
      <c r="NF25" s="284"/>
      <c r="NG25" s="284"/>
      <c r="NH25" s="284"/>
      <c r="NI25" s="284"/>
      <c r="NJ25" s="284"/>
      <c r="NK25" s="284"/>
      <c r="NL25" s="284"/>
      <c r="NM25" s="284"/>
      <c r="NN25" s="284"/>
      <c r="NO25" s="284"/>
      <c r="NP25" s="284"/>
      <c r="NQ25" s="284"/>
      <c r="NR25" s="284"/>
      <c r="NS25" s="284"/>
      <c r="NT25" s="284"/>
      <c r="NU25" s="284"/>
      <c r="NV25" s="284"/>
      <c r="NW25" s="284"/>
      <c r="NX25" s="284"/>
      <c r="NY25" s="284"/>
      <c r="NZ25" s="284"/>
      <c r="OA25" s="284"/>
      <c r="OB25" s="284"/>
      <c r="OC25" s="284"/>
      <c r="OD25" s="284"/>
      <c r="OE25" s="284"/>
      <c r="OF25" s="284"/>
      <c r="OG25" s="284"/>
      <c r="OH25" s="284"/>
      <c r="OI25" s="284"/>
      <c r="OJ25" s="284"/>
      <c r="OK25" s="284"/>
      <c r="OL25" s="284"/>
      <c r="OM25" s="284"/>
      <c r="ON25" s="284"/>
      <c r="OO25" s="284"/>
      <c r="OP25" s="284"/>
      <c r="OQ25" s="284"/>
      <c r="OR25" s="284"/>
      <c r="OS25" s="284"/>
      <c r="OT25" s="284"/>
      <c r="OU25" s="284"/>
      <c r="OV25" s="284"/>
      <c r="OW25" s="284"/>
      <c r="OX25" s="284"/>
      <c r="OY25" s="284"/>
      <c r="OZ25" s="284"/>
      <c r="PA25" s="284"/>
      <c r="PB25" s="284"/>
      <c r="PC25" s="284"/>
      <c r="PD25" s="284"/>
      <c r="PE25" s="284"/>
      <c r="PF25" s="284"/>
      <c r="PG25" s="284"/>
      <c r="PH25" s="284"/>
      <c r="PI25" s="284"/>
      <c r="PJ25" s="284"/>
      <c r="PK25" s="284"/>
      <c r="PL25" s="284"/>
      <c r="PM25" s="284"/>
      <c r="PN25" s="284"/>
      <c r="PO25" s="284"/>
      <c r="PP25" s="284"/>
      <c r="PQ25" s="284"/>
      <c r="PR25" s="284"/>
      <c r="PS25" s="284"/>
      <c r="PT25" s="284"/>
      <c r="PU25" s="284"/>
      <c r="PV25" s="284"/>
      <c r="PW25" s="284"/>
      <c r="PX25" s="284"/>
      <c r="PY25" s="284"/>
      <c r="PZ25" s="284"/>
      <c r="QA25" s="284"/>
      <c r="QB25" s="284"/>
      <c r="QC25" s="284"/>
      <c r="QD25" s="284"/>
      <c r="QE25" s="284"/>
      <c r="QF25" s="284"/>
      <c r="QG25" s="284"/>
      <c r="QH25" s="284"/>
      <c r="QI25" s="284"/>
      <c r="QJ25" s="284"/>
      <c r="QK25" s="284"/>
      <c r="QL25" s="284"/>
      <c r="QM25" s="284"/>
      <c r="QN25" s="284"/>
      <c r="QO25" s="284"/>
      <c r="QP25" s="284"/>
      <c r="QQ25" s="284"/>
      <c r="QR25" s="284"/>
      <c r="QS25" s="284"/>
      <c r="QT25" s="284"/>
      <c r="QU25" s="284"/>
      <c r="QV25" s="284"/>
      <c r="QW25" s="284"/>
      <c r="QX25" s="284"/>
      <c r="QY25" s="284"/>
      <c r="QZ25" s="284"/>
      <c r="RA25" s="284"/>
      <c r="RB25" s="284"/>
      <c r="RC25" s="284"/>
      <c r="RD25" s="284"/>
      <c r="RE25" s="284"/>
      <c r="RF25" s="284"/>
      <c r="RG25" s="284"/>
      <c r="RH25" s="284"/>
      <c r="RI25" s="284"/>
      <c r="RJ25" s="284"/>
      <c r="RK25" s="284"/>
      <c r="RL25" s="284"/>
      <c r="RM25" s="284"/>
      <c r="RN25" s="284"/>
      <c r="RO25" s="284"/>
      <c r="RP25" s="284"/>
      <c r="RQ25" s="284"/>
      <c r="RR25" s="284"/>
      <c r="RS25" s="284"/>
      <c r="RT25" s="284"/>
      <c r="RU25" s="284"/>
      <c r="RV25" s="284"/>
      <c r="RW25" s="284"/>
      <c r="RX25" s="284"/>
      <c r="RY25" s="284"/>
      <c r="RZ25" s="284"/>
      <c r="SA25" s="284"/>
      <c r="SB25" s="284"/>
      <c r="SC25" s="284"/>
      <c r="SD25" s="284"/>
      <c r="SE25" s="284"/>
      <c r="SF25" s="284"/>
      <c r="SG25" s="284"/>
      <c r="SH25" s="284"/>
      <c r="SI25" s="284"/>
      <c r="SJ25" s="284"/>
      <c r="SK25" s="284"/>
      <c r="SL25" s="284"/>
      <c r="SM25" s="284"/>
      <c r="SN25" s="284"/>
      <c r="SO25" s="284"/>
      <c r="SP25" s="284"/>
      <c r="SQ25" s="284"/>
      <c r="SR25" s="284"/>
      <c r="SS25" s="284"/>
      <c r="ST25" s="284"/>
      <c r="SU25" s="284"/>
      <c r="SV25" s="284"/>
      <c r="SW25" s="284"/>
      <c r="SX25" s="284"/>
      <c r="SY25" s="284"/>
      <c r="SZ25" s="284"/>
      <c r="TA25" s="284"/>
      <c r="TB25" s="284"/>
      <c r="TC25" s="284"/>
      <c r="TD25" s="284"/>
      <c r="TE25" s="284"/>
      <c r="TF25" s="284"/>
      <c r="TG25" s="284"/>
      <c r="TH25" s="284"/>
      <c r="TI25" s="284"/>
      <c r="TJ25" s="284"/>
      <c r="TK25" s="284"/>
      <c r="TL25" s="284"/>
      <c r="TM25" s="284"/>
      <c r="TN25" s="284"/>
      <c r="TO25" s="284"/>
      <c r="TP25" s="284"/>
      <c r="TQ25" s="284"/>
      <c r="TR25" s="284"/>
      <c r="TS25" s="284"/>
      <c r="TT25" s="284"/>
      <c r="TU25" s="284"/>
      <c r="TV25" s="284"/>
      <c r="TW25" s="284"/>
      <c r="TX25" s="284"/>
      <c r="TY25" s="284"/>
      <c r="TZ25" s="284"/>
      <c r="UA25" s="284"/>
      <c r="UB25" s="284"/>
      <c r="UC25" s="284"/>
      <c r="UD25" s="284"/>
      <c r="UE25" s="284"/>
      <c r="UF25" s="284"/>
      <c r="UG25" s="284"/>
      <c r="UH25" s="284"/>
      <c r="UI25" s="284"/>
      <c r="UJ25" s="284"/>
      <c r="UK25" s="284"/>
      <c r="UL25" s="284"/>
      <c r="UM25" s="284"/>
      <c r="UN25" s="284"/>
      <c r="UO25" s="284"/>
      <c r="UP25" s="284"/>
      <c r="UQ25" s="284"/>
      <c r="UR25" s="284"/>
      <c r="US25" s="284"/>
      <c r="UT25" s="284"/>
      <c r="UU25" s="284"/>
      <c r="UV25" s="284"/>
      <c r="UW25" s="284"/>
      <c r="UX25" s="284"/>
      <c r="UY25" s="284"/>
      <c r="UZ25" s="284"/>
      <c r="VA25" s="284"/>
      <c r="VB25" s="284"/>
      <c r="VC25" s="284"/>
      <c r="VD25" s="284"/>
      <c r="VE25" s="284"/>
      <c r="VF25" s="284"/>
      <c r="VG25" s="284"/>
      <c r="VH25" s="284"/>
      <c r="VI25" s="284"/>
      <c r="VJ25" s="284"/>
      <c r="VK25" s="284"/>
      <c r="VL25" s="284"/>
      <c r="VM25" s="284"/>
      <c r="VN25" s="284"/>
      <c r="VO25" s="284"/>
      <c r="VP25" s="284"/>
      <c r="VQ25" s="284"/>
      <c r="VR25" s="284"/>
      <c r="VS25" s="284"/>
      <c r="VT25" s="284"/>
      <c r="VU25" s="284"/>
      <c r="VV25" s="284"/>
      <c r="VW25" s="284"/>
      <c r="VX25" s="284"/>
      <c r="VY25" s="284"/>
      <c r="VZ25" s="284"/>
      <c r="WA25" s="284"/>
      <c r="WB25" s="284"/>
      <c r="WC25" s="284"/>
      <c r="WD25" s="284"/>
      <c r="WE25" s="284"/>
      <c r="WF25" s="284"/>
      <c r="WG25" s="284"/>
      <c r="WH25" s="284"/>
      <c r="WI25" s="284"/>
      <c r="WJ25" s="284"/>
      <c r="WK25" s="284"/>
      <c r="WL25" s="284"/>
      <c r="WM25" s="284"/>
      <c r="WN25" s="284"/>
      <c r="WO25" s="284"/>
      <c r="WP25" s="284"/>
      <c r="WQ25" s="284"/>
      <c r="WR25" s="284"/>
      <c r="WS25" s="284"/>
      <c r="WT25" s="284"/>
      <c r="WU25" s="284"/>
      <c r="WV25" s="284"/>
      <c r="WW25" s="284"/>
      <c r="WX25" s="284"/>
      <c r="WY25" s="284"/>
      <c r="WZ25" s="284"/>
      <c r="XA25" s="284"/>
      <c r="XB25" s="284"/>
      <c r="XC25" s="284"/>
      <c r="XD25" s="284"/>
      <c r="XE25" s="284"/>
      <c r="XF25" s="284"/>
      <c r="XG25" s="284"/>
      <c r="XH25" s="284"/>
      <c r="XI25" s="284"/>
      <c r="XJ25" s="284"/>
      <c r="XK25" s="284"/>
      <c r="XL25" s="284"/>
      <c r="XM25" s="284"/>
      <c r="XN25" s="284"/>
      <c r="XO25" s="284"/>
      <c r="XP25" s="284"/>
      <c r="XQ25" s="284"/>
      <c r="XR25" s="284"/>
      <c r="XS25" s="284"/>
      <c r="XT25" s="284"/>
      <c r="XU25" s="284"/>
      <c r="XV25" s="284"/>
      <c r="XW25" s="284"/>
      <c r="XX25" s="284"/>
      <c r="XY25" s="284"/>
      <c r="XZ25" s="284"/>
      <c r="YA25" s="284"/>
      <c r="YB25" s="284"/>
      <c r="YC25" s="284"/>
      <c r="YD25" s="284"/>
      <c r="YE25" s="284"/>
      <c r="YF25" s="284"/>
      <c r="YG25" s="284"/>
      <c r="YH25" s="284"/>
      <c r="YI25" s="284"/>
      <c r="YJ25" s="284"/>
      <c r="YK25" s="284"/>
      <c r="YL25" s="284"/>
      <c r="YM25" s="284"/>
      <c r="YN25" s="284"/>
      <c r="YO25" s="284"/>
      <c r="YP25" s="284"/>
      <c r="YQ25" s="284"/>
      <c r="YR25" s="284"/>
      <c r="YS25" s="284"/>
      <c r="YT25" s="284"/>
      <c r="YU25" s="284"/>
      <c r="YV25" s="284"/>
      <c r="YW25" s="284"/>
      <c r="YX25" s="284"/>
      <c r="YY25" s="284"/>
      <c r="YZ25" s="284"/>
      <c r="ZA25" s="284"/>
      <c r="ZB25" s="284"/>
      <c r="ZC25" s="284"/>
      <c r="ZD25" s="284"/>
      <c r="ZE25" s="284"/>
      <c r="ZF25" s="284"/>
      <c r="ZG25" s="284"/>
      <c r="ZH25" s="284"/>
      <c r="ZI25" s="284"/>
      <c r="ZJ25" s="284"/>
      <c r="ZK25" s="284"/>
      <c r="ZL25" s="284"/>
      <c r="ZM25" s="284"/>
      <c r="ZN25" s="284"/>
      <c r="ZO25" s="284"/>
      <c r="ZP25" s="284"/>
      <c r="ZQ25" s="284"/>
      <c r="ZR25" s="284"/>
      <c r="ZS25" s="284"/>
      <c r="ZT25" s="284"/>
      <c r="ZU25" s="284"/>
      <c r="ZV25" s="284"/>
      <c r="ZW25" s="284"/>
      <c r="ZX25" s="284"/>
      <c r="ZY25" s="284"/>
      <c r="ZZ25" s="284"/>
      <c r="AAA25" s="284"/>
      <c r="AAB25" s="284"/>
      <c r="AAC25" s="284"/>
      <c r="AAD25" s="284"/>
      <c r="AAE25" s="284"/>
      <c r="AAF25" s="284"/>
      <c r="AAG25" s="284"/>
      <c r="AAH25" s="284"/>
      <c r="AAI25" s="284"/>
      <c r="AAJ25" s="284"/>
      <c r="AAK25" s="284"/>
      <c r="AAL25" s="284"/>
      <c r="AAM25" s="284"/>
      <c r="AAN25" s="284"/>
      <c r="AAO25" s="284"/>
      <c r="AAP25" s="284"/>
      <c r="AAQ25" s="284"/>
      <c r="AAR25" s="284"/>
      <c r="AAS25" s="284"/>
      <c r="AAT25" s="284"/>
      <c r="AAU25" s="284"/>
      <c r="AAV25" s="284"/>
      <c r="AAW25" s="284"/>
      <c r="AAX25" s="284"/>
      <c r="AAY25" s="284"/>
      <c r="AAZ25" s="284"/>
      <c r="ABA25" s="284"/>
      <c r="ABB25" s="284"/>
      <c r="ABC25" s="284"/>
      <c r="ABD25" s="284"/>
      <c r="ABE25" s="284"/>
      <c r="ABF25" s="284"/>
      <c r="ABG25" s="284"/>
      <c r="ABH25" s="284"/>
      <c r="ABI25" s="284"/>
      <c r="ABJ25" s="284"/>
      <c r="ABK25" s="284"/>
      <c r="ABL25" s="284"/>
      <c r="ABM25" s="284"/>
      <c r="ABN25" s="284"/>
      <c r="ABO25" s="284"/>
      <c r="ABP25" s="284"/>
      <c r="ABQ25" s="284"/>
      <c r="ABR25" s="284"/>
      <c r="ABS25" s="284"/>
      <c r="ABT25" s="284"/>
      <c r="ABU25" s="284"/>
      <c r="ABV25" s="284"/>
      <c r="ABW25" s="284"/>
      <c r="ABX25" s="284"/>
      <c r="ABY25" s="284"/>
      <c r="ABZ25" s="284"/>
      <c r="ACA25" s="284"/>
      <c r="ACB25" s="284"/>
      <c r="ACC25" s="284"/>
      <c r="ACD25" s="284"/>
      <c r="ACE25" s="284"/>
      <c r="ACF25" s="284"/>
      <c r="ACG25" s="284"/>
      <c r="ACH25" s="284"/>
      <c r="ACI25" s="284"/>
      <c r="ACJ25" s="284"/>
      <c r="ACK25" s="284"/>
      <c r="ACL25" s="284"/>
      <c r="ACM25" s="284"/>
      <c r="ACN25" s="284"/>
      <c r="ACO25" s="284"/>
      <c r="ACP25" s="284"/>
      <c r="ACQ25" s="284"/>
      <c r="ACR25" s="284"/>
      <c r="ACS25" s="284"/>
      <c r="ACT25" s="284"/>
      <c r="ACU25" s="284"/>
      <c r="ACV25" s="284"/>
      <c r="ACW25" s="284"/>
      <c r="ACX25" s="284"/>
      <c r="ACY25" s="284"/>
      <c r="ACZ25" s="284"/>
      <c r="ADA25" s="284"/>
      <c r="ADB25" s="284"/>
      <c r="ADC25" s="284"/>
      <c r="ADD25" s="284"/>
      <c r="ADE25" s="284"/>
      <c r="ADF25" s="284"/>
      <c r="ADG25" s="284"/>
      <c r="ADH25" s="284"/>
      <c r="ADI25" s="284"/>
      <c r="ADJ25" s="284"/>
      <c r="ADK25" s="284"/>
      <c r="ADL25" s="284"/>
      <c r="ADM25" s="284"/>
      <c r="ADN25" s="284"/>
      <c r="ADO25" s="284"/>
      <c r="ADP25" s="284"/>
      <c r="ADQ25" s="284"/>
      <c r="ADR25" s="284"/>
      <c r="ADS25" s="284"/>
      <c r="ADT25" s="284"/>
      <c r="ADU25" s="284"/>
      <c r="ADV25" s="284"/>
      <c r="ADW25" s="284"/>
      <c r="ADX25" s="284"/>
      <c r="ADY25" s="284"/>
      <c r="ADZ25" s="284"/>
      <c r="AEA25" s="284"/>
      <c r="AEB25" s="284"/>
      <c r="AEC25" s="284"/>
      <c r="AED25" s="284"/>
      <c r="AEE25" s="284"/>
      <c r="AEF25" s="284"/>
      <c r="AEG25" s="284"/>
      <c r="AEH25" s="284"/>
      <c r="AEI25" s="284"/>
      <c r="AEJ25" s="284"/>
      <c r="AEK25" s="284"/>
      <c r="AEL25" s="284"/>
      <c r="AEM25" s="284"/>
      <c r="AEN25" s="284"/>
      <c r="AEO25" s="284"/>
      <c r="AEP25" s="284"/>
      <c r="AEQ25" s="284"/>
      <c r="AER25" s="284"/>
      <c r="AES25" s="284"/>
      <c r="AET25" s="284"/>
      <c r="AEU25" s="284"/>
      <c r="AEV25" s="284"/>
      <c r="AEW25" s="284"/>
      <c r="AEX25" s="284"/>
      <c r="AEY25" s="284"/>
      <c r="AEZ25" s="284"/>
      <c r="AFA25" s="284"/>
      <c r="AFB25" s="284"/>
      <c r="AFC25" s="284"/>
      <c r="AFD25" s="284"/>
      <c r="AFE25" s="284"/>
      <c r="AFF25" s="284"/>
      <c r="AFG25" s="284"/>
      <c r="AFH25" s="284"/>
      <c r="AFI25" s="284"/>
      <c r="AFJ25" s="284"/>
      <c r="AFK25" s="284"/>
      <c r="AFL25" s="284"/>
      <c r="AFM25" s="284"/>
      <c r="AFN25" s="284"/>
      <c r="AFO25" s="284"/>
      <c r="AFP25" s="284"/>
      <c r="AFQ25" s="284"/>
      <c r="AFR25" s="284"/>
      <c r="AFS25" s="284"/>
      <c r="AFT25" s="284"/>
      <c r="AFU25" s="284"/>
      <c r="AFV25" s="284"/>
      <c r="AFW25" s="284"/>
      <c r="AFX25" s="284"/>
      <c r="AFY25" s="284"/>
      <c r="AFZ25" s="284"/>
      <c r="AGA25" s="284"/>
      <c r="AGB25" s="284"/>
      <c r="AGC25" s="284"/>
      <c r="AGD25" s="284"/>
      <c r="AGE25" s="284"/>
      <c r="AGF25" s="284"/>
      <c r="AGG25" s="284"/>
      <c r="AGH25" s="284"/>
      <c r="AGI25" s="284"/>
      <c r="AGJ25" s="284"/>
      <c r="AGK25" s="284"/>
      <c r="AGL25" s="284"/>
      <c r="AGM25" s="284"/>
      <c r="AGN25" s="284"/>
      <c r="AGO25" s="284"/>
      <c r="AGP25" s="284"/>
      <c r="AGQ25" s="284"/>
      <c r="AGR25" s="284"/>
      <c r="AGS25" s="284"/>
      <c r="AGT25" s="284"/>
      <c r="AGU25" s="284"/>
      <c r="AGV25" s="284"/>
      <c r="AGW25" s="284"/>
      <c r="AGX25" s="284"/>
      <c r="AGY25" s="284"/>
      <c r="AGZ25" s="284"/>
      <c r="AHA25" s="284"/>
      <c r="AHB25" s="284"/>
      <c r="AHC25" s="284"/>
      <c r="AHD25" s="284"/>
      <c r="AHE25" s="284"/>
      <c r="AHF25" s="284"/>
      <c r="AHG25" s="284"/>
      <c r="AHH25" s="284"/>
      <c r="AHI25" s="284"/>
      <c r="AHJ25" s="284"/>
      <c r="AHK25" s="284"/>
      <c r="AHL25" s="284"/>
      <c r="AHM25" s="284"/>
      <c r="AHN25" s="284"/>
      <c r="AHO25" s="284"/>
      <c r="AHP25" s="284"/>
      <c r="AHQ25" s="284"/>
      <c r="AHR25" s="284"/>
      <c r="AHS25" s="284"/>
      <c r="AHT25" s="284"/>
      <c r="AHU25" s="284"/>
      <c r="AHV25" s="284"/>
      <c r="AHW25" s="284"/>
      <c r="AHX25" s="284"/>
      <c r="AHY25" s="284"/>
      <c r="AHZ25" s="284"/>
      <c r="AIA25" s="284"/>
      <c r="AIB25" s="284"/>
      <c r="AIC25" s="284"/>
      <c r="AID25" s="284"/>
      <c r="AIE25" s="284"/>
      <c r="AIF25" s="284"/>
      <c r="AIG25" s="284"/>
      <c r="AIH25" s="284"/>
      <c r="AII25" s="284"/>
      <c r="AIJ25" s="284"/>
      <c r="AIK25" s="284"/>
      <c r="AIL25" s="284"/>
      <c r="AIM25" s="284"/>
      <c r="AIN25" s="284"/>
      <c r="AIO25" s="284"/>
      <c r="AIP25" s="284"/>
      <c r="AIQ25" s="284"/>
      <c r="AIR25" s="284"/>
      <c r="AIS25" s="284"/>
      <c r="AIT25" s="284"/>
      <c r="AIU25" s="284"/>
      <c r="AIV25" s="284"/>
      <c r="AIW25" s="284"/>
      <c r="AIX25" s="284"/>
      <c r="AIY25" s="284"/>
      <c r="AIZ25" s="284"/>
      <c r="AJA25" s="284"/>
      <c r="AJB25" s="284"/>
      <c r="AJC25" s="284"/>
      <c r="AJD25" s="284"/>
      <c r="AJE25" s="284"/>
      <c r="AJF25" s="284"/>
      <c r="AJG25" s="284"/>
      <c r="AJH25" s="284"/>
      <c r="AJI25" s="284"/>
      <c r="AJJ25" s="284"/>
      <c r="AJK25" s="284"/>
      <c r="AJL25" s="284"/>
      <c r="AJM25" s="284"/>
      <c r="AJN25" s="284"/>
      <c r="AJO25" s="284"/>
      <c r="AJP25" s="284"/>
      <c r="AJQ25" s="284"/>
      <c r="AJR25" s="284"/>
      <c r="AJS25" s="284"/>
      <c r="AJT25" s="284"/>
      <c r="AJU25" s="284"/>
      <c r="AJV25" s="284"/>
      <c r="AJW25" s="284"/>
      <c r="AJX25" s="284"/>
      <c r="AJY25" s="284"/>
      <c r="AJZ25" s="284"/>
      <c r="AKA25" s="284"/>
      <c r="AKB25" s="284"/>
      <c r="AKC25" s="284"/>
      <c r="AKD25" s="284"/>
      <c r="AKE25" s="284"/>
      <c r="AKF25" s="284"/>
      <c r="AKG25" s="284"/>
      <c r="AKH25" s="284"/>
      <c r="AKI25" s="284"/>
      <c r="AKJ25" s="284"/>
      <c r="AKK25" s="284"/>
      <c r="AKL25" s="284"/>
      <c r="AKM25" s="284"/>
      <c r="AKN25" s="284"/>
      <c r="AKO25" s="284"/>
      <c r="AKP25" s="284"/>
      <c r="AKQ25" s="284"/>
      <c r="AKR25" s="284"/>
      <c r="AKS25" s="284"/>
      <c r="AKT25" s="284"/>
      <c r="AKU25" s="284"/>
      <c r="AKV25" s="284"/>
      <c r="AKW25" s="284"/>
      <c r="AKX25" s="284"/>
      <c r="AKY25" s="284"/>
      <c r="AKZ25" s="284"/>
      <c r="ALA25" s="284"/>
      <c r="ALB25" s="284"/>
      <c r="ALC25" s="284"/>
      <c r="ALD25" s="284"/>
      <c r="ALE25" s="284"/>
      <c r="ALF25" s="284"/>
      <c r="ALG25" s="284"/>
      <c r="ALH25" s="284"/>
      <c r="ALI25" s="284"/>
      <c r="ALJ25" s="284"/>
      <c r="ALK25" s="284"/>
      <c r="ALL25" s="284"/>
      <c r="ALM25" s="284"/>
      <c r="ALN25" s="284"/>
      <c r="ALO25" s="284"/>
      <c r="ALP25" s="284"/>
      <c r="ALQ25" s="284"/>
      <c r="ALR25" s="284"/>
      <c r="ALS25" s="284"/>
      <c r="ALT25" s="284"/>
      <c r="ALU25" s="284"/>
      <c r="ALV25" s="284"/>
      <c r="ALW25" s="284"/>
      <c r="ALX25" s="284"/>
      <c r="ALY25" s="284"/>
      <c r="ALZ25" s="284"/>
      <c r="AMA25" s="284"/>
      <c r="AMB25" s="284"/>
      <c r="AMC25" s="284"/>
      <c r="AMD25" s="284"/>
      <c r="AME25" s="284"/>
      <c r="AMF25" s="284"/>
      <c r="AMG25" s="284"/>
      <c r="AMH25" s="284"/>
      <c r="AMI25" s="284"/>
      <c r="AMJ25" s="284"/>
      <c r="AMK25" s="284"/>
      <c r="AML25" s="284"/>
      <c r="AMM25" s="284"/>
      <c r="AMN25" s="284"/>
      <c r="AMO25" s="284"/>
      <c r="AMP25" s="284"/>
      <c r="AMQ25" s="284"/>
      <c r="AMR25" s="284"/>
      <c r="AMS25" s="284"/>
      <c r="AMT25" s="284"/>
      <c r="AMU25" s="284"/>
      <c r="AMV25" s="284"/>
      <c r="AMW25" s="284"/>
      <c r="AMX25" s="284"/>
      <c r="AMY25" s="284"/>
      <c r="AMZ25" s="284"/>
      <c r="ANA25" s="284"/>
      <c r="ANB25" s="284"/>
      <c r="ANC25" s="284"/>
      <c r="AND25" s="284"/>
      <c r="ANE25" s="284"/>
      <c r="ANF25" s="284"/>
      <c r="ANG25" s="284"/>
      <c r="ANH25" s="284"/>
      <c r="ANI25" s="284"/>
      <c r="ANJ25" s="284"/>
      <c r="ANK25" s="284"/>
      <c r="ANL25" s="284"/>
      <c r="ANM25" s="284"/>
      <c r="ANN25" s="284"/>
      <c r="ANO25" s="284"/>
      <c r="ANP25" s="284"/>
      <c r="ANQ25" s="284"/>
      <c r="ANR25" s="284"/>
      <c r="ANS25" s="284"/>
      <c r="ANT25" s="284"/>
      <c r="ANU25" s="284"/>
      <c r="ANV25" s="284"/>
      <c r="ANW25" s="284"/>
      <c r="ANX25" s="284"/>
      <c r="ANY25" s="284"/>
      <c r="ANZ25" s="284"/>
      <c r="AOA25" s="284"/>
      <c r="AOB25" s="284"/>
      <c r="AOC25" s="284"/>
      <c r="AOD25" s="284"/>
      <c r="AOE25" s="284"/>
      <c r="AOF25" s="284"/>
      <c r="AOG25" s="284"/>
      <c r="AOH25" s="284"/>
      <c r="AOI25" s="284"/>
      <c r="AOJ25" s="284"/>
      <c r="AOK25" s="284"/>
      <c r="AOL25" s="284"/>
      <c r="AOM25" s="284"/>
      <c r="AON25" s="284"/>
      <c r="AOO25" s="284"/>
      <c r="AOP25" s="284"/>
      <c r="AOQ25" s="284"/>
      <c r="AOR25" s="284"/>
      <c r="AOS25" s="284"/>
      <c r="AOT25" s="284"/>
      <c r="AOU25" s="284"/>
      <c r="AOV25" s="284"/>
      <c r="AOW25" s="284"/>
      <c r="AOX25" s="284"/>
      <c r="AOY25" s="284"/>
      <c r="AOZ25" s="284"/>
      <c r="APA25" s="284"/>
      <c r="APB25" s="284"/>
      <c r="APC25" s="284"/>
      <c r="APD25" s="284"/>
      <c r="APE25" s="284"/>
      <c r="APF25" s="284"/>
      <c r="APG25" s="284"/>
      <c r="APH25" s="284"/>
      <c r="API25" s="284"/>
      <c r="APJ25" s="284"/>
      <c r="APK25" s="284"/>
      <c r="APL25" s="284"/>
      <c r="APM25" s="284"/>
      <c r="APN25" s="284"/>
      <c r="APO25" s="284"/>
      <c r="APP25" s="284"/>
      <c r="APQ25" s="284"/>
      <c r="APR25" s="284"/>
      <c r="APS25" s="284"/>
      <c r="APT25" s="284"/>
      <c r="APU25" s="284"/>
      <c r="APV25" s="284"/>
      <c r="APW25" s="284"/>
      <c r="APX25" s="284"/>
      <c r="APY25" s="284"/>
      <c r="APZ25" s="284"/>
      <c r="AQA25" s="284"/>
      <c r="AQB25" s="284"/>
      <c r="AQC25" s="284"/>
      <c r="AQD25" s="284"/>
      <c r="AQE25" s="284"/>
      <c r="AQF25" s="284"/>
      <c r="AQG25" s="284"/>
      <c r="AQH25" s="284"/>
      <c r="AQI25" s="284"/>
      <c r="AQJ25" s="284"/>
      <c r="AQK25" s="284"/>
      <c r="AQL25" s="284"/>
      <c r="AQM25" s="284"/>
      <c r="AQN25" s="284"/>
      <c r="AQO25" s="284"/>
      <c r="AQP25" s="284"/>
      <c r="AQQ25" s="284"/>
      <c r="AQR25" s="284"/>
      <c r="AQS25" s="284"/>
      <c r="AQT25" s="284"/>
      <c r="AQU25" s="284"/>
      <c r="AQV25" s="284"/>
      <c r="AQW25" s="284"/>
      <c r="AQX25" s="284"/>
      <c r="AQY25" s="284"/>
      <c r="AQZ25" s="284"/>
      <c r="ARA25" s="284"/>
      <c r="ARB25" s="284"/>
      <c r="ARC25" s="284"/>
      <c r="ARD25" s="284"/>
      <c r="ARE25" s="284"/>
      <c r="ARF25" s="284"/>
      <c r="ARG25" s="284"/>
      <c r="ARH25" s="284"/>
      <c r="ARI25" s="284"/>
      <c r="ARJ25" s="284"/>
      <c r="ARK25" s="284"/>
      <c r="ARL25" s="284"/>
      <c r="ARM25" s="284"/>
      <c r="ARN25" s="284"/>
      <c r="ARO25" s="284"/>
      <c r="ARP25" s="284"/>
      <c r="ARQ25" s="284"/>
      <c r="ARR25" s="284"/>
      <c r="ARS25" s="284"/>
      <c r="ART25" s="284"/>
      <c r="ARU25" s="284"/>
      <c r="ARV25" s="284"/>
      <c r="ARW25" s="284"/>
      <c r="ARX25" s="284"/>
      <c r="ARY25" s="284"/>
      <c r="ARZ25" s="284"/>
      <c r="ASA25" s="284"/>
      <c r="ASB25" s="284"/>
      <c r="ASC25" s="284"/>
      <c r="ASD25" s="284"/>
      <c r="ASE25" s="284"/>
      <c r="ASF25" s="284"/>
      <c r="ASG25" s="284"/>
      <c r="ASH25" s="284"/>
      <c r="ASI25" s="284"/>
      <c r="ASJ25" s="284"/>
      <c r="ASK25" s="284"/>
      <c r="ASL25" s="284"/>
      <c r="ASM25" s="284"/>
      <c r="ASN25" s="284"/>
      <c r="ASO25" s="284"/>
      <c r="ASP25" s="284"/>
      <c r="ASQ25" s="284"/>
      <c r="ASR25" s="284"/>
      <c r="ASS25" s="284"/>
      <c r="AST25" s="284"/>
      <c r="ASU25" s="284"/>
      <c r="ASV25" s="284"/>
      <c r="ASW25" s="284"/>
      <c r="ASX25" s="284"/>
      <c r="ASY25" s="284"/>
      <c r="ASZ25" s="284"/>
      <c r="ATA25" s="284"/>
      <c r="ATB25" s="284"/>
      <c r="ATC25" s="284"/>
      <c r="ATD25" s="284"/>
      <c r="ATE25" s="284"/>
      <c r="ATF25" s="284"/>
      <c r="ATG25" s="284"/>
      <c r="ATH25" s="284"/>
      <c r="ATI25" s="284"/>
      <c r="ATJ25" s="284"/>
      <c r="ATK25" s="284"/>
      <c r="ATL25" s="284"/>
      <c r="ATM25" s="284"/>
      <c r="ATN25" s="284"/>
      <c r="ATO25" s="284"/>
      <c r="ATP25" s="284"/>
      <c r="ATQ25" s="284"/>
      <c r="ATR25" s="284"/>
      <c r="ATS25" s="284"/>
      <c r="ATT25" s="284"/>
      <c r="ATU25" s="284"/>
      <c r="ATV25" s="284"/>
      <c r="ATW25" s="284"/>
      <c r="ATX25" s="284"/>
      <c r="ATY25" s="284"/>
      <c r="ATZ25" s="284"/>
      <c r="AUA25" s="284"/>
      <c r="AUB25" s="284"/>
      <c r="AUC25" s="284"/>
      <c r="AUD25" s="284"/>
      <c r="AUE25" s="284"/>
      <c r="AUF25" s="284"/>
      <c r="AUG25" s="284"/>
      <c r="AUH25" s="284"/>
      <c r="AUI25" s="284"/>
      <c r="AUJ25" s="284"/>
      <c r="AUK25" s="284"/>
      <c r="AUL25" s="284"/>
      <c r="AUM25" s="284"/>
      <c r="AUN25" s="284"/>
      <c r="AUO25" s="284"/>
      <c r="AUP25" s="284"/>
      <c r="AUQ25" s="284"/>
      <c r="AUR25" s="284"/>
      <c r="AUS25" s="284"/>
      <c r="AUT25" s="284"/>
      <c r="AUU25" s="284"/>
      <c r="AUV25" s="284"/>
      <c r="AUW25" s="284"/>
      <c r="AUX25" s="284"/>
      <c r="AUY25" s="284"/>
      <c r="AUZ25" s="284"/>
      <c r="AVA25" s="284"/>
      <c r="AVB25" s="284"/>
      <c r="AVC25" s="284"/>
      <c r="AVD25" s="284"/>
      <c r="AVE25" s="284"/>
      <c r="AVF25" s="284"/>
      <c r="AVG25" s="284"/>
      <c r="AVH25" s="284"/>
      <c r="AVI25" s="284"/>
      <c r="AVJ25" s="284"/>
      <c r="AVK25" s="284"/>
      <c r="AVL25" s="284"/>
      <c r="AVM25" s="284"/>
      <c r="AVN25" s="284"/>
      <c r="AVO25" s="284"/>
      <c r="AVP25" s="284"/>
      <c r="AVQ25" s="284"/>
      <c r="AVR25" s="284"/>
      <c r="AVS25" s="284"/>
      <c r="AVT25" s="284"/>
      <c r="AVU25" s="284"/>
      <c r="AVV25" s="284"/>
      <c r="AVW25" s="284"/>
      <c r="AVX25" s="284"/>
      <c r="AVY25" s="284"/>
      <c r="AVZ25" s="284"/>
      <c r="AWA25" s="284"/>
      <c r="AWB25" s="284"/>
      <c r="AWC25" s="284"/>
      <c r="AWD25" s="284"/>
      <c r="AWE25" s="284"/>
      <c r="AWF25" s="284"/>
      <c r="AWG25" s="284"/>
      <c r="AWH25" s="284"/>
      <c r="AWI25" s="284"/>
      <c r="AWJ25" s="284"/>
      <c r="AWK25" s="284"/>
      <c r="AWL25" s="284"/>
      <c r="AWM25" s="284"/>
      <c r="AWN25" s="284"/>
      <c r="AWO25" s="284"/>
      <c r="AWP25" s="284"/>
      <c r="AWQ25" s="284"/>
      <c r="AWR25" s="284"/>
      <c r="AWS25" s="284"/>
      <c r="AWT25" s="284"/>
      <c r="AWU25" s="284"/>
      <c r="AWV25" s="284"/>
      <c r="AWW25" s="284"/>
      <c r="AWX25" s="284"/>
      <c r="AWY25" s="284"/>
      <c r="AWZ25" s="284"/>
      <c r="AXA25" s="284"/>
      <c r="AXB25" s="284"/>
      <c r="AXC25" s="284"/>
      <c r="AXD25" s="284"/>
      <c r="AXE25" s="284"/>
      <c r="AXF25" s="284"/>
      <c r="AXG25" s="284"/>
      <c r="AXH25" s="284"/>
      <c r="AXI25" s="284"/>
      <c r="AXJ25" s="284"/>
      <c r="AXK25" s="284"/>
      <c r="AXL25" s="284"/>
      <c r="AXM25" s="284"/>
      <c r="AXN25" s="284"/>
      <c r="AXO25" s="284"/>
      <c r="AXP25" s="284"/>
      <c r="AXQ25" s="284"/>
      <c r="AXR25" s="284"/>
      <c r="AXS25" s="284"/>
      <c r="AXT25" s="284"/>
      <c r="AXU25" s="284"/>
      <c r="AXV25" s="284"/>
      <c r="AXW25" s="284"/>
      <c r="AXX25" s="284"/>
      <c r="AXY25" s="284"/>
      <c r="AXZ25" s="284"/>
      <c r="AYA25" s="284"/>
      <c r="AYB25" s="284"/>
      <c r="AYC25" s="284"/>
      <c r="AYD25" s="284"/>
      <c r="AYE25" s="284"/>
      <c r="AYF25" s="284"/>
      <c r="AYG25" s="284"/>
      <c r="AYH25" s="284"/>
      <c r="AYI25" s="284"/>
      <c r="AYJ25" s="284"/>
      <c r="AYK25" s="284"/>
      <c r="AYL25" s="284"/>
      <c r="AYM25" s="284"/>
      <c r="AYN25" s="284"/>
      <c r="AYO25" s="284"/>
      <c r="AYP25" s="284"/>
      <c r="AYQ25" s="284"/>
      <c r="AYR25" s="284"/>
      <c r="AYS25" s="284"/>
      <c r="AYT25" s="284"/>
      <c r="AYU25" s="284"/>
      <c r="AYV25" s="284"/>
      <c r="AYW25" s="284"/>
      <c r="AYX25" s="284"/>
      <c r="AYY25" s="284"/>
      <c r="AYZ25" s="284"/>
      <c r="AZA25" s="284"/>
      <c r="AZB25" s="284"/>
      <c r="AZC25" s="284"/>
      <c r="AZD25" s="284"/>
      <c r="AZE25" s="284"/>
      <c r="AZF25" s="284"/>
      <c r="AZG25" s="284"/>
      <c r="AZH25" s="284"/>
      <c r="AZI25" s="284"/>
      <c r="AZJ25" s="284"/>
      <c r="AZK25" s="284"/>
      <c r="AZL25" s="284"/>
      <c r="AZM25" s="284"/>
      <c r="AZN25" s="284"/>
      <c r="AZO25" s="284"/>
      <c r="AZP25" s="284"/>
      <c r="AZQ25" s="284"/>
      <c r="AZR25" s="284"/>
      <c r="AZS25" s="284"/>
      <c r="AZT25" s="284"/>
      <c r="AZU25" s="284"/>
      <c r="AZV25" s="284"/>
      <c r="AZW25" s="284"/>
      <c r="AZX25" s="284"/>
      <c r="AZY25" s="284"/>
      <c r="AZZ25" s="284"/>
      <c r="BAA25" s="284"/>
      <c r="BAB25" s="284"/>
      <c r="BAC25" s="284"/>
      <c r="BAD25" s="284"/>
      <c r="BAE25" s="284"/>
      <c r="BAF25" s="284"/>
      <c r="BAG25" s="284"/>
      <c r="BAH25" s="284"/>
      <c r="BAI25" s="284"/>
      <c r="BAJ25" s="284"/>
      <c r="BAK25" s="284"/>
      <c r="BAL25" s="284"/>
      <c r="BAM25" s="284"/>
      <c r="BAN25" s="284"/>
      <c r="BAO25" s="284"/>
      <c r="BAP25" s="284"/>
      <c r="BAQ25" s="284"/>
      <c r="BAR25" s="284"/>
      <c r="BAS25" s="284"/>
      <c r="BAT25" s="284"/>
      <c r="BAU25" s="284"/>
      <c r="BAV25" s="284"/>
      <c r="BAW25" s="284"/>
      <c r="BAX25" s="284"/>
      <c r="BAY25" s="284"/>
      <c r="BAZ25" s="284"/>
      <c r="BBA25" s="284"/>
      <c r="BBB25" s="284"/>
      <c r="BBC25" s="284"/>
      <c r="BBD25" s="284"/>
      <c r="BBE25" s="284"/>
      <c r="BBF25" s="284"/>
      <c r="BBG25" s="284"/>
      <c r="BBH25" s="284"/>
      <c r="BBI25" s="284"/>
      <c r="BBJ25" s="284"/>
      <c r="BBK25" s="284"/>
      <c r="BBL25" s="284"/>
      <c r="BBM25" s="284"/>
      <c r="BBN25" s="284"/>
      <c r="BBO25" s="284"/>
      <c r="BBP25" s="284"/>
      <c r="BBQ25" s="284"/>
      <c r="BBR25" s="284"/>
      <c r="BBS25" s="284"/>
      <c r="BBT25" s="284"/>
      <c r="BBU25" s="284"/>
      <c r="BBV25" s="284"/>
      <c r="BBW25" s="284"/>
      <c r="BBX25" s="284"/>
      <c r="BBY25" s="284"/>
      <c r="BBZ25" s="284"/>
      <c r="BCA25" s="284"/>
      <c r="BCB25" s="284"/>
      <c r="BCC25" s="284"/>
      <c r="BCD25" s="284"/>
      <c r="BCE25" s="284"/>
      <c r="BCF25" s="284"/>
      <c r="BCG25" s="284"/>
      <c r="BCH25" s="284"/>
      <c r="BCI25" s="284"/>
      <c r="BCJ25" s="284"/>
      <c r="BCK25" s="284"/>
      <c r="BCL25" s="284"/>
      <c r="BCM25" s="284"/>
      <c r="BCN25" s="284"/>
      <c r="BCO25" s="284"/>
      <c r="BCP25" s="284"/>
      <c r="BCQ25" s="284"/>
      <c r="BCR25" s="284"/>
      <c r="BCS25" s="284"/>
      <c r="BCT25" s="284"/>
      <c r="BCU25" s="284"/>
      <c r="BCV25" s="284"/>
      <c r="BCW25" s="284"/>
      <c r="BCX25" s="284"/>
      <c r="BCY25" s="284"/>
      <c r="BCZ25" s="284"/>
      <c r="BDA25" s="284"/>
      <c r="BDB25" s="284"/>
      <c r="BDC25" s="284"/>
      <c r="BDD25" s="284"/>
      <c r="BDE25" s="284"/>
      <c r="BDF25" s="284"/>
      <c r="BDG25" s="284"/>
      <c r="BDH25" s="284"/>
      <c r="BDI25" s="284"/>
      <c r="BDJ25" s="284"/>
      <c r="BDK25" s="284"/>
      <c r="BDL25" s="284"/>
      <c r="BDM25" s="284"/>
      <c r="BDN25" s="284"/>
      <c r="BDO25" s="284"/>
      <c r="BDP25" s="284"/>
      <c r="BDQ25" s="284"/>
      <c r="BDR25" s="284"/>
      <c r="BDS25" s="284"/>
      <c r="BDT25" s="284"/>
      <c r="BDU25" s="284"/>
      <c r="BDV25" s="284"/>
      <c r="BDW25" s="284"/>
      <c r="BDX25" s="284"/>
      <c r="BDY25" s="284"/>
      <c r="BDZ25" s="284"/>
      <c r="BEA25" s="284"/>
      <c r="BEB25" s="284"/>
      <c r="BEC25" s="284"/>
      <c r="BED25" s="284"/>
      <c r="BEE25" s="284"/>
      <c r="BEF25" s="284"/>
      <c r="BEG25" s="284"/>
      <c r="BEH25" s="284"/>
      <c r="BEI25" s="284"/>
      <c r="BEJ25" s="284"/>
      <c r="BEK25" s="284"/>
      <c r="BEL25" s="284"/>
      <c r="BEM25" s="284"/>
      <c r="BEN25" s="284"/>
      <c r="BEO25" s="284"/>
      <c r="BEP25" s="284"/>
      <c r="BEQ25" s="284"/>
      <c r="BER25" s="284"/>
      <c r="BES25" s="284"/>
      <c r="BET25" s="284"/>
      <c r="BEU25" s="284"/>
      <c r="BEV25" s="284"/>
      <c r="BEW25" s="284"/>
      <c r="BEX25" s="284"/>
      <c r="BEY25" s="284"/>
      <c r="BEZ25" s="284"/>
      <c r="BFA25" s="284"/>
      <c r="BFB25" s="284"/>
      <c r="BFC25" s="284"/>
      <c r="BFD25" s="284"/>
      <c r="BFE25" s="284"/>
      <c r="BFF25" s="284"/>
      <c r="BFG25" s="284"/>
      <c r="BFH25" s="284"/>
      <c r="BFI25" s="284"/>
      <c r="BFJ25" s="284"/>
      <c r="BFK25" s="284"/>
      <c r="BFL25" s="284"/>
      <c r="BFM25" s="284"/>
      <c r="BFN25" s="284"/>
      <c r="BFO25" s="284"/>
      <c r="BFP25" s="284"/>
      <c r="BFQ25" s="284"/>
      <c r="BFR25" s="284"/>
      <c r="BFS25" s="284"/>
      <c r="BFT25" s="284"/>
      <c r="BFU25" s="284"/>
      <c r="BFV25" s="284"/>
      <c r="BFW25" s="284"/>
      <c r="BFX25" s="284"/>
      <c r="BFY25" s="284"/>
      <c r="BFZ25" s="284"/>
      <c r="BGA25" s="284"/>
      <c r="BGB25" s="284"/>
      <c r="BGC25" s="284"/>
      <c r="BGD25" s="284"/>
      <c r="BGE25" s="284"/>
      <c r="BGF25" s="284"/>
      <c r="BGG25" s="284"/>
      <c r="BGH25" s="284"/>
      <c r="BGI25" s="284"/>
      <c r="BGJ25" s="284"/>
      <c r="BGK25" s="284"/>
      <c r="BGL25" s="284"/>
      <c r="BGM25" s="284"/>
      <c r="BGN25" s="284"/>
      <c r="BGO25" s="284"/>
      <c r="BGP25" s="284"/>
      <c r="BGQ25" s="284"/>
      <c r="BGR25" s="284"/>
      <c r="BGS25" s="284"/>
      <c r="BGT25" s="284"/>
      <c r="BGU25" s="284"/>
      <c r="BGV25" s="284"/>
      <c r="BGW25" s="284"/>
      <c r="BGX25" s="284"/>
      <c r="BGY25" s="284"/>
      <c r="BGZ25" s="284"/>
      <c r="BHA25" s="284"/>
      <c r="BHB25" s="284"/>
      <c r="BHC25" s="284"/>
      <c r="BHD25" s="284"/>
      <c r="BHE25" s="284"/>
      <c r="BHF25" s="284"/>
      <c r="BHG25" s="284"/>
      <c r="BHH25" s="284"/>
      <c r="BHI25" s="284"/>
      <c r="BHJ25" s="284"/>
      <c r="BHK25" s="284"/>
      <c r="BHL25" s="284"/>
      <c r="BHM25" s="284"/>
      <c r="BHN25" s="284"/>
      <c r="BHO25" s="284"/>
      <c r="BHP25" s="284"/>
      <c r="BHQ25" s="284"/>
      <c r="BHR25" s="284"/>
      <c r="BHS25" s="284"/>
      <c r="BHT25" s="284"/>
      <c r="BHU25" s="284"/>
      <c r="BHV25" s="284"/>
      <c r="BHW25" s="284"/>
      <c r="BHX25" s="284"/>
      <c r="BHY25" s="284"/>
      <c r="BHZ25" s="284"/>
      <c r="BIA25" s="284"/>
      <c r="BIB25" s="284"/>
      <c r="BIC25" s="284"/>
      <c r="BID25" s="284"/>
      <c r="BIE25" s="284"/>
      <c r="BIF25" s="284"/>
      <c r="BIG25" s="284"/>
      <c r="BIH25" s="284"/>
      <c r="BII25" s="284"/>
      <c r="BIJ25" s="284"/>
      <c r="BIK25" s="284"/>
      <c r="BIL25" s="284"/>
      <c r="BIM25" s="284"/>
      <c r="BIN25" s="284"/>
      <c r="BIO25" s="284"/>
      <c r="BIP25" s="284"/>
      <c r="BIQ25" s="284"/>
      <c r="BIR25" s="284"/>
      <c r="BIS25" s="284"/>
      <c r="BIT25" s="284"/>
      <c r="BIU25" s="284"/>
      <c r="BIV25" s="284"/>
      <c r="BIW25" s="284"/>
      <c r="BIX25" s="284"/>
      <c r="BIY25" s="284"/>
      <c r="BIZ25" s="284"/>
      <c r="BJA25" s="284"/>
      <c r="BJB25" s="284"/>
      <c r="BJC25" s="284"/>
      <c r="BJD25" s="284"/>
      <c r="BJE25" s="284"/>
      <c r="BJF25" s="284"/>
      <c r="BJG25" s="284"/>
      <c r="BJH25" s="284"/>
      <c r="BJI25" s="284"/>
      <c r="BJJ25" s="284"/>
      <c r="BJK25" s="284"/>
      <c r="BJL25" s="284"/>
      <c r="BJM25" s="284"/>
      <c r="BJN25" s="284"/>
      <c r="BJO25" s="284"/>
      <c r="BJP25" s="284"/>
      <c r="BJQ25" s="284"/>
      <c r="BJR25" s="284"/>
      <c r="BJS25" s="284"/>
      <c r="BJT25" s="284"/>
      <c r="BJU25" s="284"/>
      <c r="BJV25" s="284"/>
      <c r="BJW25" s="284"/>
      <c r="BJX25" s="284"/>
      <c r="BJY25" s="284"/>
      <c r="BJZ25" s="284"/>
      <c r="BKA25" s="284"/>
      <c r="BKB25" s="284"/>
      <c r="BKC25" s="284"/>
      <c r="BKD25" s="284"/>
      <c r="BKE25" s="284"/>
      <c r="BKF25" s="284"/>
      <c r="BKG25" s="284"/>
      <c r="BKH25" s="284"/>
      <c r="BKI25" s="284"/>
      <c r="BKJ25" s="284"/>
      <c r="BKK25" s="284"/>
      <c r="BKL25" s="284"/>
      <c r="BKM25" s="284"/>
      <c r="BKN25" s="284"/>
      <c r="BKO25" s="284"/>
      <c r="BKP25" s="284"/>
      <c r="BKQ25" s="284"/>
      <c r="BKR25" s="284"/>
      <c r="BKS25" s="284"/>
      <c r="BKT25" s="284"/>
      <c r="BKU25" s="284"/>
      <c r="BKV25" s="284"/>
      <c r="BKW25" s="284"/>
      <c r="BKX25" s="284"/>
      <c r="BKY25" s="284"/>
      <c r="BKZ25" s="284"/>
      <c r="BLA25" s="284"/>
      <c r="BLB25" s="284"/>
      <c r="BLC25" s="284"/>
      <c r="BLD25" s="284"/>
      <c r="BLE25" s="284"/>
      <c r="BLF25" s="284"/>
      <c r="BLG25" s="284"/>
      <c r="BLH25" s="284"/>
      <c r="BLI25" s="284"/>
      <c r="BLJ25" s="284"/>
      <c r="BLK25" s="284"/>
      <c r="BLL25" s="284"/>
      <c r="BLM25" s="284"/>
      <c r="BLN25" s="284"/>
      <c r="BLO25" s="284"/>
      <c r="BLP25" s="284"/>
      <c r="BLQ25" s="284"/>
      <c r="BLR25" s="284"/>
      <c r="BLS25" s="284"/>
      <c r="BLT25" s="284"/>
      <c r="BLU25" s="284"/>
      <c r="BLV25" s="284"/>
      <c r="BLW25" s="284"/>
      <c r="BLX25" s="284"/>
      <c r="BLY25" s="284"/>
      <c r="BLZ25" s="284"/>
      <c r="BMA25" s="284"/>
      <c r="BMB25" s="284"/>
      <c r="BMC25" s="284"/>
      <c r="BMD25" s="284"/>
      <c r="BME25" s="284"/>
      <c r="BMF25" s="284"/>
      <c r="BMG25" s="284"/>
      <c r="BMH25" s="284"/>
      <c r="BMI25" s="284"/>
      <c r="BMJ25" s="284"/>
      <c r="BMK25" s="284"/>
      <c r="BML25" s="284"/>
      <c r="BMM25" s="284"/>
      <c r="BMN25" s="284"/>
      <c r="BMO25" s="284"/>
      <c r="BMP25" s="284"/>
      <c r="BMQ25" s="284"/>
      <c r="BMR25" s="284"/>
      <c r="BMS25" s="284"/>
      <c r="BMT25" s="284"/>
      <c r="BMU25" s="284"/>
      <c r="BMV25" s="284"/>
      <c r="BMW25" s="284"/>
      <c r="BMX25" s="284"/>
      <c r="BMY25" s="284"/>
      <c r="BMZ25" s="284"/>
      <c r="BNA25" s="284"/>
      <c r="BNB25" s="284"/>
      <c r="BNC25" s="284"/>
      <c r="BND25" s="284"/>
      <c r="BNE25" s="284"/>
      <c r="BNF25" s="284"/>
      <c r="BNG25" s="284"/>
      <c r="BNH25" s="284"/>
      <c r="BNI25" s="284"/>
      <c r="BNJ25" s="284"/>
      <c r="BNK25" s="284"/>
      <c r="BNL25" s="284"/>
      <c r="BNM25" s="284"/>
      <c r="BNN25" s="284"/>
      <c r="BNO25" s="284"/>
      <c r="BNP25" s="284"/>
      <c r="BNQ25" s="284"/>
      <c r="BNR25" s="284"/>
      <c r="BNS25" s="284"/>
      <c r="BNT25" s="284"/>
      <c r="BNU25" s="284"/>
      <c r="BNV25" s="284"/>
      <c r="BNW25" s="284"/>
      <c r="BNX25" s="284"/>
      <c r="BNY25" s="284"/>
      <c r="BNZ25" s="284"/>
      <c r="BOA25" s="284"/>
      <c r="BOB25" s="284"/>
      <c r="BOC25" s="284"/>
      <c r="BOD25" s="284"/>
      <c r="BOE25" s="284"/>
      <c r="BOF25" s="284"/>
      <c r="BOG25" s="284"/>
      <c r="BOH25" s="284"/>
      <c r="BOI25" s="284"/>
      <c r="BOJ25" s="284"/>
      <c r="BOK25" s="284"/>
      <c r="BOL25" s="284"/>
      <c r="BOM25" s="284"/>
      <c r="BON25" s="284"/>
      <c r="BOO25" s="284"/>
      <c r="BOP25" s="284"/>
      <c r="BOQ25" s="284"/>
      <c r="BOR25" s="284"/>
      <c r="BOS25" s="284"/>
      <c r="BOT25" s="284"/>
      <c r="BOU25" s="284"/>
      <c r="BOV25" s="284"/>
      <c r="BOW25" s="284"/>
      <c r="BOX25" s="284"/>
      <c r="BOY25" s="284"/>
      <c r="BOZ25" s="284"/>
      <c r="BPA25" s="284"/>
      <c r="BPB25" s="284"/>
      <c r="BPC25" s="284"/>
      <c r="BPD25" s="284"/>
      <c r="BPE25" s="284"/>
      <c r="BPF25" s="284"/>
      <c r="BPG25" s="284"/>
      <c r="BPH25" s="284"/>
      <c r="BPI25" s="284"/>
      <c r="BPJ25" s="284"/>
      <c r="BPK25" s="284"/>
      <c r="BPL25" s="284"/>
      <c r="BPM25" s="284"/>
      <c r="BPN25" s="284"/>
      <c r="BPO25" s="284"/>
      <c r="BPP25" s="284"/>
      <c r="BPQ25" s="284"/>
      <c r="BPR25" s="284"/>
      <c r="BPS25" s="284"/>
      <c r="BPT25" s="284"/>
      <c r="BPU25" s="284"/>
      <c r="BPV25" s="284"/>
      <c r="BPW25" s="284"/>
      <c r="BPX25" s="284"/>
      <c r="BPY25" s="284"/>
      <c r="BPZ25" s="284"/>
      <c r="BQA25" s="284"/>
      <c r="BQB25" s="284"/>
      <c r="BQC25" s="284"/>
      <c r="BQD25" s="284"/>
      <c r="BQE25" s="284"/>
      <c r="BQF25" s="284"/>
      <c r="BQG25" s="284"/>
      <c r="BQH25" s="284"/>
      <c r="BQI25" s="284"/>
      <c r="BQJ25" s="284"/>
      <c r="BQK25" s="284"/>
      <c r="BQL25" s="284"/>
      <c r="BQM25" s="284"/>
      <c r="BQN25" s="284"/>
      <c r="BQO25" s="284"/>
      <c r="BQP25" s="284"/>
      <c r="BQQ25" s="284"/>
      <c r="BQR25" s="284"/>
      <c r="BQS25" s="284"/>
      <c r="BQT25" s="284"/>
      <c r="BQU25" s="284"/>
      <c r="BQV25" s="284"/>
      <c r="BQW25" s="284"/>
      <c r="BQX25" s="284"/>
      <c r="BQY25" s="284"/>
      <c r="BQZ25" s="284"/>
      <c r="BRA25" s="284"/>
      <c r="BRB25" s="284"/>
      <c r="BRC25" s="284"/>
      <c r="BRD25" s="284"/>
      <c r="BRE25" s="284"/>
      <c r="BRF25" s="284"/>
      <c r="BRG25" s="284"/>
      <c r="BRH25" s="284"/>
      <c r="BRI25" s="284"/>
      <c r="BRJ25" s="284"/>
      <c r="BRK25" s="284"/>
      <c r="BRL25" s="284"/>
      <c r="BRM25" s="284"/>
      <c r="BRN25" s="284"/>
      <c r="BRO25" s="284"/>
      <c r="BRP25" s="284"/>
      <c r="BRQ25" s="284"/>
      <c r="BRR25" s="284"/>
      <c r="BRS25" s="284"/>
      <c r="BRT25" s="284"/>
      <c r="BRU25" s="284"/>
      <c r="BRV25" s="284"/>
      <c r="BRW25" s="284"/>
      <c r="BRX25" s="284"/>
      <c r="BRY25" s="284"/>
      <c r="BRZ25" s="284"/>
      <c r="BSA25" s="284"/>
      <c r="BSB25" s="284"/>
      <c r="BSC25" s="284"/>
      <c r="BSD25" s="284"/>
      <c r="BSE25" s="284"/>
      <c r="BSF25" s="284"/>
      <c r="BSG25" s="284"/>
      <c r="BSH25" s="284"/>
      <c r="BSI25" s="284"/>
      <c r="BSJ25" s="284"/>
      <c r="BSK25" s="284"/>
      <c r="BSL25" s="284"/>
      <c r="BSM25" s="284"/>
      <c r="BSN25" s="284"/>
      <c r="BSO25" s="284"/>
      <c r="BSP25" s="284"/>
      <c r="BSQ25" s="284"/>
      <c r="BSR25" s="284"/>
      <c r="BSS25" s="284"/>
      <c r="BST25" s="284"/>
      <c r="BSU25" s="284"/>
      <c r="BSV25" s="284"/>
      <c r="BSW25" s="284"/>
      <c r="BSX25" s="284"/>
      <c r="BSY25" s="284"/>
      <c r="BSZ25" s="284"/>
      <c r="BTA25" s="284"/>
      <c r="BTB25" s="284"/>
      <c r="BTC25" s="284"/>
      <c r="BTD25" s="284"/>
      <c r="BTE25" s="284"/>
      <c r="BTF25" s="284"/>
      <c r="BTG25" s="284"/>
      <c r="BTH25" s="284"/>
      <c r="BTI25" s="284"/>
      <c r="BTJ25" s="284"/>
      <c r="BTK25" s="284"/>
      <c r="BTL25" s="284"/>
      <c r="BTM25" s="284"/>
      <c r="BTN25" s="284"/>
      <c r="BTO25" s="284"/>
      <c r="BTP25" s="284"/>
      <c r="BTQ25" s="284"/>
      <c r="BTR25" s="284"/>
      <c r="BTS25" s="284"/>
      <c r="BTT25" s="284"/>
      <c r="BTU25" s="284"/>
      <c r="BTV25" s="284"/>
      <c r="BTW25" s="284"/>
      <c r="BTX25" s="284"/>
      <c r="BTY25" s="284"/>
      <c r="BTZ25" s="284"/>
      <c r="BUA25" s="284"/>
      <c r="BUB25" s="284"/>
      <c r="BUC25" s="284"/>
      <c r="BUD25" s="284"/>
      <c r="BUE25" s="284"/>
      <c r="BUF25" s="284"/>
      <c r="BUG25" s="284"/>
      <c r="BUH25" s="284"/>
      <c r="BUI25" s="284"/>
      <c r="BUJ25" s="284"/>
      <c r="BUK25" s="284"/>
      <c r="BUL25" s="284"/>
      <c r="BUM25" s="284"/>
      <c r="BUN25" s="284"/>
      <c r="BUO25" s="284"/>
      <c r="BUP25" s="284"/>
      <c r="BUQ25" s="284"/>
      <c r="BUR25" s="284"/>
      <c r="BUS25" s="284"/>
      <c r="BUT25" s="284"/>
      <c r="BUU25" s="284"/>
      <c r="BUV25" s="284"/>
      <c r="BUW25" s="284"/>
      <c r="BUX25" s="284"/>
      <c r="BUY25" s="284"/>
      <c r="BUZ25" s="284"/>
      <c r="BVA25" s="284"/>
      <c r="BVB25" s="284"/>
      <c r="BVC25" s="284"/>
      <c r="BVD25" s="284"/>
      <c r="BVE25" s="284"/>
      <c r="BVF25" s="284"/>
      <c r="BVG25" s="284"/>
      <c r="BVH25" s="284"/>
      <c r="BVI25" s="284"/>
      <c r="BVJ25" s="284"/>
      <c r="BVK25" s="284"/>
      <c r="BVL25" s="284"/>
      <c r="BVM25" s="284"/>
      <c r="BVN25" s="284"/>
      <c r="BVO25" s="284"/>
      <c r="BVP25" s="284"/>
      <c r="BVQ25" s="284"/>
      <c r="BVR25" s="284"/>
      <c r="BVS25" s="284"/>
      <c r="BVT25" s="284"/>
      <c r="BVU25" s="284"/>
      <c r="BVV25" s="284"/>
      <c r="BVW25" s="284"/>
      <c r="BVX25" s="284"/>
      <c r="BVY25" s="284"/>
      <c r="BVZ25" s="284"/>
      <c r="BWA25" s="284"/>
      <c r="BWB25" s="284"/>
      <c r="BWC25" s="284"/>
      <c r="BWD25" s="284"/>
      <c r="BWE25" s="284"/>
      <c r="BWF25" s="284"/>
      <c r="BWG25" s="284"/>
      <c r="BWH25" s="284"/>
      <c r="BWI25" s="284"/>
      <c r="BWJ25" s="284"/>
      <c r="BWK25" s="284"/>
      <c r="BWL25" s="284"/>
      <c r="BWM25" s="284"/>
      <c r="BWN25" s="284"/>
      <c r="BWO25" s="284"/>
      <c r="BWP25" s="284"/>
      <c r="BWQ25" s="284"/>
      <c r="BWR25" s="284"/>
      <c r="BWS25" s="284"/>
      <c r="BWT25" s="284"/>
      <c r="BWU25" s="284"/>
      <c r="BWV25" s="284"/>
      <c r="BWW25" s="284"/>
      <c r="BWX25" s="284"/>
      <c r="BWY25" s="284"/>
      <c r="BWZ25" s="284"/>
      <c r="BXA25" s="284"/>
      <c r="BXB25" s="284"/>
      <c r="BXC25" s="284"/>
      <c r="BXD25" s="284"/>
      <c r="BXE25" s="284"/>
      <c r="BXF25" s="284"/>
      <c r="BXG25" s="284"/>
      <c r="BXH25" s="284"/>
      <c r="BXI25" s="284"/>
      <c r="BXJ25" s="284"/>
      <c r="BXK25" s="284"/>
      <c r="BXL25" s="284"/>
      <c r="BXM25" s="284"/>
      <c r="BXN25" s="284"/>
      <c r="BXO25" s="284"/>
      <c r="BXP25" s="284"/>
      <c r="BXQ25" s="284"/>
      <c r="BXR25" s="284"/>
      <c r="BXS25" s="284"/>
      <c r="BXT25" s="284"/>
      <c r="BXU25" s="284"/>
      <c r="BXV25" s="284"/>
      <c r="BXW25" s="284"/>
      <c r="BXX25" s="284"/>
      <c r="BXY25" s="284"/>
      <c r="BXZ25" s="284"/>
      <c r="BYA25" s="284"/>
      <c r="BYB25" s="284"/>
      <c r="BYC25" s="284"/>
      <c r="BYD25" s="284"/>
      <c r="BYE25" s="284"/>
      <c r="BYF25" s="284"/>
      <c r="BYG25" s="284"/>
      <c r="BYH25" s="284"/>
      <c r="BYI25" s="284"/>
      <c r="BYJ25" s="284"/>
      <c r="BYK25" s="284"/>
      <c r="BYL25" s="284"/>
      <c r="BYM25" s="284"/>
      <c r="BYN25" s="284"/>
      <c r="BYO25" s="284"/>
      <c r="BYP25" s="284"/>
      <c r="BYQ25" s="284"/>
      <c r="BYR25" s="284"/>
      <c r="BYS25" s="284"/>
      <c r="BYT25" s="284"/>
      <c r="BYU25" s="284"/>
      <c r="BYV25" s="284"/>
      <c r="BYW25" s="284"/>
      <c r="BYX25" s="284"/>
      <c r="BYY25" s="284"/>
      <c r="BYZ25" s="284"/>
      <c r="BZA25" s="284"/>
      <c r="BZB25" s="284"/>
      <c r="BZC25" s="284"/>
      <c r="BZD25" s="284"/>
      <c r="BZE25" s="284"/>
      <c r="BZF25" s="284"/>
      <c r="BZG25" s="284"/>
      <c r="BZH25" s="284"/>
      <c r="BZI25" s="284"/>
      <c r="BZJ25" s="284"/>
      <c r="BZK25" s="284"/>
      <c r="BZL25" s="284"/>
      <c r="BZM25" s="284"/>
      <c r="BZN25" s="284"/>
      <c r="BZO25" s="284"/>
      <c r="BZP25" s="284"/>
      <c r="BZQ25" s="284"/>
      <c r="BZR25" s="284"/>
      <c r="BZS25" s="284"/>
      <c r="BZT25" s="284"/>
      <c r="BZU25" s="284"/>
      <c r="BZV25" s="284"/>
      <c r="BZW25" s="284"/>
      <c r="BZX25" s="284"/>
      <c r="BZY25" s="284"/>
      <c r="BZZ25" s="284"/>
      <c r="CAA25" s="284"/>
      <c r="CAB25" s="284"/>
      <c r="CAC25" s="284"/>
      <c r="CAD25" s="284"/>
      <c r="CAE25" s="284"/>
      <c r="CAF25" s="284"/>
      <c r="CAG25" s="284"/>
      <c r="CAH25" s="284"/>
      <c r="CAI25" s="284"/>
      <c r="CAJ25" s="284"/>
      <c r="CAK25" s="284"/>
      <c r="CAL25" s="284"/>
      <c r="CAM25" s="284"/>
      <c r="CAN25" s="284"/>
      <c r="CAO25" s="284"/>
      <c r="CAP25" s="284"/>
      <c r="CAQ25" s="284"/>
      <c r="CAR25" s="284"/>
      <c r="CAS25" s="284"/>
      <c r="CAT25" s="284"/>
      <c r="CAU25" s="284"/>
      <c r="CAV25" s="284"/>
      <c r="CAW25" s="284"/>
      <c r="CAX25" s="284"/>
      <c r="CAY25" s="284"/>
      <c r="CAZ25" s="284"/>
      <c r="CBA25" s="284"/>
      <c r="CBB25" s="284"/>
      <c r="CBC25" s="284"/>
      <c r="CBD25" s="284"/>
      <c r="CBE25" s="284"/>
      <c r="CBF25" s="284"/>
      <c r="CBG25" s="284"/>
      <c r="CBH25" s="284"/>
      <c r="CBI25" s="284"/>
      <c r="CBJ25" s="284"/>
      <c r="CBK25" s="284"/>
      <c r="CBL25" s="284"/>
      <c r="CBM25" s="284"/>
      <c r="CBN25" s="284"/>
      <c r="CBO25" s="284"/>
      <c r="CBP25" s="284"/>
      <c r="CBQ25" s="284"/>
      <c r="CBR25" s="284"/>
      <c r="CBS25" s="284"/>
      <c r="CBT25" s="284"/>
      <c r="CBU25" s="284"/>
      <c r="CBV25" s="284"/>
      <c r="CBW25" s="284"/>
      <c r="CBX25" s="284"/>
      <c r="CBY25" s="284"/>
      <c r="CBZ25" s="284"/>
      <c r="CCA25" s="284"/>
      <c r="CCB25" s="284"/>
      <c r="CCC25" s="284"/>
      <c r="CCD25" s="284"/>
      <c r="CCE25" s="284"/>
      <c r="CCF25" s="284"/>
      <c r="CCG25" s="284"/>
      <c r="CCH25" s="284"/>
      <c r="CCI25" s="284"/>
      <c r="CCJ25" s="284"/>
      <c r="CCK25" s="284"/>
      <c r="CCL25" s="284"/>
      <c r="CCM25" s="284"/>
      <c r="CCN25" s="284"/>
      <c r="CCO25" s="284"/>
      <c r="CCP25" s="284"/>
      <c r="CCQ25" s="284"/>
      <c r="CCR25" s="284"/>
      <c r="CCS25" s="284"/>
      <c r="CCT25" s="284"/>
      <c r="CCU25" s="284"/>
      <c r="CCV25" s="284"/>
      <c r="CCW25" s="284"/>
      <c r="CCX25" s="284"/>
      <c r="CCY25" s="284"/>
      <c r="CCZ25" s="284"/>
      <c r="CDA25" s="284"/>
      <c r="CDB25" s="284"/>
      <c r="CDC25" s="284"/>
      <c r="CDD25" s="284"/>
      <c r="CDE25" s="284"/>
      <c r="CDF25" s="284"/>
      <c r="CDG25" s="284"/>
      <c r="CDH25" s="284"/>
      <c r="CDI25" s="284"/>
      <c r="CDJ25" s="284"/>
      <c r="CDK25" s="284"/>
      <c r="CDL25" s="284"/>
      <c r="CDM25" s="284"/>
      <c r="CDN25" s="284"/>
      <c r="CDO25" s="284"/>
      <c r="CDP25" s="284"/>
      <c r="CDQ25" s="284"/>
      <c r="CDR25" s="284"/>
      <c r="CDS25" s="284"/>
      <c r="CDT25" s="284"/>
      <c r="CDU25" s="284"/>
      <c r="CDV25" s="284"/>
      <c r="CDW25" s="284"/>
      <c r="CDX25" s="284"/>
      <c r="CDY25" s="284"/>
      <c r="CDZ25" s="284"/>
      <c r="CEA25" s="284"/>
      <c r="CEB25" s="284"/>
      <c r="CEC25" s="284"/>
      <c r="CED25" s="284"/>
      <c r="CEE25" s="284"/>
      <c r="CEF25" s="284"/>
      <c r="CEG25" s="284"/>
      <c r="CEH25" s="284"/>
      <c r="CEI25" s="284"/>
      <c r="CEJ25" s="284"/>
      <c r="CEK25" s="284"/>
      <c r="CEL25" s="284"/>
      <c r="CEM25" s="284"/>
      <c r="CEN25" s="284"/>
      <c r="CEO25" s="284"/>
      <c r="CEP25" s="284"/>
      <c r="CEQ25" s="284"/>
      <c r="CER25" s="284"/>
      <c r="CES25" s="284"/>
      <c r="CET25" s="284"/>
      <c r="CEU25" s="284"/>
      <c r="CEV25" s="284"/>
      <c r="CEW25" s="284"/>
      <c r="CEX25" s="284"/>
      <c r="CEY25" s="284"/>
      <c r="CEZ25" s="284"/>
      <c r="CFA25" s="284"/>
      <c r="CFB25" s="284"/>
      <c r="CFC25" s="284"/>
      <c r="CFD25" s="284"/>
      <c r="CFE25" s="284"/>
      <c r="CFF25" s="284"/>
      <c r="CFG25" s="284"/>
      <c r="CFH25" s="284"/>
      <c r="CFI25" s="284"/>
      <c r="CFJ25" s="284"/>
      <c r="CFK25" s="284"/>
      <c r="CFL25" s="284"/>
      <c r="CFM25" s="284"/>
      <c r="CFN25" s="284"/>
      <c r="CFO25" s="284"/>
      <c r="CFP25" s="284"/>
      <c r="CFQ25" s="284"/>
      <c r="CFR25" s="284"/>
      <c r="CFS25" s="284"/>
      <c r="CFT25" s="284"/>
      <c r="CFU25" s="284"/>
      <c r="CFV25" s="284"/>
      <c r="CFW25" s="284"/>
      <c r="CFX25" s="284"/>
      <c r="CFY25" s="284"/>
      <c r="CFZ25" s="284"/>
      <c r="CGA25" s="284"/>
      <c r="CGB25" s="284"/>
      <c r="CGC25" s="284"/>
      <c r="CGD25" s="284"/>
      <c r="CGE25" s="284"/>
      <c r="CGF25" s="284"/>
      <c r="CGG25" s="284"/>
      <c r="CGH25" s="284"/>
      <c r="CGI25" s="284"/>
      <c r="CGJ25" s="284"/>
      <c r="CGK25" s="284"/>
      <c r="CGL25" s="284"/>
      <c r="CGM25" s="284"/>
      <c r="CGN25" s="284"/>
      <c r="CGO25" s="284"/>
      <c r="CGP25" s="284"/>
      <c r="CGQ25" s="284"/>
      <c r="CGR25" s="284"/>
      <c r="CGS25" s="284"/>
      <c r="CGT25" s="284"/>
      <c r="CGU25" s="284"/>
      <c r="CGV25" s="284"/>
      <c r="CGW25" s="284"/>
      <c r="CGX25" s="284"/>
      <c r="CGY25" s="284"/>
      <c r="CGZ25" s="284"/>
      <c r="CHA25" s="284"/>
      <c r="CHB25" s="284"/>
      <c r="CHC25" s="284"/>
      <c r="CHD25" s="284"/>
      <c r="CHE25" s="284"/>
      <c r="CHF25" s="284"/>
      <c r="CHG25" s="284"/>
      <c r="CHH25" s="284"/>
      <c r="CHI25" s="284"/>
      <c r="CHJ25" s="284"/>
      <c r="CHK25" s="284"/>
      <c r="CHL25" s="284"/>
      <c r="CHM25" s="284"/>
      <c r="CHN25" s="284"/>
      <c r="CHO25" s="284"/>
      <c r="CHP25" s="284"/>
      <c r="CHQ25" s="284"/>
      <c r="CHR25" s="284"/>
      <c r="CHS25" s="284"/>
      <c r="CHT25" s="284"/>
      <c r="CHU25" s="284"/>
      <c r="CHV25" s="284"/>
      <c r="CHW25" s="284"/>
      <c r="CHX25" s="284"/>
      <c r="CHY25" s="284"/>
      <c r="CHZ25" s="284"/>
      <c r="CIA25" s="284"/>
      <c r="CIB25" s="284"/>
      <c r="CIC25" s="284"/>
      <c r="CID25" s="284"/>
      <c r="CIE25" s="284"/>
      <c r="CIF25" s="284"/>
      <c r="CIG25" s="284"/>
      <c r="CIH25" s="284"/>
      <c r="CII25" s="284"/>
      <c r="CIJ25" s="284"/>
      <c r="CIK25" s="284"/>
      <c r="CIL25" s="284"/>
      <c r="CIM25" s="284"/>
      <c r="CIN25" s="284"/>
      <c r="CIO25" s="284"/>
      <c r="CIP25" s="284"/>
      <c r="CIQ25" s="284"/>
      <c r="CIR25" s="284"/>
      <c r="CIS25" s="284"/>
      <c r="CIT25" s="284"/>
      <c r="CIU25" s="284"/>
      <c r="CIV25" s="284"/>
      <c r="CIW25" s="284"/>
      <c r="CIX25" s="284"/>
      <c r="CIY25" s="284"/>
      <c r="CIZ25" s="284"/>
      <c r="CJA25" s="284"/>
      <c r="CJB25" s="284"/>
      <c r="CJC25" s="284"/>
      <c r="CJD25" s="284"/>
      <c r="CJE25" s="284"/>
      <c r="CJF25" s="284"/>
      <c r="CJG25" s="284"/>
      <c r="CJH25" s="284"/>
      <c r="CJI25" s="284"/>
      <c r="CJJ25" s="284"/>
      <c r="CJK25" s="284"/>
      <c r="CJL25" s="284"/>
      <c r="CJM25" s="284"/>
      <c r="CJN25" s="284"/>
      <c r="CJO25" s="284"/>
      <c r="CJP25" s="284"/>
      <c r="CJQ25" s="284"/>
      <c r="CJR25" s="284"/>
      <c r="CJS25" s="284"/>
      <c r="CJT25" s="284"/>
      <c r="CJU25" s="284"/>
      <c r="CJV25" s="284"/>
      <c r="CJW25" s="284"/>
      <c r="CJX25" s="284"/>
      <c r="CJY25" s="284"/>
      <c r="CJZ25" s="284"/>
      <c r="CKA25" s="284"/>
      <c r="CKB25" s="284"/>
      <c r="CKC25" s="284"/>
      <c r="CKD25" s="284"/>
      <c r="CKE25" s="284"/>
      <c r="CKF25" s="284"/>
      <c r="CKG25" s="284"/>
      <c r="CKH25" s="284"/>
      <c r="CKI25" s="284"/>
      <c r="CKJ25" s="284"/>
      <c r="CKK25" s="284"/>
      <c r="CKL25" s="284"/>
      <c r="CKM25" s="284"/>
      <c r="CKN25" s="284"/>
      <c r="CKO25" s="284"/>
      <c r="CKP25" s="284"/>
      <c r="CKQ25" s="284"/>
      <c r="CKR25" s="284"/>
      <c r="CKS25" s="284"/>
      <c r="CKT25" s="284"/>
      <c r="CKU25" s="284"/>
      <c r="CKV25" s="284"/>
      <c r="CKW25" s="284"/>
      <c r="CKX25" s="284"/>
      <c r="CKY25" s="284"/>
      <c r="CKZ25" s="284"/>
      <c r="CLA25" s="284"/>
      <c r="CLB25" s="284"/>
      <c r="CLC25" s="284"/>
      <c r="CLD25" s="284"/>
      <c r="CLE25" s="284"/>
      <c r="CLF25" s="284"/>
      <c r="CLG25" s="284"/>
      <c r="CLH25" s="284"/>
      <c r="CLI25" s="284"/>
      <c r="CLJ25" s="284"/>
      <c r="CLK25" s="284"/>
      <c r="CLL25" s="284"/>
      <c r="CLM25" s="284"/>
      <c r="CLN25" s="284"/>
      <c r="CLO25" s="284"/>
      <c r="CLP25" s="284"/>
      <c r="CLQ25" s="284"/>
      <c r="CLR25" s="284"/>
      <c r="CLS25" s="284"/>
      <c r="CLT25" s="284"/>
      <c r="CLU25" s="284"/>
      <c r="CLV25" s="284"/>
      <c r="CLW25" s="284"/>
      <c r="CLX25" s="284"/>
      <c r="CLY25" s="284"/>
      <c r="CLZ25" s="284"/>
      <c r="CMA25" s="284"/>
      <c r="CMB25" s="284"/>
      <c r="CMC25" s="284"/>
      <c r="CMD25" s="284"/>
      <c r="CME25" s="284"/>
      <c r="CMF25" s="284"/>
      <c r="CMG25" s="284"/>
      <c r="CMH25" s="284"/>
      <c r="CMI25" s="284"/>
      <c r="CMJ25" s="284"/>
      <c r="CMK25" s="284"/>
      <c r="CML25" s="284"/>
      <c r="CMM25" s="284"/>
      <c r="CMN25" s="284"/>
      <c r="CMO25" s="284"/>
      <c r="CMP25" s="284"/>
      <c r="CMQ25" s="284"/>
      <c r="CMR25" s="284"/>
      <c r="CMS25" s="284"/>
      <c r="CMT25" s="284"/>
      <c r="CMU25" s="284"/>
      <c r="CMV25" s="284"/>
      <c r="CMW25" s="284"/>
      <c r="CMX25" s="284"/>
      <c r="CMY25" s="284"/>
      <c r="CMZ25" s="284"/>
      <c r="CNA25" s="284"/>
      <c r="CNB25" s="284"/>
      <c r="CNC25" s="284"/>
      <c r="CND25" s="284"/>
      <c r="CNE25" s="284"/>
      <c r="CNF25" s="284"/>
      <c r="CNG25" s="284"/>
      <c r="CNH25" s="284"/>
      <c r="CNI25" s="284"/>
      <c r="CNJ25" s="284"/>
      <c r="CNK25" s="284"/>
      <c r="CNL25" s="284"/>
      <c r="CNM25" s="284"/>
      <c r="CNN25" s="284"/>
      <c r="CNO25" s="284"/>
      <c r="CNP25" s="284"/>
      <c r="CNQ25" s="284"/>
      <c r="CNR25" s="284"/>
      <c r="CNS25" s="284"/>
      <c r="CNT25" s="284"/>
      <c r="CNU25" s="284"/>
      <c r="CNV25" s="284"/>
      <c r="CNW25" s="284"/>
      <c r="CNX25" s="284"/>
      <c r="CNY25" s="284"/>
      <c r="CNZ25" s="284"/>
      <c r="COA25" s="284"/>
      <c r="COB25" s="284"/>
      <c r="COC25" s="284"/>
      <c r="COD25" s="284"/>
      <c r="COE25" s="284"/>
      <c r="COF25" s="284"/>
      <c r="COG25" s="284"/>
      <c r="COH25" s="284"/>
      <c r="COI25" s="284"/>
      <c r="COJ25" s="284"/>
      <c r="COK25" s="284"/>
      <c r="COL25" s="284"/>
      <c r="COM25" s="284"/>
      <c r="CON25" s="284"/>
      <c r="COO25" s="284"/>
      <c r="COP25" s="284"/>
      <c r="COQ25" s="284"/>
      <c r="COR25" s="284"/>
      <c r="COS25" s="284"/>
      <c r="COT25" s="284"/>
      <c r="COU25" s="284"/>
      <c r="COV25" s="284"/>
      <c r="COW25" s="284"/>
      <c r="COX25" s="284"/>
      <c r="COY25" s="284"/>
      <c r="COZ25" s="284"/>
      <c r="CPA25" s="284"/>
      <c r="CPB25" s="284"/>
      <c r="CPC25" s="284"/>
      <c r="CPD25" s="284"/>
      <c r="CPE25" s="284"/>
      <c r="CPF25" s="284"/>
      <c r="CPG25" s="284"/>
      <c r="CPH25" s="284"/>
      <c r="CPI25" s="284"/>
      <c r="CPJ25" s="284"/>
      <c r="CPK25" s="284"/>
      <c r="CPL25" s="284"/>
      <c r="CPM25" s="284"/>
      <c r="CPN25" s="284"/>
      <c r="CPO25" s="284"/>
      <c r="CPP25" s="284"/>
      <c r="CPQ25" s="284"/>
      <c r="CPR25" s="284"/>
      <c r="CPS25" s="284"/>
      <c r="CPT25" s="284"/>
      <c r="CPU25" s="284"/>
      <c r="CPV25" s="284"/>
      <c r="CPW25" s="284"/>
      <c r="CPX25" s="284"/>
      <c r="CPY25" s="284"/>
      <c r="CPZ25" s="284"/>
      <c r="CQA25" s="284"/>
      <c r="CQB25" s="284"/>
      <c r="CQC25" s="284"/>
      <c r="CQD25" s="284"/>
      <c r="CQE25" s="284"/>
      <c r="CQF25" s="284"/>
      <c r="CQG25" s="284"/>
      <c r="CQH25" s="284"/>
      <c r="CQI25" s="284"/>
      <c r="CQJ25" s="284"/>
      <c r="CQK25" s="284"/>
      <c r="CQL25" s="284"/>
      <c r="CQM25" s="284"/>
      <c r="CQN25" s="284"/>
      <c r="CQO25" s="284"/>
      <c r="CQP25" s="284"/>
      <c r="CQQ25" s="284"/>
      <c r="CQR25" s="284"/>
      <c r="CQS25" s="284"/>
      <c r="CQT25" s="284"/>
      <c r="CQU25" s="284"/>
      <c r="CQV25" s="284"/>
      <c r="CQW25" s="284"/>
      <c r="CQX25" s="284"/>
      <c r="CQY25" s="284"/>
      <c r="CQZ25" s="284"/>
      <c r="CRA25" s="284"/>
      <c r="CRB25" s="284"/>
      <c r="CRC25" s="284"/>
      <c r="CRD25" s="284"/>
      <c r="CRE25" s="284"/>
      <c r="CRF25" s="284"/>
      <c r="CRG25" s="284"/>
      <c r="CRH25" s="284"/>
      <c r="CRI25" s="284"/>
      <c r="CRJ25" s="284"/>
      <c r="CRK25" s="284"/>
      <c r="CRL25" s="284"/>
      <c r="CRM25" s="284"/>
      <c r="CRN25" s="284"/>
      <c r="CRO25" s="284"/>
      <c r="CRP25" s="284"/>
      <c r="CRQ25" s="284"/>
      <c r="CRR25" s="284"/>
      <c r="CRS25" s="284"/>
      <c r="CRT25" s="284"/>
      <c r="CRU25" s="284"/>
      <c r="CRV25" s="284"/>
      <c r="CRW25" s="284"/>
      <c r="CRX25" s="284"/>
      <c r="CRY25" s="284"/>
      <c r="CRZ25" s="284"/>
      <c r="CSA25" s="284"/>
      <c r="CSB25" s="284"/>
      <c r="CSC25" s="284"/>
      <c r="CSD25" s="284"/>
      <c r="CSE25" s="284"/>
      <c r="CSF25" s="284"/>
      <c r="CSG25" s="284"/>
      <c r="CSH25" s="284"/>
      <c r="CSI25" s="284"/>
      <c r="CSJ25" s="284"/>
      <c r="CSK25" s="284"/>
      <c r="CSL25" s="284"/>
      <c r="CSM25" s="284"/>
      <c r="CSN25" s="284"/>
      <c r="CSO25" s="284"/>
      <c r="CSP25" s="284"/>
      <c r="CSQ25" s="284"/>
      <c r="CSR25" s="284"/>
      <c r="CSS25" s="284"/>
      <c r="CST25" s="284"/>
      <c r="CSU25" s="284"/>
      <c r="CSV25" s="284"/>
      <c r="CSW25" s="284"/>
      <c r="CSX25" s="284"/>
      <c r="CSY25" s="284"/>
      <c r="CSZ25" s="284"/>
      <c r="CTA25" s="284"/>
      <c r="CTB25" s="284"/>
      <c r="CTC25" s="284"/>
      <c r="CTD25" s="284"/>
      <c r="CTE25" s="284"/>
      <c r="CTF25" s="284"/>
      <c r="CTG25" s="284"/>
      <c r="CTH25" s="284"/>
      <c r="CTI25" s="284"/>
      <c r="CTJ25" s="284"/>
      <c r="CTK25" s="284"/>
      <c r="CTL25" s="284"/>
      <c r="CTM25" s="284"/>
      <c r="CTN25" s="284"/>
      <c r="CTO25" s="284"/>
      <c r="CTP25" s="284"/>
      <c r="CTQ25" s="284"/>
      <c r="CTR25" s="284"/>
      <c r="CTS25" s="284"/>
      <c r="CTT25" s="284"/>
      <c r="CTU25" s="284"/>
      <c r="CTV25" s="284"/>
      <c r="CTW25" s="284"/>
      <c r="CTX25" s="284"/>
      <c r="CTY25" s="284"/>
      <c r="CTZ25" s="284"/>
      <c r="CUA25" s="284"/>
      <c r="CUB25" s="284"/>
      <c r="CUC25" s="284"/>
      <c r="CUD25" s="284"/>
      <c r="CUE25" s="284"/>
      <c r="CUF25" s="284"/>
      <c r="CUG25" s="284"/>
      <c r="CUH25" s="284"/>
      <c r="CUI25" s="284"/>
      <c r="CUJ25" s="284"/>
      <c r="CUK25" s="284"/>
      <c r="CUL25" s="284"/>
      <c r="CUM25" s="284"/>
      <c r="CUN25" s="284"/>
      <c r="CUO25" s="284"/>
      <c r="CUP25" s="284"/>
      <c r="CUQ25" s="284"/>
      <c r="CUR25" s="284"/>
      <c r="CUS25" s="284"/>
      <c r="CUT25" s="284"/>
      <c r="CUU25" s="284"/>
      <c r="CUV25" s="284"/>
      <c r="CUW25" s="284"/>
      <c r="CUX25" s="284"/>
      <c r="CUY25" s="284"/>
      <c r="CUZ25" s="284"/>
      <c r="CVA25" s="284"/>
      <c r="CVB25" s="284"/>
      <c r="CVC25" s="284"/>
      <c r="CVD25" s="284"/>
      <c r="CVE25" s="284"/>
      <c r="CVF25" s="284"/>
      <c r="CVG25" s="284"/>
      <c r="CVH25" s="284"/>
      <c r="CVI25" s="284"/>
      <c r="CVJ25" s="284"/>
      <c r="CVK25" s="284"/>
      <c r="CVL25" s="284"/>
      <c r="CVM25" s="284"/>
      <c r="CVN25" s="284"/>
      <c r="CVO25" s="284"/>
      <c r="CVP25" s="284"/>
      <c r="CVQ25" s="284"/>
      <c r="CVR25" s="284"/>
      <c r="CVS25" s="284"/>
      <c r="CVT25" s="284"/>
      <c r="CVU25" s="284"/>
      <c r="CVV25" s="284"/>
      <c r="CVW25" s="284"/>
      <c r="CVX25" s="284"/>
      <c r="CVY25" s="284"/>
      <c r="CVZ25" s="284"/>
      <c r="CWA25" s="284"/>
      <c r="CWB25" s="284"/>
      <c r="CWC25" s="284"/>
      <c r="CWD25" s="284"/>
      <c r="CWE25" s="284"/>
      <c r="CWF25" s="284"/>
      <c r="CWG25" s="284"/>
      <c r="CWH25" s="284"/>
      <c r="CWI25" s="284"/>
      <c r="CWJ25" s="284"/>
      <c r="CWK25" s="284"/>
      <c r="CWL25" s="284"/>
      <c r="CWM25" s="284"/>
      <c r="CWN25" s="284"/>
      <c r="CWO25" s="284"/>
      <c r="CWP25" s="284"/>
      <c r="CWQ25" s="284"/>
      <c r="CWR25" s="284"/>
      <c r="CWS25" s="284"/>
      <c r="CWT25" s="284"/>
      <c r="CWU25" s="284"/>
      <c r="CWV25" s="284"/>
      <c r="CWW25" s="284"/>
      <c r="CWX25" s="284"/>
      <c r="CWY25" s="284"/>
      <c r="CWZ25" s="284"/>
      <c r="CXA25" s="284"/>
      <c r="CXB25" s="284"/>
      <c r="CXC25" s="284"/>
      <c r="CXD25" s="284"/>
      <c r="CXE25" s="284"/>
      <c r="CXF25" s="284"/>
      <c r="CXG25" s="284"/>
      <c r="CXH25" s="284"/>
      <c r="CXI25" s="284"/>
      <c r="CXJ25" s="284"/>
      <c r="CXK25" s="284"/>
      <c r="CXL25" s="284"/>
      <c r="CXM25" s="284"/>
      <c r="CXN25" s="284"/>
      <c r="CXO25" s="284"/>
      <c r="CXP25" s="284"/>
      <c r="CXQ25" s="284"/>
      <c r="CXR25" s="284"/>
      <c r="CXS25" s="284"/>
      <c r="CXT25" s="284"/>
      <c r="CXU25" s="284"/>
      <c r="CXV25" s="284"/>
      <c r="CXW25" s="284"/>
      <c r="CXX25" s="284"/>
      <c r="CXY25" s="284"/>
      <c r="CXZ25" s="284"/>
      <c r="CYA25" s="284"/>
      <c r="CYB25" s="284"/>
      <c r="CYC25" s="284"/>
      <c r="CYD25" s="284"/>
      <c r="CYE25" s="284"/>
      <c r="CYF25" s="284"/>
      <c r="CYG25" s="284"/>
      <c r="CYH25" s="284"/>
      <c r="CYI25" s="284"/>
      <c r="CYJ25" s="284"/>
      <c r="CYK25" s="284"/>
      <c r="CYL25" s="284"/>
      <c r="CYM25" s="284"/>
      <c r="CYN25" s="284"/>
      <c r="CYO25" s="284"/>
      <c r="CYP25" s="284"/>
      <c r="CYQ25" s="284"/>
      <c r="CYR25" s="284"/>
      <c r="CYS25" s="284"/>
      <c r="CYT25" s="284"/>
      <c r="CYU25" s="284"/>
      <c r="CYV25" s="284"/>
      <c r="CYW25" s="284"/>
      <c r="CYX25" s="284"/>
      <c r="CYY25" s="284"/>
      <c r="CYZ25" s="284"/>
      <c r="CZA25" s="284"/>
      <c r="CZB25" s="284"/>
      <c r="CZC25" s="284"/>
      <c r="CZD25" s="284"/>
      <c r="CZE25" s="284"/>
      <c r="CZF25" s="284"/>
      <c r="CZG25" s="284"/>
      <c r="CZH25" s="284"/>
      <c r="CZI25" s="284"/>
      <c r="CZJ25" s="284"/>
      <c r="CZK25" s="284"/>
      <c r="CZL25" s="284"/>
      <c r="CZM25" s="284"/>
      <c r="CZN25" s="284"/>
      <c r="CZO25" s="284"/>
      <c r="CZP25" s="284"/>
      <c r="CZQ25" s="284"/>
      <c r="CZR25" s="284"/>
      <c r="CZS25" s="284"/>
      <c r="CZT25" s="284"/>
      <c r="CZU25" s="284"/>
      <c r="CZV25" s="284"/>
      <c r="CZW25" s="284"/>
      <c r="CZX25" s="284"/>
      <c r="CZY25" s="284"/>
      <c r="CZZ25" s="284"/>
      <c r="DAA25" s="284"/>
      <c r="DAB25" s="284"/>
      <c r="DAC25" s="284"/>
      <c r="DAD25" s="284"/>
      <c r="DAE25" s="284"/>
      <c r="DAF25" s="284"/>
      <c r="DAG25" s="284"/>
      <c r="DAH25" s="284"/>
      <c r="DAI25" s="284"/>
      <c r="DAJ25" s="284"/>
      <c r="DAK25" s="284"/>
      <c r="DAL25" s="284"/>
      <c r="DAM25" s="284"/>
      <c r="DAN25" s="284"/>
      <c r="DAO25" s="284"/>
      <c r="DAP25" s="284"/>
      <c r="DAQ25" s="284"/>
      <c r="DAR25" s="284"/>
      <c r="DAS25" s="284"/>
      <c r="DAT25" s="284"/>
      <c r="DAU25" s="284"/>
      <c r="DAV25" s="284"/>
      <c r="DAW25" s="284"/>
      <c r="DAX25" s="284"/>
      <c r="DAY25" s="284"/>
      <c r="DAZ25" s="284"/>
      <c r="DBA25" s="284"/>
      <c r="DBB25" s="284"/>
      <c r="DBC25" s="284"/>
      <c r="DBD25" s="284"/>
      <c r="DBE25" s="284"/>
      <c r="DBF25" s="284"/>
      <c r="DBG25" s="284"/>
      <c r="DBH25" s="284"/>
      <c r="DBI25" s="284"/>
      <c r="DBJ25" s="284"/>
      <c r="DBK25" s="284"/>
      <c r="DBL25" s="284"/>
      <c r="DBM25" s="284"/>
      <c r="DBN25" s="284"/>
      <c r="DBO25" s="284"/>
      <c r="DBP25" s="284"/>
      <c r="DBQ25" s="284"/>
      <c r="DBR25" s="284"/>
      <c r="DBS25" s="284"/>
      <c r="DBT25" s="284"/>
      <c r="DBU25" s="284"/>
      <c r="DBV25" s="284"/>
      <c r="DBW25" s="284"/>
      <c r="DBX25" s="284"/>
      <c r="DBY25" s="284"/>
      <c r="DBZ25" s="284"/>
      <c r="DCA25" s="284"/>
      <c r="DCB25" s="284"/>
      <c r="DCC25" s="284"/>
      <c r="DCD25" s="284"/>
      <c r="DCE25" s="284"/>
      <c r="DCF25" s="284"/>
      <c r="DCG25" s="284"/>
      <c r="DCH25" s="284"/>
      <c r="DCI25" s="284"/>
      <c r="DCJ25" s="284"/>
      <c r="DCK25" s="284"/>
      <c r="DCL25" s="284"/>
      <c r="DCM25" s="284"/>
      <c r="DCN25" s="284"/>
      <c r="DCO25" s="284"/>
      <c r="DCP25" s="284"/>
      <c r="DCQ25" s="284"/>
      <c r="DCR25" s="284"/>
      <c r="DCS25" s="284"/>
      <c r="DCT25" s="284"/>
      <c r="DCU25" s="284"/>
      <c r="DCV25" s="284"/>
      <c r="DCW25" s="284"/>
      <c r="DCX25" s="284"/>
      <c r="DCY25" s="284"/>
      <c r="DCZ25" s="284"/>
      <c r="DDA25" s="284"/>
      <c r="DDB25" s="284"/>
      <c r="DDC25" s="284"/>
      <c r="DDD25" s="284"/>
      <c r="DDE25" s="284"/>
      <c r="DDF25" s="284"/>
      <c r="DDG25" s="284"/>
      <c r="DDH25" s="284"/>
      <c r="DDI25" s="284"/>
      <c r="DDJ25" s="284"/>
      <c r="DDK25" s="284"/>
      <c r="DDL25" s="284"/>
      <c r="DDM25" s="284"/>
      <c r="DDN25" s="284"/>
      <c r="DDO25" s="284"/>
      <c r="DDP25" s="284"/>
      <c r="DDQ25" s="284"/>
      <c r="DDR25" s="284"/>
      <c r="DDS25" s="284"/>
      <c r="DDT25" s="284"/>
      <c r="DDU25" s="284"/>
      <c r="DDV25" s="284"/>
      <c r="DDW25" s="284"/>
      <c r="DDX25" s="284"/>
      <c r="DDY25" s="284"/>
      <c r="DDZ25" s="284"/>
      <c r="DEA25" s="284"/>
      <c r="DEB25" s="284"/>
      <c r="DEC25" s="284"/>
      <c r="DED25" s="284"/>
      <c r="DEE25" s="284"/>
      <c r="DEF25" s="284"/>
      <c r="DEG25" s="284"/>
      <c r="DEH25" s="284"/>
      <c r="DEI25" s="284"/>
      <c r="DEJ25" s="284"/>
      <c r="DEK25" s="284"/>
      <c r="DEL25" s="284"/>
      <c r="DEM25" s="284"/>
      <c r="DEN25" s="284"/>
      <c r="DEO25" s="284"/>
      <c r="DEP25" s="284"/>
      <c r="DEQ25" s="284"/>
      <c r="DER25" s="284"/>
      <c r="DES25" s="284"/>
      <c r="DET25" s="284"/>
      <c r="DEU25" s="284"/>
      <c r="DEV25" s="284"/>
      <c r="DEW25" s="284"/>
      <c r="DEX25" s="284"/>
      <c r="DEY25" s="284"/>
      <c r="DEZ25" s="284"/>
      <c r="DFA25" s="284"/>
      <c r="DFB25" s="284"/>
      <c r="DFC25" s="284"/>
      <c r="DFD25" s="284"/>
      <c r="DFE25" s="284"/>
      <c r="DFF25" s="284"/>
      <c r="DFG25" s="284"/>
      <c r="DFH25" s="284"/>
      <c r="DFI25" s="284"/>
      <c r="DFJ25" s="284"/>
      <c r="DFK25" s="284"/>
      <c r="DFL25" s="284"/>
      <c r="DFM25" s="284"/>
      <c r="DFN25" s="284"/>
      <c r="DFO25" s="284"/>
      <c r="DFP25" s="284"/>
      <c r="DFQ25" s="284"/>
      <c r="DFR25" s="284"/>
      <c r="DFS25" s="284"/>
      <c r="DFT25" s="284"/>
      <c r="DFU25" s="284"/>
      <c r="DFV25" s="284"/>
      <c r="DFW25" s="284"/>
      <c r="DFX25" s="284"/>
      <c r="DFY25" s="284"/>
      <c r="DFZ25" s="284"/>
      <c r="DGA25" s="284"/>
      <c r="DGB25" s="284"/>
      <c r="DGC25" s="284"/>
      <c r="DGD25" s="284"/>
      <c r="DGE25" s="284"/>
      <c r="DGF25" s="284"/>
      <c r="DGG25" s="284"/>
      <c r="DGH25" s="284"/>
      <c r="DGI25" s="284"/>
      <c r="DGJ25" s="284"/>
      <c r="DGK25" s="284"/>
      <c r="DGL25" s="284"/>
      <c r="DGM25" s="284"/>
      <c r="DGN25" s="284"/>
      <c r="DGO25" s="284"/>
      <c r="DGP25" s="284"/>
      <c r="DGQ25" s="284"/>
      <c r="DGR25" s="284"/>
      <c r="DGS25" s="284"/>
      <c r="DGT25" s="284"/>
      <c r="DGU25" s="284"/>
      <c r="DGV25" s="284"/>
      <c r="DGW25" s="284"/>
      <c r="DGX25" s="284"/>
      <c r="DGY25" s="284"/>
      <c r="DGZ25" s="284"/>
      <c r="DHA25" s="284"/>
      <c r="DHB25" s="284"/>
      <c r="DHC25" s="284"/>
      <c r="DHD25" s="284"/>
      <c r="DHE25" s="284"/>
      <c r="DHF25" s="284"/>
      <c r="DHG25" s="284"/>
      <c r="DHH25" s="284"/>
      <c r="DHI25" s="284"/>
      <c r="DHJ25" s="284"/>
      <c r="DHK25" s="284"/>
      <c r="DHL25" s="284"/>
      <c r="DHM25" s="284"/>
      <c r="DHN25" s="284"/>
      <c r="DHO25" s="284"/>
      <c r="DHP25" s="284"/>
      <c r="DHQ25" s="284"/>
      <c r="DHR25" s="284"/>
      <c r="DHS25" s="284"/>
      <c r="DHT25" s="284"/>
      <c r="DHU25" s="284"/>
      <c r="DHV25" s="284"/>
      <c r="DHW25" s="284"/>
      <c r="DHX25" s="284"/>
      <c r="DHY25" s="284"/>
      <c r="DHZ25" s="284"/>
      <c r="DIA25" s="284"/>
      <c r="DIB25" s="284"/>
      <c r="DIC25" s="284"/>
      <c r="DID25" s="284"/>
      <c r="DIE25" s="284"/>
      <c r="DIF25" s="284"/>
      <c r="DIG25" s="284"/>
      <c r="DIH25" s="284"/>
      <c r="DII25" s="284"/>
      <c r="DIJ25" s="284"/>
      <c r="DIK25" s="284"/>
      <c r="DIL25" s="284"/>
      <c r="DIM25" s="284"/>
      <c r="DIN25" s="284"/>
      <c r="DIO25" s="284"/>
      <c r="DIP25" s="284"/>
      <c r="DIQ25" s="284"/>
      <c r="DIR25" s="284"/>
      <c r="DIS25" s="284"/>
      <c r="DIT25" s="284"/>
      <c r="DIU25" s="284"/>
      <c r="DIV25" s="284"/>
      <c r="DIW25" s="284"/>
      <c r="DIX25" s="284"/>
      <c r="DIY25" s="284"/>
      <c r="DIZ25" s="284"/>
      <c r="DJA25" s="284"/>
      <c r="DJB25" s="284"/>
      <c r="DJC25" s="284"/>
      <c r="DJD25" s="284"/>
      <c r="DJE25" s="284"/>
      <c r="DJF25" s="284"/>
      <c r="DJG25" s="284"/>
      <c r="DJH25" s="284"/>
      <c r="DJI25" s="284"/>
      <c r="DJJ25" s="284"/>
      <c r="DJK25" s="284"/>
      <c r="DJL25" s="284"/>
      <c r="DJM25" s="284"/>
      <c r="DJN25" s="284"/>
      <c r="DJO25" s="284"/>
      <c r="DJP25" s="284"/>
      <c r="DJQ25" s="284"/>
      <c r="DJR25" s="284"/>
      <c r="DJS25" s="284"/>
      <c r="DJT25" s="284"/>
      <c r="DJU25" s="284"/>
      <c r="DJV25" s="284"/>
      <c r="DJW25" s="284"/>
      <c r="DJX25" s="284"/>
      <c r="DJY25" s="284"/>
      <c r="DJZ25" s="284"/>
      <c r="DKA25" s="284"/>
      <c r="DKB25" s="284"/>
      <c r="DKC25" s="284"/>
      <c r="DKD25" s="284"/>
      <c r="DKE25" s="284"/>
      <c r="DKF25" s="284"/>
      <c r="DKG25" s="284"/>
      <c r="DKH25" s="284"/>
      <c r="DKI25" s="284"/>
      <c r="DKJ25" s="284"/>
      <c r="DKK25" s="284"/>
      <c r="DKL25" s="284"/>
      <c r="DKM25" s="284"/>
      <c r="DKN25" s="284"/>
      <c r="DKO25" s="284"/>
      <c r="DKP25" s="284"/>
      <c r="DKQ25" s="284"/>
      <c r="DKR25" s="284"/>
      <c r="DKS25" s="284"/>
      <c r="DKT25" s="284"/>
      <c r="DKU25" s="284"/>
      <c r="DKV25" s="284"/>
      <c r="DKW25" s="284"/>
      <c r="DKX25" s="284"/>
      <c r="DKY25" s="284"/>
      <c r="DKZ25" s="284"/>
      <c r="DLA25" s="284"/>
      <c r="DLB25" s="284"/>
      <c r="DLC25" s="284"/>
      <c r="DLD25" s="284"/>
      <c r="DLE25" s="284"/>
      <c r="DLF25" s="284"/>
      <c r="DLG25" s="284"/>
      <c r="DLH25" s="284"/>
      <c r="DLI25" s="284"/>
      <c r="DLJ25" s="284"/>
      <c r="DLK25" s="284"/>
      <c r="DLL25" s="284"/>
      <c r="DLM25" s="284"/>
      <c r="DLN25" s="284"/>
      <c r="DLO25" s="284"/>
      <c r="DLP25" s="284"/>
      <c r="DLQ25" s="284"/>
      <c r="DLR25" s="284"/>
      <c r="DLS25" s="284"/>
      <c r="DLT25" s="284"/>
      <c r="DLU25" s="284"/>
      <c r="DLV25" s="284"/>
      <c r="DLW25" s="284"/>
      <c r="DLX25" s="284"/>
      <c r="DLY25" s="284"/>
      <c r="DLZ25" s="284"/>
      <c r="DMA25" s="284"/>
      <c r="DMB25" s="284"/>
      <c r="DMC25" s="284"/>
      <c r="DMD25" s="284"/>
      <c r="DME25" s="284"/>
      <c r="DMF25" s="284"/>
      <c r="DMG25" s="284"/>
      <c r="DMH25" s="284"/>
      <c r="DMI25" s="284"/>
      <c r="DMJ25" s="284"/>
      <c r="DMK25" s="284"/>
      <c r="DML25" s="284"/>
      <c r="DMM25" s="284"/>
      <c r="DMN25" s="284"/>
      <c r="DMO25" s="284"/>
      <c r="DMP25" s="284"/>
      <c r="DMQ25" s="284"/>
      <c r="DMR25" s="284"/>
      <c r="DMS25" s="284"/>
      <c r="DMT25" s="284"/>
      <c r="DMU25" s="284"/>
      <c r="DMV25" s="284"/>
      <c r="DMW25" s="284"/>
      <c r="DMX25" s="284"/>
      <c r="DMY25" s="284"/>
      <c r="DMZ25" s="284"/>
      <c r="DNA25" s="284"/>
      <c r="DNB25" s="284"/>
      <c r="DNC25" s="284"/>
      <c r="DND25" s="284"/>
      <c r="DNE25" s="284"/>
      <c r="DNF25" s="284"/>
      <c r="DNG25" s="284"/>
      <c r="DNH25" s="284"/>
      <c r="DNI25" s="284"/>
      <c r="DNJ25" s="284"/>
      <c r="DNK25" s="284"/>
      <c r="DNL25" s="284"/>
      <c r="DNM25" s="284"/>
      <c r="DNN25" s="284"/>
      <c r="DNO25" s="284"/>
      <c r="DNP25" s="284"/>
      <c r="DNQ25" s="284"/>
      <c r="DNR25" s="284"/>
      <c r="DNS25" s="284"/>
      <c r="DNT25" s="284"/>
      <c r="DNU25" s="284"/>
      <c r="DNV25" s="284"/>
      <c r="DNW25" s="284"/>
      <c r="DNX25" s="284"/>
      <c r="DNY25" s="284"/>
      <c r="DNZ25" s="284"/>
      <c r="DOA25" s="284"/>
      <c r="DOB25" s="284"/>
      <c r="DOC25" s="284"/>
      <c r="DOD25" s="284"/>
      <c r="DOE25" s="284"/>
      <c r="DOF25" s="284"/>
      <c r="DOG25" s="284"/>
      <c r="DOH25" s="284"/>
      <c r="DOI25" s="284"/>
      <c r="DOJ25" s="284"/>
      <c r="DOK25" s="284"/>
      <c r="DOL25" s="284"/>
      <c r="DOM25" s="284"/>
      <c r="DON25" s="284"/>
      <c r="DOO25" s="284"/>
      <c r="DOP25" s="284"/>
      <c r="DOQ25" s="284"/>
      <c r="DOR25" s="284"/>
      <c r="DOS25" s="284"/>
      <c r="DOT25" s="284"/>
      <c r="DOU25" s="284"/>
      <c r="DOV25" s="284"/>
      <c r="DOW25" s="284"/>
      <c r="DOX25" s="284"/>
      <c r="DOY25" s="284"/>
      <c r="DOZ25" s="284"/>
      <c r="DPA25" s="284"/>
      <c r="DPB25" s="284"/>
      <c r="DPC25" s="284"/>
      <c r="DPD25" s="284"/>
      <c r="DPE25" s="284"/>
      <c r="DPF25" s="284"/>
      <c r="DPG25" s="284"/>
      <c r="DPH25" s="284"/>
      <c r="DPI25" s="284"/>
      <c r="DPJ25" s="284"/>
      <c r="DPK25" s="284"/>
      <c r="DPL25" s="284"/>
      <c r="DPM25" s="284"/>
      <c r="DPN25" s="284"/>
      <c r="DPO25" s="284"/>
      <c r="DPP25" s="284"/>
      <c r="DPQ25" s="284"/>
      <c r="DPR25" s="284"/>
      <c r="DPS25" s="284"/>
      <c r="DPT25" s="284"/>
      <c r="DPU25" s="284"/>
      <c r="DPV25" s="284"/>
      <c r="DPW25" s="284"/>
      <c r="DPX25" s="284"/>
      <c r="DPY25" s="284"/>
      <c r="DPZ25" s="284"/>
      <c r="DQA25" s="284"/>
      <c r="DQB25" s="284"/>
      <c r="DQC25" s="284"/>
      <c r="DQD25" s="284"/>
      <c r="DQE25" s="284"/>
      <c r="DQF25" s="284"/>
      <c r="DQG25" s="284"/>
      <c r="DQH25" s="284"/>
      <c r="DQI25" s="284"/>
      <c r="DQJ25" s="284"/>
      <c r="DQK25" s="284"/>
      <c r="DQL25" s="284"/>
      <c r="DQM25" s="284"/>
      <c r="DQN25" s="284"/>
      <c r="DQO25" s="284"/>
      <c r="DQP25" s="284"/>
      <c r="DQQ25" s="284"/>
      <c r="DQR25" s="284"/>
      <c r="DQS25" s="284"/>
      <c r="DQT25" s="284"/>
      <c r="DQU25" s="284"/>
      <c r="DQV25" s="284"/>
      <c r="DQW25" s="284"/>
      <c r="DQX25" s="284"/>
      <c r="DQY25" s="284"/>
      <c r="DQZ25" s="284"/>
      <c r="DRA25" s="284"/>
      <c r="DRB25" s="284"/>
      <c r="DRC25" s="284"/>
      <c r="DRD25" s="284"/>
      <c r="DRE25" s="284"/>
      <c r="DRF25" s="284"/>
      <c r="DRG25" s="284"/>
      <c r="DRH25" s="284"/>
      <c r="DRI25" s="284"/>
      <c r="DRJ25" s="284"/>
      <c r="DRK25" s="284"/>
      <c r="DRL25" s="284"/>
      <c r="DRM25" s="284"/>
      <c r="DRN25" s="284"/>
      <c r="DRO25" s="284"/>
      <c r="DRP25" s="284"/>
      <c r="DRQ25" s="284"/>
      <c r="DRR25" s="284"/>
      <c r="DRS25" s="284"/>
      <c r="DRT25" s="284"/>
      <c r="DRU25" s="284"/>
      <c r="DRV25" s="284"/>
      <c r="DRW25" s="284"/>
      <c r="DRX25" s="284"/>
      <c r="DRY25" s="284"/>
      <c r="DRZ25" s="284"/>
      <c r="DSA25" s="284"/>
      <c r="DSB25" s="284"/>
      <c r="DSC25" s="284"/>
      <c r="DSD25" s="284"/>
      <c r="DSE25" s="284"/>
      <c r="DSF25" s="284"/>
      <c r="DSG25" s="284"/>
      <c r="DSH25" s="284"/>
      <c r="DSI25" s="284"/>
      <c r="DSJ25" s="284"/>
      <c r="DSK25" s="284"/>
      <c r="DSL25" s="284"/>
      <c r="DSM25" s="284"/>
      <c r="DSN25" s="284"/>
      <c r="DSO25" s="284"/>
      <c r="DSP25" s="284"/>
      <c r="DSQ25" s="284"/>
      <c r="DSR25" s="284"/>
      <c r="DSS25" s="284"/>
      <c r="DST25" s="284"/>
      <c r="DSU25" s="284"/>
      <c r="DSV25" s="284"/>
      <c r="DSW25" s="284"/>
      <c r="DSX25" s="284"/>
      <c r="DSY25" s="284"/>
      <c r="DSZ25" s="284"/>
      <c r="DTA25" s="284"/>
      <c r="DTB25" s="284"/>
      <c r="DTC25" s="284"/>
      <c r="DTD25" s="284"/>
      <c r="DTE25" s="284"/>
      <c r="DTF25" s="284"/>
      <c r="DTG25" s="284"/>
      <c r="DTH25" s="284"/>
      <c r="DTI25" s="284"/>
      <c r="DTJ25" s="284"/>
      <c r="DTK25" s="284"/>
      <c r="DTL25" s="284"/>
      <c r="DTM25" s="284"/>
      <c r="DTN25" s="284"/>
      <c r="DTO25" s="284"/>
      <c r="DTP25" s="284"/>
      <c r="DTQ25" s="284"/>
      <c r="DTR25" s="284"/>
      <c r="DTS25" s="284"/>
      <c r="DTT25" s="284"/>
      <c r="DTU25" s="284"/>
      <c r="DTV25" s="284"/>
      <c r="DTW25" s="284"/>
      <c r="DTX25" s="284"/>
      <c r="DTY25" s="284"/>
      <c r="DTZ25" s="284"/>
      <c r="DUA25" s="284"/>
      <c r="DUB25" s="284"/>
      <c r="DUC25" s="284"/>
      <c r="DUD25" s="284"/>
      <c r="DUE25" s="284"/>
      <c r="DUF25" s="284"/>
      <c r="DUG25" s="284"/>
      <c r="DUH25" s="284"/>
      <c r="DUI25" s="284"/>
      <c r="DUJ25" s="284"/>
      <c r="DUK25" s="284"/>
      <c r="DUL25" s="284"/>
      <c r="DUM25" s="284"/>
      <c r="DUN25" s="284"/>
      <c r="DUO25" s="284"/>
      <c r="DUP25" s="284"/>
      <c r="DUQ25" s="284"/>
      <c r="DUR25" s="284"/>
      <c r="DUS25" s="284"/>
      <c r="DUT25" s="284"/>
      <c r="DUU25" s="284"/>
      <c r="DUV25" s="284"/>
      <c r="DUW25" s="284"/>
      <c r="DUX25" s="284"/>
      <c r="DUY25" s="284"/>
      <c r="DUZ25" s="284"/>
      <c r="DVA25" s="284"/>
      <c r="DVB25" s="284"/>
      <c r="DVC25" s="284"/>
      <c r="DVD25" s="284"/>
      <c r="DVE25" s="284"/>
      <c r="DVF25" s="284"/>
      <c r="DVG25" s="284"/>
      <c r="DVH25" s="284"/>
      <c r="DVI25" s="284"/>
      <c r="DVJ25" s="284"/>
      <c r="DVK25" s="284"/>
      <c r="DVL25" s="284"/>
      <c r="DVM25" s="284"/>
      <c r="DVN25" s="284"/>
      <c r="DVO25" s="284"/>
      <c r="DVP25" s="284"/>
      <c r="DVQ25" s="284"/>
      <c r="DVR25" s="284"/>
      <c r="DVS25" s="284"/>
      <c r="DVT25" s="284"/>
      <c r="DVU25" s="284"/>
      <c r="DVV25" s="284"/>
      <c r="DVW25" s="284"/>
      <c r="DVX25" s="284"/>
      <c r="DVY25" s="284"/>
      <c r="DVZ25" s="284"/>
      <c r="DWA25" s="284"/>
      <c r="DWB25" s="284"/>
      <c r="DWC25" s="284"/>
      <c r="DWD25" s="284"/>
      <c r="DWE25" s="284"/>
      <c r="DWF25" s="284"/>
      <c r="DWG25" s="284"/>
      <c r="DWH25" s="284"/>
      <c r="DWI25" s="284"/>
      <c r="DWJ25" s="284"/>
      <c r="DWK25" s="284"/>
      <c r="DWL25" s="284"/>
      <c r="DWM25" s="284"/>
      <c r="DWN25" s="284"/>
      <c r="DWO25" s="284"/>
      <c r="DWP25" s="284"/>
      <c r="DWQ25" s="284"/>
      <c r="DWR25" s="284"/>
      <c r="DWS25" s="284"/>
      <c r="DWT25" s="284"/>
      <c r="DWU25" s="284"/>
      <c r="DWV25" s="284"/>
      <c r="DWW25" s="284"/>
      <c r="DWX25" s="284"/>
      <c r="DWY25" s="284"/>
      <c r="DWZ25" s="284"/>
      <c r="DXA25" s="284"/>
      <c r="DXB25" s="284"/>
      <c r="DXC25" s="284"/>
      <c r="DXD25" s="284"/>
      <c r="DXE25" s="284"/>
      <c r="DXF25" s="284"/>
      <c r="DXG25" s="284"/>
      <c r="DXH25" s="284"/>
      <c r="DXI25" s="284"/>
      <c r="DXJ25" s="284"/>
      <c r="DXK25" s="284"/>
      <c r="DXL25" s="284"/>
      <c r="DXM25" s="284"/>
      <c r="DXN25" s="284"/>
      <c r="DXO25" s="284"/>
      <c r="DXP25" s="284"/>
      <c r="DXQ25" s="284"/>
      <c r="DXR25" s="284"/>
      <c r="DXS25" s="284"/>
      <c r="DXT25" s="284"/>
      <c r="DXU25" s="284"/>
      <c r="DXV25" s="284"/>
      <c r="DXW25" s="284"/>
      <c r="DXX25" s="284"/>
      <c r="DXY25" s="284"/>
      <c r="DXZ25" s="284"/>
      <c r="DYA25" s="284"/>
      <c r="DYB25" s="284"/>
      <c r="DYC25" s="284"/>
      <c r="DYD25" s="284"/>
      <c r="DYE25" s="284"/>
      <c r="DYF25" s="284"/>
      <c r="DYG25" s="284"/>
      <c r="DYH25" s="284"/>
      <c r="DYI25" s="284"/>
      <c r="DYJ25" s="284"/>
      <c r="DYK25" s="284"/>
      <c r="DYL25" s="284"/>
      <c r="DYM25" s="284"/>
      <c r="DYN25" s="284"/>
      <c r="DYO25" s="284"/>
      <c r="DYP25" s="284"/>
      <c r="DYQ25" s="284"/>
      <c r="DYR25" s="284"/>
      <c r="DYS25" s="284"/>
      <c r="DYT25" s="284"/>
      <c r="DYU25" s="284"/>
      <c r="DYV25" s="284"/>
      <c r="DYW25" s="284"/>
      <c r="DYX25" s="284"/>
      <c r="DYY25" s="284"/>
      <c r="DYZ25" s="284"/>
      <c r="DZA25" s="284"/>
      <c r="DZB25" s="284"/>
      <c r="DZC25" s="284"/>
      <c r="DZD25" s="284"/>
      <c r="DZE25" s="284"/>
      <c r="DZF25" s="284"/>
      <c r="DZG25" s="284"/>
      <c r="DZH25" s="284"/>
      <c r="DZI25" s="284"/>
      <c r="DZJ25" s="284"/>
      <c r="DZK25" s="284"/>
      <c r="DZL25" s="284"/>
      <c r="DZM25" s="284"/>
      <c r="DZN25" s="284"/>
      <c r="DZO25" s="284"/>
      <c r="DZP25" s="284"/>
      <c r="DZQ25" s="284"/>
      <c r="DZR25" s="284"/>
      <c r="DZS25" s="284"/>
      <c r="DZT25" s="284"/>
      <c r="DZU25" s="284"/>
      <c r="DZV25" s="284"/>
      <c r="DZW25" s="284"/>
      <c r="DZX25" s="284"/>
      <c r="DZY25" s="284"/>
      <c r="DZZ25" s="284"/>
      <c r="EAA25" s="284"/>
      <c r="EAB25" s="284"/>
      <c r="EAC25" s="284"/>
      <c r="EAD25" s="284"/>
      <c r="EAE25" s="284"/>
      <c r="EAF25" s="284"/>
      <c r="EAG25" s="284"/>
      <c r="EAH25" s="284"/>
      <c r="EAI25" s="284"/>
      <c r="EAJ25" s="284"/>
      <c r="EAK25" s="284"/>
      <c r="EAL25" s="284"/>
      <c r="EAM25" s="284"/>
      <c r="EAN25" s="284"/>
      <c r="EAO25" s="284"/>
      <c r="EAP25" s="284"/>
      <c r="EAQ25" s="284"/>
      <c r="EAR25" s="284"/>
      <c r="EAS25" s="284"/>
      <c r="EAT25" s="284"/>
      <c r="EAU25" s="284"/>
      <c r="EAV25" s="284"/>
      <c r="EAW25" s="284"/>
      <c r="EAX25" s="284"/>
      <c r="EAY25" s="284"/>
      <c r="EAZ25" s="284"/>
      <c r="EBA25" s="284"/>
      <c r="EBB25" s="284"/>
      <c r="EBC25" s="284"/>
      <c r="EBD25" s="284"/>
      <c r="EBE25" s="284"/>
      <c r="EBF25" s="284"/>
      <c r="EBG25" s="284"/>
      <c r="EBH25" s="284"/>
      <c r="EBI25" s="284"/>
      <c r="EBJ25" s="284"/>
      <c r="EBK25" s="284"/>
      <c r="EBL25" s="284"/>
      <c r="EBM25" s="284"/>
      <c r="EBN25" s="284"/>
      <c r="EBO25" s="284"/>
      <c r="EBP25" s="284"/>
      <c r="EBQ25" s="284"/>
      <c r="EBR25" s="284"/>
      <c r="EBS25" s="284"/>
      <c r="EBT25" s="284"/>
      <c r="EBU25" s="284"/>
      <c r="EBV25" s="284"/>
      <c r="EBW25" s="284"/>
      <c r="EBX25" s="284"/>
      <c r="EBY25" s="284"/>
      <c r="EBZ25" s="284"/>
      <c r="ECA25" s="284"/>
      <c r="ECB25" s="284"/>
      <c r="ECC25" s="284"/>
      <c r="ECD25" s="284"/>
      <c r="ECE25" s="284"/>
      <c r="ECF25" s="284"/>
      <c r="ECG25" s="284"/>
      <c r="ECH25" s="284"/>
      <c r="ECI25" s="284"/>
      <c r="ECJ25" s="284"/>
      <c r="ECK25" s="284"/>
      <c r="ECL25" s="284"/>
      <c r="ECM25" s="284"/>
      <c r="ECN25" s="284"/>
      <c r="ECO25" s="284"/>
      <c r="ECP25" s="284"/>
      <c r="ECQ25" s="284"/>
      <c r="ECR25" s="284"/>
      <c r="ECS25" s="284"/>
      <c r="ECT25" s="284"/>
      <c r="ECU25" s="284"/>
      <c r="ECV25" s="284"/>
      <c r="ECW25" s="284"/>
      <c r="ECX25" s="284"/>
      <c r="ECY25" s="284"/>
      <c r="ECZ25" s="284"/>
      <c r="EDA25" s="284"/>
      <c r="EDB25" s="284"/>
      <c r="EDC25" s="284"/>
      <c r="EDD25" s="284"/>
      <c r="EDE25" s="284"/>
      <c r="EDF25" s="284"/>
      <c r="EDG25" s="284"/>
      <c r="EDH25" s="284"/>
      <c r="EDI25" s="284"/>
      <c r="EDJ25" s="284"/>
      <c r="EDK25" s="284"/>
      <c r="EDL25" s="284"/>
      <c r="EDM25" s="284"/>
      <c r="EDN25" s="284"/>
      <c r="EDO25" s="284"/>
      <c r="EDP25" s="284"/>
      <c r="EDQ25" s="284"/>
      <c r="EDR25" s="284"/>
      <c r="EDS25" s="284"/>
      <c r="EDT25" s="284"/>
      <c r="EDU25" s="284"/>
      <c r="EDV25" s="284"/>
      <c r="EDW25" s="284"/>
      <c r="EDX25" s="284"/>
      <c r="EDY25" s="284"/>
      <c r="EDZ25" s="284"/>
      <c r="EEA25" s="284"/>
      <c r="EEB25" s="284"/>
      <c r="EEC25" s="284"/>
      <c r="EED25" s="284"/>
      <c r="EEE25" s="284"/>
      <c r="EEF25" s="284"/>
      <c r="EEG25" s="284"/>
      <c r="EEH25" s="284"/>
      <c r="EEI25" s="284"/>
      <c r="EEJ25" s="284"/>
      <c r="EEK25" s="284"/>
      <c r="EEL25" s="284"/>
      <c r="EEM25" s="284"/>
      <c r="EEN25" s="284"/>
      <c r="EEO25" s="284"/>
      <c r="EEP25" s="284"/>
      <c r="EEQ25" s="284"/>
      <c r="EER25" s="284"/>
      <c r="EES25" s="284"/>
      <c r="EET25" s="284"/>
      <c r="EEU25" s="284"/>
      <c r="EEV25" s="284"/>
      <c r="EEW25" s="284"/>
      <c r="EEX25" s="284"/>
      <c r="EEY25" s="284"/>
      <c r="EEZ25" s="284"/>
      <c r="EFA25" s="284"/>
      <c r="EFB25" s="284"/>
      <c r="EFC25" s="284"/>
      <c r="EFD25" s="284"/>
      <c r="EFE25" s="284"/>
      <c r="EFF25" s="284"/>
      <c r="EFG25" s="284"/>
      <c r="EFH25" s="284"/>
      <c r="EFI25" s="284"/>
      <c r="EFJ25" s="284"/>
      <c r="EFK25" s="284"/>
      <c r="EFL25" s="284"/>
      <c r="EFM25" s="284"/>
      <c r="EFN25" s="284"/>
      <c r="EFO25" s="284"/>
      <c r="EFP25" s="284"/>
      <c r="EFQ25" s="284"/>
      <c r="EFR25" s="284"/>
      <c r="EFS25" s="284"/>
      <c r="EFT25" s="284"/>
      <c r="EFU25" s="284"/>
      <c r="EFV25" s="284"/>
      <c r="EFW25" s="284"/>
      <c r="EFX25" s="284"/>
      <c r="EFY25" s="284"/>
      <c r="EFZ25" s="284"/>
      <c r="EGA25" s="284"/>
      <c r="EGB25" s="284"/>
      <c r="EGC25" s="284"/>
      <c r="EGD25" s="284"/>
      <c r="EGE25" s="284"/>
      <c r="EGF25" s="284"/>
      <c r="EGG25" s="284"/>
      <c r="EGH25" s="284"/>
      <c r="EGI25" s="284"/>
      <c r="EGJ25" s="284"/>
      <c r="EGK25" s="284"/>
      <c r="EGL25" s="284"/>
      <c r="EGM25" s="284"/>
      <c r="EGN25" s="284"/>
      <c r="EGO25" s="284"/>
      <c r="EGP25" s="284"/>
      <c r="EGQ25" s="284"/>
      <c r="EGR25" s="284"/>
      <c r="EGS25" s="284"/>
      <c r="EGT25" s="284"/>
      <c r="EGU25" s="284"/>
      <c r="EGV25" s="284"/>
      <c r="EGW25" s="284"/>
      <c r="EGX25" s="284"/>
      <c r="EGY25" s="284"/>
      <c r="EGZ25" s="284"/>
      <c r="EHA25" s="284"/>
      <c r="EHB25" s="284"/>
      <c r="EHC25" s="284"/>
      <c r="EHD25" s="284"/>
      <c r="EHE25" s="284"/>
      <c r="EHF25" s="284"/>
      <c r="EHG25" s="284"/>
      <c r="EHH25" s="284"/>
      <c r="EHI25" s="284"/>
      <c r="EHJ25" s="284"/>
      <c r="EHK25" s="284"/>
      <c r="EHL25" s="284"/>
      <c r="EHM25" s="284"/>
      <c r="EHN25" s="284"/>
      <c r="EHO25" s="284"/>
      <c r="EHP25" s="284"/>
      <c r="EHQ25" s="284"/>
      <c r="EHR25" s="284"/>
      <c r="EHS25" s="284"/>
      <c r="EHT25" s="284"/>
      <c r="EHU25" s="284"/>
      <c r="EHV25" s="284"/>
      <c r="EHW25" s="284"/>
      <c r="EHX25" s="284"/>
      <c r="EHY25" s="284"/>
      <c r="EHZ25" s="284"/>
      <c r="EIA25" s="284"/>
      <c r="EIB25" s="284"/>
      <c r="EIC25" s="284"/>
      <c r="EID25" s="284"/>
      <c r="EIE25" s="284"/>
      <c r="EIF25" s="284"/>
      <c r="EIG25" s="284"/>
      <c r="EIH25" s="284"/>
      <c r="EII25" s="284"/>
      <c r="EIJ25" s="284"/>
      <c r="EIK25" s="284"/>
      <c r="EIL25" s="284"/>
      <c r="EIM25" s="284"/>
      <c r="EIN25" s="284"/>
      <c r="EIO25" s="284"/>
      <c r="EIP25" s="284"/>
      <c r="EIQ25" s="284"/>
      <c r="EIR25" s="284"/>
      <c r="EIS25" s="284"/>
      <c r="EIT25" s="284"/>
      <c r="EIU25" s="284"/>
      <c r="EIV25" s="284"/>
      <c r="EIW25" s="284"/>
      <c r="EIX25" s="284"/>
      <c r="EIY25" s="284"/>
      <c r="EIZ25" s="284"/>
      <c r="EJA25" s="284"/>
      <c r="EJB25" s="284"/>
      <c r="EJC25" s="284"/>
      <c r="EJD25" s="284"/>
      <c r="EJE25" s="284"/>
      <c r="EJF25" s="284"/>
      <c r="EJG25" s="284"/>
      <c r="EJH25" s="284"/>
      <c r="EJI25" s="284"/>
      <c r="EJJ25" s="284"/>
      <c r="EJK25" s="284"/>
      <c r="EJL25" s="284"/>
      <c r="EJM25" s="284"/>
      <c r="EJN25" s="284"/>
      <c r="EJO25" s="284"/>
      <c r="EJP25" s="284"/>
      <c r="EJQ25" s="284"/>
      <c r="EJR25" s="284"/>
      <c r="EJS25" s="284"/>
      <c r="EJT25" s="284"/>
      <c r="EJU25" s="284"/>
      <c r="EJV25" s="284"/>
      <c r="EJW25" s="284"/>
      <c r="EJX25" s="284"/>
      <c r="EJY25" s="284"/>
      <c r="EJZ25" s="284"/>
      <c r="EKA25" s="284"/>
      <c r="EKB25" s="284"/>
      <c r="EKC25" s="284"/>
      <c r="EKD25" s="284"/>
      <c r="EKE25" s="284"/>
      <c r="EKF25" s="284"/>
      <c r="EKG25" s="284"/>
      <c r="EKH25" s="284"/>
      <c r="EKI25" s="284"/>
      <c r="EKJ25" s="284"/>
      <c r="EKK25" s="284"/>
      <c r="EKL25" s="284"/>
      <c r="EKM25" s="284"/>
      <c r="EKN25" s="284"/>
      <c r="EKO25" s="284"/>
      <c r="EKP25" s="284"/>
      <c r="EKQ25" s="284"/>
      <c r="EKR25" s="284"/>
      <c r="EKS25" s="284"/>
      <c r="EKT25" s="284"/>
      <c r="EKU25" s="284"/>
      <c r="EKV25" s="284"/>
      <c r="EKW25" s="284"/>
      <c r="EKX25" s="284"/>
      <c r="EKY25" s="284"/>
      <c r="EKZ25" s="284"/>
      <c r="ELA25" s="284"/>
      <c r="ELB25" s="284"/>
      <c r="ELC25" s="284"/>
      <c r="ELD25" s="284"/>
      <c r="ELE25" s="284"/>
      <c r="ELF25" s="284"/>
      <c r="ELG25" s="284"/>
      <c r="ELH25" s="284"/>
      <c r="ELI25" s="284"/>
      <c r="ELJ25" s="284"/>
      <c r="ELK25" s="284"/>
      <c r="ELL25" s="284"/>
      <c r="ELM25" s="284"/>
      <c r="ELN25" s="284"/>
      <c r="ELO25" s="284"/>
      <c r="ELP25" s="284"/>
      <c r="ELQ25" s="284"/>
      <c r="ELR25" s="284"/>
      <c r="ELS25" s="284"/>
      <c r="ELT25" s="284"/>
      <c r="ELU25" s="284"/>
      <c r="ELV25" s="284"/>
      <c r="ELW25" s="284"/>
      <c r="ELX25" s="284"/>
      <c r="ELY25" s="284"/>
      <c r="ELZ25" s="284"/>
      <c r="EMA25" s="284"/>
      <c r="EMB25" s="284"/>
      <c r="EMC25" s="284"/>
      <c r="EMD25" s="284"/>
      <c r="EME25" s="284"/>
      <c r="EMF25" s="284"/>
      <c r="EMG25" s="284"/>
      <c r="EMH25" s="284"/>
      <c r="EMI25" s="284"/>
      <c r="EMJ25" s="284"/>
      <c r="EMK25" s="284"/>
      <c r="EML25" s="284"/>
      <c r="EMM25" s="284"/>
      <c r="EMN25" s="284"/>
      <c r="EMO25" s="284"/>
      <c r="EMP25" s="284"/>
      <c r="EMQ25" s="284"/>
      <c r="EMR25" s="284"/>
      <c r="EMS25" s="284"/>
      <c r="EMT25" s="284"/>
      <c r="EMU25" s="284"/>
      <c r="EMV25" s="284"/>
      <c r="EMW25" s="284"/>
      <c r="EMX25" s="284"/>
      <c r="EMY25" s="284"/>
      <c r="EMZ25" s="284"/>
      <c r="ENA25" s="284"/>
      <c r="ENB25" s="284"/>
      <c r="ENC25" s="284"/>
      <c r="END25" s="284"/>
      <c r="ENE25" s="284"/>
      <c r="ENF25" s="284"/>
      <c r="ENG25" s="284"/>
      <c r="ENH25" s="284"/>
      <c r="ENI25" s="284"/>
      <c r="ENJ25" s="284"/>
      <c r="ENK25" s="284"/>
      <c r="ENL25" s="284"/>
      <c r="ENM25" s="284"/>
      <c r="ENN25" s="284"/>
      <c r="ENO25" s="284"/>
      <c r="ENP25" s="284"/>
      <c r="ENQ25" s="284"/>
      <c r="ENR25" s="284"/>
      <c r="ENS25" s="284"/>
      <c r="ENT25" s="284"/>
      <c r="ENU25" s="284"/>
      <c r="ENV25" s="284"/>
      <c r="ENW25" s="284"/>
      <c r="ENX25" s="284"/>
      <c r="ENY25" s="284"/>
      <c r="ENZ25" s="284"/>
      <c r="EOA25" s="284"/>
      <c r="EOB25" s="284"/>
      <c r="EOC25" s="284"/>
      <c r="EOD25" s="284"/>
      <c r="EOE25" s="284"/>
      <c r="EOF25" s="284"/>
      <c r="EOG25" s="284"/>
      <c r="EOH25" s="284"/>
      <c r="EOI25" s="284"/>
      <c r="EOJ25" s="284"/>
      <c r="EOK25" s="284"/>
      <c r="EOL25" s="284"/>
      <c r="EOM25" s="284"/>
      <c r="EON25" s="284"/>
      <c r="EOO25" s="284"/>
      <c r="EOP25" s="284"/>
      <c r="EOQ25" s="284"/>
      <c r="EOR25" s="284"/>
      <c r="EOS25" s="284"/>
      <c r="EOT25" s="284"/>
      <c r="EOU25" s="284"/>
      <c r="EOV25" s="284"/>
      <c r="EOW25" s="284"/>
      <c r="EOX25" s="284"/>
      <c r="EOY25" s="284"/>
      <c r="EOZ25" s="284"/>
      <c r="EPA25" s="284"/>
      <c r="EPB25" s="284"/>
      <c r="EPC25" s="284"/>
      <c r="EPD25" s="284"/>
      <c r="EPE25" s="284"/>
      <c r="EPF25" s="284"/>
      <c r="EPG25" s="284"/>
      <c r="EPH25" s="284"/>
      <c r="EPI25" s="284"/>
      <c r="EPJ25" s="284"/>
      <c r="EPK25" s="284"/>
      <c r="EPL25" s="284"/>
      <c r="EPM25" s="284"/>
      <c r="EPN25" s="284"/>
      <c r="EPO25" s="284"/>
      <c r="EPP25" s="284"/>
      <c r="EPQ25" s="284"/>
      <c r="EPR25" s="284"/>
      <c r="EPS25" s="284"/>
      <c r="EPT25" s="284"/>
      <c r="EPU25" s="284"/>
      <c r="EPV25" s="284"/>
      <c r="EPW25" s="284"/>
      <c r="EPX25" s="284"/>
      <c r="EPY25" s="284"/>
      <c r="EPZ25" s="284"/>
      <c r="EQA25" s="284"/>
      <c r="EQB25" s="284"/>
      <c r="EQC25" s="284"/>
      <c r="EQD25" s="284"/>
      <c r="EQE25" s="284"/>
      <c r="EQF25" s="284"/>
      <c r="EQG25" s="284"/>
      <c r="EQH25" s="284"/>
      <c r="EQI25" s="284"/>
      <c r="EQJ25" s="284"/>
      <c r="EQK25" s="284"/>
      <c r="EQL25" s="284"/>
      <c r="EQM25" s="284"/>
      <c r="EQN25" s="284"/>
      <c r="EQO25" s="284"/>
      <c r="EQP25" s="284"/>
      <c r="EQQ25" s="284"/>
      <c r="EQR25" s="284"/>
      <c r="EQS25" s="284"/>
      <c r="EQT25" s="284"/>
      <c r="EQU25" s="284"/>
      <c r="EQV25" s="284"/>
      <c r="EQW25" s="284"/>
      <c r="EQX25" s="284"/>
      <c r="EQY25" s="284"/>
      <c r="EQZ25" s="284"/>
      <c r="ERA25" s="284"/>
      <c r="ERB25" s="284"/>
      <c r="ERC25" s="284"/>
      <c r="ERD25" s="284"/>
      <c r="ERE25" s="284"/>
      <c r="ERF25" s="284"/>
      <c r="ERG25" s="284"/>
      <c r="ERH25" s="284"/>
      <c r="ERI25" s="284"/>
      <c r="ERJ25" s="284"/>
      <c r="ERK25" s="284"/>
      <c r="ERL25" s="284"/>
      <c r="ERM25" s="284"/>
      <c r="ERN25" s="284"/>
      <c r="ERO25" s="284"/>
      <c r="ERP25" s="284"/>
      <c r="ERQ25" s="284"/>
      <c r="ERR25" s="284"/>
      <c r="ERS25" s="284"/>
      <c r="ERT25" s="284"/>
      <c r="ERU25" s="284"/>
      <c r="ERV25" s="284"/>
      <c r="ERW25" s="284"/>
      <c r="ERX25" s="284"/>
      <c r="ERY25" s="284"/>
      <c r="ERZ25" s="284"/>
      <c r="ESA25" s="284"/>
      <c r="ESB25" s="284"/>
      <c r="ESC25" s="284"/>
      <c r="ESD25" s="284"/>
      <c r="ESE25" s="284"/>
      <c r="ESF25" s="284"/>
      <c r="ESG25" s="284"/>
      <c r="ESH25" s="284"/>
      <c r="ESI25" s="284"/>
      <c r="ESJ25" s="284"/>
      <c r="ESK25" s="284"/>
      <c r="ESL25" s="284"/>
      <c r="ESM25" s="284"/>
      <c r="ESN25" s="284"/>
      <c r="ESO25" s="284"/>
      <c r="ESP25" s="284"/>
      <c r="ESQ25" s="284"/>
      <c r="ESR25" s="284"/>
      <c r="ESS25" s="284"/>
      <c r="EST25" s="284"/>
      <c r="ESU25" s="284"/>
      <c r="ESV25" s="284"/>
      <c r="ESW25" s="284"/>
      <c r="ESX25" s="284"/>
      <c r="ESY25" s="284"/>
      <c r="ESZ25" s="284"/>
      <c r="ETA25" s="284"/>
      <c r="ETB25" s="284"/>
      <c r="ETC25" s="284"/>
      <c r="ETD25" s="284"/>
      <c r="ETE25" s="284"/>
      <c r="ETF25" s="284"/>
      <c r="ETG25" s="284"/>
      <c r="ETH25" s="284"/>
      <c r="ETI25" s="284"/>
      <c r="ETJ25" s="284"/>
      <c r="ETK25" s="284"/>
      <c r="ETL25" s="284"/>
      <c r="ETM25" s="284"/>
      <c r="ETN25" s="284"/>
      <c r="ETO25" s="284"/>
      <c r="ETP25" s="284"/>
      <c r="ETQ25" s="284"/>
      <c r="ETR25" s="284"/>
      <c r="ETS25" s="284"/>
      <c r="ETT25" s="284"/>
      <c r="ETU25" s="284"/>
      <c r="ETV25" s="284"/>
      <c r="ETW25" s="284"/>
      <c r="ETX25" s="284"/>
      <c r="ETY25" s="284"/>
      <c r="ETZ25" s="284"/>
      <c r="EUA25" s="284"/>
      <c r="EUB25" s="284"/>
      <c r="EUC25" s="284"/>
      <c r="EUD25" s="284"/>
      <c r="EUE25" s="284"/>
      <c r="EUF25" s="284"/>
      <c r="EUG25" s="284"/>
      <c r="EUH25" s="284"/>
      <c r="EUI25" s="284"/>
      <c r="EUJ25" s="284"/>
      <c r="EUK25" s="284"/>
      <c r="EUL25" s="284"/>
      <c r="EUM25" s="284"/>
      <c r="EUN25" s="284"/>
      <c r="EUO25" s="284"/>
      <c r="EUP25" s="284"/>
      <c r="EUQ25" s="284"/>
      <c r="EUR25" s="284"/>
      <c r="EUS25" s="284"/>
      <c r="EUT25" s="284"/>
      <c r="EUU25" s="284"/>
      <c r="EUV25" s="284"/>
      <c r="EUW25" s="284"/>
      <c r="EUX25" s="284"/>
      <c r="EUY25" s="284"/>
      <c r="EUZ25" s="284"/>
      <c r="EVA25" s="284"/>
      <c r="EVB25" s="284"/>
      <c r="EVC25" s="284"/>
      <c r="EVD25" s="284"/>
      <c r="EVE25" s="284"/>
      <c r="EVF25" s="284"/>
      <c r="EVG25" s="284"/>
      <c r="EVH25" s="284"/>
      <c r="EVI25" s="284"/>
      <c r="EVJ25" s="284"/>
      <c r="EVK25" s="284"/>
      <c r="EVL25" s="284"/>
      <c r="EVM25" s="284"/>
      <c r="EVN25" s="284"/>
      <c r="EVO25" s="284"/>
      <c r="EVP25" s="284"/>
      <c r="EVQ25" s="284"/>
      <c r="EVR25" s="284"/>
      <c r="EVS25" s="284"/>
      <c r="EVT25" s="284"/>
      <c r="EVU25" s="284"/>
      <c r="EVV25" s="284"/>
      <c r="EVW25" s="284"/>
      <c r="EVX25" s="284"/>
      <c r="EVY25" s="284"/>
      <c r="EVZ25" s="284"/>
      <c r="EWA25" s="284"/>
      <c r="EWB25" s="284"/>
      <c r="EWC25" s="284"/>
      <c r="EWD25" s="284"/>
      <c r="EWE25" s="284"/>
      <c r="EWF25" s="284"/>
      <c r="EWG25" s="284"/>
      <c r="EWH25" s="284"/>
      <c r="EWI25" s="284"/>
      <c r="EWJ25" s="284"/>
      <c r="EWK25" s="284"/>
      <c r="EWL25" s="284"/>
      <c r="EWM25" s="284"/>
      <c r="EWN25" s="284"/>
      <c r="EWO25" s="284"/>
      <c r="EWP25" s="284"/>
      <c r="EWQ25" s="284"/>
      <c r="EWR25" s="284"/>
      <c r="EWS25" s="284"/>
      <c r="EWT25" s="284"/>
      <c r="EWU25" s="284"/>
      <c r="EWV25" s="284"/>
      <c r="EWW25" s="284"/>
      <c r="EWX25" s="284"/>
      <c r="EWY25" s="284"/>
      <c r="EWZ25" s="284"/>
      <c r="EXA25" s="284"/>
      <c r="EXB25" s="284"/>
      <c r="EXC25" s="284"/>
      <c r="EXD25" s="284"/>
      <c r="EXE25" s="284"/>
      <c r="EXF25" s="284"/>
      <c r="EXG25" s="284"/>
      <c r="EXH25" s="284"/>
      <c r="EXI25" s="284"/>
      <c r="EXJ25" s="284"/>
      <c r="EXK25" s="284"/>
      <c r="EXL25" s="284"/>
      <c r="EXM25" s="284"/>
      <c r="EXN25" s="284"/>
      <c r="EXO25" s="284"/>
      <c r="EXP25" s="284"/>
      <c r="EXQ25" s="284"/>
      <c r="EXR25" s="284"/>
      <c r="EXS25" s="284"/>
      <c r="EXT25" s="284"/>
      <c r="EXU25" s="284"/>
      <c r="EXV25" s="284"/>
      <c r="EXW25" s="284"/>
      <c r="EXX25" s="284"/>
      <c r="EXY25" s="284"/>
      <c r="EXZ25" s="284"/>
      <c r="EYA25" s="284"/>
      <c r="EYB25" s="284"/>
      <c r="EYC25" s="284"/>
      <c r="EYD25" s="284"/>
      <c r="EYE25" s="284"/>
      <c r="EYF25" s="284"/>
      <c r="EYG25" s="284"/>
      <c r="EYH25" s="284"/>
      <c r="EYI25" s="284"/>
      <c r="EYJ25" s="284"/>
      <c r="EYK25" s="284"/>
      <c r="EYL25" s="284"/>
      <c r="EYM25" s="284"/>
      <c r="EYN25" s="284"/>
      <c r="EYO25" s="284"/>
      <c r="EYP25" s="284"/>
      <c r="EYQ25" s="284"/>
      <c r="EYR25" s="284"/>
      <c r="EYS25" s="284"/>
      <c r="EYT25" s="284"/>
      <c r="EYU25" s="284"/>
      <c r="EYV25" s="284"/>
      <c r="EYW25" s="284"/>
      <c r="EYX25" s="284"/>
      <c r="EYY25" s="284"/>
      <c r="EYZ25" s="284"/>
      <c r="EZA25" s="284"/>
      <c r="EZB25" s="284"/>
      <c r="EZC25" s="284"/>
      <c r="EZD25" s="284"/>
      <c r="EZE25" s="284"/>
      <c r="EZF25" s="284"/>
      <c r="EZG25" s="284"/>
      <c r="EZH25" s="284"/>
      <c r="EZI25" s="284"/>
      <c r="EZJ25" s="284"/>
      <c r="EZK25" s="284"/>
      <c r="EZL25" s="284"/>
      <c r="EZM25" s="284"/>
      <c r="EZN25" s="284"/>
      <c r="EZO25" s="284"/>
      <c r="EZP25" s="284"/>
      <c r="EZQ25" s="284"/>
      <c r="EZR25" s="284"/>
      <c r="EZS25" s="284"/>
      <c r="EZT25" s="284"/>
      <c r="EZU25" s="284"/>
      <c r="EZV25" s="284"/>
      <c r="EZW25" s="284"/>
      <c r="EZX25" s="284"/>
      <c r="EZY25" s="284"/>
      <c r="EZZ25" s="284"/>
      <c r="FAA25" s="284"/>
      <c r="FAB25" s="284"/>
      <c r="FAC25" s="284"/>
      <c r="FAD25" s="284"/>
      <c r="FAE25" s="284"/>
      <c r="FAF25" s="284"/>
      <c r="FAG25" s="284"/>
      <c r="FAH25" s="284"/>
      <c r="FAI25" s="284"/>
      <c r="FAJ25" s="284"/>
      <c r="FAK25" s="284"/>
      <c r="FAL25" s="284"/>
      <c r="FAM25" s="284"/>
      <c r="FAN25" s="284"/>
      <c r="FAO25" s="284"/>
      <c r="FAP25" s="284"/>
      <c r="FAQ25" s="284"/>
      <c r="FAR25" s="284"/>
      <c r="FAS25" s="284"/>
      <c r="FAT25" s="284"/>
      <c r="FAU25" s="284"/>
      <c r="FAV25" s="284"/>
      <c r="FAW25" s="284"/>
      <c r="FAX25" s="284"/>
      <c r="FAY25" s="284"/>
      <c r="FAZ25" s="284"/>
      <c r="FBA25" s="284"/>
      <c r="FBB25" s="284"/>
      <c r="FBC25" s="284"/>
      <c r="FBD25" s="284"/>
      <c r="FBE25" s="284"/>
      <c r="FBF25" s="284"/>
      <c r="FBG25" s="284"/>
      <c r="FBH25" s="284"/>
      <c r="FBI25" s="284"/>
      <c r="FBJ25" s="284"/>
      <c r="FBK25" s="284"/>
      <c r="FBL25" s="284"/>
      <c r="FBM25" s="284"/>
      <c r="FBN25" s="284"/>
      <c r="FBO25" s="284"/>
      <c r="FBP25" s="284"/>
      <c r="FBQ25" s="284"/>
      <c r="FBR25" s="284"/>
      <c r="FBS25" s="284"/>
      <c r="FBT25" s="284"/>
      <c r="FBU25" s="284"/>
      <c r="FBV25" s="284"/>
      <c r="FBW25" s="284"/>
      <c r="FBX25" s="284"/>
      <c r="FBY25" s="284"/>
      <c r="FBZ25" s="284"/>
      <c r="FCA25" s="284"/>
      <c r="FCB25" s="284"/>
      <c r="FCC25" s="284"/>
      <c r="FCD25" s="284"/>
      <c r="FCE25" s="284"/>
      <c r="FCF25" s="284"/>
      <c r="FCG25" s="284"/>
      <c r="FCH25" s="284"/>
      <c r="FCI25" s="284"/>
      <c r="FCJ25" s="284"/>
      <c r="FCK25" s="284"/>
      <c r="FCL25" s="284"/>
      <c r="FCM25" s="284"/>
      <c r="FCN25" s="284"/>
      <c r="FCO25" s="284"/>
      <c r="FCP25" s="284"/>
      <c r="FCQ25" s="284"/>
      <c r="FCR25" s="284"/>
      <c r="FCS25" s="284"/>
      <c r="FCT25" s="284"/>
      <c r="FCU25" s="284"/>
      <c r="FCV25" s="284"/>
      <c r="FCW25" s="284"/>
      <c r="FCX25" s="284"/>
      <c r="FCY25" s="284"/>
      <c r="FCZ25" s="284"/>
      <c r="FDA25" s="284"/>
      <c r="FDB25" s="284"/>
      <c r="FDC25" s="284"/>
      <c r="FDD25" s="284"/>
      <c r="FDE25" s="284"/>
      <c r="FDF25" s="284"/>
      <c r="FDG25" s="284"/>
      <c r="FDH25" s="284"/>
      <c r="FDI25" s="284"/>
      <c r="FDJ25" s="284"/>
      <c r="FDK25" s="284"/>
      <c r="FDL25" s="284"/>
      <c r="FDM25" s="284"/>
      <c r="FDN25" s="284"/>
      <c r="FDO25" s="284"/>
      <c r="FDP25" s="284"/>
      <c r="FDQ25" s="284"/>
      <c r="FDR25" s="284"/>
      <c r="FDS25" s="284"/>
      <c r="FDT25" s="284"/>
      <c r="FDU25" s="284"/>
      <c r="FDV25" s="284"/>
      <c r="FDW25" s="284"/>
      <c r="FDX25" s="284"/>
      <c r="FDY25" s="284"/>
      <c r="FDZ25" s="284"/>
      <c r="FEA25" s="284"/>
      <c r="FEB25" s="284"/>
      <c r="FEC25" s="284"/>
      <c r="FED25" s="284"/>
      <c r="FEE25" s="284"/>
      <c r="FEF25" s="284"/>
      <c r="FEG25" s="284"/>
      <c r="FEH25" s="284"/>
      <c r="FEI25" s="284"/>
      <c r="FEJ25" s="284"/>
      <c r="FEK25" s="284"/>
      <c r="FEL25" s="284"/>
      <c r="FEM25" s="284"/>
      <c r="FEN25" s="284"/>
      <c r="FEO25" s="284"/>
      <c r="FEP25" s="284"/>
      <c r="FEQ25" s="284"/>
      <c r="FER25" s="284"/>
      <c r="FES25" s="284"/>
      <c r="FET25" s="284"/>
      <c r="FEU25" s="284"/>
      <c r="FEV25" s="284"/>
      <c r="FEW25" s="284"/>
      <c r="FEX25" s="284"/>
      <c r="FEY25" s="284"/>
      <c r="FEZ25" s="284"/>
      <c r="FFA25" s="284"/>
      <c r="FFB25" s="284"/>
      <c r="FFC25" s="284"/>
      <c r="FFD25" s="284"/>
      <c r="FFE25" s="284"/>
      <c r="FFF25" s="284"/>
      <c r="FFG25" s="284"/>
      <c r="FFH25" s="284"/>
      <c r="FFI25" s="284"/>
      <c r="FFJ25" s="284"/>
      <c r="FFK25" s="284"/>
      <c r="FFL25" s="284"/>
      <c r="FFM25" s="284"/>
      <c r="FFN25" s="284"/>
      <c r="FFO25" s="284"/>
      <c r="FFP25" s="284"/>
      <c r="FFQ25" s="284"/>
      <c r="FFR25" s="284"/>
      <c r="FFS25" s="284"/>
      <c r="FFT25" s="284"/>
      <c r="FFU25" s="284"/>
      <c r="FFV25" s="284"/>
      <c r="FFW25" s="284"/>
      <c r="FFX25" s="284"/>
      <c r="FFY25" s="284"/>
      <c r="FFZ25" s="284"/>
      <c r="FGA25" s="284"/>
      <c r="FGB25" s="284"/>
      <c r="FGC25" s="284"/>
      <c r="FGD25" s="284"/>
      <c r="FGE25" s="284"/>
      <c r="FGF25" s="284"/>
      <c r="FGG25" s="284"/>
      <c r="FGH25" s="284"/>
      <c r="FGI25" s="284"/>
      <c r="FGJ25" s="284"/>
      <c r="FGK25" s="284"/>
      <c r="FGL25" s="284"/>
      <c r="FGM25" s="284"/>
      <c r="FGN25" s="284"/>
      <c r="FGO25" s="284"/>
      <c r="FGP25" s="284"/>
      <c r="FGQ25" s="284"/>
      <c r="FGR25" s="284"/>
      <c r="FGS25" s="284"/>
      <c r="FGT25" s="284"/>
      <c r="FGU25" s="284"/>
      <c r="FGV25" s="284"/>
      <c r="FGW25" s="284"/>
      <c r="FGX25" s="284"/>
      <c r="FGY25" s="284"/>
      <c r="FGZ25" s="284"/>
      <c r="FHA25" s="284"/>
      <c r="FHB25" s="284"/>
      <c r="FHC25" s="284"/>
      <c r="FHD25" s="284"/>
      <c r="FHE25" s="284"/>
      <c r="FHF25" s="284"/>
      <c r="FHG25" s="284"/>
      <c r="FHH25" s="284"/>
      <c r="FHI25" s="284"/>
      <c r="FHJ25" s="284"/>
      <c r="FHK25" s="284"/>
      <c r="FHL25" s="284"/>
      <c r="FHM25" s="284"/>
      <c r="FHN25" s="284"/>
      <c r="FHO25" s="284"/>
      <c r="FHP25" s="284"/>
      <c r="FHQ25" s="284"/>
      <c r="FHR25" s="284"/>
      <c r="FHS25" s="284"/>
      <c r="FHT25" s="284"/>
      <c r="FHU25" s="284"/>
      <c r="FHV25" s="284"/>
      <c r="FHW25" s="284"/>
      <c r="FHX25" s="284"/>
      <c r="FHY25" s="284"/>
      <c r="FHZ25" s="284"/>
      <c r="FIA25" s="284"/>
      <c r="FIB25" s="284"/>
      <c r="FIC25" s="284"/>
      <c r="FID25" s="284"/>
      <c r="FIE25" s="284"/>
      <c r="FIF25" s="284"/>
      <c r="FIG25" s="284"/>
      <c r="FIH25" s="284"/>
      <c r="FII25" s="284"/>
      <c r="FIJ25" s="284"/>
      <c r="FIK25" s="284"/>
      <c r="FIL25" s="284"/>
      <c r="FIM25" s="284"/>
      <c r="FIN25" s="284"/>
      <c r="FIO25" s="284"/>
      <c r="FIP25" s="284"/>
      <c r="FIQ25" s="284"/>
      <c r="FIR25" s="284"/>
      <c r="FIS25" s="284"/>
      <c r="FIT25" s="284"/>
      <c r="FIU25" s="284"/>
      <c r="FIV25" s="284"/>
      <c r="FIW25" s="284"/>
      <c r="FIX25" s="284"/>
      <c r="FIY25" s="284"/>
      <c r="FIZ25" s="284"/>
      <c r="FJA25" s="284"/>
      <c r="FJB25" s="284"/>
      <c r="FJC25" s="284"/>
      <c r="FJD25" s="284"/>
      <c r="FJE25" s="284"/>
      <c r="FJF25" s="284"/>
      <c r="FJG25" s="284"/>
      <c r="FJH25" s="284"/>
      <c r="FJI25" s="284"/>
      <c r="FJJ25" s="284"/>
      <c r="FJK25" s="284"/>
      <c r="FJL25" s="284"/>
      <c r="FJM25" s="284"/>
      <c r="FJN25" s="284"/>
      <c r="FJO25" s="284"/>
      <c r="FJP25" s="284"/>
      <c r="FJQ25" s="284"/>
      <c r="FJR25" s="284"/>
      <c r="FJS25" s="284"/>
      <c r="FJT25" s="284"/>
      <c r="FJU25" s="284"/>
      <c r="FJV25" s="284"/>
      <c r="FJW25" s="284"/>
      <c r="FJX25" s="284"/>
      <c r="FJY25" s="284"/>
      <c r="FJZ25" s="284"/>
      <c r="FKA25" s="284"/>
      <c r="FKB25" s="284"/>
      <c r="FKC25" s="284"/>
      <c r="FKD25" s="284"/>
      <c r="FKE25" s="284"/>
      <c r="FKF25" s="284"/>
      <c r="FKG25" s="284"/>
      <c r="FKH25" s="284"/>
      <c r="FKI25" s="284"/>
      <c r="FKJ25" s="284"/>
      <c r="FKK25" s="284"/>
      <c r="FKL25" s="284"/>
      <c r="FKM25" s="284"/>
      <c r="FKN25" s="284"/>
      <c r="FKO25" s="284"/>
      <c r="FKP25" s="284"/>
      <c r="FKQ25" s="284"/>
      <c r="FKR25" s="284"/>
      <c r="FKS25" s="284"/>
      <c r="FKT25" s="284"/>
      <c r="FKU25" s="284"/>
      <c r="FKV25" s="284"/>
      <c r="FKW25" s="284"/>
      <c r="FKX25" s="284"/>
      <c r="FKY25" s="284"/>
      <c r="FKZ25" s="284"/>
      <c r="FLA25" s="284"/>
      <c r="FLB25" s="284"/>
      <c r="FLC25" s="284"/>
      <c r="FLD25" s="284"/>
      <c r="FLE25" s="284"/>
      <c r="FLF25" s="284"/>
      <c r="FLG25" s="284"/>
      <c r="FLH25" s="284"/>
      <c r="FLI25" s="284"/>
      <c r="FLJ25" s="284"/>
      <c r="FLK25" s="284"/>
      <c r="FLL25" s="284"/>
      <c r="FLM25" s="284"/>
      <c r="FLN25" s="284"/>
      <c r="FLO25" s="284"/>
      <c r="FLP25" s="284"/>
      <c r="FLQ25" s="284"/>
      <c r="FLR25" s="284"/>
      <c r="FLS25" s="284"/>
      <c r="FLT25" s="284"/>
      <c r="FLU25" s="284"/>
      <c r="FLV25" s="284"/>
      <c r="FLW25" s="284"/>
      <c r="FLX25" s="284"/>
      <c r="FLY25" s="284"/>
      <c r="FLZ25" s="284"/>
      <c r="FMA25" s="284"/>
      <c r="FMB25" s="284"/>
      <c r="FMC25" s="284"/>
      <c r="FMD25" s="284"/>
      <c r="FME25" s="284"/>
      <c r="FMF25" s="284"/>
      <c r="FMG25" s="284"/>
      <c r="FMH25" s="284"/>
      <c r="FMI25" s="284"/>
      <c r="FMJ25" s="284"/>
      <c r="FMK25" s="284"/>
      <c r="FML25" s="284"/>
      <c r="FMM25" s="284"/>
      <c r="FMN25" s="284"/>
      <c r="FMO25" s="284"/>
      <c r="FMP25" s="284"/>
      <c r="FMQ25" s="284"/>
      <c r="FMR25" s="284"/>
      <c r="FMS25" s="284"/>
      <c r="FMT25" s="284"/>
      <c r="FMU25" s="284"/>
      <c r="FMV25" s="284"/>
      <c r="FMW25" s="284"/>
      <c r="FMX25" s="284"/>
      <c r="FMY25" s="284"/>
      <c r="FMZ25" s="284"/>
      <c r="FNA25" s="284"/>
      <c r="FNB25" s="284"/>
      <c r="FNC25" s="284"/>
      <c r="FND25" s="284"/>
      <c r="FNE25" s="284"/>
      <c r="FNF25" s="284"/>
      <c r="FNG25" s="284"/>
      <c r="FNH25" s="284"/>
      <c r="FNI25" s="284"/>
      <c r="FNJ25" s="284"/>
      <c r="FNK25" s="284"/>
      <c r="FNL25" s="284"/>
      <c r="FNM25" s="284"/>
      <c r="FNN25" s="284"/>
      <c r="FNO25" s="284"/>
      <c r="FNP25" s="284"/>
      <c r="FNQ25" s="284"/>
      <c r="FNR25" s="284"/>
      <c r="FNS25" s="284"/>
      <c r="FNT25" s="284"/>
      <c r="FNU25" s="284"/>
      <c r="FNV25" s="284"/>
      <c r="FNW25" s="284"/>
      <c r="FNX25" s="284"/>
      <c r="FNY25" s="284"/>
      <c r="FNZ25" s="284"/>
      <c r="FOA25" s="284"/>
      <c r="FOB25" s="284"/>
      <c r="FOC25" s="284"/>
      <c r="FOD25" s="284"/>
      <c r="FOE25" s="284"/>
      <c r="FOF25" s="284"/>
      <c r="FOG25" s="284"/>
      <c r="FOH25" s="284"/>
      <c r="FOI25" s="284"/>
      <c r="FOJ25" s="284"/>
      <c r="FOK25" s="284"/>
      <c r="FOL25" s="284"/>
      <c r="FOM25" s="284"/>
      <c r="FON25" s="284"/>
      <c r="FOO25" s="284"/>
      <c r="FOP25" s="284"/>
      <c r="FOQ25" s="284"/>
      <c r="FOR25" s="284"/>
      <c r="FOS25" s="284"/>
      <c r="FOT25" s="284"/>
      <c r="FOU25" s="284"/>
      <c r="FOV25" s="284"/>
      <c r="FOW25" s="284"/>
      <c r="FOX25" s="284"/>
      <c r="FOY25" s="284"/>
      <c r="FOZ25" s="284"/>
      <c r="FPA25" s="284"/>
      <c r="FPB25" s="284"/>
      <c r="FPC25" s="284"/>
      <c r="FPD25" s="284"/>
      <c r="FPE25" s="284"/>
      <c r="FPF25" s="284"/>
      <c r="FPG25" s="284"/>
      <c r="FPH25" s="284"/>
      <c r="FPI25" s="284"/>
      <c r="FPJ25" s="284"/>
      <c r="FPK25" s="284"/>
      <c r="FPL25" s="284"/>
      <c r="FPM25" s="284"/>
      <c r="FPN25" s="284"/>
      <c r="FPO25" s="284"/>
      <c r="FPP25" s="284"/>
      <c r="FPQ25" s="284"/>
      <c r="FPR25" s="284"/>
      <c r="FPS25" s="284"/>
      <c r="FPT25" s="284"/>
      <c r="FPU25" s="284"/>
      <c r="FPV25" s="284"/>
      <c r="FPW25" s="284"/>
      <c r="FPX25" s="284"/>
      <c r="FPY25" s="284"/>
      <c r="FPZ25" s="284"/>
      <c r="FQA25" s="284"/>
      <c r="FQB25" s="284"/>
      <c r="FQC25" s="284"/>
      <c r="FQD25" s="284"/>
      <c r="FQE25" s="284"/>
      <c r="FQF25" s="284"/>
      <c r="FQG25" s="284"/>
      <c r="FQH25" s="284"/>
      <c r="FQI25" s="284"/>
      <c r="FQJ25" s="284"/>
      <c r="FQK25" s="284"/>
      <c r="FQL25" s="284"/>
      <c r="FQM25" s="284"/>
      <c r="FQN25" s="284"/>
      <c r="FQO25" s="284"/>
      <c r="FQP25" s="284"/>
      <c r="FQQ25" s="284"/>
      <c r="FQR25" s="284"/>
      <c r="FQS25" s="284"/>
      <c r="FQT25" s="284"/>
      <c r="FQU25" s="284"/>
      <c r="FQV25" s="284"/>
      <c r="FQW25" s="284"/>
      <c r="FQX25" s="284"/>
      <c r="FQY25" s="284"/>
      <c r="FQZ25" s="284"/>
      <c r="FRA25" s="284"/>
      <c r="FRB25" s="284"/>
      <c r="FRC25" s="284"/>
      <c r="FRD25" s="284"/>
      <c r="FRE25" s="284"/>
      <c r="FRF25" s="284"/>
      <c r="FRG25" s="284"/>
      <c r="FRH25" s="284"/>
      <c r="FRI25" s="284"/>
      <c r="FRJ25" s="284"/>
      <c r="FRK25" s="284"/>
      <c r="FRL25" s="284"/>
      <c r="FRM25" s="284"/>
      <c r="FRN25" s="284"/>
      <c r="FRO25" s="284"/>
      <c r="FRP25" s="284"/>
      <c r="FRQ25" s="284"/>
      <c r="FRR25" s="284"/>
      <c r="FRS25" s="284"/>
      <c r="FRT25" s="284"/>
      <c r="FRU25" s="284"/>
      <c r="FRV25" s="284"/>
      <c r="FRW25" s="284"/>
      <c r="FRX25" s="284"/>
      <c r="FRY25" s="284"/>
      <c r="FRZ25" s="284"/>
      <c r="FSA25" s="284"/>
      <c r="FSB25" s="284"/>
      <c r="FSC25" s="284"/>
      <c r="FSD25" s="284"/>
      <c r="FSE25" s="284"/>
      <c r="FSF25" s="284"/>
      <c r="FSG25" s="284"/>
      <c r="FSH25" s="284"/>
      <c r="FSI25" s="284"/>
      <c r="FSJ25" s="284"/>
      <c r="FSK25" s="284"/>
      <c r="FSL25" s="284"/>
      <c r="FSM25" s="284"/>
      <c r="FSN25" s="284"/>
      <c r="FSO25" s="284"/>
      <c r="FSP25" s="284"/>
      <c r="FSQ25" s="284"/>
      <c r="FSR25" s="284"/>
      <c r="FSS25" s="284"/>
      <c r="FST25" s="284"/>
      <c r="FSU25" s="284"/>
      <c r="FSV25" s="284"/>
      <c r="FSW25" s="284"/>
      <c r="FSX25" s="284"/>
      <c r="FSY25" s="284"/>
      <c r="FSZ25" s="284"/>
      <c r="FTA25" s="284"/>
      <c r="FTB25" s="284"/>
      <c r="FTC25" s="284"/>
      <c r="FTD25" s="284"/>
      <c r="FTE25" s="284"/>
      <c r="FTF25" s="284"/>
      <c r="FTG25" s="284"/>
      <c r="FTH25" s="284"/>
      <c r="FTI25" s="284"/>
      <c r="FTJ25" s="284"/>
      <c r="FTK25" s="284"/>
      <c r="FTL25" s="284"/>
      <c r="FTM25" s="284"/>
      <c r="FTN25" s="284"/>
      <c r="FTO25" s="284"/>
      <c r="FTP25" s="284"/>
      <c r="FTQ25" s="284"/>
      <c r="FTR25" s="284"/>
      <c r="FTS25" s="284"/>
      <c r="FTT25" s="284"/>
      <c r="FTU25" s="284"/>
      <c r="FTV25" s="284"/>
      <c r="FTW25" s="284"/>
      <c r="FTX25" s="284"/>
      <c r="FTY25" s="284"/>
      <c r="FTZ25" s="284"/>
      <c r="FUA25" s="284"/>
      <c r="FUB25" s="284"/>
      <c r="FUC25" s="284"/>
      <c r="FUD25" s="284"/>
      <c r="FUE25" s="284"/>
      <c r="FUF25" s="284"/>
      <c r="FUG25" s="284"/>
      <c r="FUH25" s="284"/>
      <c r="FUI25" s="284"/>
      <c r="FUJ25" s="284"/>
      <c r="FUK25" s="284"/>
      <c r="FUL25" s="284"/>
      <c r="FUM25" s="284"/>
      <c r="FUN25" s="284"/>
      <c r="FUO25" s="284"/>
      <c r="FUP25" s="284"/>
      <c r="FUQ25" s="284"/>
      <c r="FUR25" s="284"/>
      <c r="FUS25" s="284"/>
      <c r="FUT25" s="284"/>
      <c r="FUU25" s="284"/>
      <c r="FUV25" s="284"/>
      <c r="FUW25" s="284"/>
      <c r="FUX25" s="284"/>
      <c r="FUY25" s="284"/>
      <c r="FUZ25" s="284"/>
      <c r="FVA25" s="284"/>
      <c r="FVB25" s="284"/>
      <c r="FVC25" s="284"/>
      <c r="FVD25" s="284"/>
      <c r="FVE25" s="284"/>
      <c r="FVF25" s="284"/>
      <c r="FVG25" s="284"/>
      <c r="FVH25" s="284"/>
      <c r="FVI25" s="284"/>
      <c r="FVJ25" s="284"/>
      <c r="FVK25" s="284"/>
      <c r="FVL25" s="284"/>
      <c r="FVM25" s="284"/>
      <c r="FVN25" s="284"/>
      <c r="FVO25" s="284"/>
      <c r="FVP25" s="284"/>
      <c r="FVQ25" s="284"/>
      <c r="FVR25" s="284"/>
      <c r="FVS25" s="284"/>
      <c r="FVT25" s="284"/>
      <c r="FVU25" s="284"/>
      <c r="FVV25" s="284"/>
      <c r="FVW25" s="284"/>
      <c r="FVX25" s="284"/>
      <c r="FVY25" s="284"/>
      <c r="FVZ25" s="284"/>
      <c r="FWA25" s="284"/>
      <c r="FWB25" s="284"/>
      <c r="FWC25" s="284"/>
      <c r="FWD25" s="284"/>
      <c r="FWE25" s="284"/>
      <c r="FWF25" s="284"/>
      <c r="FWG25" s="284"/>
      <c r="FWH25" s="284"/>
      <c r="FWI25" s="284"/>
      <c r="FWJ25" s="284"/>
      <c r="FWK25" s="284"/>
      <c r="FWL25" s="284"/>
      <c r="FWM25" s="284"/>
      <c r="FWN25" s="284"/>
      <c r="FWO25" s="284"/>
      <c r="FWP25" s="284"/>
      <c r="FWQ25" s="284"/>
      <c r="FWR25" s="284"/>
      <c r="FWS25" s="284"/>
      <c r="FWT25" s="284"/>
      <c r="FWU25" s="284"/>
      <c r="FWV25" s="284"/>
      <c r="FWW25" s="284"/>
      <c r="FWX25" s="284"/>
      <c r="FWY25" s="284"/>
      <c r="FWZ25" s="284"/>
      <c r="FXA25" s="284"/>
      <c r="FXB25" s="284"/>
      <c r="FXC25" s="284"/>
      <c r="FXD25" s="284"/>
      <c r="FXE25" s="284"/>
      <c r="FXF25" s="284"/>
      <c r="FXG25" s="284"/>
      <c r="FXH25" s="284"/>
      <c r="FXI25" s="284"/>
      <c r="FXJ25" s="284"/>
      <c r="FXK25" s="284"/>
      <c r="FXL25" s="284"/>
      <c r="FXM25" s="284"/>
      <c r="FXN25" s="284"/>
      <c r="FXO25" s="284"/>
      <c r="FXP25" s="284"/>
      <c r="FXQ25" s="284"/>
      <c r="FXR25" s="284"/>
      <c r="FXS25" s="284"/>
      <c r="FXT25" s="284"/>
      <c r="FXU25" s="284"/>
      <c r="FXV25" s="284"/>
      <c r="FXW25" s="284"/>
      <c r="FXX25" s="284"/>
      <c r="FXY25" s="284"/>
      <c r="FXZ25" s="284"/>
      <c r="FYA25" s="284"/>
      <c r="FYB25" s="284"/>
      <c r="FYC25" s="284"/>
      <c r="FYD25" s="284"/>
      <c r="FYE25" s="284"/>
      <c r="FYF25" s="284"/>
      <c r="FYG25" s="284"/>
      <c r="FYH25" s="284"/>
      <c r="FYI25" s="284"/>
      <c r="FYJ25" s="284"/>
      <c r="FYK25" s="284"/>
      <c r="FYL25" s="284"/>
      <c r="FYM25" s="284"/>
      <c r="FYN25" s="284"/>
      <c r="FYO25" s="284"/>
      <c r="FYP25" s="284"/>
      <c r="FYQ25" s="284"/>
      <c r="FYR25" s="284"/>
      <c r="FYS25" s="284"/>
      <c r="FYT25" s="284"/>
      <c r="FYU25" s="284"/>
      <c r="FYV25" s="284"/>
      <c r="FYW25" s="284"/>
      <c r="FYX25" s="284"/>
      <c r="FYY25" s="284"/>
      <c r="FYZ25" s="284"/>
      <c r="FZA25" s="284"/>
      <c r="FZB25" s="284"/>
      <c r="FZC25" s="284"/>
      <c r="FZD25" s="284"/>
      <c r="FZE25" s="284"/>
      <c r="FZF25" s="284"/>
      <c r="FZG25" s="284"/>
      <c r="FZH25" s="284"/>
      <c r="FZI25" s="284"/>
      <c r="FZJ25" s="284"/>
      <c r="FZK25" s="284"/>
      <c r="FZL25" s="284"/>
      <c r="FZM25" s="284"/>
      <c r="FZN25" s="284"/>
      <c r="FZO25" s="284"/>
      <c r="FZP25" s="284"/>
      <c r="FZQ25" s="284"/>
      <c r="FZR25" s="284"/>
      <c r="FZS25" s="284"/>
      <c r="FZT25" s="284"/>
      <c r="FZU25" s="284"/>
      <c r="FZV25" s="284"/>
      <c r="FZW25" s="284"/>
      <c r="FZX25" s="284"/>
      <c r="FZY25" s="284"/>
      <c r="FZZ25" s="284"/>
      <c r="GAA25" s="284"/>
      <c r="GAB25" s="284"/>
      <c r="GAC25" s="284"/>
      <c r="GAD25" s="284"/>
      <c r="GAE25" s="284"/>
      <c r="GAF25" s="284"/>
      <c r="GAG25" s="284"/>
      <c r="GAH25" s="284"/>
      <c r="GAI25" s="284"/>
      <c r="GAJ25" s="284"/>
      <c r="GAK25" s="284"/>
      <c r="GAL25" s="284"/>
      <c r="GAM25" s="284"/>
      <c r="GAN25" s="284"/>
      <c r="GAO25" s="284"/>
      <c r="GAP25" s="284"/>
      <c r="GAQ25" s="284"/>
      <c r="GAR25" s="284"/>
      <c r="GAS25" s="284"/>
      <c r="GAT25" s="284"/>
      <c r="GAU25" s="284"/>
      <c r="GAV25" s="284"/>
      <c r="GAW25" s="284"/>
      <c r="GAX25" s="284"/>
      <c r="GAY25" s="284"/>
      <c r="GAZ25" s="284"/>
      <c r="GBA25" s="284"/>
      <c r="GBB25" s="284"/>
      <c r="GBC25" s="284"/>
      <c r="GBD25" s="284"/>
      <c r="GBE25" s="284"/>
      <c r="GBF25" s="284"/>
      <c r="GBG25" s="284"/>
      <c r="GBH25" s="284"/>
      <c r="GBI25" s="284"/>
      <c r="GBJ25" s="284"/>
      <c r="GBK25" s="284"/>
      <c r="GBL25" s="284"/>
      <c r="GBM25" s="284"/>
      <c r="GBN25" s="284"/>
      <c r="GBO25" s="284"/>
      <c r="GBP25" s="284"/>
      <c r="GBQ25" s="284"/>
      <c r="GBR25" s="284"/>
      <c r="GBS25" s="284"/>
      <c r="GBT25" s="284"/>
      <c r="GBU25" s="284"/>
      <c r="GBV25" s="284"/>
      <c r="GBW25" s="284"/>
      <c r="GBX25" s="284"/>
      <c r="GBY25" s="284"/>
      <c r="GBZ25" s="284"/>
      <c r="GCA25" s="284"/>
      <c r="GCB25" s="284"/>
      <c r="GCC25" s="284"/>
      <c r="GCD25" s="284"/>
      <c r="GCE25" s="284"/>
      <c r="GCF25" s="284"/>
      <c r="GCG25" s="284"/>
      <c r="GCH25" s="284"/>
      <c r="GCI25" s="284"/>
      <c r="GCJ25" s="284"/>
      <c r="GCK25" s="284"/>
      <c r="GCL25" s="284"/>
      <c r="GCM25" s="284"/>
      <c r="GCN25" s="284"/>
      <c r="GCO25" s="284"/>
      <c r="GCP25" s="284"/>
      <c r="GCQ25" s="284"/>
      <c r="GCR25" s="284"/>
      <c r="GCS25" s="284"/>
      <c r="GCT25" s="284"/>
      <c r="GCU25" s="284"/>
      <c r="GCV25" s="284"/>
      <c r="GCW25" s="284"/>
      <c r="GCX25" s="284"/>
      <c r="GCY25" s="284"/>
      <c r="GCZ25" s="284"/>
      <c r="GDA25" s="284"/>
      <c r="GDB25" s="284"/>
      <c r="GDC25" s="284"/>
      <c r="GDD25" s="284"/>
      <c r="GDE25" s="284"/>
      <c r="GDF25" s="284"/>
      <c r="GDG25" s="284"/>
      <c r="GDH25" s="284"/>
      <c r="GDI25" s="284"/>
      <c r="GDJ25" s="284"/>
      <c r="GDK25" s="284"/>
      <c r="GDL25" s="284"/>
      <c r="GDM25" s="284"/>
      <c r="GDN25" s="284"/>
      <c r="GDO25" s="284"/>
      <c r="GDP25" s="284"/>
      <c r="GDQ25" s="284"/>
      <c r="GDR25" s="284"/>
      <c r="GDS25" s="284"/>
      <c r="GDT25" s="284"/>
      <c r="GDU25" s="284"/>
      <c r="GDV25" s="284"/>
      <c r="GDW25" s="284"/>
      <c r="GDX25" s="284"/>
      <c r="GDY25" s="284"/>
      <c r="GDZ25" s="284"/>
      <c r="GEA25" s="284"/>
      <c r="GEB25" s="284"/>
      <c r="GEC25" s="284"/>
      <c r="GED25" s="284"/>
      <c r="GEE25" s="284"/>
      <c r="GEF25" s="284"/>
      <c r="GEG25" s="284"/>
      <c r="GEH25" s="284"/>
      <c r="GEI25" s="284"/>
      <c r="GEJ25" s="284"/>
      <c r="GEK25" s="284"/>
      <c r="GEL25" s="284"/>
      <c r="GEM25" s="284"/>
      <c r="GEN25" s="284"/>
      <c r="GEO25" s="284"/>
      <c r="GEP25" s="284"/>
      <c r="GEQ25" s="284"/>
      <c r="GER25" s="284"/>
      <c r="GES25" s="284"/>
      <c r="GET25" s="284"/>
      <c r="GEU25" s="284"/>
      <c r="GEV25" s="284"/>
      <c r="GEW25" s="284"/>
      <c r="GEX25" s="284"/>
      <c r="GEY25" s="284"/>
      <c r="GEZ25" s="284"/>
      <c r="GFA25" s="284"/>
      <c r="GFB25" s="284"/>
      <c r="GFC25" s="284"/>
      <c r="GFD25" s="284"/>
      <c r="GFE25" s="284"/>
      <c r="GFF25" s="284"/>
      <c r="GFG25" s="284"/>
      <c r="GFH25" s="284"/>
      <c r="GFI25" s="284"/>
      <c r="GFJ25" s="284"/>
      <c r="GFK25" s="284"/>
      <c r="GFL25" s="284"/>
      <c r="GFM25" s="284"/>
      <c r="GFN25" s="284"/>
      <c r="GFO25" s="284"/>
      <c r="GFP25" s="284"/>
      <c r="GFQ25" s="284"/>
      <c r="GFR25" s="284"/>
      <c r="GFS25" s="284"/>
      <c r="GFT25" s="284"/>
      <c r="GFU25" s="284"/>
      <c r="GFV25" s="284"/>
      <c r="GFW25" s="284"/>
      <c r="GFX25" s="284"/>
      <c r="GFY25" s="284"/>
      <c r="GFZ25" s="284"/>
      <c r="GGA25" s="284"/>
      <c r="GGB25" s="284"/>
      <c r="GGC25" s="284"/>
      <c r="GGD25" s="284"/>
      <c r="GGE25" s="284"/>
      <c r="GGF25" s="284"/>
      <c r="GGG25" s="284"/>
      <c r="GGH25" s="284"/>
      <c r="GGI25" s="284"/>
      <c r="GGJ25" s="284"/>
      <c r="GGK25" s="284"/>
      <c r="GGL25" s="284"/>
      <c r="GGM25" s="284"/>
      <c r="GGN25" s="284"/>
      <c r="GGO25" s="284"/>
      <c r="GGP25" s="284"/>
      <c r="GGQ25" s="284"/>
      <c r="GGR25" s="284"/>
      <c r="GGS25" s="284"/>
      <c r="GGT25" s="284"/>
      <c r="GGU25" s="284"/>
      <c r="GGV25" s="284"/>
      <c r="GGW25" s="284"/>
      <c r="GGX25" s="284"/>
      <c r="GGY25" s="284"/>
      <c r="GGZ25" s="284"/>
      <c r="GHA25" s="284"/>
      <c r="GHB25" s="284"/>
      <c r="GHC25" s="284"/>
      <c r="GHD25" s="284"/>
      <c r="GHE25" s="284"/>
      <c r="GHF25" s="284"/>
      <c r="GHG25" s="284"/>
      <c r="GHH25" s="284"/>
      <c r="GHI25" s="284"/>
      <c r="GHJ25" s="284"/>
      <c r="GHK25" s="284"/>
      <c r="GHL25" s="284"/>
      <c r="GHM25" s="284"/>
      <c r="GHN25" s="284"/>
      <c r="GHO25" s="284"/>
      <c r="GHP25" s="284"/>
      <c r="GHQ25" s="284"/>
      <c r="GHR25" s="284"/>
      <c r="GHS25" s="284"/>
      <c r="GHT25" s="284"/>
      <c r="GHU25" s="284"/>
      <c r="GHV25" s="284"/>
      <c r="GHW25" s="284"/>
      <c r="GHX25" s="284"/>
      <c r="GHY25" s="284"/>
      <c r="GHZ25" s="284"/>
      <c r="GIA25" s="284"/>
      <c r="GIB25" s="284"/>
      <c r="GIC25" s="284"/>
      <c r="GID25" s="284"/>
      <c r="GIE25" s="284"/>
      <c r="GIF25" s="284"/>
      <c r="GIG25" s="284"/>
      <c r="GIH25" s="284"/>
      <c r="GII25" s="284"/>
      <c r="GIJ25" s="284"/>
      <c r="GIK25" s="284"/>
      <c r="GIL25" s="284"/>
      <c r="GIM25" s="284"/>
      <c r="GIN25" s="284"/>
      <c r="GIO25" s="284"/>
      <c r="GIP25" s="284"/>
      <c r="GIQ25" s="284"/>
      <c r="GIR25" s="284"/>
      <c r="GIS25" s="284"/>
      <c r="GIT25" s="284"/>
      <c r="GIU25" s="284"/>
      <c r="GIV25" s="284"/>
      <c r="GIW25" s="284"/>
      <c r="GIX25" s="284"/>
      <c r="GIY25" s="284"/>
      <c r="GIZ25" s="284"/>
      <c r="GJA25" s="284"/>
      <c r="GJB25" s="284"/>
      <c r="GJC25" s="284"/>
      <c r="GJD25" s="284"/>
      <c r="GJE25" s="284"/>
      <c r="GJF25" s="284"/>
      <c r="GJG25" s="284"/>
      <c r="GJH25" s="284"/>
      <c r="GJI25" s="284"/>
      <c r="GJJ25" s="284"/>
      <c r="GJK25" s="284"/>
      <c r="GJL25" s="284"/>
      <c r="GJM25" s="284"/>
      <c r="GJN25" s="284"/>
      <c r="GJO25" s="284"/>
      <c r="GJP25" s="284"/>
      <c r="GJQ25" s="284"/>
      <c r="GJR25" s="284"/>
      <c r="GJS25" s="284"/>
      <c r="GJT25" s="284"/>
      <c r="GJU25" s="284"/>
      <c r="GJV25" s="284"/>
      <c r="GJW25" s="284"/>
      <c r="GJX25" s="284"/>
      <c r="GJY25" s="284"/>
      <c r="GJZ25" s="284"/>
      <c r="GKA25" s="284"/>
      <c r="GKB25" s="284"/>
      <c r="GKC25" s="284"/>
      <c r="GKD25" s="284"/>
      <c r="GKE25" s="284"/>
      <c r="GKF25" s="284"/>
      <c r="GKG25" s="284"/>
      <c r="GKH25" s="284"/>
      <c r="GKI25" s="284"/>
      <c r="GKJ25" s="284"/>
      <c r="GKK25" s="284"/>
      <c r="GKL25" s="284"/>
      <c r="GKM25" s="284"/>
      <c r="GKN25" s="284"/>
      <c r="GKO25" s="284"/>
      <c r="GKP25" s="284"/>
      <c r="GKQ25" s="284"/>
      <c r="GKR25" s="284"/>
      <c r="GKS25" s="284"/>
      <c r="GKT25" s="284"/>
      <c r="GKU25" s="284"/>
      <c r="GKV25" s="284"/>
      <c r="GKW25" s="284"/>
      <c r="GKX25" s="284"/>
      <c r="GKY25" s="284"/>
      <c r="GKZ25" s="284"/>
      <c r="GLA25" s="284"/>
      <c r="GLB25" s="284"/>
      <c r="GLC25" s="284"/>
      <c r="GLD25" s="284"/>
      <c r="GLE25" s="284"/>
      <c r="GLF25" s="284"/>
      <c r="GLG25" s="284"/>
      <c r="GLH25" s="284"/>
      <c r="GLI25" s="284"/>
      <c r="GLJ25" s="284"/>
      <c r="GLK25" s="284"/>
      <c r="GLL25" s="284"/>
      <c r="GLM25" s="284"/>
      <c r="GLN25" s="284"/>
      <c r="GLO25" s="284"/>
      <c r="GLP25" s="284"/>
      <c r="GLQ25" s="284"/>
      <c r="GLR25" s="284"/>
      <c r="GLS25" s="284"/>
      <c r="GLT25" s="284"/>
      <c r="GLU25" s="284"/>
      <c r="GLV25" s="284"/>
      <c r="GLW25" s="284"/>
      <c r="GLX25" s="284"/>
      <c r="GLY25" s="284"/>
      <c r="GLZ25" s="284"/>
      <c r="GMA25" s="284"/>
      <c r="GMB25" s="284"/>
      <c r="GMC25" s="284"/>
      <c r="GMD25" s="284"/>
      <c r="GME25" s="284"/>
      <c r="GMF25" s="284"/>
      <c r="GMG25" s="284"/>
      <c r="GMH25" s="284"/>
      <c r="GMI25" s="284"/>
      <c r="GMJ25" s="284"/>
      <c r="GMK25" s="284"/>
      <c r="GML25" s="284"/>
      <c r="GMM25" s="284"/>
      <c r="GMN25" s="284"/>
      <c r="GMO25" s="284"/>
      <c r="GMP25" s="284"/>
      <c r="GMQ25" s="284"/>
      <c r="GMR25" s="284"/>
      <c r="GMS25" s="284"/>
      <c r="GMT25" s="284"/>
      <c r="GMU25" s="284"/>
      <c r="GMV25" s="284"/>
      <c r="GMW25" s="284"/>
      <c r="GMX25" s="284"/>
      <c r="GMY25" s="284"/>
      <c r="GMZ25" s="284"/>
      <c r="GNA25" s="284"/>
      <c r="GNB25" s="284"/>
      <c r="GNC25" s="284"/>
      <c r="GND25" s="284"/>
      <c r="GNE25" s="284"/>
      <c r="GNF25" s="284"/>
      <c r="GNG25" s="284"/>
      <c r="GNH25" s="284"/>
      <c r="GNI25" s="284"/>
      <c r="GNJ25" s="284"/>
      <c r="GNK25" s="284"/>
      <c r="GNL25" s="284"/>
      <c r="GNM25" s="284"/>
      <c r="GNN25" s="284"/>
      <c r="GNO25" s="284"/>
      <c r="GNP25" s="284"/>
      <c r="GNQ25" s="284"/>
      <c r="GNR25" s="284"/>
      <c r="GNS25" s="284"/>
      <c r="GNT25" s="284"/>
      <c r="GNU25" s="284"/>
      <c r="GNV25" s="284"/>
      <c r="GNW25" s="284"/>
      <c r="GNX25" s="284"/>
      <c r="GNY25" s="284"/>
      <c r="GNZ25" s="284"/>
      <c r="GOA25" s="284"/>
      <c r="GOB25" s="284"/>
      <c r="GOC25" s="284"/>
      <c r="GOD25" s="284"/>
      <c r="GOE25" s="284"/>
      <c r="GOF25" s="284"/>
      <c r="GOG25" s="284"/>
      <c r="GOH25" s="284"/>
      <c r="GOI25" s="284"/>
      <c r="GOJ25" s="284"/>
      <c r="GOK25" s="284"/>
      <c r="GOL25" s="284"/>
      <c r="GOM25" s="284"/>
      <c r="GON25" s="284"/>
      <c r="GOO25" s="284"/>
      <c r="GOP25" s="284"/>
      <c r="GOQ25" s="284"/>
      <c r="GOR25" s="284"/>
      <c r="GOS25" s="284"/>
      <c r="GOT25" s="284"/>
      <c r="GOU25" s="284"/>
      <c r="GOV25" s="284"/>
      <c r="GOW25" s="284"/>
      <c r="GOX25" s="284"/>
      <c r="GOY25" s="284"/>
      <c r="GOZ25" s="284"/>
      <c r="GPA25" s="284"/>
      <c r="GPB25" s="284"/>
      <c r="GPC25" s="284"/>
      <c r="GPD25" s="284"/>
      <c r="GPE25" s="284"/>
      <c r="GPF25" s="284"/>
      <c r="GPG25" s="284"/>
      <c r="GPH25" s="284"/>
      <c r="GPI25" s="284"/>
      <c r="GPJ25" s="284"/>
      <c r="GPK25" s="284"/>
      <c r="GPL25" s="284"/>
      <c r="GPM25" s="284"/>
      <c r="GPN25" s="284"/>
      <c r="GPO25" s="284"/>
      <c r="GPP25" s="284"/>
      <c r="GPQ25" s="284"/>
      <c r="GPR25" s="284"/>
      <c r="GPS25" s="284"/>
      <c r="GPT25" s="284"/>
      <c r="GPU25" s="284"/>
      <c r="GPV25" s="284"/>
      <c r="GPW25" s="284"/>
      <c r="GPX25" s="284"/>
      <c r="GPY25" s="284"/>
      <c r="GPZ25" s="284"/>
      <c r="GQA25" s="284"/>
      <c r="GQB25" s="284"/>
      <c r="GQC25" s="284"/>
      <c r="GQD25" s="284"/>
      <c r="GQE25" s="284"/>
      <c r="GQF25" s="284"/>
      <c r="GQG25" s="284"/>
      <c r="GQH25" s="284"/>
      <c r="GQI25" s="284"/>
      <c r="GQJ25" s="284"/>
      <c r="GQK25" s="284"/>
      <c r="GQL25" s="284"/>
      <c r="GQM25" s="284"/>
      <c r="GQN25" s="284"/>
      <c r="GQO25" s="284"/>
      <c r="GQP25" s="284"/>
      <c r="GQQ25" s="284"/>
      <c r="GQR25" s="284"/>
      <c r="GQS25" s="284"/>
      <c r="GQT25" s="284"/>
      <c r="GQU25" s="284"/>
      <c r="GQV25" s="284"/>
      <c r="GQW25" s="284"/>
      <c r="GQX25" s="284"/>
      <c r="GQY25" s="284"/>
      <c r="GQZ25" s="284"/>
      <c r="GRA25" s="284"/>
      <c r="GRB25" s="284"/>
      <c r="GRC25" s="284"/>
      <c r="GRD25" s="284"/>
      <c r="GRE25" s="284"/>
      <c r="GRF25" s="284"/>
      <c r="GRG25" s="284"/>
      <c r="GRH25" s="284"/>
      <c r="GRI25" s="284"/>
      <c r="GRJ25" s="284"/>
      <c r="GRK25" s="284"/>
      <c r="GRL25" s="284"/>
      <c r="GRM25" s="284"/>
      <c r="GRN25" s="284"/>
      <c r="GRO25" s="284"/>
      <c r="GRP25" s="284"/>
      <c r="GRQ25" s="284"/>
      <c r="GRR25" s="284"/>
      <c r="GRS25" s="284"/>
      <c r="GRT25" s="284"/>
      <c r="GRU25" s="284"/>
      <c r="GRV25" s="284"/>
      <c r="GRW25" s="284"/>
      <c r="GRX25" s="284"/>
      <c r="GRY25" s="284"/>
      <c r="GRZ25" s="284"/>
      <c r="GSA25" s="284"/>
      <c r="GSB25" s="284"/>
      <c r="GSC25" s="284"/>
      <c r="GSD25" s="284"/>
      <c r="GSE25" s="284"/>
      <c r="GSF25" s="284"/>
      <c r="GSG25" s="284"/>
      <c r="GSH25" s="284"/>
      <c r="GSI25" s="284"/>
      <c r="GSJ25" s="284"/>
      <c r="GSK25" s="284"/>
      <c r="GSL25" s="284"/>
      <c r="GSM25" s="284"/>
      <c r="GSN25" s="284"/>
      <c r="GSO25" s="284"/>
      <c r="GSP25" s="284"/>
      <c r="GSQ25" s="284"/>
      <c r="GSR25" s="284"/>
      <c r="GSS25" s="284"/>
      <c r="GST25" s="284"/>
      <c r="GSU25" s="284"/>
      <c r="GSV25" s="284"/>
      <c r="GSW25" s="284"/>
      <c r="GSX25" s="284"/>
      <c r="GSY25" s="284"/>
      <c r="GSZ25" s="284"/>
      <c r="GTA25" s="284"/>
      <c r="GTB25" s="284"/>
      <c r="GTC25" s="284"/>
      <c r="GTD25" s="284"/>
      <c r="GTE25" s="284"/>
      <c r="GTF25" s="284"/>
      <c r="GTG25" s="284"/>
      <c r="GTH25" s="284"/>
      <c r="GTI25" s="284"/>
      <c r="GTJ25" s="284"/>
      <c r="GTK25" s="284"/>
      <c r="GTL25" s="284"/>
      <c r="GTM25" s="284"/>
      <c r="GTN25" s="284"/>
      <c r="GTO25" s="284"/>
      <c r="GTP25" s="284"/>
      <c r="GTQ25" s="284"/>
      <c r="GTR25" s="284"/>
      <c r="GTS25" s="284"/>
      <c r="GTT25" s="284"/>
      <c r="GTU25" s="284"/>
      <c r="GTV25" s="284"/>
      <c r="GTW25" s="284"/>
      <c r="GTX25" s="284"/>
      <c r="GTY25" s="284"/>
      <c r="GTZ25" s="284"/>
      <c r="GUA25" s="284"/>
      <c r="GUB25" s="284"/>
      <c r="GUC25" s="284"/>
      <c r="GUD25" s="284"/>
      <c r="GUE25" s="284"/>
      <c r="GUF25" s="284"/>
      <c r="GUG25" s="284"/>
      <c r="GUH25" s="284"/>
      <c r="GUI25" s="284"/>
      <c r="GUJ25" s="284"/>
      <c r="GUK25" s="284"/>
      <c r="GUL25" s="284"/>
      <c r="GUM25" s="284"/>
      <c r="GUN25" s="284"/>
      <c r="GUO25" s="284"/>
      <c r="GUP25" s="284"/>
      <c r="GUQ25" s="284"/>
      <c r="GUR25" s="284"/>
      <c r="GUS25" s="284"/>
      <c r="GUT25" s="284"/>
      <c r="GUU25" s="284"/>
      <c r="GUV25" s="284"/>
      <c r="GUW25" s="284"/>
      <c r="GUX25" s="284"/>
      <c r="GUY25" s="284"/>
      <c r="GUZ25" s="284"/>
      <c r="GVA25" s="284"/>
      <c r="GVB25" s="284"/>
      <c r="GVC25" s="284"/>
      <c r="GVD25" s="284"/>
      <c r="GVE25" s="284"/>
      <c r="GVF25" s="284"/>
      <c r="GVG25" s="284"/>
      <c r="GVH25" s="284"/>
      <c r="GVI25" s="284"/>
      <c r="GVJ25" s="284"/>
      <c r="GVK25" s="284"/>
      <c r="GVL25" s="284"/>
      <c r="GVM25" s="284"/>
      <c r="GVN25" s="284"/>
      <c r="GVO25" s="284"/>
      <c r="GVP25" s="284"/>
      <c r="GVQ25" s="284"/>
      <c r="GVR25" s="284"/>
      <c r="GVS25" s="284"/>
      <c r="GVT25" s="284"/>
      <c r="GVU25" s="284"/>
      <c r="GVV25" s="284"/>
      <c r="GVW25" s="284"/>
      <c r="GVX25" s="284"/>
      <c r="GVY25" s="284"/>
      <c r="GVZ25" s="284"/>
      <c r="GWA25" s="284"/>
      <c r="GWB25" s="284"/>
      <c r="GWC25" s="284"/>
      <c r="GWD25" s="284"/>
      <c r="GWE25" s="284"/>
      <c r="GWF25" s="284"/>
      <c r="GWG25" s="284"/>
      <c r="GWH25" s="284"/>
      <c r="GWI25" s="284"/>
      <c r="GWJ25" s="284"/>
      <c r="GWK25" s="284"/>
      <c r="GWL25" s="284"/>
      <c r="GWM25" s="284"/>
      <c r="GWN25" s="284"/>
      <c r="GWO25" s="284"/>
      <c r="GWP25" s="284"/>
      <c r="GWQ25" s="284"/>
      <c r="GWR25" s="284"/>
      <c r="GWS25" s="284"/>
      <c r="GWT25" s="284"/>
      <c r="GWU25" s="284"/>
      <c r="GWV25" s="284"/>
      <c r="GWW25" s="284"/>
      <c r="GWX25" s="284"/>
      <c r="GWY25" s="284"/>
      <c r="GWZ25" s="284"/>
      <c r="GXA25" s="284"/>
      <c r="GXB25" s="284"/>
      <c r="GXC25" s="284"/>
      <c r="GXD25" s="284"/>
      <c r="GXE25" s="284"/>
      <c r="GXF25" s="284"/>
      <c r="GXG25" s="284"/>
      <c r="GXH25" s="284"/>
      <c r="GXI25" s="284"/>
      <c r="GXJ25" s="284"/>
      <c r="GXK25" s="284"/>
      <c r="GXL25" s="284"/>
      <c r="GXM25" s="284"/>
      <c r="GXN25" s="284"/>
      <c r="GXO25" s="284"/>
      <c r="GXP25" s="284"/>
      <c r="GXQ25" s="284"/>
      <c r="GXR25" s="284"/>
      <c r="GXS25" s="284"/>
      <c r="GXT25" s="284"/>
      <c r="GXU25" s="284"/>
      <c r="GXV25" s="284"/>
      <c r="GXW25" s="284"/>
      <c r="GXX25" s="284"/>
      <c r="GXY25" s="284"/>
      <c r="GXZ25" s="284"/>
      <c r="GYA25" s="284"/>
      <c r="GYB25" s="284"/>
      <c r="GYC25" s="284"/>
      <c r="GYD25" s="284"/>
      <c r="GYE25" s="284"/>
      <c r="GYF25" s="284"/>
      <c r="GYG25" s="284"/>
      <c r="GYH25" s="284"/>
      <c r="GYI25" s="284"/>
      <c r="GYJ25" s="284"/>
      <c r="GYK25" s="284"/>
      <c r="GYL25" s="284"/>
      <c r="GYM25" s="284"/>
      <c r="GYN25" s="284"/>
      <c r="GYO25" s="284"/>
      <c r="GYP25" s="284"/>
      <c r="GYQ25" s="284"/>
      <c r="GYR25" s="284"/>
      <c r="GYS25" s="284"/>
      <c r="GYT25" s="284"/>
      <c r="GYU25" s="284"/>
      <c r="GYV25" s="284"/>
      <c r="GYW25" s="284"/>
      <c r="GYX25" s="284"/>
      <c r="GYY25" s="284"/>
      <c r="GYZ25" s="284"/>
      <c r="GZA25" s="284"/>
      <c r="GZB25" s="284"/>
      <c r="GZC25" s="284"/>
      <c r="GZD25" s="284"/>
      <c r="GZE25" s="284"/>
      <c r="GZF25" s="284"/>
      <c r="GZG25" s="284"/>
      <c r="GZH25" s="284"/>
      <c r="GZI25" s="284"/>
      <c r="GZJ25" s="284"/>
      <c r="GZK25" s="284"/>
      <c r="GZL25" s="284"/>
      <c r="GZM25" s="284"/>
      <c r="GZN25" s="284"/>
      <c r="GZO25" s="284"/>
      <c r="GZP25" s="284"/>
      <c r="GZQ25" s="284"/>
      <c r="GZR25" s="284"/>
      <c r="GZS25" s="284"/>
      <c r="GZT25" s="284"/>
      <c r="GZU25" s="284"/>
      <c r="GZV25" s="284"/>
      <c r="GZW25" s="284"/>
      <c r="GZX25" s="284"/>
      <c r="GZY25" s="284"/>
      <c r="GZZ25" s="284"/>
      <c r="HAA25" s="284"/>
      <c r="HAB25" s="284"/>
      <c r="HAC25" s="284"/>
      <c r="HAD25" s="284"/>
      <c r="HAE25" s="284"/>
      <c r="HAF25" s="284"/>
      <c r="HAG25" s="284"/>
      <c r="HAH25" s="284"/>
      <c r="HAI25" s="284"/>
      <c r="HAJ25" s="284"/>
      <c r="HAK25" s="284"/>
      <c r="HAL25" s="284"/>
      <c r="HAM25" s="284"/>
      <c r="HAN25" s="284"/>
      <c r="HAO25" s="284"/>
      <c r="HAP25" s="284"/>
      <c r="HAQ25" s="284"/>
      <c r="HAR25" s="284"/>
      <c r="HAS25" s="284"/>
      <c r="HAT25" s="284"/>
      <c r="HAU25" s="284"/>
      <c r="HAV25" s="284"/>
      <c r="HAW25" s="284"/>
      <c r="HAX25" s="284"/>
      <c r="HAY25" s="284"/>
      <c r="HAZ25" s="284"/>
      <c r="HBA25" s="284"/>
      <c r="HBB25" s="284"/>
      <c r="HBC25" s="284"/>
      <c r="HBD25" s="284"/>
      <c r="HBE25" s="284"/>
      <c r="HBF25" s="284"/>
      <c r="HBG25" s="284"/>
      <c r="HBH25" s="284"/>
      <c r="HBI25" s="284"/>
      <c r="HBJ25" s="284"/>
      <c r="HBK25" s="284"/>
      <c r="HBL25" s="284"/>
      <c r="HBM25" s="284"/>
      <c r="HBN25" s="284"/>
      <c r="HBO25" s="284"/>
      <c r="HBP25" s="284"/>
      <c r="HBQ25" s="284"/>
      <c r="HBR25" s="284"/>
      <c r="HBS25" s="284"/>
      <c r="HBT25" s="284"/>
      <c r="HBU25" s="284"/>
      <c r="HBV25" s="284"/>
      <c r="HBW25" s="284"/>
      <c r="HBX25" s="284"/>
      <c r="HBY25" s="284"/>
      <c r="HBZ25" s="284"/>
      <c r="HCA25" s="284"/>
      <c r="HCB25" s="284"/>
      <c r="HCC25" s="284"/>
      <c r="HCD25" s="284"/>
      <c r="HCE25" s="284"/>
      <c r="HCF25" s="284"/>
      <c r="HCG25" s="284"/>
      <c r="HCH25" s="284"/>
      <c r="HCI25" s="284"/>
      <c r="HCJ25" s="284"/>
      <c r="HCK25" s="284"/>
      <c r="HCL25" s="284"/>
      <c r="HCM25" s="284"/>
      <c r="HCN25" s="284"/>
      <c r="HCO25" s="284"/>
      <c r="HCP25" s="284"/>
      <c r="HCQ25" s="284"/>
      <c r="HCR25" s="284"/>
      <c r="HCS25" s="284"/>
      <c r="HCT25" s="284"/>
      <c r="HCU25" s="284"/>
      <c r="HCV25" s="284"/>
      <c r="HCW25" s="284"/>
      <c r="HCX25" s="284"/>
      <c r="HCY25" s="284"/>
      <c r="HCZ25" s="284"/>
      <c r="HDA25" s="284"/>
      <c r="HDB25" s="284"/>
      <c r="HDC25" s="284"/>
      <c r="HDD25" s="284"/>
      <c r="HDE25" s="284"/>
      <c r="HDF25" s="284"/>
      <c r="HDG25" s="284"/>
      <c r="HDH25" s="284"/>
      <c r="HDI25" s="284"/>
      <c r="HDJ25" s="284"/>
      <c r="HDK25" s="284"/>
      <c r="HDL25" s="284"/>
      <c r="HDM25" s="284"/>
      <c r="HDN25" s="284"/>
      <c r="HDO25" s="284"/>
      <c r="HDP25" s="284"/>
      <c r="HDQ25" s="284"/>
      <c r="HDR25" s="284"/>
      <c r="HDS25" s="284"/>
      <c r="HDT25" s="284"/>
      <c r="HDU25" s="284"/>
      <c r="HDV25" s="284"/>
      <c r="HDW25" s="284"/>
      <c r="HDX25" s="284"/>
      <c r="HDY25" s="284"/>
      <c r="HDZ25" s="284"/>
      <c r="HEA25" s="284"/>
      <c r="HEB25" s="284"/>
      <c r="HEC25" s="284"/>
      <c r="HED25" s="284"/>
      <c r="HEE25" s="284"/>
      <c r="HEF25" s="284"/>
      <c r="HEG25" s="284"/>
      <c r="HEH25" s="284"/>
      <c r="HEI25" s="284"/>
      <c r="HEJ25" s="284"/>
      <c r="HEK25" s="284"/>
      <c r="HEL25" s="284"/>
      <c r="HEM25" s="284"/>
      <c r="HEN25" s="284"/>
      <c r="HEO25" s="284"/>
      <c r="HEP25" s="284"/>
      <c r="HEQ25" s="284"/>
      <c r="HER25" s="284"/>
      <c r="HES25" s="284"/>
      <c r="HET25" s="284"/>
      <c r="HEU25" s="284"/>
      <c r="HEV25" s="284"/>
      <c r="HEW25" s="284"/>
      <c r="HEX25" s="284"/>
      <c r="HEY25" s="284"/>
      <c r="HEZ25" s="284"/>
      <c r="HFA25" s="284"/>
      <c r="HFB25" s="284"/>
      <c r="HFC25" s="284"/>
      <c r="HFD25" s="284"/>
      <c r="HFE25" s="284"/>
      <c r="HFF25" s="284"/>
      <c r="HFG25" s="284"/>
      <c r="HFH25" s="284"/>
      <c r="HFI25" s="284"/>
      <c r="HFJ25" s="284"/>
      <c r="HFK25" s="284"/>
      <c r="HFL25" s="284"/>
      <c r="HFM25" s="284"/>
      <c r="HFN25" s="284"/>
      <c r="HFO25" s="284"/>
      <c r="HFP25" s="284"/>
      <c r="HFQ25" s="284"/>
      <c r="HFR25" s="284"/>
      <c r="HFS25" s="284"/>
      <c r="HFT25" s="284"/>
      <c r="HFU25" s="284"/>
      <c r="HFV25" s="284"/>
      <c r="HFW25" s="284"/>
      <c r="HFX25" s="284"/>
      <c r="HFY25" s="284"/>
      <c r="HFZ25" s="284"/>
      <c r="HGA25" s="284"/>
      <c r="HGB25" s="284"/>
      <c r="HGC25" s="284"/>
      <c r="HGD25" s="284"/>
      <c r="HGE25" s="284"/>
      <c r="HGF25" s="284"/>
      <c r="HGG25" s="284"/>
      <c r="HGH25" s="284"/>
      <c r="HGI25" s="284"/>
      <c r="HGJ25" s="284"/>
      <c r="HGK25" s="284"/>
      <c r="HGL25" s="284"/>
      <c r="HGM25" s="284"/>
      <c r="HGN25" s="284"/>
      <c r="HGO25" s="284"/>
      <c r="HGP25" s="284"/>
      <c r="HGQ25" s="284"/>
      <c r="HGR25" s="284"/>
      <c r="HGS25" s="284"/>
      <c r="HGT25" s="284"/>
      <c r="HGU25" s="284"/>
      <c r="HGV25" s="284"/>
      <c r="HGW25" s="284"/>
      <c r="HGX25" s="284"/>
      <c r="HGY25" s="284"/>
      <c r="HGZ25" s="284"/>
      <c r="HHA25" s="284"/>
      <c r="HHB25" s="284"/>
      <c r="HHC25" s="284"/>
      <c r="HHD25" s="284"/>
      <c r="HHE25" s="284"/>
      <c r="HHF25" s="284"/>
      <c r="HHG25" s="284"/>
      <c r="HHH25" s="284"/>
      <c r="HHI25" s="284"/>
      <c r="HHJ25" s="284"/>
      <c r="HHK25" s="284"/>
      <c r="HHL25" s="284"/>
      <c r="HHM25" s="284"/>
      <c r="HHN25" s="284"/>
      <c r="HHO25" s="284"/>
      <c r="HHP25" s="284"/>
      <c r="HHQ25" s="284"/>
      <c r="HHR25" s="284"/>
      <c r="HHS25" s="284"/>
      <c r="HHT25" s="284"/>
      <c r="HHU25" s="284"/>
      <c r="HHV25" s="284"/>
      <c r="HHW25" s="284"/>
      <c r="HHX25" s="284"/>
      <c r="HHY25" s="284"/>
      <c r="HHZ25" s="284"/>
      <c r="HIA25" s="284"/>
      <c r="HIB25" s="284"/>
      <c r="HIC25" s="284"/>
      <c r="HID25" s="284"/>
      <c r="HIE25" s="284"/>
      <c r="HIF25" s="284"/>
      <c r="HIG25" s="284"/>
      <c r="HIH25" s="284"/>
      <c r="HII25" s="284"/>
      <c r="HIJ25" s="284"/>
      <c r="HIK25" s="284"/>
      <c r="HIL25" s="284"/>
      <c r="HIM25" s="284"/>
      <c r="HIN25" s="284"/>
      <c r="HIO25" s="284"/>
      <c r="HIP25" s="284"/>
      <c r="HIQ25" s="284"/>
      <c r="HIR25" s="284"/>
      <c r="HIS25" s="284"/>
      <c r="HIT25" s="284"/>
      <c r="HIU25" s="284"/>
      <c r="HIV25" s="284"/>
      <c r="HIW25" s="284"/>
      <c r="HIX25" s="284"/>
      <c r="HIY25" s="284"/>
      <c r="HIZ25" s="284"/>
      <c r="HJA25" s="284"/>
      <c r="HJB25" s="284"/>
      <c r="HJC25" s="284"/>
      <c r="HJD25" s="284"/>
      <c r="HJE25" s="284"/>
      <c r="HJF25" s="284"/>
      <c r="HJG25" s="284"/>
      <c r="HJH25" s="284"/>
      <c r="HJI25" s="284"/>
      <c r="HJJ25" s="284"/>
      <c r="HJK25" s="284"/>
      <c r="HJL25" s="284"/>
      <c r="HJM25" s="284"/>
      <c r="HJN25" s="284"/>
      <c r="HJO25" s="284"/>
      <c r="HJP25" s="284"/>
      <c r="HJQ25" s="284"/>
      <c r="HJR25" s="284"/>
      <c r="HJS25" s="284"/>
      <c r="HJT25" s="284"/>
      <c r="HJU25" s="284"/>
      <c r="HJV25" s="284"/>
      <c r="HJW25" s="284"/>
      <c r="HJX25" s="284"/>
      <c r="HJY25" s="284"/>
      <c r="HJZ25" s="284"/>
      <c r="HKA25" s="284"/>
      <c r="HKB25" s="284"/>
      <c r="HKC25" s="284"/>
      <c r="HKD25" s="284"/>
      <c r="HKE25" s="284"/>
      <c r="HKF25" s="284"/>
      <c r="HKG25" s="284"/>
      <c r="HKH25" s="284"/>
      <c r="HKI25" s="284"/>
      <c r="HKJ25" s="284"/>
      <c r="HKK25" s="284"/>
      <c r="HKL25" s="284"/>
      <c r="HKM25" s="284"/>
      <c r="HKN25" s="284"/>
      <c r="HKO25" s="284"/>
      <c r="HKP25" s="284"/>
      <c r="HKQ25" s="284"/>
      <c r="HKR25" s="284"/>
      <c r="HKS25" s="284"/>
      <c r="HKT25" s="284"/>
      <c r="HKU25" s="284"/>
      <c r="HKV25" s="284"/>
      <c r="HKW25" s="284"/>
      <c r="HKX25" s="284"/>
      <c r="HKY25" s="284"/>
      <c r="HKZ25" s="284"/>
      <c r="HLA25" s="284"/>
      <c r="HLB25" s="284"/>
      <c r="HLC25" s="284"/>
      <c r="HLD25" s="284"/>
      <c r="HLE25" s="284"/>
      <c r="HLF25" s="284"/>
      <c r="HLG25" s="284"/>
      <c r="HLH25" s="284"/>
      <c r="HLI25" s="284"/>
      <c r="HLJ25" s="284"/>
      <c r="HLK25" s="284"/>
      <c r="HLL25" s="284"/>
      <c r="HLM25" s="284"/>
      <c r="HLN25" s="284"/>
      <c r="HLO25" s="284"/>
      <c r="HLP25" s="284"/>
      <c r="HLQ25" s="284"/>
      <c r="HLR25" s="284"/>
      <c r="HLS25" s="284"/>
      <c r="HLT25" s="284"/>
      <c r="HLU25" s="284"/>
      <c r="HLV25" s="284"/>
      <c r="HLW25" s="284"/>
      <c r="HLX25" s="284"/>
      <c r="HLY25" s="284"/>
      <c r="HLZ25" s="284"/>
      <c r="HMA25" s="284"/>
      <c r="HMB25" s="284"/>
      <c r="HMC25" s="284"/>
      <c r="HMD25" s="284"/>
      <c r="HME25" s="284"/>
      <c r="HMF25" s="284"/>
      <c r="HMG25" s="284"/>
      <c r="HMH25" s="284"/>
      <c r="HMI25" s="284"/>
      <c r="HMJ25" s="284"/>
      <c r="HMK25" s="284"/>
      <c r="HML25" s="284"/>
      <c r="HMM25" s="284"/>
      <c r="HMN25" s="284"/>
      <c r="HMO25" s="284"/>
      <c r="HMP25" s="284"/>
      <c r="HMQ25" s="284"/>
      <c r="HMR25" s="284"/>
      <c r="HMS25" s="284"/>
      <c r="HMT25" s="284"/>
      <c r="HMU25" s="284"/>
      <c r="HMV25" s="284"/>
      <c r="HMW25" s="284"/>
      <c r="HMX25" s="284"/>
      <c r="HMY25" s="284"/>
      <c r="HMZ25" s="284"/>
      <c r="HNA25" s="284"/>
      <c r="HNB25" s="284"/>
      <c r="HNC25" s="284"/>
      <c r="HND25" s="284"/>
      <c r="HNE25" s="284"/>
      <c r="HNF25" s="284"/>
      <c r="HNG25" s="284"/>
      <c r="HNH25" s="284"/>
      <c r="HNI25" s="284"/>
      <c r="HNJ25" s="284"/>
      <c r="HNK25" s="284"/>
      <c r="HNL25" s="284"/>
      <c r="HNM25" s="284"/>
      <c r="HNN25" s="284"/>
      <c r="HNO25" s="284"/>
      <c r="HNP25" s="284"/>
      <c r="HNQ25" s="284"/>
      <c r="HNR25" s="284"/>
      <c r="HNS25" s="284"/>
      <c r="HNT25" s="284"/>
      <c r="HNU25" s="284"/>
      <c r="HNV25" s="284"/>
      <c r="HNW25" s="284"/>
      <c r="HNX25" s="284"/>
      <c r="HNY25" s="284"/>
      <c r="HNZ25" s="284"/>
      <c r="HOA25" s="284"/>
      <c r="HOB25" s="284"/>
      <c r="HOC25" s="284"/>
      <c r="HOD25" s="284"/>
      <c r="HOE25" s="284"/>
      <c r="HOF25" s="284"/>
      <c r="HOG25" s="284"/>
      <c r="HOH25" s="284"/>
      <c r="HOI25" s="284"/>
      <c r="HOJ25" s="284"/>
      <c r="HOK25" s="284"/>
      <c r="HOL25" s="284"/>
      <c r="HOM25" s="284"/>
      <c r="HON25" s="284"/>
      <c r="HOO25" s="284"/>
      <c r="HOP25" s="284"/>
      <c r="HOQ25" s="284"/>
      <c r="HOR25" s="284"/>
      <c r="HOS25" s="284"/>
      <c r="HOT25" s="284"/>
      <c r="HOU25" s="284"/>
      <c r="HOV25" s="284"/>
      <c r="HOW25" s="284"/>
      <c r="HOX25" s="284"/>
      <c r="HOY25" s="284"/>
      <c r="HOZ25" s="284"/>
      <c r="HPA25" s="284"/>
      <c r="HPB25" s="284"/>
      <c r="HPC25" s="284"/>
      <c r="HPD25" s="284"/>
      <c r="HPE25" s="284"/>
      <c r="HPF25" s="284"/>
      <c r="HPG25" s="284"/>
      <c r="HPH25" s="284"/>
      <c r="HPI25" s="284"/>
      <c r="HPJ25" s="284"/>
      <c r="HPK25" s="284"/>
      <c r="HPL25" s="284"/>
      <c r="HPM25" s="284"/>
      <c r="HPN25" s="284"/>
      <c r="HPO25" s="284"/>
      <c r="HPP25" s="284"/>
      <c r="HPQ25" s="284"/>
      <c r="HPR25" s="284"/>
      <c r="HPS25" s="284"/>
      <c r="HPT25" s="284"/>
      <c r="HPU25" s="284"/>
      <c r="HPV25" s="284"/>
      <c r="HPW25" s="284"/>
      <c r="HPX25" s="284"/>
      <c r="HPY25" s="284"/>
      <c r="HPZ25" s="284"/>
      <c r="HQA25" s="284"/>
      <c r="HQB25" s="284"/>
      <c r="HQC25" s="284"/>
      <c r="HQD25" s="284"/>
      <c r="HQE25" s="284"/>
      <c r="HQF25" s="284"/>
      <c r="HQG25" s="284"/>
      <c r="HQH25" s="284"/>
      <c r="HQI25" s="284"/>
      <c r="HQJ25" s="284"/>
      <c r="HQK25" s="284"/>
      <c r="HQL25" s="284"/>
      <c r="HQM25" s="284"/>
      <c r="HQN25" s="284"/>
      <c r="HQO25" s="284"/>
      <c r="HQP25" s="284"/>
      <c r="HQQ25" s="284"/>
      <c r="HQR25" s="284"/>
      <c r="HQS25" s="284"/>
      <c r="HQT25" s="284"/>
      <c r="HQU25" s="284"/>
      <c r="HQV25" s="284"/>
      <c r="HQW25" s="284"/>
      <c r="HQX25" s="284"/>
      <c r="HQY25" s="284"/>
      <c r="HQZ25" s="284"/>
      <c r="HRA25" s="284"/>
      <c r="HRB25" s="284"/>
      <c r="HRC25" s="284"/>
      <c r="HRD25" s="284"/>
      <c r="HRE25" s="284"/>
      <c r="HRF25" s="284"/>
      <c r="HRG25" s="284"/>
      <c r="HRH25" s="284"/>
      <c r="HRI25" s="284"/>
      <c r="HRJ25" s="284"/>
      <c r="HRK25" s="284"/>
      <c r="HRL25" s="284"/>
      <c r="HRM25" s="284"/>
      <c r="HRN25" s="284"/>
      <c r="HRO25" s="284"/>
      <c r="HRP25" s="284"/>
      <c r="HRQ25" s="284"/>
      <c r="HRR25" s="284"/>
      <c r="HRS25" s="284"/>
      <c r="HRT25" s="284"/>
      <c r="HRU25" s="284"/>
      <c r="HRV25" s="284"/>
      <c r="HRW25" s="284"/>
      <c r="HRX25" s="284"/>
      <c r="HRY25" s="284"/>
      <c r="HRZ25" s="284"/>
      <c r="HSA25" s="284"/>
      <c r="HSB25" s="284"/>
      <c r="HSC25" s="284"/>
      <c r="HSD25" s="284"/>
      <c r="HSE25" s="284"/>
      <c r="HSF25" s="284"/>
      <c r="HSG25" s="284"/>
      <c r="HSH25" s="284"/>
      <c r="HSI25" s="284"/>
      <c r="HSJ25" s="284"/>
      <c r="HSK25" s="284"/>
      <c r="HSL25" s="284"/>
      <c r="HSM25" s="284"/>
      <c r="HSN25" s="284"/>
      <c r="HSO25" s="284"/>
      <c r="HSP25" s="284"/>
      <c r="HSQ25" s="284"/>
      <c r="HSR25" s="284"/>
      <c r="HSS25" s="284"/>
      <c r="HST25" s="284"/>
      <c r="HSU25" s="284"/>
      <c r="HSV25" s="284"/>
      <c r="HSW25" s="284"/>
      <c r="HSX25" s="284"/>
      <c r="HSY25" s="284"/>
      <c r="HSZ25" s="284"/>
      <c r="HTA25" s="284"/>
      <c r="HTB25" s="284"/>
      <c r="HTC25" s="284"/>
      <c r="HTD25" s="284"/>
      <c r="HTE25" s="284"/>
      <c r="HTF25" s="284"/>
      <c r="HTG25" s="284"/>
      <c r="HTH25" s="284"/>
      <c r="HTI25" s="284"/>
      <c r="HTJ25" s="284"/>
      <c r="HTK25" s="284"/>
      <c r="HTL25" s="284"/>
      <c r="HTM25" s="284"/>
      <c r="HTN25" s="284"/>
      <c r="HTO25" s="284"/>
      <c r="HTP25" s="284"/>
      <c r="HTQ25" s="284"/>
      <c r="HTR25" s="284"/>
      <c r="HTS25" s="284"/>
      <c r="HTT25" s="284"/>
      <c r="HTU25" s="284"/>
      <c r="HTV25" s="284"/>
      <c r="HTW25" s="284"/>
      <c r="HTX25" s="284"/>
      <c r="HTY25" s="284"/>
      <c r="HTZ25" s="284"/>
      <c r="HUA25" s="284"/>
      <c r="HUB25" s="284"/>
      <c r="HUC25" s="284"/>
      <c r="HUD25" s="284"/>
      <c r="HUE25" s="284"/>
      <c r="HUF25" s="284"/>
      <c r="HUG25" s="284"/>
      <c r="HUH25" s="284"/>
      <c r="HUI25" s="284"/>
      <c r="HUJ25" s="284"/>
      <c r="HUK25" s="284"/>
      <c r="HUL25" s="284"/>
      <c r="HUM25" s="284"/>
      <c r="HUN25" s="284"/>
      <c r="HUO25" s="284"/>
      <c r="HUP25" s="284"/>
      <c r="HUQ25" s="284"/>
      <c r="HUR25" s="284"/>
      <c r="HUS25" s="284"/>
      <c r="HUT25" s="284"/>
      <c r="HUU25" s="284"/>
      <c r="HUV25" s="284"/>
      <c r="HUW25" s="284"/>
      <c r="HUX25" s="284"/>
      <c r="HUY25" s="284"/>
      <c r="HUZ25" s="284"/>
      <c r="HVA25" s="284"/>
      <c r="HVB25" s="284"/>
      <c r="HVC25" s="284"/>
      <c r="HVD25" s="284"/>
      <c r="HVE25" s="284"/>
      <c r="HVF25" s="284"/>
      <c r="HVG25" s="284"/>
      <c r="HVH25" s="284"/>
      <c r="HVI25" s="284"/>
      <c r="HVJ25" s="284"/>
      <c r="HVK25" s="284"/>
      <c r="HVL25" s="284"/>
      <c r="HVM25" s="284"/>
      <c r="HVN25" s="284"/>
      <c r="HVO25" s="284"/>
      <c r="HVP25" s="284"/>
      <c r="HVQ25" s="284"/>
      <c r="HVR25" s="284"/>
      <c r="HVS25" s="284"/>
      <c r="HVT25" s="284"/>
      <c r="HVU25" s="284"/>
      <c r="HVV25" s="284"/>
      <c r="HVW25" s="284"/>
      <c r="HVX25" s="284"/>
      <c r="HVY25" s="284"/>
      <c r="HVZ25" s="284"/>
      <c r="HWA25" s="284"/>
      <c r="HWB25" s="284"/>
      <c r="HWC25" s="284"/>
      <c r="HWD25" s="284"/>
      <c r="HWE25" s="284"/>
      <c r="HWF25" s="284"/>
      <c r="HWG25" s="284"/>
      <c r="HWH25" s="284"/>
      <c r="HWI25" s="284"/>
      <c r="HWJ25" s="284"/>
      <c r="HWK25" s="284"/>
      <c r="HWL25" s="284"/>
      <c r="HWM25" s="284"/>
      <c r="HWN25" s="284"/>
      <c r="HWO25" s="284"/>
      <c r="HWP25" s="284"/>
      <c r="HWQ25" s="284"/>
      <c r="HWR25" s="284"/>
      <c r="HWS25" s="284"/>
      <c r="HWT25" s="284"/>
      <c r="HWU25" s="284"/>
      <c r="HWV25" s="284"/>
      <c r="HWW25" s="284"/>
      <c r="HWX25" s="284"/>
      <c r="HWY25" s="284"/>
      <c r="HWZ25" s="284"/>
      <c r="HXA25" s="284"/>
      <c r="HXB25" s="284"/>
      <c r="HXC25" s="284"/>
      <c r="HXD25" s="284"/>
      <c r="HXE25" s="284"/>
      <c r="HXF25" s="284"/>
      <c r="HXG25" s="284"/>
      <c r="HXH25" s="284"/>
      <c r="HXI25" s="284"/>
      <c r="HXJ25" s="284"/>
      <c r="HXK25" s="284"/>
      <c r="HXL25" s="284"/>
      <c r="HXM25" s="284"/>
      <c r="HXN25" s="284"/>
      <c r="HXO25" s="284"/>
      <c r="HXP25" s="284"/>
      <c r="HXQ25" s="284"/>
      <c r="HXR25" s="284"/>
      <c r="HXS25" s="284"/>
      <c r="HXT25" s="284"/>
      <c r="HXU25" s="284"/>
      <c r="HXV25" s="284"/>
      <c r="HXW25" s="284"/>
      <c r="HXX25" s="284"/>
      <c r="HXY25" s="284"/>
      <c r="HXZ25" s="284"/>
      <c r="HYA25" s="284"/>
      <c r="HYB25" s="284"/>
      <c r="HYC25" s="284"/>
      <c r="HYD25" s="284"/>
      <c r="HYE25" s="284"/>
      <c r="HYF25" s="284"/>
      <c r="HYG25" s="284"/>
      <c r="HYH25" s="284"/>
      <c r="HYI25" s="284"/>
      <c r="HYJ25" s="284"/>
      <c r="HYK25" s="284"/>
      <c r="HYL25" s="284"/>
      <c r="HYM25" s="284"/>
      <c r="HYN25" s="284"/>
      <c r="HYO25" s="284"/>
      <c r="HYP25" s="284"/>
      <c r="HYQ25" s="284"/>
      <c r="HYR25" s="284"/>
      <c r="HYS25" s="284"/>
      <c r="HYT25" s="284"/>
      <c r="HYU25" s="284"/>
      <c r="HYV25" s="284"/>
      <c r="HYW25" s="284"/>
      <c r="HYX25" s="284"/>
      <c r="HYY25" s="284"/>
      <c r="HYZ25" s="284"/>
      <c r="HZA25" s="284"/>
      <c r="HZB25" s="284"/>
      <c r="HZC25" s="284"/>
      <c r="HZD25" s="284"/>
      <c r="HZE25" s="284"/>
      <c r="HZF25" s="284"/>
      <c r="HZG25" s="284"/>
      <c r="HZH25" s="284"/>
      <c r="HZI25" s="284"/>
      <c r="HZJ25" s="284"/>
      <c r="HZK25" s="284"/>
      <c r="HZL25" s="284"/>
      <c r="HZM25" s="284"/>
      <c r="HZN25" s="284"/>
      <c r="HZO25" s="284"/>
      <c r="HZP25" s="284"/>
      <c r="HZQ25" s="284"/>
      <c r="HZR25" s="284"/>
      <c r="HZS25" s="284"/>
      <c r="HZT25" s="284"/>
      <c r="HZU25" s="284"/>
      <c r="HZV25" s="284"/>
      <c r="HZW25" s="284"/>
      <c r="HZX25" s="284"/>
      <c r="HZY25" s="284"/>
      <c r="HZZ25" s="284"/>
      <c r="IAA25" s="284"/>
      <c r="IAB25" s="284"/>
      <c r="IAC25" s="284"/>
      <c r="IAD25" s="284"/>
      <c r="IAE25" s="284"/>
      <c r="IAF25" s="284"/>
      <c r="IAG25" s="284"/>
      <c r="IAH25" s="284"/>
      <c r="IAI25" s="284"/>
      <c r="IAJ25" s="284"/>
      <c r="IAK25" s="284"/>
      <c r="IAL25" s="284"/>
      <c r="IAM25" s="284"/>
      <c r="IAN25" s="284"/>
      <c r="IAO25" s="284"/>
      <c r="IAP25" s="284"/>
      <c r="IAQ25" s="284"/>
      <c r="IAR25" s="284"/>
      <c r="IAS25" s="284"/>
      <c r="IAT25" s="284"/>
      <c r="IAU25" s="284"/>
      <c r="IAV25" s="284"/>
      <c r="IAW25" s="284"/>
      <c r="IAX25" s="284"/>
      <c r="IAY25" s="284"/>
      <c r="IAZ25" s="284"/>
      <c r="IBA25" s="284"/>
      <c r="IBB25" s="284"/>
      <c r="IBC25" s="284"/>
      <c r="IBD25" s="284"/>
      <c r="IBE25" s="284"/>
      <c r="IBF25" s="284"/>
      <c r="IBG25" s="284"/>
      <c r="IBH25" s="284"/>
      <c r="IBI25" s="284"/>
      <c r="IBJ25" s="284"/>
      <c r="IBK25" s="284"/>
      <c r="IBL25" s="284"/>
      <c r="IBM25" s="284"/>
      <c r="IBN25" s="284"/>
      <c r="IBO25" s="284"/>
      <c r="IBP25" s="284"/>
      <c r="IBQ25" s="284"/>
      <c r="IBR25" s="284"/>
      <c r="IBS25" s="284"/>
      <c r="IBT25" s="284"/>
      <c r="IBU25" s="284"/>
      <c r="IBV25" s="284"/>
      <c r="IBW25" s="284"/>
      <c r="IBX25" s="284"/>
      <c r="IBY25" s="284"/>
      <c r="IBZ25" s="284"/>
      <c r="ICA25" s="284"/>
      <c r="ICB25" s="284"/>
      <c r="ICC25" s="284"/>
      <c r="ICD25" s="284"/>
      <c r="ICE25" s="284"/>
      <c r="ICF25" s="284"/>
      <c r="ICG25" s="284"/>
      <c r="ICH25" s="284"/>
      <c r="ICI25" s="284"/>
      <c r="ICJ25" s="284"/>
      <c r="ICK25" s="284"/>
      <c r="ICL25" s="284"/>
      <c r="ICM25" s="284"/>
      <c r="ICN25" s="284"/>
      <c r="ICO25" s="284"/>
      <c r="ICP25" s="284"/>
      <c r="ICQ25" s="284"/>
      <c r="ICR25" s="284"/>
      <c r="ICS25" s="284"/>
      <c r="ICT25" s="284"/>
      <c r="ICU25" s="284"/>
      <c r="ICV25" s="284"/>
      <c r="ICW25" s="284"/>
      <c r="ICX25" s="284"/>
      <c r="ICY25" s="284"/>
      <c r="ICZ25" s="284"/>
      <c r="IDA25" s="284"/>
      <c r="IDB25" s="284"/>
      <c r="IDC25" s="284"/>
      <c r="IDD25" s="284"/>
      <c r="IDE25" s="284"/>
      <c r="IDF25" s="284"/>
      <c r="IDG25" s="284"/>
      <c r="IDH25" s="284"/>
      <c r="IDI25" s="284"/>
      <c r="IDJ25" s="284"/>
      <c r="IDK25" s="284"/>
      <c r="IDL25" s="284"/>
      <c r="IDM25" s="284"/>
      <c r="IDN25" s="284"/>
      <c r="IDO25" s="284"/>
      <c r="IDP25" s="284"/>
      <c r="IDQ25" s="284"/>
      <c r="IDR25" s="284"/>
      <c r="IDS25" s="284"/>
      <c r="IDT25" s="284"/>
      <c r="IDU25" s="284"/>
      <c r="IDV25" s="284"/>
      <c r="IDW25" s="284"/>
      <c r="IDX25" s="284"/>
      <c r="IDY25" s="284"/>
      <c r="IDZ25" s="284"/>
      <c r="IEA25" s="284"/>
      <c r="IEB25" s="284"/>
      <c r="IEC25" s="284"/>
      <c r="IED25" s="284"/>
      <c r="IEE25" s="284"/>
      <c r="IEF25" s="284"/>
      <c r="IEG25" s="284"/>
      <c r="IEH25" s="284"/>
      <c r="IEI25" s="284"/>
      <c r="IEJ25" s="284"/>
      <c r="IEK25" s="284"/>
      <c r="IEL25" s="284"/>
      <c r="IEM25" s="284"/>
      <c r="IEN25" s="284"/>
      <c r="IEO25" s="284"/>
      <c r="IEP25" s="284"/>
      <c r="IEQ25" s="284"/>
      <c r="IER25" s="284"/>
      <c r="IES25" s="284"/>
      <c r="IET25" s="284"/>
      <c r="IEU25" s="284"/>
      <c r="IEV25" s="284"/>
      <c r="IEW25" s="284"/>
      <c r="IEX25" s="284"/>
      <c r="IEY25" s="284"/>
      <c r="IEZ25" s="284"/>
      <c r="IFA25" s="284"/>
      <c r="IFB25" s="284"/>
      <c r="IFC25" s="284"/>
      <c r="IFD25" s="284"/>
      <c r="IFE25" s="284"/>
      <c r="IFF25" s="284"/>
      <c r="IFG25" s="284"/>
      <c r="IFH25" s="284"/>
      <c r="IFI25" s="284"/>
      <c r="IFJ25" s="284"/>
      <c r="IFK25" s="284"/>
      <c r="IFL25" s="284"/>
      <c r="IFM25" s="284"/>
      <c r="IFN25" s="284"/>
      <c r="IFO25" s="284"/>
      <c r="IFP25" s="284"/>
      <c r="IFQ25" s="284"/>
      <c r="IFR25" s="284"/>
      <c r="IFS25" s="284"/>
      <c r="IFT25" s="284"/>
      <c r="IFU25" s="284"/>
      <c r="IFV25" s="284"/>
      <c r="IFW25" s="284"/>
      <c r="IFX25" s="284"/>
      <c r="IFY25" s="284"/>
      <c r="IFZ25" s="284"/>
      <c r="IGA25" s="284"/>
      <c r="IGB25" s="284"/>
      <c r="IGC25" s="284"/>
      <c r="IGD25" s="284"/>
      <c r="IGE25" s="284"/>
      <c r="IGF25" s="284"/>
      <c r="IGG25" s="284"/>
      <c r="IGH25" s="284"/>
      <c r="IGI25" s="284"/>
      <c r="IGJ25" s="284"/>
      <c r="IGK25" s="284"/>
      <c r="IGL25" s="284"/>
      <c r="IGM25" s="284"/>
      <c r="IGN25" s="284"/>
      <c r="IGO25" s="284"/>
      <c r="IGP25" s="284"/>
      <c r="IGQ25" s="284"/>
      <c r="IGR25" s="284"/>
      <c r="IGS25" s="284"/>
      <c r="IGT25" s="284"/>
      <c r="IGU25" s="284"/>
      <c r="IGV25" s="284"/>
      <c r="IGW25" s="284"/>
      <c r="IGX25" s="284"/>
      <c r="IGY25" s="284"/>
      <c r="IGZ25" s="284"/>
      <c r="IHA25" s="284"/>
      <c r="IHB25" s="284"/>
      <c r="IHC25" s="284"/>
      <c r="IHD25" s="284"/>
      <c r="IHE25" s="284"/>
      <c r="IHF25" s="284"/>
      <c r="IHG25" s="284"/>
      <c r="IHH25" s="284"/>
      <c r="IHI25" s="284"/>
      <c r="IHJ25" s="284"/>
      <c r="IHK25" s="284"/>
      <c r="IHL25" s="284"/>
      <c r="IHM25" s="284"/>
      <c r="IHN25" s="284"/>
      <c r="IHO25" s="284"/>
      <c r="IHP25" s="284"/>
      <c r="IHQ25" s="284"/>
      <c r="IHR25" s="284"/>
      <c r="IHS25" s="284"/>
      <c r="IHT25" s="284"/>
      <c r="IHU25" s="284"/>
      <c r="IHV25" s="284"/>
      <c r="IHW25" s="284"/>
      <c r="IHX25" s="284"/>
      <c r="IHY25" s="284"/>
      <c r="IHZ25" s="284"/>
      <c r="IIA25" s="284"/>
      <c r="IIB25" s="284"/>
      <c r="IIC25" s="284"/>
      <c r="IID25" s="284"/>
      <c r="IIE25" s="284"/>
      <c r="IIF25" s="284"/>
      <c r="IIG25" s="284"/>
      <c r="IIH25" s="284"/>
      <c r="III25" s="284"/>
      <c r="IIJ25" s="284"/>
      <c r="IIK25" s="284"/>
      <c r="IIL25" s="284"/>
      <c r="IIM25" s="284"/>
      <c r="IIN25" s="284"/>
      <c r="IIO25" s="284"/>
      <c r="IIP25" s="284"/>
      <c r="IIQ25" s="284"/>
      <c r="IIR25" s="284"/>
      <c r="IIS25" s="284"/>
      <c r="IIT25" s="284"/>
      <c r="IIU25" s="284"/>
      <c r="IIV25" s="284"/>
      <c r="IIW25" s="284"/>
      <c r="IIX25" s="284"/>
      <c r="IIY25" s="284"/>
      <c r="IIZ25" s="284"/>
      <c r="IJA25" s="284"/>
      <c r="IJB25" s="284"/>
      <c r="IJC25" s="284"/>
      <c r="IJD25" s="284"/>
      <c r="IJE25" s="284"/>
      <c r="IJF25" s="284"/>
      <c r="IJG25" s="284"/>
      <c r="IJH25" s="284"/>
      <c r="IJI25" s="284"/>
      <c r="IJJ25" s="284"/>
      <c r="IJK25" s="284"/>
      <c r="IJL25" s="284"/>
      <c r="IJM25" s="284"/>
      <c r="IJN25" s="284"/>
      <c r="IJO25" s="284"/>
      <c r="IJP25" s="284"/>
      <c r="IJQ25" s="284"/>
      <c r="IJR25" s="284"/>
      <c r="IJS25" s="284"/>
      <c r="IJT25" s="284"/>
      <c r="IJU25" s="284"/>
      <c r="IJV25" s="284"/>
      <c r="IJW25" s="284"/>
      <c r="IJX25" s="284"/>
      <c r="IJY25" s="284"/>
      <c r="IJZ25" s="284"/>
      <c r="IKA25" s="284"/>
      <c r="IKB25" s="284"/>
      <c r="IKC25" s="284"/>
      <c r="IKD25" s="284"/>
      <c r="IKE25" s="284"/>
      <c r="IKF25" s="284"/>
      <c r="IKG25" s="284"/>
      <c r="IKH25" s="284"/>
      <c r="IKI25" s="284"/>
      <c r="IKJ25" s="284"/>
      <c r="IKK25" s="284"/>
      <c r="IKL25" s="284"/>
      <c r="IKM25" s="284"/>
      <c r="IKN25" s="284"/>
      <c r="IKO25" s="284"/>
      <c r="IKP25" s="284"/>
      <c r="IKQ25" s="284"/>
      <c r="IKR25" s="284"/>
      <c r="IKS25" s="284"/>
      <c r="IKT25" s="284"/>
      <c r="IKU25" s="284"/>
      <c r="IKV25" s="284"/>
      <c r="IKW25" s="284"/>
      <c r="IKX25" s="284"/>
      <c r="IKY25" s="284"/>
      <c r="IKZ25" s="284"/>
      <c r="ILA25" s="284"/>
      <c r="ILB25" s="284"/>
      <c r="ILC25" s="284"/>
      <c r="ILD25" s="284"/>
      <c r="ILE25" s="284"/>
      <c r="ILF25" s="284"/>
      <c r="ILG25" s="284"/>
      <c r="ILH25" s="284"/>
      <c r="ILI25" s="284"/>
      <c r="ILJ25" s="284"/>
      <c r="ILK25" s="284"/>
      <c r="ILL25" s="284"/>
      <c r="ILM25" s="284"/>
      <c r="ILN25" s="284"/>
      <c r="ILO25" s="284"/>
      <c r="ILP25" s="284"/>
      <c r="ILQ25" s="284"/>
      <c r="ILR25" s="284"/>
      <c r="ILS25" s="284"/>
      <c r="ILT25" s="284"/>
      <c r="ILU25" s="284"/>
      <c r="ILV25" s="284"/>
      <c r="ILW25" s="284"/>
      <c r="ILX25" s="284"/>
      <c r="ILY25" s="284"/>
      <c r="ILZ25" s="284"/>
      <c r="IMA25" s="284"/>
      <c r="IMB25" s="284"/>
      <c r="IMC25" s="284"/>
      <c r="IMD25" s="284"/>
      <c r="IME25" s="284"/>
      <c r="IMF25" s="284"/>
      <c r="IMG25" s="284"/>
      <c r="IMH25" s="284"/>
      <c r="IMI25" s="284"/>
      <c r="IMJ25" s="284"/>
      <c r="IMK25" s="284"/>
      <c r="IML25" s="284"/>
      <c r="IMM25" s="284"/>
      <c r="IMN25" s="284"/>
      <c r="IMO25" s="284"/>
      <c r="IMP25" s="284"/>
      <c r="IMQ25" s="284"/>
      <c r="IMR25" s="284"/>
      <c r="IMS25" s="284"/>
      <c r="IMT25" s="284"/>
      <c r="IMU25" s="284"/>
      <c r="IMV25" s="284"/>
      <c r="IMW25" s="284"/>
      <c r="IMX25" s="284"/>
      <c r="IMY25" s="284"/>
      <c r="IMZ25" s="284"/>
      <c r="INA25" s="284"/>
      <c r="INB25" s="284"/>
      <c r="INC25" s="284"/>
      <c r="IND25" s="284"/>
      <c r="INE25" s="284"/>
      <c r="INF25" s="284"/>
      <c r="ING25" s="284"/>
      <c r="INH25" s="284"/>
      <c r="INI25" s="284"/>
      <c r="INJ25" s="284"/>
      <c r="INK25" s="284"/>
      <c r="INL25" s="284"/>
      <c r="INM25" s="284"/>
      <c r="INN25" s="284"/>
      <c r="INO25" s="284"/>
      <c r="INP25" s="284"/>
      <c r="INQ25" s="284"/>
      <c r="INR25" s="284"/>
      <c r="INS25" s="284"/>
      <c r="INT25" s="284"/>
      <c r="INU25" s="284"/>
      <c r="INV25" s="284"/>
      <c r="INW25" s="284"/>
      <c r="INX25" s="284"/>
      <c r="INY25" s="284"/>
      <c r="INZ25" s="284"/>
      <c r="IOA25" s="284"/>
      <c r="IOB25" s="284"/>
      <c r="IOC25" s="284"/>
      <c r="IOD25" s="284"/>
      <c r="IOE25" s="284"/>
      <c r="IOF25" s="284"/>
      <c r="IOG25" s="284"/>
      <c r="IOH25" s="284"/>
      <c r="IOI25" s="284"/>
      <c r="IOJ25" s="284"/>
      <c r="IOK25" s="284"/>
      <c r="IOL25" s="284"/>
      <c r="IOM25" s="284"/>
      <c r="ION25" s="284"/>
      <c r="IOO25" s="284"/>
      <c r="IOP25" s="284"/>
      <c r="IOQ25" s="284"/>
      <c r="IOR25" s="284"/>
      <c r="IOS25" s="284"/>
      <c r="IOT25" s="284"/>
      <c r="IOU25" s="284"/>
      <c r="IOV25" s="284"/>
      <c r="IOW25" s="284"/>
      <c r="IOX25" s="284"/>
      <c r="IOY25" s="284"/>
      <c r="IOZ25" s="284"/>
      <c r="IPA25" s="284"/>
      <c r="IPB25" s="284"/>
      <c r="IPC25" s="284"/>
      <c r="IPD25" s="284"/>
      <c r="IPE25" s="284"/>
      <c r="IPF25" s="284"/>
      <c r="IPG25" s="284"/>
      <c r="IPH25" s="284"/>
      <c r="IPI25" s="284"/>
      <c r="IPJ25" s="284"/>
      <c r="IPK25" s="284"/>
      <c r="IPL25" s="284"/>
      <c r="IPM25" s="284"/>
      <c r="IPN25" s="284"/>
      <c r="IPO25" s="284"/>
      <c r="IPP25" s="284"/>
      <c r="IPQ25" s="284"/>
      <c r="IPR25" s="284"/>
      <c r="IPS25" s="284"/>
      <c r="IPT25" s="284"/>
      <c r="IPU25" s="284"/>
      <c r="IPV25" s="284"/>
      <c r="IPW25" s="284"/>
      <c r="IPX25" s="284"/>
      <c r="IPY25" s="284"/>
      <c r="IPZ25" s="284"/>
      <c r="IQA25" s="284"/>
      <c r="IQB25" s="284"/>
      <c r="IQC25" s="284"/>
      <c r="IQD25" s="284"/>
      <c r="IQE25" s="284"/>
      <c r="IQF25" s="284"/>
      <c r="IQG25" s="284"/>
      <c r="IQH25" s="284"/>
      <c r="IQI25" s="284"/>
      <c r="IQJ25" s="284"/>
      <c r="IQK25" s="284"/>
      <c r="IQL25" s="284"/>
      <c r="IQM25" s="284"/>
      <c r="IQN25" s="284"/>
      <c r="IQO25" s="284"/>
      <c r="IQP25" s="284"/>
      <c r="IQQ25" s="284"/>
      <c r="IQR25" s="284"/>
      <c r="IQS25" s="284"/>
      <c r="IQT25" s="284"/>
      <c r="IQU25" s="284"/>
      <c r="IQV25" s="284"/>
      <c r="IQW25" s="284"/>
      <c r="IQX25" s="284"/>
      <c r="IQY25" s="284"/>
      <c r="IQZ25" s="284"/>
      <c r="IRA25" s="284"/>
      <c r="IRB25" s="284"/>
      <c r="IRC25" s="284"/>
      <c r="IRD25" s="284"/>
      <c r="IRE25" s="284"/>
      <c r="IRF25" s="284"/>
      <c r="IRG25" s="284"/>
      <c r="IRH25" s="284"/>
      <c r="IRI25" s="284"/>
      <c r="IRJ25" s="284"/>
      <c r="IRK25" s="284"/>
      <c r="IRL25" s="284"/>
      <c r="IRM25" s="284"/>
      <c r="IRN25" s="284"/>
      <c r="IRO25" s="284"/>
      <c r="IRP25" s="284"/>
      <c r="IRQ25" s="284"/>
      <c r="IRR25" s="284"/>
      <c r="IRS25" s="284"/>
      <c r="IRT25" s="284"/>
      <c r="IRU25" s="284"/>
      <c r="IRV25" s="284"/>
      <c r="IRW25" s="284"/>
      <c r="IRX25" s="284"/>
      <c r="IRY25" s="284"/>
      <c r="IRZ25" s="284"/>
      <c r="ISA25" s="284"/>
      <c r="ISB25" s="284"/>
      <c r="ISC25" s="284"/>
      <c r="ISD25" s="284"/>
      <c r="ISE25" s="284"/>
      <c r="ISF25" s="284"/>
      <c r="ISG25" s="284"/>
      <c r="ISH25" s="284"/>
      <c r="ISI25" s="284"/>
      <c r="ISJ25" s="284"/>
      <c r="ISK25" s="284"/>
      <c r="ISL25" s="284"/>
      <c r="ISM25" s="284"/>
      <c r="ISN25" s="284"/>
      <c r="ISO25" s="284"/>
      <c r="ISP25" s="284"/>
      <c r="ISQ25" s="284"/>
      <c r="ISR25" s="284"/>
      <c r="ISS25" s="284"/>
      <c r="IST25" s="284"/>
      <c r="ISU25" s="284"/>
      <c r="ISV25" s="284"/>
      <c r="ISW25" s="284"/>
      <c r="ISX25" s="284"/>
      <c r="ISY25" s="284"/>
      <c r="ISZ25" s="284"/>
      <c r="ITA25" s="284"/>
      <c r="ITB25" s="284"/>
      <c r="ITC25" s="284"/>
      <c r="ITD25" s="284"/>
      <c r="ITE25" s="284"/>
      <c r="ITF25" s="284"/>
      <c r="ITG25" s="284"/>
      <c r="ITH25" s="284"/>
      <c r="ITI25" s="284"/>
      <c r="ITJ25" s="284"/>
      <c r="ITK25" s="284"/>
      <c r="ITL25" s="284"/>
      <c r="ITM25" s="284"/>
      <c r="ITN25" s="284"/>
      <c r="ITO25" s="284"/>
      <c r="ITP25" s="284"/>
      <c r="ITQ25" s="284"/>
      <c r="ITR25" s="284"/>
      <c r="ITS25" s="284"/>
      <c r="ITT25" s="284"/>
      <c r="ITU25" s="284"/>
      <c r="ITV25" s="284"/>
      <c r="ITW25" s="284"/>
      <c r="ITX25" s="284"/>
      <c r="ITY25" s="284"/>
      <c r="ITZ25" s="284"/>
      <c r="IUA25" s="284"/>
      <c r="IUB25" s="284"/>
      <c r="IUC25" s="284"/>
      <c r="IUD25" s="284"/>
      <c r="IUE25" s="284"/>
      <c r="IUF25" s="284"/>
      <c r="IUG25" s="284"/>
      <c r="IUH25" s="284"/>
      <c r="IUI25" s="284"/>
      <c r="IUJ25" s="284"/>
      <c r="IUK25" s="284"/>
      <c r="IUL25" s="284"/>
      <c r="IUM25" s="284"/>
      <c r="IUN25" s="284"/>
      <c r="IUO25" s="284"/>
      <c r="IUP25" s="284"/>
      <c r="IUQ25" s="284"/>
      <c r="IUR25" s="284"/>
      <c r="IUS25" s="284"/>
      <c r="IUT25" s="284"/>
      <c r="IUU25" s="284"/>
      <c r="IUV25" s="284"/>
      <c r="IUW25" s="284"/>
      <c r="IUX25" s="284"/>
      <c r="IUY25" s="284"/>
      <c r="IUZ25" s="284"/>
      <c r="IVA25" s="284"/>
      <c r="IVB25" s="284"/>
      <c r="IVC25" s="284"/>
      <c r="IVD25" s="284"/>
      <c r="IVE25" s="284"/>
      <c r="IVF25" s="284"/>
      <c r="IVG25" s="284"/>
      <c r="IVH25" s="284"/>
      <c r="IVI25" s="284"/>
      <c r="IVJ25" s="284"/>
      <c r="IVK25" s="284"/>
      <c r="IVL25" s="284"/>
      <c r="IVM25" s="284"/>
      <c r="IVN25" s="284"/>
      <c r="IVO25" s="284"/>
      <c r="IVP25" s="284"/>
      <c r="IVQ25" s="284"/>
      <c r="IVR25" s="284"/>
      <c r="IVS25" s="284"/>
      <c r="IVT25" s="284"/>
      <c r="IVU25" s="284"/>
      <c r="IVV25" s="284"/>
      <c r="IVW25" s="284"/>
      <c r="IVX25" s="284"/>
      <c r="IVY25" s="284"/>
      <c r="IVZ25" s="284"/>
      <c r="IWA25" s="284"/>
      <c r="IWB25" s="284"/>
      <c r="IWC25" s="284"/>
      <c r="IWD25" s="284"/>
      <c r="IWE25" s="284"/>
      <c r="IWF25" s="284"/>
      <c r="IWG25" s="284"/>
      <c r="IWH25" s="284"/>
      <c r="IWI25" s="284"/>
      <c r="IWJ25" s="284"/>
      <c r="IWK25" s="284"/>
      <c r="IWL25" s="284"/>
      <c r="IWM25" s="284"/>
      <c r="IWN25" s="284"/>
      <c r="IWO25" s="284"/>
      <c r="IWP25" s="284"/>
      <c r="IWQ25" s="284"/>
      <c r="IWR25" s="284"/>
      <c r="IWS25" s="284"/>
      <c r="IWT25" s="284"/>
      <c r="IWU25" s="284"/>
      <c r="IWV25" s="284"/>
      <c r="IWW25" s="284"/>
      <c r="IWX25" s="284"/>
      <c r="IWY25" s="284"/>
      <c r="IWZ25" s="284"/>
      <c r="IXA25" s="284"/>
      <c r="IXB25" s="284"/>
      <c r="IXC25" s="284"/>
      <c r="IXD25" s="284"/>
      <c r="IXE25" s="284"/>
      <c r="IXF25" s="284"/>
      <c r="IXG25" s="284"/>
      <c r="IXH25" s="284"/>
      <c r="IXI25" s="284"/>
      <c r="IXJ25" s="284"/>
      <c r="IXK25" s="284"/>
      <c r="IXL25" s="284"/>
      <c r="IXM25" s="284"/>
      <c r="IXN25" s="284"/>
      <c r="IXO25" s="284"/>
      <c r="IXP25" s="284"/>
      <c r="IXQ25" s="284"/>
      <c r="IXR25" s="284"/>
      <c r="IXS25" s="284"/>
      <c r="IXT25" s="284"/>
      <c r="IXU25" s="284"/>
      <c r="IXV25" s="284"/>
      <c r="IXW25" s="284"/>
      <c r="IXX25" s="284"/>
      <c r="IXY25" s="284"/>
      <c r="IXZ25" s="284"/>
      <c r="IYA25" s="284"/>
      <c r="IYB25" s="284"/>
      <c r="IYC25" s="284"/>
      <c r="IYD25" s="284"/>
      <c r="IYE25" s="284"/>
      <c r="IYF25" s="284"/>
      <c r="IYG25" s="284"/>
      <c r="IYH25" s="284"/>
      <c r="IYI25" s="284"/>
      <c r="IYJ25" s="284"/>
      <c r="IYK25" s="284"/>
      <c r="IYL25" s="284"/>
      <c r="IYM25" s="284"/>
      <c r="IYN25" s="284"/>
      <c r="IYO25" s="284"/>
      <c r="IYP25" s="284"/>
      <c r="IYQ25" s="284"/>
      <c r="IYR25" s="284"/>
      <c r="IYS25" s="284"/>
      <c r="IYT25" s="284"/>
      <c r="IYU25" s="284"/>
      <c r="IYV25" s="284"/>
      <c r="IYW25" s="284"/>
      <c r="IYX25" s="284"/>
      <c r="IYY25" s="284"/>
      <c r="IYZ25" s="284"/>
      <c r="IZA25" s="284"/>
      <c r="IZB25" s="284"/>
      <c r="IZC25" s="284"/>
      <c r="IZD25" s="284"/>
      <c r="IZE25" s="284"/>
      <c r="IZF25" s="284"/>
      <c r="IZG25" s="284"/>
      <c r="IZH25" s="284"/>
      <c r="IZI25" s="284"/>
      <c r="IZJ25" s="284"/>
      <c r="IZK25" s="284"/>
      <c r="IZL25" s="284"/>
      <c r="IZM25" s="284"/>
      <c r="IZN25" s="284"/>
      <c r="IZO25" s="284"/>
      <c r="IZP25" s="284"/>
      <c r="IZQ25" s="284"/>
      <c r="IZR25" s="284"/>
      <c r="IZS25" s="284"/>
      <c r="IZT25" s="284"/>
      <c r="IZU25" s="284"/>
      <c r="IZV25" s="284"/>
      <c r="IZW25" s="284"/>
      <c r="IZX25" s="284"/>
      <c r="IZY25" s="284"/>
      <c r="IZZ25" s="284"/>
      <c r="JAA25" s="284"/>
      <c r="JAB25" s="284"/>
      <c r="JAC25" s="284"/>
      <c r="JAD25" s="284"/>
      <c r="JAE25" s="284"/>
      <c r="JAF25" s="284"/>
      <c r="JAG25" s="284"/>
      <c r="JAH25" s="284"/>
      <c r="JAI25" s="284"/>
      <c r="JAJ25" s="284"/>
      <c r="JAK25" s="284"/>
      <c r="JAL25" s="284"/>
      <c r="JAM25" s="284"/>
      <c r="JAN25" s="284"/>
      <c r="JAO25" s="284"/>
      <c r="JAP25" s="284"/>
      <c r="JAQ25" s="284"/>
      <c r="JAR25" s="284"/>
      <c r="JAS25" s="284"/>
      <c r="JAT25" s="284"/>
      <c r="JAU25" s="284"/>
      <c r="JAV25" s="284"/>
      <c r="JAW25" s="284"/>
      <c r="JAX25" s="284"/>
      <c r="JAY25" s="284"/>
      <c r="JAZ25" s="284"/>
      <c r="JBA25" s="284"/>
      <c r="JBB25" s="284"/>
      <c r="JBC25" s="284"/>
      <c r="JBD25" s="284"/>
      <c r="JBE25" s="284"/>
      <c r="JBF25" s="284"/>
      <c r="JBG25" s="284"/>
      <c r="JBH25" s="284"/>
      <c r="JBI25" s="284"/>
      <c r="JBJ25" s="284"/>
      <c r="JBK25" s="284"/>
      <c r="JBL25" s="284"/>
      <c r="JBM25" s="284"/>
      <c r="JBN25" s="284"/>
      <c r="JBO25" s="284"/>
      <c r="JBP25" s="284"/>
      <c r="JBQ25" s="284"/>
      <c r="JBR25" s="284"/>
      <c r="JBS25" s="284"/>
      <c r="JBT25" s="284"/>
      <c r="JBU25" s="284"/>
      <c r="JBV25" s="284"/>
      <c r="JBW25" s="284"/>
      <c r="JBX25" s="284"/>
      <c r="JBY25" s="284"/>
      <c r="JBZ25" s="284"/>
      <c r="JCA25" s="284"/>
      <c r="JCB25" s="284"/>
      <c r="JCC25" s="284"/>
      <c r="JCD25" s="284"/>
      <c r="JCE25" s="284"/>
      <c r="JCF25" s="284"/>
      <c r="JCG25" s="284"/>
      <c r="JCH25" s="284"/>
      <c r="JCI25" s="284"/>
      <c r="JCJ25" s="284"/>
      <c r="JCK25" s="284"/>
      <c r="JCL25" s="284"/>
      <c r="JCM25" s="284"/>
      <c r="JCN25" s="284"/>
      <c r="JCO25" s="284"/>
      <c r="JCP25" s="284"/>
      <c r="JCQ25" s="284"/>
      <c r="JCR25" s="284"/>
      <c r="JCS25" s="284"/>
      <c r="JCT25" s="284"/>
      <c r="JCU25" s="284"/>
      <c r="JCV25" s="284"/>
      <c r="JCW25" s="284"/>
      <c r="JCX25" s="284"/>
      <c r="JCY25" s="284"/>
      <c r="JCZ25" s="284"/>
      <c r="JDA25" s="284"/>
      <c r="JDB25" s="284"/>
      <c r="JDC25" s="284"/>
      <c r="JDD25" s="284"/>
      <c r="JDE25" s="284"/>
      <c r="JDF25" s="284"/>
      <c r="JDG25" s="284"/>
      <c r="JDH25" s="284"/>
      <c r="JDI25" s="284"/>
      <c r="JDJ25" s="284"/>
      <c r="JDK25" s="284"/>
      <c r="JDL25" s="284"/>
      <c r="JDM25" s="284"/>
      <c r="JDN25" s="284"/>
      <c r="JDO25" s="284"/>
      <c r="JDP25" s="284"/>
      <c r="JDQ25" s="284"/>
      <c r="JDR25" s="284"/>
      <c r="JDS25" s="284"/>
      <c r="JDT25" s="284"/>
      <c r="JDU25" s="284"/>
      <c r="JDV25" s="284"/>
      <c r="JDW25" s="284"/>
      <c r="JDX25" s="284"/>
      <c r="JDY25" s="284"/>
      <c r="JDZ25" s="284"/>
      <c r="JEA25" s="284"/>
      <c r="JEB25" s="284"/>
      <c r="JEC25" s="284"/>
      <c r="JED25" s="284"/>
      <c r="JEE25" s="284"/>
      <c r="JEF25" s="284"/>
      <c r="JEG25" s="284"/>
      <c r="JEH25" s="284"/>
      <c r="JEI25" s="284"/>
      <c r="JEJ25" s="284"/>
      <c r="JEK25" s="284"/>
      <c r="JEL25" s="284"/>
      <c r="JEM25" s="284"/>
      <c r="JEN25" s="284"/>
      <c r="JEO25" s="284"/>
      <c r="JEP25" s="284"/>
      <c r="JEQ25" s="284"/>
      <c r="JER25" s="284"/>
      <c r="JES25" s="284"/>
      <c r="JET25" s="284"/>
      <c r="JEU25" s="284"/>
      <c r="JEV25" s="284"/>
      <c r="JEW25" s="284"/>
      <c r="JEX25" s="284"/>
      <c r="JEY25" s="284"/>
      <c r="JEZ25" s="284"/>
      <c r="JFA25" s="284"/>
      <c r="JFB25" s="284"/>
      <c r="JFC25" s="284"/>
      <c r="JFD25" s="284"/>
      <c r="JFE25" s="284"/>
      <c r="JFF25" s="284"/>
      <c r="JFG25" s="284"/>
      <c r="JFH25" s="284"/>
      <c r="JFI25" s="284"/>
      <c r="JFJ25" s="284"/>
      <c r="JFK25" s="284"/>
      <c r="JFL25" s="284"/>
      <c r="JFM25" s="284"/>
      <c r="JFN25" s="284"/>
      <c r="JFO25" s="284"/>
      <c r="JFP25" s="284"/>
      <c r="JFQ25" s="284"/>
      <c r="JFR25" s="284"/>
      <c r="JFS25" s="284"/>
      <c r="JFT25" s="284"/>
      <c r="JFU25" s="284"/>
      <c r="JFV25" s="284"/>
      <c r="JFW25" s="284"/>
      <c r="JFX25" s="284"/>
      <c r="JFY25" s="284"/>
      <c r="JFZ25" s="284"/>
      <c r="JGA25" s="284"/>
      <c r="JGB25" s="284"/>
      <c r="JGC25" s="284"/>
      <c r="JGD25" s="284"/>
      <c r="JGE25" s="284"/>
      <c r="JGF25" s="284"/>
      <c r="JGG25" s="284"/>
      <c r="JGH25" s="284"/>
      <c r="JGI25" s="284"/>
      <c r="JGJ25" s="284"/>
      <c r="JGK25" s="284"/>
      <c r="JGL25" s="284"/>
      <c r="JGM25" s="284"/>
      <c r="JGN25" s="284"/>
      <c r="JGO25" s="284"/>
      <c r="JGP25" s="284"/>
      <c r="JGQ25" s="284"/>
      <c r="JGR25" s="284"/>
      <c r="JGS25" s="284"/>
      <c r="JGT25" s="284"/>
      <c r="JGU25" s="284"/>
      <c r="JGV25" s="284"/>
      <c r="JGW25" s="284"/>
      <c r="JGX25" s="284"/>
      <c r="JGY25" s="284"/>
      <c r="JGZ25" s="284"/>
      <c r="JHA25" s="284"/>
      <c r="JHB25" s="284"/>
      <c r="JHC25" s="284"/>
      <c r="JHD25" s="284"/>
      <c r="JHE25" s="284"/>
      <c r="JHF25" s="284"/>
      <c r="JHG25" s="284"/>
      <c r="JHH25" s="284"/>
      <c r="JHI25" s="284"/>
      <c r="JHJ25" s="284"/>
      <c r="JHK25" s="284"/>
      <c r="JHL25" s="284"/>
      <c r="JHM25" s="284"/>
      <c r="JHN25" s="284"/>
      <c r="JHO25" s="284"/>
      <c r="JHP25" s="284"/>
      <c r="JHQ25" s="284"/>
      <c r="JHR25" s="284"/>
      <c r="JHS25" s="284"/>
      <c r="JHT25" s="284"/>
      <c r="JHU25" s="284"/>
      <c r="JHV25" s="284"/>
      <c r="JHW25" s="284"/>
      <c r="JHX25" s="284"/>
      <c r="JHY25" s="284"/>
      <c r="JHZ25" s="284"/>
      <c r="JIA25" s="284"/>
      <c r="JIB25" s="284"/>
      <c r="JIC25" s="284"/>
      <c r="JID25" s="284"/>
      <c r="JIE25" s="284"/>
      <c r="JIF25" s="284"/>
      <c r="JIG25" s="284"/>
      <c r="JIH25" s="284"/>
      <c r="JII25" s="284"/>
      <c r="JIJ25" s="284"/>
      <c r="JIK25" s="284"/>
      <c r="JIL25" s="284"/>
      <c r="JIM25" s="284"/>
      <c r="JIN25" s="284"/>
      <c r="JIO25" s="284"/>
      <c r="JIP25" s="284"/>
      <c r="JIQ25" s="284"/>
      <c r="JIR25" s="284"/>
      <c r="JIS25" s="284"/>
      <c r="JIT25" s="284"/>
      <c r="JIU25" s="284"/>
      <c r="JIV25" s="284"/>
      <c r="JIW25" s="284"/>
      <c r="JIX25" s="284"/>
      <c r="JIY25" s="284"/>
      <c r="JIZ25" s="284"/>
      <c r="JJA25" s="284"/>
      <c r="JJB25" s="284"/>
      <c r="JJC25" s="284"/>
      <c r="JJD25" s="284"/>
      <c r="JJE25" s="284"/>
      <c r="JJF25" s="284"/>
      <c r="JJG25" s="284"/>
      <c r="JJH25" s="284"/>
      <c r="JJI25" s="284"/>
      <c r="JJJ25" s="284"/>
      <c r="JJK25" s="284"/>
      <c r="JJL25" s="284"/>
      <c r="JJM25" s="284"/>
      <c r="JJN25" s="284"/>
      <c r="JJO25" s="284"/>
      <c r="JJP25" s="284"/>
      <c r="JJQ25" s="284"/>
      <c r="JJR25" s="284"/>
      <c r="JJS25" s="284"/>
      <c r="JJT25" s="284"/>
      <c r="JJU25" s="284"/>
      <c r="JJV25" s="284"/>
      <c r="JJW25" s="284"/>
      <c r="JJX25" s="284"/>
      <c r="JJY25" s="284"/>
      <c r="JJZ25" s="284"/>
      <c r="JKA25" s="284"/>
      <c r="JKB25" s="284"/>
      <c r="JKC25" s="284"/>
      <c r="JKD25" s="284"/>
      <c r="JKE25" s="284"/>
      <c r="JKF25" s="284"/>
      <c r="JKG25" s="284"/>
      <c r="JKH25" s="284"/>
      <c r="JKI25" s="284"/>
      <c r="JKJ25" s="284"/>
      <c r="JKK25" s="284"/>
      <c r="JKL25" s="284"/>
      <c r="JKM25" s="284"/>
      <c r="JKN25" s="284"/>
      <c r="JKO25" s="284"/>
      <c r="JKP25" s="284"/>
      <c r="JKQ25" s="284"/>
      <c r="JKR25" s="284"/>
      <c r="JKS25" s="284"/>
      <c r="JKT25" s="284"/>
      <c r="JKU25" s="284"/>
      <c r="JKV25" s="284"/>
      <c r="JKW25" s="284"/>
      <c r="JKX25" s="284"/>
      <c r="JKY25" s="284"/>
      <c r="JKZ25" s="284"/>
      <c r="JLA25" s="284"/>
      <c r="JLB25" s="284"/>
      <c r="JLC25" s="284"/>
      <c r="JLD25" s="284"/>
      <c r="JLE25" s="284"/>
      <c r="JLF25" s="284"/>
      <c r="JLG25" s="284"/>
      <c r="JLH25" s="284"/>
      <c r="JLI25" s="284"/>
      <c r="JLJ25" s="284"/>
      <c r="JLK25" s="284"/>
      <c r="JLL25" s="284"/>
      <c r="JLM25" s="284"/>
      <c r="JLN25" s="284"/>
      <c r="JLO25" s="284"/>
      <c r="JLP25" s="284"/>
      <c r="JLQ25" s="284"/>
      <c r="JLR25" s="284"/>
      <c r="JLS25" s="284"/>
      <c r="JLT25" s="284"/>
      <c r="JLU25" s="284"/>
      <c r="JLV25" s="284"/>
      <c r="JLW25" s="284"/>
      <c r="JLX25" s="284"/>
      <c r="JLY25" s="284"/>
      <c r="JLZ25" s="284"/>
      <c r="JMA25" s="284"/>
      <c r="JMB25" s="284"/>
      <c r="JMC25" s="284"/>
      <c r="JMD25" s="284"/>
      <c r="JME25" s="284"/>
      <c r="JMF25" s="284"/>
      <c r="JMG25" s="284"/>
      <c r="JMH25" s="284"/>
      <c r="JMI25" s="284"/>
      <c r="JMJ25" s="284"/>
      <c r="JMK25" s="284"/>
      <c r="JML25" s="284"/>
      <c r="JMM25" s="284"/>
      <c r="JMN25" s="284"/>
      <c r="JMO25" s="284"/>
      <c r="JMP25" s="284"/>
      <c r="JMQ25" s="284"/>
      <c r="JMR25" s="284"/>
      <c r="JMS25" s="284"/>
      <c r="JMT25" s="284"/>
      <c r="JMU25" s="284"/>
      <c r="JMV25" s="284"/>
      <c r="JMW25" s="284"/>
      <c r="JMX25" s="284"/>
      <c r="JMY25" s="284"/>
      <c r="JMZ25" s="284"/>
      <c r="JNA25" s="284"/>
      <c r="JNB25" s="284"/>
      <c r="JNC25" s="284"/>
      <c r="JND25" s="284"/>
      <c r="JNE25" s="284"/>
      <c r="JNF25" s="284"/>
      <c r="JNG25" s="284"/>
      <c r="JNH25" s="284"/>
      <c r="JNI25" s="284"/>
      <c r="JNJ25" s="284"/>
      <c r="JNK25" s="284"/>
      <c r="JNL25" s="284"/>
      <c r="JNM25" s="284"/>
      <c r="JNN25" s="284"/>
      <c r="JNO25" s="284"/>
      <c r="JNP25" s="284"/>
      <c r="JNQ25" s="284"/>
      <c r="JNR25" s="284"/>
      <c r="JNS25" s="284"/>
      <c r="JNT25" s="284"/>
      <c r="JNU25" s="284"/>
      <c r="JNV25" s="284"/>
      <c r="JNW25" s="284"/>
      <c r="JNX25" s="284"/>
      <c r="JNY25" s="284"/>
      <c r="JNZ25" s="284"/>
      <c r="JOA25" s="284"/>
      <c r="JOB25" s="284"/>
      <c r="JOC25" s="284"/>
      <c r="JOD25" s="284"/>
      <c r="JOE25" s="284"/>
      <c r="JOF25" s="284"/>
      <c r="JOG25" s="284"/>
      <c r="JOH25" s="284"/>
      <c r="JOI25" s="284"/>
      <c r="JOJ25" s="284"/>
      <c r="JOK25" s="284"/>
      <c r="JOL25" s="284"/>
      <c r="JOM25" s="284"/>
      <c r="JON25" s="284"/>
      <c r="JOO25" s="284"/>
      <c r="JOP25" s="284"/>
      <c r="JOQ25" s="284"/>
      <c r="JOR25" s="284"/>
      <c r="JOS25" s="284"/>
      <c r="JOT25" s="284"/>
      <c r="JOU25" s="284"/>
      <c r="JOV25" s="284"/>
      <c r="JOW25" s="284"/>
      <c r="JOX25" s="284"/>
      <c r="JOY25" s="284"/>
      <c r="JOZ25" s="284"/>
      <c r="JPA25" s="284"/>
      <c r="JPB25" s="284"/>
      <c r="JPC25" s="284"/>
      <c r="JPD25" s="284"/>
      <c r="JPE25" s="284"/>
      <c r="JPF25" s="284"/>
      <c r="JPG25" s="284"/>
      <c r="JPH25" s="284"/>
      <c r="JPI25" s="284"/>
      <c r="JPJ25" s="284"/>
      <c r="JPK25" s="284"/>
      <c r="JPL25" s="284"/>
      <c r="JPM25" s="284"/>
      <c r="JPN25" s="284"/>
      <c r="JPO25" s="284"/>
      <c r="JPP25" s="284"/>
      <c r="JPQ25" s="284"/>
      <c r="JPR25" s="284"/>
      <c r="JPS25" s="284"/>
      <c r="JPT25" s="284"/>
      <c r="JPU25" s="284"/>
      <c r="JPV25" s="284"/>
      <c r="JPW25" s="284"/>
      <c r="JPX25" s="284"/>
      <c r="JPY25" s="284"/>
      <c r="JPZ25" s="284"/>
      <c r="JQA25" s="284"/>
      <c r="JQB25" s="284"/>
      <c r="JQC25" s="284"/>
      <c r="JQD25" s="284"/>
      <c r="JQE25" s="284"/>
      <c r="JQF25" s="284"/>
      <c r="JQG25" s="284"/>
      <c r="JQH25" s="284"/>
      <c r="JQI25" s="284"/>
      <c r="JQJ25" s="284"/>
      <c r="JQK25" s="284"/>
      <c r="JQL25" s="284"/>
      <c r="JQM25" s="284"/>
      <c r="JQN25" s="284"/>
      <c r="JQO25" s="284"/>
      <c r="JQP25" s="284"/>
      <c r="JQQ25" s="284"/>
      <c r="JQR25" s="284"/>
      <c r="JQS25" s="284"/>
      <c r="JQT25" s="284"/>
      <c r="JQU25" s="284"/>
      <c r="JQV25" s="284"/>
      <c r="JQW25" s="284"/>
      <c r="JQX25" s="284"/>
      <c r="JQY25" s="284"/>
      <c r="JQZ25" s="284"/>
      <c r="JRA25" s="284"/>
      <c r="JRB25" s="284"/>
      <c r="JRC25" s="284"/>
      <c r="JRD25" s="284"/>
      <c r="JRE25" s="284"/>
      <c r="JRF25" s="284"/>
      <c r="JRG25" s="284"/>
      <c r="JRH25" s="284"/>
      <c r="JRI25" s="284"/>
      <c r="JRJ25" s="284"/>
      <c r="JRK25" s="284"/>
      <c r="JRL25" s="284"/>
      <c r="JRM25" s="284"/>
      <c r="JRN25" s="284"/>
      <c r="JRO25" s="284"/>
      <c r="JRP25" s="284"/>
      <c r="JRQ25" s="284"/>
      <c r="JRR25" s="284"/>
      <c r="JRS25" s="284"/>
      <c r="JRT25" s="284"/>
      <c r="JRU25" s="284"/>
      <c r="JRV25" s="284"/>
      <c r="JRW25" s="284"/>
      <c r="JRX25" s="284"/>
      <c r="JRY25" s="284"/>
      <c r="JRZ25" s="284"/>
      <c r="JSA25" s="284"/>
      <c r="JSB25" s="284"/>
      <c r="JSC25" s="284"/>
      <c r="JSD25" s="284"/>
      <c r="JSE25" s="284"/>
      <c r="JSF25" s="284"/>
      <c r="JSG25" s="284"/>
      <c r="JSH25" s="284"/>
      <c r="JSI25" s="284"/>
      <c r="JSJ25" s="284"/>
      <c r="JSK25" s="284"/>
      <c r="JSL25" s="284"/>
      <c r="JSM25" s="284"/>
      <c r="JSN25" s="284"/>
      <c r="JSO25" s="284"/>
      <c r="JSP25" s="284"/>
      <c r="JSQ25" s="284"/>
      <c r="JSR25" s="284"/>
      <c r="JSS25" s="284"/>
      <c r="JST25" s="284"/>
      <c r="JSU25" s="284"/>
      <c r="JSV25" s="284"/>
      <c r="JSW25" s="284"/>
      <c r="JSX25" s="284"/>
      <c r="JSY25" s="284"/>
      <c r="JSZ25" s="284"/>
      <c r="JTA25" s="284"/>
      <c r="JTB25" s="284"/>
      <c r="JTC25" s="284"/>
      <c r="JTD25" s="284"/>
      <c r="JTE25" s="284"/>
      <c r="JTF25" s="284"/>
      <c r="JTG25" s="284"/>
      <c r="JTH25" s="284"/>
      <c r="JTI25" s="284"/>
      <c r="JTJ25" s="284"/>
      <c r="JTK25" s="284"/>
      <c r="JTL25" s="284"/>
      <c r="JTM25" s="284"/>
      <c r="JTN25" s="284"/>
      <c r="JTO25" s="284"/>
      <c r="JTP25" s="284"/>
      <c r="JTQ25" s="284"/>
      <c r="JTR25" s="284"/>
      <c r="JTS25" s="284"/>
      <c r="JTT25" s="284"/>
      <c r="JTU25" s="284"/>
      <c r="JTV25" s="284"/>
      <c r="JTW25" s="284"/>
      <c r="JTX25" s="284"/>
      <c r="JTY25" s="284"/>
      <c r="JTZ25" s="284"/>
      <c r="JUA25" s="284"/>
      <c r="JUB25" s="284"/>
      <c r="JUC25" s="284"/>
      <c r="JUD25" s="284"/>
      <c r="JUE25" s="284"/>
      <c r="JUF25" s="284"/>
      <c r="JUG25" s="284"/>
      <c r="JUH25" s="284"/>
      <c r="JUI25" s="284"/>
      <c r="JUJ25" s="284"/>
      <c r="JUK25" s="284"/>
      <c r="JUL25" s="284"/>
      <c r="JUM25" s="284"/>
      <c r="JUN25" s="284"/>
      <c r="JUO25" s="284"/>
      <c r="JUP25" s="284"/>
      <c r="JUQ25" s="284"/>
      <c r="JUR25" s="284"/>
      <c r="JUS25" s="284"/>
      <c r="JUT25" s="284"/>
      <c r="JUU25" s="284"/>
      <c r="JUV25" s="284"/>
      <c r="JUW25" s="284"/>
      <c r="JUX25" s="284"/>
      <c r="JUY25" s="284"/>
      <c r="JUZ25" s="284"/>
      <c r="JVA25" s="284"/>
      <c r="JVB25" s="284"/>
      <c r="JVC25" s="284"/>
      <c r="JVD25" s="284"/>
      <c r="JVE25" s="284"/>
      <c r="JVF25" s="284"/>
      <c r="JVG25" s="284"/>
      <c r="JVH25" s="284"/>
      <c r="JVI25" s="284"/>
      <c r="JVJ25" s="284"/>
      <c r="JVK25" s="284"/>
      <c r="JVL25" s="284"/>
      <c r="JVM25" s="284"/>
      <c r="JVN25" s="284"/>
      <c r="JVO25" s="284"/>
      <c r="JVP25" s="284"/>
      <c r="JVQ25" s="284"/>
      <c r="JVR25" s="284"/>
      <c r="JVS25" s="284"/>
      <c r="JVT25" s="284"/>
      <c r="JVU25" s="284"/>
      <c r="JVV25" s="284"/>
      <c r="JVW25" s="284"/>
      <c r="JVX25" s="284"/>
      <c r="JVY25" s="284"/>
      <c r="JVZ25" s="284"/>
      <c r="JWA25" s="284"/>
      <c r="JWB25" s="284"/>
      <c r="JWC25" s="284"/>
      <c r="JWD25" s="284"/>
      <c r="JWE25" s="284"/>
      <c r="JWF25" s="284"/>
      <c r="JWG25" s="284"/>
      <c r="JWH25" s="284"/>
      <c r="JWI25" s="284"/>
      <c r="JWJ25" s="284"/>
      <c r="JWK25" s="284"/>
      <c r="JWL25" s="284"/>
      <c r="JWM25" s="284"/>
      <c r="JWN25" s="284"/>
      <c r="JWO25" s="284"/>
      <c r="JWP25" s="284"/>
      <c r="JWQ25" s="284"/>
      <c r="JWR25" s="284"/>
      <c r="JWS25" s="284"/>
      <c r="JWT25" s="284"/>
      <c r="JWU25" s="284"/>
      <c r="JWV25" s="284"/>
      <c r="JWW25" s="284"/>
      <c r="JWX25" s="284"/>
      <c r="JWY25" s="284"/>
      <c r="JWZ25" s="284"/>
      <c r="JXA25" s="284"/>
      <c r="JXB25" s="284"/>
      <c r="JXC25" s="284"/>
      <c r="JXD25" s="284"/>
      <c r="JXE25" s="284"/>
      <c r="JXF25" s="284"/>
      <c r="JXG25" s="284"/>
      <c r="JXH25" s="284"/>
      <c r="JXI25" s="284"/>
      <c r="JXJ25" s="284"/>
      <c r="JXK25" s="284"/>
      <c r="JXL25" s="284"/>
      <c r="JXM25" s="284"/>
      <c r="JXN25" s="284"/>
      <c r="JXO25" s="284"/>
      <c r="JXP25" s="284"/>
      <c r="JXQ25" s="284"/>
      <c r="JXR25" s="284"/>
      <c r="JXS25" s="284"/>
      <c r="JXT25" s="284"/>
      <c r="JXU25" s="284"/>
      <c r="JXV25" s="284"/>
      <c r="JXW25" s="284"/>
      <c r="JXX25" s="284"/>
      <c r="JXY25" s="284"/>
      <c r="JXZ25" s="284"/>
      <c r="JYA25" s="284"/>
      <c r="JYB25" s="284"/>
      <c r="JYC25" s="284"/>
      <c r="JYD25" s="284"/>
      <c r="JYE25" s="284"/>
      <c r="JYF25" s="284"/>
      <c r="JYG25" s="284"/>
      <c r="JYH25" s="284"/>
      <c r="JYI25" s="284"/>
      <c r="JYJ25" s="284"/>
      <c r="JYK25" s="284"/>
      <c r="JYL25" s="284"/>
      <c r="JYM25" s="284"/>
      <c r="JYN25" s="284"/>
      <c r="JYO25" s="284"/>
      <c r="JYP25" s="284"/>
      <c r="JYQ25" s="284"/>
      <c r="JYR25" s="284"/>
      <c r="JYS25" s="284"/>
      <c r="JYT25" s="284"/>
      <c r="JYU25" s="284"/>
      <c r="JYV25" s="284"/>
      <c r="JYW25" s="284"/>
      <c r="JYX25" s="284"/>
      <c r="JYY25" s="284"/>
      <c r="JYZ25" s="284"/>
      <c r="JZA25" s="284"/>
      <c r="JZB25" s="284"/>
      <c r="JZC25" s="284"/>
      <c r="JZD25" s="284"/>
      <c r="JZE25" s="284"/>
      <c r="JZF25" s="284"/>
      <c r="JZG25" s="284"/>
      <c r="JZH25" s="284"/>
      <c r="JZI25" s="284"/>
      <c r="JZJ25" s="284"/>
      <c r="JZK25" s="284"/>
      <c r="JZL25" s="284"/>
      <c r="JZM25" s="284"/>
      <c r="JZN25" s="284"/>
      <c r="JZO25" s="284"/>
      <c r="JZP25" s="284"/>
      <c r="JZQ25" s="284"/>
      <c r="JZR25" s="284"/>
      <c r="JZS25" s="284"/>
      <c r="JZT25" s="284"/>
      <c r="JZU25" s="284"/>
      <c r="JZV25" s="284"/>
      <c r="JZW25" s="284"/>
      <c r="JZX25" s="284"/>
      <c r="JZY25" s="284"/>
      <c r="JZZ25" s="284"/>
      <c r="KAA25" s="284"/>
      <c r="KAB25" s="284"/>
      <c r="KAC25" s="284"/>
      <c r="KAD25" s="284"/>
      <c r="KAE25" s="284"/>
      <c r="KAF25" s="284"/>
      <c r="KAG25" s="284"/>
      <c r="KAH25" s="284"/>
      <c r="KAI25" s="284"/>
      <c r="KAJ25" s="284"/>
      <c r="KAK25" s="284"/>
      <c r="KAL25" s="284"/>
      <c r="KAM25" s="284"/>
      <c r="KAN25" s="284"/>
      <c r="KAO25" s="284"/>
      <c r="KAP25" s="284"/>
      <c r="KAQ25" s="284"/>
      <c r="KAR25" s="284"/>
      <c r="KAS25" s="284"/>
      <c r="KAT25" s="284"/>
      <c r="KAU25" s="284"/>
      <c r="KAV25" s="284"/>
      <c r="KAW25" s="284"/>
      <c r="KAX25" s="284"/>
      <c r="KAY25" s="284"/>
      <c r="KAZ25" s="284"/>
      <c r="KBA25" s="284"/>
      <c r="KBB25" s="284"/>
      <c r="KBC25" s="284"/>
      <c r="KBD25" s="284"/>
      <c r="KBE25" s="284"/>
      <c r="KBF25" s="284"/>
      <c r="KBG25" s="284"/>
      <c r="KBH25" s="284"/>
      <c r="KBI25" s="284"/>
      <c r="KBJ25" s="284"/>
      <c r="KBK25" s="284"/>
      <c r="KBL25" s="284"/>
      <c r="KBM25" s="284"/>
      <c r="KBN25" s="284"/>
      <c r="KBO25" s="284"/>
      <c r="KBP25" s="284"/>
      <c r="KBQ25" s="284"/>
      <c r="KBR25" s="284"/>
      <c r="KBS25" s="284"/>
      <c r="KBT25" s="284"/>
      <c r="KBU25" s="284"/>
      <c r="KBV25" s="284"/>
      <c r="KBW25" s="284"/>
      <c r="KBX25" s="284"/>
      <c r="KBY25" s="284"/>
      <c r="KBZ25" s="284"/>
      <c r="KCA25" s="284"/>
      <c r="KCB25" s="284"/>
      <c r="KCC25" s="284"/>
      <c r="KCD25" s="284"/>
      <c r="KCE25" s="284"/>
      <c r="KCF25" s="284"/>
      <c r="KCG25" s="284"/>
      <c r="KCH25" s="284"/>
      <c r="KCI25" s="284"/>
      <c r="KCJ25" s="284"/>
      <c r="KCK25" s="284"/>
      <c r="KCL25" s="284"/>
      <c r="KCM25" s="284"/>
      <c r="KCN25" s="284"/>
      <c r="KCO25" s="284"/>
      <c r="KCP25" s="284"/>
      <c r="KCQ25" s="284"/>
      <c r="KCR25" s="284"/>
      <c r="KCS25" s="284"/>
      <c r="KCT25" s="284"/>
      <c r="KCU25" s="284"/>
      <c r="KCV25" s="284"/>
      <c r="KCW25" s="284"/>
      <c r="KCX25" s="284"/>
      <c r="KCY25" s="284"/>
      <c r="KCZ25" s="284"/>
      <c r="KDA25" s="284"/>
      <c r="KDB25" s="284"/>
      <c r="KDC25" s="284"/>
      <c r="KDD25" s="284"/>
      <c r="KDE25" s="284"/>
      <c r="KDF25" s="284"/>
      <c r="KDG25" s="284"/>
      <c r="KDH25" s="284"/>
      <c r="KDI25" s="284"/>
      <c r="KDJ25" s="284"/>
      <c r="KDK25" s="284"/>
      <c r="KDL25" s="284"/>
      <c r="KDM25" s="284"/>
      <c r="KDN25" s="284"/>
      <c r="KDO25" s="284"/>
      <c r="KDP25" s="284"/>
      <c r="KDQ25" s="284"/>
      <c r="KDR25" s="284"/>
      <c r="KDS25" s="284"/>
      <c r="KDT25" s="284"/>
      <c r="KDU25" s="284"/>
      <c r="KDV25" s="284"/>
      <c r="KDW25" s="284"/>
      <c r="KDX25" s="284"/>
      <c r="KDY25" s="284"/>
      <c r="KDZ25" s="284"/>
      <c r="KEA25" s="284"/>
      <c r="KEB25" s="284"/>
      <c r="KEC25" s="284"/>
      <c r="KED25" s="284"/>
      <c r="KEE25" s="284"/>
      <c r="KEF25" s="284"/>
      <c r="KEG25" s="284"/>
      <c r="KEH25" s="284"/>
      <c r="KEI25" s="284"/>
      <c r="KEJ25" s="284"/>
      <c r="KEK25" s="284"/>
      <c r="KEL25" s="284"/>
      <c r="KEM25" s="284"/>
      <c r="KEN25" s="284"/>
      <c r="KEO25" s="284"/>
      <c r="KEP25" s="284"/>
      <c r="KEQ25" s="284"/>
      <c r="KER25" s="284"/>
      <c r="KES25" s="284"/>
      <c r="KET25" s="284"/>
      <c r="KEU25" s="284"/>
      <c r="KEV25" s="284"/>
      <c r="KEW25" s="284"/>
      <c r="KEX25" s="284"/>
      <c r="KEY25" s="284"/>
      <c r="KEZ25" s="284"/>
      <c r="KFA25" s="284"/>
      <c r="KFB25" s="284"/>
      <c r="KFC25" s="284"/>
      <c r="KFD25" s="284"/>
      <c r="KFE25" s="284"/>
      <c r="KFF25" s="284"/>
      <c r="KFG25" s="284"/>
      <c r="KFH25" s="284"/>
      <c r="KFI25" s="284"/>
      <c r="KFJ25" s="284"/>
      <c r="KFK25" s="284"/>
      <c r="KFL25" s="284"/>
      <c r="KFM25" s="284"/>
      <c r="KFN25" s="284"/>
      <c r="KFO25" s="284"/>
      <c r="KFP25" s="284"/>
      <c r="KFQ25" s="284"/>
      <c r="KFR25" s="284"/>
      <c r="KFS25" s="284"/>
      <c r="KFT25" s="284"/>
      <c r="KFU25" s="284"/>
      <c r="KFV25" s="284"/>
      <c r="KFW25" s="284"/>
      <c r="KFX25" s="284"/>
      <c r="KFY25" s="284"/>
      <c r="KFZ25" s="284"/>
      <c r="KGA25" s="284"/>
      <c r="KGB25" s="284"/>
      <c r="KGC25" s="284"/>
      <c r="KGD25" s="284"/>
      <c r="KGE25" s="284"/>
      <c r="KGF25" s="284"/>
      <c r="KGG25" s="284"/>
      <c r="KGH25" s="284"/>
      <c r="KGI25" s="284"/>
      <c r="KGJ25" s="284"/>
      <c r="KGK25" s="284"/>
      <c r="KGL25" s="284"/>
      <c r="KGM25" s="284"/>
      <c r="KGN25" s="284"/>
      <c r="KGO25" s="284"/>
      <c r="KGP25" s="284"/>
      <c r="KGQ25" s="284"/>
      <c r="KGR25" s="284"/>
      <c r="KGS25" s="284"/>
      <c r="KGT25" s="284"/>
      <c r="KGU25" s="284"/>
      <c r="KGV25" s="284"/>
      <c r="KGW25" s="284"/>
      <c r="KGX25" s="284"/>
      <c r="KGY25" s="284"/>
      <c r="KGZ25" s="284"/>
      <c r="KHA25" s="284"/>
      <c r="KHB25" s="284"/>
      <c r="KHC25" s="284"/>
      <c r="KHD25" s="284"/>
      <c r="KHE25" s="284"/>
      <c r="KHF25" s="284"/>
      <c r="KHG25" s="284"/>
      <c r="KHH25" s="284"/>
      <c r="KHI25" s="284"/>
      <c r="KHJ25" s="284"/>
      <c r="KHK25" s="284"/>
      <c r="KHL25" s="284"/>
      <c r="KHM25" s="284"/>
      <c r="KHN25" s="284"/>
      <c r="KHO25" s="284"/>
      <c r="KHP25" s="284"/>
      <c r="KHQ25" s="284"/>
      <c r="KHR25" s="284"/>
      <c r="KHS25" s="284"/>
      <c r="KHT25" s="284"/>
      <c r="KHU25" s="284"/>
      <c r="KHV25" s="284"/>
      <c r="KHW25" s="284"/>
      <c r="KHX25" s="284"/>
      <c r="KHY25" s="284"/>
      <c r="KHZ25" s="284"/>
      <c r="KIA25" s="284"/>
      <c r="KIB25" s="284"/>
      <c r="KIC25" s="284"/>
      <c r="KID25" s="284"/>
      <c r="KIE25" s="284"/>
      <c r="KIF25" s="284"/>
      <c r="KIG25" s="284"/>
      <c r="KIH25" s="284"/>
      <c r="KII25" s="284"/>
      <c r="KIJ25" s="284"/>
      <c r="KIK25" s="284"/>
      <c r="KIL25" s="284"/>
      <c r="KIM25" s="284"/>
      <c r="KIN25" s="284"/>
      <c r="KIO25" s="284"/>
      <c r="KIP25" s="284"/>
      <c r="KIQ25" s="284"/>
      <c r="KIR25" s="284"/>
      <c r="KIS25" s="284"/>
      <c r="KIT25" s="284"/>
      <c r="KIU25" s="284"/>
      <c r="KIV25" s="284"/>
      <c r="KIW25" s="284"/>
      <c r="KIX25" s="284"/>
      <c r="KIY25" s="284"/>
      <c r="KIZ25" s="284"/>
      <c r="KJA25" s="284"/>
      <c r="KJB25" s="284"/>
      <c r="KJC25" s="284"/>
      <c r="KJD25" s="284"/>
      <c r="KJE25" s="284"/>
      <c r="KJF25" s="284"/>
      <c r="KJG25" s="284"/>
      <c r="KJH25" s="284"/>
      <c r="KJI25" s="284"/>
      <c r="KJJ25" s="284"/>
      <c r="KJK25" s="284"/>
      <c r="KJL25" s="284"/>
      <c r="KJM25" s="284"/>
      <c r="KJN25" s="284"/>
      <c r="KJO25" s="284"/>
      <c r="KJP25" s="284"/>
      <c r="KJQ25" s="284"/>
      <c r="KJR25" s="284"/>
      <c r="KJS25" s="284"/>
      <c r="KJT25" s="284"/>
      <c r="KJU25" s="284"/>
      <c r="KJV25" s="284"/>
      <c r="KJW25" s="284"/>
      <c r="KJX25" s="284"/>
      <c r="KJY25" s="284"/>
      <c r="KJZ25" s="284"/>
      <c r="KKA25" s="284"/>
      <c r="KKB25" s="284"/>
      <c r="KKC25" s="284"/>
      <c r="KKD25" s="284"/>
      <c r="KKE25" s="284"/>
      <c r="KKF25" s="284"/>
      <c r="KKG25" s="284"/>
      <c r="KKH25" s="284"/>
      <c r="KKI25" s="284"/>
      <c r="KKJ25" s="284"/>
      <c r="KKK25" s="284"/>
      <c r="KKL25" s="284"/>
      <c r="KKM25" s="284"/>
      <c r="KKN25" s="284"/>
      <c r="KKO25" s="284"/>
      <c r="KKP25" s="284"/>
      <c r="KKQ25" s="284"/>
      <c r="KKR25" s="284"/>
      <c r="KKS25" s="284"/>
      <c r="KKT25" s="284"/>
      <c r="KKU25" s="284"/>
      <c r="KKV25" s="284"/>
      <c r="KKW25" s="284"/>
      <c r="KKX25" s="284"/>
      <c r="KKY25" s="284"/>
      <c r="KKZ25" s="284"/>
      <c r="KLA25" s="284"/>
      <c r="KLB25" s="284"/>
      <c r="KLC25" s="284"/>
      <c r="KLD25" s="284"/>
      <c r="KLE25" s="284"/>
      <c r="KLF25" s="284"/>
      <c r="KLG25" s="284"/>
      <c r="KLH25" s="284"/>
      <c r="KLI25" s="284"/>
      <c r="KLJ25" s="284"/>
      <c r="KLK25" s="284"/>
      <c r="KLL25" s="284"/>
      <c r="KLM25" s="284"/>
      <c r="KLN25" s="284"/>
      <c r="KLO25" s="284"/>
      <c r="KLP25" s="284"/>
      <c r="KLQ25" s="284"/>
      <c r="KLR25" s="284"/>
      <c r="KLS25" s="284"/>
      <c r="KLT25" s="284"/>
      <c r="KLU25" s="284"/>
      <c r="KLV25" s="284"/>
      <c r="KLW25" s="284"/>
      <c r="KLX25" s="284"/>
      <c r="KLY25" s="284"/>
      <c r="KLZ25" s="284"/>
      <c r="KMA25" s="284"/>
      <c r="KMB25" s="284"/>
      <c r="KMC25" s="284"/>
      <c r="KMD25" s="284"/>
      <c r="KME25" s="284"/>
      <c r="KMF25" s="284"/>
      <c r="KMG25" s="284"/>
      <c r="KMH25" s="284"/>
      <c r="KMI25" s="284"/>
      <c r="KMJ25" s="284"/>
      <c r="KMK25" s="284"/>
      <c r="KML25" s="284"/>
      <c r="KMM25" s="284"/>
      <c r="KMN25" s="284"/>
      <c r="KMO25" s="284"/>
      <c r="KMP25" s="284"/>
      <c r="KMQ25" s="284"/>
      <c r="KMR25" s="284"/>
      <c r="KMS25" s="284"/>
      <c r="KMT25" s="284"/>
      <c r="KMU25" s="284"/>
      <c r="KMV25" s="284"/>
      <c r="KMW25" s="284"/>
      <c r="KMX25" s="284"/>
      <c r="KMY25" s="284"/>
      <c r="KMZ25" s="284"/>
      <c r="KNA25" s="284"/>
      <c r="KNB25" s="284"/>
      <c r="KNC25" s="284"/>
      <c r="KND25" s="284"/>
      <c r="KNE25" s="284"/>
      <c r="KNF25" s="284"/>
      <c r="KNG25" s="284"/>
      <c r="KNH25" s="284"/>
      <c r="KNI25" s="284"/>
      <c r="KNJ25" s="284"/>
      <c r="KNK25" s="284"/>
      <c r="KNL25" s="284"/>
      <c r="KNM25" s="284"/>
      <c r="KNN25" s="284"/>
      <c r="KNO25" s="284"/>
      <c r="KNP25" s="284"/>
      <c r="KNQ25" s="284"/>
      <c r="KNR25" s="284"/>
      <c r="KNS25" s="284"/>
      <c r="KNT25" s="284"/>
      <c r="KNU25" s="284"/>
      <c r="KNV25" s="284"/>
      <c r="KNW25" s="284"/>
      <c r="KNX25" s="284"/>
      <c r="KNY25" s="284"/>
      <c r="KNZ25" s="284"/>
      <c r="KOA25" s="284"/>
      <c r="KOB25" s="284"/>
      <c r="KOC25" s="284"/>
      <c r="KOD25" s="284"/>
      <c r="KOE25" s="284"/>
      <c r="KOF25" s="284"/>
      <c r="KOG25" s="284"/>
      <c r="KOH25" s="284"/>
      <c r="KOI25" s="284"/>
      <c r="KOJ25" s="284"/>
      <c r="KOK25" s="284"/>
      <c r="KOL25" s="284"/>
      <c r="KOM25" s="284"/>
      <c r="KON25" s="284"/>
      <c r="KOO25" s="284"/>
      <c r="KOP25" s="284"/>
      <c r="KOQ25" s="284"/>
      <c r="KOR25" s="284"/>
      <c r="KOS25" s="284"/>
      <c r="KOT25" s="284"/>
      <c r="KOU25" s="284"/>
      <c r="KOV25" s="284"/>
      <c r="KOW25" s="284"/>
      <c r="KOX25" s="284"/>
      <c r="KOY25" s="284"/>
      <c r="KOZ25" s="284"/>
      <c r="KPA25" s="284"/>
      <c r="KPB25" s="284"/>
      <c r="KPC25" s="284"/>
      <c r="KPD25" s="284"/>
      <c r="KPE25" s="284"/>
      <c r="KPF25" s="284"/>
      <c r="KPG25" s="284"/>
      <c r="KPH25" s="284"/>
      <c r="KPI25" s="284"/>
      <c r="KPJ25" s="284"/>
      <c r="KPK25" s="284"/>
      <c r="KPL25" s="284"/>
      <c r="KPM25" s="284"/>
      <c r="KPN25" s="284"/>
      <c r="KPO25" s="284"/>
      <c r="KPP25" s="284"/>
      <c r="KPQ25" s="284"/>
      <c r="KPR25" s="284"/>
      <c r="KPS25" s="284"/>
      <c r="KPT25" s="284"/>
      <c r="KPU25" s="284"/>
      <c r="KPV25" s="284"/>
      <c r="KPW25" s="284"/>
      <c r="KPX25" s="284"/>
      <c r="KPY25" s="284"/>
      <c r="KPZ25" s="284"/>
      <c r="KQA25" s="284"/>
      <c r="KQB25" s="284"/>
      <c r="KQC25" s="284"/>
      <c r="KQD25" s="284"/>
      <c r="KQE25" s="284"/>
      <c r="KQF25" s="284"/>
      <c r="KQG25" s="284"/>
      <c r="KQH25" s="284"/>
      <c r="KQI25" s="284"/>
      <c r="KQJ25" s="284"/>
      <c r="KQK25" s="284"/>
      <c r="KQL25" s="284"/>
      <c r="KQM25" s="284"/>
      <c r="KQN25" s="284"/>
      <c r="KQO25" s="284"/>
      <c r="KQP25" s="284"/>
      <c r="KQQ25" s="284"/>
      <c r="KQR25" s="284"/>
      <c r="KQS25" s="284"/>
      <c r="KQT25" s="284"/>
      <c r="KQU25" s="284"/>
      <c r="KQV25" s="284"/>
      <c r="KQW25" s="284"/>
      <c r="KQX25" s="284"/>
      <c r="KQY25" s="284"/>
      <c r="KQZ25" s="284"/>
      <c r="KRA25" s="284"/>
      <c r="KRB25" s="284"/>
      <c r="KRC25" s="284"/>
      <c r="KRD25" s="284"/>
      <c r="KRE25" s="284"/>
      <c r="KRF25" s="284"/>
      <c r="KRG25" s="284"/>
      <c r="KRH25" s="284"/>
      <c r="KRI25" s="284"/>
      <c r="KRJ25" s="284"/>
      <c r="KRK25" s="284"/>
      <c r="KRL25" s="284"/>
      <c r="KRM25" s="284"/>
      <c r="KRN25" s="284"/>
      <c r="KRO25" s="284"/>
      <c r="KRP25" s="284"/>
      <c r="KRQ25" s="284"/>
      <c r="KRR25" s="284"/>
      <c r="KRS25" s="284"/>
      <c r="KRT25" s="284"/>
      <c r="KRU25" s="284"/>
      <c r="KRV25" s="284"/>
      <c r="KRW25" s="284"/>
      <c r="KRX25" s="284"/>
      <c r="KRY25" s="284"/>
      <c r="KRZ25" s="284"/>
      <c r="KSA25" s="284"/>
      <c r="KSB25" s="284"/>
      <c r="KSC25" s="284"/>
      <c r="KSD25" s="284"/>
      <c r="KSE25" s="284"/>
      <c r="KSF25" s="284"/>
      <c r="KSG25" s="284"/>
      <c r="KSH25" s="284"/>
      <c r="KSI25" s="284"/>
      <c r="KSJ25" s="284"/>
      <c r="KSK25" s="284"/>
      <c r="KSL25" s="284"/>
      <c r="KSM25" s="284"/>
      <c r="KSN25" s="284"/>
      <c r="KSO25" s="284"/>
      <c r="KSP25" s="284"/>
      <c r="KSQ25" s="284"/>
      <c r="KSR25" s="284"/>
      <c r="KSS25" s="284"/>
      <c r="KST25" s="284"/>
      <c r="KSU25" s="284"/>
      <c r="KSV25" s="284"/>
      <c r="KSW25" s="284"/>
      <c r="KSX25" s="284"/>
      <c r="KSY25" s="284"/>
      <c r="KSZ25" s="284"/>
      <c r="KTA25" s="284"/>
      <c r="KTB25" s="284"/>
      <c r="KTC25" s="284"/>
      <c r="KTD25" s="284"/>
      <c r="KTE25" s="284"/>
      <c r="KTF25" s="284"/>
      <c r="KTG25" s="284"/>
      <c r="KTH25" s="284"/>
      <c r="KTI25" s="284"/>
      <c r="KTJ25" s="284"/>
      <c r="KTK25" s="284"/>
      <c r="KTL25" s="284"/>
      <c r="KTM25" s="284"/>
      <c r="KTN25" s="284"/>
      <c r="KTO25" s="284"/>
      <c r="KTP25" s="284"/>
      <c r="KTQ25" s="284"/>
      <c r="KTR25" s="284"/>
      <c r="KTS25" s="284"/>
      <c r="KTT25" s="284"/>
      <c r="KTU25" s="284"/>
      <c r="KTV25" s="284"/>
      <c r="KTW25" s="284"/>
      <c r="KTX25" s="284"/>
      <c r="KTY25" s="284"/>
      <c r="KTZ25" s="284"/>
      <c r="KUA25" s="284"/>
      <c r="KUB25" s="284"/>
      <c r="KUC25" s="284"/>
      <c r="KUD25" s="284"/>
      <c r="KUE25" s="284"/>
      <c r="KUF25" s="284"/>
      <c r="KUG25" s="284"/>
      <c r="KUH25" s="284"/>
      <c r="KUI25" s="284"/>
      <c r="KUJ25" s="284"/>
      <c r="KUK25" s="284"/>
      <c r="KUL25" s="284"/>
      <c r="KUM25" s="284"/>
      <c r="KUN25" s="284"/>
      <c r="KUO25" s="284"/>
      <c r="KUP25" s="284"/>
      <c r="KUQ25" s="284"/>
      <c r="KUR25" s="284"/>
      <c r="KUS25" s="284"/>
      <c r="KUT25" s="284"/>
      <c r="KUU25" s="284"/>
      <c r="KUV25" s="284"/>
      <c r="KUW25" s="284"/>
      <c r="KUX25" s="284"/>
      <c r="KUY25" s="284"/>
      <c r="KUZ25" s="284"/>
      <c r="KVA25" s="284"/>
      <c r="KVB25" s="284"/>
      <c r="KVC25" s="284"/>
      <c r="KVD25" s="284"/>
      <c r="KVE25" s="284"/>
      <c r="KVF25" s="284"/>
      <c r="KVG25" s="284"/>
      <c r="KVH25" s="284"/>
      <c r="KVI25" s="284"/>
      <c r="KVJ25" s="284"/>
      <c r="KVK25" s="284"/>
      <c r="KVL25" s="284"/>
      <c r="KVM25" s="284"/>
      <c r="KVN25" s="284"/>
      <c r="KVO25" s="284"/>
      <c r="KVP25" s="284"/>
      <c r="KVQ25" s="284"/>
      <c r="KVR25" s="284"/>
      <c r="KVS25" s="284"/>
      <c r="KVT25" s="284"/>
      <c r="KVU25" s="284"/>
      <c r="KVV25" s="284"/>
      <c r="KVW25" s="284"/>
      <c r="KVX25" s="284"/>
      <c r="KVY25" s="284"/>
      <c r="KVZ25" s="284"/>
      <c r="KWA25" s="284"/>
      <c r="KWB25" s="284"/>
      <c r="KWC25" s="284"/>
      <c r="KWD25" s="284"/>
      <c r="KWE25" s="284"/>
      <c r="KWF25" s="284"/>
      <c r="KWG25" s="284"/>
      <c r="KWH25" s="284"/>
      <c r="KWI25" s="284"/>
      <c r="KWJ25" s="284"/>
      <c r="KWK25" s="284"/>
      <c r="KWL25" s="284"/>
      <c r="KWM25" s="284"/>
      <c r="KWN25" s="284"/>
      <c r="KWO25" s="284"/>
      <c r="KWP25" s="284"/>
      <c r="KWQ25" s="284"/>
      <c r="KWR25" s="284"/>
      <c r="KWS25" s="284"/>
      <c r="KWT25" s="284"/>
      <c r="KWU25" s="284"/>
      <c r="KWV25" s="284"/>
      <c r="KWW25" s="284"/>
      <c r="KWX25" s="284"/>
      <c r="KWY25" s="284"/>
      <c r="KWZ25" s="284"/>
      <c r="KXA25" s="284"/>
      <c r="KXB25" s="284"/>
      <c r="KXC25" s="284"/>
      <c r="KXD25" s="284"/>
      <c r="KXE25" s="284"/>
      <c r="KXF25" s="284"/>
      <c r="KXG25" s="284"/>
      <c r="KXH25" s="284"/>
      <c r="KXI25" s="284"/>
      <c r="KXJ25" s="284"/>
      <c r="KXK25" s="284"/>
      <c r="KXL25" s="284"/>
      <c r="KXM25" s="284"/>
      <c r="KXN25" s="284"/>
      <c r="KXO25" s="284"/>
      <c r="KXP25" s="284"/>
      <c r="KXQ25" s="284"/>
      <c r="KXR25" s="284"/>
      <c r="KXS25" s="284"/>
      <c r="KXT25" s="284"/>
      <c r="KXU25" s="284"/>
      <c r="KXV25" s="284"/>
      <c r="KXW25" s="284"/>
      <c r="KXX25" s="284"/>
      <c r="KXY25" s="284"/>
      <c r="KXZ25" s="284"/>
      <c r="KYA25" s="284"/>
      <c r="KYB25" s="284"/>
      <c r="KYC25" s="284"/>
      <c r="KYD25" s="284"/>
      <c r="KYE25" s="284"/>
      <c r="KYF25" s="284"/>
      <c r="KYG25" s="284"/>
      <c r="KYH25" s="284"/>
      <c r="KYI25" s="284"/>
      <c r="KYJ25" s="284"/>
      <c r="KYK25" s="284"/>
      <c r="KYL25" s="284"/>
      <c r="KYM25" s="284"/>
      <c r="KYN25" s="284"/>
      <c r="KYO25" s="284"/>
      <c r="KYP25" s="284"/>
      <c r="KYQ25" s="284"/>
      <c r="KYR25" s="284"/>
      <c r="KYS25" s="284"/>
      <c r="KYT25" s="284"/>
      <c r="KYU25" s="284"/>
      <c r="KYV25" s="284"/>
      <c r="KYW25" s="284"/>
      <c r="KYX25" s="284"/>
      <c r="KYY25" s="284"/>
      <c r="KYZ25" s="284"/>
      <c r="KZA25" s="284"/>
      <c r="KZB25" s="284"/>
      <c r="KZC25" s="284"/>
      <c r="KZD25" s="284"/>
      <c r="KZE25" s="284"/>
      <c r="KZF25" s="284"/>
      <c r="KZG25" s="284"/>
      <c r="KZH25" s="284"/>
      <c r="KZI25" s="284"/>
      <c r="KZJ25" s="284"/>
      <c r="KZK25" s="284"/>
      <c r="KZL25" s="284"/>
      <c r="KZM25" s="284"/>
      <c r="KZN25" s="284"/>
      <c r="KZO25" s="284"/>
      <c r="KZP25" s="284"/>
      <c r="KZQ25" s="284"/>
      <c r="KZR25" s="284"/>
      <c r="KZS25" s="284"/>
      <c r="KZT25" s="284"/>
      <c r="KZU25" s="284"/>
      <c r="KZV25" s="284"/>
      <c r="KZW25" s="284"/>
      <c r="KZX25" s="284"/>
      <c r="KZY25" s="284"/>
      <c r="KZZ25" s="284"/>
      <c r="LAA25" s="284"/>
      <c r="LAB25" s="284"/>
      <c r="LAC25" s="284"/>
      <c r="LAD25" s="284"/>
      <c r="LAE25" s="284"/>
      <c r="LAF25" s="284"/>
      <c r="LAG25" s="284"/>
      <c r="LAH25" s="284"/>
      <c r="LAI25" s="284"/>
      <c r="LAJ25" s="284"/>
      <c r="LAK25" s="284"/>
      <c r="LAL25" s="284"/>
      <c r="LAM25" s="284"/>
      <c r="LAN25" s="284"/>
      <c r="LAO25" s="284"/>
      <c r="LAP25" s="284"/>
      <c r="LAQ25" s="284"/>
      <c r="LAR25" s="284"/>
      <c r="LAS25" s="284"/>
      <c r="LAT25" s="284"/>
      <c r="LAU25" s="284"/>
      <c r="LAV25" s="284"/>
      <c r="LAW25" s="284"/>
      <c r="LAX25" s="284"/>
      <c r="LAY25" s="284"/>
      <c r="LAZ25" s="284"/>
      <c r="LBA25" s="284"/>
      <c r="LBB25" s="284"/>
      <c r="LBC25" s="284"/>
      <c r="LBD25" s="284"/>
      <c r="LBE25" s="284"/>
      <c r="LBF25" s="284"/>
      <c r="LBG25" s="284"/>
      <c r="LBH25" s="284"/>
      <c r="LBI25" s="284"/>
      <c r="LBJ25" s="284"/>
      <c r="LBK25" s="284"/>
      <c r="LBL25" s="284"/>
      <c r="LBM25" s="284"/>
      <c r="LBN25" s="284"/>
      <c r="LBO25" s="284"/>
      <c r="LBP25" s="284"/>
      <c r="LBQ25" s="284"/>
      <c r="LBR25" s="284"/>
      <c r="LBS25" s="284"/>
      <c r="LBT25" s="284"/>
      <c r="LBU25" s="284"/>
      <c r="LBV25" s="284"/>
      <c r="LBW25" s="284"/>
      <c r="LBX25" s="284"/>
      <c r="LBY25" s="284"/>
      <c r="LBZ25" s="284"/>
      <c r="LCA25" s="284"/>
      <c r="LCB25" s="284"/>
      <c r="LCC25" s="284"/>
      <c r="LCD25" s="284"/>
      <c r="LCE25" s="284"/>
      <c r="LCF25" s="284"/>
      <c r="LCG25" s="284"/>
      <c r="LCH25" s="284"/>
      <c r="LCI25" s="284"/>
      <c r="LCJ25" s="284"/>
      <c r="LCK25" s="284"/>
      <c r="LCL25" s="284"/>
      <c r="LCM25" s="284"/>
      <c r="LCN25" s="284"/>
      <c r="LCO25" s="284"/>
      <c r="LCP25" s="284"/>
      <c r="LCQ25" s="284"/>
      <c r="LCR25" s="284"/>
      <c r="LCS25" s="284"/>
      <c r="LCT25" s="284"/>
      <c r="LCU25" s="284"/>
      <c r="LCV25" s="284"/>
      <c r="LCW25" s="284"/>
      <c r="LCX25" s="284"/>
      <c r="LCY25" s="284"/>
      <c r="LCZ25" s="284"/>
      <c r="LDA25" s="284"/>
      <c r="LDB25" s="284"/>
      <c r="LDC25" s="284"/>
      <c r="LDD25" s="284"/>
      <c r="LDE25" s="284"/>
      <c r="LDF25" s="284"/>
      <c r="LDG25" s="284"/>
      <c r="LDH25" s="284"/>
      <c r="LDI25" s="284"/>
      <c r="LDJ25" s="284"/>
      <c r="LDK25" s="284"/>
      <c r="LDL25" s="284"/>
      <c r="LDM25" s="284"/>
      <c r="LDN25" s="284"/>
      <c r="LDO25" s="284"/>
      <c r="LDP25" s="284"/>
      <c r="LDQ25" s="284"/>
      <c r="LDR25" s="284"/>
      <c r="LDS25" s="284"/>
      <c r="LDT25" s="284"/>
      <c r="LDU25" s="284"/>
      <c r="LDV25" s="284"/>
      <c r="LDW25" s="284"/>
      <c r="LDX25" s="284"/>
      <c r="LDY25" s="284"/>
      <c r="LDZ25" s="284"/>
      <c r="LEA25" s="284"/>
      <c r="LEB25" s="284"/>
      <c r="LEC25" s="284"/>
      <c r="LED25" s="284"/>
      <c r="LEE25" s="284"/>
      <c r="LEF25" s="284"/>
      <c r="LEG25" s="284"/>
      <c r="LEH25" s="284"/>
      <c r="LEI25" s="284"/>
      <c r="LEJ25" s="284"/>
      <c r="LEK25" s="284"/>
      <c r="LEL25" s="284"/>
      <c r="LEM25" s="284"/>
      <c r="LEN25" s="284"/>
      <c r="LEO25" s="284"/>
      <c r="LEP25" s="284"/>
      <c r="LEQ25" s="284"/>
      <c r="LER25" s="284"/>
      <c r="LES25" s="284"/>
      <c r="LET25" s="284"/>
      <c r="LEU25" s="284"/>
      <c r="LEV25" s="284"/>
      <c r="LEW25" s="284"/>
      <c r="LEX25" s="284"/>
      <c r="LEY25" s="284"/>
      <c r="LEZ25" s="284"/>
      <c r="LFA25" s="284"/>
      <c r="LFB25" s="284"/>
      <c r="LFC25" s="284"/>
      <c r="LFD25" s="284"/>
      <c r="LFE25" s="284"/>
      <c r="LFF25" s="284"/>
      <c r="LFG25" s="284"/>
      <c r="LFH25" s="284"/>
      <c r="LFI25" s="284"/>
      <c r="LFJ25" s="284"/>
      <c r="LFK25" s="284"/>
      <c r="LFL25" s="284"/>
      <c r="LFM25" s="284"/>
      <c r="LFN25" s="284"/>
      <c r="LFO25" s="284"/>
      <c r="LFP25" s="284"/>
      <c r="LFQ25" s="284"/>
      <c r="LFR25" s="284"/>
      <c r="LFS25" s="284"/>
      <c r="LFT25" s="284"/>
      <c r="LFU25" s="284"/>
      <c r="LFV25" s="284"/>
      <c r="LFW25" s="284"/>
      <c r="LFX25" s="284"/>
      <c r="LFY25" s="284"/>
      <c r="LFZ25" s="284"/>
      <c r="LGA25" s="284"/>
      <c r="LGB25" s="284"/>
      <c r="LGC25" s="284"/>
      <c r="LGD25" s="284"/>
      <c r="LGE25" s="284"/>
      <c r="LGF25" s="284"/>
      <c r="LGG25" s="284"/>
      <c r="LGH25" s="284"/>
      <c r="LGI25" s="284"/>
      <c r="LGJ25" s="284"/>
      <c r="LGK25" s="284"/>
      <c r="LGL25" s="284"/>
      <c r="LGM25" s="284"/>
      <c r="LGN25" s="284"/>
      <c r="LGO25" s="284"/>
      <c r="LGP25" s="284"/>
      <c r="LGQ25" s="284"/>
      <c r="LGR25" s="284"/>
      <c r="LGS25" s="284"/>
      <c r="LGT25" s="284"/>
      <c r="LGU25" s="284"/>
      <c r="LGV25" s="284"/>
      <c r="LGW25" s="284"/>
      <c r="LGX25" s="284"/>
      <c r="LGY25" s="284"/>
      <c r="LGZ25" s="284"/>
      <c r="LHA25" s="284"/>
      <c r="LHB25" s="284"/>
      <c r="LHC25" s="284"/>
      <c r="LHD25" s="284"/>
      <c r="LHE25" s="284"/>
      <c r="LHF25" s="284"/>
      <c r="LHG25" s="284"/>
      <c r="LHH25" s="284"/>
      <c r="LHI25" s="284"/>
      <c r="LHJ25" s="284"/>
      <c r="LHK25" s="284"/>
      <c r="LHL25" s="284"/>
      <c r="LHM25" s="284"/>
      <c r="LHN25" s="284"/>
      <c r="LHO25" s="284"/>
      <c r="LHP25" s="284"/>
      <c r="LHQ25" s="284"/>
      <c r="LHR25" s="284"/>
      <c r="LHS25" s="284"/>
      <c r="LHT25" s="284"/>
      <c r="LHU25" s="284"/>
      <c r="LHV25" s="284"/>
      <c r="LHW25" s="284"/>
      <c r="LHX25" s="284"/>
      <c r="LHY25" s="284"/>
      <c r="LHZ25" s="284"/>
      <c r="LIA25" s="284"/>
      <c r="LIB25" s="284"/>
      <c r="LIC25" s="284"/>
      <c r="LID25" s="284"/>
      <c r="LIE25" s="284"/>
      <c r="LIF25" s="284"/>
      <c r="LIG25" s="284"/>
      <c r="LIH25" s="284"/>
      <c r="LII25" s="284"/>
      <c r="LIJ25" s="284"/>
      <c r="LIK25" s="284"/>
      <c r="LIL25" s="284"/>
      <c r="LIM25" s="284"/>
      <c r="LIN25" s="284"/>
      <c r="LIO25" s="284"/>
      <c r="LIP25" s="284"/>
      <c r="LIQ25" s="284"/>
      <c r="LIR25" s="284"/>
      <c r="LIS25" s="284"/>
      <c r="LIT25" s="284"/>
      <c r="LIU25" s="284"/>
      <c r="LIV25" s="284"/>
      <c r="LIW25" s="284"/>
      <c r="LIX25" s="284"/>
      <c r="LIY25" s="284"/>
      <c r="LIZ25" s="284"/>
      <c r="LJA25" s="284"/>
      <c r="LJB25" s="284"/>
      <c r="LJC25" s="284"/>
      <c r="LJD25" s="284"/>
      <c r="LJE25" s="284"/>
      <c r="LJF25" s="284"/>
      <c r="LJG25" s="284"/>
      <c r="LJH25" s="284"/>
      <c r="LJI25" s="284"/>
      <c r="LJJ25" s="284"/>
      <c r="LJK25" s="284"/>
      <c r="LJL25" s="284"/>
      <c r="LJM25" s="284"/>
      <c r="LJN25" s="284"/>
      <c r="LJO25" s="284"/>
      <c r="LJP25" s="284"/>
      <c r="LJQ25" s="284"/>
      <c r="LJR25" s="284"/>
      <c r="LJS25" s="284"/>
      <c r="LJT25" s="284"/>
      <c r="LJU25" s="284"/>
      <c r="LJV25" s="284"/>
      <c r="LJW25" s="284"/>
      <c r="LJX25" s="284"/>
      <c r="LJY25" s="284"/>
      <c r="LJZ25" s="284"/>
      <c r="LKA25" s="284"/>
      <c r="LKB25" s="284"/>
      <c r="LKC25" s="284"/>
      <c r="LKD25" s="284"/>
      <c r="LKE25" s="284"/>
      <c r="LKF25" s="284"/>
      <c r="LKG25" s="284"/>
      <c r="LKH25" s="284"/>
      <c r="LKI25" s="284"/>
      <c r="LKJ25" s="284"/>
      <c r="LKK25" s="284"/>
      <c r="LKL25" s="284"/>
      <c r="LKM25" s="284"/>
      <c r="LKN25" s="284"/>
      <c r="LKO25" s="284"/>
      <c r="LKP25" s="284"/>
      <c r="LKQ25" s="284"/>
      <c r="LKR25" s="284"/>
      <c r="LKS25" s="284"/>
      <c r="LKT25" s="284"/>
      <c r="LKU25" s="284"/>
      <c r="LKV25" s="284"/>
      <c r="LKW25" s="284"/>
      <c r="LKX25" s="284"/>
      <c r="LKY25" s="284"/>
      <c r="LKZ25" s="284"/>
      <c r="LLA25" s="284"/>
      <c r="LLB25" s="284"/>
      <c r="LLC25" s="284"/>
      <c r="LLD25" s="284"/>
      <c r="LLE25" s="284"/>
      <c r="LLF25" s="284"/>
      <c r="LLG25" s="284"/>
      <c r="LLH25" s="284"/>
      <c r="LLI25" s="284"/>
      <c r="LLJ25" s="284"/>
      <c r="LLK25" s="284"/>
      <c r="LLL25" s="284"/>
      <c r="LLM25" s="284"/>
      <c r="LLN25" s="284"/>
      <c r="LLO25" s="284"/>
      <c r="LLP25" s="284"/>
      <c r="LLQ25" s="284"/>
      <c r="LLR25" s="284"/>
      <c r="LLS25" s="284"/>
      <c r="LLT25" s="284"/>
      <c r="LLU25" s="284"/>
      <c r="LLV25" s="284"/>
      <c r="LLW25" s="284"/>
      <c r="LLX25" s="284"/>
      <c r="LLY25" s="284"/>
      <c r="LLZ25" s="284"/>
      <c r="LMA25" s="284"/>
      <c r="LMB25" s="284"/>
      <c r="LMC25" s="284"/>
      <c r="LMD25" s="284"/>
      <c r="LME25" s="284"/>
      <c r="LMF25" s="284"/>
      <c r="LMG25" s="284"/>
      <c r="LMH25" s="284"/>
      <c r="LMI25" s="284"/>
      <c r="LMJ25" s="284"/>
      <c r="LMK25" s="284"/>
      <c r="LML25" s="284"/>
      <c r="LMM25" s="284"/>
      <c r="LMN25" s="284"/>
      <c r="LMO25" s="284"/>
      <c r="LMP25" s="284"/>
      <c r="LMQ25" s="284"/>
      <c r="LMR25" s="284"/>
      <c r="LMS25" s="284"/>
      <c r="LMT25" s="284"/>
      <c r="LMU25" s="284"/>
      <c r="LMV25" s="284"/>
      <c r="LMW25" s="284"/>
      <c r="LMX25" s="284"/>
      <c r="LMY25" s="284"/>
      <c r="LMZ25" s="284"/>
      <c r="LNA25" s="284"/>
      <c r="LNB25" s="284"/>
      <c r="LNC25" s="284"/>
      <c r="LND25" s="284"/>
      <c r="LNE25" s="284"/>
      <c r="LNF25" s="284"/>
      <c r="LNG25" s="284"/>
      <c r="LNH25" s="284"/>
      <c r="LNI25" s="284"/>
      <c r="LNJ25" s="284"/>
      <c r="LNK25" s="284"/>
      <c r="LNL25" s="284"/>
      <c r="LNM25" s="284"/>
      <c r="LNN25" s="284"/>
      <c r="LNO25" s="284"/>
      <c r="LNP25" s="284"/>
      <c r="LNQ25" s="284"/>
      <c r="LNR25" s="284"/>
      <c r="LNS25" s="284"/>
      <c r="LNT25" s="284"/>
      <c r="LNU25" s="284"/>
      <c r="LNV25" s="284"/>
      <c r="LNW25" s="284"/>
      <c r="LNX25" s="284"/>
      <c r="LNY25" s="284"/>
      <c r="LNZ25" s="284"/>
      <c r="LOA25" s="284"/>
      <c r="LOB25" s="284"/>
      <c r="LOC25" s="284"/>
      <c r="LOD25" s="284"/>
      <c r="LOE25" s="284"/>
      <c r="LOF25" s="284"/>
      <c r="LOG25" s="284"/>
      <c r="LOH25" s="284"/>
      <c r="LOI25" s="284"/>
      <c r="LOJ25" s="284"/>
      <c r="LOK25" s="284"/>
      <c r="LOL25" s="284"/>
      <c r="LOM25" s="284"/>
      <c r="LON25" s="284"/>
      <c r="LOO25" s="284"/>
      <c r="LOP25" s="284"/>
      <c r="LOQ25" s="284"/>
      <c r="LOR25" s="284"/>
      <c r="LOS25" s="284"/>
      <c r="LOT25" s="284"/>
      <c r="LOU25" s="284"/>
      <c r="LOV25" s="284"/>
      <c r="LOW25" s="284"/>
      <c r="LOX25" s="284"/>
      <c r="LOY25" s="284"/>
      <c r="LOZ25" s="284"/>
      <c r="LPA25" s="284"/>
      <c r="LPB25" s="284"/>
      <c r="LPC25" s="284"/>
      <c r="LPD25" s="284"/>
      <c r="LPE25" s="284"/>
      <c r="LPF25" s="284"/>
      <c r="LPG25" s="284"/>
      <c r="LPH25" s="284"/>
      <c r="LPI25" s="284"/>
      <c r="LPJ25" s="284"/>
      <c r="LPK25" s="284"/>
      <c r="LPL25" s="284"/>
      <c r="LPM25" s="284"/>
      <c r="LPN25" s="284"/>
      <c r="LPO25" s="284"/>
      <c r="LPP25" s="284"/>
      <c r="LPQ25" s="284"/>
      <c r="LPR25" s="284"/>
      <c r="LPS25" s="284"/>
      <c r="LPT25" s="284"/>
      <c r="LPU25" s="284"/>
      <c r="LPV25" s="284"/>
      <c r="LPW25" s="284"/>
      <c r="LPX25" s="284"/>
      <c r="LPY25" s="284"/>
      <c r="LPZ25" s="284"/>
      <c r="LQA25" s="284"/>
      <c r="LQB25" s="284"/>
      <c r="LQC25" s="284"/>
      <c r="LQD25" s="284"/>
      <c r="LQE25" s="284"/>
      <c r="LQF25" s="284"/>
      <c r="LQG25" s="284"/>
      <c r="LQH25" s="284"/>
      <c r="LQI25" s="284"/>
      <c r="LQJ25" s="284"/>
      <c r="LQK25" s="284"/>
      <c r="LQL25" s="284"/>
      <c r="LQM25" s="284"/>
      <c r="LQN25" s="284"/>
      <c r="LQO25" s="284"/>
      <c r="LQP25" s="284"/>
      <c r="LQQ25" s="284"/>
      <c r="LQR25" s="284"/>
      <c r="LQS25" s="284"/>
      <c r="LQT25" s="284"/>
      <c r="LQU25" s="284"/>
      <c r="LQV25" s="284"/>
      <c r="LQW25" s="284"/>
      <c r="LQX25" s="284"/>
      <c r="LQY25" s="284"/>
      <c r="LQZ25" s="284"/>
      <c r="LRA25" s="284"/>
      <c r="LRB25" s="284"/>
      <c r="LRC25" s="284"/>
      <c r="LRD25" s="284"/>
      <c r="LRE25" s="284"/>
      <c r="LRF25" s="284"/>
      <c r="LRG25" s="284"/>
      <c r="LRH25" s="284"/>
      <c r="LRI25" s="284"/>
      <c r="LRJ25" s="284"/>
      <c r="LRK25" s="284"/>
      <c r="LRL25" s="284"/>
      <c r="LRM25" s="284"/>
      <c r="LRN25" s="284"/>
      <c r="LRO25" s="284"/>
      <c r="LRP25" s="284"/>
      <c r="LRQ25" s="284"/>
      <c r="LRR25" s="284"/>
      <c r="LRS25" s="284"/>
      <c r="LRT25" s="284"/>
      <c r="LRU25" s="284"/>
      <c r="LRV25" s="284"/>
      <c r="LRW25" s="284"/>
      <c r="LRX25" s="284"/>
      <c r="LRY25" s="284"/>
      <c r="LRZ25" s="284"/>
      <c r="LSA25" s="284"/>
      <c r="LSB25" s="284"/>
      <c r="LSC25" s="284"/>
      <c r="LSD25" s="284"/>
      <c r="LSE25" s="284"/>
      <c r="LSF25" s="284"/>
      <c r="LSG25" s="284"/>
      <c r="LSH25" s="284"/>
      <c r="LSI25" s="284"/>
      <c r="LSJ25" s="284"/>
      <c r="LSK25" s="284"/>
      <c r="LSL25" s="284"/>
      <c r="LSM25" s="284"/>
      <c r="LSN25" s="284"/>
      <c r="LSO25" s="284"/>
      <c r="LSP25" s="284"/>
      <c r="LSQ25" s="284"/>
      <c r="LSR25" s="284"/>
      <c r="LSS25" s="284"/>
      <c r="LST25" s="284"/>
      <c r="LSU25" s="284"/>
      <c r="LSV25" s="284"/>
      <c r="LSW25" s="284"/>
      <c r="LSX25" s="284"/>
      <c r="LSY25" s="284"/>
      <c r="LSZ25" s="284"/>
      <c r="LTA25" s="284"/>
      <c r="LTB25" s="284"/>
      <c r="LTC25" s="284"/>
      <c r="LTD25" s="284"/>
      <c r="LTE25" s="284"/>
      <c r="LTF25" s="284"/>
      <c r="LTG25" s="284"/>
      <c r="LTH25" s="284"/>
      <c r="LTI25" s="284"/>
      <c r="LTJ25" s="284"/>
      <c r="LTK25" s="284"/>
      <c r="LTL25" s="284"/>
      <c r="LTM25" s="284"/>
      <c r="LTN25" s="284"/>
      <c r="LTO25" s="284"/>
      <c r="LTP25" s="284"/>
      <c r="LTQ25" s="284"/>
      <c r="LTR25" s="284"/>
      <c r="LTS25" s="284"/>
      <c r="LTT25" s="284"/>
      <c r="LTU25" s="284"/>
      <c r="LTV25" s="284"/>
      <c r="LTW25" s="284"/>
      <c r="LTX25" s="284"/>
      <c r="LTY25" s="284"/>
      <c r="LTZ25" s="284"/>
      <c r="LUA25" s="284"/>
      <c r="LUB25" s="284"/>
      <c r="LUC25" s="284"/>
      <c r="LUD25" s="284"/>
      <c r="LUE25" s="284"/>
      <c r="LUF25" s="284"/>
      <c r="LUG25" s="284"/>
      <c r="LUH25" s="284"/>
      <c r="LUI25" s="284"/>
      <c r="LUJ25" s="284"/>
      <c r="LUK25" s="284"/>
      <c r="LUL25" s="284"/>
      <c r="LUM25" s="284"/>
      <c r="LUN25" s="284"/>
      <c r="LUO25" s="284"/>
      <c r="LUP25" s="284"/>
      <c r="LUQ25" s="284"/>
      <c r="LUR25" s="284"/>
      <c r="LUS25" s="284"/>
      <c r="LUT25" s="284"/>
      <c r="LUU25" s="284"/>
      <c r="LUV25" s="284"/>
      <c r="LUW25" s="284"/>
      <c r="LUX25" s="284"/>
      <c r="LUY25" s="284"/>
      <c r="LUZ25" s="284"/>
      <c r="LVA25" s="284"/>
      <c r="LVB25" s="284"/>
      <c r="LVC25" s="284"/>
      <c r="LVD25" s="284"/>
      <c r="LVE25" s="284"/>
      <c r="LVF25" s="284"/>
      <c r="LVG25" s="284"/>
      <c r="LVH25" s="284"/>
      <c r="LVI25" s="284"/>
      <c r="LVJ25" s="284"/>
      <c r="LVK25" s="284"/>
      <c r="LVL25" s="284"/>
      <c r="LVM25" s="284"/>
      <c r="LVN25" s="284"/>
      <c r="LVO25" s="284"/>
      <c r="LVP25" s="284"/>
      <c r="LVQ25" s="284"/>
      <c r="LVR25" s="284"/>
      <c r="LVS25" s="284"/>
      <c r="LVT25" s="284"/>
      <c r="LVU25" s="284"/>
      <c r="LVV25" s="284"/>
      <c r="LVW25" s="284"/>
      <c r="LVX25" s="284"/>
      <c r="LVY25" s="284"/>
      <c r="LVZ25" s="284"/>
      <c r="LWA25" s="284"/>
      <c r="LWB25" s="284"/>
      <c r="LWC25" s="284"/>
      <c r="LWD25" s="284"/>
      <c r="LWE25" s="284"/>
      <c r="LWF25" s="284"/>
      <c r="LWG25" s="284"/>
      <c r="LWH25" s="284"/>
      <c r="LWI25" s="284"/>
      <c r="LWJ25" s="284"/>
      <c r="LWK25" s="284"/>
      <c r="LWL25" s="284"/>
      <c r="LWM25" s="284"/>
      <c r="LWN25" s="284"/>
      <c r="LWO25" s="284"/>
      <c r="LWP25" s="284"/>
      <c r="LWQ25" s="284"/>
      <c r="LWR25" s="284"/>
      <c r="LWS25" s="284"/>
      <c r="LWT25" s="284"/>
      <c r="LWU25" s="284"/>
      <c r="LWV25" s="284"/>
      <c r="LWW25" s="284"/>
      <c r="LWX25" s="284"/>
      <c r="LWY25" s="284"/>
      <c r="LWZ25" s="284"/>
      <c r="LXA25" s="284"/>
      <c r="LXB25" s="284"/>
      <c r="LXC25" s="284"/>
      <c r="LXD25" s="284"/>
      <c r="LXE25" s="284"/>
      <c r="LXF25" s="284"/>
      <c r="LXG25" s="284"/>
      <c r="LXH25" s="284"/>
      <c r="LXI25" s="284"/>
      <c r="LXJ25" s="284"/>
      <c r="LXK25" s="284"/>
      <c r="LXL25" s="284"/>
      <c r="LXM25" s="284"/>
      <c r="LXN25" s="284"/>
      <c r="LXO25" s="284"/>
      <c r="LXP25" s="284"/>
      <c r="LXQ25" s="284"/>
      <c r="LXR25" s="284"/>
      <c r="LXS25" s="284"/>
      <c r="LXT25" s="284"/>
      <c r="LXU25" s="284"/>
      <c r="LXV25" s="284"/>
      <c r="LXW25" s="284"/>
      <c r="LXX25" s="284"/>
      <c r="LXY25" s="284"/>
      <c r="LXZ25" s="284"/>
      <c r="LYA25" s="284"/>
      <c r="LYB25" s="284"/>
      <c r="LYC25" s="284"/>
      <c r="LYD25" s="284"/>
      <c r="LYE25" s="284"/>
      <c r="LYF25" s="284"/>
      <c r="LYG25" s="284"/>
      <c r="LYH25" s="284"/>
      <c r="LYI25" s="284"/>
      <c r="LYJ25" s="284"/>
      <c r="LYK25" s="284"/>
      <c r="LYL25" s="284"/>
      <c r="LYM25" s="284"/>
      <c r="LYN25" s="284"/>
      <c r="LYO25" s="284"/>
      <c r="LYP25" s="284"/>
      <c r="LYQ25" s="284"/>
      <c r="LYR25" s="284"/>
      <c r="LYS25" s="284"/>
      <c r="LYT25" s="284"/>
      <c r="LYU25" s="284"/>
      <c r="LYV25" s="284"/>
      <c r="LYW25" s="284"/>
      <c r="LYX25" s="284"/>
      <c r="LYY25" s="284"/>
      <c r="LYZ25" s="284"/>
      <c r="LZA25" s="284"/>
      <c r="LZB25" s="284"/>
      <c r="LZC25" s="284"/>
      <c r="LZD25" s="284"/>
      <c r="LZE25" s="284"/>
      <c r="LZF25" s="284"/>
      <c r="LZG25" s="284"/>
      <c r="LZH25" s="284"/>
      <c r="LZI25" s="284"/>
      <c r="LZJ25" s="284"/>
      <c r="LZK25" s="284"/>
      <c r="LZL25" s="284"/>
      <c r="LZM25" s="284"/>
      <c r="LZN25" s="284"/>
      <c r="LZO25" s="284"/>
      <c r="LZP25" s="284"/>
      <c r="LZQ25" s="284"/>
      <c r="LZR25" s="284"/>
      <c r="LZS25" s="284"/>
      <c r="LZT25" s="284"/>
      <c r="LZU25" s="284"/>
      <c r="LZV25" s="284"/>
      <c r="LZW25" s="284"/>
      <c r="LZX25" s="284"/>
      <c r="LZY25" s="284"/>
      <c r="LZZ25" s="284"/>
      <c r="MAA25" s="284"/>
      <c r="MAB25" s="284"/>
      <c r="MAC25" s="284"/>
      <c r="MAD25" s="284"/>
      <c r="MAE25" s="284"/>
      <c r="MAF25" s="284"/>
      <c r="MAG25" s="284"/>
      <c r="MAH25" s="284"/>
      <c r="MAI25" s="284"/>
      <c r="MAJ25" s="284"/>
      <c r="MAK25" s="284"/>
      <c r="MAL25" s="284"/>
      <c r="MAM25" s="284"/>
      <c r="MAN25" s="284"/>
      <c r="MAO25" s="284"/>
      <c r="MAP25" s="284"/>
      <c r="MAQ25" s="284"/>
      <c r="MAR25" s="284"/>
      <c r="MAS25" s="284"/>
      <c r="MAT25" s="284"/>
      <c r="MAU25" s="284"/>
      <c r="MAV25" s="284"/>
      <c r="MAW25" s="284"/>
      <c r="MAX25" s="284"/>
      <c r="MAY25" s="284"/>
      <c r="MAZ25" s="284"/>
      <c r="MBA25" s="284"/>
      <c r="MBB25" s="284"/>
      <c r="MBC25" s="284"/>
      <c r="MBD25" s="284"/>
      <c r="MBE25" s="284"/>
      <c r="MBF25" s="284"/>
      <c r="MBG25" s="284"/>
      <c r="MBH25" s="284"/>
      <c r="MBI25" s="284"/>
      <c r="MBJ25" s="284"/>
      <c r="MBK25" s="284"/>
      <c r="MBL25" s="284"/>
      <c r="MBM25" s="284"/>
      <c r="MBN25" s="284"/>
      <c r="MBO25" s="284"/>
      <c r="MBP25" s="284"/>
      <c r="MBQ25" s="284"/>
      <c r="MBR25" s="284"/>
      <c r="MBS25" s="284"/>
      <c r="MBT25" s="284"/>
      <c r="MBU25" s="284"/>
      <c r="MBV25" s="284"/>
      <c r="MBW25" s="284"/>
      <c r="MBX25" s="284"/>
      <c r="MBY25" s="284"/>
      <c r="MBZ25" s="284"/>
      <c r="MCA25" s="284"/>
      <c r="MCB25" s="284"/>
      <c r="MCC25" s="284"/>
      <c r="MCD25" s="284"/>
      <c r="MCE25" s="284"/>
      <c r="MCF25" s="284"/>
      <c r="MCG25" s="284"/>
      <c r="MCH25" s="284"/>
      <c r="MCI25" s="284"/>
      <c r="MCJ25" s="284"/>
      <c r="MCK25" s="284"/>
      <c r="MCL25" s="284"/>
      <c r="MCM25" s="284"/>
      <c r="MCN25" s="284"/>
      <c r="MCO25" s="284"/>
      <c r="MCP25" s="284"/>
      <c r="MCQ25" s="284"/>
      <c r="MCR25" s="284"/>
      <c r="MCS25" s="284"/>
      <c r="MCT25" s="284"/>
      <c r="MCU25" s="284"/>
      <c r="MCV25" s="284"/>
      <c r="MCW25" s="284"/>
      <c r="MCX25" s="284"/>
      <c r="MCY25" s="284"/>
      <c r="MCZ25" s="284"/>
      <c r="MDA25" s="284"/>
      <c r="MDB25" s="284"/>
      <c r="MDC25" s="284"/>
      <c r="MDD25" s="284"/>
      <c r="MDE25" s="284"/>
      <c r="MDF25" s="284"/>
      <c r="MDG25" s="284"/>
      <c r="MDH25" s="284"/>
      <c r="MDI25" s="284"/>
      <c r="MDJ25" s="284"/>
      <c r="MDK25" s="284"/>
      <c r="MDL25" s="284"/>
      <c r="MDM25" s="284"/>
      <c r="MDN25" s="284"/>
      <c r="MDO25" s="284"/>
      <c r="MDP25" s="284"/>
      <c r="MDQ25" s="284"/>
      <c r="MDR25" s="284"/>
      <c r="MDS25" s="284"/>
      <c r="MDT25" s="284"/>
      <c r="MDU25" s="284"/>
      <c r="MDV25" s="284"/>
      <c r="MDW25" s="284"/>
      <c r="MDX25" s="284"/>
      <c r="MDY25" s="284"/>
      <c r="MDZ25" s="284"/>
      <c r="MEA25" s="284"/>
      <c r="MEB25" s="284"/>
      <c r="MEC25" s="284"/>
      <c r="MED25" s="284"/>
      <c r="MEE25" s="284"/>
      <c r="MEF25" s="284"/>
      <c r="MEG25" s="284"/>
      <c r="MEH25" s="284"/>
      <c r="MEI25" s="284"/>
      <c r="MEJ25" s="284"/>
      <c r="MEK25" s="284"/>
      <c r="MEL25" s="284"/>
      <c r="MEM25" s="284"/>
      <c r="MEN25" s="284"/>
      <c r="MEO25" s="284"/>
      <c r="MEP25" s="284"/>
      <c r="MEQ25" s="284"/>
      <c r="MER25" s="284"/>
      <c r="MES25" s="284"/>
      <c r="MET25" s="284"/>
      <c r="MEU25" s="284"/>
      <c r="MEV25" s="284"/>
      <c r="MEW25" s="284"/>
      <c r="MEX25" s="284"/>
      <c r="MEY25" s="284"/>
      <c r="MEZ25" s="284"/>
      <c r="MFA25" s="284"/>
      <c r="MFB25" s="284"/>
      <c r="MFC25" s="284"/>
      <c r="MFD25" s="284"/>
      <c r="MFE25" s="284"/>
      <c r="MFF25" s="284"/>
      <c r="MFG25" s="284"/>
      <c r="MFH25" s="284"/>
      <c r="MFI25" s="284"/>
      <c r="MFJ25" s="284"/>
      <c r="MFK25" s="284"/>
      <c r="MFL25" s="284"/>
      <c r="MFM25" s="284"/>
      <c r="MFN25" s="284"/>
      <c r="MFO25" s="284"/>
      <c r="MFP25" s="284"/>
      <c r="MFQ25" s="284"/>
      <c r="MFR25" s="284"/>
      <c r="MFS25" s="284"/>
      <c r="MFT25" s="284"/>
      <c r="MFU25" s="284"/>
      <c r="MFV25" s="284"/>
      <c r="MFW25" s="284"/>
      <c r="MFX25" s="284"/>
      <c r="MFY25" s="284"/>
      <c r="MFZ25" s="284"/>
      <c r="MGA25" s="284"/>
      <c r="MGB25" s="284"/>
      <c r="MGC25" s="284"/>
      <c r="MGD25" s="284"/>
      <c r="MGE25" s="284"/>
      <c r="MGF25" s="284"/>
      <c r="MGG25" s="284"/>
      <c r="MGH25" s="284"/>
      <c r="MGI25" s="284"/>
      <c r="MGJ25" s="284"/>
      <c r="MGK25" s="284"/>
      <c r="MGL25" s="284"/>
      <c r="MGM25" s="284"/>
      <c r="MGN25" s="284"/>
      <c r="MGO25" s="284"/>
      <c r="MGP25" s="284"/>
      <c r="MGQ25" s="284"/>
      <c r="MGR25" s="284"/>
      <c r="MGS25" s="284"/>
      <c r="MGT25" s="284"/>
      <c r="MGU25" s="284"/>
      <c r="MGV25" s="284"/>
      <c r="MGW25" s="284"/>
      <c r="MGX25" s="284"/>
      <c r="MGY25" s="284"/>
      <c r="MGZ25" s="284"/>
      <c r="MHA25" s="284"/>
      <c r="MHB25" s="284"/>
      <c r="MHC25" s="284"/>
      <c r="MHD25" s="284"/>
      <c r="MHE25" s="284"/>
      <c r="MHF25" s="284"/>
      <c r="MHG25" s="284"/>
      <c r="MHH25" s="284"/>
      <c r="MHI25" s="284"/>
      <c r="MHJ25" s="284"/>
      <c r="MHK25" s="284"/>
      <c r="MHL25" s="284"/>
      <c r="MHM25" s="284"/>
      <c r="MHN25" s="284"/>
      <c r="MHO25" s="284"/>
      <c r="MHP25" s="284"/>
      <c r="MHQ25" s="284"/>
      <c r="MHR25" s="284"/>
      <c r="MHS25" s="284"/>
      <c r="MHT25" s="284"/>
      <c r="MHU25" s="284"/>
      <c r="MHV25" s="284"/>
      <c r="MHW25" s="284"/>
      <c r="MHX25" s="284"/>
      <c r="MHY25" s="284"/>
      <c r="MHZ25" s="284"/>
      <c r="MIA25" s="284"/>
      <c r="MIB25" s="284"/>
      <c r="MIC25" s="284"/>
      <c r="MID25" s="284"/>
      <c r="MIE25" s="284"/>
      <c r="MIF25" s="284"/>
      <c r="MIG25" s="284"/>
      <c r="MIH25" s="284"/>
      <c r="MII25" s="284"/>
      <c r="MIJ25" s="284"/>
      <c r="MIK25" s="284"/>
      <c r="MIL25" s="284"/>
      <c r="MIM25" s="284"/>
      <c r="MIN25" s="284"/>
      <c r="MIO25" s="284"/>
      <c r="MIP25" s="284"/>
      <c r="MIQ25" s="284"/>
      <c r="MIR25" s="284"/>
      <c r="MIS25" s="284"/>
      <c r="MIT25" s="284"/>
      <c r="MIU25" s="284"/>
      <c r="MIV25" s="284"/>
      <c r="MIW25" s="284"/>
      <c r="MIX25" s="284"/>
      <c r="MIY25" s="284"/>
      <c r="MIZ25" s="284"/>
      <c r="MJA25" s="284"/>
      <c r="MJB25" s="284"/>
      <c r="MJC25" s="284"/>
      <c r="MJD25" s="284"/>
      <c r="MJE25" s="284"/>
      <c r="MJF25" s="284"/>
      <c r="MJG25" s="284"/>
      <c r="MJH25" s="284"/>
      <c r="MJI25" s="284"/>
      <c r="MJJ25" s="284"/>
      <c r="MJK25" s="284"/>
      <c r="MJL25" s="284"/>
      <c r="MJM25" s="284"/>
      <c r="MJN25" s="284"/>
      <c r="MJO25" s="284"/>
      <c r="MJP25" s="284"/>
      <c r="MJQ25" s="284"/>
      <c r="MJR25" s="284"/>
      <c r="MJS25" s="284"/>
      <c r="MJT25" s="284"/>
      <c r="MJU25" s="284"/>
      <c r="MJV25" s="284"/>
      <c r="MJW25" s="284"/>
      <c r="MJX25" s="284"/>
      <c r="MJY25" s="284"/>
      <c r="MJZ25" s="284"/>
      <c r="MKA25" s="284"/>
      <c r="MKB25" s="284"/>
      <c r="MKC25" s="284"/>
      <c r="MKD25" s="284"/>
      <c r="MKE25" s="284"/>
      <c r="MKF25" s="284"/>
      <c r="MKG25" s="284"/>
      <c r="MKH25" s="284"/>
      <c r="MKI25" s="284"/>
      <c r="MKJ25" s="284"/>
      <c r="MKK25" s="284"/>
      <c r="MKL25" s="284"/>
      <c r="MKM25" s="284"/>
      <c r="MKN25" s="284"/>
      <c r="MKO25" s="284"/>
      <c r="MKP25" s="284"/>
      <c r="MKQ25" s="284"/>
      <c r="MKR25" s="284"/>
      <c r="MKS25" s="284"/>
      <c r="MKT25" s="284"/>
      <c r="MKU25" s="284"/>
      <c r="MKV25" s="284"/>
      <c r="MKW25" s="284"/>
      <c r="MKX25" s="284"/>
      <c r="MKY25" s="284"/>
      <c r="MKZ25" s="284"/>
      <c r="MLA25" s="284"/>
      <c r="MLB25" s="284"/>
      <c r="MLC25" s="284"/>
      <c r="MLD25" s="284"/>
      <c r="MLE25" s="284"/>
      <c r="MLF25" s="284"/>
      <c r="MLG25" s="284"/>
      <c r="MLH25" s="284"/>
      <c r="MLI25" s="284"/>
      <c r="MLJ25" s="284"/>
      <c r="MLK25" s="284"/>
      <c r="MLL25" s="284"/>
      <c r="MLM25" s="284"/>
      <c r="MLN25" s="284"/>
      <c r="MLO25" s="284"/>
      <c r="MLP25" s="284"/>
      <c r="MLQ25" s="284"/>
      <c r="MLR25" s="284"/>
      <c r="MLS25" s="284"/>
      <c r="MLT25" s="284"/>
      <c r="MLU25" s="284"/>
      <c r="MLV25" s="284"/>
      <c r="MLW25" s="284"/>
      <c r="MLX25" s="284"/>
      <c r="MLY25" s="284"/>
      <c r="MLZ25" s="284"/>
      <c r="MMA25" s="284"/>
      <c r="MMB25" s="284"/>
      <c r="MMC25" s="284"/>
      <c r="MMD25" s="284"/>
      <c r="MME25" s="284"/>
      <c r="MMF25" s="284"/>
      <c r="MMG25" s="284"/>
      <c r="MMH25" s="284"/>
      <c r="MMI25" s="284"/>
      <c r="MMJ25" s="284"/>
      <c r="MMK25" s="284"/>
      <c r="MML25" s="284"/>
      <c r="MMM25" s="284"/>
      <c r="MMN25" s="284"/>
      <c r="MMO25" s="284"/>
      <c r="MMP25" s="284"/>
      <c r="MMQ25" s="284"/>
      <c r="MMR25" s="284"/>
      <c r="MMS25" s="284"/>
      <c r="MMT25" s="284"/>
      <c r="MMU25" s="284"/>
      <c r="MMV25" s="284"/>
      <c r="MMW25" s="284"/>
      <c r="MMX25" s="284"/>
      <c r="MMY25" s="284"/>
      <c r="MMZ25" s="284"/>
      <c r="MNA25" s="284"/>
      <c r="MNB25" s="284"/>
      <c r="MNC25" s="284"/>
      <c r="MND25" s="284"/>
      <c r="MNE25" s="284"/>
      <c r="MNF25" s="284"/>
      <c r="MNG25" s="284"/>
      <c r="MNH25" s="284"/>
      <c r="MNI25" s="284"/>
      <c r="MNJ25" s="284"/>
      <c r="MNK25" s="284"/>
      <c r="MNL25" s="284"/>
      <c r="MNM25" s="284"/>
      <c r="MNN25" s="284"/>
      <c r="MNO25" s="284"/>
      <c r="MNP25" s="284"/>
      <c r="MNQ25" s="284"/>
      <c r="MNR25" s="284"/>
      <c r="MNS25" s="284"/>
      <c r="MNT25" s="284"/>
      <c r="MNU25" s="284"/>
      <c r="MNV25" s="284"/>
      <c r="MNW25" s="284"/>
      <c r="MNX25" s="284"/>
      <c r="MNY25" s="284"/>
      <c r="MNZ25" s="284"/>
      <c r="MOA25" s="284"/>
      <c r="MOB25" s="284"/>
      <c r="MOC25" s="284"/>
      <c r="MOD25" s="284"/>
      <c r="MOE25" s="284"/>
      <c r="MOF25" s="284"/>
      <c r="MOG25" s="284"/>
      <c r="MOH25" s="284"/>
      <c r="MOI25" s="284"/>
      <c r="MOJ25" s="284"/>
      <c r="MOK25" s="284"/>
      <c r="MOL25" s="284"/>
      <c r="MOM25" s="284"/>
      <c r="MON25" s="284"/>
      <c r="MOO25" s="284"/>
      <c r="MOP25" s="284"/>
      <c r="MOQ25" s="284"/>
      <c r="MOR25" s="284"/>
      <c r="MOS25" s="284"/>
      <c r="MOT25" s="284"/>
      <c r="MOU25" s="284"/>
      <c r="MOV25" s="284"/>
      <c r="MOW25" s="284"/>
      <c r="MOX25" s="284"/>
      <c r="MOY25" s="284"/>
      <c r="MOZ25" s="284"/>
      <c r="MPA25" s="284"/>
      <c r="MPB25" s="284"/>
      <c r="MPC25" s="284"/>
      <c r="MPD25" s="284"/>
      <c r="MPE25" s="284"/>
      <c r="MPF25" s="284"/>
      <c r="MPG25" s="284"/>
      <c r="MPH25" s="284"/>
      <c r="MPI25" s="284"/>
      <c r="MPJ25" s="284"/>
      <c r="MPK25" s="284"/>
      <c r="MPL25" s="284"/>
      <c r="MPM25" s="284"/>
      <c r="MPN25" s="284"/>
      <c r="MPO25" s="284"/>
      <c r="MPP25" s="284"/>
      <c r="MPQ25" s="284"/>
      <c r="MPR25" s="284"/>
      <c r="MPS25" s="284"/>
      <c r="MPT25" s="284"/>
      <c r="MPU25" s="284"/>
      <c r="MPV25" s="284"/>
      <c r="MPW25" s="284"/>
      <c r="MPX25" s="284"/>
      <c r="MPY25" s="284"/>
      <c r="MPZ25" s="284"/>
      <c r="MQA25" s="284"/>
      <c r="MQB25" s="284"/>
      <c r="MQC25" s="284"/>
      <c r="MQD25" s="284"/>
      <c r="MQE25" s="284"/>
      <c r="MQF25" s="284"/>
      <c r="MQG25" s="284"/>
      <c r="MQH25" s="284"/>
      <c r="MQI25" s="284"/>
      <c r="MQJ25" s="284"/>
      <c r="MQK25" s="284"/>
      <c r="MQL25" s="284"/>
      <c r="MQM25" s="284"/>
      <c r="MQN25" s="284"/>
      <c r="MQO25" s="284"/>
      <c r="MQP25" s="284"/>
      <c r="MQQ25" s="284"/>
      <c r="MQR25" s="284"/>
      <c r="MQS25" s="284"/>
      <c r="MQT25" s="284"/>
      <c r="MQU25" s="284"/>
      <c r="MQV25" s="284"/>
      <c r="MQW25" s="284"/>
      <c r="MQX25" s="284"/>
      <c r="MQY25" s="284"/>
      <c r="MQZ25" s="284"/>
      <c r="MRA25" s="284"/>
      <c r="MRB25" s="284"/>
      <c r="MRC25" s="284"/>
      <c r="MRD25" s="284"/>
      <c r="MRE25" s="284"/>
      <c r="MRF25" s="284"/>
      <c r="MRG25" s="284"/>
      <c r="MRH25" s="284"/>
      <c r="MRI25" s="284"/>
      <c r="MRJ25" s="284"/>
      <c r="MRK25" s="284"/>
      <c r="MRL25" s="284"/>
      <c r="MRM25" s="284"/>
      <c r="MRN25" s="284"/>
      <c r="MRO25" s="284"/>
      <c r="MRP25" s="284"/>
      <c r="MRQ25" s="284"/>
      <c r="MRR25" s="284"/>
      <c r="MRS25" s="284"/>
      <c r="MRT25" s="284"/>
      <c r="MRU25" s="284"/>
      <c r="MRV25" s="284"/>
      <c r="MRW25" s="284"/>
      <c r="MRX25" s="284"/>
      <c r="MRY25" s="284"/>
      <c r="MRZ25" s="284"/>
      <c r="MSA25" s="284"/>
      <c r="MSB25" s="284"/>
      <c r="MSC25" s="284"/>
      <c r="MSD25" s="284"/>
      <c r="MSE25" s="284"/>
      <c r="MSF25" s="284"/>
      <c r="MSG25" s="284"/>
      <c r="MSH25" s="284"/>
      <c r="MSI25" s="284"/>
      <c r="MSJ25" s="284"/>
      <c r="MSK25" s="284"/>
      <c r="MSL25" s="284"/>
      <c r="MSM25" s="284"/>
      <c r="MSN25" s="284"/>
      <c r="MSO25" s="284"/>
      <c r="MSP25" s="284"/>
      <c r="MSQ25" s="284"/>
      <c r="MSR25" s="284"/>
      <c r="MSS25" s="284"/>
      <c r="MST25" s="284"/>
      <c r="MSU25" s="284"/>
      <c r="MSV25" s="284"/>
      <c r="MSW25" s="284"/>
      <c r="MSX25" s="284"/>
      <c r="MSY25" s="284"/>
      <c r="MSZ25" s="284"/>
      <c r="MTA25" s="284"/>
      <c r="MTB25" s="284"/>
      <c r="MTC25" s="284"/>
      <c r="MTD25" s="284"/>
      <c r="MTE25" s="284"/>
      <c r="MTF25" s="284"/>
      <c r="MTG25" s="284"/>
      <c r="MTH25" s="284"/>
      <c r="MTI25" s="284"/>
      <c r="MTJ25" s="284"/>
      <c r="MTK25" s="284"/>
      <c r="MTL25" s="284"/>
      <c r="MTM25" s="284"/>
      <c r="MTN25" s="284"/>
      <c r="MTO25" s="284"/>
      <c r="MTP25" s="284"/>
      <c r="MTQ25" s="284"/>
      <c r="MTR25" s="284"/>
      <c r="MTS25" s="284"/>
      <c r="MTT25" s="284"/>
      <c r="MTU25" s="284"/>
      <c r="MTV25" s="284"/>
      <c r="MTW25" s="284"/>
      <c r="MTX25" s="284"/>
      <c r="MTY25" s="284"/>
      <c r="MTZ25" s="284"/>
      <c r="MUA25" s="284"/>
      <c r="MUB25" s="284"/>
      <c r="MUC25" s="284"/>
      <c r="MUD25" s="284"/>
      <c r="MUE25" s="284"/>
      <c r="MUF25" s="284"/>
      <c r="MUG25" s="284"/>
      <c r="MUH25" s="284"/>
      <c r="MUI25" s="284"/>
      <c r="MUJ25" s="284"/>
      <c r="MUK25" s="284"/>
      <c r="MUL25" s="284"/>
      <c r="MUM25" s="284"/>
      <c r="MUN25" s="284"/>
      <c r="MUO25" s="284"/>
      <c r="MUP25" s="284"/>
      <c r="MUQ25" s="284"/>
      <c r="MUR25" s="284"/>
      <c r="MUS25" s="284"/>
      <c r="MUT25" s="284"/>
      <c r="MUU25" s="284"/>
      <c r="MUV25" s="284"/>
      <c r="MUW25" s="284"/>
      <c r="MUX25" s="284"/>
      <c r="MUY25" s="284"/>
      <c r="MUZ25" s="284"/>
      <c r="MVA25" s="284"/>
      <c r="MVB25" s="284"/>
      <c r="MVC25" s="284"/>
      <c r="MVD25" s="284"/>
      <c r="MVE25" s="284"/>
      <c r="MVF25" s="284"/>
      <c r="MVG25" s="284"/>
      <c r="MVH25" s="284"/>
      <c r="MVI25" s="284"/>
      <c r="MVJ25" s="284"/>
      <c r="MVK25" s="284"/>
      <c r="MVL25" s="284"/>
      <c r="MVM25" s="284"/>
      <c r="MVN25" s="284"/>
      <c r="MVO25" s="284"/>
      <c r="MVP25" s="284"/>
      <c r="MVQ25" s="284"/>
      <c r="MVR25" s="284"/>
      <c r="MVS25" s="284"/>
      <c r="MVT25" s="284"/>
      <c r="MVU25" s="284"/>
      <c r="MVV25" s="284"/>
      <c r="MVW25" s="284"/>
      <c r="MVX25" s="284"/>
      <c r="MVY25" s="284"/>
      <c r="MVZ25" s="284"/>
      <c r="MWA25" s="284"/>
      <c r="MWB25" s="284"/>
      <c r="MWC25" s="284"/>
      <c r="MWD25" s="284"/>
      <c r="MWE25" s="284"/>
      <c r="MWF25" s="284"/>
      <c r="MWG25" s="284"/>
      <c r="MWH25" s="284"/>
      <c r="MWI25" s="284"/>
      <c r="MWJ25" s="284"/>
      <c r="MWK25" s="284"/>
      <c r="MWL25" s="284"/>
      <c r="MWM25" s="284"/>
      <c r="MWN25" s="284"/>
      <c r="MWO25" s="284"/>
      <c r="MWP25" s="284"/>
      <c r="MWQ25" s="284"/>
      <c r="MWR25" s="284"/>
      <c r="MWS25" s="284"/>
      <c r="MWT25" s="284"/>
      <c r="MWU25" s="284"/>
      <c r="MWV25" s="284"/>
      <c r="MWW25" s="284"/>
      <c r="MWX25" s="284"/>
      <c r="MWY25" s="284"/>
      <c r="MWZ25" s="284"/>
      <c r="MXA25" s="284"/>
      <c r="MXB25" s="284"/>
      <c r="MXC25" s="284"/>
      <c r="MXD25" s="284"/>
      <c r="MXE25" s="284"/>
      <c r="MXF25" s="284"/>
      <c r="MXG25" s="284"/>
      <c r="MXH25" s="284"/>
      <c r="MXI25" s="284"/>
      <c r="MXJ25" s="284"/>
      <c r="MXK25" s="284"/>
      <c r="MXL25" s="284"/>
      <c r="MXM25" s="284"/>
      <c r="MXN25" s="284"/>
      <c r="MXO25" s="284"/>
      <c r="MXP25" s="284"/>
      <c r="MXQ25" s="284"/>
      <c r="MXR25" s="284"/>
      <c r="MXS25" s="284"/>
      <c r="MXT25" s="284"/>
      <c r="MXU25" s="284"/>
      <c r="MXV25" s="284"/>
      <c r="MXW25" s="284"/>
      <c r="MXX25" s="284"/>
      <c r="MXY25" s="284"/>
      <c r="MXZ25" s="284"/>
      <c r="MYA25" s="284"/>
      <c r="MYB25" s="284"/>
      <c r="MYC25" s="284"/>
      <c r="MYD25" s="284"/>
      <c r="MYE25" s="284"/>
      <c r="MYF25" s="284"/>
      <c r="MYG25" s="284"/>
      <c r="MYH25" s="284"/>
      <c r="MYI25" s="284"/>
      <c r="MYJ25" s="284"/>
      <c r="MYK25" s="284"/>
      <c r="MYL25" s="284"/>
      <c r="MYM25" s="284"/>
      <c r="MYN25" s="284"/>
      <c r="MYO25" s="284"/>
      <c r="MYP25" s="284"/>
      <c r="MYQ25" s="284"/>
      <c r="MYR25" s="284"/>
      <c r="MYS25" s="284"/>
      <c r="MYT25" s="284"/>
      <c r="MYU25" s="284"/>
      <c r="MYV25" s="284"/>
      <c r="MYW25" s="284"/>
      <c r="MYX25" s="284"/>
      <c r="MYY25" s="284"/>
      <c r="MYZ25" s="284"/>
      <c r="MZA25" s="284"/>
      <c r="MZB25" s="284"/>
      <c r="MZC25" s="284"/>
      <c r="MZD25" s="284"/>
      <c r="MZE25" s="284"/>
      <c r="MZF25" s="284"/>
      <c r="MZG25" s="284"/>
      <c r="MZH25" s="284"/>
      <c r="MZI25" s="284"/>
      <c r="MZJ25" s="284"/>
      <c r="MZK25" s="284"/>
      <c r="MZL25" s="284"/>
      <c r="MZM25" s="284"/>
      <c r="MZN25" s="284"/>
      <c r="MZO25" s="284"/>
      <c r="MZP25" s="284"/>
      <c r="MZQ25" s="284"/>
      <c r="MZR25" s="284"/>
      <c r="MZS25" s="284"/>
      <c r="MZT25" s="284"/>
      <c r="MZU25" s="284"/>
      <c r="MZV25" s="284"/>
      <c r="MZW25" s="284"/>
      <c r="MZX25" s="284"/>
      <c r="MZY25" s="284"/>
      <c r="MZZ25" s="284"/>
      <c r="NAA25" s="284"/>
      <c r="NAB25" s="284"/>
      <c r="NAC25" s="284"/>
      <c r="NAD25" s="284"/>
      <c r="NAE25" s="284"/>
      <c r="NAF25" s="284"/>
      <c r="NAG25" s="284"/>
      <c r="NAH25" s="284"/>
      <c r="NAI25" s="284"/>
      <c r="NAJ25" s="284"/>
      <c r="NAK25" s="284"/>
      <c r="NAL25" s="284"/>
      <c r="NAM25" s="284"/>
      <c r="NAN25" s="284"/>
      <c r="NAO25" s="284"/>
      <c r="NAP25" s="284"/>
      <c r="NAQ25" s="284"/>
      <c r="NAR25" s="284"/>
      <c r="NAS25" s="284"/>
      <c r="NAT25" s="284"/>
      <c r="NAU25" s="284"/>
      <c r="NAV25" s="284"/>
      <c r="NAW25" s="284"/>
      <c r="NAX25" s="284"/>
      <c r="NAY25" s="284"/>
      <c r="NAZ25" s="284"/>
      <c r="NBA25" s="284"/>
      <c r="NBB25" s="284"/>
      <c r="NBC25" s="284"/>
      <c r="NBD25" s="284"/>
      <c r="NBE25" s="284"/>
      <c r="NBF25" s="284"/>
      <c r="NBG25" s="284"/>
      <c r="NBH25" s="284"/>
      <c r="NBI25" s="284"/>
      <c r="NBJ25" s="284"/>
      <c r="NBK25" s="284"/>
      <c r="NBL25" s="284"/>
      <c r="NBM25" s="284"/>
      <c r="NBN25" s="284"/>
      <c r="NBO25" s="284"/>
      <c r="NBP25" s="284"/>
      <c r="NBQ25" s="284"/>
      <c r="NBR25" s="284"/>
      <c r="NBS25" s="284"/>
      <c r="NBT25" s="284"/>
      <c r="NBU25" s="284"/>
      <c r="NBV25" s="284"/>
      <c r="NBW25" s="284"/>
      <c r="NBX25" s="284"/>
      <c r="NBY25" s="284"/>
      <c r="NBZ25" s="284"/>
      <c r="NCA25" s="284"/>
      <c r="NCB25" s="284"/>
      <c r="NCC25" s="284"/>
      <c r="NCD25" s="284"/>
      <c r="NCE25" s="284"/>
      <c r="NCF25" s="284"/>
      <c r="NCG25" s="284"/>
      <c r="NCH25" s="284"/>
      <c r="NCI25" s="284"/>
      <c r="NCJ25" s="284"/>
      <c r="NCK25" s="284"/>
      <c r="NCL25" s="284"/>
      <c r="NCM25" s="284"/>
      <c r="NCN25" s="284"/>
      <c r="NCO25" s="284"/>
      <c r="NCP25" s="284"/>
      <c r="NCQ25" s="284"/>
      <c r="NCR25" s="284"/>
      <c r="NCS25" s="284"/>
      <c r="NCT25" s="284"/>
      <c r="NCU25" s="284"/>
      <c r="NCV25" s="284"/>
      <c r="NCW25" s="284"/>
      <c r="NCX25" s="284"/>
      <c r="NCY25" s="284"/>
      <c r="NCZ25" s="284"/>
      <c r="NDA25" s="284"/>
      <c r="NDB25" s="284"/>
      <c r="NDC25" s="284"/>
      <c r="NDD25" s="284"/>
      <c r="NDE25" s="284"/>
      <c r="NDF25" s="284"/>
      <c r="NDG25" s="284"/>
      <c r="NDH25" s="284"/>
      <c r="NDI25" s="284"/>
      <c r="NDJ25" s="284"/>
      <c r="NDK25" s="284"/>
      <c r="NDL25" s="284"/>
      <c r="NDM25" s="284"/>
      <c r="NDN25" s="284"/>
      <c r="NDO25" s="284"/>
      <c r="NDP25" s="284"/>
      <c r="NDQ25" s="284"/>
      <c r="NDR25" s="284"/>
      <c r="NDS25" s="284"/>
      <c r="NDT25" s="284"/>
      <c r="NDU25" s="284"/>
      <c r="NDV25" s="284"/>
      <c r="NDW25" s="284"/>
      <c r="NDX25" s="284"/>
      <c r="NDY25" s="284"/>
      <c r="NDZ25" s="284"/>
      <c r="NEA25" s="284"/>
      <c r="NEB25" s="284"/>
      <c r="NEC25" s="284"/>
      <c r="NED25" s="284"/>
      <c r="NEE25" s="284"/>
      <c r="NEF25" s="284"/>
      <c r="NEG25" s="284"/>
      <c r="NEH25" s="284"/>
      <c r="NEI25" s="284"/>
      <c r="NEJ25" s="284"/>
      <c r="NEK25" s="284"/>
      <c r="NEL25" s="284"/>
      <c r="NEM25" s="284"/>
      <c r="NEN25" s="284"/>
      <c r="NEO25" s="284"/>
      <c r="NEP25" s="284"/>
      <c r="NEQ25" s="284"/>
      <c r="NER25" s="284"/>
      <c r="NES25" s="284"/>
      <c r="NET25" s="284"/>
      <c r="NEU25" s="284"/>
      <c r="NEV25" s="284"/>
      <c r="NEW25" s="284"/>
      <c r="NEX25" s="284"/>
      <c r="NEY25" s="284"/>
      <c r="NEZ25" s="284"/>
      <c r="NFA25" s="284"/>
      <c r="NFB25" s="284"/>
      <c r="NFC25" s="284"/>
      <c r="NFD25" s="284"/>
      <c r="NFE25" s="284"/>
      <c r="NFF25" s="284"/>
      <c r="NFG25" s="284"/>
      <c r="NFH25" s="284"/>
      <c r="NFI25" s="284"/>
      <c r="NFJ25" s="284"/>
      <c r="NFK25" s="284"/>
      <c r="NFL25" s="284"/>
      <c r="NFM25" s="284"/>
      <c r="NFN25" s="284"/>
      <c r="NFO25" s="284"/>
      <c r="NFP25" s="284"/>
      <c r="NFQ25" s="284"/>
      <c r="NFR25" s="284"/>
      <c r="NFS25" s="284"/>
      <c r="NFT25" s="284"/>
      <c r="NFU25" s="284"/>
      <c r="NFV25" s="284"/>
      <c r="NFW25" s="284"/>
      <c r="NFX25" s="284"/>
      <c r="NFY25" s="284"/>
      <c r="NFZ25" s="284"/>
      <c r="NGA25" s="284"/>
      <c r="NGB25" s="284"/>
      <c r="NGC25" s="284"/>
      <c r="NGD25" s="284"/>
      <c r="NGE25" s="284"/>
      <c r="NGF25" s="284"/>
      <c r="NGG25" s="284"/>
      <c r="NGH25" s="284"/>
      <c r="NGI25" s="284"/>
      <c r="NGJ25" s="284"/>
      <c r="NGK25" s="284"/>
      <c r="NGL25" s="284"/>
      <c r="NGM25" s="284"/>
      <c r="NGN25" s="284"/>
      <c r="NGO25" s="284"/>
      <c r="NGP25" s="284"/>
      <c r="NGQ25" s="284"/>
      <c r="NGR25" s="284"/>
      <c r="NGS25" s="284"/>
      <c r="NGT25" s="284"/>
      <c r="NGU25" s="284"/>
      <c r="NGV25" s="284"/>
      <c r="NGW25" s="284"/>
      <c r="NGX25" s="284"/>
      <c r="NGY25" s="284"/>
      <c r="NGZ25" s="284"/>
      <c r="NHA25" s="284"/>
      <c r="NHB25" s="284"/>
      <c r="NHC25" s="284"/>
      <c r="NHD25" s="284"/>
      <c r="NHE25" s="284"/>
      <c r="NHF25" s="284"/>
      <c r="NHG25" s="284"/>
      <c r="NHH25" s="284"/>
      <c r="NHI25" s="284"/>
      <c r="NHJ25" s="284"/>
      <c r="NHK25" s="284"/>
      <c r="NHL25" s="284"/>
      <c r="NHM25" s="284"/>
      <c r="NHN25" s="284"/>
      <c r="NHO25" s="284"/>
      <c r="NHP25" s="284"/>
      <c r="NHQ25" s="284"/>
      <c r="NHR25" s="284"/>
      <c r="NHS25" s="284"/>
      <c r="NHT25" s="284"/>
      <c r="NHU25" s="284"/>
      <c r="NHV25" s="284"/>
      <c r="NHW25" s="284"/>
      <c r="NHX25" s="284"/>
      <c r="NHY25" s="284"/>
      <c r="NHZ25" s="284"/>
      <c r="NIA25" s="284"/>
      <c r="NIB25" s="284"/>
      <c r="NIC25" s="284"/>
      <c r="NID25" s="284"/>
      <c r="NIE25" s="284"/>
      <c r="NIF25" s="284"/>
      <c r="NIG25" s="284"/>
      <c r="NIH25" s="284"/>
      <c r="NII25" s="284"/>
      <c r="NIJ25" s="284"/>
      <c r="NIK25" s="284"/>
      <c r="NIL25" s="284"/>
      <c r="NIM25" s="284"/>
      <c r="NIN25" s="284"/>
      <c r="NIO25" s="284"/>
      <c r="NIP25" s="284"/>
      <c r="NIQ25" s="284"/>
      <c r="NIR25" s="284"/>
      <c r="NIS25" s="284"/>
      <c r="NIT25" s="284"/>
      <c r="NIU25" s="284"/>
      <c r="NIV25" s="284"/>
      <c r="NIW25" s="284"/>
      <c r="NIX25" s="284"/>
      <c r="NIY25" s="284"/>
      <c r="NIZ25" s="284"/>
      <c r="NJA25" s="284"/>
      <c r="NJB25" s="284"/>
      <c r="NJC25" s="284"/>
      <c r="NJD25" s="284"/>
      <c r="NJE25" s="284"/>
      <c r="NJF25" s="284"/>
      <c r="NJG25" s="284"/>
      <c r="NJH25" s="284"/>
      <c r="NJI25" s="284"/>
      <c r="NJJ25" s="284"/>
      <c r="NJK25" s="284"/>
      <c r="NJL25" s="284"/>
      <c r="NJM25" s="284"/>
      <c r="NJN25" s="284"/>
      <c r="NJO25" s="284"/>
      <c r="NJP25" s="284"/>
      <c r="NJQ25" s="284"/>
      <c r="NJR25" s="284"/>
      <c r="NJS25" s="284"/>
      <c r="NJT25" s="284"/>
      <c r="NJU25" s="284"/>
      <c r="NJV25" s="284"/>
      <c r="NJW25" s="284"/>
      <c r="NJX25" s="284"/>
      <c r="NJY25" s="284"/>
      <c r="NJZ25" s="284"/>
      <c r="NKA25" s="284"/>
      <c r="NKB25" s="284"/>
      <c r="NKC25" s="284"/>
      <c r="NKD25" s="284"/>
      <c r="NKE25" s="284"/>
      <c r="NKF25" s="284"/>
      <c r="NKG25" s="284"/>
      <c r="NKH25" s="284"/>
      <c r="NKI25" s="284"/>
      <c r="NKJ25" s="284"/>
      <c r="NKK25" s="284"/>
      <c r="NKL25" s="284"/>
      <c r="NKM25" s="284"/>
      <c r="NKN25" s="284"/>
      <c r="NKO25" s="284"/>
      <c r="NKP25" s="284"/>
      <c r="NKQ25" s="284"/>
      <c r="NKR25" s="284"/>
      <c r="NKS25" s="284"/>
      <c r="NKT25" s="284"/>
      <c r="NKU25" s="284"/>
      <c r="NKV25" s="284"/>
      <c r="NKW25" s="284"/>
      <c r="NKX25" s="284"/>
      <c r="NKY25" s="284"/>
      <c r="NKZ25" s="284"/>
      <c r="NLA25" s="284"/>
      <c r="NLB25" s="284"/>
      <c r="NLC25" s="284"/>
      <c r="NLD25" s="284"/>
      <c r="NLE25" s="284"/>
      <c r="NLF25" s="284"/>
      <c r="NLG25" s="284"/>
      <c r="NLH25" s="284"/>
      <c r="NLI25" s="284"/>
      <c r="NLJ25" s="284"/>
      <c r="NLK25" s="284"/>
      <c r="NLL25" s="284"/>
      <c r="NLM25" s="284"/>
      <c r="NLN25" s="284"/>
      <c r="NLO25" s="284"/>
      <c r="NLP25" s="284"/>
      <c r="NLQ25" s="284"/>
      <c r="NLR25" s="284"/>
      <c r="NLS25" s="284"/>
      <c r="NLT25" s="284"/>
      <c r="NLU25" s="284"/>
      <c r="NLV25" s="284"/>
      <c r="NLW25" s="284"/>
      <c r="NLX25" s="284"/>
      <c r="NLY25" s="284"/>
      <c r="NLZ25" s="284"/>
      <c r="NMA25" s="284"/>
      <c r="NMB25" s="284"/>
      <c r="NMC25" s="284"/>
      <c r="NMD25" s="284"/>
      <c r="NME25" s="284"/>
      <c r="NMF25" s="284"/>
      <c r="NMG25" s="284"/>
      <c r="NMH25" s="284"/>
      <c r="NMI25" s="284"/>
      <c r="NMJ25" s="284"/>
      <c r="NMK25" s="284"/>
      <c r="NML25" s="284"/>
      <c r="NMM25" s="284"/>
      <c r="NMN25" s="284"/>
      <c r="NMO25" s="284"/>
      <c r="NMP25" s="284"/>
      <c r="NMQ25" s="284"/>
      <c r="NMR25" s="284"/>
      <c r="NMS25" s="284"/>
      <c r="NMT25" s="284"/>
      <c r="NMU25" s="284"/>
      <c r="NMV25" s="284"/>
      <c r="NMW25" s="284"/>
      <c r="NMX25" s="284"/>
      <c r="NMY25" s="284"/>
      <c r="NMZ25" s="284"/>
      <c r="NNA25" s="284"/>
      <c r="NNB25" s="284"/>
      <c r="NNC25" s="284"/>
      <c r="NND25" s="284"/>
      <c r="NNE25" s="284"/>
      <c r="NNF25" s="284"/>
      <c r="NNG25" s="284"/>
      <c r="NNH25" s="284"/>
      <c r="NNI25" s="284"/>
      <c r="NNJ25" s="284"/>
      <c r="NNK25" s="284"/>
      <c r="NNL25" s="284"/>
      <c r="NNM25" s="284"/>
      <c r="NNN25" s="284"/>
      <c r="NNO25" s="284"/>
      <c r="NNP25" s="284"/>
      <c r="NNQ25" s="284"/>
      <c r="NNR25" s="284"/>
      <c r="NNS25" s="284"/>
      <c r="NNT25" s="284"/>
      <c r="NNU25" s="284"/>
      <c r="NNV25" s="284"/>
      <c r="NNW25" s="284"/>
      <c r="NNX25" s="284"/>
      <c r="NNY25" s="284"/>
      <c r="NNZ25" s="284"/>
      <c r="NOA25" s="284"/>
      <c r="NOB25" s="284"/>
      <c r="NOC25" s="284"/>
      <c r="NOD25" s="284"/>
      <c r="NOE25" s="284"/>
      <c r="NOF25" s="284"/>
      <c r="NOG25" s="284"/>
      <c r="NOH25" s="284"/>
      <c r="NOI25" s="284"/>
      <c r="NOJ25" s="284"/>
      <c r="NOK25" s="284"/>
      <c r="NOL25" s="284"/>
      <c r="NOM25" s="284"/>
      <c r="NON25" s="284"/>
      <c r="NOO25" s="284"/>
      <c r="NOP25" s="284"/>
      <c r="NOQ25" s="284"/>
      <c r="NOR25" s="284"/>
      <c r="NOS25" s="284"/>
      <c r="NOT25" s="284"/>
      <c r="NOU25" s="284"/>
      <c r="NOV25" s="284"/>
      <c r="NOW25" s="284"/>
      <c r="NOX25" s="284"/>
      <c r="NOY25" s="284"/>
      <c r="NOZ25" s="284"/>
      <c r="NPA25" s="284"/>
      <c r="NPB25" s="284"/>
      <c r="NPC25" s="284"/>
      <c r="NPD25" s="284"/>
      <c r="NPE25" s="284"/>
      <c r="NPF25" s="284"/>
      <c r="NPG25" s="284"/>
      <c r="NPH25" s="284"/>
      <c r="NPI25" s="284"/>
      <c r="NPJ25" s="284"/>
      <c r="NPK25" s="284"/>
      <c r="NPL25" s="284"/>
      <c r="NPM25" s="284"/>
      <c r="NPN25" s="284"/>
      <c r="NPO25" s="284"/>
      <c r="NPP25" s="284"/>
      <c r="NPQ25" s="284"/>
      <c r="NPR25" s="284"/>
      <c r="NPS25" s="284"/>
      <c r="NPT25" s="284"/>
      <c r="NPU25" s="284"/>
      <c r="NPV25" s="284"/>
      <c r="NPW25" s="284"/>
      <c r="NPX25" s="284"/>
      <c r="NPY25" s="284"/>
      <c r="NPZ25" s="284"/>
      <c r="NQA25" s="284"/>
      <c r="NQB25" s="284"/>
      <c r="NQC25" s="284"/>
      <c r="NQD25" s="284"/>
      <c r="NQE25" s="284"/>
      <c r="NQF25" s="284"/>
      <c r="NQG25" s="284"/>
      <c r="NQH25" s="284"/>
      <c r="NQI25" s="284"/>
      <c r="NQJ25" s="284"/>
      <c r="NQK25" s="284"/>
      <c r="NQL25" s="284"/>
      <c r="NQM25" s="284"/>
      <c r="NQN25" s="284"/>
      <c r="NQO25" s="284"/>
      <c r="NQP25" s="284"/>
      <c r="NQQ25" s="284"/>
      <c r="NQR25" s="284"/>
      <c r="NQS25" s="284"/>
      <c r="NQT25" s="284"/>
      <c r="NQU25" s="284"/>
      <c r="NQV25" s="284"/>
      <c r="NQW25" s="284"/>
      <c r="NQX25" s="284"/>
      <c r="NQY25" s="284"/>
      <c r="NQZ25" s="284"/>
      <c r="NRA25" s="284"/>
      <c r="NRB25" s="284"/>
      <c r="NRC25" s="284"/>
      <c r="NRD25" s="284"/>
      <c r="NRE25" s="284"/>
      <c r="NRF25" s="284"/>
      <c r="NRG25" s="284"/>
      <c r="NRH25" s="284"/>
      <c r="NRI25" s="284"/>
      <c r="NRJ25" s="284"/>
      <c r="NRK25" s="284"/>
      <c r="NRL25" s="284"/>
      <c r="NRM25" s="284"/>
      <c r="NRN25" s="284"/>
      <c r="NRO25" s="284"/>
      <c r="NRP25" s="284"/>
      <c r="NRQ25" s="284"/>
      <c r="NRR25" s="284"/>
      <c r="NRS25" s="284"/>
      <c r="NRT25" s="284"/>
      <c r="NRU25" s="284"/>
      <c r="NRV25" s="284"/>
      <c r="NRW25" s="284"/>
      <c r="NRX25" s="284"/>
      <c r="NRY25" s="284"/>
      <c r="NRZ25" s="284"/>
      <c r="NSA25" s="284"/>
      <c r="NSB25" s="284"/>
      <c r="NSC25" s="284"/>
      <c r="NSD25" s="284"/>
      <c r="NSE25" s="284"/>
      <c r="NSF25" s="284"/>
      <c r="NSG25" s="284"/>
      <c r="NSH25" s="284"/>
      <c r="NSI25" s="284"/>
      <c r="NSJ25" s="284"/>
      <c r="NSK25" s="284"/>
      <c r="NSL25" s="284"/>
      <c r="NSM25" s="284"/>
      <c r="NSN25" s="284"/>
      <c r="NSO25" s="284"/>
      <c r="NSP25" s="284"/>
      <c r="NSQ25" s="284"/>
      <c r="NSR25" s="284"/>
      <c r="NSS25" s="284"/>
      <c r="NST25" s="284"/>
      <c r="NSU25" s="284"/>
      <c r="NSV25" s="284"/>
      <c r="NSW25" s="284"/>
      <c r="NSX25" s="284"/>
      <c r="NSY25" s="284"/>
      <c r="NSZ25" s="284"/>
      <c r="NTA25" s="284"/>
      <c r="NTB25" s="284"/>
      <c r="NTC25" s="284"/>
      <c r="NTD25" s="284"/>
      <c r="NTE25" s="284"/>
      <c r="NTF25" s="284"/>
      <c r="NTG25" s="284"/>
      <c r="NTH25" s="284"/>
      <c r="NTI25" s="284"/>
      <c r="NTJ25" s="284"/>
      <c r="NTK25" s="284"/>
      <c r="NTL25" s="284"/>
      <c r="NTM25" s="284"/>
      <c r="NTN25" s="284"/>
      <c r="NTO25" s="284"/>
      <c r="NTP25" s="284"/>
      <c r="NTQ25" s="284"/>
      <c r="NTR25" s="284"/>
      <c r="NTS25" s="284"/>
      <c r="NTT25" s="284"/>
      <c r="NTU25" s="284"/>
      <c r="NTV25" s="284"/>
      <c r="NTW25" s="284"/>
      <c r="NTX25" s="284"/>
      <c r="NTY25" s="284"/>
      <c r="NTZ25" s="284"/>
      <c r="NUA25" s="284"/>
      <c r="NUB25" s="284"/>
      <c r="NUC25" s="284"/>
      <c r="NUD25" s="284"/>
      <c r="NUE25" s="284"/>
      <c r="NUF25" s="284"/>
      <c r="NUG25" s="284"/>
      <c r="NUH25" s="284"/>
      <c r="NUI25" s="284"/>
      <c r="NUJ25" s="284"/>
      <c r="NUK25" s="284"/>
      <c r="NUL25" s="284"/>
      <c r="NUM25" s="284"/>
      <c r="NUN25" s="284"/>
      <c r="NUO25" s="284"/>
      <c r="NUP25" s="284"/>
      <c r="NUQ25" s="284"/>
      <c r="NUR25" s="284"/>
      <c r="NUS25" s="284"/>
      <c r="NUT25" s="284"/>
      <c r="NUU25" s="284"/>
      <c r="NUV25" s="284"/>
      <c r="NUW25" s="284"/>
      <c r="NUX25" s="284"/>
      <c r="NUY25" s="284"/>
      <c r="NUZ25" s="284"/>
      <c r="NVA25" s="284"/>
      <c r="NVB25" s="284"/>
      <c r="NVC25" s="284"/>
      <c r="NVD25" s="284"/>
      <c r="NVE25" s="284"/>
      <c r="NVF25" s="284"/>
      <c r="NVG25" s="284"/>
      <c r="NVH25" s="284"/>
      <c r="NVI25" s="284"/>
      <c r="NVJ25" s="284"/>
      <c r="NVK25" s="284"/>
      <c r="NVL25" s="284"/>
      <c r="NVM25" s="284"/>
      <c r="NVN25" s="284"/>
      <c r="NVO25" s="284"/>
      <c r="NVP25" s="284"/>
      <c r="NVQ25" s="284"/>
      <c r="NVR25" s="284"/>
      <c r="NVS25" s="284"/>
      <c r="NVT25" s="284"/>
      <c r="NVU25" s="284"/>
      <c r="NVV25" s="284"/>
      <c r="NVW25" s="284"/>
      <c r="NVX25" s="284"/>
      <c r="NVY25" s="284"/>
      <c r="NVZ25" s="284"/>
      <c r="NWA25" s="284"/>
      <c r="NWB25" s="284"/>
      <c r="NWC25" s="284"/>
      <c r="NWD25" s="284"/>
      <c r="NWE25" s="284"/>
      <c r="NWF25" s="284"/>
      <c r="NWG25" s="284"/>
      <c r="NWH25" s="284"/>
      <c r="NWI25" s="284"/>
      <c r="NWJ25" s="284"/>
      <c r="NWK25" s="284"/>
      <c r="NWL25" s="284"/>
      <c r="NWM25" s="284"/>
      <c r="NWN25" s="284"/>
      <c r="NWO25" s="284"/>
      <c r="NWP25" s="284"/>
      <c r="NWQ25" s="284"/>
      <c r="NWR25" s="284"/>
      <c r="NWS25" s="284"/>
      <c r="NWT25" s="284"/>
      <c r="NWU25" s="284"/>
      <c r="NWV25" s="284"/>
      <c r="NWW25" s="284"/>
      <c r="NWX25" s="284"/>
      <c r="NWY25" s="284"/>
      <c r="NWZ25" s="284"/>
      <c r="NXA25" s="284"/>
      <c r="NXB25" s="284"/>
      <c r="NXC25" s="284"/>
      <c r="NXD25" s="284"/>
      <c r="NXE25" s="284"/>
      <c r="NXF25" s="284"/>
      <c r="NXG25" s="284"/>
      <c r="NXH25" s="284"/>
      <c r="NXI25" s="284"/>
      <c r="NXJ25" s="284"/>
      <c r="NXK25" s="284"/>
      <c r="NXL25" s="284"/>
      <c r="NXM25" s="284"/>
      <c r="NXN25" s="284"/>
      <c r="NXO25" s="284"/>
      <c r="NXP25" s="284"/>
      <c r="NXQ25" s="284"/>
      <c r="NXR25" s="284"/>
      <c r="NXS25" s="284"/>
      <c r="NXT25" s="284"/>
      <c r="NXU25" s="284"/>
      <c r="NXV25" s="284"/>
      <c r="NXW25" s="284"/>
      <c r="NXX25" s="284"/>
      <c r="NXY25" s="284"/>
      <c r="NXZ25" s="284"/>
      <c r="NYA25" s="284"/>
      <c r="NYB25" s="284"/>
      <c r="NYC25" s="284"/>
      <c r="NYD25" s="284"/>
      <c r="NYE25" s="284"/>
      <c r="NYF25" s="284"/>
      <c r="NYG25" s="284"/>
      <c r="NYH25" s="284"/>
      <c r="NYI25" s="284"/>
      <c r="NYJ25" s="284"/>
      <c r="NYK25" s="284"/>
      <c r="NYL25" s="284"/>
      <c r="NYM25" s="284"/>
      <c r="NYN25" s="284"/>
      <c r="NYO25" s="284"/>
      <c r="NYP25" s="284"/>
      <c r="NYQ25" s="284"/>
      <c r="NYR25" s="284"/>
      <c r="NYS25" s="284"/>
      <c r="NYT25" s="284"/>
      <c r="NYU25" s="284"/>
      <c r="NYV25" s="284"/>
      <c r="NYW25" s="284"/>
      <c r="NYX25" s="284"/>
      <c r="NYY25" s="284"/>
      <c r="NYZ25" s="284"/>
      <c r="NZA25" s="284"/>
      <c r="NZB25" s="284"/>
      <c r="NZC25" s="284"/>
      <c r="NZD25" s="284"/>
      <c r="NZE25" s="284"/>
      <c r="NZF25" s="284"/>
      <c r="NZG25" s="284"/>
      <c r="NZH25" s="284"/>
      <c r="NZI25" s="284"/>
      <c r="NZJ25" s="284"/>
      <c r="NZK25" s="284"/>
      <c r="NZL25" s="284"/>
      <c r="NZM25" s="284"/>
      <c r="NZN25" s="284"/>
      <c r="NZO25" s="284"/>
      <c r="NZP25" s="284"/>
      <c r="NZQ25" s="284"/>
      <c r="NZR25" s="284"/>
      <c r="NZS25" s="284"/>
      <c r="NZT25" s="284"/>
      <c r="NZU25" s="284"/>
      <c r="NZV25" s="284"/>
      <c r="NZW25" s="284"/>
      <c r="NZX25" s="284"/>
      <c r="NZY25" s="284"/>
      <c r="NZZ25" s="284"/>
      <c r="OAA25" s="284"/>
      <c r="OAB25" s="284"/>
      <c r="OAC25" s="284"/>
      <c r="OAD25" s="284"/>
      <c r="OAE25" s="284"/>
      <c r="OAF25" s="284"/>
      <c r="OAG25" s="284"/>
      <c r="OAH25" s="284"/>
      <c r="OAI25" s="284"/>
      <c r="OAJ25" s="284"/>
      <c r="OAK25" s="284"/>
      <c r="OAL25" s="284"/>
      <c r="OAM25" s="284"/>
      <c r="OAN25" s="284"/>
      <c r="OAO25" s="284"/>
      <c r="OAP25" s="284"/>
      <c r="OAQ25" s="284"/>
      <c r="OAR25" s="284"/>
      <c r="OAS25" s="284"/>
      <c r="OAT25" s="284"/>
      <c r="OAU25" s="284"/>
      <c r="OAV25" s="284"/>
      <c r="OAW25" s="284"/>
      <c r="OAX25" s="284"/>
      <c r="OAY25" s="284"/>
      <c r="OAZ25" s="284"/>
      <c r="OBA25" s="284"/>
      <c r="OBB25" s="284"/>
      <c r="OBC25" s="284"/>
      <c r="OBD25" s="284"/>
      <c r="OBE25" s="284"/>
      <c r="OBF25" s="284"/>
      <c r="OBG25" s="284"/>
      <c r="OBH25" s="284"/>
      <c r="OBI25" s="284"/>
      <c r="OBJ25" s="284"/>
      <c r="OBK25" s="284"/>
      <c r="OBL25" s="284"/>
      <c r="OBM25" s="284"/>
      <c r="OBN25" s="284"/>
      <c r="OBO25" s="284"/>
      <c r="OBP25" s="284"/>
      <c r="OBQ25" s="284"/>
      <c r="OBR25" s="284"/>
      <c r="OBS25" s="284"/>
      <c r="OBT25" s="284"/>
      <c r="OBU25" s="284"/>
      <c r="OBV25" s="284"/>
      <c r="OBW25" s="284"/>
      <c r="OBX25" s="284"/>
      <c r="OBY25" s="284"/>
      <c r="OBZ25" s="284"/>
      <c r="OCA25" s="284"/>
      <c r="OCB25" s="284"/>
      <c r="OCC25" s="284"/>
      <c r="OCD25" s="284"/>
      <c r="OCE25" s="284"/>
      <c r="OCF25" s="284"/>
      <c r="OCG25" s="284"/>
      <c r="OCH25" s="284"/>
      <c r="OCI25" s="284"/>
      <c r="OCJ25" s="284"/>
      <c r="OCK25" s="284"/>
      <c r="OCL25" s="284"/>
      <c r="OCM25" s="284"/>
      <c r="OCN25" s="284"/>
      <c r="OCO25" s="284"/>
      <c r="OCP25" s="284"/>
      <c r="OCQ25" s="284"/>
      <c r="OCR25" s="284"/>
      <c r="OCS25" s="284"/>
      <c r="OCT25" s="284"/>
      <c r="OCU25" s="284"/>
      <c r="OCV25" s="284"/>
      <c r="OCW25" s="284"/>
      <c r="OCX25" s="284"/>
      <c r="OCY25" s="284"/>
      <c r="OCZ25" s="284"/>
      <c r="ODA25" s="284"/>
      <c r="ODB25" s="284"/>
      <c r="ODC25" s="284"/>
      <c r="ODD25" s="284"/>
      <c r="ODE25" s="284"/>
      <c r="ODF25" s="284"/>
      <c r="ODG25" s="284"/>
      <c r="ODH25" s="284"/>
      <c r="ODI25" s="284"/>
      <c r="ODJ25" s="284"/>
      <c r="ODK25" s="284"/>
      <c r="ODL25" s="284"/>
      <c r="ODM25" s="284"/>
      <c r="ODN25" s="284"/>
      <c r="ODO25" s="284"/>
      <c r="ODP25" s="284"/>
      <c r="ODQ25" s="284"/>
      <c r="ODR25" s="284"/>
      <c r="ODS25" s="284"/>
      <c r="ODT25" s="284"/>
      <c r="ODU25" s="284"/>
      <c r="ODV25" s="284"/>
      <c r="ODW25" s="284"/>
      <c r="ODX25" s="284"/>
      <c r="ODY25" s="284"/>
      <c r="ODZ25" s="284"/>
      <c r="OEA25" s="284"/>
      <c r="OEB25" s="284"/>
      <c r="OEC25" s="284"/>
      <c r="OED25" s="284"/>
      <c r="OEE25" s="284"/>
      <c r="OEF25" s="284"/>
      <c r="OEG25" s="284"/>
      <c r="OEH25" s="284"/>
      <c r="OEI25" s="284"/>
      <c r="OEJ25" s="284"/>
      <c r="OEK25" s="284"/>
      <c r="OEL25" s="284"/>
      <c r="OEM25" s="284"/>
      <c r="OEN25" s="284"/>
      <c r="OEO25" s="284"/>
      <c r="OEP25" s="284"/>
      <c r="OEQ25" s="284"/>
      <c r="OER25" s="284"/>
      <c r="OES25" s="284"/>
      <c r="OET25" s="284"/>
      <c r="OEU25" s="284"/>
      <c r="OEV25" s="284"/>
      <c r="OEW25" s="284"/>
      <c r="OEX25" s="284"/>
      <c r="OEY25" s="284"/>
      <c r="OEZ25" s="284"/>
      <c r="OFA25" s="284"/>
      <c r="OFB25" s="284"/>
      <c r="OFC25" s="284"/>
      <c r="OFD25" s="284"/>
      <c r="OFE25" s="284"/>
      <c r="OFF25" s="284"/>
      <c r="OFG25" s="284"/>
      <c r="OFH25" s="284"/>
      <c r="OFI25" s="284"/>
      <c r="OFJ25" s="284"/>
      <c r="OFK25" s="284"/>
      <c r="OFL25" s="284"/>
      <c r="OFM25" s="284"/>
      <c r="OFN25" s="284"/>
      <c r="OFO25" s="284"/>
      <c r="OFP25" s="284"/>
      <c r="OFQ25" s="284"/>
      <c r="OFR25" s="284"/>
      <c r="OFS25" s="284"/>
      <c r="OFT25" s="284"/>
      <c r="OFU25" s="284"/>
      <c r="OFV25" s="284"/>
      <c r="OFW25" s="284"/>
      <c r="OFX25" s="284"/>
      <c r="OFY25" s="284"/>
      <c r="OFZ25" s="284"/>
      <c r="OGA25" s="284"/>
      <c r="OGB25" s="284"/>
      <c r="OGC25" s="284"/>
      <c r="OGD25" s="284"/>
      <c r="OGE25" s="284"/>
      <c r="OGF25" s="284"/>
      <c r="OGG25" s="284"/>
      <c r="OGH25" s="284"/>
      <c r="OGI25" s="284"/>
      <c r="OGJ25" s="284"/>
      <c r="OGK25" s="284"/>
      <c r="OGL25" s="284"/>
      <c r="OGM25" s="284"/>
      <c r="OGN25" s="284"/>
      <c r="OGO25" s="284"/>
      <c r="OGP25" s="284"/>
      <c r="OGQ25" s="284"/>
      <c r="OGR25" s="284"/>
      <c r="OGS25" s="284"/>
      <c r="OGT25" s="284"/>
      <c r="OGU25" s="284"/>
      <c r="OGV25" s="284"/>
      <c r="OGW25" s="284"/>
      <c r="OGX25" s="284"/>
      <c r="OGY25" s="284"/>
      <c r="OGZ25" s="284"/>
      <c r="OHA25" s="284"/>
      <c r="OHB25" s="284"/>
      <c r="OHC25" s="284"/>
      <c r="OHD25" s="284"/>
      <c r="OHE25" s="284"/>
      <c r="OHF25" s="284"/>
      <c r="OHG25" s="284"/>
      <c r="OHH25" s="284"/>
      <c r="OHI25" s="284"/>
      <c r="OHJ25" s="284"/>
      <c r="OHK25" s="284"/>
      <c r="OHL25" s="284"/>
      <c r="OHM25" s="284"/>
      <c r="OHN25" s="284"/>
      <c r="OHO25" s="284"/>
      <c r="OHP25" s="284"/>
      <c r="OHQ25" s="284"/>
      <c r="OHR25" s="284"/>
      <c r="OHS25" s="284"/>
      <c r="OHT25" s="284"/>
      <c r="OHU25" s="284"/>
      <c r="OHV25" s="284"/>
      <c r="OHW25" s="284"/>
      <c r="OHX25" s="284"/>
      <c r="OHY25" s="284"/>
      <c r="OHZ25" s="284"/>
      <c r="OIA25" s="284"/>
      <c r="OIB25" s="284"/>
      <c r="OIC25" s="284"/>
      <c r="OID25" s="284"/>
      <c r="OIE25" s="284"/>
      <c r="OIF25" s="284"/>
      <c r="OIG25" s="284"/>
      <c r="OIH25" s="284"/>
      <c r="OII25" s="284"/>
      <c r="OIJ25" s="284"/>
      <c r="OIK25" s="284"/>
      <c r="OIL25" s="284"/>
      <c r="OIM25" s="284"/>
      <c r="OIN25" s="284"/>
      <c r="OIO25" s="284"/>
      <c r="OIP25" s="284"/>
      <c r="OIQ25" s="284"/>
      <c r="OIR25" s="284"/>
      <c r="OIS25" s="284"/>
      <c r="OIT25" s="284"/>
      <c r="OIU25" s="284"/>
      <c r="OIV25" s="284"/>
      <c r="OIW25" s="284"/>
      <c r="OIX25" s="284"/>
      <c r="OIY25" s="284"/>
      <c r="OIZ25" s="284"/>
      <c r="OJA25" s="284"/>
      <c r="OJB25" s="284"/>
      <c r="OJC25" s="284"/>
      <c r="OJD25" s="284"/>
      <c r="OJE25" s="284"/>
      <c r="OJF25" s="284"/>
      <c r="OJG25" s="284"/>
      <c r="OJH25" s="284"/>
      <c r="OJI25" s="284"/>
      <c r="OJJ25" s="284"/>
      <c r="OJK25" s="284"/>
      <c r="OJL25" s="284"/>
      <c r="OJM25" s="284"/>
      <c r="OJN25" s="284"/>
      <c r="OJO25" s="284"/>
      <c r="OJP25" s="284"/>
      <c r="OJQ25" s="284"/>
      <c r="OJR25" s="284"/>
      <c r="OJS25" s="284"/>
      <c r="OJT25" s="284"/>
      <c r="OJU25" s="284"/>
      <c r="OJV25" s="284"/>
      <c r="OJW25" s="284"/>
      <c r="OJX25" s="284"/>
      <c r="OJY25" s="284"/>
      <c r="OJZ25" s="284"/>
      <c r="OKA25" s="284"/>
      <c r="OKB25" s="284"/>
      <c r="OKC25" s="284"/>
      <c r="OKD25" s="284"/>
      <c r="OKE25" s="284"/>
      <c r="OKF25" s="284"/>
      <c r="OKG25" s="284"/>
      <c r="OKH25" s="284"/>
      <c r="OKI25" s="284"/>
      <c r="OKJ25" s="284"/>
      <c r="OKK25" s="284"/>
      <c r="OKL25" s="284"/>
      <c r="OKM25" s="284"/>
      <c r="OKN25" s="284"/>
      <c r="OKO25" s="284"/>
      <c r="OKP25" s="284"/>
      <c r="OKQ25" s="284"/>
      <c r="OKR25" s="284"/>
      <c r="OKS25" s="284"/>
      <c r="OKT25" s="284"/>
      <c r="OKU25" s="284"/>
      <c r="OKV25" s="284"/>
      <c r="OKW25" s="284"/>
      <c r="OKX25" s="284"/>
      <c r="OKY25" s="284"/>
      <c r="OKZ25" s="284"/>
      <c r="OLA25" s="284"/>
      <c r="OLB25" s="284"/>
      <c r="OLC25" s="284"/>
      <c r="OLD25" s="284"/>
      <c r="OLE25" s="284"/>
      <c r="OLF25" s="284"/>
      <c r="OLG25" s="284"/>
      <c r="OLH25" s="284"/>
      <c r="OLI25" s="284"/>
      <c r="OLJ25" s="284"/>
      <c r="OLK25" s="284"/>
      <c r="OLL25" s="284"/>
      <c r="OLM25" s="284"/>
      <c r="OLN25" s="284"/>
      <c r="OLO25" s="284"/>
      <c r="OLP25" s="284"/>
      <c r="OLQ25" s="284"/>
      <c r="OLR25" s="284"/>
      <c r="OLS25" s="284"/>
      <c r="OLT25" s="284"/>
      <c r="OLU25" s="284"/>
      <c r="OLV25" s="284"/>
      <c r="OLW25" s="284"/>
      <c r="OLX25" s="284"/>
      <c r="OLY25" s="284"/>
      <c r="OLZ25" s="284"/>
      <c r="OMA25" s="284"/>
      <c r="OMB25" s="284"/>
      <c r="OMC25" s="284"/>
      <c r="OMD25" s="284"/>
      <c r="OME25" s="284"/>
      <c r="OMF25" s="284"/>
      <c r="OMG25" s="284"/>
      <c r="OMH25" s="284"/>
      <c r="OMI25" s="284"/>
      <c r="OMJ25" s="284"/>
      <c r="OMK25" s="284"/>
      <c r="OML25" s="284"/>
      <c r="OMM25" s="284"/>
      <c r="OMN25" s="284"/>
      <c r="OMO25" s="284"/>
      <c r="OMP25" s="284"/>
      <c r="OMQ25" s="284"/>
      <c r="OMR25" s="284"/>
      <c r="OMS25" s="284"/>
      <c r="OMT25" s="284"/>
      <c r="OMU25" s="284"/>
      <c r="OMV25" s="284"/>
      <c r="OMW25" s="284"/>
      <c r="OMX25" s="284"/>
      <c r="OMY25" s="284"/>
      <c r="OMZ25" s="284"/>
      <c r="ONA25" s="284"/>
      <c r="ONB25" s="284"/>
      <c r="ONC25" s="284"/>
      <c r="OND25" s="284"/>
      <c r="ONE25" s="284"/>
      <c r="ONF25" s="284"/>
      <c r="ONG25" s="284"/>
      <c r="ONH25" s="284"/>
      <c r="ONI25" s="284"/>
      <c r="ONJ25" s="284"/>
      <c r="ONK25" s="284"/>
      <c r="ONL25" s="284"/>
      <c r="ONM25" s="284"/>
      <c r="ONN25" s="284"/>
      <c r="ONO25" s="284"/>
      <c r="ONP25" s="284"/>
      <c r="ONQ25" s="284"/>
      <c r="ONR25" s="284"/>
      <c r="ONS25" s="284"/>
      <c r="ONT25" s="284"/>
      <c r="ONU25" s="284"/>
      <c r="ONV25" s="284"/>
      <c r="ONW25" s="284"/>
      <c r="ONX25" s="284"/>
      <c r="ONY25" s="284"/>
      <c r="ONZ25" s="284"/>
      <c r="OOA25" s="284"/>
      <c r="OOB25" s="284"/>
      <c r="OOC25" s="284"/>
      <c r="OOD25" s="284"/>
      <c r="OOE25" s="284"/>
      <c r="OOF25" s="284"/>
      <c r="OOG25" s="284"/>
      <c r="OOH25" s="284"/>
      <c r="OOI25" s="284"/>
      <c r="OOJ25" s="284"/>
      <c r="OOK25" s="284"/>
      <c r="OOL25" s="284"/>
      <c r="OOM25" s="284"/>
      <c r="OON25" s="284"/>
      <c r="OOO25" s="284"/>
      <c r="OOP25" s="284"/>
      <c r="OOQ25" s="284"/>
      <c r="OOR25" s="284"/>
      <c r="OOS25" s="284"/>
      <c r="OOT25" s="284"/>
      <c r="OOU25" s="284"/>
      <c r="OOV25" s="284"/>
      <c r="OOW25" s="284"/>
      <c r="OOX25" s="284"/>
      <c r="OOY25" s="284"/>
      <c r="OOZ25" s="284"/>
      <c r="OPA25" s="284"/>
      <c r="OPB25" s="284"/>
      <c r="OPC25" s="284"/>
      <c r="OPD25" s="284"/>
      <c r="OPE25" s="284"/>
      <c r="OPF25" s="284"/>
      <c r="OPG25" s="284"/>
      <c r="OPH25" s="284"/>
      <c r="OPI25" s="284"/>
      <c r="OPJ25" s="284"/>
      <c r="OPK25" s="284"/>
      <c r="OPL25" s="284"/>
      <c r="OPM25" s="284"/>
      <c r="OPN25" s="284"/>
      <c r="OPO25" s="284"/>
      <c r="OPP25" s="284"/>
      <c r="OPQ25" s="284"/>
      <c r="OPR25" s="284"/>
      <c r="OPS25" s="284"/>
      <c r="OPT25" s="284"/>
      <c r="OPU25" s="284"/>
      <c r="OPV25" s="284"/>
      <c r="OPW25" s="284"/>
      <c r="OPX25" s="284"/>
      <c r="OPY25" s="284"/>
      <c r="OPZ25" s="284"/>
      <c r="OQA25" s="284"/>
      <c r="OQB25" s="284"/>
      <c r="OQC25" s="284"/>
      <c r="OQD25" s="284"/>
      <c r="OQE25" s="284"/>
      <c r="OQF25" s="284"/>
      <c r="OQG25" s="284"/>
      <c r="OQH25" s="284"/>
      <c r="OQI25" s="284"/>
      <c r="OQJ25" s="284"/>
      <c r="OQK25" s="284"/>
      <c r="OQL25" s="284"/>
      <c r="OQM25" s="284"/>
      <c r="OQN25" s="284"/>
      <c r="OQO25" s="284"/>
      <c r="OQP25" s="284"/>
      <c r="OQQ25" s="284"/>
      <c r="OQR25" s="284"/>
      <c r="OQS25" s="284"/>
      <c r="OQT25" s="284"/>
      <c r="OQU25" s="284"/>
      <c r="OQV25" s="284"/>
      <c r="OQW25" s="284"/>
      <c r="OQX25" s="284"/>
      <c r="OQY25" s="284"/>
      <c r="OQZ25" s="284"/>
      <c r="ORA25" s="284"/>
      <c r="ORB25" s="284"/>
      <c r="ORC25" s="284"/>
      <c r="ORD25" s="284"/>
      <c r="ORE25" s="284"/>
      <c r="ORF25" s="284"/>
      <c r="ORG25" s="284"/>
      <c r="ORH25" s="284"/>
      <c r="ORI25" s="284"/>
      <c r="ORJ25" s="284"/>
      <c r="ORK25" s="284"/>
      <c r="ORL25" s="284"/>
      <c r="ORM25" s="284"/>
      <c r="ORN25" s="284"/>
      <c r="ORO25" s="284"/>
      <c r="ORP25" s="284"/>
      <c r="ORQ25" s="284"/>
      <c r="ORR25" s="284"/>
      <c r="ORS25" s="284"/>
      <c r="ORT25" s="284"/>
      <c r="ORU25" s="284"/>
      <c r="ORV25" s="284"/>
      <c r="ORW25" s="284"/>
      <c r="ORX25" s="284"/>
      <c r="ORY25" s="284"/>
      <c r="ORZ25" s="284"/>
      <c r="OSA25" s="284"/>
      <c r="OSB25" s="284"/>
      <c r="OSC25" s="284"/>
      <c r="OSD25" s="284"/>
      <c r="OSE25" s="284"/>
      <c r="OSF25" s="284"/>
      <c r="OSG25" s="284"/>
      <c r="OSH25" s="284"/>
      <c r="OSI25" s="284"/>
      <c r="OSJ25" s="284"/>
      <c r="OSK25" s="284"/>
      <c r="OSL25" s="284"/>
      <c r="OSM25" s="284"/>
      <c r="OSN25" s="284"/>
      <c r="OSO25" s="284"/>
      <c r="OSP25" s="284"/>
      <c r="OSQ25" s="284"/>
      <c r="OSR25" s="284"/>
      <c r="OSS25" s="284"/>
      <c r="OST25" s="284"/>
      <c r="OSU25" s="284"/>
      <c r="OSV25" s="284"/>
      <c r="OSW25" s="284"/>
      <c r="OSX25" s="284"/>
      <c r="OSY25" s="284"/>
      <c r="OSZ25" s="284"/>
      <c r="OTA25" s="284"/>
      <c r="OTB25" s="284"/>
      <c r="OTC25" s="284"/>
      <c r="OTD25" s="284"/>
      <c r="OTE25" s="284"/>
      <c r="OTF25" s="284"/>
      <c r="OTG25" s="284"/>
      <c r="OTH25" s="284"/>
      <c r="OTI25" s="284"/>
      <c r="OTJ25" s="284"/>
      <c r="OTK25" s="284"/>
      <c r="OTL25" s="284"/>
      <c r="OTM25" s="284"/>
      <c r="OTN25" s="284"/>
      <c r="OTO25" s="284"/>
      <c r="OTP25" s="284"/>
      <c r="OTQ25" s="284"/>
      <c r="OTR25" s="284"/>
      <c r="OTS25" s="284"/>
      <c r="OTT25" s="284"/>
      <c r="OTU25" s="284"/>
      <c r="OTV25" s="284"/>
      <c r="OTW25" s="284"/>
      <c r="OTX25" s="284"/>
      <c r="OTY25" s="284"/>
      <c r="OTZ25" s="284"/>
      <c r="OUA25" s="284"/>
      <c r="OUB25" s="284"/>
      <c r="OUC25" s="284"/>
      <c r="OUD25" s="284"/>
      <c r="OUE25" s="284"/>
      <c r="OUF25" s="284"/>
      <c r="OUG25" s="284"/>
      <c r="OUH25" s="284"/>
      <c r="OUI25" s="284"/>
      <c r="OUJ25" s="284"/>
      <c r="OUK25" s="284"/>
      <c r="OUL25" s="284"/>
      <c r="OUM25" s="284"/>
      <c r="OUN25" s="284"/>
      <c r="OUO25" s="284"/>
      <c r="OUP25" s="284"/>
      <c r="OUQ25" s="284"/>
      <c r="OUR25" s="284"/>
      <c r="OUS25" s="284"/>
      <c r="OUT25" s="284"/>
      <c r="OUU25" s="284"/>
      <c r="OUV25" s="284"/>
      <c r="OUW25" s="284"/>
      <c r="OUX25" s="284"/>
      <c r="OUY25" s="284"/>
      <c r="OUZ25" s="284"/>
      <c r="OVA25" s="284"/>
      <c r="OVB25" s="284"/>
      <c r="OVC25" s="284"/>
      <c r="OVD25" s="284"/>
      <c r="OVE25" s="284"/>
      <c r="OVF25" s="284"/>
      <c r="OVG25" s="284"/>
      <c r="OVH25" s="284"/>
      <c r="OVI25" s="284"/>
      <c r="OVJ25" s="284"/>
      <c r="OVK25" s="284"/>
      <c r="OVL25" s="284"/>
      <c r="OVM25" s="284"/>
      <c r="OVN25" s="284"/>
      <c r="OVO25" s="284"/>
      <c r="OVP25" s="284"/>
      <c r="OVQ25" s="284"/>
      <c r="OVR25" s="284"/>
      <c r="OVS25" s="284"/>
      <c r="OVT25" s="284"/>
      <c r="OVU25" s="284"/>
      <c r="OVV25" s="284"/>
      <c r="OVW25" s="284"/>
      <c r="OVX25" s="284"/>
      <c r="OVY25" s="284"/>
      <c r="OVZ25" s="284"/>
      <c r="OWA25" s="284"/>
      <c r="OWB25" s="284"/>
      <c r="OWC25" s="284"/>
      <c r="OWD25" s="284"/>
      <c r="OWE25" s="284"/>
      <c r="OWF25" s="284"/>
      <c r="OWG25" s="284"/>
      <c r="OWH25" s="284"/>
      <c r="OWI25" s="284"/>
      <c r="OWJ25" s="284"/>
      <c r="OWK25" s="284"/>
      <c r="OWL25" s="284"/>
      <c r="OWM25" s="284"/>
      <c r="OWN25" s="284"/>
      <c r="OWO25" s="284"/>
      <c r="OWP25" s="284"/>
      <c r="OWQ25" s="284"/>
      <c r="OWR25" s="284"/>
      <c r="OWS25" s="284"/>
      <c r="OWT25" s="284"/>
      <c r="OWU25" s="284"/>
      <c r="OWV25" s="284"/>
      <c r="OWW25" s="284"/>
      <c r="OWX25" s="284"/>
      <c r="OWY25" s="284"/>
      <c r="OWZ25" s="284"/>
      <c r="OXA25" s="284"/>
      <c r="OXB25" s="284"/>
      <c r="OXC25" s="284"/>
      <c r="OXD25" s="284"/>
      <c r="OXE25" s="284"/>
      <c r="OXF25" s="284"/>
      <c r="OXG25" s="284"/>
      <c r="OXH25" s="284"/>
      <c r="OXI25" s="284"/>
      <c r="OXJ25" s="284"/>
      <c r="OXK25" s="284"/>
      <c r="OXL25" s="284"/>
      <c r="OXM25" s="284"/>
      <c r="OXN25" s="284"/>
      <c r="OXO25" s="284"/>
      <c r="OXP25" s="284"/>
      <c r="OXQ25" s="284"/>
      <c r="OXR25" s="284"/>
      <c r="OXS25" s="284"/>
      <c r="OXT25" s="284"/>
      <c r="OXU25" s="284"/>
      <c r="OXV25" s="284"/>
      <c r="OXW25" s="284"/>
      <c r="OXX25" s="284"/>
      <c r="OXY25" s="284"/>
      <c r="OXZ25" s="284"/>
      <c r="OYA25" s="284"/>
      <c r="OYB25" s="284"/>
      <c r="OYC25" s="284"/>
      <c r="OYD25" s="284"/>
      <c r="OYE25" s="284"/>
      <c r="OYF25" s="284"/>
      <c r="OYG25" s="284"/>
      <c r="OYH25" s="284"/>
      <c r="OYI25" s="284"/>
      <c r="OYJ25" s="284"/>
      <c r="OYK25" s="284"/>
      <c r="OYL25" s="284"/>
      <c r="OYM25" s="284"/>
      <c r="OYN25" s="284"/>
      <c r="OYO25" s="284"/>
      <c r="OYP25" s="284"/>
      <c r="OYQ25" s="284"/>
      <c r="OYR25" s="284"/>
      <c r="OYS25" s="284"/>
      <c r="OYT25" s="284"/>
      <c r="OYU25" s="284"/>
      <c r="OYV25" s="284"/>
      <c r="OYW25" s="284"/>
      <c r="OYX25" s="284"/>
      <c r="OYY25" s="284"/>
      <c r="OYZ25" s="284"/>
      <c r="OZA25" s="284"/>
      <c r="OZB25" s="284"/>
      <c r="OZC25" s="284"/>
      <c r="OZD25" s="284"/>
      <c r="OZE25" s="284"/>
      <c r="OZF25" s="284"/>
      <c r="OZG25" s="284"/>
      <c r="OZH25" s="284"/>
      <c r="OZI25" s="284"/>
      <c r="OZJ25" s="284"/>
      <c r="OZK25" s="284"/>
      <c r="OZL25" s="284"/>
      <c r="OZM25" s="284"/>
      <c r="OZN25" s="284"/>
      <c r="OZO25" s="284"/>
      <c r="OZP25" s="284"/>
      <c r="OZQ25" s="284"/>
      <c r="OZR25" s="284"/>
      <c r="OZS25" s="284"/>
      <c r="OZT25" s="284"/>
      <c r="OZU25" s="284"/>
      <c r="OZV25" s="284"/>
      <c r="OZW25" s="284"/>
      <c r="OZX25" s="284"/>
      <c r="OZY25" s="284"/>
      <c r="OZZ25" s="284"/>
      <c r="PAA25" s="284"/>
      <c r="PAB25" s="284"/>
      <c r="PAC25" s="284"/>
      <c r="PAD25" s="284"/>
      <c r="PAE25" s="284"/>
      <c r="PAF25" s="284"/>
      <c r="PAG25" s="284"/>
      <c r="PAH25" s="284"/>
      <c r="PAI25" s="284"/>
      <c r="PAJ25" s="284"/>
      <c r="PAK25" s="284"/>
      <c r="PAL25" s="284"/>
      <c r="PAM25" s="284"/>
      <c r="PAN25" s="284"/>
      <c r="PAO25" s="284"/>
      <c r="PAP25" s="284"/>
      <c r="PAQ25" s="284"/>
      <c r="PAR25" s="284"/>
      <c r="PAS25" s="284"/>
      <c r="PAT25" s="284"/>
      <c r="PAU25" s="284"/>
      <c r="PAV25" s="284"/>
      <c r="PAW25" s="284"/>
      <c r="PAX25" s="284"/>
      <c r="PAY25" s="284"/>
      <c r="PAZ25" s="284"/>
      <c r="PBA25" s="284"/>
      <c r="PBB25" s="284"/>
      <c r="PBC25" s="284"/>
      <c r="PBD25" s="284"/>
      <c r="PBE25" s="284"/>
      <c r="PBF25" s="284"/>
      <c r="PBG25" s="284"/>
      <c r="PBH25" s="284"/>
      <c r="PBI25" s="284"/>
      <c r="PBJ25" s="284"/>
      <c r="PBK25" s="284"/>
      <c r="PBL25" s="284"/>
      <c r="PBM25" s="284"/>
      <c r="PBN25" s="284"/>
      <c r="PBO25" s="284"/>
      <c r="PBP25" s="284"/>
      <c r="PBQ25" s="284"/>
      <c r="PBR25" s="284"/>
      <c r="PBS25" s="284"/>
      <c r="PBT25" s="284"/>
      <c r="PBU25" s="284"/>
      <c r="PBV25" s="284"/>
      <c r="PBW25" s="284"/>
      <c r="PBX25" s="284"/>
      <c r="PBY25" s="284"/>
      <c r="PBZ25" s="284"/>
      <c r="PCA25" s="284"/>
      <c r="PCB25" s="284"/>
      <c r="PCC25" s="284"/>
      <c r="PCD25" s="284"/>
      <c r="PCE25" s="284"/>
      <c r="PCF25" s="284"/>
      <c r="PCG25" s="284"/>
      <c r="PCH25" s="284"/>
      <c r="PCI25" s="284"/>
      <c r="PCJ25" s="284"/>
      <c r="PCK25" s="284"/>
      <c r="PCL25" s="284"/>
      <c r="PCM25" s="284"/>
      <c r="PCN25" s="284"/>
      <c r="PCO25" s="284"/>
      <c r="PCP25" s="284"/>
      <c r="PCQ25" s="284"/>
      <c r="PCR25" s="284"/>
      <c r="PCS25" s="284"/>
      <c r="PCT25" s="284"/>
      <c r="PCU25" s="284"/>
      <c r="PCV25" s="284"/>
      <c r="PCW25" s="284"/>
      <c r="PCX25" s="284"/>
      <c r="PCY25" s="284"/>
      <c r="PCZ25" s="284"/>
      <c r="PDA25" s="284"/>
      <c r="PDB25" s="284"/>
      <c r="PDC25" s="284"/>
      <c r="PDD25" s="284"/>
      <c r="PDE25" s="284"/>
      <c r="PDF25" s="284"/>
      <c r="PDG25" s="284"/>
      <c r="PDH25" s="284"/>
      <c r="PDI25" s="284"/>
      <c r="PDJ25" s="284"/>
      <c r="PDK25" s="284"/>
      <c r="PDL25" s="284"/>
      <c r="PDM25" s="284"/>
      <c r="PDN25" s="284"/>
      <c r="PDO25" s="284"/>
      <c r="PDP25" s="284"/>
      <c r="PDQ25" s="284"/>
      <c r="PDR25" s="284"/>
      <c r="PDS25" s="284"/>
      <c r="PDT25" s="284"/>
      <c r="PDU25" s="284"/>
      <c r="PDV25" s="284"/>
      <c r="PDW25" s="284"/>
      <c r="PDX25" s="284"/>
      <c r="PDY25" s="284"/>
      <c r="PDZ25" s="284"/>
      <c r="PEA25" s="284"/>
      <c r="PEB25" s="284"/>
      <c r="PEC25" s="284"/>
      <c r="PED25" s="284"/>
      <c r="PEE25" s="284"/>
      <c r="PEF25" s="284"/>
      <c r="PEG25" s="284"/>
      <c r="PEH25" s="284"/>
      <c r="PEI25" s="284"/>
      <c r="PEJ25" s="284"/>
      <c r="PEK25" s="284"/>
      <c r="PEL25" s="284"/>
      <c r="PEM25" s="284"/>
      <c r="PEN25" s="284"/>
      <c r="PEO25" s="284"/>
      <c r="PEP25" s="284"/>
      <c r="PEQ25" s="284"/>
      <c r="PER25" s="284"/>
      <c r="PES25" s="284"/>
      <c r="PET25" s="284"/>
      <c r="PEU25" s="284"/>
      <c r="PEV25" s="284"/>
      <c r="PEW25" s="284"/>
      <c r="PEX25" s="284"/>
      <c r="PEY25" s="284"/>
      <c r="PEZ25" s="284"/>
      <c r="PFA25" s="284"/>
      <c r="PFB25" s="284"/>
      <c r="PFC25" s="284"/>
      <c r="PFD25" s="284"/>
      <c r="PFE25" s="284"/>
      <c r="PFF25" s="284"/>
      <c r="PFG25" s="284"/>
      <c r="PFH25" s="284"/>
      <c r="PFI25" s="284"/>
      <c r="PFJ25" s="284"/>
      <c r="PFK25" s="284"/>
      <c r="PFL25" s="284"/>
      <c r="PFM25" s="284"/>
      <c r="PFN25" s="284"/>
      <c r="PFO25" s="284"/>
      <c r="PFP25" s="284"/>
      <c r="PFQ25" s="284"/>
      <c r="PFR25" s="284"/>
      <c r="PFS25" s="284"/>
      <c r="PFT25" s="284"/>
      <c r="PFU25" s="284"/>
      <c r="PFV25" s="284"/>
      <c r="PFW25" s="284"/>
      <c r="PFX25" s="284"/>
      <c r="PFY25" s="284"/>
      <c r="PFZ25" s="284"/>
      <c r="PGA25" s="284"/>
      <c r="PGB25" s="284"/>
      <c r="PGC25" s="284"/>
      <c r="PGD25" s="284"/>
      <c r="PGE25" s="284"/>
      <c r="PGF25" s="284"/>
      <c r="PGG25" s="284"/>
      <c r="PGH25" s="284"/>
      <c r="PGI25" s="284"/>
      <c r="PGJ25" s="284"/>
      <c r="PGK25" s="284"/>
      <c r="PGL25" s="284"/>
      <c r="PGM25" s="284"/>
      <c r="PGN25" s="284"/>
      <c r="PGO25" s="284"/>
      <c r="PGP25" s="284"/>
      <c r="PGQ25" s="284"/>
      <c r="PGR25" s="284"/>
      <c r="PGS25" s="284"/>
      <c r="PGT25" s="284"/>
      <c r="PGU25" s="284"/>
      <c r="PGV25" s="284"/>
      <c r="PGW25" s="284"/>
      <c r="PGX25" s="284"/>
      <c r="PGY25" s="284"/>
      <c r="PGZ25" s="284"/>
      <c r="PHA25" s="284"/>
      <c r="PHB25" s="284"/>
      <c r="PHC25" s="284"/>
      <c r="PHD25" s="284"/>
      <c r="PHE25" s="284"/>
      <c r="PHF25" s="284"/>
      <c r="PHG25" s="284"/>
      <c r="PHH25" s="284"/>
      <c r="PHI25" s="284"/>
      <c r="PHJ25" s="284"/>
      <c r="PHK25" s="284"/>
      <c r="PHL25" s="284"/>
      <c r="PHM25" s="284"/>
      <c r="PHN25" s="284"/>
      <c r="PHO25" s="284"/>
      <c r="PHP25" s="284"/>
      <c r="PHQ25" s="284"/>
      <c r="PHR25" s="284"/>
      <c r="PHS25" s="284"/>
      <c r="PHT25" s="284"/>
      <c r="PHU25" s="284"/>
      <c r="PHV25" s="284"/>
      <c r="PHW25" s="284"/>
      <c r="PHX25" s="284"/>
      <c r="PHY25" s="284"/>
      <c r="PHZ25" s="284"/>
      <c r="PIA25" s="284"/>
      <c r="PIB25" s="284"/>
      <c r="PIC25" s="284"/>
      <c r="PID25" s="284"/>
      <c r="PIE25" s="284"/>
      <c r="PIF25" s="284"/>
      <c r="PIG25" s="284"/>
      <c r="PIH25" s="284"/>
      <c r="PII25" s="284"/>
      <c r="PIJ25" s="284"/>
      <c r="PIK25" s="284"/>
      <c r="PIL25" s="284"/>
      <c r="PIM25" s="284"/>
      <c r="PIN25" s="284"/>
      <c r="PIO25" s="284"/>
      <c r="PIP25" s="284"/>
      <c r="PIQ25" s="284"/>
      <c r="PIR25" s="284"/>
      <c r="PIS25" s="284"/>
      <c r="PIT25" s="284"/>
      <c r="PIU25" s="284"/>
      <c r="PIV25" s="284"/>
      <c r="PIW25" s="284"/>
      <c r="PIX25" s="284"/>
      <c r="PIY25" s="284"/>
      <c r="PIZ25" s="284"/>
      <c r="PJA25" s="284"/>
      <c r="PJB25" s="284"/>
      <c r="PJC25" s="284"/>
      <c r="PJD25" s="284"/>
      <c r="PJE25" s="284"/>
      <c r="PJF25" s="284"/>
      <c r="PJG25" s="284"/>
      <c r="PJH25" s="284"/>
      <c r="PJI25" s="284"/>
      <c r="PJJ25" s="284"/>
      <c r="PJK25" s="284"/>
      <c r="PJL25" s="284"/>
      <c r="PJM25" s="284"/>
      <c r="PJN25" s="284"/>
      <c r="PJO25" s="284"/>
      <c r="PJP25" s="284"/>
      <c r="PJQ25" s="284"/>
      <c r="PJR25" s="284"/>
      <c r="PJS25" s="284"/>
      <c r="PJT25" s="284"/>
      <c r="PJU25" s="284"/>
      <c r="PJV25" s="284"/>
      <c r="PJW25" s="284"/>
      <c r="PJX25" s="284"/>
      <c r="PJY25" s="284"/>
      <c r="PJZ25" s="284"/>
      <c r="PKA25" s="284"/>
      <c r="PKB25" s="284"/>
      <c r="PKC25" s="284"/>
      <c r="PKD25" s="284"/>
      <c r="PKE25" s="284"/>
      <c r="PKF25" s="284"/>
      <c r="PKG25" s="284"/>
      <c r="PKH25" s="284"/>
      <c r="PKI25" s="284"/>
      <c r="PKJ25" s="284"/>
      <c r="PKK25" s="284"/>
      <c r="PKL25" s="284"/>
      <c r="PKM25" s="284"/>
      <c r="PKN25" s="284"/>
      <c r="PKO25" s="284"/>
      <c r="PKP25" s="284"/>
      <c r="PKQ25" s="284"/>
      <c r="PKR25" s="284"/>
      <c r="PKS25" s="284"/>
      <c r="PKT25" s="284"/>
      <c r="PKU25" s="284"/>
      <c r="PKV25" s="284"/>
      <c r="PKW25" s="284"/>
      <c r="PKX25" s="284"/>
      <c r="PKY25" s="284"/>
      <c r="PKZ25" s="284"/>
      <c r="PLA25" s="284"/>
      <c r="PLB25" s="284"/>
      <c r="PLC25" s="284"/>
      <c r="PLD25" s="284"/>
      <c r="PLE25" s="284"/>
      <c r="PLF25" s="284"/>
      <c r="PLG25" s="284"/>
      <c r="PLH25" s="284"/>
      <c r="PLI25" s="284"/>
      <c r="PLJ25" s="284"/>
      <c r="PLK25" s="284"/>
      <c r="PLL25" s="284"/>
      <c r="PLM25" s="284"/>
      <c r="PLN25" s="284"/>
      <c r="PLO25" s="284"/>
      <c r="PLP25" s="284"/>
      <c r="PLQ25" s="284"/>
      <c r="PLR25" s="284"/>
      <c r="PLS25" s="284"/>
      <c r="PLT25" s="284"/>
      <c r="PLU25" s="284"/>
      <c r="PLV25" s="284"/>
      <c r="PLW25" s="284"/>
      <c r="PLX25" s="284"/>
      <c r="PLY25" s="284"/>
      <c r="PLZ25" s="284"/>
      <c r="PMA25" s="284"/>
      <c r="PMB25" s="284"/>
      <c r="PMC25" s="284"/>
      <c r="PMD25" s="284"/>
      <c r="PME25" s="284"/>
      <c r="PMF25" s="284"/>
      <c r="PMG25" s="284"/>
      <c r="PMH25" s="284"/>
      <c r="PMI25" s="284"/>
      <c r="PMJ25" s="284"/>
      <c r="PMK25" s="284"/>
      <c r="PML25" s="284"/>
      <c r="PMM25" s="284"/>
      <c r="PMN25" s="284"/>
      <c r="PMO25" s="284"/>
      <c r="PMP25" s="284"/>
      <c r="PMQ25" s="284"/>
      <c r="PMR25" s="284"/>
      <c r="PMS25" s="284"/>
      <c r="PMT25" s="284"/>
      <c r="PMU25" s="284"/>
      <c r="PMV25" s="284"/>
      <c r="PMW25" s="284"/>
      <c r="PMX25" s="284"/>
      <c r="PMY25" s="284"/>
      <c r="PMZ25" s="284"/>
      <c r="PNA25" s="284"/>
      <c r="PNB25" s="284"/>
      <c r="PNC25" s="284"/>
      <c r="PND25" s="284"/>
      <c r="PNE25" s="284"/>
      <c r="PNF25" s="284"/>
      <c r="PNG25" s="284"/>
      <c r="PNH25" s="284"/>
      <c r="PNI25" s="284"/>
      <c r="PNJ25" s="284"/>
      <c r="PNK25" s="284"/>
      <c r="PNL25" s="284"/>
      <c r="PNM25" s="284"/>
      <c r="PNN25" s="284"/>
      <c r="PNO25" s="284"/>
      <c r="PNP25" s="284"/>
      <c r="PNQ25" s="284"/>
      <c r="PNR25" s="284"/>
      <c r="PNS25" s="284"/>
      <c r="PNT25" s="284"/>
      <c r="PNU25" s="284"/>
      <c r="PNV25" s="284"/>
      <c r="PNW25" s="284"/>
      <c r="PNX25" s="284"/>
      <c r="PNY25" s="284"/>
      <c r="PNZ25" s="284"/>
      <c r="POA25" s="284"/>
      <c r="POB25" s="284"/>
      <c r="POC25" s="284"/>
      <c r="POD25" s="284"/>
      <c r="POE25" s="284"/>
      <c r="POF25" s="284"/>
      <c r="POG25" s="284"/>
      <c r="POH25" s="284"/>
      <c r="POI25" s="284"/>
      <c r="POJ25" s="284"/>
      <c r="POK25" s="284"/>
      <c r="POL25" s="284"/>
      <c r="POM25" s="284"/>
      <c r="PON25" s="284"/>
      <c r="POO25" s="284"/>
      <c r="POP25" s="284"/>
      <c r="POQ25" s="284"/>
      <c r="POR25" s="284"/>
      <c r="POS25" s="284"/>
      <c r="POT25" s="284"/>
      <c r="POU25" s="284"/>
      <c r="POV25" s="284"/>
      <c r="POW25" s="284"/>
      <c r="POX25" s="284"/>
      <c r="POY25" s="284"/>
      <c r="POZ25" s="284"/>
      <c r="PPA25" s="284"/>
      <c r="PPB25" s="284"/>
      <c r="PPC25" s="284"/>
      <c r="PPD25" s="284"/>
      <c r="PPE25" s="284"/>
      <c r="PPF25" s="284"/>
      <c r="PPG25" s="284"/>
      <c r="PPH25" s="284"/>
      <c r="PPI25" s="284"/>
      <c r="PPJ25" s="284"/>
      <c r="PPK25" s="284"/>
      <c r="PPL25" s="284"/>
      <c r="PPM25" s="284"/>
      <c r="PPN25" s="284"/>
      <c r="PPO25" s="284"/>
      <c r="PPP25" s="284"/>
      <c r="PPQ25" s="284"/>
      <c r="PPR25" s="284"/>
      <c r="PPS25" s="284"/>
      <c r="PPT25" s="284"/>
      <c r="PPU25" s="284"/>
      <c r="PPV25" s="284"/>
      <c r="PPW25" s="284"/>
      <c r="PPX25" s="284"/>
      <c r="PPY25" s="284"/>
      <c r="PPZ25" s="284"/>
      <c r="PQA25" s="284"/>
      <c r="PQB25" s="284"/>
      <c r="PQC25" s="284"/>
      <c r="PQD25" s="284"/>
      <c r="PQE25" s="284"/>
      <c r="PQF25" s="284"/>
      <c r="PQG25" s="284"/>
      <c r="PQH25" s="284"/>
      <c r="PQI25" s="284"/>
      <c r="PQJ25" s="284"/>
      <c r="PQK25" s="284"/>
      <c r="PQL25" s="284"/>
      <c r="PQM25" s="284"/>
      <c r="PQN25" s="284"/>
      <c r="PQO25" s="284"/>
      <c r="PQP25" s="284"/>
      <c r="PQQ25" s="284"/>
      <c r="PQR25" s="284"/>
      <c r="PQS25" s="284"/>
      <c r="PQT25" s="284"/>
      <c r="PQU25" s="284"/>
      <c r="PQV25" s="284"/>
      <c r="PQW25" s="284"/>
      <c r="PQX25" s="284"/>
      <c r="PQY25" s="284"/>
      <c r="PQZ25" s="284"/>
      <c r="PRA25" s="284"/>
      <c r="PRB25" s="284"/>
      <c r="PRC25" s="284"/>
      <c r="PRD25" s="284"/>
      <c r="PRE25" s="284"/>
      <c r="PRF25" s="284"/>
      <c r="PRG25" s="284"/>
      <c r="PRH25" s="284"/>
      <c r="PRI25" s="284"/>
      <c r="PRJ25" s="284"/>
      <c r="PRK25" s="284"/>
      <c r="PRL25" s="284"/>
      <c r="PRM25" s="284"/>
      <c r="PRN25" s="284"/>
      <c r="PRO25" s="284"/>
      <c r="PRP25" s="284"/>
      <c r="PRQ25" s="284"/>
      <c r="PRR25" s="284"/>
      <c r="PRS25" s="284"/>
      <c r="PRT25" s="284"/>
      <c r="PRU25" s="284"/>
      <c r="PRV25" s="284"/>
      <c r="PRW25" s="284"/>
      <c r="PRX25" s="284"/>
      <c r="PRY25" s="284"/>
      <c r="PRZ25" s="284"/>
      <c r="PSA25" s="284"/>
      <c r="PSB25" s="284"/>
      <c r="PSC25" s="284"/>
      <c r="PSD25" s="284"/>
      <c r="PSE25" s="284"/>
      <c r="PSF25" s="284"/>
      <c r="PSG25" s="284"/>
      <c r="PSH25" s="284"/>
      <c r="PSI25" s="284"/>
      <c r="PSJ25" s="284"/>
      <c r="PSK25" s="284"/>
      <c r="PSL25" s="284"/>
      <c r="PSM25" s="284"/>
      <c r="PSN25" s="284"/>
      <c r="PSO25" s="284"/>
      <c r="PSP25" s="284"/>
      <c r="PSQ25" s="284"/>
      <c r="PSR25" s="284"/>
      <c r="PSS25" s="284"/>
      <c r="PST25" s="284"/>
      <c r="PSU25" s="284"/>
      <c r="PSV25" s="284"/>
      <c r="PSW25" s="284"/>
      <c r="PSX25" s="284"/>
      <c r="PSY25" s="284"/>
      <c r="PSZ25" s="284"/>
      <c r="PTA25" s="284"/>
      <c r="PTB25" s="284"/>
      <c r="PTC25" s="284"/>
      <c r="PTD25" s="284"/>
      <c r="PTE25" s="284"/>
      <c r="PTF25" s="284"/>
      <c r="PTG25" s="284"/>
      <c r="PTH25" s="284"/>
      <c r="PTI25" s="284"/>
      <c r="PTJ25" s="284"/>
      <c r="PTK25" s="284"/>
      <c r="PTL25" s="284"/>
      <c r="PTM25" s="284"/>
      <c r="PTN25" s="284"/>
      <c r="PTO25" s="284"/>
      <c r="PTP25" s="284"/>
      <c r="PTQ25" s="284"/>
      <c r="PTR25" s="284"/>
      <c r="PTS25" s="284"/>
      <c r="PTT25" s="284"/>
      <c r="PTU25" s="284"/>
      <c r="PTV25" s="284"/>
      <c r="PTW25" s="284"/>
      <c r="PTX25" s="284"/>
      <c r="PTY25" s="284"/>
      <c r="PTZ25" s="284"/>
      <c r="PUA25" s="284"/>
      <c r="PUB25" s="284"/>
      <c r="PUC25" s="284"/>
      <c r="PUD25" s="284"/>
      <c r="PUE25" s="284"/>
      <c r="PUF25" s="284"/>
      <c r="PUG25" s="284"/>
      <c r="PUH25" s="284"/>
      <c r="PUI25" s="284"/>
      <c r="PUJ25" s="284"/>
      <c r="PUK25" s="284"/>
      <c r="PUL25" s="284"/>
      <c r="PUM25" s="284"/>
      <c r="PUN25" s="284"/>
      <c r="PUO25" s="284"/>
      <c r="PUP25" s="284"/>
      <c r="PUQ25" s="284"/>
      <c r="PUR25" s="284"/>
      <c r="PUS25" s="284"/>
      <c r="PUT25" s="284"/>
      <c r="PUU25" s="284"/>
      <c r="PUV25" s="284"/>
      <c r="PUW25" s="284"/>
      <c r="PUX25" s="284"/>
      <c r="PUY25" s="284"/>
      <c r="PUZ25" s="284"/>
      <c r="PVA25" s="284"/>
      <c r="PVB25" s="284"/>
      <c r="PVC25" s="284"/>
      <c r="PVD25" s="284"/>
      <c r="PVE25" s="284"/>
      <c r="PVF25" s="284"/>
      <c r="PVG25" s="284"/>
      <c r="PVH25" s="284"/>
      <c r="PVI25" s="284"/>
      <c r="PVJ25" s="284"/>
      <c r="PVK25" s="284"/>
      <c r="PVL25" s="284"/>
      <c r="PVM25" s="284"/>
      <c r="PVN25" s="284"/>
      <c r="PVO25" s="284"/>
      <c r="PVP25" s="284"/>
      <c r="PVQ25" s="284"/>
      <c r="PVR25" s="284"/>
      <c r="PVS25" s="284"/>
      <c r="PVT25" s="284"/>
      <c r="PVU25" s="284"/>
      <c r="PVV25" s="284"/>
      <c r="PVW25" s="284"/>
      <c r="PVX25" s="284"/>
      <c r="PVY25" s="284"/>
      <c r="PVZ25" s="284"/>
      <c r="PWA25" s="284"/>
      <c r="PWB25" s="284"/>
      <c r="PWC25" s="284"/>
      <c r="PWD25" s="284"/>
      <c r="PWE25" s="284"/>
      <c r="PWF25" s="284"/>
      <c r="PWG25" s="284"/>
      <c r="PWH25" s="284"/>
      <c r="PWI25" s="284"/>
      <c r="PWJ25" s="284"/>
      <c r="PWK25" s="284"/>
      <c r="PWL25" s="284"/>
      <c r="PWM25" s="284"/>
      <c r="PWN25" s="284"/>
      <c r="PWO25" s="284"/>
      <c r="PWP25" s="284"/>
      <c r="PWQ25" s="284"/>
      <c r="PWR25" s="284"/>
      <c r="PWS25" s="284"/>
      <c r="PWT25" s="284"/>
      <c r="PWU25" s="284"/>
      <c r="PWV25" s="284"/>
      <c r="PWW25" s="284"/>
      <c r="PWX25" s="284"/>
      <c r="PWY25" s="284"/>
      <c r="PWZ25" s="284"/>
      <c r="PXA25" s="284"/>
      <c r="PXB25" s="284"/>
      <c r="PXC25" s="284"/>
      <c r="PXD25" s="284"/>
      <c r="PXE25" s="284"/>
      <c r="PXF25" s="284"/>
      <c r="PXG25" s="284"/>
      <c r="PXH25" s="284"/>
      <c r="PXI25" s="284"/>
      <c r="PXJ25" s="284"/>
      <c r="PXK25" s="284"/>
      <c r="PXL25" s="284"/>
      <c r="PXM25" s="284"/>
      <c r="PXN25" s="284"/>
      <c r="PXO25" s="284"/>
      <c r="PXP25" s="284"/>
      <c r="PXQ25" s="284"/>
      <c r="PXR25" s="284"/>
      <c r="PXS25" s="284"/>
      <c r="PXT25" s="284"/>
      <c r="PXU25" s="284"/>
      <c r="PXV25" s="284"/>
      <c r="PXW25" s="284"/>
      <c r="PXX25" s="284"/>
      <c r="PXY25" s="284"/>
      <c r="PXZ25" s="284"/>
      <c r="PYA25" s="284"/>
      <c r="PYB25" s="284"/>
      <c r="PYC25" s="284"/>
      <c r="PYD25" s="284"/>
      <c r="PYE25" s="284"/>
      <c r="PYF25" s="284"/>
      <c r="PYG25" s="284"/>
      <c r="PYH25" s="284"/>
      <c r="PYI25" s="284"/>
      <c r="PYJ25" s="284"/>
      <c r="PYK25" s="284"/>
      <c r="PYL25" s="284"/>
      <c r="PYM25" s="284"/>
      <c r="PYN25" s="284"/>
      <c r="PYO25" s="284"/>
      <c r="PYP25" s="284"/>
      <c r="PYQ25" s="284"/>
      <c r="PYR25" s="284"/>
      <c r="PYS25" s="284"/>
      <c r="PYT25" s="284"/>
      <c r="PYU25" s="284"/>
      <c r="PYV25" s="284"/>
      <c r="PYW25" s="284"/>
      <c r="PYX25" s="284"/>
      <c r="PYY25" s="284"/>
      <c r="PYZ25" s="284"/>
      <c r="PZA25" s="284"/>
      <c r="PZB25" s="284"/>
      <c r="PZC25" s="284"/>
      <c r="PZD25" s="284"/>
      <c r="PZE25" s="284"/>
      <c r="PZF25" s="284"/>
      <c r="PZG25" s="284"/>
      <c r="PZH25" s="284"/>
      <c r="PZI25" s="284"/>
      <c r="PZJ25" s="284"/>
      <c r="PZK25" s="284"/>
      <c r="PZL25" s="284"/>
      <c r="PZM25" s="284"/>
      <c r="PZN25" s="284"/>
      <c r="PZO25" s="284"/>
      <c r="PZP25" s="284"/>
      <c r="PZQ25" s="284"/>
      <c r="PZR25" s="284"/>
      <c r="PZS25" s="284"/>
      <c r="PZT25" s="284"/>
      <c r="PZU25" s="284"/>
      <c r="PZV25" s="284"/>
      <c r="PZW25" s="284"/>
      <c r="PZX25" s="284"/>
      <c r="PZY25" s="284"/>
      <c r="PZZ25" s="284"/>
      <c r="QAA25" s="284"/>
      <c r="QAB25" s="284"/>
      <c r="QAC25" s="284"/>
      <c r="QAD25" s="284"/>
      <c r="QAE25" s="284"/>
      <c r="QAF25" s="284"/>
      <c r="QAG25" s="284"/>
      <c r="QAH25" s="284"/>
      <c r="QAI25" s="284"/>
      <c r="QAJ25" s="284"/>
      <c r="QAK25" s="284"/>
      <c r="QAL25" s="284"/>
      <c r="QAM25" s="284"/>
      <c r="QAN25" s="284"/>
      <c r="QAO25" s="284"/>
      <c r="QAP25" s="284"/>
      <c r="QAQ25" s="284"/>
      <c r="QAR25" s="284"/>
      <c r="QAS25" s="284"/>
      <c r="QAT25" s="284"/>
      <c r="QAU25" s="284"/>
      <c r="QAV25" s="284"/>
      <c r="QAW25" s="284"/>
      <c r="QAX25" s="284"/>
      <c r="QAY25" s="284"/>
      <c r="QAZ25" s="284"/>
      <c r="QBA25" s="284"/>
      <c r="QBB25" s="284"/>
      <c r="QBC25" s="284"/>
      <c r="QBD25" s="284"/>
      <c r="QBE25" s="284"/>
      <c r="QBF25" s="284"/>
      <c r="QBG25" s="284"/>
      <c r="QBH25" s="284"/>
      <c r="QBI25" s="284"/>
      <c r="QBJ25" s="284"/>
      <c r="QBK25" s="284"/>
      <c r="QBL25" s="284"/>
      <c r="QBM25" s="284"/>
      <c r="QBN25" s="284"/>
      <c r="QBO25" s="284"/>
      <c r="QBP25" s="284"/>
      <c r="QBQ25" s="284"/>
      <c r="QBR25" s="284"/>
      <c r="QBS25" s="284"/>
      <c r="QBT25" s="284"/>
      <c r="QBU25" s="284"/>
      <c r="QBV25" s="284"/>
      <c r="QBW25" s="284"/>
      <c r="QBX25" s="284"/>
      <c r="QBY25" s="284"/>
      <c r="QBZ25" s="284"/>
      <c r="QCA25" s="284"/>
      <c r="QCB25" s="284"/>
      <c r="QCC25" s="284"/>
      <c r="QCD25" s="284"/>
      <c r="QCE25" s="284"/>
      <c r="QCF25" s="284"/>
      <c r="QCG25" s="284"/>
      <c r="QCH25" s="284"/>
      <c r="QCI25" s="284"/>
      <c r="QCJ25" s="284"/>
      <c r="QCK25" s="284"/>
      <c r="QCL25" s="284"/>
      <c r="QCM25" s="284"/>
      <c r="QCN25" s="284"/>
      <c r="QCO25" s="284"/>
      <c r="QCP25" s="284"/>
      <c r="QCQ25" s="284"/>
      <c r="QCR25" s="284"/>
      <c r="QCS25" s="284"/>
      <c r="QCT25" s="284"/>
      <c r="QCU25" s="284"/>
      <c r="QCV25" s="284"/>
      <c r="QCW25" s="284"/>
      <c r="QCX25" s="284"/>
      <c r="QCY25" s="284"/>
      <c r="QCZ25" s="284"/>
      <c r="QDA25" s="284"/>
      <c r="QDB25" s="284"/>
      <c r="QDC25" s="284"/>
      <c r="QDD25" s="284"/>
      <c r="QDE25" s="284"/>
      <c r="QDF25" s="284"/>
      <c r="QDG25" s="284"/>
      <c r="QDH25" s="284"/>
      <c r="QDI25" s="284"/>
      <c r="QDJ25" s="284"/>
      <c r="QDK25" s="284"/>
      <c r="QDL25" s="284"/>
      <c r="QDM25" s="284"/>
      <c r="QDN25" s="284"/>
      <c r="QDO25" s="284"/>
      <c r="QDP25" s="284"/>
      <c r="QDQ25" s="284"/>
      <c r="QDR25" s="284"/>
      <c r="QDS25" s="284"/>
      <c r="QDT25" s="284"/>
      <c r="QDU25" s="284"/>
      <c r="QDV25" s="284"/>
      <c r="QDW25" s="284"/>
      <c r="QDX25" s="284"/>
      <c r="QDY25" s="284"/>
      <c r="QDZ25" s="284"/>
      <c r="QEA25" s="284"/>
      <c r="QEB25" s="284"/>
      <c r="QEC25" s="284"/>
      <c r="QED25" s="284"/>
      <c r="QEE25" s="284"/>
      <c r="QEF25" s="284"/>
      <c r="QEG25" s="284"/>
      <c r="QEH25" s="284"/>
      <c r="QEI25" s="284"/>
      <c r="QEJ25" s="284"/>
      <c r="QEK25" s="284"/>
      <c r="QEL25" s="284"/>
      <c r="QEM25" s="284"/>
      <c r="QEN25" s="284"/>
      <c r="QEO25" s="284"/>
      <c r="QEP25" s="284"/>
      <c r="QEQ25" s="284"/>
      <c r="QER25" s="284"/>
      <c r="QES25" s="284"/>
      <c r="QET25" s="284"/>
      <c r="QEU25" s="284"/>
      <c r="QEV25" s="284"/>
      <c r="QEW25" s="284"/>
      <c r="QEX25" s="284"/>
      <c r="QEY25" s="284"/>
      <c r="QEZ25" s="284"/>
      <c r="QFA25" s="284"/>
      <c r="QFB25" s="284"/>
      <c r="QFC25" s="284"/>
      <c r="QFD25" s="284"/>
      <c r="QFE25" s="284"/>
      <c r="QFF25" s="284"/>
      <c r="QFG25" s="284"/>
      <c r="QFH25" s="284"/>
      <c r="QFI25" s="284"/>
      <c r="QFJ25" s="284"/>
      <c r="QFK25" s="284"/>
      <c r="QFL25" s="284"/>
      <c r="QFM25" s="284"/>
      <c r="QFN25" s="284"/>
      <c r="QFO25" s="284"/>
      <c r="QFP25" s="284"/>
      <c r="QFQ25" s="284"/>
      <c r="QFR25" s="284"/>
      <c r="QFS25" s="284"/>
      <c r="QFT25" s="284"/>
      <c r="QFU25" s="284"/>
      <c r="QFV25" s="284"/>
      <c r="QFW25" s="284"/>
      <c r="QFX25" s="284"/>
      <c r="QFY25" s="284"/>
      <c r="QFZ25" s="284"/>
      <c r="QGA25" s="284"/>
      <c r="QGB25" s="284"/>
      <c r="QGC25" s="284"/>
      <c r="QGD25" s="284"/>
      <c r="QGE25" s="284"/>
      <c r="QGF25" s="284"/>
      <c r="QGG25" s="284"/>
      <c r="QGH25" s="284"/>
      <c r="QGI25" s="284"/>
      <c r="QGJ25" s="284"/>
      <c r="QGK25" s="284"/>
      <c r="QGL25" s="284"/>
      <c r="QGM25" s="284"/>
      <c r="QGN25" s="284"/>
      <c r="QGO25" s="284"/>
      <c r="QGP25" s="284"/>
      <c r="QGQ25" s="284"/>
      <c r="QGR25" s="284"/>
      <c r="QGS25" s="284"/>
      <c r="QGT25" s="284"/>
      <c r="QGU25" s="284"/>
      <c r="QGV25" s="284"/>
      <c r="QGW25" s="284"/>
      <c r="QGX25" s="284"/>
      <c r="QGY25" s="284"/>
      <c r="QGZ25" s="284"/>
      <c r="QHA25" s="284"/>
      <c r="QHB25" s="284"/>
      <c r="QHC25" s="284"/>
      <c r="QHD25" s="284"/>
      <c r="QHE25" s="284"/>
      <c r="QHF25" s="284"/>
      <c r="QHG25" s="284"/>
      <c r="QHH25" s="284"/>
      <c r="QHI25" s="284"/>
      <c r="QHJ25" s="284"/>
      <c r="QHK25" s="284"/>
      <c r="QHL25" s="284"/>
      <c r="QHM25" s="284"/>
      <c r="QHN25" s="284"/>
      <c r="QHO25" s="284"/>
      <c r="QHP25" s="284"/>
      <c r="QHQ25" s="284"/>
      <c r="QHR25" s="284"/>
      <c r="QHS25" s="284"/>
      <c r="QHT25" s="284"/>
      <c r="QHU25" s="284"/>
      <c r="QHV25" s="284"/>
      <c r="QHW25" s="284"/>
      <c r="QHX25" s="284"/>
      <c r="QHY25" s="284"/>
      <c r="QHZ25" s="284"/>
      <c r="QIA25" s="284"/>
      <c r="QIB25" s="284"/>
      <c r="QIC25" s="284"/>
      <c r="QID25" s="284"/>
      <c r="QIE25" s="284"/>
      <c r="QIF25" s="284"/>
      <c r="QIG25" s="284"/>
      <c r="QIH25" s="284"/>
      <c r="QII25" s="284"/>
      <c r="QIJ25" s="284"/>
      <c r="QIK25" s="284"/>
      <c r="QIL25" s="284"/>
      <c r="QIM25" s="284"/>
      <c r="QIN25" s="284"/>
      <c r="QIO25" s="284"/>
      <c r="QIP25" s="284"/>
      <c r="QIQ25" s="284"/>
      <c r="QIR25" s="284"/>
      <c r="QIS25" s="284"/>
      <c r="QIT25" s="284"/>
      <c r="QIU25" s="284"/>
      <c r="QIV25" s="284"/>
      <c r="QIW25" s="284"/>
      <c r="QIX25" s="284"/>
      <c r="QIY25" s="284"/>
      <c r="QIZ25" s="284"/>
      <c r="QJA25" s="284"/>
      <c r="QJB25" s="284"/>
      <c r="QJC25" s="284"/>
      <c r="QJD25" s="284"/>
      <c r="QJE25" s="284"/>
      <c r="QJF25" s="284"/>
      <c r="QJG25" s="284"/>
      <c r="QJH25" s="284"/>
      <c r="QJI25" s="284"/>
      <c r="QJJ25" s="284"/>
      <c r="QJK25" s="284"/>
      <c r="QJL25" s="284"/>
      <c r="QJM25" s="284"/>
      <c r="QJN25" s="284"/>
      <c r="QJO25" s="284"/>
      <c r="QJP25" s="284"/>
      <c r="QJQ25" s="284"/>
      <c r="QJR25" s="284"/>
      <c r="QJS25" s="284"/>
      <c r="QJT25" s="284"/>
      <c r="QJU25" s="284"/>
      <c r="QJV25" s="284"/>
      <c r="QJW25" s="284"/>
      <c r="QJX25" s="284"/>
      <c r="QJY25" s="284"/>
      <c r="QJZ25" s="284"/>
      <c r="QKA25" s="284"/>
      <c r="QKB25" s="284"/>
      <c r="QKC25" s="284"/>
      <c r="QKD25" s="284"/>
      <c r="QKE25" s="284"/>
      <c r="QKF25" s="284"/>
      <c r="QKG25" s="284"/>
      <c r="QKH25" s="284"/>
      <c r="QKI25" s="284"/>
      <c r="QKJ25" s="284"/>
      <c r="QKK25" s="284"/>
      <c r="QKL25" s="284"/>
      <c r="QKM25" s="284"/>
      <c r="QKN25" s="284"/>
      <c r="QKO25" s="284"/>
      <c r="QKP25" s="284"/>
      <c r="QKQ25" s="284"/>
      <c r="QKR25" s="284"/>
      <c r="QKS25" s="284"/>
      <c r="QKT25" s="284"/>
      <c r="QKU25" s="284"/>
      <c r="QKV25" s="284"/>
      <c r="QKW25" s="284"/>
      <c r="QKX25" s="284"/>
      <c r="QKY25" s="284"/>
      <c r="QKZ25" s="284"/>
      <c r="QLA25" s="284"/>
      <c r="QLB25" s="284"/>
      <c r="QLC25" s="284"/>
      <c r="QLD25" s="284"/>
      <c r="QLE25" s="284"/>
      <c r="QLF25" s="284"/>
      <c r="QLG25" s="284"/>
      <c r="QLH25" s="284"/>
      <c r="QLI25" s="284"/>
      <c r="QLJ25" s="284"/>
      <c r="QLK25" s="284"/>
      <c r="QLL25" s="284"/>
      <c r="QLM25" s="284"/>
      <c r="QLN25" s="284"/>
      <c r="QLO25" s="284"/>
      <c r="QLP25" s="284"/>
      <c r="QLQ25" s="284"/>
      <c r="QLR25" s="284"/>
      <c r="QLS25" s="284"/>
      <c r="QLT25" s="284"/>
      <c r="QLU25" s="284"/>
      <c r="QLV25" s="284"/>
      <c r="QLW25" s="284"/>
      <c r="QLX25" s="284"/>
      <c r="QLY25" s="284"/>
      <c r="QLZ25" s="284"/>
      <c r="QMA25" s="284"/>
      <c r="QMB25" s="284"/>
      <c r="QMC25" s="284"/>
      <c r="QMD25" s="284"/>
      <c r="QME25" s="284"/>
      <c r="QMF25" s="284"/>
      <c r="QMG25" s="284"/>
      <c r="QMH25" s="284"/>
      <c r="QMI25" s="284"/>
      <c r="QMJ25" s="284"/>
      <c r="QMK25" s="284"/>
      <c r="QML25" s="284"/>
      <c r="QMM25" s="284"/>
      <c r="QMN25" s="284"/>
      <c r="QMO25" s="284"/>
      <c r="QMP25" s="284"/>
      <c r="QMQ25" s="284"/>
      <c r="QMR25" s="284"/>
      <c r="QMS25" s="284"/>
      <c r="QMT25" s="284"/>
      <c r="QMU25" s="284"/>
      <c r="QMV25" s="284"/>
      <c r="QMW25" s="284"/>
      <c r="QMX25" s="284"/>
      <c r="QMY25" s="284"/>
      <c r="QMZ25" s="284"/>
      <c r="QNA25" s="284"/>
      <c r="QNB25" s="284"/>
      <c r="QNC25" s="284"/>
      <c r="QND25" s="284"/>
      <c r="QNE25" s="284"/>
      <c r="QNF25" s="284"/>
      <c r="QNG25" s="284"/>
      <c r="QNH25" s="284"/>
      <c r="QNI25" s="284"/>
      <c r="QNJ25" s="284"/>
      <c r="QNK25" s="284"/>
      <c r="QNL25" s="284"/>
      <c r="QNM25" s="284"/>
      <c r="QNN25" s="284"/>
      <c r="QNO25" s="284"/>
      <c r="QNP25" s="284"/>
      <c r="QNQ25" s="284"/>
      <c r="QNR25" s="284"/>
      <c r="QNS25" s="284"/>
      <c r="QNT25" s="284"/>
      <c r="QNU25" s="284"/>
      <c r="QNV25" s="284"/>
      <c r="QNW25" s="284"/>
      <c r="QNX25" s="284"/>
      <c r="QNY25" s="284"/>
      <c r="QNZ25" s="284"/>
      <c r="QOA25" s="284"/>
      <c r="QOB25" s="284"/>
      <c r="QOC25" s="284"/>
      <c r="QOD25" s="284"/>
      <c r="QOE25" s="284"/>
      <c r="QOF25" s="284"/>
      <c r="QOG25" s="284"/>
      <c r="QOH25" s="284"/>
      <c r="QOI25" s="284"/>
      <c r="QOJ25" s="284"/>
      <c r="QOK25" s="284"/>
      <c r="QOL25" s="284"/>
      <c r="QOM25" s="284"/>
      <c r="QON25" s="284"/>
      <c r="QOO25" s="284"/>
      <c r="QOP25" s="284"/>
      <c r="QOQ25" s="284"/>
      <c r="QOR25" s="284"/>
      <c r="QOS25" s="284"/>
      <c r="QOT25" s="284"/>
      <c r="QOU25" s="284"/>
      <c r="QOV25" s="284"/>
      <c r="QOW25" s="284"/>
      <c r="QOX25" s="284"/>
      <c r="QOY25" s="284"/>
      <c r="QOZ25" s="284"/>
      <c r="QPA25" s="284"/>
      <c r="QPB25" s="284"/>
      <c r="QPC25" s="284"/>
      <c r="QPD25" s="284"/>
      <c r="QPE25" s="284"/>
      <c r="QPF25" s="284"/>
      <c r="QPG25" s="284"/>
      <c r="QPH25" s="284"/>
      <c r="QPI25" s="284"/>
      <c r="QPJ25" s="284"/>
      <c r="QPK25" s="284"/>
      <c r="QPL25" s="284"/>
      <c r="QPM25" s="284"/>
      <c r="QPN25" s="284"/>
      <c r="QPO25" s="284"/>
      <c r="QPP25" s="284"/>
      <c r="QPQ25" s="284"/>
      <c r="QPR25" s="284"/>
      <c r="QPS25" s="284"/>
      <c r="QPT25" s="284"/>
      <c r="QPU25" s="284"/>
      <c r="QPV25" s="284"/>
      <c r="QPW25" s="284"/>
      <c r="QPX25" s="284"/>
      <c r="QPY25" s="284"/>
      <c r="QPZ25" s="284"/>
      <c r="QQA25" s="284"/>
      <c r="QQB25" s="284"/>
      <c r="QQC25" s="284"/>
      <c r="QQD25" s="284"/>
      <c r="QQE25" s="284"/>
      <c r="QQF25" s="284"/>
      <c r="QQG25" s="284"/>
      <c r="QQH25" s="284"/>
      <c r="QQI25" s="284"/>
      <c r="QQJ25" s="284"/>
      <c r="QQK25" s="284"/>
      <c r="QQL25" s="284"/>
      <c r="QQM25" s="284"/>
      <c r="QQN25" s="284"/>
      <c r="QQO25" s="284"/>
      <c r="QQP25" s="284"/>
      <c r="QQQ25" s="284"/>
      <c r="QQR25" s="284"/>
      <c r="QQS25" s="284"/>
      <c r="QQT25" s="284"/>
      <c r="QQU25" s="284"/>
      <c r="QQV25" s="284"/>
      <c r="QQW25" s="284"/>
      <c r="QQX25" s="284"/>
      <c r="QQY25" s="284"/>
      <c r="QQZ25" s="284"/>
      <c r="QRA25" s="284"/>
      <c r="QRB25" s="284"/>
      <c r="QRC25" s="284"/>
      <c r="QRD25" s="284"/>
      <c r="QRE25" s="284"/>
      <c r="QRF25" s="284"/>
      <c r="QRG25" s="284"/>
      <c r="QRH25" s="284"/>
      <c r="QRI25" s="284"/>
      <c r="QRJ25" s="284"/>
      <c r="QRK25" s="284"/>
      <c r="QRL25" s="284"/>
      <c r="QRM25" s="284"/>
      <c r="QRN25" s="284"/>
      <c r="QRO25" s="284"/>
      <c r="QRP25" s="284"/>
      <c r="QRQ25" s="284"/>
      <c r="QRR25" s="284"/>
      <c r="QRS25" s="284"/>
      <c r="QRT25" s="284"/>
      <c r="QRU25" s="284"/>
      <c r="QRV25" s="284"/>
      <c r="QRW25" s="284"/>
      <c r="QRX25" s="284"/>
      <c r="QRY25" s="284"/>
      <c r="QRZ25" s="284"/>
      <c r="QSA25" s="284"/>
      <c r="QSB25" s="284"/>
      <c r="QSC25" s="284"/>
      <c r="QSD25" s="284"/>
      <c r="QSE25" s="284"/>
      <c r="QSF25" s="284"/>
      <c r="QSG25" s="284"/>
      <c r="QSH25" s="284"/>
      <c r="QSI25" s="284"/>
      <c r="QSJ25" s="284"/>
      <c r="QSK25" s="284"/>
      <c r="QSL25" s="284"/>
      <c r="QSM25" s="284"/>
      <c r="QSN25" s="284"/>
      <c r="QSO25" s="284"/>
      <c r="QSP25" s="284"/>
      <c r="QSQ25" s="284"/>
      <c r="QSR25" s="284"/>
      <c r="QSS25" s="284"/>
      <c r="QST25" s="284"/>
      <c r="QSU25" s="284"/>
      <c r="QSV25" s="284"/>
      <c r="QSW25" s="284"/>
      <c r="QSX25" s="284"/>
      <c r="QSY25" s="284"/>
      <c r="QSZ25" s="284"/>
      <c r="QTA25" s="284"/>
      <c r="QTB25" s="284"/>
      <c r="QTC25" s="284"/>
      <c r="QTD25" s="284"/>
      <c r="QTE25" s="284"/>
      <c r="QTF25" s="284"/>
      <c r="QTG25" s="284"/>
      <c r="QTH25" s="284"/>
      <c r="QTI25" s="284"/>
      <c r="QTJ25" s="284"/>
      <c r="QTK25" s="284"/>
      <c r="QTL25" s="284"/>
      <c r="QTM25" s="284"/>
      <c r="QTN25" s="284"/>
      <c r="QTO25" s="284"/>
      <c r="QTP25" s="284"/>
      <c r="QTQ25" s="284"/>
      <c r="QTR25" s="284"/>
      <c r="QTS25" s="284"/>
      <c r="QTT25" s="284"/>
      <c r="QTU25" s="284"/>
      <c r="QTV25" s="284"/>
      <c r="QTW25" s="284"/>
      <c r="QTX25" s="284"/>
      <c r="QTY25" s="284"/>
      <c r="QTZ25" s="284"/>
      <c r="QUA25" s="284"/>
      <c r="QUB25" s="284"/>
      <c r="QUC25" s="284"/>
      <c r="QUD25" s="284"/>
      <c r="QUE25" s="284"/>
      <c r="QUF25" s="284"/>
      <c r="QUG25" s="284"/>
      <c r="QUH25" s="284"/>
      <c r="QUI25" s="284"/>
      <c r="QUJ25" s="284"/>
      <c r="QUK25" s="284"/>
      <c r="QUL25" s="284"/>
      <c r="QUM25" s="284"/>
      <c r="QUN25" s="284"/>
      <c r="QUO25" s="284"/>
      <c r="QUP25" s="284"/>
      <c r="QUQ25" s="284"/>
      <c r="QUR25" s="284"/>
      <c r="QUS25" s="284"/>
      <c r="QUT25" s="284"/>
      <c r="QUU25" s="284"/>
      <c r="QUV25" s="284"/>
      <c r="QUW25" s="284"/>
      <c r="QUX25" s="284"/>
      <c r="QUY25" s="284"/>
      <c r="QUZ25" s="284"/>
      <c r="QVA25" s="284"/>
      <c r="QVB25" s="284"/>
      <c r="QVC25" s="284"/>
      <c r="QVD25" s="284"/>
      <c r="QVE25" s="284"/>
      <c r="QVF25" s="284"/>
      <c r="QVG25" s="284"/>
      <c r="QVH25" s="284"/>
      <c r="QVI25" s="284"/>
      <c r="QVJ25" s="284"/>
      <c r="QVK25" s="284"/>
      <c r="QVL25" s="284"/>
      <c r="QVM25" s="284"/>
      <c r="QVN25" s="284"/>
      <c r="QVO25" s="284"/>
      <c r="QVP25" s="284"/>
      <c r="QVQ25" s="284"/>
      <c r="QVR25" s="284"/>
      <c r="QVS25" s="284"/>
      <c r="QVT25" s="284"/>
      <c r="QVU25" s="284"/>
      <c r="QVV25" s="284"/>
      <c r="QVW25" s="284"/>
      <c r="QVX25" s="284"/>
      <c r="QVY25" s="284"/>
      <c r="QVZ25" s="284"/>
      <c r="QWA25" s="284"/>
      <c r="QWB25" s="284"/>
      <c r="QWC25" s="284"/>
      <c r="QWD25" s="284"/>
      <c r="QWE25" s="284"/>
      <c r="QWF25" s="284"/>
      <c r="QWG25" s="284"/>
      <c r="QWH25" s="284"/>
      <c r="QWI25" s="284"/>
      <c r="QWJ25" s="284"/>
      <c r="QWK25" s="284"/>
      <c r="QWL25" s="284"/>
      <c r="QWM25" s="284"/>
      <c r="QWN25" s="284"/>
      <c r="QWO25" s="284"/>
      <c r="QWP25" s="284"/>
      <c r="QWQ25" s="284"/>
      <c r="QWR25" s="284"/>
      <c r="QWS25" s="284"/>
      <c r="QWT25" s="284"/>
      <c r="QWU25" s="284"/>
      <c r="QWV25" s="284"/>
      <c r="QWW25" s="284"/>
      <c r="QWX25" s="284"/>
      <c r="QWY25" s="284"/>
      <c r="QWZ25" s="284"/>
      <c r="QXA25" s="284"/>
      <c r="QXB25" s="284"/>
      <c r="QXC25" s="284"/>
      <c r="QXD25" s="284"/>
      <c r="QXE25" s="284"/>
      <c r="QXF25" s="284"/>
      <c r="QXG25" s="284"/>
      <c r="QXH25" s="284"/>
      <c r="QXI25" s="284"/>
      <c r="QXJ25" s="284"/>
      <c r="QXK25" s="284"/>
      <c r="QXL25" s="284"/>
      <c r="QXM25" s="284"/>
      <c r="QXN25" s="284"/>
      <c r="QXO25" s="284"/>
      <c r="QXP25" s="284"/>
      <c r="QXQ25" s="284"/>
      <c r="QXR25" s="284"/>
      <c r="QXS25" s="284"/>
      <c r="QXT25" s="284"/>
      <c r="QXU25" s="284"/>
      <c r="QXV25" s="284"/>
      <c r="QXW25" s="284"/>
      <c r="QXX25" s="284"/>
      <c r="QXY25" s="284"/>
      <c r="QXZ25" s="284"/>
      <c r="QYA25" s="284"/>
      <c r="QYB25" s="284"/>
      <c r="QYC25" s="284"/>
      <c r="QYD25" s="284"/>
      <c r="QYE25" s="284"/>
      <c r="QYF25" s="284"/>
      <c r="QYG25" s="284"/>
      <c r="QYH25" s="284"/>
      <c r="QYI25" s="284"/>
      <c r="QYJ25" s="284"/>
      <c r="QYK25" s="284"/>
      <c r="QYL25" s="284"/>
      <c r="QYM25" s="284"/>
      <c r="QYN25" s="284"/>
      <c r="QYO25" s="284"/>
      <c r="QYP25" s="284"/>
      <c r="QYQ25" s="284"/>
      <c r="QYR25" s="284"/>
      <c r="QYS25" s="284"/>
      <c r="QYT25" s="284"/>
      <c r="QYU25" s="284"/>
      <c r="QYV25" s="284"/>
      <c r="QYW25" s="284"/>
      <c r="QYX25" s="284"/>
      <c r="QYY25" s="284"/>
      <c r="QYZ25" s="284"/>
      <c r="QZA25" s="284"/>
      <c r="QZB25" s="284"/>
      <c r="QZC25" s="284"/>
      <c r="QZD25" s="284"/>
      <c r="QZE25" s="284"/>
      <c r="QZF25" s="284"/>
      <c r="QZG25" s="284"/>
      <c r="QZH25" s="284"/>
      <c r="QZI25" s="284"/>
      <c r="QZJ25" s="284"/>
      <c r="QZK25" s="284"/>
      <c r="QZL25" s="284"/>
      <c r="QZM25" s="284"/>
      <c r="QZN25" s="284"/>
      <c r="QZO25" s="284"/>
      <c r="QZP25" s="284"/>
      <c r="QZQ25" s="284"/>
      <c r="QZR25" s="284"/>
      <c r="QZS25" s="284"/>
      <c r="QZT25" s="284"/>
      <c r="QZU25" s="284"/>
      <c r="QZV25" s="284"/>
      <c r="QZW25" s="284"/>
      <c r="QZX25" s="284"/>
      <c r="QZY25" s="284"/>
      <c r="QZZ25" s="284"/>
      <c r="RAA25" s="284"/>
      <c r="RAB25" s="284"/>
      <c r="RAC25" s="284"/>
      <c r="RAD25" s="284"/>
      <c r="RAE25" s="284"/>
      <c r="RAF25" s="284"/>
      <c r="RAG25" s="284"/>
      <c r="RAH25" s="284"/>
      <c r="RAI25" s="284"/>
      <c r="RAJ25" s="284"/>
      <c r="RAK25" s="284"/>
      <c r="RAL25" s="284"/>
      <c r="RAM25" s="284"/>
      <c r="RAN25" s="284"/>
      <c r="RAO25" s="284"/>
      <c r="RAP25" s="284"/>
      <c r="RAQ25" s="284"/>
      <c r="RAR25" s="284"/>
      <c r="RAS25" s="284"/>
      <c r="RAT25" s="284"/>
      <c r="RAU25" s="284"/>
      <c r="RAV25" s="284"/>
      <c r="RAW25" s="284"/>
      <c r="RAX25" s="284"/>
      <c r="RAY25" s="284"/>
      <c r="RAZ25" s="284"/>
      <c r="RBA25" s="284"/>
      <c r="RBB25" s="284"/>
      <c r="RBC25" s="284"/>
      <c r="RBD25" s="284"/>
      <c r="RBE25" s="284"/>
      <c r="RBF25" s="284"/>
      <c r="RBG25" s="284"/>
      <c r="RBH25" s="284"/>
      <c r="RBI25" s="284"/>
      <c r="RBJ25" s="284"/>
      <c r="RBK25" s="284"/>
      <c r="RBL25" s="284"/>
      <c r="RBM25" s="284"/>
      <c r="RBN25" s="284"/>
      <c r="RBO25" s="284"/>
      <c r="RBP25" s="284"/>
      <c r="RBQ25" s="284"/>
      <c r="RBR25" s="284"/>
      <c r="RBS25" s="284"/>
      <c r="RBT25" s="284"/>
      <c r="RBU25" s="284"/>
      <c r="RBV25" s="284"/>
      <c r="RBW25" s="284"/>
      <c r="RBX25" s="284"/>
      <c r="RBY25" s="284"/>
      <c r="RBZ25" s="284"/>
      <c r="RCA25" s="284"/>
      <c r="RCB25" s="284"/>
      <c r="RCC25" s="284"/>
      <c r="RCD25" s="284"/>
      <c r="RCE25" s="284"/>
      <c r="RCF25" s="284"/>
      <c r="RCG25" s="284"/>
      <c r="RCH25" s="284"/>
      <c r="RCI25" s="284"/>
      <c r="RCJ25" s="284"/>
      <c r="RCK25" s="284"/>
      <c r="RCL25" s="284"/>
      <c r="RCM25" s="284"/>
      <c r="RCN25" s="284"/>
      <c r="RCO25" s="284"/>
      <c r="RCP25" s="284"/>
      <c r="RCQ25" s="284"/>
      <c r="RCR25" s="284"/>
      <c r="RCS25" s="284"/>
      <c r="RCT25" s="284"/>
      <c r="RCU25" s="284"/>
      <c r="RCV25" s="284"/>
      <c r="RCW25" s="284"/>
      <c r="RCX25" s="284"/>
      <c r="RCY25" s="284"/>
      <c r="RCZ25" s="284"/>
      <c r="RDA25" s="284"/>
      <c r="RDB25" s="284"/>
      <c r="RDC25" s="284"/>
      <c r="RDD25" s="284"/>
      <c r="RDE25" s="284"/>
      <c r="RDF25" s="284"/>
      <c r="RDG25" s="284"/>
      <c r="RDH25" s="284"/>
      <c r="RDI25" s="284"/>
      <c r="RDJ25" s="284"/>
      <c r="RDK25" s="284"/>
      <c r="RDL25" s="284"/>
      <c r="RDM25" s="284"/>
      <c r="RDN25" s="284"/>
      <c r="RDO25" s="284"/>
      <c r="RDP25" s="284"/>
      <c r="RDQ25" s="284"/>
      <c r="RDR25" s="284"/>
      <c r="RDS25" s="284"/>
      <c r="RDT25" s="284"/>
      <c r="RDU25" s="284"/>
      <c r="RDV25" s="284"/>
      <c r="RDW25" s="284"/>
      <c r="RDX25" s="284"/>
      <c r="RDY25" s="284"/>
      <c r="RDZ25" s="284"/>
      <c r="REA25" s="284"/>
      <c r="REB25" s="284"/>
      <c r="REC25" s="284"/>
      <c r="RED25" s="284"/>
      <c r="REE25" s="284"/>
      <c r="REF25" s="284"/>
      <c r="REG25" s="284"/>
      <c r="REH25" s="284"/>
      <c r="REI25" s="284"/>
      <c r="REJ25" s="284"/>
      <c r="REK25" s="284"/>
      <c r="REL25" s="284"/>
      <c r="REM25" s="284"/>
      <c r="REN25" s="284"/>
      <c r="REO25" s="284"/>
      <c r="REP25" s="284"/>
      <c r="REQ25" s="284"/>
      <c r="RER25" s="284"/>
      <c r="RES25" s="284"/>
      <c r="RET25" s="284"/>
      <c r="REU25" s="284"/>
      <c r="REV25" s="284"/>
      <c r="REW25" s="284"/>
      <c r="REX25" s="284"/>
      <c r="REY25" s="284"/>
      <c r="REZ25" s="284"/>
      <c r="RFA25" s="284"/>
      <c r="RFB25" s="284"/>
      <c r="RFC25" s="284"/>
      <c r="RFD25" s="284"/>
      <c r="RFE25" s="284"/>
      <c r="RFF25" s="284"/>
      <c r="RFG25" s="284"/>
      <c r="RFH25" s="284"/>
      <c r="RFI25" s="284"/>
      <c r="RFJ25" s="284"/>
      <c r="RFK25" s="284"/>
      <c r="RFL25" s="284"/>
      <c r="RFM25" s="284"/>
      <c r="RFN25" s="284"/>
      <c r="RFO25" s="284"/>
      <c r="RFP25" s="284"/>
      <c r="RFQ25" s="284"/>
      <c r="RFR25" s="284"/>
      <c r="RFS25" s="284"/>
      <c r="RFT25" s="284"/>
      <c r="RFU25" s="284"/>
      <c r="RFV25" s="284"/>
      <c r="RFW25" s="284"/>
      <c r="RFX25" s="284"/>
      <c r="RFY25" s="284"/>
      <c r="RFZ25" s="284"/>
      <c r="RGA25" s="284"/>
      <c r="RGB25" s="284"/>
      <c r="RGC25" s="284"/>
      <c r="RGD25" s="284"/>
      <c r="RGE25" s="284"/>
      <c r="RGF25" s="284"/>
      <c r="RGG25" s="284"/>
      <c r="RGH25" s="284"/>
      <c r="RGI25" s="284"/>
      <c r="RGJ25" s="284"/>
      <c r="RGK25" s="284"/>
      <c r="RGL25" s="284"/>
      <c r="RGM25" s="284"/>
      <c r="RGN25" s="284"/>
      <c r="RGO25" s="284"/>
      <c r="RGP25" s="284"/>
      <c r="RGQ25" s="284"/>
      <c r="RGR25" s="284"/>
      <c r="RGS25" s="284"/>
      <c r="RGT25" s="284"/>
      <c r="RGU25" s="284"/>
      <c r="RGV25" s="284"/>
      <c r="RGW25" s="284"/>
      <c r="RGX25" s="284"/>
      <c r="RGY25" s="284"/>
      <c r="RGZ25" s="284"/>
      <c r="RHA25" s="284"/>
      <c r="RHB25" s="284"/>
      <c r="RHC25" s="284"/>
      <c r="RHD25" s="284"/>
      <c r="RHE25" s="284"/>
      <c r="RHF25" s="284"/>
      <c r="RHG25" s="284"/>
      <c r="RHH25" s="284"/>
      <c r="RHI25" s="284"/>
      <c r="RHJ25" s="284"/>
      <c r="RHK25" s="284"/>
      <c r="RHL25" s="284"/>
      <c r="RHM25" s="284"/>
      <c r="RHN25" s="284"/>
      <c r="RHO25" s="284"/>
      <c r="RHP25" s="284"/>
      <c r="RHQ25" s="284"/>
      <c r="RHR25" s="284"/>
      <c r="RHS25" s="284"/>
      <c r="RHT25" s="284"/>
      <c r="RHU25" s="284"/>
      <c r="RHV25" s="284"/>
      <c r="RHW25" s="284"/>
      <c r="RHX25" s="284"/>
      <c r="RHY25" s="284"/>
      <c r="RHZ25" s="284"/>
      <c r="RIA25" s="284"/>
      <c r="RIB25" s="284"/>
      <c r="RIC25" s="284"/>
      <c r="RID25" s="284"/>
      <c r="RIE25" s="284"/>
      <c r="RIF25" s="284"/>
      <c r="RIG25" s="284"/>
      <c r="RIH25" s="284"/>
      <c r="RII25" s="284"/>
      <c r="RIJ25" s="284"/>
      <c r="RIK25" s="284"/>
      <c r="RIL25" s="284"/>
      <c r="RIM25" s="284"/>
      <c r="RIN25" s="284"/>
      <c r="RIO25" s="284"/>
      <c r="RIP25" s="284"/>
      <c r="RIQ25" s="284"/>
      <c r="RIR25" s="284"/>
      <c r="RIS25" s="284"/>
      <c r="RIT25" s="284"/>
      <c r="RIU25" s="284"/>
      <c r="RIV25" s="284"/>
      <c r="RIW25" s="284"/>
      <c r="RIX25" s="284"/>
      <c r="RIY25" s="284"/>
      <c r="RIZ25" s="284"/>
      <c r="RJA25" s="284"/>
      <c r="RJB25" s="284"/>
      <c r="RJC25" s="284"/>
      <c r="RJD25" s="284"/>
      <c r="RJE25" s="284"/>
      <c r="RJF25" s="284"/>
      <c r="RJG25" s="284"/>
      <c r="RJH25" s="284"/>
      <c r="RJI25" s="284"/>
      <c r="RJJ25" s="284"/>
      <c r="RJK25" s="284"/>
      <c r="RJL25" s="284"/>
      <c r="RJM25" s="284"/>
      <c r="RJN25" s="284"/>
      <c r="RJO25" s="284"/>
      <c r="RJP25" s="284"/>
      <c r="RJQ25" s="284"/>
      <c r="RJR25" s="284"/>
      <c r="RJS25" s="284"/>
      <c r="RJT25" s="284"/>
      <c r="RJU25" s="284"/>
      <c r="RJV25" s="284"/>
      <c r="RJW25" s="284"/>
      <c r="RJX25" s="284"/>
      <c r="RJY25" s="284"/>
      <c r="RJZ25" s="284"/>
      <c r="RKA25" s="284"/>
      <c r="RKB25" s="284"/>
      <c r="RKC25" s="284"/>
      <c r="RKD25" s="284"/>
      <c r="RKE25" s="284"/>
      <c r="RKF25" s="284"/>
      <c r="RKG25" s="284"/>
      <c r="RKH25" s="284"/>
      <c r="RKI25" s="284"/>
      <c r="RKJ25" s="284"/>
      <c r="RKK25" s="284"/>
      <c r="RKL25" s="284"/>
      <c r="RKM25" s="284"/>
      <c r="RKN25" s="284"/>
      <c r="RKO25" s="284"/>
      <c r="RKP25" s="284"/>
      <c r="RKQ25" s="284"/>
      <c r="RKR25" s="284"/>
      <c r="RKS25" s="284"/>
      <c r="RKT25" s="284"/>
      <c r="RKU25" s="284"/>
      <c r="RKV25" s="284"/>
      <c r="RKW25" s="284"/>
      <c r="RKX25" s="284"/>
      <c r="RKY25" s="284"/>
      <c r="RKZ25" s="284"/>
      <c r="RLA25" s="284"/>
      <c r="RLB25" s="284"/>
      <c r="RLC25" s="284"/>
      <c r="RLD25" s="284"/>
      <c r="RLE25" s="284"/>
      <c r="RLF25" s="284"/>
      <c r="RLG25" s="284"/>
      <c r="RLH25" s="284"/>
      <c r="RLI25" s="284"/>
      <c r="RLJ25" s="284"/>
      <c r="RLK25" s="284"/>
      <c r="RLL25" s="284"/>
      <c r="RLM25" s="284"/>
      <c r="RLN25" s="284"/>
      <c r="RLO25" s="284"/>
      <c r="RLP25" s="284"/>
      <c r="RLQ25" s="284"/>
      <c r="RLR25" s="284"/>
      <c r="RLS25" s="284"/>
      <c r="RLT25" s="284"/>
      <c r="RLU25" s="284"/>
      <c r="RLV25" s="284"/>
      <c r="RLW25" s="284"/>
      <c r="RLX25" s="284"/>
      <c r="RLY25" s="284"/>
      <c r="RLZ25" s="284"/>
      <c r="RMA25" s="284"/>
      <c r="RMB25" s="284"/>
      <c r="RMC25" s="284"/>
      <c r="RMD25" s="284"/>
      <c r="RME25" s="284"/>
      <c r="RMF25" s="284"/>
      <c r="RMG25" s="284"/>
      <c r="RMH25" s="284"/>
      <c r="RMI25" s="284"/>
      <c r="RMJ25" s="284"/>
      <c r="RMK25" s="284"/>
      <c r="RML25" s="284"/>
      <c r="RMM25" s="284"/>
      <c r="RMN25" s="284"/>
      <c r="RMO25" s="284"/>
      <c r="RMP25" s="284"/>
      <c r="RMQ25" s="284"/>
      <c r="RMR25" s="284"/>
      <c r="RMS25" s="284"/>
      <c r="RMT25" s="284"/>
      <c r="RMU25" s="284"/>
      <c r="RMV25" s="284"/>
      <c r="RMW25" s="284"/>
      <c r="RMX25" s="284"/>
      <c r="RMY25" s="284"/>
      <c r="RMZ25" s="284"/>
      <c r="RNA25" s="284"/>
      <c r="RNB25" s="284"/>
      <c r="RNC25" s="284"/>
      <c r="RND25" s="284"/>
      <c r="RNE25" s="284"/>
      <c r="RNF25" s="284"/>
      <c r="RNG25" s="284"/>
      <c r="RNH25" s="284"/>
      <c r="RNI25" s="284"/>
      <c r="RNJ25" s="284"/>
      <c r="RNK25" s="284"/>
      <c r="RNL25" s="284"/>
      <c r="RNM25" s="284"/>
      <c r="RNN25" s="284"/>
      <c r="RNO25" s="284"/>
      <c r="RNP25" s="284"/>
      <c r="RNQ25" s="284"/>
      <c r="RNR25" s="284"/>
      <c r="RNS25" s="284"/>
      <c r="RNT25" s="284"/>
      <c r="RNU25" s="284"/>
      <c r="RNV25" s="284"/>
      <c r="RNW25" s="284"/>
      <c r="RNX25" s="284"/>
      <c r="RNY25" s="284"/>
      <c r="RNZ25" s="284"/>
      <c r="ROA25" s="284"/>
      <c r="ROB25" s="284"/>
      <c r="ROC25" s="284"/>
      <c r="ROD25" s="284"/>
      <c r="ROE25" s="284"/>
      <c r="ROF25" s="284"/>
      <c r="ROG25" s="284"/>
      <c r="ROH25" s="284"/>
      <c r="ROI25" s="284"/>
      <c r="ROJ25" s="284"/>
      <c r="ROK25" s="284"/>
      <c r="ROL25" s="284"/>
      <c r="ROM25" s="284"/>
      <c r="RON25" s="284"/>
      <c r="ROO25" s="284"/>
      <c r="ROP25" s="284"/>
      <c r="ROQ25" s="284"/>
      <c r="ROR25" s="284"/>
      <c r="ROS25" s="284"/>
      <c r="ROT25" s="284"/>
      <c r="ROU25" s="284"/>
      <c r="ROV25" s="284"/>
      <c r="ROW25" s="284"/>
      <c r="ROX25" s="284"/>
      <c r="ROY25" s="284"/>
      <c r="ROZ25" s="284"/>
      <c r="RPA25" s="284"/>
      <c r="RPB25" s="284"/>
      <c r="RPC25" s="284"/>
      <c r="RPD25" s="284"/>
      <c r="RPE25" s="284"/>
      <c r="RPF25" s="284"/>
      <c r="RPG25" s="284"/>
      <c r="RPH25" s="284"/>
      <c r="RPI25" s="284"/>
      <c r="RPJ25" s="284"/>
      <c r="RPK25" s="284"/>
      <c r="RPL25" s="284"/>
      <c r="RPM25" s="284"/>
      <c r="RPN25" s="284"/>
      <c r="RPO25" s="284"/>
      <c r="RPP25" s="284"/>
      <c r="RPQ25" s="284"/>
      <c r="RPR25" s="284"/>
      <c r="RPS25" s="284"/>
      <c r="RPT25" s="284"/>
      <c r="RPU25" s="284"/>
      <c r="RPV25" s="284"/>
      <c r="RPW25" s="284"/>
      <c r="RPX25" s="284"/>
      <c r="RPY25" s="284"/>
      <c r="RPZ25" s="284"/>
      <c r="RQA25" s="284"/>
      <c r="RQB25" s="284"/>
      <c r="RQC25" s="284"/>
      <c r="RQD25" s="284"/>
      <c r="RQE25" s="284"/>
      <c r="RQF25" s="284"/>
      <c r="RQG25" s="284"/>
      <c r="RQH25" s="284"/>
      <c r="RQI25" s="284"/>
      <c r="RQJ25" s="284"/>
      <c r="RQK25" s="284"/>
      <c r="RQL25" s="284"/>
      <c r="RQM25" s="284"/>
      <c r="RQN25" s="284"/>
      <c r="RQO25" s="284"/>
      <c r="RQP25" s="284"/>
      <c r="RQQ25" s="284"/>
      <c r="RQR25" s="284"/>
      <c r="RQS25" s="284"/>
      <c r="RQT25" s="284"/>
      <c r="RQU25" s="284"/>
      <c r="RQV25" s="284"/>
      <c r="RQW25" s="284"/>
      <c r="RQX25" s="284"/>
      <c r="RQY25" s="284"/>
      <c r="RQZ25" s="284"/>
      <c r="RRA25" s="284"/>
      <c r="RRB25" s="284"/>
      <c r="RRC25" s="284"/>
      <c r="RRD25" s="284"/>
      <c r="RRE25" s="284"/>
      <c r="RRF25" s="284"/>
      <c r="RRG25" s="284"/>
      <c r="RRH25" s="284"/>
      <c r="RRI25" s="284"/>
      <c r="RRJ25" s="284"/>
      <c r="RRK25" s="284"/>
      <c r="RRL25" s="284"/>
      <c r="RRM25" s="284"/>
      <c r="RRN25" s="284"/>
      <c r="RRO25" s="284"/>
      <c r="RRP25" s="284"/>
      <c r="RRQ25" s="284"/>
      <c r="RRR25" s="284"/>
      <c r="RRS25" s="284"/>
      <c r="RRT25" s="284"/>
      <c r="RRU25" s="284"/>
      <c r="RRV25" s="284"/>
      <c r="RRW25" s="284"/>
      <c r="RRX25" s="284"/>
      <c r="RRY25" s="284"/>
      <c r="RRZ25" s="284"/>
      <c r="RSA25" s="284"/>
      <c r="RSB25" s="284"/>
      <c r="RSC25" s="284"/>
      <c r="RSD25" s="284"/>
      <c r="RSE25" s="284"/>
      <c r="RSF25" s="284"/>
      <c r="RSG25" s="284"/>
      <c r="RSH25" s="284"/>
      <c r="RSI25" s="284"/>
      <c r="RSJ25" s="284"/>
      <c r="RSK25" s="284"/>
      <c r="RSL25" s="284"/>
      <c r="RSM25" s="284"/>
      <c r="RSN25" s="284"/>
      <c r="RSO25" s="284"/>
      <c r="RSP25" s="284"/>
      <c r="RSQ25" s="284"/>
      <c r="RSR25" s="284"/>
      <c r="RSS25" s="284"/>
      <c r="RST25" s="284"/>
      <c r="RSU25" s="284"/>
      <c r="RSV25" s="284"/>
      <c r="RSW25" s="284"/>
      <c r="RSX25" s="284"/>
      <c r="RSY25" s="284"/>
      <c r="RSZ25" s="284"/>
      <c r="RTA25" s="284"/>
      <c r="RTB25" s="284"/>
      <c r="RTC25" s="284"/>
      <c r="RTD25" s="284"/>
      <c r="RTE25" s="284"/>
      <c r="RTF25" s="284"/>
      <c r="RTG25" s="284"/>
      <c r="RTH25" s="284"/>
      <c r="RTI25" s="284"/>
      <c r="RTJ25" s="284"/>
      <c r="RTK25" s="284"/>
      <c r="RTL25" s="284"/>
      <c r="RTM25" s="284"/>
      <c r="RTN25" s="284"/>
      <c r="RTO25" s="284"/>
      <c r="RTP25" s="284"/>
      <c r="RTQ25" s="284"/>
      <c r="RTR25" s="284"/>
      <c r="RTS25" s="284"/>
      <c r="RTT25" s="284"/>
      <c r="RTU25" s="284"/>
      <c r="RTV25" s="284"/>
      <c r="RTW25" s="284"/>
      <c r="RTX25" s="284"/>
      <c r="RTY25" s="284"/>
      <c r="RTZ25" s="284"/>
      <c r="RUA25" s="284"/>
      <c r="RUB25" s="284"/>
      <c r="RUC25" s="284"/>
      <c r="RUD25" s="284"/>
      <c r="RUE25" s="284"/>
      <c r="RUF25" s="284"/>
      <c r="RUG25" s="284"/>
      <c r="RUH25" s="284"/>
      <c r="RUI25" s="284"/>
      <c r="RUJ25" s="284"/>
      <c r="RUK25" s="284"/>
      <c r="RUL25" s="284"/>
      <c r="RUM25" s="284"/>
      <c r="RUN25" s="284"/>
      <c r="RUO25" s="284"/>
      <c r="RUP25" s="284"/>
      <c r="RUQ25" s="284"/>
      <c r="RUR25" s="284"/>
      <c r="RUS25" s="284"/>
      <c r="RUT25" s="284"/>
      <c r="RUU25" s="284"/>
      <c r="RUV25" s="284"/>
      <c r="RUW25" s="284"/>
      <c r="RUX25" s="284"/>
      <c r="RUY25" s="284"/>
      <c r="RUZ25" s="284"/>
      <c r="RVA25" s="284"/>
      <c r="RVB25" s="284"/>
      <c r="RVC25" s="284"/>
      <c r="RVD25" s="284"/>
      <c r="RVE25" s="284"/>
      <c r="RVF25" s="284"/>
      <c r="RVG25" s="284"/>
      <c r="RVH25" s="284"/>
      <c r="RVI25" s="284"/>
      <c r="RVJ25" s="284"/>
      <c r="RVK25" s="284"/>
      <c r="RVL25" s="284"/>
      <c r="RVM25" s="284"/>
      <c r="RVN25" s="284"/>
      <c r="RVO25" s="284"/>
      <c r="RVP25" s="284"/>
      <c r="RVQ25" s="284"/>
      <c r="RVR25" s="284"/>
      <c r="RVS25" s="284"/>
      <c r="RVT25" s="284"/>
      <c r="RVU25" s="284"/>
      <c r="RVV25" s="284"/>
      <c r="RVW25" s="284"/>
      <c r="RVX25" s="284"/>
      <c r="RVY25" s="284"/>
      <c r="RVZ25" s="284"/>
      <c r="RWA25" s="284"/>
      <c r="RWB25" s="284"/>
      <c r="RWC25" s="284"/>
      <c r="RWD25" s="284"/>
      <c r="RWE25" s="284"/>
      <c r="RWF25" s="284"/>
      <c r="RWG25" s="284"/>
      <c r="RWH25" s="284"/>
      <c r="RWI25" s="284"/>
      <c r="RWJ25" s="284"/>
      <c r="RWK25" s="284"/>
      <c r="RWL25" s="284"/>
      <c r="RWM25" s="284"/>
      <c r="RWN25" s="284"/>
      <c r="RWO25" s="284"/>
      <c r="RWP25" s="284"/>
      <c r="RWQ25" s="284"/>
      <c r="RWR25" s="284"/>
      <c r="RWS25" s="284"/>
      <c r="RWT25" s="284"/>
      <c r="RWU25" s="284"/>
      <c r="RWV25" s="284"/>
      <c r="RWW25" s="284"/>
      <c r="RWX25" s="284"/>
      <c r="RWY25" s="284"/>
      <c r="RWZ25" s="284"/>
      <c r="RXA25" s="284"/>
      <c r="RXB25" s="284"/>
      <c r="RXC25" s="284"/>
      <c r="RXD25" s="284"/>
      <c r="RXE25" s="284"/>
      <c r="RXF25" s="284"/>
      <c r="RXG25" s="284"/>
      <c r="RXH25" s="284"/>
      <c r="RXI25" s="284"/>
      <c r="RXJ25" s="284"/>
      <c r="RXK25" s="284"/>
      <c r="RXL25" s="284"/>
      <c r="RXM25" s="284"/>
      <c r="RXN25" s="284"/>
      <c r="RXO25" s="284"/>
      <c r="RXP25" s="284"/>
      <c r="RXQ25" s="284"/>
      <c r="RXR25" s="284"/>
      <c r="RXS25" s="284"/>
      <c r="RXT25" s="284"/>
      <c r="RXU25" s="284"/>
      <c r="RXV25" s="284"/>
      <c r="RXW25" s="284"/>
      <c r="RXX25" s="284"/>
      <c r="RXY25" s="284"/>
      <c r="RXZ25" s="284"/>
      <c r="RYA25" s="284"/>
      <c r="RYB25" s="284"/>
      <c r="RYC25" s="284"/>
      <c r="RYD25" s="284"/>
      <c r="RYE25" s="284"/>
      <c r="RYF25" s="284"/>
      <c r="RYG25" s="284"/>
      <c r="RYH25" s="284"/>
      <c r="RYI25" s="284"/>
      <c r="RYJ25" s="284"/>
      <c r="RYK25" s="284"/>
      <c r="RYL25" s="284"/>
      <c r="RYM25" s="284"/>
      <c r="RYN25" s="284"/>
      <c r="RYO25" s="284"/>
      <c r="RYP25" s="284"/>
      <c r="RYQ25" s="284"/>
      <c r="RYR25" s="284"/>
      <c r="RYS25" s="284"/>
      <c r="RYT25" s="284"/>
      <c r="RYU25" s="284"/>
      <c r="RYV25" s="284"/>
      <c r="RYW25" s="284"/>
      <c r="RYX25" s="284"/>
      <c r="RYY25" s="284"/>
      <c r="RYZ25" s="284"/>
      <c r="RZA25" s="284"/>
      <c r="RZB25" s="284"/>
      <c r="RZC25" s="284"/>
      <c r="RZD25" s="284"/>
      <c r="RZE25" s="284"/>
      <c r="RZF25" s="284"/>
      <c r="RZG25" s="284"/>
      <c r="RZH25" s="284"/>
      <c r="RZI25" s="284"/>
      <c r="RZJ25" s="284"/>
      <c r="RZK25" s="284"/>
      <c r="RZL25" s="284"/>
      <c r="RZM25" s="284"/>
      <c r="RZN25" s="284"/>
      <c r="RZO25" s="284"/>
      <c r="RZP25" s="284"/>
      <c r="RZQ25" s="284"/>
      <c r="RZR25" s="284"/>
      <c r="RZS25" s="284"/>
      <c r="RZT25" s="284"/>
      <c r="RZU25" s="284"/>
      <c r="RZV25" s="284"/>
      <c r="RZW25" s="284"/>
      <c r="RZX25" s="284"/>
      <c r="RZY25" s="284"/>
      <c r="RZZ25" s="284"/>
      <c r="SAA25" s="284"/>
      <c r="SAB25" s="284"/>
      <c r="SAC25" s="284"/>
      <c r="SAD25" s="284"/>
      <c r="SAE25" s="284"/>
      <c r="SAF25" s="284"/>
      <c r="SAG25" s="284"/>
      <c r="SAH25" s="284"/>
      <c r="SAI25" s="284"/>
      <c r="SAJ25" s="284"/>
      <c r="SAK25" s="284"/>
      <c r="SAL25" s="284"/>
      <c r="SAM25" s="284"/>
      <c r="SAN25" s="284"/>
      <c r="SAO25" s="284"/>
      <c r="SAP25" s="284"/>
      <c r="SAQ25" s="284"/>
      <c r="SAR25" s="284"/>
      <c r="SAS25" s="284"/>
      <c r="SAT25" s="284"/>
      <c r="SAU25" s="284"/>
      <c r="SAV25" s="284"/>
      <c r="SAW25" s="284"/>
      <c r="SAX25" s="284"/>
      <c r="SAY25" s="284"/>
      <c r="SAZ25" s="284"/>
      <c r="SBA25" s="284"/>
      <c r="SBB25" s="284"/>
      <c r="SBC25" s="284"/>
      <c r="SBD25" s="284"/>
      <c r="SBE25" s="284"/>
      <c r="SBF25" s="284"/>
      <c r="SBG25" s="284"/>
      <c r="SBH25" s="284"/>
      <c r="SBI25" s="284"/>
      <c r="SBJ25" s="284"/>
      <c r="SBK25" s="284"/>
      <c r="SBL25" s="284"/>
      <c r="SBM25" s="284"/>
      <c r="SBN25" s="284"/>
      <c r="SBO25" s="284"/>
      <c r="SBP25" s="284"/>
      <c r="SBQ25" s="284"/>
      <c r="SBR25" s="284"/>
      <c r="SBS25" s="284"/>
      <c r="SBT25" s="284"/>
      <c r="SBU25" s="284"/>
      <c r="SBV25" s="284"/>
      <c r="SBW25" s="284"/>
      <c r="SBX25" s="284"/>
      <c r="SBY25" s="284"/>
      <c r="SBZ25" s="284"/>
      <c r="SCA25" s="284"/>
      <c r="SCB25" s="284"/>
      <c r="SCC25" s="284"/>
      <c r="SCD25" s="284"/>
      <c r="SCE25" s="284"/>
      <c r="SCF25" s="284"/>
      <c r="SCG25" s="284"/>
      <c r="SCH25" s="284"/>
      <c r="SCI25" s="284"/>
      <c r="SCJ25" s="284"/>
      <c r="SCK25" s="284"/>
      <c r="SCL25" s="284"/>
      <c r="SCM25" s="284"/>
      <c r="SCN25" s="284"/>
      <c r="SCO25" s="284"/>
      <c r="SCP25" s="284"/>
      <c r="SCQ25" s="284"/>
      <c r="SCR25" s="284"/>
      <c r="SCS25" s="284"/>
      <c r="SCT25" s="284"/>
      <c r="SCU25" s="284"/>
      <c r="SCV25" s="284"/>
      <c r="SCW25" s="284"/>
      <c r="SCX25" s="284"/>
      <c r="SCY25" s="284"/>
      <c r="SCZ25" s="284"/>
      <c r="SDA25" s="284"/>
      <c r="SDB25" s="284"/>
      <c r="SDC25" s="284"/>
      <c r="SDD25" s="284"/>
      <c r="SDE25" s="284"/>
      <c r="SDF25" s="284"/>
      <c r="SDG25" s="284"/>
      <c r="SDH25" s="284"/>
      <c r="SDI25" s="284"/>
      <c r="SDJ25" s="284"/>
      <c r="SDK25" s="284"/>
      <c r="SDL25" s="284"/>
      <c r="SDM25" s="284"/>
      <c r="SDN25" s="284"/>
      <c r="SDO25" s="284"/>
      <c r="SDP25" s="284"/>
      <c r="SDQ25" s="284"/>
      <c r="SDR25" s="284"/>
      <c r="SDS25" s="284"/>
      <c r="SDT25" s="284"/>
      <c r="SDU25" s="284"/>
      <c r="SDV25" s="284"/>
      <c r="SDW25" s="284"/>
      <c r="SDX25" s="284"/>
      <c r="SDY25" s="284"/>
      <c r="SDZ25" s="284"/>
      <c r="SEA25" s="284"/>
      <c r="SEB25" s="284"/>
      <c r="SEC25" s="284"/>
      <c r="SED25" s="284"/>
      <c r="SEE25" s="284"/>
      <c r="SEF25" s="284"/>
      <c r="SEG25" s="284"/>
      <c r="SEH25" s="284"/>
      <c r="SEI25" s="284"/>
      <c r="SEJ25" s="284"/>
      <c r="SEK25" s="284"/>
      <c r="SEL25" s="284"/>
      <c r="SEM25" s="284"/>
      <c r="SEN25" s="284"/>
      <c r="SEO25" s="284"/>
      <c r="SEP25" s="284"/>
      <c r="SEQ25" s="284"/>
      <c r="SER25" s="284"/>
      <c r="SES25" s="284"/>
      <c r="SET25" s="284"/>
      <c r="SEU25" s="284"/>
      <c r="SEV25" s="284"/>
      <c r="SEW25" s="284"/>
      <c r="SEX25" s="284"/>
      <c r="SEY25" s="284"/>
      <c r="SEZ25" s="284"/>
      <c r="SFA25" s="284"/>
      <c r="SFB25" s="284"/>
      <c r="SFC25" s="284"/>
      <c r="SFD25" s="284"/>
      <c r="SFE25" s="284"/>
      <c r="SFF25" s="284"/>
      <c r="SFG25" s="284"/>
      <c r="SFH25" s="284"/>
      <c r="SFI25" s="284"/>
      <c r="SFJ25" s="284"/>
      <c r="SFK25" s="284"/>
      <c r="SFL25" s="284"/>
      <c r="SFM25" s="284"/>
      <c r="SFN25" s="284"/>
      <c r="SFO25" s="284"/>
      <c r="SFP25" s="284"/>
      <c r="SFQ25" s="284"/>
      <c r="SFR25" s="284"/>
      <c r="SFS25" s="284"/>
      <c r="SFT25" s="284"/>
      <c r="SFU25" s="284"/>
      <c r="SFV25" s="284"/>
      <c r="SFW25" s="284"/>
      <c r="SFX25" s="284"/>
      <c r="SFY25" s="284"/>
      <c r="SFZ25" s="284"/>
      <c r="SGA25" s="284"/>
      <c r="SGB25" s="284"/>
      <c r="SGC25" s="284"/>
      <c r="SGD25" s="284"/>
      <c r="SGE25" s="284"/>
      <c r="SGF25" s="284"/>
      <c r="SGG25" s="284"/>
      <c r="SGH25" s="284"/>
      <c r="SGI25" s="284"/>
      <c r="SGJ25" s="284"/>
      <c r="SGK25" s="284"/>
      <c r="SGL25" s="284"/>
      <c r="SGM25" s="284"/>
      <c r="SGN25" s="284"/>
      <c r="SGO25" s="284"/>
      <c r="SGP25" s="284"/>
      <c r="SGQ25" s="284"/>
      <c r="SGR25" s="284"/>
      <c r="SGS25" s="284"/>
      <c r="SGT25" s="284"/>
      <c r="SGU25" s="284"/>
      <c r="SGV25" s="284"/>
      <c r="SGW25" s="284"/>
      <c r="SGX25" s="284"/>
      <c r="SGY25" s="284"/>
      <c r="SGZ25" s="284"/>
      <c r="SHA25" s="284"/>
      <c r="SHB25" s="284"/>
      <c r="SHC25" s="284"/>
      <c r="SHD25" s="284"/>
      <c r="SHE25" s="284"/>
      <c r="SHF25" s="284"/>
      <c r="SHG25" s="284"/>
      <c r="SHH25" s="284"/>
      <c r="SHI25" s="284"/>
      <c r="SHJ25" s="284"/>
      <c r="SHK25" s="284"/>
      <c r="SHL25" s="284"/>
      <c r="SHM25" s="284"/>
      <c r="SHN25" s="284"/>
      <c r="SHO25" s="284"/>
      <c r="SHP25" s="284"/>
      <c r="SHQ25" s="284"/>
      <c r="SHR25" s="284"/>
      <c r="SHS25" s="284"/>
      <c r="SHT25" s="284"/>
      <c r="SHU25" s="284"/>
      <c r="SHV25" s="284"/>
      <c r="SHW25" s="284"/>
      <c r="SHX25" s="284"/>
      <c r="SHY25" s="284"/>
      <c r="SHZ25" s="284"/>
      <c r="SIA25" s="284"/>
      <c r="SIB25" s="284"/>
      <c r="SIC25" s="284"/>
      <c r="SID25" s="284"/>
      <c r="SIE25" s="284"/>
      <c r="SIF25" s="284"/>
      <c r="SIG25" s="284"/>
      <c r="SIH25" s="284"/>
      <c r="SII25" s="284"/>
      <c r="SIJ25" s="284"/>
      <c r="SIK25" s="284"/>
      <c r="SIL25" s="284"/>
      <c r="SIM25" s="284"/>
      <c r="SIN25" s="284"/>
      <c r="SIO25" s="284"/>
      <c r="SIP25" s="284"/>
      <c r="SIQ25" s="284"/>
      <c r="SIR25" s="284"/>
      <c r="SIS25" s="284"/>
      <c r="SIT25" s="284"/>
      <c r="SIU25" s="284"/>
      <c r="SIV25" s="284"/>
      <c r="SIW25" s="284"/>
      <c r="SIX25" s="284"/>
      <c r="SIY25" s="284"/>
      <c r="SIZ25" s="284"/>
      <c r="SJA25" s="284"/>
      <c r="SJB25" s="284"/>
      <c r="SJC25" s="284"/>
      <c r="SJD25" s="284"/>
      <c r="SJE25" s="284"/>
      <c r="SJF25" s="284"/>
      <c r="SJG25" s="284"/>
      <c r="SJH25" s="284"/>
      <c r="SJI25" s="284"/>
      <c r="SJJ25" s="284"/>
      <c r="SJK25" s="284"/>
      <c r="SJL25" s="284"/>
      <c r="SJM25" s="284"/>
      <c r="SJN25" s="284"/>
      <c r="SJO25" s="284"/>
      <c r="SJP25" s="284"/>
      <c r="SJQ25" s="284"/>
      <c r="SJR25" s="284"/>
      <c r="SJS25" s="284"/>
      <c r="SJT25" s="284"/>
      <c r="SJU25" s="284"/>
      <c r="SJV25" s="284"/>
      <c r="SJW25" s="284"/>
      <c r="SJX25" s="284"/>
      <c r="SJY25" s="284"/>
      <c r="SJZ25" s="284"/>
      <c r="SKA25" s="284"/>
      <c r="SKB25" s="284"/>
      <c r="SKC25" s="284"/>
      <c r="SKD25" s="284"/>
      <c r="SKE25" s="284"/>
      <c r="SKF25" s="284"/>
      <c r="SKG25" s="284"/>
      <c r="SKH25" s="284"/>
      <c r="SKI25" s="284"/>
      <c r="SKJ25" s="284"/>
      <c r="SKK25" s="284"/>
      <c r="SKL25" s="284"/>
      <c r="SKM25" s="284"/>
      <c r="SKN25" s="284"/>
      <c r="SKO25" s="284"/>
      <c r="SKP25" s="284"/>
      <c r="SKQ25" s="284"/>
      <c r="SKR25" s="284"/>
      <c r="SKS25" s="284"/>
      <c r="SKT25" s="284"/>
      <c r="SKU25" s="284"/>
      <c r="SKV25" s="284"/>
      <c r="SKW25" s="284"/>
      <c r="SKX25" s="284"/>
      <c r="SKY25" s="284"/>
      <c r="SKZ25" s="284"/>
      <c r="SLA25" s="284"/>
      <c r="SLB25" s="284"/>
      <c r="SLC25" s="284"/>
      <c r="SLD25" s="284"/>
      <c r="SLE25" s="284"/>
      <c r="SLF25" s="284"/>
      <c r="SLG25" s="284"/>
      <c r="SLH25" s="284"/>
      <c r="SLI25" s="284"/>
      <c r="SLJ25" s="284"/>
      <c r="SLK25" s="284"/>
      <c r="SLL25" s="284"/>
      <c r="SLM25" s="284"/>
      <c r="SLN25" s="284"/>
      <c r="SLO25" s="284"/>
      <c r="SLP25" s="284"/>
      <c r="SLQ25" s="284"/>
      <c r="SLR25" s="284"/>
      <c r="SLS25" s="284"/>
      <c r="SLT25" s="284"/>
      <c r="SLU25" s="284"/>
      <c r="SLV25" s="284"/>
      <c r="SLW25" s="284"/>
      <c r="SLX25" s="284"/>
      <c r="SLY25" s="284"/>
      <c r="SLZ25" s="284"/>
      <c r="SMA25" s="284"/>
      <c r="SMB25" s="284"/>
      <c r="SMC25" s="284"/>
      <c r="SMD25" s="284"/>
      <c r="SME25" s="284"/>
      <c r="SMF25" s="284"/>
      <c r="SMG25" s="284"/>
      <c r="SMH25" s="284"/>
      <c r="SMI25" s="284"/>
      <c r="SMJ25" s="284"/>
      <c r="SMK25" s="284"/>
      <c r="SML25" s="284"/>
      <c r="SMM25" s="284"/>
      <c r="SMN25" s="284"/>
      <c r="SMO25" s="284"/>
      <c r="SMP25" s="284"/>
      <c r="SMQ25" s="284"/>
      <c r="SMR25" s="284"/>
      <c r="SMS25" s="284"/>
      <c r="SMT25" s="284"/>
      <c r="SMU25" s="284"/>
      <c r="SMV25" s="284"/>
      <c r="SMW25" s="284"/>
      <c r="SMX25" s="284"/>
      <c r="SMY25" s="284"/>
      <c r="SMZ25" s="284"/>
      <c r="SNA25" s="284"/>
      <c r="SNB25" s="284"/>
      <c r="SNC25" s="284"/>
      <c r="SND25" s="284"/>
      <c r="SNE25" s="284"/>
      <c r="SNF25" s="284"/>
      <c r="SNG25" s="284"/>
      <c r="SNH25" s="284"/>
      <c r="SNI25" s="284"/>
      <c r="SNJ25" s="284"/>
      <c r="SNK25" s="284"/>
      <c r="SNL25" s="284"/>
      <c r="SNM25" s="284"/>
      <c r="SNN25" s="284"/>
      <c r="SNO25" s="284"/>
      <c r="SNP25" s="284"/>
      <c r="SNQ25" s="284"/>
      <c r="SNR25" s="284"/>
      <c r="SNS25" s="284"/>
      <c r="SNT25" s="284"/>
      <c r="SNU25" s="284"/>
      <c r="SNV25" s="284"/>
      <c r="SNW25" s="284"/>
      <c r="SNX25" s="284"/>
      <c r="SNY25" s="284"/>
      <c r="SNZ25" s="284"/>
      <c r="SOA25" s="284"/>
      <c r="SOB25" s="284"/>
      <c r="SOC25" s="284"/>
      <c r="SOD25" s="284"/>
      <c r="SOE25" s="284"/>
      <c r="SOF25" s="284"/>
      <c r="SOG25" s="284"/>
      <c r="SOH25" s="284"/>
      <c r="SOI25" s="284"/>
      <c r="SOJ25" s="284"/>
      <c r="SOK25" s="284"/>
      <c r="SOL25" s="284"/>
      <c r="SOM25" s="284"/>
      <c r="SON25" s="284"/>
      <c r="SOO25" s="284"/>
      <c r="SOP25" s="284"/>
      <c r="SOQ25" s="284"/>
      <c r="SOR25" s="284"/>
      <c r="SOS25" s="284"/>
      <c r="SOT25" s="284"/>
      <c r="SOU25" s="284"/>
      <c r="SOV25" s="284"/>
      <c r="SOW25" s="284"/>
      <c r="SOX25" s="284"/>
      <c r="SOY25" s="284"/>
      <c r="SOZ25" s="284"/>
      <c r="SPA25" s="284"/>
      <c r="SPB25" s="284"/>
      <c r="SPC25" s="284"/>
      <c r="SPD25" s="284"/>
      <c r="SPE25" s="284"/>
      <c r="SPF25" s="284"/>
      <c r="SPG25" s="284"/>
      <c r="SPH25" s="284"/>
      <c r="SPI25" s="284"/>
      <c r="SPJ25" s="284"/>
      <c r="SPK25" s="284"/>
      <c r="SPL25" s="284"/>
      <c r="SPM25" s="284"/>
      <c r="SPN25" s="284"/>
      <c r="SPO25" s="284"/>
      <c r="SPP25" s="284"/>
      <c r="SPQ25" s="284"/>
      <c r="SPR25" s="284"/>
      <c r="SPS25" s="284"/>
      <c r="SPT25" s="284"/>
      <c r="SPU25" s="284"/>
      <c r="SPV25" s="284"/>
      <c r="SPW25" s="284"/>
      <c r="SPX25" s="284"/>
      <c r="SPY25" s="284"/>
      <c r="SPZ25" s="284"/>
      <c r="SQA25" s="284"/>
      <c r="SQB25" s="284"/>
      <c r="SQC25" s="284"/>
      <c r="SQD25" s="284"/>
      <c r="SQE25" s="284"/>
      <c r="SQF25" s="284"/>
      <c r="SQG25" s="284"/>
      <c r="SQH25" s="284"/>
      <c r="SQI25" s="284"/>
      <c r="SQJ25" s="284"/>
      <c r="SQK25" s="284"/>
      <c r="SQL25" s="284"/>
      <c r="SQM25" s="284"/>
      <c r="SQN25" s="284"/>
      <c r="SQO25" s="284"/>
      <c r="SQP25" s="284"/>
      <c r="SQQ25" s="284"/>
      <c r="SQR25" s="284"/>
      <c r="SQS25" s="284"/>
      <c r="SQT25" s="284"/>
      <c r="SQU25" s="284"/>
      <c r="SQV25" s="284"/>
      <c r="SQW25" s="284"/>
      <c r="SQX25" s="284"/>
      <c r="SQY25" s="284"/>
      <c r="SQZ25" s="284"/>
      <c r="SRA25" s="284"/>
      <c r="SRB25" s="284"/>
      <c r="SRC25" s="284"/>
      <c r="SRD25" s="284"/>
      <c r="SRE25" s="284"/>
      <c r="SRF25" s="284"/>
      <c r="SRG25" s="284"/>
      <c r="SRH25" s="284"/>
      <c r="SRI25" s="284"/>
      <c r="SRJ25" s="284"/>
      <c r="SRK25" s="284"/>
      <c r="SRL25" s="284"/>
      <c r="SRM25" s="284"/>
      <c r="SRN25" s="284"/>
      <c r="SRO25" s="284"/>
      <c r="SRP25" s="284"/>
      <c r="SRQ25" s="284"/>
      <c r="SRR25" s="284"/>
      <c r="SRS25" s="284"/>
      <c r="SRT25" s="284"/>
      <c r="SRU25" s="284"/>
      <c r="SRV25" s="284"/>
      <c r="SRW25" s="284"/>
      <c r="SRX25" s="284"/>
      <c r="SRY25" s="284"/>
      <c r="SRZ25" s="284"/>
      <c r="SSA25" s="284"/>
      <c r="SSB25" s="284"/>
      <c r="SSC25" s="284"/>
      <c r="SSD25" s="284"/>
      <c r="SSE25" s="284"/>
      <c r="SSF25" s="284"/>
      <c r="SSG25" s="284"/>
      <c r="SSH25" s="284"/>
      <c r="SSI25" s="284"/>
      <c r="SSJ25" s="284"/>
      <c r="SSK25" s="284"/>
      <c r="SSL25" s="284"/>
      <c r="SSM25" s="284"/>
      <c r="SSN25" s="284"/>
      <c r="SSO25" s="284"/>
      <c r="SSP25" s="284"/>
      <c r="SSQ25" s="284"/>
      <c r="SSR25" s="284"/>
      <c r="SSS25" s="284"/>
      <c r="SST25" s="284"/>
      <c r="SSU25" s="284"/>
      <c r="SSV25" s="284"/>
      <c r="SSW25" s="284"/>
      <c r="SSX25" s="284"/>
      <c r="SSY25" s="284"/>
      <c r="SSZ25" s="284"/>
      <c r="STA25" s="284"/>
      <c r="STB25" s="284"/>
      <c r="STC25" s="284"/>
      <c r="STD25" s="284"/>
      <c r="STE25" s="284"/>
      <c r="STF25" s="284"/>
      <c r="STG25" s="284"/>
      <c r="STH25" s="284"/>
      <c r="STI25" s="284"/>
      <c r="STJ25" s="284"/>
      <c r="STK25" s="284"/>
      <c r="STL25" s="284"/>
      <c r="STM25" s="284"/>
      <c r="STN25" s="284"/>
      <c r="STO25" s="284"/>
      <c r="STP25" s="284"/>
      <c r="STQ25" s="284"/>
      <c r="STR25" s="284"/>
      <c r="STS25" s="284"/>
      <c r="STT25" s="284"/>
      <c r="STU25" s="284"/>
      <c r="STV25" s="284"/>
      <c r="STW25" s="284"/>
      <c r="STX25" s="284"/>
      <c r="STY25" s="284"/>
      <c r="STZ25" s="284"/>
      <c r="SUA25" s="284"/>
      <c r="SUB25" s="284"/>
      <c r="SUC25" s="284"/>
      <c r="SUD25" s="284"/>
      <c r="SUE25" s="284"/>
      <c r="SUF25" s="284"/>
      <c r="SUG25" s="284"/>
      <c r="SUH25" s="284"/>
      <c r="SUI25" s="284"/>
      <c r="SUJ25" s="284"/>
      <c r="SUK25" s="284"/>
      <c r="SUL25" s="284"/>
      <c r="SUM25" s="284"/>
      <c r="SUN25" s="284"/>
      <c r="SUO25" s="284"/>
      <c r="SUP25" s="284"/>
      <c r="SUQ25" s="284"/>
      <c r="SUR25" s="284"/>
      <c r="SUS25" s="284"/>
      <c r="SUT25" s="284"/>
      <c r="SUU25" s="284"/>
      <c r="SUV25" s="284"/>
      <c r="SUW25" s="284"/>
      <c r="SUX25" s="284"/>
      <c r="SUY25" s="284"/>
      <c r="SUZ25" s="284"/>
      <c r="SVA25" s="284"/>
      <c r="SVB25" s="284"/>
      <c r="SVC25" s="284"/>
      <c r="SVD25" s="284"/>
      <c r="SVE25" s="284"/>
      <c r="SVF25" s="284"/>
      <c r="SVG25" s="284"/>
      <c r="SVH25" s="284"/>
      <c r="SVI25" s="284"/>
      <c r="SVJ25" s="284"/>
      <c r="SVK25" s="284"/>
      <c r="SVL25" s="284"/>
      <c r="SVM25" s="284"/>
      <c r="SVN25" s="284"/>
      <c r="SVO25" s="284"/>
      <c r="SVP25" s="284"/>
      <c r="SVQ25" s="284"/>
      <c r="SVR25" s="284"/>
      <c r="SVS25" s="284"/>
      <c r="SVT25" s="284"/>
      <c r="SVU25" s="284"/>
      <c r="SVV25" s="284"/>
      <c r="SVW25" s="284"/>
      <c r="SVX25" s="284"/>
      <c r="SVY25" s="284"/>
      <c r="SVZ25" s="284"/>
      <c r="SWA25" s="284"/>
      <c r="SWB25" s="284"/>
      <c r="SWC25" s="284"/>
      <c r="SWD25" s="284"/>
      <c r="SWE25" s="284"/>
      <c r="SWF25" s="284"/>
      <c r="SWG25" s="284"/>
      <c r="SWH25" s="284"/>
      <c r="SWI25" s="284"/>
      <c r="SWJ25" s="284"/>
      <c r="SWK25" s="284"/>
      <c r="SWL25" s="284"/>
      <c r="SWM25" s="284"/>
      <c r="SWN25" s="284"/>
      <c r="SWO25" s="284"/>
      <c r="SWP25" s="284"/>
      <c r="SWQ25" s="284"/>
      <c r="SWR25" s="284"/>
      <c r="SWS25" s="284"/>
      <c r="SWT25" s="284"/>
      <c r="SWU25" s="284"/>
      <c r="SWV25" s="284"/>
      <c r="SWW25" s="284"/>
      <c r="SWX25" s="284"/>
      <c r="SWY25" s="284"/>
      <c r="SWZ25" s="284"/>
      <c r="SXA25" s="284"/>
      <c r="SXB25" s="284"/>
      <c r="SXC25" s="284"/>
      <c r="SXD25" s="284"/>
      <c r="SXE25" s="284"/>
      <c r="SXF25" s="284"/>
      <c r="SXG25" s="284"/>
      <c r="SXH25" s="284"/>
      <c r="SXI25" s="284"/>
      <c r="SXJ25" s="284"/>
      <c r="SXK25" s="284"/>
      <c r="SXL25" s="284"/>
      <c r="SXM25" s="284"/>
      <c r="SXN25" s="284"/>
      <c r="SXO25" s="284"/>
      <c r="SXP25" s="284"/>
      <c r="SXQ25" s="284"/>
      <c r="SXR25" s="284"/>
      <c r="SXS25" s="284"/>
      <c r="SXT25" s="284"/>
      <c r="SXU25" s="284"/>
      <c r="SXV25" s="284"/>
      <c r="SXW25" s="284"/>
      <c r="SXX25" s="284"/>
      <c r="SXY25" s="284"/>
      <c r="SXZ25" s="284"/>
      <c r="SYA25" s="284"/>
      <c r="SYB25" s="284"/>
      <c r="SYC25" s="284"/>
      <c r="SYD25" s="284"/>
      <c r="SYE25" s="284"/>
      <c r="SYF25" s="284"/>
      <c r="SYG25" s="284"/>
      <c r="SYH25" s="284"/>
      <c r="SYI25" s="284"/>
      <c r="SYJ25" s="284"/>
      <c r="SYK25" s="284"/>
      <c r="SYL25" s="284"/>
      <c r="SYM25" s="284"/>
      <c r="SYN25" s="284"/>
      <c r="SYO25" s="284"/>
      <c r="SYP25" s="284"/>
      <c r="SYQ25" s="284"/>
      <c r="SYR25" s="284"/>
      <c r="SYS25" s="284"/>
      <c r="SYT25" s="284"/>
      <c r="SYU25" s="284"/>
      <c r="SYV25" s="284"/>
      <c r="SYW25" s="284"/>
      <c r="SYX25" s="284"/>
      <c r="SYY25" s="284"/>
      <c r="SYZ25" s="284"/>
      <c r="SZA25" s="284"/>
      <c r="SZB25" s="284"/>
      <c r="SZC25" s="284"/>
      <c r="SZD25" s="284"/>
      <c r="SZE25" s="284"/>
      <c r="SZF25" s="284"/>
      <c r="SZG25" s="284"/>
      <c r="SZH25" s="284"/>
      <c r="SZI25" s="284"/>
      <c r="SZJ25" s="284"/>
      <c r="SZK25" s="284"/>
      <c r="SZL25" s="284"/>
      <c r="SZM25" s="284"/>
      <c r="SZN25" s="284"/>
      <c r="SZO25" s="284"/>
      <c r="SZP25" s="284"/>
      <c r="SZQ25" s="284"/>
      <c r="SZR25" s="284"/>
      <c r="SZS25" s="284"/>
      <c r="SZT25" s="284"/>
      <c r="SZU25" s="284"/>
      <c r="SZV25" s="284"/>
      <c r="SZW25" s="284"/>
      <c r="SZX25" s="284"/>
      <c r="SZY25" s="284"/>
      <c r="SZZ25" s="284"/>
      <c r="TAA25" s="284"/>
      <c r="TAB25" s="284"/>
      <c r="TAC25" s="284"/>
      <c r="TAD25" s="284"/>
      <c r="TAE25" s="284"/>
      <c r="TAF25" s="284"/>
      <c r="TAG25" s="284"/>
      <c r="TAH25" s="284"/>
      <c r="TAI25" s="284"/>
      <c r="TAJ25" s="284"/>
      <c r="TAK25" s="284"/>
      <c r="TAL25" s="284"/>
      <c r="TAM25" s="284"/>
      <c r="TAN25" s="284"/>
      <c r="TAO25" s="284"/>
      <c r="TAP25" s="284"/>
      <c r="TAQ25" s="284"/>
      <c r="TAR25" s="284"/>
      <c r="TAS25" s="284"/>
      <c r="TAT25" s="284"/>
      <c r="TAU25" s="284"/>
      <c r="TAV25" s="284"/>
      <c r="TAW25" s="284"/>
      <c r="TAX25" s="284"/>
      <c r="TAY25" s="284"/>
      <c r="TAZ25" s="284"/>
      <c r="TBA25" s="284"/>
      <c r="TBB25" s="284"/>
      <c r="TBC25" s="284"/>
      <c r="TBD25" s="284"/>
      <c r="TBE25" s="284"/>
      <c r="TBF25" s="284"/>
      <c r="TBG25" s="284"/>
      <c r="TBH25" s="284"/>
      <c r="TBI25" s="284"/>
      <c r="TBJ25" s="284"/>
      <c r="TBK25" s="284"/>
      <c r="TBL25" s="284"/>
      <c r="TBM25" s="284"/>
      <c r="TBN25" s="284"/>
      <c r="TBO25" s="284"/>
      <c r="TBP25" s="284"/>
      <c r="TBQ25" s="284"/>
      <c r="TBR25" s="284"/>
      <c r="TBS25" s="284"/>
      <c r="TBT25" s="284"/>
      <c r="TBU25" s="284"/>
      <c r="TBV25" s="284"/>
      <c r="TBW25" s="284"/>
      <c r="TBX25" s="284"/>
      <c r="TBY25" s="284"/>
      <c r="TBZ25" s="284"/>
      <c r="TCA25" s="284"/>
      <c r="TCB25" s="284"/>
      <c r="TCC25" s="284"/>
      <c r="TCD25" s="284"/>
      <c r="TCE25" s="284"/>
      <c r="TCF25" s="284"/>
      <c r="TCG25" s="284"/>
      <c r="TCH25" s="284"/>
      <c r="TCI25" s="284"/>
      <c r="TCJ25" s="284"/>
      <c r="TCK25" s="284"/>
      <c r="TCL25" s="284"/>
      <c r="TCM25" s="284"/>
      <c r="TCN25" s="284"/>
      <c r="TCO25" s="284"/>
      <c r="TCP25" s="284"/>
      <c r="TCQ25" s="284"/>
      <c r="TCR25" s="284"/>
      <c r="TCS25" s="284"/>
      <c r="TCT25" s="284"/>
      <c r="TCU25" s="284"/>
      <c r="TCV25" s="284"/>
      <c r="TCW25" s="284"/>
      <c r="TCX25" s="284"/>
      <c r="TCY25" s="284"/>
      <c r="TCZ25" s="284"/>
      <c r="TDA25" s="284"/>
      <c r="TDB25" s="284"/>
      <c r="TDC25" s="284"/>
      <c r="TDD25" s="284"/>
      <c r="TDE25" s="284"/>
      <c r="TDF25" s="284"/>
      <c r="TDG25" s="284"/>
      <c r="TDH25" s="284"/>
      <c r="TDI25" s="284"/>
      <c r="TDJ25" s="284"/>
      <c r="TDK25" s="284"/>
      <c r="TDL25" s="284"/>
      <c r="TDM25" s="284"/>
      <c r="TDN25" s="284"/>
      <c r="TDO25" s="284"/>
      <c r="TDP25" s="284"/>
      <c r="TDQ25" s="284"/>
      <c r="TDR25" s="284"/>
      <c r="TDS25" s="284"/>
      <c r="TDT25" s="284"/>
      <c r="TDU25" s="284"/>
      <c r="TDV25" s="284"/>
      <c r="TDW25" s="284"/>
      <c r="TDX25" s="284"/>
      <c r="TDY25" s="284"/>
      <c r="TDZ25" s="284"/>
      <c r="TEA25" s="284"/>
      <c r="TEB25" s="284"/>
      <c r="TEC25" s="284"/>
      <c r="TED25" s="284"/>
      <c r="TEE25" s="284"/>
      <c r="TEF25" s="284"/>
      <c r="TEG25" s="284"/>
      <c r="TEH25" s="284"/>
      <c r="TEI25" s="284"/>
      <c r="TEJ25" s="284"/>
      <c r="TEK25" s="284"/>
      <c r="TEL25" s="284"/>
      <c r="TEM25" s="284"/>
      <c r="TEN25" s="284"/>
      <c r="TEO25" s="284"/>
      <c r="TEP25" s="284"/>
      <c r="TEQ25" s="284"/>
      <c r="TER25" s="284"/>
      <c r="TES25" s="284"/>
      <c r="TET25" s="284"/>
      <c r="TEU25" s="284"/>
      <c r="TEV25" s="284"/>
      <c r="TEW25" s="284"/>
      <c r="TEX25" s="284"/>
      <c r="TEY25" s="284"/>
      <c r="TEZ25" s="284"/>
      <c r="TFA25" s="284"/>
      <c r="TFB25" s="284"/>
      <c r="TFC25" s="284"/>
      <c r="TFD25" s="284"/>
      <c r="TFE25" s="284"/>
      <c r="TFF25" s="284"/>
      <c r="TFG25" s="284"/>
      <c r="TFH25" s="284"/>
      <c r="TFI25" s="284"/>
      <c r="TFJ25" s="284"/>
      <c r="TFK25" s="284"/>
      <c r="TFL25" s="284"/>
      <c r="TFM25" s="284"/>
      <c r="TFN25" s="284"/>
      <c r="TFO25" s="284"/>
      <c r="TFP25" s="284"/>
      <c r="TFQ25" s="284"/>
      <c r="TFR25" s="284"/>
      <c r="TFS25" s="284"/>
      <c r="TFT25" s="284"/>
      <c r="TFU25" s="284"/>
      <c r="TFV25" s="284"/>
      <c r="TFW25" s="284"/>
      <c r="TFX25" s="284"/>
      <c r="TFY25" s="284"/>
      <c r="TFZ25" s="284"/>
      <c r="TGA25" s="284"/>
      <c r="TGB25" s="284"/>
      <c r="TGC25" s="284"/>
      <c r="TGD25" s="284"/>
      <c r="TGE25" s="284"/>
      <c r="TGF25" s="284"/>
      <c r="TGG25" s="284"/>
      <c r="TGH25" s="284"/>
      <c r="TGI25" s="284"/>
      <c r="TGJ25" s="284"/>
      <c r="TGK25" s="284"/>
      <c r="TGL25" s="284"/>
      <c r="TGM25" s="284"/>
      <c r="TGN25" s="284"/>
      <c r="TGO25" s="284"/>
      <c r="TGP25" s="284"/>
      <c r="TGQ25" s="284"/>
      <c r="TGR25" s="284"/>
      <c r="TGS25" s="284"/>
      <c r="TGT25" s="284"/>
      <c r="TGU25" s="284"/>
      <c r="TGV25" s="284"/>
      <c r="TGW25" s="284"/>
      <c r="TGX25" s="284"/>
      <c r="TGY25" s="284"/>
      <c r="TGZ25" s="284"/>
      <c r="THA25" s="284"/>
      <c r="THB25" s="284"/>
      <c r="THC25" s="284"/>
      <c r="THD25" s="284"/>
      <c r="THE25" s="284"/>
      <c r="THF25" s="284"/>
      <c r="THG25" s="284"/>
      <c r="THH25" s="284"/>
      <c r="THI25" s="284"/>
      <c r="THJ25" s="284"/>
      <c r="THK25" s="284"/>
      <c r="THL25" s="284"/>
      <c r="THM25" s="284"/>
      <c r="THN25" s="284"/>
      <c r="THO25" s="284"/>
      <c r="THP25" s="284"/>
      <c r="THQ25" s="284"/>
      <c r="THR25" s="284"/>
      <c r="THS25" s="284"/>
      <c r="THT25" s="284"/>
      <c r="THU25" s="284"/>
      <c r="THV25" s="284"/>
      <c r="THW25" s="284"/>
      <c r="THX25" s="284"/>
      <c r="THY25" s="284"/>
      <c r="THZ25" s="284"/>
      <c r="TIA25" s="284"/>
      <c r="TIB25" s="284"/>
      <c r="TIC25" s="284"/>
      <c r="TID25" s="284"/>
      <c r="TIE25" s="284"/>
      <c r="TIF25" s="284"/>
      <c r="TIG25" s="284"/>
      <c r="TIH25" s="284"/>
      <c r="TII25" s="284"/>
      <c r="TIJ25" s="284"/>
      <c r="TIK25" s="284"/>
      <c r="TIL25" s="284"/>
      <c r="TIM25" s="284"/>
      <c r="TIN25" s="284"/>
      <c r="TIO25" s="284"/>
      <c r="TIP25" s="284"/>
      <c r="TIQ25" s="284"/>
      <c r="TIR25" s="284"/>
      <c r="TIS25" s="284"/>
      <c r="TIT25" s="284"/>
      <c r="TIU25" s="284"/>
      <c r="TIV25" s="284"/>
      <c r="TIW25" s="284"/>
      <c r="TIX25" s="284"/>
      <c r="TIY25" s="284"/>
      <c r="TIZ25" s="284"/>
      <c r="TJA25" s="284"/>
      <c r="TJB25" s="284"/>
      <c r="TJC25" s="284"/>
      <c r="TJD25" s="284"/>
      <c r="TJE25" s="284"/>
      <c r="TJF25" s="284"/>
      <c r="TJG25" s="284"/>
      <c r="TJH25" s="284"/>
      <c r="TJI25" s="284"/>
      <c r="TJJ25" s="284"/>
      <c r="TJK25" s="284"/>
      <c r="TJL25" s="284"/>
      <c r="TJM25" s="284"/>
      <c r="TJN25" s="284"/>
      <c r="TJO25" s="284"/>
      <c r="TJP25" s="284"/>
      <c r="TJQ25" s="284"/>
      <c r="TJR25" s="284"/>
      <c r="TJS25" s="284"/>
      <c r="TJT25" s="284"/>
      <c r="TJU25" s="284"/>
      <c r="TJV25" s="284"/>
      <c r="TJW25" s="284"/>
      <c r="TJX25" s="284"/>
      <c r="TJY25" s="284"/>
      <c r="TJZ25" s="284"/>
      <c r="TKA25" s="284"/>
      <c r="TKB25" s="284"/>
      <c r="TKC25" s="284"/>
      <c r="TKD25" s="284"/>
      <c r="TKE25" s="284"/>
      <c r="TKF25" s="284"/>
      <c r="TKG25" s="284"/>
      <c r="TKH25" s="284"/>
      <c r="TKI25" s="284"/>
      <c r="TKJ25" s="284"/>
      <c r="TKK25" s="284"/>
      <c r="TKL25" s="284"/>
      <c r="TKM25" s="284"/>
      <c r="TKN25" s="284"/>
      <c r="TKO25" s="284"/>
      <c r="TKP25" s="284"/>
      <c r="TKQ25" s="284"/>
      <c r="TKR25" s="284"/>
      <c r="TKS25" s="284"/>
      <c r="TKT25" s="284"/>
      <c r="TKU25" s="284"/>
      <c r="TKV25" s="284"/>
      <c r="TKW25" s="284"/>
      <c r="TKX25" s="284"/>
      <c r="TKY25" s="284"/>
      <c r="TKZ25" s="284"/>
      <c r="TLA25" s="284"/>
      <c r="TLB25" s="284"/>
      <c r="TLC25" s="284"/>
      <c r="TLD25" s="284"/>
      <c r="TLE25" s="284"/>
      <c r="TLF25" s="284"/>
      <c r="TLG25" s="284"/>
      <c r="TLH25" s="284"/>
      <c r="TLI25" s="284"/>
      <c r="TLJ25" s="284"/>
      <c r="TLK25" s="284"/>
      <c r="TLL25" s="284"/>
      <c r="TLM25" s="284"/>
      <c r="TLN25" s="284"/>
      <c r="TLO25" s="284"/>
      <c r="TLP25" s="284"/>
      <c r="TLQ25" s="284"/>
      <c r="TLR25" s="284"/>
      <c r="TLS25" s="284"/>
      <c r="TLT25" s="284"/>
      <c r="TLU25" s="284"/>
      <c r="TLV25" s="284"/>
      <c r="TLW25" s="284"/>
      <c r="TLX25" s="284"/>
      <c r="TLY25" s="284"/>
      <c r="TLZ25" s="284"/>
      <c r="TMA25" s="284"/>
      <c r="TMB25" s="284"/>
      <c r="TMC25" s="284"/>
      <c r="TMD25" s="284"/>
      <c r="TME25" s="284"/>
      <c r="TMF25" s="284"/>
      <c r="TMG25" s="284"/>
      <c r="TMH25" s="284"/>
      <c r="TMI25" s="284"/>
      <c r="TMJ25" s="284"/>
      <c r="TMK25" s="284"/>
      <c r="TML25" s="284"/>
      <c r="TMM25" s="284"/>
      <c r="TMN25" s="284"/>
      <c r="TMO25" s="284"/>
      <c r="TMP25" s="284"/>
      <c r="TMQ25" s="284"/>
      <c r="TMR25" s="284"/>
      <c r="TMS25" s="284"/>
      <c r="TMT25" s="284"/>
      <c r="TMU25" s="284"/>
      <c r="TMV25" s="284"/>
      <c r="TMW25" s="284"/>
      <c r="TMX25" s="284"/>
      <c r="TMY25" s="284"/>
      <c r="TMZ25" s="284"/>
      <c r="TNA25" s="284"/>
      <c r="TNB25" s="284"/>
      <c r="TNC25" s="284"/>
      <c r="TND25" s="284"/>
      <c r="TNE25" s="284"/>
      <c r="TNF25" s="284"/>
      <c r="TNG25" s="284"/>
      <c r="TNH25" s="284"/>
      <c r="TNI25" s="284"/>
      <c r="TNJ25" s="284"/>
      <c r="TNK25" s="284"/>
      <c r="TNL25" s="284"/>
      <c r="TNM25" s="284"/>
      <c r="TNN25" s="284"/>
      <c r="TNO25" s="284"/>
      <c r="TNP25" s="284"/>
      <c r="TNQ25" s="284"/>
      <c r="TNR25" s="284"/>
      <c r="TNS25" s="284"/>
      <c r="TNT25" s="284"/>
      <c r="TNU25" s="284"/>
      <c r="TNV25" s="284"/>
      <c r="TNW25" s="284"/>
      <c r="TNX25" s="284"/>
      <c r="TNY25" s="284"/>
      <c r="TNZ25" s="284"/>
      <c r="TOA25" s="284"/>
      <c r="TOB25" s="284"/>
      <c r="TOC25" s="284"/>
      <c r="TOD25" s="284"/>
      <c r="TOE25" s="284"/>
      <c r="TOF25" s="284"/>
      <c r="TOG25" s="284"/>
      <c r="TOH25" s="284"/>
      <c r="TOI25" s="284"/>
      <c r="TOJ25" s="284"/>
      <c r="TOK25" s="284"/>
      <c r="TOL25" s="284"/>
      <c r="TOM25" s="284"/>
      <c r="TON25" s="284"/>
      <c r="TOO25" s="284"/>
      <c r="TOP25" s="284"/>
      <c r="TOQ25" s="284"/>
      <c r="TOR25" s="284"/>
      <c r="TOS25" s="284"/>
      <c r="TOT25" s="284"/>
      <c r="TOU25" s="284"/>
      <c r="TOV25" s="284"/>
      <c r="TOW25" s="284"/>
      <c r="TOX25" s="284"/>
      <c r="TOY25" s="284"/>
      <c r="TOZ25" s="284"/>
      <c r="TPA25" s="284"/>
      <c r="TPB25" s="284"/>
      <c r="TPC25" s="284"/>
      <c r="TPD25" s="284"/>
      <c r="TPE25" s="284"/>
      <c r="TPF25" s="284"/>
      <c r="TPG25" s="284"/>
      <c r="TPH25" s="284"/>
      <c r="TPI25" s="284"/>
      <c r="TPJ25" s="284"/>
      <c r="TPK25" s="284"/>
      <c r="TPL25" s="284"/>
      <c r="TPM25" s="284"/>
      <c r="TPN25" s="284"/>
      <c r="TPO25" s="284"/>
      <c r="TPP25" s="284"/>
      <c r="TPQ25" s="284"/>
      <c r="TPR25" s="284"/>
      <c r="TPS25" s="284"/>
      <c r="TPT25" s="284"/>
      <c r="TPU25" s="284"/>
      <c r="TPV25" s="284"/>
      <c r="TPW25" s="284"/>
      <c r="TPX25" s="284"/>
      <c r="TPY25" s="284"/>
      <c r="TPZ25" s="284"/>
      <c r="TQA25" s="284"/>
      <c r="TQB25" s="284"/>
      <c r="TQC25" s="284"/>
      <c r="TQD25" s="284"/>
      <c r="TQE25" s="284"/>
      <c r="TQF25" s="284"/>
      <c r="TQG25" s="284"/>
      <c r="TQH25" s="284"/>
      <c r="TQI25" s="284"/>
      <c r="TQJ25" s="284"/>
      <c r="TQK25" s="284"/>
      <c r="TQL25" s="284"/>
      <c r="TQM25" s="284"/>
      <c r="TQN25" s="284"/>
      <c r="TQO25" s="284"/>
      <c r="TQP25" s="284"/>
      <c r="TQQ25" s="284"/>
      <c r="TQR25" s="284"/>
      <c r="TQS25" s="284"/>
      <c r="TQT25" s="284"/>
      <c r="TQU25" s="284"/>
      <c r="TQV25" s="284"/>
      <c r="TQW25" s="284"/>
      <c r="TQX25" s="284"/>
      <c r="TQY25" s="284"/>
      <c r="TQZ25" s="284"/>
      <c r="TRA25" s="284"/>
      <c r="TRB25" s="284"/>
      <c r="TRC25" s="284"/>
      <c r="TRD25" s="284"/>
      <c r="TRE25" s="284"/>
      <c r="TRF25" s="284"/>
      <c r="TRG25" s="284"/>
      <c r="TRH25" s="284"/>
      <c r="TRI25" s="284"/>
      <c r="TRJ25" s="284"/>
      <c r="TRK25" s="284"/>
      <c r="TRL25" s="284"/>
      <c r="TRM25" s="284"/>
      <c r="TRN25" s="284"/>
      <c r="TRO25" s="284"/>
      <c r="TRP25" s="284"/>
      <c r="TRQ25" s="284"/>
      <c r="TRR25" s="284"/>
      <c r="TRS25" s="284"/>
      <c r="TRT25" s="284"/>
      <c r="TRU25" s="284"/>
      <c r="TRV25" s="284"/>
      <c r="TRW25" s="284"/>
      <c r="TRX25" s="284"/>
      <c r="TRY25" s="284"/>
      <c r="TRZ25" s="284"/>
      <c r="TSA25" s="284"/>
      <c r="TSB25" s="284"/>
      <c r="TSC25" s="284"/>
      <c r="TSD25" s="284"/>
      <c r="TSE25" s="284"/>
      <c r="TSF25" s="284"/>
      <c r="TSG25" s="284"/>
      <c r="TSH25" s="284"/>
      <c r="TSI25" s="284"/>
      <c r="TSJ25" s="284"/>
      <c r="TSK25" s="284"/>
      <c r="TSL25" s="284"/>
      <c r="TSM25" s="284"/>
      <c r="TSN25" s="284"/>
      <c r="TSO25" s="284"/>
      <c r="TSP25" s="284"/>
      <c r="TSQ25" s="284"/>
      <c r="TSR25" s="284"/>
      <c r="TSS25" s="284"/>
      <c r="TST25" s="284"/>
      <c r="TSU25" s="284"/>
      <c r="TSV25" s="284"/>
      <c r="TSW25" s="284"/>
      <c r="TSX25" s="284"/>
      <c r="TSY25" s="284"/>
      <c r="TSZ25" s="284"/>
      <c r="TTA25" s="284"/>
      <c r="TTB25" s="284"/>
      <c r="TTC25" s="284"/>
      <c r="TTD25" s="284"/>
      <c r="TTE25" s="284"/>
      <c r="TTF25" s="284"/>
      <c r="TTG25" s="284"/>
      <c r="TTH25" s="284"/>
      <c r="TTI25" s="284"/>
      <c r="TTJ25" s="284"/>
      <c r="TTK25" s="284"/>
      <c r="TTL25" s="284"/>
      <c r="TTM25" s="284"/>
      <c r="TTN25" s="284"/>
      <c r="TTO25" s="284"/>
      <c r="TTP25" s="284"/>
      <c r="TTQ25" s="284"/>
      <c r="TTR25" s="284"/>
      <c r="TTS25" s="284"/>
      <c r="TTT25" s="284"/>
      <c r="TTU25" s="284"/>
      <c r="TTV25" s="284"/>
      <c r="TTW25" s="284"/>
      <c r="TTX25" s="284"/>
      <c r="TTY25" s="284"/>
      <c r="TTZ25" s="284"/>
      <c r="TUA25" s="284"/>
      <c r="TUB25" s="284"/>
      <c r="TUC25" s="284"/>
      <c r="TUD25" s="284"/>
      <c r="TUE25" s="284"/>
      <c r="TUF25" s="284"/>
      <c r="TUG25" s="284"/>
      <c r="TUH25" s="284"/>
      <c r="TUI25" s="284"/>
      <c r="TUJ25" s="284"/>
      <c r="TUK25" s="284"/>
      <c r="TUL25" s="284"/>
      <c r="TUM25" s="284"/>
      <c r="TUN25" s="284"/>
      <c r="TUO25" s="284"/>
      <c r="TUP25" s="284"/>
      <c r="TUQ25" s="284"/>
      <c r="TUR25" s="284"/>
      <c r="TUS25" s="284"/>
      <c r="TUT25" s="284"/>
      <c r="TUU25" s="284"/>
      <c r="TUV25" s="284"/>
      <c r="TUW25" s="284"/>
      <c r="TUX25" s="284"/>
      <c r="TUY25" s="284"/>
      <c r="TUZ25" s="284"/>
      <c r="TVA25" s="284"/>
      <c r="TVB25" s="284"/>
      <c r="TVC25" s="284"/>
      <c r="TVD25" s="284"/>
      <c r="TVE25" s="284"/>
      <c r="TVF25" s="284"/>
      <c r="TVG25" s="284"/>
      <c r="TVH25" s="284"/>
      <c r="TVI25" s="284"/>
      <c r="TVJ25" s="284"/>
      <c r="TVK25" s="284"/>
      <c r="TVL25" s="284"/>
      <c r="TVM25" s="284"/>
      <c r="TVN25" s="284"/>
      <c r="TVO25" s="284"/>
      <c r="TVP25" s="284"/>
      <c r="TVQ25" s="284"/>
      <c r="TVR25" s="284"/>
      <c r="TVS25" s="284"/>
      <c r="TVT25" s="284"/>
      <c r="TVU25" s="284"/>
      <c r="TVV25" s="284"/>
      <c r="TVW25" s="284"/>
      <c r="TVX25" s="284"/>
      <c r="TVY25" s="284"/>
      <c r="TVZ25" s="284"/>
      <c r="TWA25" s="284"/>
      <c r="TWB25" s="284"/>
      <c r="TWC25" s="284"/>
      <c r="TWD25" s="284"/>
      <c r="TWE25" s="284"/>
      <c r="TWF25" s="284"/>
      <c r="TWG25" s="284"/>
      <c r="TWH25" s="284"/>
      <c r="TWI25" s="284"/>
      <c r="TWJ25" s="284"/>
      <c r="TWK25" s="284"/>
      <c r="TWL25" s="284"/>
      <c r="TWM25" s="284"/>
      <c r="TWN25" s="284"/>
      <c r="TWO25" s="284"/>
      <c r="TWP25" s="284"/>
      <c r="TWQ25" s="284"/>
      <c r="TWR25" s="284"/>
      <c r="TWS25" s="284"/>
      <c r="TWT25" s="284"/>
      <c r="TWU25" s="284"/>
      <c r="TWV25" s="284"/>
      <c r="TWW25" s="284"/>
      <c r="TWX25" s="284"/>
      <c r="TWY25" s="284"/>
      <c r="TWZ25" s="284"/>
      <c r="TXA25" s="284"/>
      <c r="TXB25" s="284"/>
      <c r="TXC25" s="284"/>
      <c r="TXD25" s="284"/>
      <c r="TXE25" s="284"/>
      <c r="TXF25" s="284"/>
      <c r="TXG25" s="284"/>
      <c r="TXH25" s="284"/>
      <c r="TXI25" s="284"/>
      <c r="TXJ25" s="284"/>
      <c r="TXK25" s="284"/>
      <c r="TXL25" s="284"/>
      <c r="TXM25" s="284"/>
      <c r="TXN25" s="284"/>
      <c r="TXO25" s="284"/>
      <c r="TXP25" s="284"/>
      <c r="TXQ25" s="284"/>
      <c r="TXR25" s="284"/>
      <c r="TXS25" s="284"/>
      <c r="TXT25" s="284"/>
      <c r="TXU25" s="284"/>
      <c r="TXV25" s="284"/>
      <c r="TXW25" s="284"/>
      <c r="TXX25" s="284"/>
      <c r="TXY25" s="284"/>
      <c r="TXZ25" s="284"/>
      <c r="TYA25" s="284"/>
      <c r="TYB25" s="284"/>
      <c r="TYC25" s="284"/>
      <c r="TYD25" s="284"/>
      <c r="TYE25" s="284"/>
      <c r="TYF25" s="284"/>
      <c r="TYG25" s="284"/>
      <c r="TYH25" s="284"/>
      <c r="TYI25" s="284"/>
      <c r="TYJ25" s="284"/>
      <c r="TYK25" s="284"/>
      <c r="TYL25" s="284"/>
      <c r="TYM25" s="284"/>
      <c r="TYN25" s="284"/>
      <c r="TYO25" s="284"/>
      <c r="TYP25" s="284"/>
      <c r="TYQ25" s="284"/>
      <c r="TYR25" s="284"/>
      <c r="TYS25" s="284"/>
      <c r="TYT25" s="284"/>
      <c r="TYU25" s="284"/>
      <c r="TYV25" s="284"/>
      <c r="TYW25" s="284"/>
      <c r="TYX25" s="284"/>
      <c r="TYY25" s="284"/>
      <c r="TYZ25" s="284"/>
      <c r="TZA25" s="284"/>
      <c r="TZB25" s="284"/>
      <c r="TZC25" s="284"/>
      <c r="TZD25" s="284"/>
      <c r="TZE25" s="284"/>
      <c r="TZF25" s="284"/>
      <c r="TZG25" s="284"/>
      <c r="TZH25" s="284"/>
      <c r="TZI25" s="284"/>
      <c r="TZJ25" s="284"/>
      <c r="TZK25" s="284"/>
      <c r="TZL25" s="284"/>
      <c r="TZM25" s="284"/>
      <c r="TZN25" s="284"/>
      <c r="TZO25" s="284"/>
      <c r="TZP25" s="284"/>
      <c r="TZQ25" s="284"/>
      <c r="TZR25" s="284"/>
      <c r="TZS25" s="284"/>
      <c r="TZT25" s="284"/>
      <c r="TZU25" s="284"/>
      <c r="TZV25" s="284"/>
      <c r="TZW25" s="284"/>
      <c r="TZX25" s="284"/>
      <c r="TZY25" s="284"/>
      <c r="TZZ25" s="284"/>
      <c r="UAA25" s="284"/>
      <c r="UAB25" s="284"/>
      <c r="UAC25" s="284"/>
      <c r="UAD25" s="284"/>
      <c r="UAE25" s="284"/>
      <c r="UAF25" s="284"/>
      <c r="UAG25" s="284"/>
      <c r="UAH25" s="284"/>
      <c r="UAI25" s="284"/>
      <c r="UAJ25" s="284"/>
      <c r="UAK25" s="284"/>
      <c r="UAL25" s="284"/>
      <c r="UAM25" s="284"/>
      <c r="UAN25" s="284"/>
      <c r="UAO25" s="284"/>
      <c r="UAP25" s="284"/>
      <c r="UAQ25" s="284"/>
      <c r="UAR25" s="284"/>
      <c r="UAS25" s="284"/>
      <c r="UAT25" s="284"/>
      <c r="UAU25" s="284"/>
      <c r="UAV25" s="284"/>
      <c r="UAW25" s="284"/>
      <c r="UAX25" s="284"/>
      <c r="UAY25" s="284"/>
      <c r="UAZ25" s="284"/>
      <c r="UBA25" s="284"/>
      <c r="UBB25" s="284"/>
      <c r="UBC25" s="284"/>
      <c r="UBD25" s="284"/>
      <c r="UBE25" s="284"/>
      <c r="UBF25" s="284"/>
      <c r="UBG25" s="284"/>
      <c r="UBH25" s="284"/>
      <c r="UBI25" s="284"/>
      <c r="UBJ25" s="284"/>
      <c r="UBK25" s="284"/>
      <c r="UBL25" s="284"/>
      <c r="UBM25" s="284"/>
      <c r="UBN25" s="284"/>
      <c r="UBO25" s="284"/>
      <c r="UBP25" s="284"/>
      <c r="UBQ25" s="284"/>
      <c r="UBR25" s="284"/>
      <c r="UBS25" s="284"/>
      <c r="UBT25" s="284"/>
      <c r="UBU25" s="284"/>
      <c r="UBV25" s="284"/>
      <c r="UBW25" s="284"/>
      <c r="UBX25" s="284"/>
      <c r="UBY25" s="284"/>
      <c r="UBZ25" s="284"/>
      <c r="UCA25" s="284"/>
      <c r="UCB25" s="284"/>
      <c r="UCC25" s="284"/>
      <c r="UCD25" s="284"/>
      <c r="UCE25" s="284"/>
      <c r="UCF25" s="284"/>
      <c r="UCG25" s="284"/>
      <c r="UCH25" s="284"/>
      <c r="UCI25" s="284"/>
      <c r="UCJ25" s="284"/>
      <c r="UCK25" s="284"/>
      <c r="UCL25" s="284"/>
      <c r="UCM25" s="284"/>
      <c r="UCN25" s="284"/>
      <c r="UCO25" s="284"/>
      <c r="UCP25" s="284"/>
      <c r="UCQ25" s="284"/>
      <c r="UCR25" s="284"/>
      <c r="UCS25" s="284"/>
      <c r="UCT25" s="284"/>
      <c r="UCU25" s="284"/>
      <c r="UCV25" s="284"/>
      <c r="UCW25" s="284"/>
      <c r="UCX25" s="284"/>
      <c r="UCY25" s="284"/>
      <c r="UCZ25" s="284"/>
      <c r="UDA25" s="284"/>
      <c r="UDB25" s="284"/>
      <c r="UDC25" s="284"/>
      <c r="UDD25" s="284"/>
      <c r="UDE25" s="284"/>
      <c r="UDF25" s="284"/>
      <c r="UDG25" s="284"/>
      <c r="UDH25" s="284"/>
      <c r="UDI25" s="284"/>
      <c r="UDJ25" s="284"/>
      <c r="UDK25" s="284"/>
      <c r="UDL25" s="284"/>
      <c r="UDM25" s="284"/>
      <c r="UDN25" s="284"/>
      <c r="UDO25" s="284"/>
      <c r="UDP25" s="284"/>
      <c r="UDQ25" s="284"/>
      <c r="UDR25" s="284"/>
      <c r="UDS25" s="284"/>
      <c r="UDT25" s="284"/>
      <c r="UDU25" s="284"/>
      <c r="UDV25" s="284"/>
      <c r="UDW25" s="284"/>
      <c r="UDX25" s="284"/>
      <c r="UDY25" s="284"/>
      <c r="UDZ25" s="284"/>
      <c r="UEA25" s="284"/>
      <c r="UEB25" s="284"/>
      <c r="UEC25" s="284"/>
      <c r="UED25" s="284"/>
      <c r="UEE25" s="284"/>
      <c r="UEF25" s="284"/>
      <c r="UEG25" s="284"/>
      <c r="UEH25" s="284"/>
      <c r="UEI25" s="284"/>
      <c r="UEJ25" s="284"/>
      <c r="UEK25" s="284"/>
      <c r="UEL25" s="284"/>
      <c r="UEM25" s="284"/>
      <c r="UEN25" s="284"/>
      <c r="UEO25" s="284"/>
      <c r="UEP25" s="284"/>
      <c r="UEQ25" s="284"/>
      <c r="UER25" s="284"/>
      <c r="UES25" s="284"/>
      <c r="UET25" s="284"/>
      <c r="UEU25" s="284"/>
      <c r="UEV25" s="284"/>
      <c r="UEW25" s="284"/>
      <c r="UEX25" s="284"/>
      <c r="UEY25" s="284"/>
      <c r="UEZ25" s="284"/>
      <c r="UFA25" s="284"/>
      <c r="UFB25" s="284"/>
      <c r="UFC25" s="284"/>
      <c r="UFD25" s="284"/>
      <c r="UFE25" s="284"/>
      <c r="UFF25" s="284"/>
      <c r="UFG25" s="284"/>
      <c r="UFH25" s="284"/>
      <c r="UFI25" s="284"/>
      <c r="UFJ25" s="284"/>
      <c r="UFK25" s="284"/>
      <c r="UFL25" s="284"/>
      <c r="UFM25" s="284"/>
      <c r="UFN25" s="284"/>
      <c r="UFO25" s="284"/>
      <c r="UFP25" s="284"/>
      <c r="UFQ25" s="284"/>
      <c r="UFR25" s="284"/>
      <c r="UFS25" s="284"/>
      <c r="UFT25" s="284"/>
      <c r="UFU25" s="284"/>
      <c r="UFV25" s="284"/>
      <c r="UFW25" s="284"/>
      <c r="UFX25" s="284"/>
      <c r="UFY25" s="284"/>
      <c r="UFZ25" s="284"/>
      <c r="UGA25" s="284"/>
      <c r="UGB25" s="284"/>
      <c r="UGC25" s="284"/>
      <c r="UGD25" s="284"/>
      <c r="UGE25" s="284"/>
      <c r="UGF25" s="284"/>
      <c r="UGG25" s="284"/>
      <c r="UGH25" s="284"/>
      <c r="UGI25" s="284"/>
      <c r="UGJ25" s="284"/>
      <c r="UGK25" s="284"/>
      <c r="UGL25" s="284"/>
      <c r="UGM25" s="284"/>
      <c r="UGN25" s="284"/>
      <c r="UGO25" s="284"/>
      <c r="UGP25" s="284"/>
      <c r="UGQ25" s="284"/>
      <c r="UGR25" s="284"/>
      <c r="UGS25" s="284"/>
      <c r="UGT25" s="284"/>
      <c r="UGU25" s="284"/>
      <c r="UGV25" s="284"/>
      <c r="UGW25" s="284"/>
      <c r="UGX25" s="284"/>
      <c r="UGY25" s="284"/>
      <c r="UGZ25" s="284"/>
      <c r="UHA25" s="284"/>
      <c r="UHB25" s="284"/>
      <c r="UHC25" s="284"/>
      <c r="UHD25" s="284"/>
      <c r="UHE25" s="284"/>
      <c r="UHF25" s="284"/>
      <c r="UHG25" s="284"/>
      <c r="UHH25" s="284"/>
      <c r="UHI25" s="284"/>
      <c r="UHJ25" s="284"/>
      <c r="UHK25" s="284"/>
      <c r="UHL25" s="284"/>
      <c r="UHM25" s="284"/>
      <c r="UHN25" s="284"/>
      <c r="UHO25" s="284"/>
      <c r="UHP25" s="284"/>
      <c r="UHQ25" s="284"/>
      <c r="UHR25" s="284"/>
      <c r="UHS25" s="284"/>
      <c r="UHT25" s="284"/>
      <c r="UHU25" s="284"/>
      <c r="UHV25" s="284"/>
      <c r="UHW25" s="284"/>
      <c r="UHX25" s="284"/>
      <c r="UHY25" s="284"/>
      <c r="UHZ25" s="284"/>
      <c r="UIA25" s="284"/>
      <c r="UIB25" s="284"/>
      <c r="UIC25" s="284"/>
      <c r="UID25" s="284"/>
      <c r="UIE25" s="284"/>
      <c r="UIF25" s="284"/>
      <c r="UIG25" s="284"/>
      <c r="UIH25" s="284"/>
      <c r="UII25" s="284"/>
      <c r="UIJ25" s="284"/>
      <c r="UIK25" s="284"/>
      <c r="UIL25" s="284"/>
      <c r="UIM25" s="284"/>
      <c r="UIN25" s="284"/>
      <c r="UIO25" s="284"/>
      <c r="UIP25" s="284"/>
      <c r="UIQ25" s="284"/>
      <c r="UIR25" s="284"/>
      <c r="UIS25" s="284"/>
      <c r="UIT25" s="284"/>
      <c r="UIU25" s="284"/>
      <c r="UIV25" s="284"/>
      <c r="UIW25" s="284"/>
      <c r="UIX25" s="284"/>
      <c r="UIY25" s="284"/>
      <c r="UIZ25" s="284"/>
      <c r="UJA25" s="284"/>
      <c r="UJB25" s="284"/>
      <c r="UJC25" s="284"/>
      <c r="UJD25" s="284"/>
      <c r="UJE25" s="284"/>
      <c r="UJF25" s="284"/>
      <c r="UJG25" s="284"/>
      <c r="UJH25" s="284"/>
      <c r="UJI25" s="284"/>
      <c r="UJJ25" s="284"/>
      <c r="UJK25" s="284"/>
      <c r="UJL25" s="284"/>
      <c r="UJM25" s="284"/>
      <c r="UJN25" s="284"/>
      <c r="UJO25" s="284"/>
      <c r="UJP25" s="284"/>
      <c r="UJQ25" s="284"/>
      <c r="UJR25" s="284"/>
      <c r="UJS25" s="284"/>
      <c r="UJT25" s="284"/>
      <c r="UJU25" s="284"/>
      <c r="UJV25" s="284"/>
      <c r="UJW25" s="284"/>
      <c r="UJX25" s="284"/>
      <c r="UJY25" s="284"/>
      <c r="UJZ25" s="284"/>
      <c r="UKA25" s="284"/>
      <c r="UKB25" s="284"/>
      <c r="UKC25" s="284"/>
      <c r="UKD25" s="284"/>
      <c r="UKE25" s="284"/>
      <c r="UKF25" s="284"/>
      <c r="UKG25" s="284"/>
      <c r="UKH25" s="284"/>
      <c r="UKI25" s="284"/>
      <c r="UKJ25" s="284"/>
      <c r="UKK25" s="284"/>
      <c r="UKL25" s="284"/>
      <c r="UKM25" s="284"/>
      <c r="UKN25" s="284"/>
      <c r="UKO25" s="284"/>
      <c r="UKP25" s="284"/>
      <c r="UKQ25" s="284"/>
      <c r="UKR25" s="284"/>
      <c r="UKS25" s="284"/>
      <c r="UKT25" s="284"/>
      <c r="UKU25" s="284"/>
      <c r="UKV25" s="284"/>
      <c r="UKW25" s="284"/>
      <c r="UKX25" s="284"/>
      <c r="UKY25" s="284"/>
      <c r="UKZ25" s="284"/>
      <c r="ULA25" s="284"/>
      <c r="ULB25" s="284"/>
      <c r="ULC25" s="284"/>
      <c r="ULD25" s="284"/>
      <c r="ULE25" s="284"/>
      <c r="ULF25" s="284"/>
      <c r="ULG25" s="284"/>
      <c r="ULH25" s="284"/>
      <c r="ULI25" s="284"/>
      <c r="ULJ25" s="284"/>
      <c r="ULK25" s="284"/>
      <c r="ULL25" s="284"/>
      <c r="ULM25" s="284"/>
      <c r="ULN25" s="284"/>
      <c r="ULO25" s="284"/>
      <c r="ULP25" s="284"/>
      <c r="ULQ25" s="284"/>
      <c r="ULR25" s="284"/>
      <c r="ULS25" s="284"/>
      <c r="ULT25" s="284"/>
      <c r="ULU25" s="284"/>
      <c r="ULV25" s="284"/>
      <c r="ULW25" s="284"/>
      <c r="ULX25" s="284"/>
      <c r="ULY25" s="284"/>
      <c r="ULZ25" s="284"/>
      <c r="UMA25" s="284"/>
      <c r="UMB25" s="284"/>
      <c r="UMC25" s="284"/>
      <c r="UMD25" s="284"/>
      <c r="UME25" s="284"/>
      <c r="UMF25" s="284"/>
      <c r="UMG25" s="284"/>
      <c r="UMH25" s="284"/>
      <c r="UMI25" s="284"/>
      <c r="UMJ25" s="284"/>
      <c r="UMK25" s="284"/>
      <c r="UML25" s="284"/>
      <c r="UMM25" s="284"/>
      <c r="UMN25" s="284"/>
      <c r="UMO25" s="284"/>
      <c r="UMP25" s="284"/>
      <c r="UMQ25" s="284"/>
      <c r="UMR25" s="284"/>
      <c r="UMS25" s="284"/>
      <c r="UMT25" s="284"/>
      <c r="UMU25" s="284"/>
      <c r="UMV25" s="284"/>
      <c r="UMW25" s="284"/>
      <c r="UMX25" s="284"/>
      <c r="UMY25" s="284"/>
      <c r="UMZ25" s="284"/>
      <c r="UNA25" s="284"/>
      <c r="UNB25" s="284"/>
      <c r="UNC25" s="284"/>
      <c r="UND25" s="284"/>
      <c r="UNE25" s="284"/>
      <c r="UNF25" s="284"/>
      <c r="UNG25" s="284"/>
      <c r="UNH25" s="284"/>
      <c r="UNI25" s="284"/>
      <c r="UNJ25" s="284"/>
      <c r="UNK25" s="284"/>
      <c r="UNL25" s="284"/>
      <c r="UNM25" s="284"/>
      <c r="UNN25" s="284"/>
      <c r="UNO25" s="284"/>
      <c r="UNP25" s="284"/>
      <c r="UNQ25" s="284"/>
      <c r="UNR25" s="284"/>
      <c r="UNS25" s="284"/>
      <c r="UNT25" s="284"/>
      <c r="UNU25" s="284"/>
      <c r="UNV25" s="284"/>
      <c r="UNW25" s="284"/>
      <c r="UNX25" s="284"/>
      <c r="UNY25" s="284"/>
      <c r="UNZ25" s="284"/>
      <c r="UOA25" s="284"/>
      <c r="UOB25" s="284"/>
      <c r="UOC25" s="284"/>
      <c r="UOD25" s="284"/>
      <c r="UOE25" s="284"/>
      <c r="UOF25" s="284"/>
      <c r="UOG25" s="284"/>
      <c r="UOH25" s="284"/>
      <c r="UOI25" s="284"/>
      <c r="UOJ25" s="284"/>
      <c r="UOK25" s="284"/>
      <c r="UOL25" s="284"/>
      <c r="UOM25" s="284"/>
      <c r="UON25" s="284"/>
      <c r="UOO25" s="284"/>
      <c r="UOP25" s="284"/>
      <c r="UOQ25" s="284"/>
      <c r="UOR25" s="284"/>
      <c r="UOS25" s="284"/>
      <c r="UOT25" s="284"/>
      <c r="UOU25" s="284"/>
      <c r="UOV25" s="284"/>
      <c r="UOW25" s="284"/>
      <c r="UOX25" s="284"/>
      <c r="UOY25" s="284"/>
      <c r="UOZ25" s="284"/>
      <c r="UPA25" s="284"/>
      <c r="UPB25" s="284"/>
      <c r="UPC25" s="284"/>
      <c r="UPD25" s="284"/>
      <c r="UPE25" s="284"/>
      <c r="UPF25" s="284"/>
      <c r="UPG25" s="284"/>
      <c r="UPH25" s="284"/>
      <c r="UPI25" s="284"/>
      <c r="UPJ25" s="284"/>
      <c r="UPK25" s="284"/>
      <c r="UPL25" s="284"/>
      <c r="UPM25" s="284"/>
      <c r="UPN25" s="284"/>
      <c r="UPO25" s="284"/>
      <c r="UPP25" s="284"/>
      <c r="UPQ25" s="284"/>
      <c r="UPR25" s="284"/>
      <c r="UPS25" s="284"/>
      <c r="UPT25" s="284"/>
      <c r="UPU25" s="284"/>
      <c r="UPV25" s="284"/>
      <c r="UPW25" s="284"/>
      <c r="UPX25" s="284"/>
      <c r="UPY25" s="284"/>
      <c r="UPZ25" s="284"/>
      <c r="UQA25" s="284"/>
      <c r="UQB25" s="284"/>
      <c r="UQC25" s="284"/>
      <c r="UQD25" s="284"/>
      <c r="UQE25" s="284"/>
      <c r="UQF25" s="284"/>
      <c r="UQG25" s="284"/>
      <c r="UQH25" s="284"/>
      <c r="UQI25" s="284"/>
      <c r="UQJ25" s="284"/>
      <c r="UQK25" s="284"/>
      <c r="UQL25" s="284"/>
      <c r="UQM25" s="284"/>
      <c r="UQN25" s="284"/>
      <c r="UQO25" s="284"/>
      <c r="UQP25" s="284"/>
      <c r="UQQ25" s="284"/>
      <c r="UQR25" s="284"/>
      <c r="UQS25" s="284"/>
      <c r="UQT25" s="284"/>
      <c r="UQU25" s="284"/>
      <c r="UQV25" s="284"/>
      <c r="UQW25" s="284"/>
      <c r="UQX25" s="284"/>
      <c r="UQY25" s="284"/>
      <c r="UQZ25" s="284"/>
      <c r="URA25" s="284"/>
      <c r="URB25" s="284"/>
      <c r="URC25" s="284"/>
      <c r="URD25" s="284"/>
      <c r="URE25" s="284"/>
      <c r="URF25" s="284"/>
      <c r="URG25" s="284"/>
      <c r="URH25" s="284"/>
      <c r="URI25" s="284"/>
      <c r="URJ25" s="284"/>
      <c r="URK25" s="284"/>
      <c r="URL25" s="284"/>
      <c r="URM25" s="284"/>
      <c r="URN25" s="284"/>
      <c r="URO25" s="284"/>
      <c r="URP25" s="284"/>
      <c r="URQ25" s="284"/>
      <c r="URR25" s="284"/>
      <c r="URS25" s="284"/>
      <c r="URT25" s="284"/>
      <c r="URU25" s="284"/>
      <c r="URV25" s="284"/>
      <c r="URW25" s="284"/>
      <c r="URX25" s="284"/>
      <c r="URY25" s="284"/>
      <c r="URZ25" s="284"/>
      <c r="USA25" s="284"/>
      <c r="USB25" s="284"/>
      <c r="USC25" s="284"/>
      <c r="USD25" s="284"/>
      <c r="USE25" s="284"/>
      <c r="USF25" s="284"/>
      <c r="USG25" s="284"/>
      <c r="USH25" s="284"/>
      <c r="USI25" s="284"/>
      <c r="USJ25" s="284"/>
      <c r="USK25" s="284"/>
      <c r="USL25" s="284"/>
      <c r="USM25" s="284"/>
      <c r="USN25" s="284"/>
      <c r="USO25" s="284"/>
      <c r="USP25" s="284"/>
      <c r="USQ25" s="284"/>
      <c r="USR25" s="284"/>
      <c r="USS25" s="284"/>
      <c r="UST25" s="284"/>
      <c r="USU25" s="284"/>
      <c r="USV25" s="284"/>
      <c r="USW25" s="284"/>
      <c r="USX25" s="284"/>
      <c r="USY25" s="284"/>
      <c r="USZ25" s="284"/>
      <c r="UTA25" s="284"/>
      <c r="UTB25" s="284"/>
      <c r="UTC25" s="284"/>
      <c r="UTD25" s="284"/>
      <c r="UTE25" s="284"/>
      <c r="UTF25" s="284"/>
      <c r="UTG25" s="284"/>
      <c r="UTH25" s="284"/>
      <c r="UTI25" s="284"/>
      <c r="UTJ25" s="284"/>
      <c r="UTK25" s="284"/>
      <c r="UTL25" s="284"/>
      <c r="UTM25" s="284"/>
      <c r="UTN25" s="284"/>
      <c r="UTO25" s="284"/>
      <c r="UTP25" s="284"/>
      <c r="UTQ25" s="284"/>
      <c r="UTR25" s="284"/>
      <c r="UTS25" s="284"/>
      <c r="UTT25" s="284"/>
      <c r="UTU25" s="284"/>
      <c r="UTV25" s="284"/>
      <c r="UTW25" s="284"/>
      <c r="UTX25" s="284"/>
      <c r="UTY25" s="284"/>
      <c r="UTZ25" s="284"/>
      <c r="UUA25" s="284"/>
      <c r="UUB25" s="284"/>
      <c r="UUC25" s="284"/>
      <c r="UUD25" s="284"/>
      <c r="UUE25" s="284"/>
      <c r="UUF25" s="284"/>
      <c r="UUG25" s="284"/>
      <c r="UUH25" s="284"/>
      <c r="UUI25" s="284"/>
      <c r="UUJ25" s="284"/>
      <c r="UUK25" s="284"/>
      <c r="UUL25" s="284"/>
      <c r="UUM25" s="284"/>
      <c r="UUN25" s="284"/>
      <c r="UUO25" s="284"/>
      <c r="UUP25" s="284"/>
      <c r="UUQ25" s="284"/>
      <c r="UUR25" s="284"/>
      <c r="UUS25" s="284"/>
      <c r="UUT25" s="284"/>
      <c r="UUU25" s="284"/>
      <c r="UUV25" s="284"/>
      <c r="UUW25" s="284"/>
      <c r="UUX25" s="284"/>
      <c r="UUY25" s="284"/>
      <c r="UUZ25" s="284"/>
      <c r="UVA25" s="284"/>
      <c r="UVB25" s="284"/>
      <c r="UVC25" s="284"/>
      <c r="UVD25" s="284"/>
      <c r="UVE25" s="284"/>
      <c r="UVF25" s="284"/>
      <c r="UVG25" s="284"/>
      <c r="UVH25" s="284"/>
      <c r="UVI25" s="284"/>
      <c r="UVJ25" s="284"/>
      <c r="UVK25" s="284"/>
      <c r="UVL25" s="284"/>
      <c r="UVM25" s="284"/>
      <c r="UVN25" s="284"/>
      <c r="UVO25" s="284"/>
      <c r="UVP25" s="284"/>
      <c r="UVQ25" s="284"/>
      <c r="UVR25" s="284"/>
      <c r="UVS25" s="284"/>
      <c r="UVT25" s="284"/>
      <c r="UVU25" s="284"/>
      <c r="UVV25" s="284"/>
      <c r="UVW25" s="284"/>
      <c r="UVX25" s="284"/>
      <c r="UVY25" s="284"/>
      <c r="UVZ25" s="284"/>
      <c r="UWA25" s="284"/>
      <c r="UWB25" s="284"/>
      <c r="UWC25" s="284"/>
      <c r="UWD25" s="284"/>
      <c r="UWE25" s="284"/>
      <c r="UWF25" s="284"/>
      <c r="UWG25" s="284"/>
      <c r="UWH25" s="284"/>
      <c r="UWI25" s="284"/>
      <c r="UWJ25" s="284"/>
      <c r="UWK25" s="284"/>
      <c r="UWL25" s="284"/>
      <c r="UWM25" s="284"/>
      <c r="UWN25" s="284"/>
      <c r="UWO25" s="284"/>
      <c r="UWP25" s="284"/>
      <c r="UWQ25" s="284"/>
      <c r="UWR25" s="284"/>
      <c r="UWS25" s="284"/>
      <c r="UWT25" s="284"/>
      <c r="UWU25" s="284"/>
      <c r="UWV25" s="284"/>
      <c r="UWW25" s="284"/>
      <c r="UWX25" s="284"/>
      <c r="UWY25" s="284"/>
      <c r="UWZ25" s="284"/>
      <c r="UXA25" s="284"/>
      <c r="UXB25" s="284"/>
      <c r="UXC25" s="284"/>
      <c r="UXD25" s="284"/>
      <c r="UXE25" s="284"/>
      <c r="UXF25" s="284"/>
      <c r="UXG25" s="284"/>
      <c r="UXH25" s="284"/>
      <c r="UXI25" s="284"/>
      <c r="UXJ25" s="284"/>
      <c r="UXK25" s="284"/>
      <c r="UXL25" s="284"/>
      <c r="UXM25" s="284"/>
      <c r="UXN25" s="284"/>
      <c r="UXO25" s="284"/>
      <c r="UXP25" s="284"/>
      <c r="UXQ25" s="284"/>
      <c r="UXR25" s="284"/>
      <c r="UXS25" s="284"/>
      <c r="UXT25" s="284"/>
      <c r="UXU25" s="284"/>
      <c r="UXV25" s="284"/>
      <c r="UXW25" s="284"/>
      <c r="UXX25" s="284"/>
      <c r="UXY25" s="284"/>
      <c r="UXZ25" s="284"/>
      <c r="UYA25" s="284"/>
      <c r="UYB25" s="284"/>
      <c r="UYC25" s="284"/>
      <c r="UYD25" s="284"/>
      <c r="UYE25" s="284"/>
      <c r="UYF25" s="284"/>
      <c r="UYG25" s="284"/>
      <c r="UYH25" s="284"/>
      <c r="UYI25" s="284"/>
      <c r="UYJ25" s="284"/>
      <c r="UYK25" s="284"/>
      <c r="UYL25" s="284"/>
      <c r="UYM25" s="284"/>
      <c r="UYN25" s="284"/>
      <c r="UYO25" s="284"/>
      <c r="UYP25" s="284"/>
      <c r="UYQ25" s="284"/>
      <c r="UYR25" s="284"/>
      <c r="UYS25" s="284"/>
      <c r="UYT25" s="284"/>
      <c r="UYU25" s="284"/>
      <c r="UYV25" s="284"/>
      <c r="UYW25" s="284"/>
      <c r="UYX25" s="284"/>
      <c r="UYY25" s="284"/>
      <c r="UYZ25" s="284"/>
      <c r="UZA25" s="284"/>
      <c r="UZB25" s="284"/>
      <c r="UZC25" s="284"/>
      <c r="UZD25" s="284"/>
      <c r="UZE25" s="284"/>
      <c r="UZF25" s="284"/>
      <c r="UZG25" s="284"/>
      <c r="UZH25" s="284"/>
      <c r="UZI25" s="284"/>
      <c r="UZJ25" s="284"/>
      <c r="UZK25" s="284"/>
      <c r="UZL25" s="284"/>
      <c r="UZM25" s="284"/>
      <c r="UZN25" s="284"/>
      <c r="UZO25" s="284"/>
      <c r="UZP25" s="284"/>
      <c r="UZQ25" s="284"/>
      <c r="UZR25" s="284"/>
      <c r="UZS25" s="284"/>
      <c r="UZT25" s="284"/>
      <c r="UZU25" s="284"/>
      <c r="UZV25" s="284"/>
      <c r="UZW25" s="284"/>
      <c r="UZX25" s="284"/>
      <c r="UZY25" s="284"/>
      <c r="UZZ25" s="284"/>
      <c r="VAA25" s="284"/>
      <c r="VAB25" s="284"/>
      <c r="VAC25" s="284"/>
      <c r="VAD25" s="284"/>
      <c r="VAE25" s="284"/>
      <c r="VAF25" s="284"/>
      <c r="VAG25" s="284"/>
      <c r="VAH25" s="284"/>
      <c r="VAI25" s="284"/>
      <c r="VAJ25" s="284"/>
      <c r="VAK25" s="284"/>
      <c r="VAL25" s="284"/>
      <c r="VAM25" s="284"/>
      <c r="VAN25" s="284"/>
      <c r="VAO25" s="284"/>
      <c r="VAP25" s="284"/>
      <c r="VAQ25" s="284"/>
      <c r="VAR25" s="284"/>
      <c r="VAS25" s="284"/>
      <c r="VAT25" s="284"/>
      <c r="VAU25" s="284"/>
      <c r="VAV25" s="284"/>
      <c r="VAW25" s="284"/>
      <c r="VAX25" s="284"/>
      <c r="VAY25" s="284"/>
      <c r="VAZ25" s="284"/>
      <c r="VBA25" s="284"/>
      <c r="VBB25" s="284"/>
      <c r="VBC25" s="284"/>
      <c r="VBD25" s="284"/>
      <c r="VBE25" s="284"/>
      <c r="VBF25" s="284"/>
      <c r="VBG25" s="284"/>
      <c r="VBH25" s="284"/>
      <c r="VBI25" s="284"/>
      <c r="VBJ25" s="284"/>
      <c r="VBK25" s="284"/>
      <c r="VBL25" s="284"/>
      <c r="VBM25" s="284"/>
      <c r="VBN25" s="284"/>
      <c r="VBO25" s="284"/>
      <c r="VBP25" s="284"/>
      <c r="VBQ25" s="284"/>
      <c r="VBR25" s="284"/>
      <c r="VBS25" s="284"/>
      <c r="VBT25" s="284"/>
      <c r="VBU25" s="284"/>
      <c r="VBV25" s="284"/>
      <c r="VBW25" s="284"/>
      <c r="VBX25" s="284"/>
      <c r="VBY25" s="284"/>
      <c r="VBZ25" s="284"/>
      <c r="VCA25" s="284"/>
      <c r="VCB25" s="284"/>
      <c r="VCC25" s="284"/>
      <c r="VCD25" s="284"/>
      <c r="VCE25" s="284"/>
      <c r="VCF25" s="284"/>
      <c r="VCG25" s="284"/>
      <c r="VCH25" s="284"/>
      <c r="VCI25" s="284"/>
      <c r="VCJ25" s="284"/>
      <c r="VCK25" s="284"/>
      <c r="VCL25" s="284"/>
      <c r="VCM25" s="284"/>
      <c r="VCN25" s="284"/>
      <c r="VCO25" s="284"/>
      <c r="VCP25" s="284"/>
      <c r="VCQ25" s="284"/>
      <c r="VCR25" s="284"/>
      <c r="VCS25" s="284"/>
      <c r="VCT25" s="284"/>
      <c r="VCU25" s="284"/>
      <c r="VCV25" s="284"/>
      <c r="VCW25" s="284"/>
      <c r="VCX25" s="284"/>
      <c r="VCY25" s="284"/>
      <c r="VCZ25" s="284"/>
      <c r="VDA25" s="284"/>
      <c r="VDB25" s="284"/>
      <c r="VDC25" s="284"/>
      <c r="VDD25" s="284"/>
      <c r="VDE25" s="284"/>
      <c r="VDF25" s="284"/>
      <c r="VDG25" s="284"/>
      <c r="VDH25" s="284"/>
      <c r="VDI25" s="284"/>
      <c r="VDJ25" s="284"/>
      <c r="VDK25" s="284"/>
      <c r="VDL25" s="284"/>
      <c r="VDM25" s="284"/>
      <c r="VDN25" s="284"/>
      <c r="VDO25" s="284"/>
      <c r="VDP25" s="284"/>
      <c r="VDQ25" s="284"/>
      <c r="VDR25" s="284"/>
      <c r="VDS25" s="284"/>
      <c r="VDT25" s="284"/>
      <c r="VDU25" s="284"/>
      <c r="VDV25" s="284"/>
      <c r="VDW25" s="284"/>
      <c r="VDX25" s="284"/>
      <c r="VDY25" s="284"/>
      <c r="VDZ25" s="284"/>
      <c r="VEA25" s="284"/>
      <c r="VEB25" s="284"/>
      <c r="VEC25" s="284"/>
      <c r="VED25" s="284"/>
      <c r="VEE25" s="284"/>
      <c r="VEF25" s="284"/>
      <c r="VEG25" s="284"/>
      <c r="VEH25" s="284"/>
      <c r="VEI25" s="284"/>
      <c r="VEJ25" s="284"/>
      <c r="VEK25" s="284"/>
      <c r="VEL25" s="284"/>
      <c r="VEM25" s="284"/>
      <c r="VEN25" s="284"/>
      <c r="VEO25" s="284"/>
      <c r="VEP25" s="284"/>
      <c r="VEQ25" s="284"/>
      <c r="VER25" s="284"/>
      <c r="VES25" s="284"/>
      <c r="VET25" s="284"/>
      <c r="VEU25" s="284"/>
      <c r="VEV25" s="284"/>
      <c r="VEW25" s="284"/>
      <c r="VEX25" s="284"/>
      <c r="VEY25" s="284"/>
      <c r="VEZ25" s="284"/>
      <c r="VFA25" s="284"/>
      <c r="VFB25" s="284"/>
      <c r="VFC25" s="284"/>
      <c r="VFD25" s="284"/>
      <c r="VFE25" s="284"/>
      <c r="VFF25" s="284"/>
      <c r="VFG25" s="284"/>
      <c r="VFH25" s="284"/>
      <c r="VFI25" s="284"/>
      <c r="VFJ25" s="284"/>
      <c r="VFK25" s="284"/>
      <c r="VFL25" s="284"/>
      <c r="VFM25" s="284"/>
      <c r="VFN25" s="284"/>
      <c r="VFO25" s="284"/>
      <c r="VFP25" s="284"/>
      <c r="VFQ25" s="284"/>
      <c r="VFR25" s="284"/>
      <c r="VFS25" s="284"/>
      <c r="VFT25" s="284"/>
      <c r="VFU25" s="284"/>
      <c r="VFV25" s="284"/>
      <c r="VFW25" s="284"/>
      <c r="VFX25" s="284"/>
      <c r="VFY25" s="284"/>
      <c r="VFZ25" s="284"/>
      <c r="VGA25" s="284"/>
      <c r="VGB25" s="284"/>
      <c r="VGC25" s="284"/>
      <c r="VGD25" s="284"/>
      <c r="VGE25" s="284"/>
      <c r="VGF25" s="284"/>
      <c r="VGG25" s="284"/>
      <c r="VGH25" s="284"/>
      <c r="VGI25" s="284"/>
      <c r="VGJ25" s="284"/>
      <c r="VGK25" s="284"/>
      <c r="VGL25" s="284"/>
      <c r="VGM25" s="284"/>
      <c r="VGN25" s="284"/>
      <c r="VGO25" s="284"/>
      <c r="VGP25" s="284"/>
      <c r="VGQ25" s="284"/>
      <c r="VGR25" s="284"/>
      <c r="VGS25" s="284"/>
      <c r="VGT25" s="284"/>
      <c r="VGU25" s="284"/>
      <c r="VGV25" s="284"/>
      <c r="VGW25" s="284"/>
      <c r="VGX25" s="284"/>
      <c r="VGY25" s="284"/>
      <c r="VGZ25" s="284"/>
      <c r="VHA25" s="284"/>
      <c r="VHB25" s="284"/>
      <c r="VHC25" s="284"/>
      <c r="VHD25" s="284"/>
      <c r="VHE25" s="284"/>
      <c r="VHF25" s="284"/>
      <c r="VHG25" s="284"/>
      <c r="VHH25" s="284"/>
      <c r="VHI25" s="284"/>
      <c r="VHJ25" s="284"/>
      <c r="VHK25" s="284"/>
      <c r="VHL25" s="284"/>
      <c r="VHM25" s="284"/>
      <c r="VHN25" s="284"/>
      <c r="VHO25" s="284"/>
      <c r="VHP25" s="284"/>
      <c r="VHQ25" s="284"/>
      <c r="VHR25" s="284"/>
      <c r="VHS25" s="284"/>
      <c r="VHT25" s="284"/>
      <c r="VHU25" s="284"/>
      <c r="VHV25" s="284"/>
      <c r="VHW25" s="284"/>
      <c r="VHX25" s="284"/>
      <c r="VHY25" s="284"/>
      <c r="VHZ25" s="284"/>
      <c r="VIA25" s="284"/>
      <c r="VIB25" s="284"/>
      <c r="VIC25" s="284"/>
      <c r="VID25" s="284"/>
      <c r="VIE25" s="284"/>
      <c r="VIF25" s="284"/>
      <c r="VIG25" s="284"/>
      <c r="VIH25" s="284"/>
      <c r="VII25" s="284"/>
      <c r="VIJ25" s="284"/>
      <c r="VIK25" s="284"/>
      <c r="VIL25" s="284"/>
      <c r="VIM25" s="284"/>
      <c r="VIN25" s="284"/>
      <c r="VIO25" s="284"/>
      <c r="VIP25" s="284"/>
      <c r="VIQ25" s="284"/>
      <c r="VIR25" s="284"/>
      <c r="VIS25" s="284"/>
      <c r="VIT25" s="284"/>
      <c r="VIU25" s="284"/>
      <c r="VIV25" s="284"/>
      <c r="VIW25" s="284"/>
      <c r="VIX25" s="284"/>
      <c r="VIY25" s="284"/>
      <c r="VIZ25" s="284"/>
      <c r="VJA25" s="284"/>
      <c r="VJB25" s="284"/>
      <c r="VJC25" s="284"/>
      <c r="VJD25" s="284"/>
      <c r="VJE25" s="284"/>
      <c r="VJF25" s="284"/>
      <c r="VJG25" s="284"/>
      <c r="VJH25" s="284"/>
      <c r="VJI25" s="284"/>
      <c r="VJJ25" s="284"/>
      <c r="VJK25" s="284"/>
      <c r="VJL25" s="284"/>
      <c r="VJM25" s="284"/>
      <c r="VJN25" s="284"/>
      <c r="VJO25" s="284"/>
      <c r="VJP25" s="284"/>
      <c r="VJQ25" s="284"/>
      <c r="VJR25" s="284"/>
      <c r="VJS25" s="284"/>
      <c r="VJT25" s="284"/>
      <c r="VJU25" s="284"/>
      <c r="VJV25" s="284"/>
      <c r="VJW25" s="284"/>
      <c r="VJX25" s="284"/>
      <c r="VJY25" s="284"/>
      <c r="VJZ25" s="284"/>
      <c r="VKA25" s="284"/>
      <c r="VKB25" s="284"/>
      <c r="VKC25" s="284"/>
      <c r="VKD25" s="284"/>
      <c r="VKE25" s="284"/>
      <c r="VKF25" s="284"/>
      <c r="VKG25" s="284"/>
      <c r="VKH25" s="284"/>
      <c r="VKI25" s="284"/>
      <c r="VKJ25" s="284"/>
      <c r="VKK25" s="284"/>
      <c r="VKL25" s="284"/>
      <c r="VKM25" s="284"/>
      <c r="VKN25" s="284"/>
      <c r="VKO25" s="284"/>
      <c r="VKP25" s="284"/>
      <c r="VKQ25" s="284"/>
      <c r="VKR25" s="284"/>
      <c r="VKS25" s="284"/>
      <c r="VKT25" s="284"/>
      <c r="VKU25" s="284"/>
      <c r="VKV25" s="284"/>
      <c r="VKW25" s="284"/>
      <c r="VKX25" s="284"/>
      <c r="VKY25" s="284"/>
      <c r="VKZ25" s="284"/>
      <c r="VLA25" s="284"/>
      <c r="VLB25" s="284"/>
      <c r="VLC25" s="284"/>
      <c r="VLD25" s="284"/>
      <c r="VLE25" s="284"/>
      <c r="VLF25" s="284"/>
      <c r="VLG25" s="284"/>
      <c r="VLH25" s="284"/>
      <c r="VLI25" s="284"/>
      <c r="VLJ25" s="284"/>
      <c r="VLK25" s="284"/>
      <c r="VLL25" s="284"/>
      <c r="VLM25" s="284"/>
      <c r="VLN25" s="284"/>
      <c r="VLO25" s="284"/>
      <c r="VLP25" s="284"/>
      <c r="VLQ25" s="284"/>
      <c r="VLR25" s="284"/>
      <c r="VLS25" s="284"/>
      <c r="VLT25" s="284"/>
      <c r="VLU25" s="284"/>
      <c r="VLV25" s="284"/>
      <c r="VLW25" s="284"/>
      <c r="VLX25" s="284"/>
      <c r="VLY25" s="284"/>
      <c r="VLZ25" s="284"/>
      <c r="VMA25" s="284"/>
      <c r="VMB25" s="284"/>
      <c r="VMC25" s="284"/>
      <c r="VMD25" s="284"/>
      <c r="VME25" s="284"/>
      <c r="VMF25" s="284"/>
      <c r="VMG25" s="284"/>
      <c r="VMH25" s="284"/>
      <c r="VMI25" s="284"/>
      <c r="VMJ25" s="284"/>
      <c r="VMK25" s="284"/>
      <c r="VML25" s="284"/>
      <c r="VMM25" s="284"/>
      <c r="VMN25" s="284"/>
      <c r="VMO25" s="284"/>
      <c r="VMP25" s="284"/>
      <c r="VMQ25" s="284"/>
      <c r="VMR25" s="284"/>
      <c r="VMS25" s="284"/>
      <c r="VMT25" s="284"/>
      <c r="VMU25" s="284"/>
      <c r="VMV25" s="284"/>
      <c r="VMW25" s="284"/>
      <c r="VMX25" s="284"/>
      <c r="VMY25" s="284"/>
      <c r="VMZ25" s="284"/>
      <c r="VNA25" s="284"/>
      <c r="VNB25" s="284"/>
      <c r="VNC25" s="284"/>
      <c r="VND25" s="284"/>
      <c r="VNE25" s="284"/>
      <c r="VNF25" s="284"/>
      <c r="VNG25" s="284"/>
      <c r="VNH25" s="284"/>
      <c r="VNI25" s="284"/>
      <c r="VNJ25" s="284"/>
      <c r="VNK25" s="284"/>
      <c r="VNL25" s="284"/>
      <c r="VNM25" s="284"/>
      <c r="VNN25" s="284"/>
      <c r="VNO25" s="284"/>
      <c r="VNP25" s="284"/>
      <c r="VNQ25" s="284"/>
      <c r="VNR25" s="284"/>
      <c r="VNS25" s="284"/>
      <c r="VNT25" s="284"/>
      <c r="VNU25" s="284"/>
      <c r="VNV25" s="284"/>
      <c r="VNW25" s="284"/>
      <c r="VNX25" s="284"/>
      <c r="VNY25" s="284"/>
      <c r="VNZ25" s="284"/>
      <c r="VOA25" s="284"/>
      <c r="VOB25" s="284"/>
      <c r="VOC25" s="284"/>
      <c r="VOD25" s="284"/>
      <c r="VOE25" s="284"/>
      <c r="VOF25" s="284"/>
      <c r="VOG25" s="284"/>
      <c r="VOH25" s="284"/>
      <c r="VOI25" s="284"/>
      <c r="VOJ25" s="284"/>
      <c r="VOK25" s="284"/>
      <c r="VOL25" s="284"/>
      <c r="VOM25" s="284"/>
      <c r="VON25" s="284"/>
      <c r="VOO25" s="284"/>
      <c r="VOP25" s="284"/>
      <c r="VOQ25" s="284"/>
      <c r="VOR25" s="284"/>
      <c r="VOS25" s="284"/>
      <c r="VOT25" s="284"/>
      <c r="VOU25" s="284"/>
      <c r="VOV25" s="284"/>
      <c r="VOW25" s="284"/>
      <c r="VOX25" s="284"/>
      <c r="VOY25" s="284"/>
      <c r="VOZ25" s="284"/>
      <c r="VPA25" s="284"/>
      <c r="VPB25" s="284"/>
      <c r="VPC25" s="284"/>
      <c r="VPD25" s="284"/>
      <c r="VPE25" s="284"/>
      <c r="VPF25" s="284"/>
      <c r="VPG25" s="284"/>
      <c r="VPH25" s="284"/>
      <c r="VPI25" s="284"/>
      <c r="VPJ25" s="284"/>
      <c r="VPK25" s="284"/>
      <c r="VPL25" s="284"/>
      <c r="VPM25" s="284"/>
      <c r="VPN25" s="284"/>
      <c r="VPO25" s="284"/>
      <c r="VPP25" s="284"/>
      <c r="VPQ25" s="284"/>
      <c r="VPR25" s="284"/>
      <c r="VPS25" s="284"/>
      <c r="VPT25" s="284"/>
      <c r="VPU25" s="284"/>
      <c r="VPV25" s="284"/>
      <c r="VPW25" s="284"/>
      <c r="VPX25" s="284"/>
      <c r="VPY25" s="284"/>
      <c r="VPZ25" s="284"/>
      <c r="VQA25" s="284"/>
      <c r="VQB25" s="284"/>
      <c r="VQC25" s="284"/>
      <c r="VQD25" s="284"/>
      <c r="VQE25" s="284"/>
      <c r="VQF25" s="284"/>
      <c r="VQG25" s="284"/>
      <c r="VQH25" s="284"/>
      <c r="VQI25" s="284"/>
      <c r="VQJ25" s="284"/>
      <c r="VQK25" s="284"/>
      <c r="VQL25" s="284"/>
      <c r="VQM25" s="284"/>
      <c r="VQN25" s="284"/>
      <c r="VQO25" s="284"/>
      <c r="VQP25" s="284"/>
      <c r="VQQ25" s="284"/>
      <c r="VQR25" s="284"/>
      <c r="VQS25" s="284"/>
      <c r="VQT25" s="284"/>
      <c r="VQU25" s="284"/>
      <c r="VQV25" s="284"/>
      <c r="VQW25" s="284"/>
      <c r="VQX25" s="284"/>
      <c r="VQY25" s="284"/>
      <c r="VQZ25" s="284"/>
      <c r="VRA25" s="284"/>
      <c r="VRB25" s="284"/>
      <c r="VRC25" s="284"/>
      <c r="VRD25" s="284"/>
      <c r="VRE25" s="284"/>
      <c r="VRF25" s="284"/>
      <c r="VRG25" s="284"/>
      <c r="VRH25" s="284"/>
      <c r="VRI25" s="284"/>
      <c r="VRJ25" s="284"/>
      <c r="VRK25" s="284"/>
      <c r="VRL25" s="284"/>
      <c r="VRM25" s="284"/>
      <c r="VRN25" s="284"/>
      <c r="VRO25" s="284"/>
      <c r="VRP25" s="284"/>
      <c r="VRQ25" s="284"/>
      <c r="VRR25" s="284"/>
      <c r="VRS25" s="284"/>
      <c r="VRT25" s="284"/>
      <c r="VRU25" s="284"/>
      <c r="VRV25" s="284"/>
      <c r="VRW25" s="284"/>
      <c r="VRX25" s="284"/>
      <c r="VRY25" s="284"/>
      <c r="VRZ25" s="284"/>
      <c r="VSA25" s="284"/>
      <c r="VSB25" s="284"/>
      <c r="VSC25" s="284"/>
      <c r="VSD25" s="284"/>
      <c r="VSE25" s="284"/>
      <c r="VSF25" s="284"/>
      <c r="VSG25" s="284"/>
      <c r="VSH25" s="284"/>
      <c r="VSI25" s="284"/>
      <c r="VSJ25" s="284"/>
      <c r="VSK25" s="284"/>
      <c r="VSL25" s="284"/>
      <c r="VSM25" s="284"/>
      <c r="VSN25" s="284"/>
      <c r="VSO25" s="284"/>
      <c r="VSP25" s="284"/>
      <c r="VSQ25" s="284"/>
      <c r="VSR25" s="284"/>
      <c r="VSS25" s="284"/>
      <c r="VST25" s="284"/>
      <c r="VSU25" s="284"/>
      <c r="VSV25" s="284"/>
      <c r="VSW25" s="284"/>
      <c r="VSX25" s="284"/>
      <c r="VSY25" s="284"/>
      <c r="VSZ25" s="284"/>
      <c r="VTA25" s="284"/>
      <c r="VTB25" s="284"/>
      <c r="VTC25" s="284"/>
      <c r="VTD25" s="284"/>
      <c r="VTE25" s="284"/>
      <c r="VTF25" s="284"/>
      <c r="VTG25" s="284"/>
      <c r="VTH25" s="284"/>
      <c r="VTI25" s="284"/>
      <c r="VTJ25" s="284"/>
      <c r="VTK25" s="284"/>
      <c r="VTL25" s="284"/>
      <c r="VTM25" s="284"/>
      <c r="VTN25" s="284"/>
      <c r="VTO25" s="284"/>
      <c r="VTP25" s="284"/>
      <c r="VTQ25" s="284"/>
      <c r="VTR25" s="284"/>
      <c r="VTS25" s="284"/>
      <c r="VTT25" s="284"/>
      <c r="VTU25" s="284"/>
      <c r="VTV25" s="284"/>
      <c r="VTW25" s="284"/>
      <c r="VTX25" s="284"/>
      <c r="VTY25" s="284"/>
      <c r="VTZ25" s="284"/>
      <c r="VUA25" s="284"/>
      <c r="VUB25" s="284"/>
      <c r="VUC25" s="284"/>
      <c r="VUD25" s="284"/>
      <c r="VUE25" s="284"/>
      <c r="VUF25" s="284"/>
      <c r="VUG25" s="284"/>
      <c r="VUH25" s="284"/>
      <c r="VUI25" s="284"/>
      <c r="VUJ25" s="284"/>
      <c r="VUK25" s="284"/>
      <c r="VUL25" s="284"/>
      <c r="VUM25" s="284"/>
      <c r="VUN25" s="284"/>
      <c r="VUO25" s="284"/>
      <c r="VUP25" s="284"/>
      <c r="VUQ25" s="284"/>
      <c r="VUR25" s="284"/>
      <c r="VUS25" s="284"/>
      <c r="VUT25" s="284"/>
      <c r="VUU25" s="284"/>
      <c r="VUV25" s="284"/>
      <c r="VUW25" s="284"/>
      <c r="VUX25" s="284"/>
      <c r="VUY25" s="284"/>
      <c r="VUZ25" s="284"/>
      <c r="VVA25" s="284"/>
      <c r="VVB25" s="284"/>
      <c r="VVC25" s="284"/>
      <c r="VVD25" s="284"/>
      <c r="VVE25" s="284"/>
      <c r="VVF25" s="284"/>
      <c r="VVG25" s="284"/>
      <c r="VVH25" s="284"/>
      <c r="VVI25" s="284"/>
      <c r="VVJ25" s="284"/>
      <c r="VVK25" s="284"/>
      <c r="VVL25" s="284"/>
      <c r="VVM25" s="284"/>
      <c r="VVN25" s="284"/>
      <c r="VVO25" s="284"/>
      <c r="VVP25" s="284"/>
      <c r="VVQ25" s="284"/>
      <c r="VVR25" s="284"/>
      <c r="VVS25" s="284"/>
      <c r="VVT25" s="284"/>
      <c r="VVU25" s="284"/>
      <c r="VVV25" s="284"/>
      <c r="VVW25" s="284"/>
      <c r="VVX25" s="284"/>
      <c r="VVY25" s="284"/>
      <c r="VVZ25" s="284"/>
      <c r="VWA25" s="284"/>
      <c r="VWB25" s="284"/>
      <c r="VWC25" s="284"/>
      <c r="VWD25" s="284"/>
      <c r="VWE25" s="284"/>
      <c r="VWF25" s="284"/>
      <c r="VWG25" s="284"/>
      <c r="VWH25" s="284"/>
      <c r="VWI25" s="284"/>
      <c r="VWJ25" s="284"/>
      <c r="VWK25" s="284"/>
      <c r="VWL25" s="284"/>
      <c r="VWM25" s="284"/>
      <c r="VWN25" s="284"/>
      <c r="VWO25" s="284"/>
      <c r="VWP25" s="284"/>
      <c r="VWQ25" s="284"/>
      <c r="VWR25" s="284"/>
      <c r="VWS25" s="284"/>
      <c r="VWT25" s="284"/>
      <c r="VWU25" s="284"/>
      <c r="VWV25" s="284"/>
      <c r="VWW25" s="284"/>
      <c r="VWX25" s="284"/>
      <c r="VWY25" s="284"/>
      <c r="VWZ25" s="284"/>
      <c r="VXA25" s="284"/>
      <c r="VXB25" s="284"/>
      <c r="VXC25" s="284"/>
      <c r="VXD25" s="284"/>
      <c r="VXE25" s="284"/>
      <c r="VXF25" s="284"/>
      <c r="VXG25" s="284"/>
      <c r="VXH25" s="284"/>
      <c r="VXI25" s="284"/>
      <c r="VXJ25" s="284"/>
      <c r="VXK25" s="284"/>
      <c r="VXL25" s="284"/>
      <c r="VXM25" s="284"/>
      <c r="VXN25" s="284"/>
      <c r="VXO25" s="284"/>
      <c r="VXP25" s="284"/>
      <c r="VXQ25" s="284"/>
      <c r="VXR25" s="284"/>
      <c r="VXS25" s="284"/>
      <c r="VXT25" s="284"/>
      <c r="VXU25" s="284"/>
      <c r="VXV25" s="284"/>
      <c r="VXW25" s="284"/>
      <c r="VXX25" s="284"/>
      <c r="VXY25" s="284"/>
      <c r="VXZ25" s="284"/>
      <c r="VYA25" s="284"/>
      <c r="VYB25" s="284"/>
      <c r="VYC25" s="284"/>
      <c r="VYD25" s="284"/>
      <c r="VYE25" s="284"/>
      <c r="VYF25" s="284"/>
      <c r="VYG25" s="284"/>
      <c r="VYH25" s="284"/>
      <c r="VYI25" s="284"/>
      <c r="VYJ25" s="284"/>
      <c r="VYK25" s="284"/>
      <c r="VYL25" s="284"/>
      <c r="VYM25" s="284"/>
      <c r="VYN25" s="284"/>
      <c r="VYO25" s="284"/>
      <c r="VYP25" s="284"/>
      <c r="VYQ25" s="284"/>
      <c r="VYR25" s="284"/>
      <c r="VYS25" s="284"/>
      <c r="VYT25" s="284"/>
      <c r="VYU25" s="284"/>
      <c r="VYV25" s="284"/>
      <c r="VYW25" s="284"/>
      <c r="VYX25" s="284"/>
      <c r="VYY25" s="284"/>
      <c r="VYZ25" s="284"/>
      <c r="VZA25" s="284"/>
      <c r="VZB25" s="284"/>
      <c r="VZC25" s="284"/>
      <c r="VZD25" s="284"/>
      <c r="VZE25" s="284"/>
      <c r="VZF25" s="284"/>
      <c r="VZG25" s="284"/>
      <c r="VZH25" s="284"/>
      <c r="VZI25" s="284"/>
      <c r="VZJ25" s="284"/>
      <c r="VZK25" s="284"/>
      <c r="VZL25" s="284"/>
      <c r="VZM25" s="284"/>
      <c r="VZN25" s="284"/>
      <c r="VZO25" s="284"/>
      <c r="VZP25" s="284"/>
      <c r="VZQ25" s="284"/>
      <c r="VZR25" s="284"/>
      <c r="VZS25" s="284"/>
      <c r="VZT25" s="284"/>
      <c r="VZU25" s="284"/>
      <c r="VZV25" s="284"/>
      <c r="VZW25" s="284"/>
      <c r="VZX25" s="284"/>
      <c r="VZY25" s="284"/>
      <c r="VZZ25" s="284"/>
      <c r="WAA25" s="284"/>
      <c r="WAB25" s="284"/>
      <c r="WAC25" s="284"/>
      <c r="WAD25" s="284"/>
      <c r="WAE25" s="284"/>
      <c r="WAF25" s="284"/>
      <c r="WAG25" s="284"/>
      <c r="WAH25" s="284"/>
      <c r="WAI25" s="284"/>
      <c r="WAJ25" s="284"/>
      <c r="WAK25" s="284"/>
      <c r="WAL25" s="284"/>
      <c r="WAM25" s="284"/>
      <c r="WAN25" s="284"/>
      <c r="WAO25" s="284"/>
      <c r="WAP25" s="284"/>
      <c r="WAQ25" s="284"/>
      <c r="WAR25" s="284"/>
      <c r="WAS25" s="284"/>
      <c r="WAT25" s="284"/>
      <c r="WAU25" s="284"/>
      <c r="WAV25" s="284"/>
      <c r="WAW25" s="284"/>
      <c r="WAX25" s="284"/>
      <c r="WAY25" s="284"/>
      <c r="WAZ25" s="284"/>
      <c r="WBA25" s="284"/>
      <c r="WBB25" s="284"/>
      <c r="WBC25" s="284"/>
      <c r="WBD25" s="284"/>
      <c r="WBE25" s="284"/>
      <c r="WBF25" s="284"/>
      <c r="WBG25" s="284"/>
      <c r="WBH25" s="284"/>
      <c r="WBI25" s="284"/>
      <c r="WBJ25" s="284"/>
      <c r="WBK25" s="284"/>
      <c r="WBL25" s="284"/>
      <c r="WBM25" s="284"/>
      <c r="WBN25" s="284"/>
      <c r="WBO25" s="284"/>
      <c r="WBP25" s="284"/>
      <c r="WBQ25" s="284"/>
      <c r="WBR25" s="284"/>
      <c r="WBS25" s="284"/>
      <c r="WBT25" s="284"/>
      <c r="WBU25" s="284"/>
      <c r="WBV25" s="284"/>
      <c r="WBW25" s="284"/>
      <c r="WBX25" s="284"/>
      <c r="WBY25" s="284"/>
      <c r="WBZ25" s="284"/>
      <c r="WCA25" s="284"/>
      <c r="WCB25" s="284"/>
      <c r="WCC25" s="284"/>
      <c r="WCD25" s="284"/>
      <c r="WCE25" s="284"/>
      <c r="WCF25" s="284"/>
      <c r="WCG25" s="284"/>
      <c r="WCH25" s="284"/>
      <c r="WCI25" s="284"/>
      <c r="WCJ25" s="284"/>
      <c r="WCK25" s="284"/>
      <c r="WCL25" s="284"/>
      <c r="WCM25" s="284"/>
      <c r="WCN25" s="284"/>
      <c r="WCO25" s="284"/>
      <c r="WCP25" s="284"/>
      <c r="WCQ25" s="284"/>
      <c r="WCR25" s="284"/>
      <c r="WCS25" s="284"/>
      <c r="WCT25" s="284"/>
      <c r="WCU25" s="284"/>
      <c r="WCV25" s="284"/>
      <c r="WCW25" s="284"/>
      <c r="WCX25" s="284"/>
      <c r="WCY25" s="284"/>
      <c r="WCZ25" s="284"/>
      <c r="WDA25" s="284"/>
      <c r="WDB25" s="284"/>
      <c r="WDC25" s="284"/>
      <c r="WDD25" s="284"/>
      <c r="WDE25" s="284"/>
      <c r="WDF25" s="284"/>
      <c r="WDG25" s="284"/>
      <c r="WDH25" s="284"/>
      <c r="WDI25" s="284"/>
      <c r="WDJ25" s="284"/>
      <c r="WDK25" s="284"/>
      <c r="WDL25" s="284"/>
      <c r="WDM25" s="284"/>
      <c r="WDN25" s="284"/>
      <c r="WDO25" s="284"/>
      <c r="WDP25" s="284"/>
      <c r="WDQ25" s="284"/>
      <c r="WDR25" s="284"/>
      <c r="WDS25" s="284"/>
      <c r="WDT25" s="284"/>
      <c r="WDU25" s="284"/>
      <c r="WDV25" s="284"/>
      <c r="WDW25" s="284"/>
      <c r="WDX25" s="284"/>
      <c r="WDY25" s="284"/>
      <c r="WDZ25" s="284"/>
      <c r="WEA25" s="284"/>
      <c r="WEB25" s="284"/>
      <c r="WEC25" s="284"/>
      <c r="WED25" s="284"/>
      <c r="WEE25" s="284"/>
      <c r="WEF25" s="284"/>
      <c r="WEG25" s="284"/>
      <c r="WEH25" s="284"/>
      <c r="WEI25" s="284"/>
      <c r="WEJ25" s="284"/>
      <c r="WEK25" s="284"/>
      <c r="WEL25" s="284"/>
      <c r="WEM25" s="284"/>
      <c r="WEN25" s="284"/>
      <c r="WEO25" s="284"/>
      <c r="WEP25" s="284"/>
      <c r="WEQ25" s="284"/>
      <c r="WER25" s="284"/>
      <c r="WES25" s="284"/>
      <c r="WET25" s="284"/>
      <c r="WEU25" s="284"/>
      <c r="WEV25" s="284"/>
      <c r="WEW25" s="284"/>
      <c r="WEX25" s="284"/>
      <c r="WEY25" s="284"/>
      <c r="WEZ25" s="284"/>
      <c r="WFA25" s="284"/>
      <c r="WFB25" s="284"/>
      <c r="WFC25" s="284"/>
      <c r="WFD25" s="284"/>
      <c r="WFE25" s="284"/>
      <c r="WFF25" s="284"/>
      <c r="WFG25" s="284"/>
      <c r="WFH25" s="284"/>
      <c r="WFI25" s="284"/>
      <c r="WFJ25" s="284"/>
      <c r="WFK25" s="284"/>
      <c r="WFL25" s="284"/>
      <c r="WFM25" s="284"/>
      <c r="WFN25" s="284"/>
      <c r="WFO25" s="284"/>
      <c r="WFP25" s="284"/>
      <c r="WFQ25" s="284"/>
      <c r="WFR25" s="284"/>
      <c r="WFS25" s="284"/>
      <c r="WFT25" s="284"/>
      <c r="WFU25" s="284"/>
      <c r="WFV25" s="284"/>
      <c r="WFW25" s="284"/>
      <c r="WFX25" s="284"/>
      <c r="WFY25" s="284"/>
      <c r="WFZ25" s="284"/>
      <c r="WGA25" s="284"/>
      <c r="WGB25" s="284"/>
      <c r="WGC25" s="284"/>
      <c r="WGD25" s="284"/>
      <c r="WGE25" s="284"/>
      <c r="WGF25" s="284"/>
      <c r="WGG25" s="284"/>
      <c r="WGH25" s="284"/>
      <c r="WGI25" s="284"/>
      <c r="WGJ25" s="284"/>
      <c r="WGK25" s="284"/>
      <c r="WGL25" s="284"/>
      <c r="WGM25" s="284"/>
      <c r="WGN25" s="284"/>
      <c r="WGO25" s="284"/>
      <c r="WGP25" s="284"/>
      <c r="WGQ25" s="284"/>
      <c r="WGR25" s="284"/>
      <c r="WGS25" s="284"/>
      <c r="WGT25" s="284"/>
      <c r="WGU25" s="284"/>
      <c r="WGV25" s="284"/>
      <c r="WGW25" s="284"/>
      <c r="WGX25" s="284"/>
      <c r="WGY25" s="284"/>
      <c r="WGZ25" s="284"/>
      <c r="WHA25" s="284"/>
      <c r="WHB25" s="284"/>
      <c r="WHC25" s="284"/>
      <c r="WHD25" s="284"/>
      <c r="WHE25" s="284"/>
      <c r="WHF25" s="284"/>
      <c r="WHG25" s="284"/>
      <c r="WHH25" s="284"/>
      <c r="WHI25" s="284"/>
      <c r="WHJ25" s="284"/>
      <c r="WHK25" s="284"/>
      <c r="WHL25" s="284"/>
      <c r="WHM25" s="284"/>
      <c r="WHN25" s="284"/>
      <c r="WHO25" s="284"/>
      <c r="WHP25" s="284"/>
      <c r="WHQ25" s="284"/>
      <c r="WHR25" s="284"/>
      <c r="WHS25" s="284"/>
      <c r="WHT25" s="284"/>
      <c r="WHU25" s="284"/>
      <c r="WHV25" s="284"/>
      <c r="WHW25" s="284"/>
      <c r="WHX25" s="284"/>
      <c r="WHY25" s="284"/>
      <c r="WHZ25" s="284"/>
      <c r="WIA25" s="284"/>
      <c r="WIB25" s="284"/>
      <c r="WIC25" s="284"/>
      <c r="WID25" s="284"/>
      <c r="WIE25" s="284"/>
      <c r="WIF25" s="284"/>
      <c r="WIG25" s="284"/>
      <c r="WIH25" s="284"/>
      <c r="WII25" s="284"/>
      <c r="WIJ25" s="284"/>
      <c r="WIK25" s="284"/>
      <c r="WIL25" s="284"/>
      <c r="WIM25" s="284"/>
      <c r="WIN25" s="284"/>
      <c r="WIO25" s="284"/>
      <c r="WIP25" s="284"/>
      <c r="WIQ25" s="284"/>
      <c r="WIR25" s="284"/>
      <c r="WIS25" s="284"/>
      <c r="WIT25" s="284"/>
      <c r="WIU25" s="284"/>
      <c r="WIV25" s="284"/>
      <c r="WIW25" s="284"/>
      <c r="WIX25" s="284"/>
      <c r="WIY25" s="284"/>
      <c r="WIZ25" s="284"/>
      <c r="WJA25" s="284"/>
      <c r="WJB25" s="284"/>
      <c r="WJC25" s="284"/>
      <c r="WJD25" s="284"/>
      <c r="WJE25" s="284"/>
      <c r="WJF25" s="284"/>
      <c r="WJG25" s="284"/>
      <c r="WJH25" s="284"/>
      <c r="WJI25" s="284"/>
      <c r="WJJ25" s="284"/>
      <c r="WJK25" s="284"/>
      <c r="WJL25" s="284"/>
      <c r="WJM25" s="284"/>
      <c r="WJN25" s="284"/>
      <c r="WJO25" s="284"/>
      <c r="WJP25" s="284"/>
      <c r="WJQ25" s="284"/>
      <c r="WJR25" s="284"/>
      <c r="WJS25" s="284"/>
      <c r="WJT25" s="284"/>
      <c r="WJU25" s="284"/>
      <c r="WJV25" s="284"/>
      <c r="WJW25" s="284"/>
      <c r="WJX25" s="284"/>
      <c r="WJY25" s="284"/>
      <c r="WJZ25" s="284"/>
      <c r="WKA25" s="284"/>
      <c r="WKB25" s="284"/>
      <c r="WKC25" s="284"/>
      <c r="WKD25" s="284"/>
      <c r="WKE25" s="284"/>
      <c r="WKF25" s="284"/>
      <c r="WKG25" s="284"/>
      <c r="WKH25" s="284"/>
      <c r="WKI25" s="284"/>
      <c r="WKJ25" s="284"/>
      <c r="WKK25" s="284"/>
      <c r="WKL25" s="284"/>
      <c r="WKM25" s="284"/>
      <c r="WKN25" s="284"/>
      <c r="WKO25" s="284"/>
      <c r="WKP25" s="284"/>
      <c r="WKQ25" s="284"/>
      <c r="WKR25" s="284"/>
      <c r="WKS25" s="284"/>
      <c r="WKT25" s="284"/>
      <c r="WKU25" s="284"/>
      <c r="WKV25" s="284"/>
      <c r="WKW25" s="284"/>
      <c r="WKX25" s="284"/>
      <c r="WKY25" s="284"/>
      <c r="WKZ25" s="284"/>
      <c r="WLA25" s="284"/>
      <c r="WLB25" s="284"/>
      <c r="WLC25" s="284"/>
      <c r="WLD25" s="284"/>
      <c r="WLE25" s="284"/>
      <c r="WLF25" s="284"/>
      <c r="WLG25" s="284"/>
      <c r="WLH25" s="284"/>
      <c r="WLI25" s="284"/>
      <c r="WLJ25" s="284"/>
      <c r="WLK25" s="284"/>
      <c r="WLL25" s="284"/>
      <c r="WLM25" s="284"/>
      <c r="WLN25" s="284"/>
      <c r="WLO25" s="284"/>
      <c r="WLP25" s="284"/>
      <c r="WLQ25" s="284"/>
      <c r="WLR25" s="284"/>
      <c r="WLS25" s="284"/>
      <c r="WLT25" s="284"/>
      <c r="WLU25" s="284"/>
      <c r="WLV25" s="284"/>
      <c r="WLW25" s="284"/>
      <c r="WLX25" s="284"/>
      <c r="WLY25" s="284"/>
      <c r="WLZ25" s="284"/>
      <c r="WMA25" s="284"/>
      <c r="WMB25" s="284"/>
      <c r="WMC25" s="284"/>
      <c r="WMD25" s="284"/>
      <c r="WME25" s="284"/>
      <c r="WMF25" s="284"/>
      <c r="WMG25" s="284"/>
      <c r="WMH25" s="284"/>
      <c r="WMI25" s="284"/>
      <c r="WMJ25" s="284"/>
      <c r="WMK25" s="284"/>
      <c r="WML25" s="284"/>
      <c r="WMM25" s="284"/>
      <c r="WMN25" s="284"/>
      <c r="WMO25" s="284"/>
      <c r="WMP25" s="284"/>
      <c r="WMQ25" s="284"/>
      <c r="WMR25" s="284"/>
      <c r="WMS25" s="284"/>
      <c r="WMT25" s="284"/>
      <c r="WMU25" s="284"/>
      <c r="WMV25" s="284"/>
      <c r="WMW25" s="284"/>
      <c r="WMX25" s="284"/>
      <c r="WMY25" s="284"/>
      <c r="WMZ25" s="284"/>
      <c r="WNA25" s="284"/>
      <c r="WNB25" s="284"/>
      <c r="WNC25" s="284"/>
      <c r="WND25" s="284"/>
      <c r="WNE25" s="284"/>
      <c r="WNF25" s="284"/>
      <c r="WNG25" s="284"/>
      <c r="WNH25" s="284"/>
      <c r="WNI25" s="284"/>
      <c r="WNJ25" s="284"/>
      <c r="WNK25" s="284"/>
      <c r="WNL25" s="284"/>
      <c r="WNM25" s="284"/>
      <c r="WNN25" s="284"/>
      <c r="WNO25" s="284"/>
      <c r="WNP25" s="284"/>
      <c r="WNQ25" s="284"/>
      <c r="WNR25" s="284"/>
      <c r="WNS25" s="284"/>
      <c r="WNT25" s="284"/>
      <c r="WNU25" s="284"/>
      <c r="WNV25" s="284"/>
      <c r="WNW25" s="284"/>
      <c r="WNX25" s="284"/>
      <c r="WNY25" s="284"/>
      <c r="WNZ25" s="284"/>
      <c r="WOA25" s="284"/>
      <c r="WOB25" s="284"/>
      <c r="WOC25" s="284"/>
      <c r="WOD25" s="284"/>
      <c r="WOE25" s="284"/>
      <c r="WOF25" s="284"/>
      <c r="WOG25" s="284"/>
      <c r="WOH25" s="284"/>
      <c r="WOI25" s="284"/>
      <c r="WOJ25" s="284"/>
      <c r="WOK25" s="284"/>
      <c r="WOL25" s="284"/>
      <c r="WOM25" s="284"/>
      <c r="WON25" s="284"/>
      <c r="WOO25" s="284"/>
      <c r="WOP25" s="284"/>
      <c r="WOQ25" s="284"/>
      <c r="WOR25" s="284"/>
      <c r="WOS25" s="284"/>
      <c r="WOT25" s="284"/>
      <c r="WOU25" s="284"/>
      <c r="WOV25" s="284"/>
      <c r="WOW25" s="284"/>
      <c r="WOX25" s="284"/>
      <c r="WOY25" s="284"/>
      <c r="WOZ25" s="284"/>
      <c r="WPA25" s="284"/>
      <c r="WPB25" s="284"/>
      <c r="WPC25" s="284"/>
      <c r="WPD25" s="284"/>
      <c r="WPE25" s="284"/>
      <c r="WPF25" s="284"/>
      <c r="WPG25" s="284"/>
      <c r="WPH25" s="284"/>
      <c r="WPI25" s="284"/>
      <c r="WPJ25" s="284"/>
      <c r="WPK25" s="284"/>
      <c r="WPL25" s="284"/>
      <c r="WPM25" s="284"/>
      <c r="WPN25" s="284"/>
      <c r="WPO25" s="284"/>
      <c r="WPP25" s="284"/>
      <c r="WPQ25" s="284"/>
      <c r="WPR25" s="284"/>
      <c r="WPS25" s="284"/>
      <c r="WPT25" s="284"/>
      <c r="WPU25" s="284"/>
      <c r="WPV25" s="284"/>
      <c r="WPW25" s="284"/>
      <c r="WPX25" s="284"/>
      <c r="WPY25" s="284"/>
      <c r="WPZ25" s="284"/>
      <c r="WQA25" s="284"/>
      <c r="WQB25" s="284"/>
      <c r="WQC25" s="284"/>
      <c r="WQD25" s="284"/>
      <c r="WQE25" s="284"/>
      <c r="WQF25" s="284"/>
      <c r="WQG25" s="284"/>
      <c r="WQH25" s="284"/>
      <c r="WQI25" s="284"/>
      <c r="WQJ25" s="284"/>
      <c r="WQK25" s="284"/>
      <c r="WQL25" s="284"/>
      <c r="WQM25" s="284"/>
      <c r="WQN25" s="284"/>
      <c r="WQO25" s="284"/>
      <c r="WQP25" s="284"/>
      <c r="WQQ25" s="284"/>
      <c r="WQR25" s="284"/>
      <c r="WQS25" s="284"/>
      <c r="WQT25" s="284"/>
      <c r="WQU25" s="284"/>
      <c r="WQV25" s="284"/>
      <c r="WQW25" s="284"/>
      <c r="WQX25" s="284"/>
      <c r="WQY25" s="284"/>
      <c r="WQZ25" s="284"/>
      <c r="WRA25" s="284"/>
      <c r="WRB25" s="284"/>
      <c r="WRC25" s="284"/>
      <c r="WRD25" s="284"/>
      <c r="WRE25" s="284"/>
      <c r="WRF25" s="284"/>
      <c r="WRG25" s="284"/>
      <c r="WRH25" s="284"/>
      <c r="WRI25" s="284"/>
      <c r="WRJ25" s="284"/>
      <c r="WRK25" s="284"/>
      <c r="WRL25" s="284"/>
      <c r="WRM25" s="284"/>
      <c r="WRN25" s="284"/>
      <c r="WRO25" s="284"/>
      <c r="WRP25" s="284"/>
      <c r="WRQ25" s="284"/>
      <c r="WRR25" s="284"/>
      <c r="WRS25" s="284"/>
      <c r="WRT25" s="284"/>
      <c r="WRU25" s="284"/>
      <c r="WRV25" s="284"/>
      <c r="WRW25" s="284"/>
      <c r="WRX25" s="284"/>
      <c r="WRY25" s="284"/>
      <c r="WRZ25" s="284"/>
      <c r="WSA25" s="284"/>
      <c r="WSB25" s="284"/>
      <c r="WSC25" s="284"/>
      <c r="WSD25" s="284"/>
      <c r="WSE25" s="284"/>
      <c r="WSF25" s="284"/>
      <c r="WSG25" s="284"/>
      <c r="WSH25" s="284"/>
      <c r="WSI25" s="284"/>
      <c r="WSJ25" s="284"/>
      <c r="WSK25" s="284"/>
      <c r="WSL25" s="284"/>
      <c r="WSM25" s="284"/>
      <c r="WSN25" s="284"/>
      <c r="WSO25" s="284"/>
      <c r="WSP25" s="284"/>
      <c r="WSQ25" s="284"/>
      <c r="WSR25" s="284"/>
      <c r="WSS25" s="284"/>
      <c r="WST25" s="284"/>
      <c r="WSU25" s="284"/>
      <c r="WSV25" s="284"/>
      <c r="WSW25" s="284"/>
      <c r="WSX25" s="284"/>
      <c r="WSY25" s="284"/>
      <c r="WSZ25" s="284"/>
      <c r="WTA25" s="284"/>
      <c r="WTB25" s="284"/>
      <c r="WTC25" s="284"/>
      <c r="WTD25" s="284"/>
      <c r="WTE25" s="284"/>
      <c r="WTF25" s="284"/>
      <c r="WTG25" s="284"/>
      <c r="WTH25" s="284"/>
      <c r="WTI25" s="284"/>
      <c r="WTJ25" s="284"/>
      <c r="WTK25" s="284"/>
      <c r="WTL25" s="284"/>
      <c r="WTM25" s="284"/>
      <c r="WTN25" s="284"/>
      <c r="WTO25" s="284"/>
      <c r="WTP25" s="284"/>
      <c r="WTQ25" s="284"/>
      <c r="WTR25" s="284"/>
      <c r="WTS25" s="284"/>
      <c r="WTT25" s="284"/>
      <c r="WTU25" s="284"/>
      <c r="WTV25" s="284"/>
      <c r="WTW25" s="284"/>
      <c r="WTX25" s="284"/>
      <c r="WTY25" s="284"/>
      <c r="WTZ25" s="284"/>
      <c r="WUA25" s="284"/>
      <c r="WUB25" s="284"/>
      <c r="WUC25" s="284"/>
      <c r="WUD25" s="284"/>
      <c r="WUE25" s="284"/>
      <c r="WUF25" s="284"/>
      <c r="WUG25" s="284"/>
      <c r="WUH25" s="284"/>
      <c r="WUI25" s="284"/>
      <c r="WUJ25" s="284"/>
      <c r="WUK25" s="284"/>
      <c r="WUL25" s="284"/>
      <c r="WUM25" s="284"/>
      <c r="WUN25" s="284"/>
      <c r="WUO25" s="284"/>
      <c r="WUP25" s="284"/>
      <c r="WUQ25" s="284"/>
      <c r="WUR25" s="284"/>
      <c r="WUS25" s="284"/>
      <c r="WUT25" s="284"/>
      <c r="WUU25" s="284"/>
      <c r="WUV25" s="284"/>
      <c r="WUW25" s="284"/>
      <c r="WUX25" s="284"/>
      <c r="WUY25" s="284"/>
      <c r="WUZ25" s="284"/>
      <c r="WVA25" s="284"/>
      <c r="WVB25" s="284"/>
      <c r="WVC25" s="284"/>
      <c r="WVD25" s="284"/>
      <c r="WVE25" s="284"/>
      <c r="WVF25" s="284"/>
      <c r="WVG25" s="284"/>
      <c r="WVH25" s="284"/>
      <c r="WVI25" s="284"/>
      <c r="WVJ25" s="284"/>
      <c r="WVK25" s="284"/>
      <c r="WVL25" s="284"/>
      <c r="WVM25" s="284"/>
      <c r="WVN25" s="284"/>
      <c r="WVO25" s="284"/>
      <c r="WVP25" s="284"/>
      <c r="WVQ25" s="284"/>
      <c r="WVR25" s="284"/>
      <c r="WVS25" s="284"/>
      <c r="WVT25" s="284"/>
      <c r="WVU25" s="284"/>
      <c r="WVV25" s="284"/>
      <c r="WVW25" s="284"/>
      <c r="WVX25" s="284"/>
      <c r="WVY25" s="284"/>
      <c r="WVZ25" s="284"/>
      <c r="WWA25" s="284"/>
      <c r="WWB25" s="284"/>
      <c r="WWC25" s="284"/>
      <c r="WWD25" s="284"/>
      <c r="WWE25" s="284"/>
      <c r="WWF25" s="284"/>
      <c r="WWG25" s="284"/>
      <c r="WWH25" s="284"/>
      <c r="WWI25" s="284"/>
      <c r="WWJ25" s="284"/>
      <c r="WWK25" s="284"/>
      <c r="WWL25" s="284"/>
      <c r="WWM25" s="284"/>
      <c r="WWN25" s="284"/>
      <c r="WWO25" s="284"/>
      <c r="WWP25" s="284"/>
      <c r="WWQ25" s="284"/>
      <c r="WWR25" s="284"/>
      <c r="WWS25" s="284"/>
      <c r="WWT25" s="284"/>
      <c r="WWU25" s="284"/>
      <c r="WWV25" s="284"/>
      <c r="WWW25" s="284"/>
      <c r="WWX25" s="284"/>
      <c r="WWY25" s="284"/>
      <c r="WWZ25" s="284"/>
      <c r="WXA25" s="284"/>
      <c r="WXB25" s="284"/>
      <c r="WXC25" s="284"/>
      <c r="WXD25" s="284"/>
      <c r="WXE25" s="284"/>
      <c r="WXF25" s="284"/>
      <c r="WXG25" s="284"/>
      <c r="WXH25" s="284"/>
      <c r="WXI25" s="284"/>
      <c r="WXJ25" s="284"/>
      <c r="WXK25" s="284"/>
      <c r="WXL25" s="284"/>
      <c r="WXM25" s="284"/>
      <c r="WXN25" s="284"/>
      <c r="WXO25" s="284"/>
      <c r="WXP25" s="284"/>
      <c r="WXQ25" s="284"/>
      <c r="WXR25" s="284"/>
      <c r="WXS25" s="284"/>
      <c r="WXT25" s="284"/>
      <c r="WXU25" s="284"/>
      <c r="WXV25" s="284"/>
      <c r="WXW25" s="284"/>
      <c r="WXX25" s="284"/>
      <c r="WXY25" s="284"/>
      <c r="WXZ25" s="284"/>
      <c r="WYA25" s="284"/>
      <c r="WYB25" s="284"/>
      <c r="WYC25" s="284"/>
      <c r="WYD25" s="284"/>
      <c r="WYE25" s="284"/>
      <c r="WYF25" s="284"/>
      <c r="WYG25" s="284"/>
      <c r="WYH25" s="284"/>
      <c r="WYI25" s="284"/>
      <c r="WYJ25" s="284"/>
      <c r="WYK25" s="284"/>
      <c r="WYL25" s="284"/>
      <c r="WYM25" s="284"/>
      <c r="WYN25" s="284"/>
      <c r="WYO25" s="284"/>
      <c r="WYP25" s="284"/>
      <c r="WYQ25" s="284"/>
      <c r="WYR25" s="284"/>
      <c r="WYS25" s="284"/>
      <c r="WYT25" s="284"/>
      <c r="WYU25" s="284"/>
      <c r="WYV25" s="284"/>
      <c r="WYW25" s="284"/>
      <c r="WYX25" s="284"/>
      <c r="WYY25" s="284"/>
      <c r="WYZ25" s="284"/>
      <c r="WZA25" s="284"/>
      <c r="WZB25" s="284"/>
      <c r="WZC25" s="284"/>
      <c r="WZD25" s="284"/>
      <c r="WZE25" s="284"/>
      <c r="WZF25" s="284"/>
      <c r="WZG25" s="284"/>
      <c r="WZH25" s="284"/>
      <c r="WZI25" s="284"/>
      <c r="WZJ25" s="284"/>
      <c r="WZK25" s="284"/>
      <c r="WZL25" s="284"/>
      <c r="WZM25" s="284"/>
      <c r="WZN25" s="284"/>
      <c r="WZO25" s="284"/>
      <c r="WZP25" s="284"/>
      <c r="WZQ25" s="284"/>
      <c r="WZR25" s="284"/>
      <c r="WZS25" s="284"/>
      <c r="WZT25" s="284"/>
      <c r="WZU25" s="284"/>
      <c r="WZV25" s="284"/>
      <c r="WZW25" s="284"/>
      <c r="WZX25" s="284"/>
      <c r="WZY25" s="284"/>
      <c r="WZZ25" s="284"/>
      <c r="XAA25" s="284"/>
      <c r="XAB25" s="284"/>
      <c r="XAC25" s="284"/>
      <c r="XAD25" s="284"/>
      <c r="XAE25" s="284"/>
      <c r="XAF25" s="284"/>
      <c r="XAG25" s="284"/>
      <c r="XAH25" s="284"/>
      <c r="XAI25" s="284"/>
      <c r="XAJ25" s="284"/>
      <c r="XAK25" s="284"/>
      <c r="XAL25" s="284"/>
      <c r="XAM25" s="284"/>
      <c r="XAN25" s="284"/>
      <c r="XAO25" s="284"/>
      <c r="XAP25" s="284"/>
      <c r="XAQ25" s="284"/>
      <c r="XAR25" s="284"/>
      <c r="XAS25" s="284"/>
      <c r="XAT25" s="284"/>
      <c r="XAU25" s="284"/>
      <c r="XAV25" s="284"/>
      <c r="XAW25" s="284"/>
      <c r="XAX25" s="284"/>
      <c r="XAY25" s="284"/>
      <c r="XAZ25" s="284"/>
      <c r="XBA25" s="284"/>
      <c r="XBB25" s="284"/>
      <c r="XBC25" s="284"/>
      <c r="XBD25" s="284"/>
      <c r="XBE25" s="284"/>
      <c r="XBF25" s="284"/>
      <c r="XBG25" s="284"/>
      <c r="XBH25" s="284"/>
      <c r="XBI25" s="284"/>
      <c r="XBJ25" s="284"/>
      <c r="XBK25" s="284"/>
      <c r="XBL25" s="284"/>
      <c r="XBM25" s="284"/>
      <c r="XBN25" s="284"/>
      <c r="XBO25" s="284"/>
      <c r="XBP25" s="284"/>
      <c r="XBQ25" s="284"/>
      <c r="XBR25" s="284"/>
      <c r="XBS25" s="284"/>
      <c r="XBT25" s="284"/>
      <c r="XBU25" s="284"/>
      <c r="XBV25" s="284"/>
      <c r="XBW25" s="284"/>
      <c r="XBX25" s="284"/>
      <c r="XBY25" s="284"/>
      <c r="XBZ25" s="284"/>
      <c r="XCA25" s="284"/>
      <c r="XCB25" s="284"/>
      <c r="XCC25" s="284"/>
      <c r="XCD25" s="284"/>
      <c r="XCE25" s="284"/>
      <c r="XCF25" s="284"/>
      <c r="XCG25" s="284"/>
      <c r="XCH25" s="284"/>
      <c r="XCI25" s="284"/>
      <c r="XCJ25" s="284"/>
      <c r="XCK25" s="284"/>
      <c r="XCL25" s="284"/>
      <c r="XCM25" s="284"/>
      <c r="XCN25" s="284"/>
      <c r="XCO25" s="284"/>
      <c r="XCP25" s="284"/>
      <c r="XCQ25" s="284"/>
      <c r="XCR25" s="284"/>
      <c r="XCS25" s="284"/>
      <c r="XCT25" s="284"/>
      <c r="XCU25" s="284"/>
      <c r="XCV25" s="284"/>
      <c r="XCW25" s="284"/>
      <c r="XCX25" s="284"/>
      <c r="XCY25" s="284"/>
      <c r="XCZ25" s="284"/>
      <c r="XDA25" s="284"/>
      <c r="XDB25" s="284"/>
      <c r="XDC25" s="284"/>
      <c r="XDD25" s="284"/>
      <c r="XDE25" s="284"/>
      <c r="XDF25" s="284"/>
      <c r="XDG25" s="284"/>
      <c r="XDH25" s="284"/>
      <c r="XDI25" s="284"/>
      <c r="XDJ25" s="284"/>
      <c r="XDK25" s="284"/>
      <c r="XDL25" s="284"/>
      <c r="XDM25" s="284"/>
      <c r="XDN25" s="284"/>
      <c r="XDO25" s="284"/>
      <c r="XDP25" s="284"/>
      <c r="XDQ25" s="284"/>
      <c r="XDR25" s="284"/>
      <c r="XDS25" s="284"/>
      <c r="XDT25" s="284"/>
      <c r="XDU25" s="284"/>
      <c r="XDV25" s="284"/>
      <c r="XDW25" s="284"/>
      <c r="XDX25" s="284"/>
      <c r="XDY25" s="284"/>
      <c r="XDZ25" s="284"/>
      <c r="XEA25" s="284"/>
      <c r="XEB25" s="284"/>
      <c r="XEC25" s="284"/>
      <c r="XED25" s="284"/>
      <c r="XEE25" s="284"/>
      <c r="XEF25" s="284"/>
      <c r="XEG25" s="284"/>
      <c r="XEH25" s="284"/>
      <c r="XEI25" s="284"/>
      <c r="XEJ25" s="284"/>
      <c r="XEK25" s="284"/>
      <c r="XEL25" s="284"/>
      <c r="XEM25" s="284"/>
      <c r="XEN25" s="284"/>
      <c r="XEO25" s="284"/>
      <c r="XEP25" s="284"/>
      <c r="XEQ25" s="284"/>
      <c r="XER25" s="284"/>
      <c r="XES25" s="284"/>
      <c r="XET25" s="284"/>
      <c r="XEU25" s="284"/>
      <c r="XEV25" s="284"/>
    </row>
    <row r="26" spans="1:16376" x14ac:dyDescent="0.2">
      <c r="A26" s="270">
        <v>7</v>
      </c>
      <c r="B26" s="271" t="s">
        <v>325</v>
      </c>
      <c r="C26" s="271" t="s">
        <v>326</v>
      </c>
      <c r="D26" s="272">
        <v>14</v>
      </c>
      <c r="E26" s="271" t="s">
        <v>245</v>
      </c>
      <c r="F26" s="271" t="s">
        <v>327</v>
      </c>
      <c r="G26" s="271" t="s">
        <v>372</v>
      </c>
      <c r="H26" s="285" t="s">
        <v>367</v>
      </c>
      <c r="I26" s="275">
        <v>13</v>
      </c>
      <c r="J26" s="276" t="s">
        <v>107</v>
      </c>
      <c r="K26" s="277">
        <v>30226</v>
      </c>
      <c r="L26" s="277"/>
      <c r="M26" s="277"/>
      <c r="N26" s="277">
        <v>30226</v>
      </c>
      <c r="O26" s="277"/>
      <c r="P26" s="277">
        <v>5482.5</v>
      </c>
      <c r="Q26" s="277">
        <v>54825</v>
      </c>
      <c r="R26" s="277">
        <v>5289.5499999999993</v>
      </c>
      <c r="S26" s="277">
        <v>906.78</v>
      </c>
      <c r="T26" s="277">
        <v>1511.3000000000002</v>
      </c>
      <c r="U26" s="277">
        <v>604.52</v>
      </c>
      <c r="V26" s="277">
        <v>1595</v>
      </c>
      <c r="W26" s="277">
        <v>1074</v>
      </c>
      <c r="X26" s="186">
        <v>16447.5</v>
      </c>
      <c r="Y26" s="186">
        <v>47603.4</v>
      </c>
      <c r="Z26" s="286">
        <v>285620.40000000002</v>
      </c>
      <c r="AA26" s="287"/>
      <c r="AB26" s="287"/>
      <c r="AC26" s="287"/>
      <c r="AD26" s="287"/>
      <c r="AE26" s="287"/>
      <c r="AF26" s="287"/>
      <c r="AG26" s="287"/>
      <c r="AH26" s="287"/>
      <c r="AI26" s="2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/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88"/>
      <c r="DX26" s="188"/>
      <c r="DY26" s="188"/>
      <c r="DZ26" s="188"/>
      <c r="EA26" s="188"/>
      <c r="EB26" s="188"/>
      <c r="EC26" s="188"/>
      <c r="ED26" s="188"/>
      <c r="EE26" s="188"/>
      <c r="EF26" s="188"/>
      <c r="EG26" s="188"/>
      <c r="EH26" s="188"/>
      <c r="EI26" s="188"/>
      <c r="EJ26" s="188"/>
      <c r="EK26" s="188"/>
      <c r="EL26" s="188"/>
      <c r="EM26" s="188"/>
      <c r="EN26" s="188"/>
      <c r="EO26" s="188"/>
      <c r="EP26" s="188"/>
      <c r="EQ26" s="188"/>
      <c r="ER26" s="188"/>
      <c r="ES26" s="188"/>
      <c r="ET26" s="188"/>
      <c r="EU26" s="188"/>
      <c r="EV26" s="188"/>
      <c r="EW26" s="188"/>
      <c r="EX26" s="188"/>
      <c r="EY26" s="188"/>
      <c r="EZ26" s="188"/>
      <c r="FA26" s="188"/>
      <c r="FB26" s="188"/>
      <c r="FC26" s="188"/>
      <c r="FD26" s="188"/>
      <c r="FE26" s="188"/>
      <c r="FF26" s="188"/>
      <c r="FG26" s="188"/>
      <c r="FH26" s="188"/>
      <c r="FI26" s="188"/>
      <c r="FJ26" s="188"/>
      <c r="FK26" s="188"/>
      <c r="FL26" s="188"/>
      <c r="FM26" s="188"/>
      <c r="FN26" s="188"/>
      <c r="FO26" s="188"/>
      <c r="FP26" s="188"/>
      <c r="FQ26" s="188"/>
      <c r="FR26" s="188"/>
      <c r="FS26" s="188"/>
      <c r="FT26" s="188"/>
      <c r="FU26" s="188"/>
      <c r="FV26" s="188"/>
      <c r="FW26" s="188"/>
      <c r="FX26" s="188"/>
      <c r="FY26" s="188"/>
      <c r="FZ26" s="188"/>
      <c r="GA26" s="188"/>
      <c r="GB26" s="188"/>
      <c r="GC26" s="188"/>
      <c r="GD26" s="188"/>
      <c r="GE26" s="188"/>
      <c r="GF26" s="188"/>
      <c r="GG26" s="188"/>
      <c r="GH26" s="188"/>
      <c r="GI26" s="188"/>
      <c r="GJ26" s="188"/>
      <c r="GK26" s="188"/>
      <c r="GL26" s="188"/>
      <c r="GM26" s="188"/>
      <c r="GN26" s="188"/>
      <c r="GO26" s="188"/>
      <c r="GP26" s="188"/>
      <c r="GQ26" s="188"/>
      <c r="GR26" s="188"/>
      <c r="GS26" s="188"/>
      <c r="GT26" s="188"/>
      <c r="GU26" s="188"/>
      <c r="GV26" s="188"/>
      <c r="GW26" s="188"/>
      <c r="GX26" s="188"/>
      <c r="GY26" s="188"/>
      <c r="GZ26" s="188"/>
      <c r="HA26" s="188"/>
      <c r="HB26" s="188"/>
      <c r="HC26" s="188"/>
      <c r="HD26" s="188"/>
      <c r="HE26" s="188"/>
      <c r="HF26" s="188"/>
      <c r="HG26" s="188"/>
      <c r="HH26" s="188"/>
      <c r="HI26" s="188"/>
      <c r="HJ26" s="188"/>
      <c r="HK26" s="188"/>
      <c r="HL26" s="188"/>
      <c r="HM26" s="188"/>
      <c r="HN26" s="188"/>
      <c r="HO26" s="188"/>
      <c r="HP26" s="188"/>
      <c r="HQ26" s="188"/>
      <c r="HR26" s="188"/>
      <c r="HS26" s="188"/>
      <c r="HT26" s="188"/>
      <c r="HU26" s="188"/>
      <c r="HV26" s="188"/>
      <c r="HW26" s="188"/>
      <c r="HX26" s="188"/>
      <c r="HY26" s="188"/>
      <c r="HZ26" s="188"/>
      <c r="IA26" s="188"/>
      <c r="IB26" s="188"/>
      <c r="IC26" s="188"/>
      <c r="ID26" s="188"/>
      <c r="IE26" s="188"/>
      <c r="IF26" s="188"/>
      <c r="IG26" s="188"/>
      <c r="IH26" s="188"/>
      <c r="II26" s="188"/>
      <c r="IJ26" s="188"/>
      <c r="IK26" s="188"/>
      <c r="IL26" s="188"/>
      <c r="IM26" s="188"/>
      <c r="IN26" s="188"/>
      <c r="IO26" s="188"/>
      <c r="IP26" s="188"/>
      <c r="IQ26" s="188"/>
      <c r="IR26" s="188"/>
      <c r="IS26" s="188"/>
      <c r="IT26" s="188"/>
      <c r="IU26" s="188"/>
      <c r="IV26" s="188"/>
      <c r="IW26" s="188"/>
      <c r="IX26" s="188"/>
      <c r="IY26" s="188"/>
      <c r="IZ26" s="188"/>
      <c r="JA26" s="188"/>
      <c r="JB26" s="188"/>
      <c r="JC26" s="188"/>
      <c r="JD26" s="188"/>
      <c r="JE26" s="188"/>
      <c r="JF26" s="188"/>
      <c r="JG26" s="188"/>
      <c r="JH26" s="188"/>
      <c r="JI26" s="188"/>
      <c r="JJ26" s="188"/>
      <c r="JK26" s="188"/>
      <c r="JL26" s="188"/>
      <c r="JM26" s="188"/>
      <c r="JN26" s="188"/>
      <c r="JO26" s="188"/>
      <c r="JP26" s="188"/>
      <c r="JQ26" s="188"/>
      <c r="JR26" s="188"/>
      <c r="JS26" s="188"/>
      <c r="JT26" s="188"/>
      <c r="JU26" s="188"/>
      <c r="JV26" s="188"/>
      <c r="JW26" s="188"/>
      <c r="JX26" s="188"/>
      <c r="JY26" s="188"/>
      <c r="JZ26" s="188"/>
      <c r="KA26" s="188"/>
      <c r="KB26" s="188"/>
      <c r="KC26" s="188"/>
      <c r="KD26" s="188"/>
      <c r="KE26" s="188"/>
      <c r="KF26" s="188"/>
      <c r="KG26" s="188"/>
      <c r="KH26" s="188"/>
      <c r="KI26" s="188"/>
      <c r="KJ26" s="188"/>
      <c r="KK26" s="188"/>
      <c r="KL26" s="188"/>
      <c r="KM26" s="188"/>
      <c r="KN26" s="188"/>
      <c r="KO26" s="188"/>
      <c r="KP26" s="188"/>
      <c r="KQ26" s="188"/>
      <c r="KR26" s="188"/>
      <c r="KS26" s="188"/>
      <c r="KT26" s="188"/>
      <c r="KU26" s="188"/>
      <c r="KV26" s="188"/>
      <c r="KW26" s="188"/>
      <c r="KX26" s="188"/>
      <c r="KY26" s="188"/>
      <c r="KZ26" s="188"/>
      <c r="LA26" s="188"/>
      <c r="LB26" s="188"/>
      <c r="LC26" s="188"/>
      <c r="LD26" s="188"/>
      <c r="LE26" s="188"/>
      <c r="LF26" s="188"/>
      <c r="LG26" s="188"/>
      <c r="LH26" s="188"/>
      <c r="LI26" s="188"/>
      <c r="LJ26" s="188"/>
      <c r="LK26" s="188"/>
      <c r="LL26" s="188"/>
      <c r="LM26" s="188"/>
      <c r="LN26" s="188"/>
      <c r="LO26" s="188"/>
      <c r="LP26" s="188"/>
      <c r="LQ26" s="188"/>
      <c r="LR26" s="188"/>
      <c r="LS26" s="188"/>
      <c r="LT26" s="188"/>
      <c r="LU26" s="188"/>
      <c r="LV26" s="188"/>
      <c r="LW26" s="188"/>
      <c r="LX26" s="188"/>
      <c r="LY26" s="188"/>
      <c r="LZ26" s="188"/>
      <c r="MA26" s="188"/>
      <c r="MB26" s="188"/>
      <c r="MC26" s="188"/>
      <c r="MD26" s="188"/>
      <c r="ME26" s="188"/>
      <c r="MF26" s="188"/>
      <c r="MG26" s="188"/>
      <c r="MH26" s="188"/>
      <c r="MI26" s="188"/>
      <c r="MJ26" s="188"/>
      <c r="MK26" s="188"/>
      <c r="ML26" s="188"/>
      <c r="MM26" s="188"/>
      <c r="MN26" s="188"/>
      <c r="MO26" s="188"/>
      <c r="MP26" s="188"/>
      <c r="MQ26" s="188"/>
      <c r="MR26" s="188"/>
      <c r="MS26" s="188"/>
      <c r="MT26" s="188"/>
      <c r="MU26" s="188"/>
      <c r="MV26" s="188"/>
      <c r="MW26" s="188"/>
      <c r="MX26" s="188"/>
      <c r="MY26" s="188"/>
      <c r="MZ26" s="188"/>
      <c r="NA26" s="188"/>
      <c r="NB26" s="188"/>
      <c r="NC26" s="188"/>
      <c r="ND26" s="188"/>
      <c r="NE26" s="188"/>
      <c r="NF26" s="188"/>
      <c r="NG26" s="188"/>
      <c r="NH26" s="188"/>
      <c r="NI26" s="188"/>
      <c r="NJ26" s="188"/>
      <c r="NK26" s="188"/>
      <c r="NL26" s="188"/>
      <c r="NM26" s="188"/>
      <c r="NN26" s="188"/>
      <c r="NO26" s="188"/>
      <c r="NP26" s="188"/>
      <c r="NQ26" s="188"/>
      <c r="NR26" s="188"/>
      <c r="NS26" s="188"/>
      <c r="NT26" s="188"/>
      <c r="NU26" s="188"/>
      <c r="NV26" s="188"/>
      <c r="NW26" s="188"/>
      <c r="NX26" s="188"/>
      <c r="NY26" s="188"/>
      <c r="NZ26" s="188"/>
      <c r="OA26" s="188"/>
      <c r="OB26" s="188"/>
      <c r="OC26" s="188"/>
      <c r="OD26" s="188"/>
      <c r="OE26" s="188"/>
      <c r="OF26" s="188"/>
      <c r="OG26" s="188"/>
      <c r="OH26" s="188"/>
      <c r="OI26" s="188"/>
      <c r="OJ26" s="188"/>
      <c r="OK26" s="188"/>
      <c r="OL26" s="188"/>
      <c r="OM26" s="188"/>
      <c r="ON26" s="188"/>
      <c r="OO26" s="188"/>
      <c r="OP26" s="188"/>
      <c r="OQ26" s="188"/>
      <c r="OR26" s="188"/>
      <c r="OS26" s="188"/>
      <c r="OT26" s="188"/>
      <c r="OU26" s="188"/>
      <c r="OV26" s="188"/>
      <c r="OW26" s="188"/>
      <c r="OX26" s="188"/>
      <c r="OY26" s="188"/>
      <c r="OZ26" s="188"/>
      <c r="PA26" s="188"/>
      <c r="PB26" s="188"/>
      <c r="PC26" s="188"/>
      <c r="PD26" s="188"/>
      <c r="PE26" s="188"/>
      <c r="PF26" s="188"/>
      <c r="PG26" s="188"/>
      <c r="PH26" s="188"/>
      <c r="PI26" s="188"/>
      <c r="PJ26" s="188"/>
      <c r="PK26" s="188"/>
      <c r="PL26" s="188"/>
      <c r="PM26" s="188"/>
      <c r="PN26" s="188"/>
      <c r="PO26" s="188"/>
      <c r="PP26" s="188"/>
      <c r="PQ26" s="188"/>
      <c r="PR26" s="188"/>
      <c r="PS26" s="188"/>
      <c r="PT26" s="188"/>
      <c r="PU26" s="188"/>
      <c r="PV26" s="188"/>
      <c r="PW26" s="188"/>
      <c r="PX26" s="188"/>
      <c r="PY26" s="188"/>
      <c r="PZ26" s="188"/>
      <c r="QA26" s="188"/>
      <c r="QB26" s="188"/>
      <c r="QC26" s="188"/>
      <c r="QD26" s="188"/>
      <c r="QE26" s="188"/>
      <c r="QF26" s="188"/>
      <c r="QG26" s="188"/>
      <c r="QH26" s="188"/>
      <c r="QI26" s="188"/>
      <c r="QJ26" s="188"/>
      <c r="QK26" s="188"/>
      <c r="QL26" s="188"/>
      <c r="QM26" s="188"/>
      <c r="QN26" s="188"/>
      <c r="QO26" s="188"/>
      <c r="QP26" s="188"/>
      <c r="QQ26" s="188"/>
      <c r="QR26" s="188"/>
      <c r="QS26" s="188"/>
      <c r="QT26" s="188"/>
      <c r="QU26" s="188"/>
      <c r="QV26" s="188"/>
      <c r="QW26" s="188"/>
      <c r="QX26" s="188"/>
      <c r="QY26" s="188"/>
      <c r="QZ26" s="188"/>
      <c r="RA26" s="188"/>
      <c r="RB26" s="188"/>
      <c r="RC26" s="188"/>
      <c r="RD26" s="188"/>
      <c r="RE26" s="188"/>
      <c r="RF26" s="188"/>
      <c r="RG26" s="188"/>
      <c r="RH26" s="188"/>
      <c r="RI26" s="188"/>
      <c r="RJ26" s="188"/>
      <c r="RK26" s="188"/>
      <c r="RL26" s="188"/>
      <c r="RM26" s="188"/>
      <c r="RN26" s="188"/>
      <c r="RO26" s="188"/>
      <c r="RP26" s="188"/>
      <c r="RQ26" s="188"/>
      <c r="RR26" s="188"/>
      <c r="RS26" s="188"/>
      <c r="RT26" s="188"/>
      <c r="RU26" s="188"/>
      <c r="RV26" s="188"/>
      <c r="RW26" s="188"/>
      <c r="RX26" s="188"/>
      <c r="RY26" s="188"/>
      <c r="RZ26" s="188"/>
      <c r="SA26" s="188"/>
      <c r="SB26" s="188"/>
      <c r="SC26" s="188"/>
      <c r="SD26" s="188"/>
      <c r="SE26" s="188"/>
      <c r="SF26" s="188"/>
      <c r="SG26" s="188"/>
      <c r="SH26" s="188"/>
      <c r="SI26" s="188"/>
      <c r="SJ26" s="188"/>
      <c r="SK26" s="188"/>
      <c r="SL26" s="188"/>
      <c r="SM26" s="188"/>
      <c r="SN26" s="188"/>
      <c r="SO26" s="188"/>
      <c r="SP26" s="188"/>
      <c r="SQ26" s="188"/>
      <c r="SR26" s="188"/>
      <c r="SS26" s="188"/>
      <c r="ST26" s="188"/>
      <c r="SU26" s="188"/>
      <c r="SV26" s="188"/>
      <c r="SW26" s="188"/>
      <c r="SX26" s="188"/>
      <c r="SY26" s="188"/>
      <c r="SZ26" s="188"/>
      <c r="TA26" s="188"/>
      <c r="TB26" s="188"/>
      <c r="TC26" s="188"/>
      <c r="TD26" s="188"/>
      <c r="TE26" s="188"/>
      <c r="TF26" s="188"/>
      <c r="TG26" s="188"/>
      <c r="TH26" s="188"/>
      <c r="TI26" s="188"/>
      <c r="TJ26" s="188"/>
      <c r="TK26" s="188"/>
      <c r="TL26" s="188"/>
      <c r="TM26" s="188"/>
      <c r="TN26" s="188"/>
      <c r="TO26" s="188"/>
      <c r="TP26" s="188"/>
      <c r="TQ26" s="188"/>
      <c r="TR26" s="188"/>
      <c r="TS26" s="188"/>
      <c r="TT26" s="188"/>
      <c r="TU26" s="188"/>
      <c r="TV26" s="188"/>
      <c r="TW26" s="188"/>
      <c r="TX26" s="188"/>
      <c r="TY26" s="188"/>
      <c r="TZ26" s="188"/>
      <c r="UA26" s="188"/>
      <c r="UB26" s="188"/>
      <c r="UC26" s="188"/>
      <c r="UD26" s="188"/>
      <c r="UE26" s="188"/>
      <c r="UF26" s="188"/>
      <c r="UG26" s="188"/>
      <c r="UH26" s="188"/>
      <c r="UI26" s="188"/>
      <c r="UJ26" s="188"/>
      <c r="UK26" s="188"/>
      <c r="UL26" s="188"/>
      <c r="UM26" s="188"/>
      <c r="UN26" s="188"/>
      <c r="UO26" s="188"/>
      <c r="UP26" s="188"/>
      <c r="UQ26" s="188"/>
      <c r="UR26" s="188"/>
      <c r="US26" s="188"/>
      <c r="UT26" s="188"/>
      <c r="UU26" s="188"/>
      <c r="UV26" s="188"/>
      <c r="UW26" s="188"/>
      <c r="UX26" s="188"/>
      <c r="UY26" s="188"/>
      <c r="UZ26" s="188"/>
      <c r="VA26" s="188"/>
      <c r="VB26" s="188"/>
      <c r="VC26" s="188"/>
      <c r="VD26" s="188"/>
      <c r="VE26" s="188"/>
      <c r="VF26" s="188"/>
      <c r="VG26" s="188"/>
      <c r="VH26" s="188"/>
      <c r="VI26" s="188"/>
      <c r="VJ26" s="188"/>
      <c r="VK26" s="188"/>
      <c r="VL26" s="188"/>
      <c r="VM26" s="188"/>
      <c r="VN26" s="188"/>
      <c r="VO26" s="188"/>
      <c r="VP26" s="188"/>
      <c r="VQ26" s="188"/>
      <c r="VR26" s="188"/>
      <c r="VS26" s="188"/>
      <c r="VT26" s="188"/>
      <c r="VU26" s="188"/>
      <c r="VV26" s="188"/>
      <c r="VW26" s="188"/>
      <c r="VX26" s="188"/>
      <c r="VY26" s="188"/>
      <c r="VZ26" s="188"/>
      <c r="WA26" s="188"/>
      <c r="WB26" s="188"/>
      <c r="WC26" s="188"/>
      <c r="WD26" s="188"/>
      <c r="WE26" s="188"/>
      <c r="WF26" s="188"/>
      <c r="WG26" s="188"/>
      <c r="WH26" s="188"/>
      <c r="WI26" s="188"/>
      <c r="WJ26" s="188"/>
      <c r="WK26" s="188"/>
      <c r="WL26" s="188"/>
      <c r="WM26" s="188"/>
      <c r="WN26" s="188"/>
      <c r="WO26" s="188"/>
      <c r="WP26" s="188"/>
      <c r="WQ26" s="188"/>
      <c r="WR26" s="188"/>
      <c r="WS26" s="188"/>
      <c r="WT26" s="188"/>
      <c r="WU26" s="188"/>
      <c r="WV26" s="188"/>
      <c r="WW26" s="188"/>
      <c r="WX26" s="188"/>
      <c r="WY26" s="188"/>
      <c r="WZ26" s="188"/>
      <c r="XA26" s="188"/>
      <c r="XB26" s="188"/>
      <c r="XC26" s="188"/>
      <c r="XD26" s="188"/>
      <c r="XE26" s="188"/>
      <c r="XF26" s="188"/>
      <c r="XG26" s="188"/>
      <c r="XH26" s="188"/>
      <c r="XI26" s="188"/>
      <c r="XJ26" s="188"/>
      <c r="XK26" s="188"/>
      <c r="XL26" s="188"/>
      <c r="XM26" s="188"/>
      <c r="XN26" s="188"/>
      <c r="XO26" s="188"/>
      <c r="XP26" s="188"/>
      <c r="XQ26" s="188"/>
      <c r="XR26" s="188"/>
      <c r="XS26" s="188"/>
      <c r="XT26" s="188"/>
      <c r="XU26" s="188"/>
      <c r="XV26" s="188"/>
      <c r="XW26" s="188"/>
      <c r="XX26" s="188"/>
      <c r="XY26" s="188"/>
      <c r="XZ26" s="188"/>
      <c r="YA26" s="188"/>
      <c r="YB26" s="188"/>
      <c r="YC26" s="188"/>
      <c r="YD26" s="188"/>
      <c r="YE26" s="188"/>
      <c r="YF26" s="188"/>
      <c r="YG26" s="188"/>
      <c r="YH26" s="188"/>
      <c r="YI26" s="188"/>
      <c r="YJ26" s="188"/>
      <c r="YK26" s="188"/>
      <c r="YL26" s="188"/>
      <c r="YM26" s="188"/>
      <c r="YN26" s="188"/>
      <c r="YO26" s="188"/>
      <c r="YP26" s="188"/>
      <c r="YQ26" s="188"/>
      <c r="YR26" s="188"/>
      <c r="YS26" s="188"/>
      <c r="YT26" s="188"/>
      <c r="YU26" s="188"/>
      <c r="YV26" s="188"/>
      <c r="YW26" s="188"/>
      <c r="YX26" s="188"/>
      <c r="YY26" s="188"/>
      <c r="YZ26" s="188"/>
      <c r="ZA26" s="188"/>
      <c r="ZB26" s="188"/>
      <c r="ZC26" s="188"/>
      <c r="ZD26" s="188"/>
      <c r="ZE26" s="188"/>
      <c r="ZF26" s="188"/>
      <c r="ZG26" s="188"/>
      <c r="ZH26" s="188"/>
      <c r="ZI26" s="188"/>
      <c r="ZJ26" s="188"/>
      <c r="ZK26" s="188"/>
      <c r="ZL26" s="188"/>
      <c r="ZM26" s="188"/>
      <c r="ZN26" s="188"/>
      <c r="ZO26" s="188"/>
      <c r="ZP26" s="188"/>
      <c r="ZQ26" s="188"/>
      <c r="ZR26" s="188"/>
      <c r="ZS26" s="188"/>
      <c r="ZT26" s="188"/>
      <c r="ZU26" s="188"/>
      <c r="ZV26" s="188"/>
      <c r="ZW26" s="188"/>
      <c r="ZX26" s="188"/>
      <c r="ZY26" s="188"/>
      <c r="ZZ26" s="188"/>
      <c r="AAA26" s="188"/>
      <c r="AAB26" s="188"/>
      <c r="AAC26" s="188"/>
      <c r="AAD26" s="188"/>
      <c r="AAE26" s="188"/>
      <c r="AAF26" s="188"/>
      <c r="AAG26" s="188"/>
      <c r="AAH26" s="188"/>
      <c r="AAI26" s="188"/>
      <c r="AAJ26" s="188"/>
      <c r="AAK26" s="188"/>
      <c r="AAL26" s="188"/>
      <c r="AAM26" s="188"/>
      <c r="AAN26" s="188"/>
      <c r="AAO26" s="188"/>
      <c r="AAP26" s="188"/>
      <c r="AAQ26" s="188"/>
      <c r="AAR26" s="188"/>
      <c r="AAS26" s="188"/>
      <c r="AAT26" s="188"/>
      <c r="AAU26" s="188"/>
      <c r="AAV26" s="188"/>
      <c r="AAW26" s="188"/>
      <c r="AAX26" s="188"/>
      <c r="AAY26" s="188"/>
      <c r="AAZ26" s="188"/>
      <c r="ABA26" s="188"/>
      <c r="ABB26" s="188"/>
      <c r="ABC26" s="188"/>
      <c r="ABD26" s="188"/>
      <c r="ABE26" s="188"/>
      <c r="ABF26" s="188"/>
      <c r="ABG26" s="188"/>
      <c r="ABH26" s="188"/>
      <c r="ABI26" s="188"/>
      <c r="ABJ26" s="188"/>
      <c r="ABK26" s="188"/>
      <c r="ABL26" s="188"/>
      <c r="ABM26" s="188"/>
      <c r="ABN26" s="188"/>
      <c r="ABO26" s="188"/>
      <c r="ABP26" s="188"/>
      <c r="ABQ26" s="188"/>
      <c r="ABR26" s="188"/>
      <c r="ABS26" s="188"/>
      <c r="ABT26" s="188"/>
      <c r="ABU26" s="188"/>
      <c r="ABV26" s="188"/>
      <c r="ABW26" s="188"/>
      <c r="ABX26" s="188"/>
      <c r="ABY26" s="188"/>
      <c r="ABZ26" s="188"/>
      <c r="ACA26" s="188"/>
      <c r="ACB26" s="188"/>
      <c r="ACC26" s="188"/>
      <c r="ACD26" s="188"/>
      <c r="ACE26" s="188"/>
      <c r="ACF26" s="188"/>
      <c r="ACG26" s="188"/>
      <c r="ACH26" s="188"/>
      <c r="ACI26" s="188"/>
      <c r="ACJ26" s="188"/>
      <c r="ACK26" s="188"/>
      <c r="ACL26" s="188"/>
      <c r="ACM26" s="188"/>
      <c r="ACN26" s="188"/>
      <c r="ACO26" s="188"/>
      <c r="ACP26" s="188"/>
      <c r="ACQ26" s="188"/>
      <c r="ACR26" s="188"/>
      <c r="ACS26" s="188"/>
      <c r="ACT26" s="188"/>
      <c r="ACU26" s="188"/>
      <c r="ACV26" s="188"/>
      <c r="ACW26" s="188"/>
      <c r="ACX26" s="188"/>
      <c r="ACY26" s="188"/>
      <c r="ACZ26" s="188"/>
      <c r="ADA26" s="188"/>
      <c r="ADB26" s="188"/>
      <c r="ADC26" s="188"/>
      <c r="ADD26" s="188"/>
      <c r="ADE26" s="188"/>
      <c r="ADF26" s="188"/>
      <c r="ADG26" s="188"/>
      <c r="ADH26" s="188"/>
      <c r="ADI26" s="188"/>
      <c r="ADJ26" s="188"/>
      <c r="ADK26" s="188"/>
      <c r="ADL26" s="188"/>
      <c r="ADM26" s="188"/>
      <c r="ADN26" s="188"/>
      <c r="ADO26" s="188"/>
      <c r="ADP26" s="188"/>
      <c r="ADQ26" s="188"/>
      <c r="ADR26" s="188"/>
      <c r="ADS26" s="188"/>
      <c r="ADT26" s="188"/>
      <c r="ADU26" s="188"/>
      <c r="ADV26" s="188"/>
      <c r="ADW26" s="188"/>
      <c r="ADX26" s="188"/>
      <c r="ADY26" s="188"/>
      <c r="ADZ26" s="188"/>
      <c r="AEA26" s="188"/>
      <c r="AEB26" s="188"/>
      <c r="AEC26" s="188"/>
      <c r="AED26" s="188"/>
      <c r="AEE26" s="188"/>
      <c r="AEF26" s="188"/>
      <c r="AEG26" s="188"/>
      <c r="AEH26" s="188"/>
      <c r="AEI26" s="188"/>
      <c r="AEJ26" s="188"/>
      <c r="AEK26" s="188"/>
      <c r="AEL26" s="188"/>
      <c r="AEM26" s="188"/>
      <c r="AEN26" s="188"/>
      <c r="AEO26" s="188"/>
      <c r="AEP26" s="188"/>
      <c r="AEQ26" s="188"/>
      <c r="AER26" s="188"/>
      <c r="AES26" s="188"/>
      <c r="AET26" s="188"/>
      <c r="AEU26" s="188"/>
      <c r="AEV26" s="188"/>
      <c r="AEW26" s="188"/>
      <c r="AEX26" s="188"/>
      <c r="AEY26" s="188"/>
      <c r="AEZ26" s="188"/>
      <c r="AFA26" s="188"/>
      <c r="AFB26" s="188"/>
      <c r="AFC26" s="188"/>
      <c r="AFD26" s="188"/>
      <c r="AFE26" s="188"/>
      <c r="AFF26" s="188"/>
      <c r="AFG26" s="188"/>
      <c r="AFH26" s="188"/>
      <c r="AFI26" s="188"/>
      <c r="AFJ26" s="188"/>
      <c r="AFK26" s="188"/>
      <c r="AFL26" s="188"/>
      <c r="AFM26" s="188"/>
      <c r="AFN26" s="188"/>
      <c r="AFO26" s="188"/>
      <c r="AFP26" s="188"/>
      <c r="AFQ26" s="188"/>
      <c r="AFR26" s="188"/>
      <c r="AFS26" s="188"/>
      <c r="AFT26" s="188"/>
      <c r="AFU26" s="188"/>
      <c r="AFV26" s="188"/>
      <c r="AFW26" s="188"/>
      <c r="AFX26" s="188"/>
      <c r="AFY26" s="188"/>
      <c r="AFZ26" s="188"/>
      <c r="AGA26" s="188"/>
      <c r="AGB26" s="188"/>
      <c r="AGC26" s="188"/>
      <c r="AGD26" s="188"/>
      <c r="AGE26" s="188"/>
      <c r="AGF26" s="188"/>
      <c r="AGG26" s="188"/>
      <c r="AGH26" s="188"/>
      <c r="AGI26" s="188"/>
      <c r="AGJ26" s="188"/>
      <c r="AGK26" s="188"/>
      <c r="AGL26" s="188"/>
      <c r="AGM26" s="188"/>
      <c r="AGN26" s="188"/>
      <c r="AGO26" s="188"/>
      <c r="AGP26" s="188"/>
      <c r="AGQ26" s="188"/>
      <c r="AGR26" s="188"/>
      <c r="AGS26" s="188"/>
      <c r="AGT26" s="188"/>
      <c r="AGU26" s="188"/>
      <c r="AGV26" s="188"/>
      <c r="AGW26" s="188"/>
      <c r="AGX26" s="188"/>
      <c r="AGY26" s="188"/>
      <c r="AGZ26" s="188"/>
      <c r="AHA26" s="188"/>
      <c r="AHB26" s="188"/>
      <c r="AHC26" s="188"/>
      <c r="AHD26" s="188"/>
      <c r="AHE26" s="188"/>
      <c r="AHF26" s="188"/>
      <c r="AHG26" s="188"/>
      <c r="AHH26" s="188"/>
      <c r="AHI26" s="188"/>
      <c r="AHJ26" s="188"/>
      <c r="AHK26" s="188"/>
      <c r="AHL26" s="188"/>
      <c r="AHM26" s="188"/>
      <c r="AHN26" s="188"/>
      <c r="AHO26" s="188"/>
      <c r="AHP26" s="188"/>
      <c r="AHQ26" s="188"/>
      <c r="AHR26" s="188"/>
      <c r="AHS26" s="188"/>
      <c r="AHT26" s="188"/>
      <c r="AHU26" s="188"/>
      <c r="AHV26" s="188"/>
      <c r="AHW26" s="188"/>
      <c r="AHX26" s="188"/>
      <c r="AHY26" s="188"/>
      <c r="AHZ26" s="188"/>
      <c r="AIA26" s="188"/>
      <c r="AIB26" s="188"/>
      <c r="AIC26" s="188"/>
      <c r="AID26" s="188"/>
      <c r="AIE26" s="188"/>
      <c r="AIF26" s="188"/>
      <c r="AIG26" s="188"/>
      <c r="AIH26" s="188"/>
      <c r="AII26" s="188"/>
      <c r="AIJ26" s="188"/>
      <c r="AIK26" s="188"/>
      <c r="AIL26" s="188"/>
      <c r="AIM26" s="188"/>
      <c r="AIN26" s="188"/>
      <c r="AIO26" s="188"/>
      <c r="AIP26" s="188"/>
      <c r="AIQ26" s="188"/>
      <c r="AIR26" s="188"/>
      <c r="AIS26" s="188"/>
      <c r="AIT26" s="188"/>
      <c r="AIU26" s="188"/>
      <c r="AIV26" s="188"/>
      <c r="AIW26" s="188"/>
      <c r="AIX26" s="188"/>
      <c r="AIY26" s="188"/>
      <c r="AIZ26" s="188"/>
      <c r="AJA26" s="188"/>
      <c r="AJB26" s="188"/>
      <c r="AJC26" s="188"/>
      <c r="AJD26" s="188"/>
      <c r="AJE26" s="188"/>
      <c r="AJF26" s="188"/>
      <c r="AJG26" s="188"/>
      <c r="AJH26" s="188"/>
      <c r="AJI26" s="188"/>
      <c r="AJJ26" s="188"/>
      <c r="AJK26" s="188"/>
      <c r="AJL26" s="188"/>
      <c r="AJM26" s="188"/>
      <c r="AJN26" s="188"/>
      <c r="AJO26" s="188"/>
      <c r="AJP26" s="188"/>
      <c r="AJQ26" s="188"/>
      <c r="AJR26" s="188"/>
      <c r="AJS26" s="188"/>
      <c r="AJT26" s="188"/>
      <c r="AJU26" s="188"/>
      <c r="AJV26" s="188"/>
      <c r="AJW26" s="188"/>
      <c r="AJX26" s="188"/>
      <c r="AJY26" s="188"/>
      <c r="AJZ26" s="188"/>
      <c r="AKA26" s="188"/>
      <c r="AKB26" s="188"/>
      <c r="AKC26" s="188"/>
      <c r="AKD26" s="188"/>
      <c r="AKE26" s="188"/>
      <c r="AKF26" s="188"/>
      <c r="AKG26" s="188"/>
      <c r="AKH26" s="188"/>
      <c r="AKI26" s="188"/>
      <c r="AKJ26" s="188"/>
      <c r="AKK26" s="188"/>
      <c r="AKL26" s="188"/>
      <c r="AKM26" s="188"/>
      <c r="AKN26" s="188"/>
      <c r="AKO26" s="188"/>
      <c r="AKP26" s="188"/>
      <c r="AKQ26" s="188"/>
      <c r="AKR26" s="188"/>
      <c r="AKS26" s="188"/>
      <c r="AKT26" s="188"/>
      <c r="AKU26" s="188"/>
      <c r="AKV26" s="188"/>
      <c r="AKW26" s="188"/>
      <c r="AKX26" s="188"/>
      <c r="AKY26" s="188"/>
      <c r="AKZ26" s="188"/>
      <c r="ALA26" s="188"/>
      <c r="ALB26" s="188"/>
      <c r="ALC26" s="188"/>
      <c r="ALD26" s="188"/>
      <c r="ALE26" s="188"/>
      <c r="ALF26" s="188"/>
      <c r="ALG26" s="188"/>
      <c r="ALH26" s="188"/>
      <c r="ALI26" s="188"/>
      <c r="ALJ26" s="188"/>
      <c r="ALK26" s="188"/>
      <c r="ALL26" s="188"/>
      <c r="ALM26" s="188"/>
      <c r="ALN26" s="188"/>
      <c r="ALO26" s="188"/>
      <c r="ALP26" s="188"/>
      <c r="ALQ26" s="188"/>
      <c r="ALR26" s="188"/>
      <c r="ALS26" s="188"/>
      <c r="ALT26" s="188"/>
      <c r="ALU26" s="188"/>
      <c r="ALV26" s="188"/>
      <c r="ALW26" s="188"/>
      <c r="ALX26" s="188"/>
      <c r="ALY26" s="188"/>
      <c r="ALZ26" s="188"/>
      <c r="AMA26" s="188"/>
      <c r="AMB26" s="188"/>
      <c r="AMC26" s="188"/>
      <c r="AMD26" s="188"/>
      <c r="AME26" s="188"/>
      <c r="AMF26" s="188"/>
      <c r="AMG26" s="188"/>
      <c r="AMH26" s="188"/>
      <c r="AMI26" s="188"/>
      <c r="AMJ26" s="188"/>
      <c r="AMK26" s="188"/>
      <c r="AML26" s="188"/>
      <c r="AMM26" s="188"/>
      <c r="AMN26" s="188"/>
      <c r="AMO26" s="188"/>
      <c r="AMP26" s="188"/>
      <c r="AMQ26" s="188"/>
      <c r="AMR26" s="188"/>
      <c r="AMS26" s="188"/>
      <c r="AMT26" s="188"/>
      <c r="AMU26" s="188"/>
      <c r="AMV26" s="188"/>
      <c r="AMW26" s="188"/>
      <c r="AMX26" s="188"/>
      <c r="AMY26" s="188"/>
      <c r="AMZ26" s="188"/>
      <c r="ANA26" s="188"/>
      <c r="ANB26" s="188"/>
      <c r="ANC26" s="188"/>
      <c r="AND26" s="188"/>
      <c r="ANE26" s="188"/>
      <c r="ANF26" s="188"/>
      <c r="ANG26" s="188"/>
      <c r="ANH26" s="188"/>
      <c r="ANI26" s="188"/>
      <c r="ANJ26" s="188"/>
      <c r="ANK26" s="188"/>
      <c r="ANL26" s="188"/>
      <c r="ANM26" s="188"/>
      <c r="ANN26" s="188"/>
      <c r="ANO26" s="188"/>
      <c r="ANP26" s="188"/>
      <c r="ANQ26" s="188"/>
      <c r="ANR26" s="188"/>
      <c r="ANS26" s="188"/>
      <c r="ANT26" s="188"/>
      <c r="ANU26" s="188"/>
      <c r="ANV26" s="188"/>
      <c r="ANW26" s="188"/>
      <c r="ANX26" s="188"/>
      <c r="ANY26" s="188"/>
      <c r="ANZ26" s="188"/>
      <c r="AOA26" s="188"/>
      <c r="AOB26" s="188"/>
      <c r="AOC26" s="188"/>
      <c r="AOD26" s="188"/>
      <c r="AOE26" s="188"/>
      <c r="AOF26" s="188"/>
      <c r="AOG26" s="188"/>
      <c r="AOH26" s="188"/>
      <c r="AOI26" s="188"/>
      <c r="AOJ26" s="188"/>
      <c r="AOK26" s="188"/>
      <c r="AOL26" s="188"/>
      <c r="AOM26" s="188"/>
      <c r="AON26" s="188"/>
      <c r="AOO26" s="188"/>
      <c r="AOP26" s="188"/>
      <c r="AOQ26" s="188"/>
      <c r="AOR26" s="188"/>
      <c r="AOS26" s="188"/>
      <c r="AOT26" s="188"/>
      <c r="AOU26" s="188"/>
      <c r="AOV26" s="188"/>
      <c r="AOW26" s="188"/>
      <c r="AOX26" s="188"/>
      <c r="AOY26" s="188"/>
      <c r="AOZ26" s="188"/>
      <c r="APA26" s="188"/>
      <c r="APB26" s="188"/>
      <c r="APC26" s="188"/>
      <c r="APD26" s="188"/>
      <c r="APE26" s="188"/>
      <c r="APF26" s="188"/>
      <c r="APG26" s="188"/>
      <c r="APH26" s="188"/>
      <c r="API26" s="188"/>
      <c r="APJ26" s="188"/>
      <c r="APK26" s="188"/>
      <c r="APL26" s="188"/>
      <c r="APM26" s="188"/>
      <c r="APN26" s="188"/>
      <c r="APO26" s="188"/>
      <c r="APP26" s="188"/>
      <c r="APQ26" s="188"/>
      <c r="APR26" s="188"/>
      <c r="APS26" s="188"/>
      <c r="APT26" s="188"/>
      <c r="APU26" s="188"/>
      <c r="APV26" s="188"/>
      <c r="APW26" s="188"/>
      <c r="APX26" s="188"/>
      <c r="APY26" s="188"/>
      <c r="APZ26" s="188"/>
      <c r="AQA26" s="188"/>
      <c r="AQB26" s="188"/>
      <c r="AQC26" s="188"/>
      <c r="AQD26" s="188"/>
      <c r="AQE26" s="188"/>
      <c r="AQF26" s="188"/>
      <c r="AQG26" s="188"/>
      <c r="AQH26" s="188"/>
      <c r="AQI26" s="188"/>
      <c r="AQJ26" s="188"/>
      <c r="AQK26" s="188"/>
      <c r="AQL26" s="188"/>
      <c r="AQM26" s="188"/>
      <c r="AQN26" s="188"/>
      <c r="AQO26" s="188"/>
      <c r="AQP26" s="188"/>
      <c r="AQQ26" s="188"/>
      <c r="AQR26" s="188"/>
      <c r="AQS26" s="188"/>
      <c r="AQT26" s="188"/>
      <c r="AQU26" s="188"/>
      <c r="AQV26" s="188"/>
      <c r="AQW26" s="188"/>
      <c r="AQX26" s="188"/>
      <c r="AQY26" s="188"/>
      <c r="AQZ26" s="188"/>
      <c r="ARA26" s="188"/>
      <c r="ARB26" s="188"/>
      <c r="ARC26" s="188"/>
      <c r="ARD26" s="188"/>
      <c r="ARE26" s="188"/>
      <c r="ARF26" s="188"/>
      <c r="ARG26" s="188"/>
      <c r="ARH26" s="188"/>
      <c r="ARI26" s="188"/>
      <c r="ARJ26" s="188"/>
      <c r="ARK26" s="188"/>
      <c r="ARL26" s="188"/>
      <c r="ARM26" s="188"/>
      <c r="ARN26" s="188"/>
      <c r="ARO26" s="188"/>
      <c r="ARP26" s="188"/>
      <c r="ARQ26" s="188"/>
      <c r="ARR26" s="188"/>
      <c r="ARS26" s="188"/>
      <c r="ART26" s="188"/>
      <c r="ARU26" s="188"/>
      <c r="ARV26" s="188"/>
      <c r="ARW26" s="188"/>
      <c r="ARX26" s="188"/>
      <c r="ARY26" s="188"/>
      <c r="ARZ26" s="188"/>
      <c r="ASA26" s="188"/>
      <c r="ASB26" s="188"/>
      <c r="ASC26" s="188"/>
      <c r="ASD26" s="188"/>
      <c r="ASE26" s="188"/>
      <c r="ASF26" s="188"/>
      <c r="ASG26" s="188"/>
      <c r="ASH26" s="188"/>
      <c r="ASI26" s="188"/>
      <c r="ASJ26" s="188"/>
      <c r="ASK26" s="188"/>
      <c r="ASL26" s="188"/>
      <c r="ASM26" s="188"/>
      <c r="ASN26" s="188"/>
      <c r="ASO26" s="188"/>
      <c r="ASP26" s="188"/>
      <c r="ASQ26" s="188"/>
      <c r="ASR26" s="188"/>
      <c r="ASS26" s="188"/>
      <c r="AST26" s="188"/>
      <c r="ASU26" s="188"/>
      <c r="ASV26" s="188"/>
      <c r="ASW26" s="188"/>
      <c r="ASX26" s="188"/>
      <c r="ASY26" s="188"/>
      <c r="ASZ26" s="188"/>
      <c r="ATA26" s="188"/>
      <c r="ATB26" s="188"/>
      <c r="ATC26" s="188"/>
      <c r="ATD26" s="188"/>
      <c r="ATE26" s="188"/>
      <c r="ATF26" s="188"/>
      <c r="ATG26" s="188"/>
      <c r="ATH26" s="188"/>
      <c r="ATI26" s="188"/>
      <c r="ATJ26" s="188"/>
      <c r="ATK26" s="188"/>
      <c r="ATL26" s="188"/>
      <c r="ATM26" s="188"/>
      <c r="ATN26" s="188"/>
      <c r="ATO26" s="188"/>
      <c r="ATP26" s="188"/>
      <c r="ATQ26" s="188"/>
      <c r="ATR26" s="188"/>
      <c r="ATS26" s="188"/>
      <c r="ATT26" s="188"/>
      <c r="ATU26" s="188"/>
      <c r="ATV26" s="188"/>
      <c r="ATW26" s="188"/>
      <c r="ATX26" s="188"/>
      <c r="ATY26" s="188"/>
      <c r="ATZ26" s="188"/>
      <c r="AUA26" s="188"/>
      <c r="AUB26" s="188"/>
      <c r="AUC26" s="188"/>
      <c r="AUD26" s="188"/>
      <c r="AUE26" s="188"/>
      <c r="AUF26" s="188"/>
      <c r="AUG26" s="188"/>
      <c r="AUH26" s="188"/>
      <c r="AUI26" s="188"/>
      <c r="AUJ26" s="188"/>
      <c r="AUK26" s="188"/>
      <c r="AUL26" s="188"/>
      <c r="AUM26" s="188"/>
      <c r="AUN26" s="188"/>
      <c r="AUO26" s="188"/>
      <c r="AUP26" s="188"/>
      <c r="AUQ26" s="188"/>
      <c r="AUR26" s="188"/>
      <c r="AUS26" s="188"/>
      <c r="AUT26" s="188"/>
      <c r="AUU26" s="188"/>
      <c r="AUV26" s="188"/>
      <c r="AUW26" s="188"/>
      <c r="AUX26" s="188"/>
      <c r="AUY26" s="188"/>
      <c r="AUZ26" s="188"/>
      <c r="AVA26" s="188"/>
      <c r="AVB26" s="188"/>
      <c r="AVC26" s="188"/>
      <c r="AVD26" s="188"/>
      <c r="AVE26" s="188"/>
      <c r="AVF26" s="188"/>
      <c r="AVG26" s="188"/>
      <c r="AVH26" s="188"/>
      <c r="AVI26" s="188"/>
      <c r="AVJ26" s="188"/>
      <c r="AVK26" s="188"/>
      <c r="AVL26" s="188"/>
      <c r="AVM26" s="188"/>
      <c r="AVN26" s="188"/>
      <c r="AVO26" s="188"/>
      <c r="AVP26" s="188"/>
      <c r="AVQ26" s="188"/>
      <c r="AVR26" s="188"/>
      <c r="AVS26" s="188"/>
      <c r="AVT26" s="188"/>
      <c r="AVU26" s="188"/>
      <c r="AVV26" s="188"/>
      <c r="AVW26" s="188"/>
      <c r="AVX26" s="188"/>
      <c r="AVY26" s="188"/>
      <c r="AVZ26" s="188"/>
      <c r="AWA26" s="188"/>
      <c r="AWB26" s="188"/>
      <c r="AWC26" s="188"/>
      <c r="AWD26" s="188"/>
      <c r="AWE26" s="188"/>
      <c r="AWF26" s="188"/>
      <c r="AWG26" s="188"/>
      <c r="AWH26" s="188"/>
      <c r="AWI26" s="188"/>
      <c r="AWJ26" s="188"/>
      <c r="AWK26" s="188"/>
      <c r="AWL26" s="188"/>
      <c r="AWM26" s="188"/>
      <c r="AWN26" s="188"/>
      <c r="AWO26" s="188"/>
      <c r="AWP26" s="188"/>
      <c r="AWQ26" s="188"/>
      <c r="AWR26" s="188"/>
      <c r="AWS26" s="188"/>
      <c r="AWT26" s="188"/>
      <c r="AWU26" s="188"/>
      <c r="AWV26" s="188"/>
      <c r="AWW26" s="188"/>
      <c r="AWX26" s="188"/>
      <c r="AWY26" s="188"/>
      <c r="AWZ26" s="188"/>
      <c r="AXA26" s="188"/>
      <c r="AXB26" s="188"/>
      <c r="AXC26" s="188"/>
      <c r="AXD26" s="188"/>
      <c r="AXE26" s="188"/>
      <c r="AXF26" s="188"/>
      <c r="AXG26" s="188"/>
      <c r="AXH26" s="188"/>
      <c r="AXI26" s="188"/>
      <c r="AXJ26" s="188"/>
      <c r="AXK26" s="188"/>
      <c r="AXL26" s="188"/>
      <c r="AXM26" s="188"/>
      <c r="AXN26" s="188"/>
      <c r="AXO26" s="188"/>
      <c r="AXP26" s="188"/>
      <c r="AXQ26" s="188"/>
      <c r="AXR26" s="188"/>
      <c r="AXS26" s="188"/>
      <c r="AXT26" s="188"/>
      <c r="AXU26" s="188"/>
      <c r="AXV26" s="188"/>
      <c r="AXW26" s="188"/>
      <c r="AXX26" s="188"/>
      <c r="AXY26" s="188"/>
      <c r="AXZ26" s="188"/>
      <c r="AYA26" s="188"/>
      <c r="AYB26" s="188"/>
      <c r="AYC26" s="188"/>
      <c r="AYD26" s="188"/>
      <c r="AYE26" s="188"/>
      <c r="AYF26" s="188"/>
      <c r="AYG26" s="188"/>
      <c r="AYH26" s="188"/>
      <c r="AYI26" s="188"/>
      <c r="AYJ26" s="188"/>
      <c r="AYK26" s="188"/>
      <c r="AYL26" s="188"/>
      <c r="AYM26" s="188"/>
      <c r="AYN26" s="188"/>
      <c r="AYO26" s="188"/>
      <c r="AYP26" s="188"/>
      <c r="AYQ26" s="188"/>
      <c r="AYR26" s="188"/>
      <c r="AYS26" s="188"/>
      <c r="AYT26" s="188"/>
      <c r="AYU26" s="188"/>
      <c r="AYV26" s="188"/>
      <c r="AYW26" s="188"/>
      <c r="AYX26" s="188"/>
      <c r="AYY26" s="188"/>
      <c r="AYZ26" s="188"/>
      <c r="AZA26" s="188"/>
      <c r="AZB26" s="188"/>
      <c r="AZC26" s="188"/>
      <c r="AZD26" s="188"/>
      <c r="AZE26" s="188"/>
      <c r="AZF26" s="188"/>
      <c r="AZG26" s="188"/>
      <c r="AZH26" s="188"/>
      <c r="AZI26" s="188"/>
      <c r="AZJ26" s="188"/>
      <c r="AZK26" s="188"/>
      <c r="AZL26" s="188"/>
      <c r="AZM26" s="188"/>
      <c r="AZN26" s="188"/>
      <c r="AZO26" s="188"/>
      <c r="AZP26" s="188"/>
      <c r="AZQ26" s="188"/>
      <c r="AZR26" s="188"/>
      <c r="AZS26" s="188"/>
      <c r="AZT26" s="188"/>
      <c r="AZU26" s="188"/>
      <c r="AZV26" s="188"/>
      <c r="AZW26" s="188"/>
      <c r="AZX26" s="188"/>
      <c r="AZY26" s="188"/>
      <c r="AZZ26" s="188"/>
      <c r="BAA26" s="188"/>
      <c r="BAB26" s="188"/>
      <c r="BAC26" s="188"/>
      <c r="BAD26" s="188"/>
      <c r="BAE26" s="188"/>
      <c r="BAF26" s="188"/>
      <c r="BAG26" s="188"/>
      <c r="BAH26" s="188"/>
      <c r="BAI26" s="188"/>
      <c r="BAJ26" s="188"/>
      <c r="BAK26" s="188"/>
      <c r="BAL26" s="188"/>
      <c r="BAM26" s="188"/>
      <c r="BAN26" s="188"/>
      <c r="BAO26" s="188"/>
      <c r="BAP26" s="188"/>
      <c r="BAQ26" s="188"/>
      <c r="BAR26" s="188"/>
      <c r="BAS26" s="188"/>
      <c r="BAT26" s="188"/>
      <c r="BAU26" s="188"/>
      <c r="BAV26" s="188"/>
      <c r="BAW26" s="188"/>
      <c r="BAX26" s="188"/>
      <c r="BAY26" s="188"/>
      <c r="BAZ26" s="188"/>
      <c r="BBA26" s="188"/>
      <c r="BBB26" s="188"/>
      <c r="BBC26" s="188"/>
      <c r="BBD26" s="188"/>
      <c r="BBE26" s="188"/>
      <c r="BBF26" s="188"/>
      <c r="BBG26" s="188"/>
      <c r="BBH26" s="188"/>
      <c r="BBI26" s="188"/>
      <c r="BBJ26" s="188"/>
      <c r="BBK26" s="188"/>
      <c r="BBL26" s="188"/>
      <c r="BBM26" s="188"/>
      <c r="BBN26" s="188"/>
      <c r="BBO26" s="188"/>
      <c r="BBP26" s="188"/>
      <c r="BBQ26" s="188"/>
      <c r="BBR26" s="188"/>
      <c r="BBS26" s="188"/>
      <c r="BBT26" s="188"/>
      <c r="BBU26" s="188"/>
      <c r="BBV26" s="188"/>
      <c r="BBW26" s="188"/>
      <c r="BBX26" s="188"/>
      <c r="BBY26" s="188"/>
      <c r="BBZ26" s="188"/>
      <c r="BCA26" s="188"/>
      <c r="BCB26" s="188"/>
      <c r="BCC26" s="188"/>
      <c r="BCD26" s="188"/>
      <c r="BCE26" s="188"/>
      <c r="BCF26" s="188"/>
      <c r="BCG26" s="188"/>
      <c r="BCH26" s="188"/>
      <c r="BCI26" s="188"/>
      <c r="BCJ26" s="188"/>
      <c r="BCK26" s="188"/>
      <c r="BCL26" s="188"/>
      <c r="BCM26" s="188"/>
      <c r="BCN26" s="188"/>
      <c r="BCO26" s="188"/>
      <c r="BCP26" s="188"/>
      <c r="BCQ26" s="188"/>
      <c r="BCR26" s="188"/>
      <c r="BCS26" s="188"/>
      <c r="BCT26" s="188"/>
      <c r="BCU26" s="188"/>
      <c r="BCV26" s="188"/>
      <c r="BCW26" s="188"/>
      <c r="BCX26" s="188"/>
      <c r="BCY26" s="188"/>
      <c r="BCZ26" s="188"/>
      <c r="BDA26" s="188"/>
      <c r="BDB26" s="188"/>
      <c r="BDC26" s="188"/>
      <c r="BDD26" s="188"/>
      <c r="BDE26" s="188"/>
      <c r="BDF26" s="188"/>
      <c r="BDG26" s="188"/>
      <c r="BDH26" s="188"/>
      <c r="BDI26" s="188"/>
      <c r="BDJ26" s="188"/>
      <c r="BDK26" s="188"/>
      <c r="BDL26" s="188"/>
      <c r="BDM26" s="188"/>
      <c r="BDN26" s="188"/>
      <c r="BDO26" s="188"/>
      <c r="BDP26" s="188"/>
      <c r="BDQ26" s="188"/>
      <c r="BDR26" s="188"/>
      <c r="BDS26" s="188"/>
      <c r="BDT26" s="188"/>
      <c r="BDU26" s="188"/>
      <c r="BDV26" s="188"/>
      <c r="BDW26" s="188"/>
      <c r="BDX26" s="188"/>
      <c r="BDY26" s="188"/>
      <c r="BDZ26" s="188"/>
      <c r="BEA26" s="188"/>
      <c r="BEB26" s="188"/>
      <c r="BEC26" s="188"/>
      <c r="BED26" s="188"/>
      <c r="BEE26" s="188"/>
      <c r="BEF26" s="188"/>
      <c r="BEG26" s="188"/>
      <c r="BEH26" s="188"/>
      <c r="BEI26" s="188"/>
      <c r="BEJ26" s="188"/>
      <c r="BEK26" s="188"/>
      <c r="BEL26" s="188"/>
      <c r="BEM26" s="188"/>
      <c r="BEN26" s="188"/>
      <c r="BEO26" s="188"/>
      <c r="BEP26" s="188"/>
      <c r="BEQ26" s="188"/>
      <c r="BER26" s="188"/>
      <c r="BES26" s="188"/>
      <c r="BET26" s="188"/>
      <c r="BEU26" s="188"/>
      <c r="BEV26" s="188"/>
      <c r="BEW26" s="188"/>
      <c r="BEX26" s="188"/>
      <c r="BEY26" s="188"/>
      <c r="BEZ26" s="188"/>
      <c r="BFA26" s="188"/>
      <c r="BFB26" s="188"/>
      <c r="BFC26" s="188"/>
      <c r="BFD26" s="188"/>
      <c r="BFE26" s="188"/>
      <c r="BFF26" s="188"/>
      <c r="BFG26" s="188"/>
      <c r="BFH26" s="188"/>
      <c r="BFI26" s="188"/>
      <c r="BFJ26" s="188"/>
      <c r="BFK26" s="188"/>
      <c r="BFL26" s="188"/>
      <c r="BFM26" s="188"/>
      <c r="BFN26" s="188"/>
      <c r="BFO26" s="188"/>
      <c r="BFP26" s="188"/>
      <c r="BFQ26" s="188"/>
      <c r="BFR26" s="188"/>
      <c r="BFS26" s="188"/>
      <c r="BFT26" s="188"/>
      <c r="BFU26" s="188"/>
      <c r="BFV26" s="188"/>
      <c r="BFW26" s="188"/>
      <c r="BFX26" s="188"/>
      <c r="BFY26" s="188"/>
      <c r="BFZ26" s="188"/>
      <c r="BGA26" s="188"/>
      <c r="BGB26" s="188"/>
      <c r="BGC26" s="188"/>
      <c r="BGD26" s="188"/>
      <c r="BGE26" s="188"/>
      <c r="BGF26" s="188"/>
      <c r="BGG26" s="188"/>
      <c r="BGH26" s="188"/>
      <c r="BGI26" s="188"/>
      <c r="BGJ26" s="188"/>
      <c r="BGK26" s="188"/>
      <c r="BGL26" s="188"/>
      <c r="BGM26" s="188"/>
      <c r="BGN26" s="188"/>
      <c r="BGO26" s="188"/>
      <c r="BGP26" s="188"/>
      <c r="BGQ26" s="188"/>
      <c r="BGR26" s="188"/>
      <c r="BGS26" s="188"/>
      <c r="BGT26" s="188"/>
      <c r="BGU26" s="188"/>
      <c r="BGV26" s="188"/>
      <c r="BGW26" s="188"/>
      <c r="BGX26" s="188"/>
      <c r="BGY26" s="188"/>
      <c r="BGZ26" s="188"/>
      <c r="BHA26" s="188"/>
      <c r="BHB26" s="188"/>
      <c r="BHC26" s="188"/>
      <c r="BHD26" s="188"/>
      <c r="BHE26" s="188"/>
      <c r="BHF26" s="188"/>
      <c r="BHG26" s="188"/>
      <c r="BHH26" s="188"/>
      <c r="BHI26" s="188"/>
      <c r="BHJ26" s="188"/>
      <c r="BHK26" s="188"/>
      <c r="BHL26" s="188"/>
      <c r="BHM26" s="188"/>
      <c r="BHN26" s="188"/>
      <c r="BHO26" s="188"/>
      <c r="BHP26" s="188"/>
      <c r="BHQ26" s="188"/>
      <c r="BHR26" s="188"/>
      <c r="BHS26" s="188"/>
      <c r="BHT26" s="188"/>
      <c r="BHU26" s="188"/>
      <c r="BHV26" s="188"/>
      <c r="BHW26" s="188"/>
      <c r="BHX26" s="188"/>
      <c r="BHY26" s="188"/>
      <c r="BHZ26" s="188"/>
      <c r="BIA26" s="188"/>
      <c r="BIB26" s="188"/>
      <c r="BIC26" s="188"/>
      <c r="BID26" s="188"/>
      <c r="BIE26" s="188"/>
      <c r="BIF26" s="188"/>
      <c r="BIG26" s="188"/>
      <c r="BIH26" s="188"/>
      <c r="BII26" s="188"/>
      <c r="BIJ26" s="188"/>
      <c r="BIK26" s="188"/>
      <c r="BIL26" s="188"/>
      <c r="BIM26" s="188"/>
      <c r="BIN26" s="188"/>
      <c r="BIO26" s="188"/>
      <c r="BIP26" s="188"/>
      <c r="BIQ26" s="188"/>
      <c r="BIR26" s="188"/>
      <c r="BIS26" s="188"/>
      <c r="BIT26" s="188"/>
      <c r="BIU26" s="188"/>
      <c r="BIV26" s="188"/>
      <c r="BIW26" s="188"/>
      <c r="BIX26" s="188"/>
      <c r="BIY26" s="188"/>
      <c r="BIZ26" s="188"/>
      <c r="BJA26" s="188"/>
      <c r="BJB26" s="188"/>
      <c r="BJC26" s="188"/>
      <c r="BJD26" s="188"/>
      <c r="BJE26" s="188"/>
      <c r="BJF26" s="188"/>
      <c r="BJG26" s="188"/>
      <c r="BJH26" s="188"/>
      <c r="BJI26" s="188"/>
      <c r="BJJ26" s="188"/>
      <c r="BJK26" s="188"/>
      <c r="BJL26" s="188"/>
      <c r="BJM26" s="188"/>
      <c r="BJN26" s="188"/>
      <c r="BJO26" s="188"/>
      <c r="BJP26" s="188"/>
      <c r="BJQ26" s="188"/>
      <c r="BJR26" s="188"/>
      <c r="BJS26" s="188"/>
      <c r="BJT26" s="188"/>
      <c r="BJU26" s="188"/>
      <c r="BJV26" s="188"/>
      <c r="BJW26" s="188"/>
      <c r="BJX26" s="188"/>
      <c r="BJY26" s="188"/>
      <c r="BJZ26" s="188"/>
      <c r="BKA26" s="188"/>
      <c r="BKB26" s="188"/>
      <c r="BKC26" s="188"/>
      <c r="BKD26" s="188"/>
      <c r="BKE26" s="188"/>
      <c r="BKF26" s="188"/>
      <c r="BKG26" s="188"/>
      <c r="BKH26" s="188"/>
      <c r="BKI26" s="188"/>
      <c r="BKJ26" s="188"/>
      <c r="BKK26" s="188"/>
      <c r="BKL26" s="188"/>
      <c r="BKM26" s="188"/>
      <c r="BKN26" s="188"/>
      <c r="BKO26" s="188"/>
      <c r="BKP26" s="188"/>
      <c r="BKQ26" s="188"/>
      <c r="BKR26" s="188"/>
      <c r="BKS26" s="188"/>
      <c r="BKT26" s="188"/>
      <c r="BKU26" s="188"/>
      <c r="BKV26" s="188"/>
      <c r="BKW26" s="188"/>
      <c r="BKX26" s="188"/>
      <c r="BKY26" s="188"/>
      <c r="BKZ26" s="188"/>
      <c r="BLA26" s="188"/>
      <c r="BLB26" s="188"/>
      <c r="BLC26" s="188"/>
      <c r="BLD26" s="188"/>
      <c r="BLE26" s="188"/>
      <c r="BLF26" s="188"/>
      <c r="BLG26" s="188"/>
      <c r="BLH26" s="188"/>
      <c r="BLI26" s="188"/>
      <c r="BLJ26" s="188"/>
      <c r="BLK26" s="188"/>
      <c r="BLL26" s="188"/>
      <c r="BLM26" s="188"/>
      <c r="BLN26" s="188"/>
      <c r="BLO26" s="188"/>
      <c r="BLP26" s="188"/>
      <c r="BLQ26" s="188"/>
      <c r="BLR26" s="188"/>
      <c r="BLS26" s="188"/>
      <c r="BLT26" s="188"/>
      <c r="BLU26" s="188"/>
      <c r="BLV26" s="188"/>
      <c r="BLW26" s="188"/>
      <c r="BLX26" s="188"/>
      <c r="BLY26" s="188"/>
      <c r="BLZ26" s="188"/>
      <c r="BMA26" s="188"/>
      <c r="BMB26" s="188"/>
      <c r="BMC26" s="188"/>
      <c r="BMD26" s="188"/>
      <c r="BME26" s="188"/>
      <c r="BMF26" s="188"/>
      <c r="BMG26" s="188"/>
      <c r="BMH26" s="188"/>
      <c r="BMI26" s="188"/>
      <c r="BMJ26" s="188"/>
      <c r="BMK26" s="188"/>
      <c r="BML26" s="188"/>
      <c r="BMM26" s="188"/>
      <c r="BMN26" s="188"/>
      <c r="BMO26" s="188"/>
      <c r="BMP26" s="188"/>
      <c r="BMQ26" s="188"/>
      <c r="BMR26" s="188"/>
      <c r="BMS26" s="188"/>
      <c r="BMT26" s="188"/>
      <c r="BMU26" s="188"/>
      <c r="BMV26" s="188"/>
      <c r="BMW26" s="188"/>
      <c r="BMX26" s="188"/>
      <c r="BMY26" s="188"/>
      <c r="BMZ26" s="188"/>
      <c r="BNA26" s="188"/>
      <c r="BNB26" s="188"/>
      <c r="BNC26" s="188"/>
      <c r="BND26" s="188"/>
      <c r="BNE26" s="188"/>
      <c r="BNF26" s="188"/>
      <c r="BNG26" s="188"/>
      <c r="BNH26" s="188"/>
      <c r="BNI26" s="188"/>
      <c r="BNJ26" s="188"/>
      <c r="BNK26" s="188"/>
      <c r="BNL26" s="188"/>
      <c r="BNM26" s="188"/>
      <c r="BNN26" s="188"/>
      <c r="BNO26" s="188"/>
      <c r="BNP26" s="188"/>
      <c r="BNQ26" s="188"/>
      <c r="BNR26" s="188"/>
      <c r="BNS26" s="188"/>
      <c r="BNT26" s="188"/>
      <c r="BNU26" s="188"/>
      <c r="BNV26" s="188"/>
      <c r="BNW26" s="188"/>
      <c r="BNX26" s="188"/>
      <c r="BNY26" s="188"/>
      <c r="BNZ26" s="188"/>
      <c r="BOA26" s="188"/>
      <c r="BOB26" s="188"/>
      <c r="BOC26" s="188"/>
      <c r="BOD26" s="188"/>
      <c r="BOE26" s="188"/>
      <c r="BOF26" s="188"/>
      <c r="BOG26" s="188"/>
      <c r="BOH26" s="188"/>
      <c r="BOI26" s="188"/>
      <c r="BOJ26" s="188"/>
      <c r="BOK26" s="188"/>
      <c r="BOL26" s="188"/>
      <c r="BOM26" s="188"/>
      <c r="BON26" s="188"/>
      <c r="BOO26" s="188"/>
      <c r="BOP26" s="188"/>
      <c r="BOQ26" s="188"/>
      <c r="BOR26" s="188"/>
      <c r="BOS26" s="188"/>
      <c r="BOT26" s="188"/>
      <c r="BOU26" s="188"/>
      <c r="BOV26" s="188"/>
      <c r="BOW26" s="188"/>
      <c r="BOX26" s="188"/>
      <c r="BOY26" s="188"/>
      <c r="BOZ26" s="188"/>
      <c r="BPA26" s="188"/>
      <c r="BPB26" s="188"/>
      <c r="BPC26" s="188"/>
      <c r="BPD26" s="188"/>
      <c r="BPE26" s="188"/>
      <c r="BPF26" s="188"/>
      <c r="BPG26" s="188"/>
      <c r="BPH26" s="188"/>
      <c r="BPI26" s="188"/>
      <c r="BPJ26" s="188"/>
      <c r="BPK26" s="188"/>
      <c r="BPL26" s="188"/>
      <c r="BPM26" s="188"/>
      <c r="BPN26" s="188"/>
      <c r="BPO26" s="188"/>
      <c r="BPP26" s="188"/>
      <c r="BPQ26" s="188"/>
      <c r="BPR26" s="188"/>
      <c r="BPS26" s="188"/>
      <c r="BPT26" s="188"/>
      <c r="BPU26" s="188"/>
      <c r="BPV26" s="188"/>
      <c r="BPW26" s="188"/>
      <c r="BPX26" s="188"/>
      <c r="BPY26" s="188"/>
      <c r="BPZ26" s="188"/>
      <c r="BQA26" s="188"/>
      <c r="BQB26" s="188"/>
      <c r="BQC26" s="188"/>
      <c r="BQD26" s="188"/>
      <c r="BQE26" s="188"/>
      <c r="BQF26" s="188"/>
      <c r="BQG26" s="188"/>
      <c r="BQH26" s="188"/>
      <c r="BQI26" s="188"/>
      <c r="BQJ26" s="188"/>
      <c r="BQK26" s="188"/>
      <c r="BQL26" s="188"/>
      <c r="BQM26" s="188"/>
      <c r="BQN26" s="188"/>
      <c r="BQO26" s="188"/>
      <c r="BQP26" s="188"/>
      <c r="BQQ26" s="188"/>
      <c r="BQR26" s="188"/>
      <c r="BQS26" s="188"/>
      <c r="BQT26" s="188"/>
      <c r="BQU26" s="188"/>
      <c r="BQV26" s="188"/>
      <c r="BQW26" s="188"/>
      <c r="BQX26" s="188"/>
      <c r="BQY26" s="188"/>
      <c r="BQZ26" s="188"/>
      <c r="BRA26" s="188"/>
      <c r="BRB26" s="188"/>
      <c r="BRC26" s="188"/>
      <c r="BRD26" s="188"/>
      <c r="BRE26" s="188"/>
      <c r="BRF26" s="188"/>
      <c r="BRG26" s="188"/>
      <c r="BRH26" s="188"/>
      <c r="BRI26" s="188"/>
      <c r="BRJ26" s="188"/>
      <c r="BRK26" s="188"/>
      <c r="BRL26" s="188"/>
      <c r="BRM26" s="188"/>
      <c r="BRN26" s="188"/>
      <c r="BRO26" s="188"/>
      <c r="BRP26" s="188"/>
      <c r="BRQ26" s="188"/>
      <c r="BRR26" s="188"/>
      <c r="BRS26" s="188"/>
      <c r="BRT26" s="188"/>
      <c r="BRU26" s="188"/>
      <c r="BRV26" s="188"/>
      <c r="BRW26" s="188"/>
      <c r="BRX26" s="188"/>
      <c r="BRY26" s="188"/>
      <c r="BRZ26" s="188"/>
      <c r="BSA26" s="188"/>
      <c r="BSB26" s="188"/>
      <c r="BSC26" s="188"/>
      <c r="BSD26" s="188"/>
      <c r="BSE26" s="188"/>
      <c r="BSF26" s="188"/>
      <c r="BSG26" s="188"/>
      <c r="BSH26" s="188"/>
      <c r="BSI26" s="188"/>
      <c r="BSJ26" s="188"/>
      <c r="BSK26" s="188"/>
      <c r="BSL26" s="188"/>
      <c r="BSM26" s="188"/>
      <c r="BSN26" s="188"/>
      <c r="BSO26" s="188"/>
      <c r="BSP26" s="188"/>
      <c r="BSQ26" s="188"/>
      <c r="BSR26" s="188"/>
      <c r="BSS26" s="188"/>
      <c r="BST26" s="188"/>
      <c r="BSU26" s="188"/>
      <c r="BSV26" s="188"/>
      <c r="BSW26" s="188"/>
      <c r="BSX26" s="188"/>
      <c r="BSY26" s="188"/>
      <c r="BSZ26" s="188"/>
      <c r="BTA26" s="188"/>
      <c r="BTB26" s="188"/>
      <c r="BTC26" s="188"/>
      <c r="BTD26" s="188"/>
      <c r="BTE26" s="188"/>
      <c r="BTF26" s="188"/>
      <c r="BTG26" s="188"/>
      <c r="BTH26" s="188"/>
      <c r="BTI26" s="188"/>
      <c r="BTJ26" s="188"/>
      <c r="BTK26" s="188"/>
      <c r="BTL26" s="188"/>
      <c r="BTM26" s="188"/>
      <c r="BTN26" s="188"/>
      <c r="BTO26" s="188"/>
      <c r="BTP26" s="188"/>
      <c r="BTQ26" s="188"/>
      <c r="BTR26" s="188"/>
      <c r="BTS26" s="188"/>
      <c r="BTT26" s="188"/>
      <c r="BTU26" s="188"/>
      <c r="BTV26" s="188"/>
      <c r="BTW26" s="188"/>
      <c r="BTX26" s="188"/>
      <c r="BTY26" s="188"/>
      <c r="BTZ26" s="188"/>
      <c r="BUA26" s="188"/>
      <c r="BUB26" s="188"/>
      <c r="BUC26" s="188"/>
      <c r="BUD26" s="188"/>
      <c r="BUE26" s="188"/>
      <c r="BUF26" s="188"/>
      <c r="BUG26" s="188"/>
      <c r="BUH26" s="188"/>
      <c r="BUI26" s="188"/>
      <c r="BUJ26" s="188"/>
      <c r="BUK26" s="188"/>
      <c r="BUL26" s="188"/>
      <c r="BUM26" s="188"/>
      <c r="BUN26" s="188"/>
      <c r="BUO26" s="188"/>
      <c r="BUP26" s="188"/>
      <c r="BUQ26" s="188"/>
      <c r="BUR26" s="188"/>
      <c r="BUS26" s="188"/>
      <c r="BUT26" s="188"/>
      <c r="BUU26" s="188"/>
      <c r="BUV26" s="188"/>
      <c r="BUW26" s="188"/>
      <c r="BUX26" s="188"/>
      <c r="BUY26" s="188"/>
      <c r="BUZ26" s="188"/>
      <c r="BVA26" s="188"/>
      <c r="BVB26" s="188"/>
      <c r="BVC26" s="188"/>
      <c r="BVD26" s="188"/>
      <c r="BVE26" s="188"/>
      <c r="BVF26" s="188"/>
      <c r="BVG26" s="188"/>
      <c r="BVH26" s="188"/>
      <c r="BVI26" s="188"/>
      <c r="BVJ26" s="188"/>
      <c r="BVK26" s="188"/>
      <c r="BVL26" s="188"/>
      <c r="BVM26" s="188"/>
      <c r="BVN26" s="188"/>
      <c r="BVO26" s="188"/>
      <c r="BVP26" s="188"/>
      <c r="BVQ26" s="188"/>
      <c r="BVR26" s="188"/>
      <c r="BVS26" s="188"/>
      <c r="BVT26" s="188"/>
      <c r="BVU26" s="188"/>
      <c r="BVV26" s="188"/>
      <c r="BVW26" s="188"/>
      <c r="BVX26" s="188"/>
      <c r="BVY26" s="188"/>
      <c r="BVZ26" s="188"/>
      <c r="BWA26" s="188"/>
      <c r="BWB26" s="188"/>
      <c r="BWC26" s="188"/>
      <c r="BWD26" s="188"/>
      <c r="BWE26" s="188"/>
      <c r="BWF26" s="188"/>
      <c r="BWG26" s="188"/>
      <c r="BWH26" s="188"/>
      <c r="BWI26" s="188"/>
      <c r="BWJ26" s="188"/>
      <c r="BWK26" s="188"/>
      <c r="BWL26" s="188"/>
      <c r="BWM26" s="188"/>
      <c r="BWN26" s="188"/>
      <c r="BWO26" s="188"/>
      <c r="BWP26" s="188"/>
      <c r="BWQ26" s="188"/>
      <c r="BWR26" s="188"/>
      <c r="BWS26" s="188"/>
      <c r="BWT26" s="188"/>
      <c r="BWU26" s="188"/>
      <c r="BWV26" s="188"/>
      <c r="BWW26" s="188"/>
      <c r="BWX26" s="188"/>
      <c r="BWY26" s="188"/>
      <c r="BWZ26" s="188"/>
      <c r="BXA26" s="188"/>
      <c r="BXB26" s="188"/>
      <c r="BXC26" s="188"/>
      <c r="BXD26" s="188"/>
      <c r="BXE26" s="188"/>
      <c r="BXF26" s="188"/>
      <c r="BXG26" s="188"/>
      <c r="BXH26" s="188"/>
      <c r="BXI26" s="188"/>
      <c r="BXJ26" s="188"/>
      <c r="BXK26" s="188"/>
      <c r="BXL26" s="188"/>
      <c r="BXM26" s="188"/>
      <c r="BXN26" s="188"/>
      <c r="BXO26" s="188"/>
      <c r="BXP26" s="188"/>
      <c r="BXQ26" s="188"/>
      <c r="BXR26" s="188"/>
      <c r="BXS26" s="188"/>
      <c r="BXT26" s="188"/>
      <c r="BXU26" s="188"/>
      <c r="BXV26" s="188"/>
      <c r="BXW26" s="188"/>
      <c r="BXX26" s="188"/>
      <c r="BXY26" s="188"/>
      <c r="BXZ26" s="188"/>
      <c r="BYA26" s="188"/>
      <c r="BYB26" s="188"/>
      <c r="BYC26" s="188"/>
      <c r="BYD26" s="188"/>
      <c r="BYE26" s="188"/>
      <c r="BYF26" s="188"/>
      <c r="BYG26" s="188"/>
      <c r="BYH26" s="188"/>
      <c r="BYI26" s="188"/>
      <c r="BYJ26" s="188"/>
      <c r="BYK26" s="188"/>
      <c r="BYL26" s="188"/>
      <c r="BYM26" s="188"/>
      <c r="BYN26" s="188"/>
      <c r="BYO26" s="188"/>
      <c r="BYP26" s="188"/>
      <c r="BYQ26" s="188"/>
      <c r="BYR26" s="188"/>
      <c r="BYS26" s="188"/>
      <c r="BYT26" s="188"/>
      <c r="BYU26" s="188"/>
      <c r="BYV26" s="188"/>
      <c r="BYW26" s="188"/>
      <c r="BYX26" s="188"/>
      <c r="BYY26" s="188"/>
      <c r="BYZ26" s="188"/>
      <c r="BZA26" s="188"/>
      <c r="BZB26" s="188"/>
      <c r="BZC26" s="188"/>
      <c r="BZD26" s="188"/>
      <c r="BZE26" s="188"/>
      <c r="BZF26" s="188"/>
      <c r="BZG26" s="188"/>
      <c r="BZH26" s="188"/>
      <c r="BZI26" s="188"/>
      <c r="BZJ26" s="188"/>
      <c r="BZK26" s="188"/>
      <c r="BZL26" s="188"/>
      <c r="BZM26" s="188"/>
      <c r="BZN26" s="188"/>
      <c r="BZO26" s="188"/>
      <c r="BZP26" s="188"/>
      <c r="BZQ26" s="188"/>
      <c r="BZR26" s="188"/>
      <c r="BZS26" s="188"/>
      <c r="BZT26" s="188"/>
      <c r="BZU26" s="188"/>
      <c r="BZV26" s="188"/>
      <c r="BZW26" s="188"/>
      <c r="BZX26" s="188"/>
      <c r="BZY26" s="188"/>
      <c r="BZZ26" s="188"/>
      <c r="CAA26" s="188"/>
      <c r="CAB26" s="188"/>
      <c r="CAC26" s="188"/>
      <c r="CAD26" s="188"/>
      <c r="CAE26" s="188"/>
      <c r="CAF26" s="188"/>
      <c r="CAG26" s="188"/>
      <c r="CAH26" s="188"/>
      <c r="CAI26" s="188"/>
      <c r="CAJ26" s="188"/>
      <c r="CAK26" s="188"/>
      <c r="CAL26" s="188"/>
      <c r="CAM26" s="188"/>
      <c r="CAN26" s="188"/>
      <c r="CAO26" s="188"/>
      <c r="CAP26" s="188"/>
      <c r="CAQ26" s="188"/>
      <c r="CAR26" s="188"/>
      <c r="CAS26" s="188"/>
      <c r="CAT26" s="188"/>
      <c r="CAU26" s="188"/>
      <c r="CAV26" s="188"/>
      <c r="CAW26" s="188"/>
      <c r="CAX26" s="188"/>
      <c r="CAY26" s="188"/>
      <c r="CAZ26" s="188"/>
      <c r="CBA26" s="188"/>
      <c r="CBB26" s="188"/>
      <c r="CBC26" s="188"/>
      <c r="CBD26" s="188"/>
      <c r="CBE26" s="188"/>
      <c r="CBF26" s="188"/>
      <c r="CBG26" s="188"/>
      <c r="CBH26" s="188"/>
      <c r="CBI26" s="188"/>
      <c r="CBJ26" s="188"/>
      <c r="CBK26" s="188"/>
      <c r="CBL26" s="188"/>
      <c r="CBM26" s="188"/>
      <c r="CBN26" s="188"/>
      <c r="CBO26" s="188"/>
      <c r="CBP26" s="188"/>
      <c r="CBQ26" s="188"/>
      <c r="CBR26" s="188"/>
      <c r="CBS26" s="188"/>
      <c r="CBT26" s="188"/>
      <c r="CBU26" s="188"/>
      <c r="CBV26" s="188"/>
      <c r="CBW26" s="188"/>
      <c r="CBX26" s="188"/>
      <c r="CBY26" s="188"/>
      <c r="CBZ26" s="188"/>
      <c r="CCA26" s="188"/>
      <c r="CCB26" s="188"/>
      <c r="CCC26" s="188"/>
      <c r="CCD26" s="188"/>
      <c r="CCE26" s="188"/>
      <c r="CCF26" s="188"/>
      <c r="CCG26" s="188"/>
      <c r="CCH26" s="188"/>
      <c r="CCI26" s="188"/>
      <c r="CCJ26" s="188"/>
      <c r="CCK26" s="188"/>
      <c r="CCL26" s="188"/>
      <c r="CCM26" s="188"/>
      <c r="CCN26" s="188"/>
      <c r="CCO26" s="188"/>
      <c r="CCP26" s="188"/>
      <c r="CCQ26" s="188"/>
      <c r="CCR26" s="188"/>
      <c r="CCS26" s="188"/>
      <c r="CCT26" s="188"/>
      <c r="CCU26" s="188"/>
      <c r="CCV26" s="188"/>
      <c r="CCW26" s="188"/>
      <c r="CCX26" s="188"/>
      <c r="CCY26" s="188"/>
      <c r="CCZ26" s="188"/>
      <c r="CDA26" s="188"/>
      <c r="CDB26" s="188"/>
      <c r="CDC26" s="188"/>
      <c r="CDD26" s="188"/>
      <c r="CDE26" s="188"/>
      <c r="CDF26" s="188"/>
      <c r="CDG26" s="188"/>
      <c r="CDH26" s="188"/>
      <c r="CDI26" s="188"/>
      <c r="CDJ26" s="188"/>
      <c r="CDK26" s="188"/>
      <c r="CDL26" s="188"/>
      <c r="CDM26" s="188"/>
      <c r="CDN26" s="188"/>
      <c r="CDO26" s="188"/>
      <c r="CDP26" s="188"/>
      <c r="CDQ26" s="188"/>
      <c r="CDR26" s="188"/>
      <c r="CDS26" s="188"/>
      <c r="CDT26" s="188"/>
      <c r="CDU26" s="188"/>
      <c r="CDV26" s="188"/>
      <c r="CDW26" s="188"/>
      <c r="CDX26" s="188"/>
      <c r="CDY26" s="188"/>
      <c r="CDZ26" s="188"/>
      <c r="CEA26" s="188"/>
      <c r="CEB26" s="188"/>
      <c r="CEC26" s="188"/>
      <c r="CED26" s="188"/>
      <c r="CEE26" s="188"/>
      <c r="CEF26" s="188"/>
      <c r="CEG26" s="188"/>
      <c r="CEH26" s="188"/>
      <c r="CEI26" s="188"/>
      <c r="CEJ26" s="188"/>
      <c r="CEK26" s="188"/>
      <c r="CEL26" s="188"/>
      <c r="CEM26" s="188"/>
      <c r="CEN26" s="188"/>
      <c r="CEO26" s="188"/>
      <c r="CEP26" s="188"/>
      <c r="CEQ26" s="188"/>
      <c r="CER26" s="188"/>
      <c r="CES26" s="188"/>
      <c r="CET26" s="188"/>
      <c r="CEU26" s="188"/>
      <c r="CEV26" s="188"/>
      <c r="CEW26" s="188"/>
      <c r="CEX26" s="188"/>
      <c r="CEY26" s="188"/>
      <c r="CEZ26" s="188"/>
      <c r="CFA26" s="188"/>
      <c r="CFB26" s="188"/>
      <c r="CFC26" s="188"/>
      <c r="CFD26" s="188"/>
      <c r="CFE26" s="188"/>
      <c r="CFF26" s="188"/>
      <c r="CFG26" s="188"/>
      <c r="CFH26" s="188"/>
      <c r="CFI26" s="188"/>
      <c r="CFJ26" s="188"/>
      <c r="CFK26" s="188"/>
      <c r="CFL26" s="188"/>
      <c r="CFM26" s="188"/>
      <c r="CFN26" s="188"/>
      <c r="CFO26" s="188"/>
      <c r="CFP26" s="188"/>
      <c r="CFQ26" s="188"/>
      <c r="CFR26" s="188"/>
      <c r="CFS26" s="188"/>
      <c r="CFT26" s="188"/>
      <c r="CFU26" s="188"/>
      <c r="CFV26" s="188"/>
      <c r="CFW26" s="188"/>
      <c r="CFX26" s="188"/>
      <c r="CFY26" s="188"/>
      <c r="CFZ26" s="188"/>
      <c r="CGA26" s="188"/>
      <c r="CGB26" s="188"/>
      <c r="CGC26" s="188"/>
      <c r="CGD26" s="188"/>
      <c r="CGE26" s="188"/>
      <c r="CGF26" s="188"/>
      <c r="CGG26" s="188"/>
      <c r="CGH26" s="188"/>
      <c r="CGI26" s="188"/>
      <c r="CGJ26" s="188"/>
      <c r="CGK26" s="188"/>
      <c r="CGL26" s="188"/>
      <c r="CGM26" s="188"/>
      <c r="CGN26" s="188"/>
      <c r="CGO26" s="188"/>
      <c r="CGP26" s="188"/>
      <c r="CGQ26" s="188"/>
      <c r="CGR26" s="188"/>
      <c r="CGS26" s="188"/>
      <c r="CGT26" s="188"/>
      <c r="CGU26" s="188"/>
      <c r="CGV26" s="188"/>
      <c r="CGW26" s="188"/>
      <c r="CGX26" s="188"/>
      <c r="CGY26" s="188"/>
      <c r="CGZ26" s="188"/>
      <c r="CHA26" s="188"/>
      <c r="CHB26" s="188"/>
      <c r="CHC26" s="188"/>
      <c r="CHD26" s="188"/>
      <c r="CHE26" s="188"/>
      <c r="CHF26" s="188"/>
      <c r="CHG26" s="188"/>
      <c r="CHH26" s="188"/>
      <c r="CHI26" s="188"/>
      <c r="CHJ26" s="188"/>
      <c r="CHK26" s="188"/>
      <c r="CHL26" s="188"/>
      <c r="CHM26" s="188"/>
      <c r="CHN26" s="188"/>
      <c r="CHO26" s="188"/>
      <c r="CHP26" s="188"/>
      <c r="CHQ26" s="188"/>
      <c r="CHR26" s="188"/>
      <c r="CHS26" s="188"/>
      <c r="CHT26" s="188"/>
      <c r="CHU26" s="188"/>
      <c r="CHV26" s="188"/>
      <c r="CHW26" s="188"/>
      <c r="CHX26" s="188"/>
      <c r="CHY26" s="188"/>
      <c r="CHZ26" s="188"/>
      <c r="CIA26" s="188"/>
      <c r="CIB26" s="188"/>
      <c r="CIC26" s="188"/>
      <c r="CID26" s="188"/>
      <c r="CIE26" s="188"/>
      <c r="CIF26" s="188"/>
      <c r="CIG26" s="188"/>
      <c r="CIH26" s="188"/>
      <c r="CII26" s="188"/>
      <c r="CIJ26" s="188"/>
      <c r="CIK26" s="188"/>
      <c r="CIL26" s="188"/>
      <c r="CIM26" s="188"/>
      <c r="CIN26" s="188"/>
      <c r="CIO26" s="188"/>
      <c r="CIP26" s="188"/>
      <c r="CIQ26" s="188"/>
      <c r="CIR26" s="188"/>
      <c r="CIS26" s="188"/>
      <c r="CIT26" s="188"/>
      <c r="CIU26" s="188"/>
      <c r="CIV26" s="188"/>
      <c r="CIW26" s="188"/>
      <c r="CIX26" s="188"/>
      <c r="CIY26" s="188"/>
      <c r="CIZ26" s="188"/>
      <c r="CJA26" s="188"/>
      <c r="CJB26" s="188"/>
      <c r="CJC26" s="188"/>
      <c r="CJD26" s="188"/>
      <c r="CJE26" s="188"/>
      <c r="CJF26" s="188"/>
      <c r="CJG26" s="188"/>
      <c r="CJH26" s="188"/>
      <c r="CJI26" s="188"/>
      <c r="CJJ26" s="188"/>
      <c r="CJK26" s="188"/>
      <c r="CJL26" s="188"/>
      <c r="CJM26" s="188"/>
      <c r="CJN26" s="188"/>
      <c r="CJO26" s="188"/>
      <c r="CJP26" s="188"/>
      <c r="CJQ26" s="188"/>
      <c r="CJR26" s="188"/>
      <c r="CJS26" s="188"/>
      <c r="CJT26" s="188"/>
      <c r="CJU26" s="188"/>
      <c r="CJV26" s="188"/>
      <c r="CJW26" s="188"/>
      <c r="CJX26" s="188"/>
      <c r="CJY26" s="188"/>
      <c r="CJZ26" s="188"/>
      <c r="CKA26" s="188"/>
      <c r="CKB26" s="188"/>
      <c r="CKC26" s="188"/>
      <c r="CKD26" s="188"/>
      <c r="CKE26" s="188"/>
      <c r="CKF26" s="188"/>
      <c r="CKG26" s="188"/>
      <c r="CKH26" s="188"/>
      <c r="CKI26" s="188"/>
      <c r="CKJ26" s="188"/>
      <c r="CKK26" s="188"/>
      <c r="CKL26" s="188"/>
      <c r="CKM26" s="188"/>
      <c r="CKN26" s="188"/>
      <c r="CKO26" s="188"/>
      <c r="CKP26" s="188"/>
      <c r="CKQ26" s="188"/>
      <c r="CKR26" s="188"/>
      <c r="CKS26" s="188"/>
      <c r="CKT26" s="188"/>
      <c r="CKU26" s="188"/>
      <c r="CKV26" s="188"/>
      <c r="CKW26" s="188"/>
      <c r="CKX26" s="188"/>
      <c r="CKY26" s="188"/>
      <c r="CKZ26" s="188"/>
      <c r="CLA26" s="188"/>
      <c r="CLB26" s="188"/>
      <c r="CLC26" s="188"/>
      <c r="CLD26" s="188"/>
      <c r="CLE26" s="188"/>
      <c r="CLF26" s="188"/>
      <c r="CLG26" s="188"/>
      <c r="CLH26" s="188"/>
      <c r="CLI26" s="188"/>
      <c r="CLJ26" s="188"/>
      <c r="CLK26" s="188"/>
      <c r="CLL26" s="188"/>
      <c r="CLM26" s="188"/>
      <c r="CLN26" s="188"/>
      <c r="CLO26" s="188"/>
      <c r="CLP26" s="188"/>
      <c r="CLQ26" s="188"/>
      <c r="CLR26" s="188"/>
      <c r="CLS26" s="188"/>
      <c r="CLT26" s="188"/>
      <c r="CLU26" s="188"/>
      <c r="CLV26" s="188"/>
      <c r="CLW26" s="188"/>
      <c r="CLX26" s="188"/>
      <c r="CLY26" s="188"/>
      <c r="CLZ26" s="188"/>
      <c r="CMA26" s="188"/>
      <c r="CMB26" s="188"/>
      <c r="CMC26" s="188"/>
      <c r="CMD26" s="188"/>
      <c r="CME26" s="188"/>
      <c r="CMF26" s="188"/>
      <c r="CMG26" s="188"/>
      <c r="CMH26" s="188"/>
      <c r="CMI26" s="188"/>
      <c r="CMJ26" s="188"/>
      <c r="CMK26" s="188"/>
      <c r="CML26" s="188"/>
      <c r="CMM26" s="188"/>
      <c r="CMN26" s="188"/>
      <c r="CMO26" s="188"/>
      <c r="CMP26" s="188"/>
      <c r="CMQ26" s="188"/>
      <c r="CMR26" s="188"/>
      <c r="CMS26" s="188"/>
      <c r="CMT26" s="188"/>
      <c r="CMU26" s="188"/>
      <c r="CMV26" s="188"/>
      <c r="CMW26" s="188"/>
      <c r="CMX26" s="188"/>
      <c r="CMY26" s="188"/>
      <c r="CMZ26" s="188"/>
      <c r="CNA26" s="188"/>
      <c r="CNB26" s="188"/>
      <c r="CNC26" s="188"/>
      <c r="CND26" s="188"/>
      <c r="CNE26" s="188"/>
      <c r="CNF26" s="188"/>
      <c r="CNG26" s="188"/>
      <c r="CNH26" s="188"/>
      <c r="CNI26" s="188"/>
      <c r="CNJ26" s="188"/>
      <c r="CNK26" s="188"/>
      <c r="CNL26" s="188"/>
      <c r="CNM26" s="188"/>
      <c r="CNN26" s="188"/>
      <c r="CNO26" s="188"/>
      <c r="CNP26" s="188"/>
      <c r="CNQ26" s="188"/>
      <c r="CNR26" s="188"/>
      <c r="CNS26" s="188"/>
      <c r="CNT26" s="188"/>
      <c r="CNU26" s="188"/>
      <c r="CNV26" s="188"/>
      <c r="CNW26" s="188"/>
      <c r="CNX26" s="188"/>
      <c r="CNY26" s="188"/>
      <c r="CNZ26" s="188"/>
      <c r="COA26" s="188"/>
      <c r="COB26" s="188"/>
      <c r="COC26" s="188"/>
      <c r="COD26" s="188"/>
      <c r="COE26" s="188"/>
      <c r="COF26" s="188"/>
      <c r="COG26" s="188"/>
      <c r="COH26" s="188"/>
      <c r="COI26" s="188"/>
      <c r="COJ26" s="188"/>
      <c r="COK26" s="188"/>
      <c r="COL26" s="188"/>
      <c r="COM26" s="188"/>
      <c r="CON26" s="188"/>
      <c r="COO26" s="188"/>
      <c r="COP26" s="188"/>
      <c r="COQ26" s="188"/>
      <c r="COR26" s="188"/>
      <c r="COS26" s="188"/>
      <c r="COT26" s="188"/>
      <c r="COU26" s="188"/>
      <c r="COV26" s="188"/>
      <c r="COW26" s="188"/>
      <c r="COX26" s="188"/>
      <c r="COY26" s="188"/>
      <c r="COZ26" s="188"/>
      <c r="CPA26" s="188"/>
      <c r="CPB26" s="188"/>
      <c r="CPC26" s="188"/>
      <c r="CPD26" s="188"/>
      <c r="CPE26" s="188"/>
      <c r="CPF26" s="188"/>
      <c r="CPG26" s="188"/>
      <c r="CPH26" s="188"/>
      <c r="CPI26" s="188"/>
      <c r="CPJ26" s="188"/>
      <c r="CPK26" s="188"/>
      <c r="CPL26" s="188"/>
      <c r="CPM26" s="188"/>
      <c r="CPN26" s="188"/>
      <c r="CPO26" s="188"/>
      <c r="CPP26" s="188"/>
      <c r="CPQ26" s="188"/>
      <c r="CPR26" s="188"/>
      <c r="CPS26" s="188"/>
      <c r="CPT26" s="188"/>
      <c r="CPU26" s="188"/>
      <c r="CPV26" s="188"/>
      <c r="CPW26" s="188"/>
      <c r="CPX26" s="188"/>
      <c r="CPY26" s="188"/>
      <c r="CPZ26" s="188"/>
      <c r="CQA26" s="188"/>
      <c r="CQB26" s="188"/>
      <c r="CQC26" s="188"/>
      <c r="CQD26" s="188"/>
      <c r="CQE26" s="188"/>
      <c r="CQF26" s="188"/>
      <c r="CQG26" s="188"/>
      <c r="CQH26" s="188"/>
      <c r="CQI26" s="188"/>
      <c r="CQJ26" s="188"/>
      <c r="CQK26" s="188"/>
      <c r="CQL26" s="188"/>
      <c r="CQM26" s="188"/>
      <c r="CQN26" s="188"/>
      <c r="CQO26" s="188"/>
      <c r="CQP26" s="188"/>
      <c r="CQQ26" s="188"/>
      <c r="CQR26" s="188"/>
      <c r="CQS26" s="188"/>
      <c r="CQT26" s="188"/>
      <c r="CQU26" s="188"/>
      <c r="CQV26" s="188"/>
      <c r="CQW26" s="188"/>
      <c r="CQX26" s="188"/>
      <c r="CQY26" s="188"/>
      <c r="CQZ26" s="188"/>
      <c r="CRA26" s="188"/>
      <c r="CRB26" s="188"/>
      <c r="CRC26" s="188"/>
      <c r="CRD26" s="188"/>
      <c r="CRE26" s="188"/>
      <c r="CRF26" s="188"/>
      <c r="CRG26" s="188"/>
      <c r="CRH26" s="188"/>
      <c r="CRI26" s="188"/>
      <c r="CRJ26" s="188"/>
      <c r="CRK26" s="188"/>
      <c r="CRL26" s="188"/>
      <c r="CRM26" s="188"/>
      <c r="CRN26" s="188"/>
      <c r="CRO26" s="188"/>
      <c r="CRP26" s="188"/>
      <c r="CRQ26" s="188"/>
      <c r="CRR26" s="188"/>
      <c r="CRS26" s="188"/>
      <c r="CRT26" s="188"/>
      <c r="CRU26" s="188"/>
      <c r="CRV26" s="188"/>
      <c r="CRW26" s="188"/>
      <c r="CRX26" s="188"/>
      <c r="CRY26" s="188"/>
      <c r="CRZ26" s="188"/>
      <c r="CSA26" s="188"/>
      <c r="CSB26" s="188"/>
      <c r="CSC26" s="188"/>
      <c r="CSD26" s="188"/>
      <c r="CSE26" s="188"/>
      <c r="CSF26" s="188"/>
      <c r="CSG26" s="188"/>
      <c r="CSH26" s="188"/>
      <c r="CSI26" s="188"/>
      <c r="CSJ26" s="188"/>
      <c r="CSK26" s="188"/>
      <c r="CSL26" s="188"/>
      <c r="CSM26" s="188"/>
      <c r="CSN26" s="188"/>
      <c r="CSO26" s="188"/>
      <c r="CSP26" s="188"/>
      <c r="CSQ26" s="188"/>
      <c r="CSR26" s="188"/>
      <c r="CSS26" s="188"/>
      <c r="CST26" s="188"/>
      <c r="CSU26" s="188"/>
      <c r="CSV26" s="188"/>
      <c r="CSW26" s="188"/>
      <c r="CSX26" s="188"/>
      <c r="CSY26" s="188"/>
      <c r="CSZ26" s="188"/>
      <c r="CTA26" s="188"/>
      <c r="CTB26" s="188"/>
      <c r="CTC26" s="188"/>
      <c r="CTD26" s="188"/>
      <c r="CTE26" s="188"/>
      <c r="CTF26" s="188"/>
      <c r="CTG26" s="188"/>
      <c r="CTH26" s="188"/>
      <c r="CTI26" s="188"/>
      <c r="CTJ26" s="188"/>
      <c r="CTK26" s="188"/>
      <c r="CTL26" s="188"/>
      <c r="CTM26" s="188"/>
      <c r="CTN26" s="188"/>
      <c r="CTO26" s="188"/>
      <c r="CTP26" s="188"/>
      <c r="CTQ26" s="188"/>
      <c r="CTR26" s="188"/>
      <c r="CTS26" s="188"/>
      <c r="CTT26" s="188"/>
      <c r="CTU26" s="188"/>
      <c r="CTV26" s="188"/>
      <c r="CTW26" s="188"/>
      <c r="CTX26" s="188"/>
      <c r="CTY26" s="188"/>
      <c r="CTZ26" s="188"/>
      <c r="CUA26" s="188"/>
      <c r="CUB26" s="188"/>
      <c r="CUC26" s="188"/>
      <c r="CUD26" s="188"/>
      <c r="CUE26" s="188"/>
      <c r="CUF26" s="188"/>
      <c r="CUG26" s="188"/>
      <c r="CUH26" s="188"/>
      <c r="CUI26" s="188"/>
      <c r="CUJ26" s="188"/>
      <c r="CUK26" s="188"/>
      <c r="CUL26" s="188"/>
      <c r="CUM26" s="188"/>
      <c r="CUN26" s="188"/>
      <c r="CUO26" s="188"/>
      <c r="CUP26" s="188"/>
      <c r="CUQ26" s="188"/>
      <c r="CUR26" s="188"/>
      <c r="CUS26" s="188"/>
      <c r="CUT26" s="188"/>
      <c r="CUU26" s="188"/>
      <c r="CUV26" s="188"/>
      <c r="CUW26" s="188"/>
      <c r="CUX26" s="188"/>
      <c r="CUY26" s="188"/>
      <c r="CUZ26" s="188"/>
      <c r="CVA26" s="188"/>
      <c r="CVB26" s="188"/>
      <c r="CVC26" s="188"/>
      <c r="CVD26" s="188"/>
      <c r="CVE26" s="188"/>
      <c r="CVF26" s="188"/>
      <c r="CVG26" s="188"/>
      <c r="CVH26" s="188"/>
      <c r="CVI26" s="188"/>
      <c r="CVJ26" s="188"/>
      <c r="CVK26" s="188"/>
      <c r="CVL26" s="188"/>
      <c r="CVM26" s="188"/>
      <c r="CVN26" s="188"/>
      <c r="CVO26" s="188"/>
      <c r="CVP26" s="188"/>
      <c r="CVQ26" s="188"/>
      <c r="CVR26" s="188"/>
      <c r="CVS26" s="188"/>
      <c r="CVT26" s="188"/>
      <c r="CVU26" s="188"/>
      <c r="CVV26" s="188"/>
      <c r="CVW26" s="188"/>
      <c r="CVX26" s="188"/>
      <c r="CVY26" s="188"/>
      <c r="CVZ26" s="188"/>
      <c r="CWA26" s="188"/>
      <c r="CWB26" s="188"/>
      <c r="CWC26" s="188"/>
      <c r="CWD26" s="188"/>
      <c r="CWE26" s="188"/>
      <c r="CWF26" s="188"/>
      <c r="CWG26" s="188"/>
      <c r="CWH26" s="188"/>
      <c r="CWI26" s="188"/>
      <c r="CWJ26" s="188"/>
      <c r="CWK26" s="188"/>
      <c r="CWL26" s="188"/>
      <c r="CWM26" s="188"/>
      <c r="CWN26" s="188"/>
      <c r="CWO26" s="188"/>
      <c r="CWP26" s="188"/>
      <c r="CWQ26" s="188"/>
      <c r="CWR26" s="188"/>
      <c r="CWS26" s="188"/>
      <c r="CWT26" s="188"/>
      <c r="CWU26" s="188"/>
      <c r="CWV26" s="188"/>
      <c r="CWW26" s="188"/>
      <c r="CWX26" s="188"/>
      <c r="CWY26" s="188"/>
      <c r="CWZ26" s="188"/>
      <c r="CXA26" s="188"/>
      <c r="CXB26" s="188"/>
      <c r="CXC26" s="188"/>
      <c r="CXD26" s="188"/>
      <c r="CXE26" s="188"/>
      <c r="CXF26" s="188"/>
      <c r="CXG26" s="188"/>
      <c r="CXH26" s="188"/>
      <c r="CXI26" s="188"/>
      <c r="CXJ26" s="188"/>
      <c r="CXK26" s="188"/>
      <c r="CXL26" s="188"/>
      <c r="CXM26" s="188"/>
      <c r="CXN26" s="188"/>
      <c r="CXO26" s="188"/>
      <c r="CXP26" s="188"/>
      <c r="CXQ26" s="188"/>
      <c r="CXR26" s="188"/>
      <c r="CXS26" s="188"/>
      <c r="CXT26" s="188"/>
      <c r="CXU26" s="188"/>
      <c r="CXV26" s="188"/>
      <c r="CXW26" s="188"/>
      <c r="CXX26" s="188"/>
      <c r="CXY26" s="188"/>
      <c r="CXZ26" s="188"/>
      <c r="CYA26" s="188"/>
      <c r="CYB26" s="188"/>
      <c r="CYC26" s="188"/>
      <c r="CYD26" s="188"/>
      <c r="CYE26" s="188"/>
      <c r="CYF26" s="188"/>
      <c r="CYG26" s="188"/>
      <c r="CYH26" s="188"/>
      <c r="CYI26" s="188"/>
      <c r="CYJ26" s="188"/>
      <c r="CYK26" s="188"/>
      <c r="CYL26" s="188"/>
      <c r="CYM26" s="188"/>
      <c r="CYN26" s="188"/>
      <c r="CYO26" s="188"/>
      <c r="CYP26" s="188"/>
      <c r="CYQ26" s="188"/>
      <c r="CYR26" s="188"/>
      <c r="CYS26" s="188"/>
      <c r="CYT26" s="188"/>
      <c r="CYU26" s="188"/>
      <c r="CYV26" s="188"/>
      <c r="CYW26" s="188"/>
      <c r="CYX26" s="188"/>
      <c r="CYY26" s="188"/>
      <c r="CYZ26" s="188"/>
      <c r="CZA26" s="188"/>
      <c r="CZB26" s="188"/>
      <c r="CZC26" s="188"/>
      <c r="CZD26" s="188"/>
      <c r="CZE26" s="188"/>
      <c r="CZF26" s="188"/>
      <c r="CZG26" s="188"/>
      <c r="CZH26" s="188"/>
      <c r="CZI26" s="188"/>
      <c r="CZJ26" s="188"/>
      <c r="CZK26" s="188"/>
      <c r="CZL26" s="188"/>
      <c r="CZM26" s="188"/>
      <c r="CZN26" s="188"/>
      <c r="CZO26" s="188"/>
      <c r="CZP26" s="188"/>
      <c r="CZQ26" s="188"/>
      <c r="CZR26" s="188"/>
      <c r="CZS26" s="188"/>
      <c r="CZT26" s="188"/>
      <c r="CZU26" s="188"/>
      <c r="CZV26" s="188"/>
      <c r="CZW26" s="188"/>
      <c r="CZX26" s="188"/>
      <c r="CZY26" s="188"/>
      <c r="CZZ26" s="188"/>
      <c r="DAA26" s="188"/>
      <c r="DAB26" s="188"/>
      <c r="DAC26" s="188"/>
      <c r="DAD26" s="188"/>
      <c r="DAE26" s="188"/>
      <c r="DAF26" s="188"/>
      <c r="DAG26" s="188"/>
      <c r="DAH26" s="188"/>
      <c r="DAI26" s="188"/>
      <c r="DAJ26" s="188"/>
      <c r="DAK26" s="188"/>
      <c r="DAL26" s="188"/>
      <c r="DAM26" s="188"/>
      <c r="DAN26" s="188"/>
      <c r="DAO26" s="188"/>
      <c r="DAP26" s="188"/>
      <c r="DAQ26" s="188"/>
      <c r="DAR26" s="188"/>
      <c r="DAS26" s="188"/>
      <c r="DAT26" s="188"/>
      <c r="DAU26" s="188"/>
      <c r="DAV26" s="188"/>
      <c r="DAW26" s="188"/>
      <c r="DAX26" s="188"/>
      <c r="DAY26" s="188"/>
      <c r="DAZ26" s="188"/>
      <c r="DBA26" s="188"/>
      <c r="DBB26" s="188"/>
      <c r="DBC26" s="188"/>
      <c r="DBD26" s="188"/>
      <c r="DBE26" s="188"/>
      <c r="DBF26" s="188"/>
      <c r="DBG26" s="188"/>
      <c r="DBH26" s="188"/>
      <c r="DBI26" s="188"/>
      <c r="DBJ26" s="188"/>
      <c r="DBK26" s="188"/>
      <c r="DBL26" s="188"/>
      <c r="DBM26" s="188"/>
      <c r="DBN26" s="188"/>
      <c r="DBO26" s="188"/>
      <c r="DBP26" s="188"/>
      <c r="DBQ26" s="188"/>
      <c r="DBR26" s="188"/>
      <c r="DBS26" s="188"/>
      <c r="DBT26" s="188"/>
      <c r="DBU26" s="188"/>
      <c r="DBV26" s="188"/>
      <c r="DBW26" s="188"/>
      <c r="DBX26" s="188"/>
      <c r="DBY26" s="188"/>
      <c r="DBZ26" s="188"/>
      <c r="DCA26" s="188"/>
      <c r="DCB26" s="188"/>
      <c r="DCC26" s="188"/>
      <c r="DCD26" s="188"/>
      <c r="DCE26" s="188"/>
      <c r="DCF26" s="188"/>
      <c r="DCG26" s="188"/>
      <c r="DCH26" s="188"/>
      <c r="DCI26" s="188"/>
      <c r="DCJ26" s="188"/>
      <c r="DCK26" s="188"/>
      <c r="DCL26" s="188"/>
      <c r="DCM26" s="188"/>
      <c r="DCN26" s="188"/>
      <c r="DCO26" s="188"/>
      <c r="DCP26" s="188"/>
      <c r="DCQ26" s="188"/>
      <c r="DCR26" s="188"/>
      <c r="DCS26" s="188"/>
      <c r="DCT26" s="188"/>
      <c r="DCU26" s="188"/>
      <c r="DCV26" s="188"/>
      <c r="DCW26" s="188"/>
      <c r="DCX26" s="188"/>
      <c r="DCY26" s="188"/>
      <c r="DCZ26" s="188"/>
      <c r="DDA26" s="188"/>
      <c r="DDB26" s="188"/>
      <c r="DDC26" s="188"/>
      <c r="DDD26" s="188"/>
      <c r="DDE26" s="188"/>
      <c r="DDF26" s="188"/>
      <c r="DDG26" s="188"/>
      <c r="DDH26" s="188"/>
      <c r="DDI26" s="188"/>
      <c r="DDJ26" s="188"/>
      <c r="DDK26" s="188"/>
      <c r="DDL26" s="188"/>
      <c r="DDM26" s="188"/>
      <c r="DDN26" s="188"/>
      <c r="DDO26" s="188"/>
      <c r="DDP26" s="188"/>
      <c r="DDQ26" s="188"/>
      <c r="DDR26" s="188"/>
      <c r="DDS26" s="188"/>
      <c r="DDT26" s="188"/>
      <c r="DDU26" s="188"/>
      <c r="DDV26" s="188"/>
      <c r="DDW26" s="188"/>
      <c r="DDX26" s="188"/>
      <c r="DDY26" s="188"/>
      <c r="DDZ26" s="188"/>
      <c r="DEA26" s="188"/>
      <c r="DEB26" s="188"/>
      <c r="DEC26" s="188"/>
      <c r="DED26" s="188"/>
      <c r="DEE26" s="188"/>
      <c r="DEF26" s="188"/>
      <c r="DEG26" s="188"/>
      <c r="DEH26" s="188"/>
      <c r="DEI26" s="188"/>
      <c r="DEJ26" s="188"/>
      <c r="DEK26" s="188"/>
      <c r="DEL26" s="188"/>
      <c r="DEM26" s="188"/>
      <c r="DEN26" s="188"/>
      <c r="DEO26" s="188"/>
      <c r="DEP26" s="188"/>
      <c r="DEQ26" s="188"/>
      <c r="DER26" s="188"/>
      <c r="DES26" s="188"/>
      <c r="DET26" s="188"/>
      <c r="DEU26" s="188"/>
      <c r="DEV26" s="188"/>
      <c r="DEW26" s="188"/>
      <c r="DEX26" s="188"/>
      <c r="DEY26" s="188"/>
      <c r="DEZ26" s="188"/>
      <c r="DFA26" s="188"/>
      <c r="DFB26" s="188"/>
      <c r="DFC26" s="188"/>
      <c r="DFD26" s="188"/>
      <c r="DFE26" s="188"/>
      <c r="DFF26" s="188"/>
      <c r="DFG26" s="188"/>
      <c r="DFH26" s="188"/>
      <c r="DFI26" s="188"/>
      <c r="DFJ26" s="188"/>
      <c r="DFK26" s="188"/>
      <c r="DFL26" s="188"/>
      <c r="DFM26" s="188"/>
      <c r="DFN26" s="188"/>
      <c r="DFO26" s="188"/>
      <c r="DFP26" s="188"/>
      <c r="DFQ26" s="188"/>
      <c r="DFR26" s="188"/>
      <c r="DFS26" s="188"/>
      <c r="DFT26" s="188"/>
      <c r="DFU26" s="188"/>
      <c r="DFV26" s="188"/>
      <c r="DFW26" s="188"/>
      <c r="DFX26" s="188"/>
      <c r="DFY26" s="188"/>
      <c r="DFZ26" s="188"/>
      <c r="DGA26" s="188"/>
      <c r="DGB26" s="188"/>
      <c r="DGC26" s="188"/>
      <c r="DGD26" s="188"/>
      <c r="DGE26" s="188"/>
      <c r="DGF26" s="188"/>
      <c r="DGG26" s="188"/>
      <c r="DGH26" s="188"/>
      <c r="DGI26" s="188"/>
      <c r="DGJ26" s="188"/>
      <c r="DGK26" s="188"/>
      <c r="DGL26" s="188"/>
      <c r="DGM26" s="188"/>
      <c r="DGN26" s="188"/>
      <c r="DGO26" s="188"/>
      <c r="DGP26" s="188"/>
      <c r="DGQ26" s="188"/>
      <c r="DGR26" s="188"/>
      <c r="DGS26" s="188"/>
      <c r="DGT26" s="188"/>
      <c r="DGU26" s="188"/>
      <c r="DGV26" s="188"/>
      <c r="DGW26" s="188"/>
      <c r="DGX26" s="188"/>
      <c r="DGY26" s="188"/>
      <c r="DGZ26" s="188"/>
      <c r="DHA26" s="188"/>
      <c r="DHB26" s="188"/>
      <c r="DHC26" s="188"/>
      <c r="DHD26" s="188"/>
      <c r="DHE26" s="188"/>
      <c r="DHF26" s="188"/>
      <c r="DHG26" s="188"/>
      <c r="DHH26" s="188"/>
      <c r="DHI26" s="188"/>
      <c r="DHJ26" s="188"/>
      <c r="DHK26" s="188"/>
      <c r="DHL26" s="188"/>
      <c r="DHM26" s="188"/>
      <c r="DHN26" s="188"/>
      <c r="DHO26" s="188"/>
      <c r="DHP26" s="188"/>
      <c r="DHQ26" s="188"/>
      <c r="DHR26" s="188"/>
      <c r="DHS26" s="188"/>
      <c r="DHT26" s="188"/>
      <c r="DHU26" s="188"/>
      <c r="DHV26" s="188"/>
      <c r="DHW26" s="188"/>
      <c r="DHX26" s="188"/>
      <c r="DHY26" s="188"/>
      <c r="DHZ26" s="188"/>
      <c r="DIA26" s="188"/>
      <c r="DIB26" s="188"/>
      <c r="DIC26" s="188"/>
      <c r="DID26" s="188"/>
      <c r="DIE26" s="188"/>
      <c r="DIF26" s="188"/>
      <c r="DIG26" s="188"/>
      <c r="DIH26" s="188"/>
      <c r="DII26" s="188"/>
      <c r="DIJ26" s="188"/>
      <c r="DIK26" s="188"/>
      <c r="DIL26" s="188"/>
      <c r="DIM26" s="188"/>
      <c r="DIN26" s="188"/>
      <c r="DIO26" s="188"/>
      <c r="DIP26" s="188"/>
      <c r="DIQ26" s="188"/>
      <c r="DIR26" s="188"/>
      <c r="DIS26" s="188"/>
      <c r="DIT26" s="188"/>
      <c r="DIU26" s="188"/>
      <c r="DIV26" s="188"/>
      <c r="DIW26" s="188"/>
      <c r="DIX26" s="188"/>
      <c r="DIY26" s="188"/>
      <c r="DIZ26" s="188"/>
      <c r="DJA26" s="188"/>
      <c r="DJB26" s="188"/>
      <c r="DJC26" s="188"/>
      <c r="DJD26" s="188"/>
      <c r="DJE26" s="188"/>
      <c r="DJF26" s="188"/>
      <c r="DJG26" s="188"/>
      <c r="DJH26" s="188"/>
      <c r="DJI26" s="188"/>
      <c r="DJJ26" s="188"/>
      <c r="DJK26" s="188"/>
      <c r="DJL26" s="188"/>
      <c r="DJM26" s="188"/>
      <c r="DJN26" s="188"/>
      <c r="DJO26" s="188"/>
      <c r="DJP26" s="188"/>
      <c r="DJQ26" s="188"/>
      <c r="DJR26" s="188"/>
      <c r="DJS26" s="188"/>
      <c r="DJT26" s="188"/>
      <c r="DJU26" s="188"/>
      <c r="DJV26" s="188"/>
      <c r="DJW26" s="188"/>
      <c r="DJX26" s="188"/>
      <c r="DJY26" s="188"/>
      <c r="DJZ26" s="188"/>
      <c r="DKA26" s="188"/>
      <c r="DKB26" s="188"/>
      <c r="DKC26" s="188"/>
      <c r="DKD26" s="188"/>
      <c r="DKE26" s="188"/>
      <c r="DKF26" s="188"/>
      <c r="DKG26" s="188"/>
      <c r="DKH26" s="188"/>
      <c r="DKI26" s="188"/>
      <c r="DKJ26" s="188"/>
      <c r="DKK26" s="188"/>
      <c r="DKL26" s="188"/>
      <c r="DKM26" s="188"/>
      <c r="DKN26" s="188"/>
      <c r="DKO26" s="188"/>
      <c r="DKP26" s="188"/>
      <c r="DKQ26" s="188"/>
      <c r="DKR26" s="188"/>
      <c r="DKS26" s="188"/>
      <c r="DKT26" s="188"/>
      <c r="DKU26" s="188"/>
      <c r="DKV26" s="188"/>
      <c r="DKW26" s="188"/>
      <c r="DKX26" s="188"/>
      <c r="DKY26" s="188"/>
      <c r="DKZ26" s="188"/>
      <c r="DLA26" s="188"/>
      <c r="DLB26" s="188"/>
      <c r="DLC26" s="188"/>
      <c r="DLD26" s="188"/>
      <c r="DLE26" s="188"/>
      <c r="DLF26" s="188"/>
      <c r="DLG26" s="188"/>
      <c r="DLH26" s="188"/>
      <c r="DLI26" s="188"/>
      <c r="DLJ26" s="188"/>
      <c r="DLK26" s="188"/>
      <c r="DLL26" s="188"/>
      <c r="DLM26" s="188"/>
      <c r="DLN26" s="188"/>
      <c r="DLO26" s="188"/>
      <c r="DLP26" s="188"/>
      <c r="DLQ26" s="188"/>
      <c r="DLR26" s="188"/>
      <c r="DLS26" s="188"/>
      <c r="DLT26" s="188"/>
      <c r="DLU26" s="188"/>
      <c r="DLV26" s="188"/>
      <c r="DLW26" s="188"/>
      <c r="DLX26" s="188"/>
      <c r="DLY26" s="188"/>
      <c r="DLZ26" s="188"/>
      <c r="DMA26" s="188"/>
      <c r="DMB26" s="188"/>
      <c r="DMC26" s="188"/>
      <c r="DMD26" s="188"/>
      <c r="DME26" s="188"/>
      <c r="DMF26" s="188"/>
      <c r="DMG26" s="188"/>
      <c r="DMH26" s="188"/>
      <c r="DMI26" s="188"/>
      <c r="DMJ26" s="188"/>
      <c r="DMK26" s="188"/>
      <c r="DML26" s="188"/>
      <c r="DMM26" s="188"/>
      <c r="DMN26" s="188"/>
      <c r="DMO26" s="188"/>
      <c r="DMP26" s="188"/>
      <c r="DMQ26" s="188"/>
      <c r="DMR26" s="188"/>
      <c r="DMS26" s="188"/>
      <c r="DMT26" s="188"/>
      <c r="DMU26" s="188"/>
      <c r="DMV26" s="188"/>
      <c r="DMW26" s="188"/>
      <c r="DMX26" s="188"/>
      <c r="DMY26" s="188"/>
      <c r="DMZ26" s="188"/>
      <c r="DNA26" s="188"/>
      <c r="DNB26" s="188"/>
      <c r="DNC26" s="188"/>
      <c r="DND26" s="188"/>
      <c r="DNE26" s="188"/>
      <c r="DNF26" s="188"/>
      <c r="DNG26" s="188"/>
      <c r="DNH26" s="188"/>
      <c r="DNI26" s="188"/>
      <c r="DNJ26" s="188"/>
      <c r="DNK26" s="188"/>
      <c r="DNL26" s="188"/>
      <c r="DNM26" s="188"/>
      <c r="DNN26" s="188"/>
      <c r="DNO26" s="188"/>
      <c r="DNP26" s="188"/>
      <c r="DNQ26" s="188"/>
      <c r="DNR26" s="188"/>
      <c r="DNS26" s="188"/>
      <c r="DNT26" s="188"/>
      <c r="DNU26" s="188"/>
      <c r="DNV26" s="188"/>
      <c r="DNW26" s="188"/>
      <c r="DNX26" s="188"/>
      <c r="DNY26" s="188"/>
      <c r="DNZ26" s="188"/>
      <c r="DOA26" s="188"/>
      <c r="DOB26" s="188"/>
      <c r="DOC26" s="188"/>
      <c r="DOD26" s="188"/>
      <c r="DOE26" s="188"/>
      <c r="DOF26" s="188"/>
      <c r="DOG26" s="188"/>
      <c r="DOH26" s="188"/>
      <c r="DOI26" s="188"/>
      <c r="DOJ26" s="188"/>
      <c r="DOK26" s="188"/>
      <c r="DOL26" s="188"/>
      <c r="DOM26" s="188"/>
      <c r="DON26" s="188"/>
      <c r="DOO26" s="188"/>
      <c r="DOP26" s="188"/>
      <c r="DOQ26" s="188"/>
      <c r="DOR26" s="188"/>
      <c r="DOS26" s="188"/>
      <c r="DOT26" s="188"/>
      <c r="DOU26" s="188"/>
      <c r="DOV26" s="188"/>
      <c r="DOW26" s="188"/>
      <c r="DOX26" s="188"/>
      <c r="DOY26" s="188"/>
      <c r="DOZ26" s="188"/>
      <c r="DPA26" s="188"/>
      <c r="DPB26" s="188"/>
      <c r="DPC26" s="188"/>
      <c r="DPD26" s="188"/>
      <c r="DPE26" s="188"/>
      <c r="DPF26" s="188"/>
      <c r="DPG26" s="188"/>
      <c r="DPH26" s="188"/>
      <c r="DPI26" s="188"/>
      <c r="DPJ26" s="188"/>
      <c r="DPK26" s="188"/>
      <c r="DPL26" s="188"/>
      <c r="DPM26" s="188"/>
      <c r="DPN26" s="188"/>
      <c r="DPO26" s="188"/>
      <c r="DPP26" s="188"/>
      <c r="DPQ26" s="188"/>
      <c r="DPR26" s="188"/>
      <c r="DPS26" s="188"/>
      <c r="DPT26" s="188"/>
      <c r="DPU26" s="188"/>
      <c r="DPV26" s="188"/>
      <c r="DPW26" s="188"/>
      <c r="DPX26" s="188"/>
      <c r="DPY26" s="188"/>
      <c r="DPZ26" s="188"/>
      <c r="DQA26" s="188"/>
      <c r="DQB26" s="188"/>
      <c r="DQC26" s="188"/>
      <c r="DQD26" s="188"/>
      <c r="DQE26" s="188"/>
      <c r="DQF26" s="188"/>
      <c r="DQG26" s="188"/>
      <c r="DQH26" s="188"/>
      <c r="DQI26" s="188"/>
      <c r="DQJ26" s="188"/>
      <c r="DQK26" s="188"/>
      <c r="DQL26" s="188"/>
      <c r="DQM26" s="188"/>
      <c r="DQN26" s="188"/>
      <c r="DQO26" s="188"/>
      <c r="DQP26" s="188"/>
      <c r="DQQ26" s="188"/>
      <c r="DQR26" s="188"/>
      <c r="DQS26" s="188"/>
      <c r="DQT26" s="188"/>
      <c r="DQU26" s="188"/>
      <c r="DQV26" s="188"/>
      <c r="DQW26" s="188"/>
      <c r="DQX26" s="188"/>
      <c r="DQY26" s="188"/>
      <c r="DQZ26" s="188"/>
      <c r="DRA26" s="188"/>
      <c r="DRB26" s="188"/>
      <c r="DRC26" s="188"/>
      <c r="DRD26" s="188"/>
      <c r="DRE26" s="188"/>
      <c r="DRF26" s="188"/>
      <c r="DRG26" s="188"/>
      <c r="DRH26" s="188"/>
      <c r="DRI26" s="188"/>
      <c r="DRJ26" s="188"/>
      <c r="DRK26" s="188"/>
      <c r="DRL26" s="188"/>
      <c r="DRM26" s="188"/>
      <c r="DRN26" s="188"/>
      <c r="DRO26" s="188"/>
      <c r="DRP26" s="188"/>
      <c r="DRQ26" s="188"/>
      <c r="DRR26" s="188"/>
      <c r="DRS26" s="188"/>
      <c r="DRT26" s="188"/>
      <c r="DRU26" s="188"/>
      <c r="DRV26" s="188"/>
      <c r="DRW26" s="188"/>
      <c r="DRX26" s="188"/>
      <c r="DRY26" s="188"/>
      <c r="DRZ26" s="188"/>
      <c r="DSA26" s="188"/>
      <c r="DSB26" s="188"/>
      <c r="DSC26" s="188"/>
      <c r="DSD26" s="188"/>
      <c r="DSE26" s="188"/>
      <c r="DSF26" s="188"/>
      <c r="DSG26" s="188"/>
      <c r="DSH26" s="188"/>
      <c r="DSI26" s="188"/>
      <c r="DSJ26" s="188"/>
      <c r="DSK26" s="188"/>
      <c r="DSL26" s="188"/>
      <c r="DSM26" s="188"/>
      <c r="DSN26" s="188"/>
      <c r="DSO26" s="188"/>
      <c r="DSP26" s="188"/>
      <c r="DSQ26" s="188"/>
      <c r="DSR26" s="188"/>
      <c r="DSS26" s="188"/>
      <c r="DST26" s="188"/>
      <c r="DSU26" s="188"/>
      <c r="DSV26" s="188"/>
      <c r="DSW26" s="188"/>
      <c r="DSX26" s="188"/>
      <c r="DSY26" s="188"/>
      <c r="DSZ26" s="188"/>
      <c r="DTA26" s="188"/>
      <c r="DTB26" s="188"/>
      <c r="DTC26" s="188"/>
      <c r="DTD26" s="188"/>
      <c r="DTE26" s="188"/>
      <c r="DTF26" s="188"/>
      <c r="DTG26" s="188"/>
      <c r="DTH26" s="188"/>
      <c r="DTI26" s="188"/>
      <c r="DTJ26" s="188"/>
      <c r="DTK26" s="188"/>
      <c r="DTL26" s="188"/>
      <c r="DTM26" s="188"/>
      <c r="DTN26" s="188"/>
      <c r="DTO26" s="188"/>
      <c r="DTP26" s="188"/>
      <c r="DTQ26" s="188"/>
      <c r="DTR26" s="188"/>
      <c r="DTS26" s="188"/>
      <c r="DTT26" s="188"/>
      <c r="DTU26" s="188"/>
      <c r="DTV26" s="188"/>
      <c r="DTW26" s="188"/>
      <c r="DTX26" s="188"/>
      <c r="DTY26" s="188"/>
      <c r="DTZ26" s="188"/>
      <c r="DUA26" s="188"/>
      <c r="DUB26" s="188"/>
      <c r="DUC26" s="188"/>
      <c r="DUD26" s="188"/>
      <c r="DUE26" s="188"/>
      <c r="DUF26" s="188"/>
      <c r="DUG26" s="188"/>
      <c r="DUH26" s="188"/>
      <c r="DUI26" s="188"/>
      <c r="DUJ26" s="188"/>
      <c r="DUK26" s="188"/>
      <c r="DUL26" s="188"/>
      <c r="DUM26" s="188"/>
      <c r="DUN26" s="188"/>
      <c r="DUO26" s="188"/>
      <c r="DUP26" s="188"/>
      <c r="DUQ26" s="188"/>
      <c r="DUR26" s="188"/>
      <c r="DUS26" s="188"/>
      <c r="DUT26" s="188"/>
      <c r="DUU26" s="188"/>
      <c r="DUV26" s="188"/>
      <c r="DUW26" s="188"/>
      <c r="DUX26" s="188"/>
      <c r="DUY26" s="188"/>
      <c r="DUZ26" s="188"/>
      <c r="DVA26" s="188"/>
      <c r="DVB26" s="188"/>
      <c r="DVC26" s="188"/>
      <c r="DVD26" s="188"/>
      <c r="DVE26" s="188"/>
      <c r="DVF26" s="188"/>
      <c r="DVG26" s="188"/>
      <c r="DVH26" s="188"/>
      <c r="DVI26" s="188"/>
      <c r="DVJ26" s="188"/>
      <c r="DVK26" s="188"/>
      <c r="DVL26" s="188"/>
      <c r="DVM26" s="188"/>
      <c r="DVN26" s="188"/>
      <c r="DVO26" s="188"/>
      <c r="DVP26" s="188"/>
      <c r="DVQ26" s="188"/>
      <c r="DVR26" s="188"/>
      <c r="DVS26" s="188"/>
      <c r="DVT26" s="188"/>
      <c r="DVU26" s="188"/>
      <c r="DVV26" s="188"/>
      <c r="DVW26" s="188"/>
      <c r="DVX26" s="188"/>
      <c r="DVY26" s="188"/>
      <c r="DVZ26" s="188"/>
      <c r="DWA26" s="188"/>
      <c r="DWB26" s="188"/>
      <c r="DWC26" s="188"/>
      <c r="DWD26" s="188"/>
      <c r="DWE26" s="188"/>
      <c r="DWF26" s="188"/>
      <c r="DWG26" s="188"/>
      <c r="DWH26" s="188"/>
      <c r="DWI26" s="188"/>
      <c r="DWJ26" s="188"/>
      <c r="DWK26" s="188"/>
      <c r="DWL26" s="188"/>
      <c r="DWM26" s="188"/>
      <c r="DWN26" s="188"/>
      <c r="DWO26" s="188"/>
      <c r="DWP26" s="188"/>
      <c r="DWQ26" s="188"/>
      <c r="DWR26" s="188"/>
      <c r="DWS26" s="188"/>
      <c r="DWT26" s="188"/>
      <c r="DWU26" s="188"/>
      <c r="DWV26" s="188"/>
      <c r="DWW26" s="188"/>
      <c r="DWX26" s="188"/>
      <c r="DWY26" s="188"/>
      <c r="DWZ26" s="188"/>
      <c r="DXA26" s="188"/>
      <c r="DXB26" s="188"/>
      <c r="DXC26" s="188"/>
      <c r="DXD26" s="188"/>
      <c r="DXE26" s="188"/>
      <c r="DXF26" s="188"/>
      <c r="DXG26" s="188"/>
      <c r="DXH26" s="188"/>
      <c r="DXI26" s="188"/>
      <c r="DXJ26" s="188"/>
      <c r="DXK26" s="188"/>
      <c r="DXL26" s="188"/>
      <c r="DXM26" s="188"/>
      <c r="DXN26" s="188"/>
      <c r="DXO26" s="188"/>
      <c r="DXP26" s="188"/>
      <c r="DXQ26" s="188"/>
      <c r="DXR26" s="188"/>
      <c r="DXS26" s="188"/>
      <c r="DXT26" s="188"/>
      <c r="DXU26" s="188"/>
      <c r="DXV26" s="188"/>
      <c r="DXW26" s="188"/>
      <c r="DXX26" s="188"/>
      <c r="DXY26" s="188"/>
      <c r="DXZ26" s="188"/>
      <c r="DYA26" s="188"/>
      <c r="DYB26" s="188"/>
      <c r="DYC26" s="188"/>
      <c r="DYD26" s="188"/>
      <c r="DYE26" s="188"/>
      <c r="DYF26" s="188"/>
      <c r="DYG26" s="188"/>
      <c r="DYH26" s="188"/>
      <c r="DYI26" s="188"/>
      <c r="DYJ26" s="188"/>
      <c r="DYK26" s="188"/>
      <c r="DYL26" s="188"/>
      <c r="DYM26" s="188"/>
      <c r="DYN26" s="188"/>
      <c r="DYO26" s="188"/>
      <c r="DYP26" s="188"/>
      <c r="DYQ26" s="188"/>
      <c r="DYR26" s="188"/>
      <c r="DYS26" s="188"/>
      <c r="DYT26" s="188"/>
      <c r="DYU26" s="188"/>
      <c r="DYV26" s="188"/>
      <c r="DYW26" s="188"/>
      <c r="DYX26" s="188"/>
      <c r="DYY26" s="188"/>
      <c r="DYZ26" s="188"/>
      <c r="DZA26" s="188"/>
      <c r="DZB26" s="188"/>
      <c r="DZC26" s="188"/>
      <c r="DZD26" s="188"/>
      <c r="DZE26" s="188"/>
      <c r="DZF26" s="188"/>
      <c r="DZG26" s="188"/>
      <c r="DZH26" s="188"/>
      <c r="DZI26" s="188"/>
      <c r="DZJ26" s="188"/>
      <c r="DZK26" s="188"/>
      <c r="DZL26" s="188"/>
      <c r="DZM26" s="188"/>
      <c r="DZN26" s="188"/>
      <c r="DZO26" s="188"/>
      <c r="DZP26" s="188"/>
      <c r="DZQ26" s="188"/>
      <c r="DZR26" s="188"/>
      <c r="DZS26" s="188"/>
      <c r="DZT26" s="188"/>
      <c r="DZU26" s="188"/>
      <c r="DZV26" s="188"/>
      <c r="DZW26" s="188"/>
      <c r="DZX26" s="188"/>
      <c r="DZY26" s="188"/>
      <c r="DZZ26" s="188"/>
      <c r="EAA26" s="188"/>
      <c r="EAB26" s="188"/>
      <c r="EAC26" s="188"/>
      <c r="EAD26" s="188"/>
      <c r="EAE26" s="188"/>
      <c r="EAF26" s="188"/>
      <c r="EAG26" s="188"/>
      <c r="EAH26" s="188"/>
      <c r="EAI26" s="188"/>
      <c r="EAJ26" s="188"/>
      <c r="EAK26" s="188"/>
      <c r="EAL26" s="188"/>
      <c r="EAM26" s="188"/>
      <c r="EAN26" s="188"/>
      <c r="EAO26" s="188"/>
      <c r="EAP26" s="188"/>
      <c r="EAQ26" s="188"/>
      <c r="EAR26" s="188"/>
      <c r="EAS26" s="188"/>
      <c r="EAT26" s="188"/>
      <c r="EAU26" s="188"/>
      <c r="EAV26" s="188"/>
      <c r="EAW26" s="188"/>
      <c r="EAX26" s="188"/>
      <c r="EAY26" s="188"/>
      <c r="EAZ26" s="188"/>
      <c r="EBA26" s="188"/>
      <c r="EBB26" s="188"/>
      <c r="EBC26" s="188"/>
      <c r="EBD26" s="188"/>
      <c r="EBE26" s="188"/>
      <c r="EBF26" s="188"/>
      <c r="EBG26" s="188"/>
      <c r="EBH26" s="188"/>
      <c r="EBI26" s="188"/>
      <c r="EBJ26" s="188"/>
      <c r="EBK26" s="188"/>
      <c r="EBL26" s="188"/>
      <c r="EBM26" s="188"/>
      <c r="EBN26" s="188"/>
      <c r="EBO26" s="188"/>
      <c r="EBP26" s="188"/>
      <c r="EBQ26" s="188"/>
      <c r="EBR26" s="188"/>
      <c r="EBS26" s="188"/>
      <c r="EBT26" s="188"/>
      <c r="EBU26" s="188"/>
      <c r="EBV26" s="188"/>
      <c r="EBW26" s="188"/>
      <c r="EBX26" s="188"/>
      <c r="EBY26" s="188"/>
      <c r="EBZ26" s="188"/>
      <c r="ECA26" s="188"/>
      <c r="ECB26" s="188"/>
      <c r="ECC26" s="188"/>
      <c r="ECD26" s="188"/>
      <c r="ECE26" s="188"/>
      <c r="ECF26" s="188"/>
      <c r="ECG26" s="188"/>
      <c r="ECH26" s="188"/>
      <c r="ECI26" s="188"/>
      <c r="ECJ26" s="188"/>
      <c r="ECK26" s="188"/>
      <c r="ECL26" s="188"/>
      <c r="ECM26" s="188"/>
      <c r="ECN26" s="188"/>
      <c r="ECO26" s="188"/>
      <c r="ECP26" s="188"/>
      <c r="ECQ26" s="188"/>
      <c r="ECR26" s="188"/>
      <c r="ECS26" s="188"/>
      <c r="ECT26" s="188"/>
      <c r="ECU26" s="188"/>
      <c r="ECV26" s="188"/>
      <c r="ECW26" s="188"/>
      <c r="ECX26" s="188"/>
      <c r="ECY26" s="188"/>
      <c r="ECZ26" s="188"/>
      <c r="EDA26" s="188"/>
      <c r="EDB26" s="188"/>
      <c r="EDC26" s="188"/>
      <c r="EDD26" s="188"/>
      <c r="EDE26" s="188"/>
      <c r="EDF26" s="188"/>
      <c r="EDG26" s="188"/>
      <c r="EDH26" s="188"/>
      <c r="EDI26" s="188"/>
      <c r="EDJ26" s="188"/>
      <c r="EDK26" s="188"/>
      <c r="EDL26" s="188"/>
      <c r="EDM26" s="188"/>
      <c r="EDN26" s="188"/>
      <c r="EDO26" s="188"/>
      <c r="EDP26" s="188"/>
      <c r="EDQ26" s="188"/>
      <c r="EDR26" s="188"/>
      <c r="EDS26" s="188"/>
      <c r="EDT26" s="188"/>
      <c r="EDU26" s="188"/>
      <c r="EDV26" s="188"/>
      <c r="EDW26" s="188"/>
      <c r="EDX26" s="188"/>
      <c r="EDY26" s="188"/>
      <c r="EDZ26" s="188"/>
      <c r="EEA26" s="188"/>
      <c r="EEB26" s="188"/>
      <c r="EEC26" s="188"/>
      <c r="EED26" s="188"/>
      <c r="EEE26" s="188"/>
      <c r="EEF26" s="188"/>
      <c r="EEG26" s="188"/>
      <c r="EEH26" s="188"/>
      <c r="EEI26" s="188"/>
      <c r="EEJ26" s="188"/>
      <c r="EEK26" s="188"/>
      <c r="EEL26" s="188"/>
      <c r="EEM26" s="188"/>
      <c r="EEN26" s="188"/>
      <c r="EEO26" s="188"/>
      <c r="EEP26" s="188"/>
      <c r="EEQ26" s="188"/>
      <c r="EER26" s="188"/>
      <c r="EES26" s="188"/>
      <c r="EET26" s="188"/>
      <c r="EEU26" s="188"/>
      <c r="EEV26" s="188"/>
      <c r="EEW26" s="188"/>
      <c r="EEX26" s="188"/>
      <c r="EEY26" s="188"/>
      <c r="EEZ26" s="188"/>
      <c r="EFA26" s="188"/>
      <c r="EFB26" s="188"/>
      <c r="EFC26" s="188"/>
      <c r="EFD26" s="188"/>
      <c r="EFE26" s="188"/>
      <c r="EFF26" s="188"/>
      <c r="EFG26" s="188"/>
      <c r="EFH26" s="188"/>
      <c r="EFI26" s="188"/>
      <c r="EFJ26" s="188"/>
      <c r="EFK26" s="188"/>
      <c r="EFL26" s="188"/>
      <c r="EFM26" s="188"/>
      <c r="EFN26" s="188"/>
      <c r="EFO26" s="188"/>
      <c r="EFP26" s="188"/>
      <c r="EFQ26" s="188"/>
      <c r="EFR26" s="188"/>
      <c r="EFS26" s="188"/>
      <c r="EFT26" s="188"/>
      <c r="EFU26" s="188"/>
      <c r="EFV26" s="188"/>
      <c r="EFW26" s="188"/>
      <c r="EFX26" s="188"/>
      <c r="EFY26" s="188"/>
      <c r="EFZ26" s="188"/>
      <c r="EGA26" s="188"/>
      <c r="EGB26" s="188"/>
      <c r="EGC26" s="188"/>
      <c r="EGD26" s="188"/>
      <c r="EGE26" s="188"/>
      <c r="EGF26" s="188"/>
      <c r="EGG26" s="188"/>
      <c r="EGH26" s="188"/>
      <c r="EGI26" s="188"/>
      <c r="EGJ26" s="188"/>
      <c r="EGK26" s="188"/>
      <c r="EGL26" s="188"/>
      <c r="EGM26" s="188"/>
      <c r="EGN26" s="188"/>
      <c r="EGO26" s="188"/>
      <c r="EGP26" s="188"/>
      <c r="EGQ26" s="188"/>
      <c r="EGR26" s="188"/>
      <c r="EGS26" s="188"/>
      <c r="EGT26" s="188"/>
      <c r="EGU26" s="188"/>
      <c r="EGV26" s="188"/>
      <c r="EGW26" s="188"/>
      <c r="EGX26" s="188"/>
      <c r="EGY26" s="188"/>
      <c r="EGZ26" s="188"/>
      <c r="EHA26" s="188"/>
      <c r="EHB26" s="188"/>
      <c r="EHC26" s="188"/>
      <c r="EHD26" s="188"/>
      <c r="EHE26" s="188"/>
      <c r="EHF26" s="188"/>
      <c r="EHG26" s="188"/>
      <c r="EHH26" s="188"/>
      <c r="EHI26" s="188"/>
      <c r="EHJ26" s="188"/>
      <c r="EHK26" s="188"/>
      <c r="EHL26" s="188"/>
      <c r="EHM26" s="188"/>
      <c r="EHN26" s="188"/>
      <c r="EHO26" s="188"/>
      <c r="EHP26" s="188"/>
      <c r="EHQ26" s="188"/>
      <c r="EHR26" s="188"/>
      <c r="EHS26" s="188"/>
      <c r="EHT26" s="188"/>
      <c r="EHU26" s="188"/>
      <c r="EHV26" s="188"/>
      <c r="EHW26" s="188"/>
      <c r="EHX26" s="188"/>
      <c r="EHY26" s="188"/>
      <c r="EHZ26" s="188"/>
      <c r="EIA26" s="188"/>
      <c r="EIB26" s="188"/>
      <c r="EIC26" s="188"/>
      <c r="EID26" s="188"/>
      <c r="EIE26" s="188"/>
      <c r="EIF26" s="188"/>
      <c r="EIG26" s="188"/>
      <c r="EIH26" s="188"/>
      <c r="EII26" s="188"/>
      <c r="EIJ26" s="188"/>
      <c r="EIK26" s="188"/>
      <c r="EIL26" s="188"/>
      <c r="EIM26" s="188"/>
      <c r="EIN26" s="188"/>
      <c r="EIO26" s="188"/>
      <c r="EIP26" s="188"/>
      <c r="EIQ26" s="188"/>
      <c r="EIR26" s="188"/>
      <c r="EIS26" s="188"/>
      <c r="EIT26" s="188"/>
      <c r="EIU26" s="188"/>
      <c r="EIV26" s="188"/>
      <c r="EIW26" s="188"/>
      <c r="EIX26" s="188"/>
      <c r="EIY26" s="188"/>
      <c r="EIZ26" s="188"/>
      <c r="EJA26" s="188"/>
      <c r="EJB26" s="188"/>
      <c r="EJC26" s="188"/>
      <c r="EJD26" s="188"/>
      <c r="EJE26" s="188"/>
      <c r="EJF26" s="188"/>
      <c r="EJG26" s="188"/>
      <c r="EJH26" s="188"/>
      <c r="EJI26" s="188"/>
      <c r="EJJ26" s="188"/>
      <c r="EJK26" s="188"/>
      <c r="EJL26" s="188"/>
      <c r="EJM26" s="188"/>
      <c r="EJN26" s="188"/>
      <c r="EJO26" s="188"/>
      <c r="EJP26" s="188"/>
      <c r="EJQ26" s="188"/>
      <c r="EJR26" s="188"/>
      <c r="EJS26" s="188"/>
      <c r="EJT26" s="188"/>
      <c r="EJU26" s="188"/>
      <c r="EJV26" s="188"/>
      <c r="EJW26" s="188"/>
      <c r="EJX26" s="188"/>
      <c r="EJY26" s="188"/>
      <c r="EJZ26" s="188"/>
      <c r="EKA26" s="188"/>
      <c r="EKB26" s="188"/>
      <c r="EKC26" s="188"/>
      <c r="EKD26" s="188"/>
      <c r="EKE26" s="188"/>
      <c r="EKF26" s="188"/>
      <c r="EKG26" s="188"/>
      <c r="EKH26" s="188"/>
      <c r="EKI26" s="188"/>
      <c r="EKJ26" s="188"/>
      <c r="EKK26" s="188"/>
      <c r="EKL26" s="188"/>
      <c r="EKM26" s="188"/>
      <c r="EKN26" s="188"/>
      <c r="EKO26" s="188"/>
      <c r="EKP26" s="188"/>
      <c r="EKQ26" s="188"/>
      <c r="EKR26" s="188"/>
      <c r="EKS26" s="188"/>
      <c r="EKT26" s="188"/>
      <c r="EKU26" s="188"/>
      <c r="EKV26" s="188"/>
      <c r="EKW26" s="188"/>
      <c r="EKX26" s="188"/>
      <c r="EKY26" s="188"/>
      <c r="EKZ26" s="188"/>
      <c r="ELA26" s="188"/>
      <c r="ELB26" s="188"/>
      <c r="ELC26" s="188"/>
      <c r="ELD26" s="188"/>
      <c r="ELE26" s="188"/>
      <c r="ELF26" s="188"/>
      <c r="ELG26" s="188"/>
      <c r="ELH26" s="188"/>
      <c r="ELI26" s="188"/>
      <c r="ELJ26" s="188"/>
      <c r="ELK26" s="188"/>
      <c r="ELL26" s="188"/>
      <c r="ELM26" s="188"/>
      <c r="ELN26" s="188"/>
      <c r="ELO26" s="188"/>
      <c r="ELP26" s="188"/>
      <c r="ELQ26" s="188"/>
      <c r="ELR26" s="188"/>
      <c r="ELS26" s="188"/>
      <c r="ELT26" s="188"/>
      <c r="ELU26" s="188"/>
      <c r="ELV26" s="188"/>
      <c r="ELW26" s="188"/>
      <c r="ELX26" s="188"/>
      <c r="ELY26" s="188"/>
      <c r="ELZ26" s="188"/>
      <c r="EMA26" s="188"/>
      <c r="EMB26" s="188"/>
      <c r="EMC26" s="188"/>
      <c r="EMD26" s="188"/>
      <c r="EME26" s="188"/>
      <c r="EMF26" s="188"/>
      <c r="EMG26" s="188"/>
      <c r="EMH26" s="188"/>
      <c r="EMI26" s="188"/>
      <c r="EMJ26" s="188"/>
      <c r="EMK26" s="188"/>
      <c r="EML26" s="188"/>
      <c r="EMM26" s="188"/>
      <c r="EMN26" s="188"/>
      <c r="EMO26" s="188"/>
      <c r="EMP26" s="188"/>
      <c r="EMQ26" s="188"/>
      <c r="EMR26" s="188"/>
      <c r="EMS26" s="188"/>
      <c r="EMT26" s="188"/>
      <c r="EMU26" s="188"/>
      <c r="EMV26" s="188"/>
      <c r="EMW26" s="188"/>
      <c r="EMX26" s="188"/>
      <c r="EMY26" s="188"/>
      <c r="EMZ26" s="188"/>
      <c r="ENA26" s="188"/>
      <c r="ENB26" s="188"/>
      <c r="ENC26" s="188"/>
      <c r="END26" s="188"/>
      <c r="ENE26" s="188"/>
      <c r="ENF26" s="188"/>
      <c r="ENG26" s="188"/>
      <c r="ENH26" s="188"/>
      <c r="ENI26" s="188"/>
      <c r="ENJ26" s="188"/>
      <c r="ENK26" s="188"/>
      <c r="ENL26" s="188"/>
      <c r="ENM26" s="188"/>
      <c r="ENN26" s="188"/>
      <c r="ENO26" s="188"/>
      <c r="ENP26" s="188"/>
      <c r="ENQ26" s="188"/>
      <c r="ENR26" s="188"/>
      <c r="ENS26" s="188"/>
      <c r="ENT26" s="188"/>
      <c r="ENU26" s="188"/>
      <c r="ENV26" s="188"/>
      <c r="ENW26" s="188"/>
      <c r="ENX26" s="188"/>
      <c r="ENY26" s="188"/>
      <c r="ENZ26" s="188"/>
      <c r="EOA26" s="188"/>
      <c r="EOB26" s="188"/>
      <c r="EOC26" s="188"/>
      <c r="EOD26" s="188"/>
      <c r="EOE26" s="188"/>
      <c r="EOF26" s="188"/>
      <c r="EOG26" s="188"/>
      <c r="EOH26" s="188"/>
      <c r="EOI26" s="188"/>
      <c r="EOJ26" s="188"/>
      <c r="EOK26" s="188"/>
      <c r="EOL26" s="188"/>
      <c r="EOM26" s="188"/>
      <c r="EON26" s="188"/>
      <c r="EOO26" s="188"/>
      <c r="EOP26" s="188"/>
      <c r="EOQ26" s="188"/>
      <c r="EOR26" s="188"/>
      <c r="EOS26" s="188"/>
      <c r="EOT26" s="188"/>
      <c r="EOU26" s="188"/>
      <c r="EOV26" s="188"/>
      <c r="EOW26" s="188"/>
      <c r="EOX26" s="188"/>
      <c r="EOY26" s="188"/>
      <c r="EOZ26" s="188"/>
      <c r="EPA26" s="188"/>
      <c r="EPB26" s="188"/>
      <c r="EPC26" s="188"/>
      <c r="EPD26" s="188"/>
      <c r="EPE26" s="188"/>
      <c r="EPF26" s="188"/>
      <c r="EPG26" s="188"/>
      <c r="EPH26" s="188"/>
      <c r="EPI26" s="188"/>
      <c r="EPJ26" s="188"/>
      <c r="EPK26" s="188"/>
      <c r="EPL26" s="188"/>
      <c r="EPM26" s="188"/>
      <c r="EPN26" s="188"/>
      <c r="EPO26" s="188"/>
      <c r="EPP26" s="188"/>
      <c r="EPQ26" s="188"/>
      <c r="EPR26" s="188"/>
      <c r="EPS26" s="188"/>
      <c r="EPT26" s="188"/>
      <c r="EPU26" s="188"/>
      <c r="EPV26" s="188"/>
      <c r="EPW26" s="188"/>
      <c r="EPX26" s="188"/>
      <c r="EPY26" s="188"/>
      <c r="EPZ26" s="188"/>
      <c r="EQA26" s="188"/>
      <c r="EQB26" s="188"/>
      <c r="EQC26" s="188"/>
      <c r="EQD26" s="188"/>
      <c r="EQE26" s="188"/>
      <c r="EQF26" s="188"/>
      <c r="EQG26" s="188"/>
      <c r="EQH26" s="188"/>
      <c r="EQI26" s="188"/>
      <c r="EQJ26" s="188"/>
      <c r="EQK26" s="188"/>
      <c r="EQL26" s="188"/>
      <c r="EQM26" s="188"/>
      <c r="EQN26" s="188"/>
      <c r="EQO26" s="188"/>
      <c r="EQP26" s="188"/>
      <c r="EQQ26" s="188"/>
      <c r="EQR26" s="188"/>
      <c r="EQS26" s="188"/>
      <c r="EQT26" s="188"/>
      <c r="EQU26" s="188"/>
      <c r="EQV26" s="188"/>
      <c r="EQW26" s="188"/>
      <c r="EQX26" s="188"/>
      <c r="EQY26" s="188"/>
      <c r="EQZ26" s="188"/>
      <c r="ERA26" s="188"/>
      <c r="ERB26" s="188"/>
      <c r="ERC26" s="188"/>
      <c r="ERD26" s="188"/>
      <c r="ERE26" s="188"/>
      <c r="ERF26" s="188"/>
      <c r="ERG26" s="188"/>
      <c r="ERH26" s="188"/>
      <c r="ERI26" s="188"/>
      <c r="ERJ26" s="188"/>
      <c r="ERK26" s="188"/>
      <c r="ERL26" s="188"/>
      <c r="ERM26" s="188"/>
      <c r="ERN26" s="188"/>
      <c r="ERO26" s="188"/>
      <c r="ERP26" s="188"/>
      <c r="ERQ26" s="188"/>
      <c r="ERR26" s="188"/>
      <c r="ERS26" s="188"/>
      <c r="ERT26" s="188"/>
      <c r="ERU26" s="188"/>
      <c r="ERV26" s="188"/>
      <c r="ERW26" s="188"/>
      <c r="ERX26" s="188"/>
      <c r="ERY26" s="188"/>
      <c r="ERZ26" s="188"/>
      <c r="ESA26" s="188"/>
      <c r="ESB26" s="188"/>
      <c r="ESC26" s="188"/>
      <c r="ESD26" s="188"/>
      <c r="ESE26" s="188"/>
      <c r="ESF26" s="188"/>
      <c r="ESG26" s="188"/>
      <c r="ESH26" s="188"/>
      <c r="ESI26" s="188"/>
      <c r="ESJ26" s="188"/>
      <c r="ESK26" s="188"/>
      <c r="ESL26" s="188"/>
      <c r="ESM26" s="188"/>
      <c r="ESN26" s="188"/>
      <c r="ESO26" s="188"/>
      <c r="ESP26" s="188"/>
      <c r="ESQ26" s="188"/>
      <c r="ESR26" s="188"/>
      <c r="ESS26" s="188"/>
      <c r="EST26" s="188"/>
      <c r="ESU26" s="188"/>
      <c r="ESV26" s="188"/>
      <c r="ESW26" s="188"/>
      <c r="ESX26" s="188"/>
      <c r="ESY26" s="188"/>
      <c r="ESZ26" s="188"/>
      <c r="ETA26" s="188"/>
      <c r="ETB26" s="188"/>
      <c r="ETC26" s="188"/>
      <c r="ETD26" s="188"/>
      <c r="ETE26" s="188"/>
      <c r="ETF26" s="188"/>
      <c r="ETG26" s="188"/>
      <c r="ETH26" s="188"/>
      <c r="ETI26" s="188"/>
      <c r="ETJ26" s="188"/>
      <c r="ETK26" s="188"/>
      <c r="ETL26" s="188"/>
      <c r="ETM26" s="188"/>
      <c r="ETN26" s="188"/>
      <c r="ETO26" s="188"/>
      <c r="ETP26" s="188"/>
      <c r="ETQ26" s="188"/>
      <c r="ETR26" s="188"/>
      <c r="ETS26" s="188"/>
      <c r="ETT26" s="188"/>
      <c r="ETU26" s="188"/>
      <c r="ETV26" s="188"/>
      <c r="ETW26" s="188"/>
      <c r="ETX26" s="188"/>
      <c r="ETY26" s="188"/>
      <c r="ETZ26" s="188"/>
      <c r="EUA26" s="188"/>
      <c r="EUB26" s="188"/>
      <c r="EUC26" s="188"/>
      <c r="EUD26" s="188"/>
      <c r="EUE26" s="188"/>
      <c r="EUF26" s="188"/>
      <c r="EUG26" s="188"/>
      <c r="EUH26" s="188"/>
      <c r="EUI26" s="188"/>
      <c r="EUJ26" s="188"/>
      <c r="EUK26" s="188"/>
      <c r="EUL26" s="188"/>
      <c r="EUM26" s="188"/>
      <c r="EUN26" s="188"/>
      <c r="EUO26" s="188"/>
      <c r="EUP26" s="188"/>
      <c r="EUQ26" s="188"/>
      <c r="EUR26" s="188"/>
      <c r="EUS26" s="188"/>
      <c r="EUT26" s="188"/>
      <c r="EUU26" s="188"/>
      <c r="EUV26" s="188"/>
      <c r="EUW26" s="188"/>
      <c r="EUX26" s="188"/>
      <c r="EUY26" s="188"/>
      <c r="EUZ26" s="188"/>
      <c r="EVA26" s="188"/>
      <c r="EVB26" s="188"/>
      <c r="EVC26" s="188"/>
      <c r="EVD26" s="188"/>
      <c r="EVE26" s="188"/>
      <c r="EVF26" s="188"/>
      <c r="EVG26" s="188"/>
      <c r="EVH26" s="188"/>
      <c r="EVI26" s="188"/>
      <c r="EVJ26" s="188"/>
      <c r="EVK26" s="188"/>
      <c r="EVL26" s="188"/>
      <c r="EVM26" s="188"/>
      <c r="EVN26" s="188"/>
      <c r="EVO26" s="188"/>
      <c r="EVP26" s="188"/>
      <c r="EVQ26" s="188"/>
      <c r="EVR26" s="188"/>
      <c r="EVS26" s="188"/>
      <c r="EVT26" s="188"/>
      <c r="EVU26" s="188"/>
      <c r="EVV26" s="188"/>
      <c r="EVW26" s="188"/>
      <c r="EVX26" s="188"/>
      <c r="EVY26" s="188"/>
      <c r="EVZ26" s="188"/>
      <c r="EWA26" s="188"/>
      <c r="EWB26" s="188"/>
      <c r="EWC26" s="188"/>
      <c r="EWD26" s="188"/>
      <c r="EWE26" s="188"/>
      <c r="EWF26" s="188"/>
      <c r="EWG26" s="188"/>
      <c r="EWH26" s="188"/>
      <c r="EWI26" s="188"/>
      <c r="EWJ26" s="188"/>
      <c r="EWK26" s="188"/>
      <c r="EWL26" s="188"/>
      <c r="EWM26" s="188"/>
      <c r="EWN26" s="188"/>
      <c r="EWO26" s="188"/>
      <c r="EWP26" s="188"/>
      <c r="EWQ26" s="188"/>
      <c r="EWR26" s="188"/>
      <c r="EWS26" s="188"/>
      <c r="EWT26" s="188"/>
      <c r="EWU26" s="188"/>
      <c r="EWV26" s="188"/>
      <c r="EWW26" s="188"/>
      <c r="EWX26" s="188"/>
      <c r="EWY26" s="188"/>
      <c r="EWZ26" s="188"/>
      <c r="EXA26" s="188"/>
      <c r="EXB26" s="188"/>
      <c r="EXC26" s="188"/>
      <c r="EXD26" s="188"/>
      <c r="EXE26" s="188"/>
      <c r="EXF26" s="188"/>
      <c r="EXG26" s="188"/>
      <c r="EXH26" s="188"/>
      <c r="EXI26" s="188"/>
      <c r="EXJ26" s="188"/>
      <c r="EXK26" s="188"/>
      <c r="EXL26" s="188"/>
      <c r="EXM26" s="188"/>
      <c r="EXN26" s="188"/>
      <c r="EXO26" s="188"/>
      <c r="EXP26" s="188"/>
      <c r="EXQ26" s="188"/>
      <c r="EXR26" s="188"/>
      <c r="EXS26" s="188"/>
      <c r="EXT26" s="188"/>
      <c r="EXU26" s="188"/>
      <c r="EXV26" s="188"/>
      <c r="EXW26" s="188"/>
      <c r="EXX26" s="188"/>
      <c r="EXY26" s="188"/>
      <c r="EXZ26" s="188"/>
      <c r="EYA26" s="188"/>
      <c r="EYB26" s="188"/>
      <c r="EYC26" s="188"/>
      <c r="EYD26" s="188"/>
      <c r="EYE26" s="188"/>
      <c r="EYF26" s="188"/>
      <c r="EYG26" s="188"/>
      <c r="EYH26" s="188"/>
      <c r="EYI26" s="188"/>
      <c r="EYJ26" s="188"/>
      <c r="EYK26" s="188"/>
      <c r="EYL26" s="188"/>
      <c r="EYM26" s="188"/>
      <c r="EYN26" s="188"/>
      <c r="EYO26" s="188"/>
      <c r="EYP26" s="188"/>
      <c r="EYQ26" s="188"/>
      <c r="EYR26" s="188"/>
      <c r="EYS26" s="188"/>
      <c r="EYT26" s="188"/>
      <c r="EYU26" s="188"/>
      <c r="EYV26" s="188"/>
      <c r="EYW26" s="188"/>
      <c r="EYX26" s="188"/>
      <c r="EYY26" s="188"/>
      <c r="EYZ26" s="188"/>
      <c r="EZA26" s="188"/>
      <c r="EZB26" s="188"/>
      <c r="EZC26" s="188"/>
      <c r="EZD26" s="188"/>
      <c r="EZE26" s="188"/>
      <c r="EZF26" s="188"/>
      <c r="EZG26" s="188"/>
      <c r="EZH26" s="188"/>
      <c r="EZI26" s="188"/>
      <c r="EZJ26" s="188"/>
      <c r="EZK26" s="188"/>
      <c r="EZL26" s="188"/>
      <c r="EZM26" s="188"/>
      <c r="EZN26" s="188"/>
      <c r="EZO26" s="188"/>
      <c r="EZP26" s="188"/>
      <c r="EZQ26" s="188"/>
      <c r="EZR26" s="188"/>
      <c r="EZS26" s="188"/>
      <c r="EZT26" s="188"/>
      <c r="EZU26" s="188"/>
      <c r="EZV26" s="188"/>
      <c r="EZW26" s="188"/>
      <c r="EZX26" s="188"/>
      <c r="EZY26" s="188"/>
      <c r="EZZ26" s="188"/>
      <c r="FAA26" s="188"/>
      <c r="FAB26" s="188"/>
      <c r="FAC26" s="188"/>
      <c r="FAD26" s="188"/>
      <c r="FAE26" s="188"/>
      <c r="FAF26" s="188"/>
      <c r="FAG26" s="188"/>
      <c r="FAH26" s="188"/>
      <c r="FAI26" s="188"/>
      <c r="FAJ26" s="188"/>
      <c r="FAK26" s="188"/>
      <c r="FAL26" s="188"/>
      <c r="FAM26" s="188"/>
      <c r="FAN26" s="188"/>
      <c r="FAO26" s="188"/>
      <c r="FAP26" s="188"/>
      <c r="FAQ26" s="188"/>
      <c r="FAR26" s="188"/>
      <c r="FAS26" s="188"/>
      <c r="FAT26" s="188"/>
      <c r="FAU26" s="188"/>
      <c r="FAV26" s="188"/>
      <c r="FAW26" s="188"/>
      <c r="FAX26" s="188"/>
      <c r="FAY26" s="188"/>
      <c r="FAZ26" s="188"/>
      <c r="FBA26" s="188"/>
      <c r="FBB26" s="188"/>
      <c r="FBC26" s="188"/>
      <c r="FBD26" s="188"/>
      <c r="FBE26" s="188"/>
      <c r="FBF26" s="188"/>
      <c r="FBG26" s="188"/>
      <c r="FBH26" s="188"/>
      <c r="FBI26" s="188"/>
      <c r="FBJ26" s="188"/>
      <c r="FBK26" s="188"/>
      <c r="FBL26" s="188"/>
      <c r="FBM26" s="188"/>
      <c r="FBN26" s="188"/>
      <c r="FBO26" s="188"/>
      <c r="FBP26" s="188"/>
      <c r="FBQ26" s="188"/>
      <c r="FBR26" s="188"/>
      <c r="FBS26" s="188"/>
      <c r="FBT26" s="188"/>
      <c r="FBU26" s="188"/>
      <c r="FBV26" s="188"/>
      <c r="FBW26" s="188"/>
      <c r="FBX26" s="188"/>
      <c r="FBY26" s="188"/>
      <c r="FBZ26" s="188"/>
      <c r="FCA26" s="188"/>
      <c r="FCB26" s="188"/>
      <c r="FCC26" s="188"/>
      <c r="FCD26" s="188"/>
      <c r="FCE26" s="188"/>
      <c r="FCF26" s="188"/>
      <c r="FCG26" s="188"/>
      <c r="FCH26" s="188"/>
      <c r="FCI26" s="188"/>
      <c r="FCJ26" s="188"/>
      <c r="FCK26" s="188"/>
      <c r="FCL26" s="188"/>
      <c r="FCM26" s="188"/>
      <c r="FCN26" s="188"/>
      <c r="FCO26" s="188"/>
      <c r="FCP26" s="188"/>
      <c r="FCQ26" s="188"/>
      <c r="FCR26" s="188"/>
      <c r="FCS26" s="188"/>
      <c r="FCT26" s="188"/>
      <c r="FCU26" s="188"/>
      <c r="FCV26" s="188"/>
      <c r="FCW26" s="188"/>
      <c r="FCX26" s="188"/>
      <c r="FCY26" s="188"/>
      <c r="FCZ26" s="188"/>
      <c r="FDA26" s="188"/>
      <c r="FDB26" s="188"/>
      <c r="FDC26" s="188"/>
      <c r="FDD26" s="188"/>
      <c r="FDE26" s="188"/>
      <c r="FDF26" s="188"/>
      <c r="FDG26" s="188"/>
      <c r="FDH26" s="188"/>
      <c r="FDI26" s="188"/>
      <c r="FDJ26" s="188"/>
      <c r="FDK26" s="188"/>
      <c r="FDL26" s="188"/>
      <c r="FDM26" s="188"/>
      <c r="FDN26" s="188"/>
      <c r="FDO26" s="188"/>
      <c r="FDP26" s="188"/>
      <c r="FDQ26" s="188"/>
      <c r="FDR26" s="188"/>
      <c r="FDS26" s="188"/>
      <c r="FDT26" s="188"/>
      <c r="FDU26" s="188"/>
      <c r="FDV26" s="188"/>
      <c r="FDW26" s="188"/>
      <c r="FDX26" s="188"/>
      <c r="FDY26" s="188"/>
      <c r="FDZ26" s="188"/>
      <c r="FEA26" s="188"/>
      <c r="FEB26" s="188"/>
      <c r="FEC26" s="188"/>
      <c r="FED26" s="188"/>
      <c r="FEE26" s="188"/>
      <c r="FEF26" s="188"/>
      <c r="FEG26" s="188"/>
      <c r="FEH26" s="188"/>
      <c r="FEI26" s="188"/>
      <c r="FEJ26" s="188"/>
      <c r="FEK26" s="188"/>
      <c r="FEL26" s="188"/>
      <c r="FEM26" s="188"/>
      <c r="FEN26" s="188"/>
      <c r="FEO26" s="188"/>
      <c r="FEP26" s="188"/>
      <c r="FEQ26" s="188"/>
      <c r="FER26" s="188"/>
      <c r="FES26" s="188"/>
      <c r="FET26" s="188"/>
      <c r="FEU26" s="188"/>
      <c r="FEV26" s="188"/>
      <c r="FEW26" s="188"/>
      <c r="FEX26" s="188"/>
      <c r="FEY26" s="188"/>
      <c r="FEZ26" s="188"/>
      <c r="FFA26" s="188"/>
      <c r="FFB26" s="188"/>
      <c r="FFC26" s="188"/>
      <c r="FFD26" s="188"/>
      <c r="FFE26" s="188"/>
      <c r="FFF26" s="188"/>
      <c r="FFG26" s="188"/>
      <c r="FFH26" s="188"/>
      <c r="FFI26" s="188"/>
      <c r="FFJ26" s="188"/>
      <c r="FFK26" s="188"/>
      <c r="FFL26" s="188"/>
      <c r="FFM26" s="188"/>
      <c r="FFN26" s="188"/>
      <c r="FFO26" s="188"/>
      <c r="FFP26" s="188"/>
      <c r="FFQ26" s="188"/>
      <c r="FFR26" s="188"/>
      <c r="FFS26" s="188"/>
      <c r="FFT26" s="188"/>
      <c r="FFU26" s="188"/>
      <c r="FFV26" s="188"/>
      <c r="FFW26" s="188"/>
      <c r="FFX26" s="188"/>
      <c r="FFY26" s="188"/>
      <c r="FFZ26" s="188"/>
      <c r="FGA26" s="188"/>
      <c r="FGB26" s="188"/>
      <c r="FGC26" s="188"/>
      <c r="FGD26" s="188"/>
      <c r="FGE26" s="188"/>
      <c r="FGF26" s="188"/>
      <c r="FGG26" s="188"/>
      <c r="FGH26" s="188"/>
      <c r="FGI26" s="188"/>
      <c r="FGJ26" s="188"/>
      <c r="FGK26" s="188"/>
      <c r="FGL26" s="188"/>
      <c r="FGM26" s="188"/>
      <c r="FGN26" s="188"/>
      <c r="FGO26" s="188"/>
      <c r="FGP26" s="188"/>
      <c r="FGQ26" s="188"/>
      <c r="FGR26" s="188"/>
      <c r="FGS26" s="188"/>
      <c r="FGT26" s="188"/>
      <c r="FGU26" s="188"/>
      <c r="FGV26" s="188"/>
      <c r="FGW26" s="188"/>
      <c r="FGX26" s="188"/>
      <c r="FGY26" s="188"/>
      <c r="FGZ26" s="188"/>
      <c r="FHA26" s="188"/>
      <c r="FHB26" s="188"/>
      <c r="FHC26" s="188"/>
      <c r="FHD26" s="188"/>
      <c r="FHE26" s="188"/>
      <c r="FHF26" s="188"/>
      <c r="FHG26" s="188"/>
      <c r="FHH26" s="188"/>
      <c r="FHI26" s="188"/>
      <c r="FHJ26" s="188"/>
      <c r="FHK26" s="188"/>
      <c r="FHL26" s="188"/>
      <c r="FHM26" s="188"/>
      <c r="FHN26" s="188"/>
      <c r="FHO26" s="188"/>
      <c r="FHP26" s="188"/>
      <c r="FHQ26" s="188"/>
      <c r="FHR26" s="188"/>
      <c r="FHS26" s="188"/>
      <c r="FHT26" s="188"/>
      <c r="FHU26" s="188"/>
      <c r="FHV26" s="188"/>
      <c r="FHW26" s="188"/>
      <c r="FHX26" s="188"/>
      <c r="FHY26" s="188"/>
      <c r="FHZ26" s="188"/>
      <c r="FIA26" s="188"/>
      <c r="FIB26" s="188"/>
      <c r="FIC26" s="188"/>
      <c r="FID26" s="188"/>
      <c r="FIE26" s="188"/>
      <c r="FIF26" s="188"/>
      <c r="FIG26" s="188"/>
      <c r="FIH26" s="188"/>
      <c r="FII26" s="188"/>
      <c r="FIJ26" s="188"/>
      <c r="FIK26" s="188"/>
      <c r="FIL26" s="188"/>
      <c r="FIM26" s="188"/>
      <c r="FIN26" s="188"/>
      <c r="FIO26" s="188"/>
      <c r="FIP26" s="188"/>
      <c r="FIQ26" s="188"/>
      <c r="FIR26" s="188"/>
      <c r="FIS26" s="188"/>
      <c r="FIT26" s="188"/>
      <c r="FIU26" s="188"/>
      <c r="FIV26" s="188"/>
      <c r="FIW26" s="188"/>
      <c r="FIX26" s="188"/>
      <c r="FIY26" s="188"/>
      <c r="FIZ26" s="188"/>
      <c r="FJA26" s="188"/>
      <c r="FJB26" s="188"/>
      <c r="FJC26" s="188"/>
      <c r="FJD26" s="188"/>
      <c r="FJE26" s="188"/>
      <c r="FJF26" s="188"/>
      <c r="FJG26" s="188"/>
      <c r="FJH26" s="188"/>
      <c r="FJI26" s="188"/>
      <c r="FJJ26" s="188"/>
      <c r="FJK26" s="188"/>
      <c r="FJL26" s="188"/>
      <c r="FJM26" s="188"/>
      <c r="FJN26" s="188"/>
      <c r="FJO26" s="188"/>
      <c r="FJP26" s="188"/>
      <c r="FJQ26" s="188"/>
      <c r="FJR26" s="188"/>
      <c r="FJS26" s="188"/>
      <c r="FJT26" s="188"/>
      <c r="FJU26" s="188"/>
      <c r="FJV26" s="188"/>
      <c r="FJW26" s="188"/>
      <c r="FJX26" s="188"/>
      <c r="FJY26" s="188"/>
      <c r="FJZ26" s="188"/>
      <c r="FKA26" s="188"/>
      <c r="FKB26" s="188"/>
      <c r="FKC26" s="188"/>
      <c r="FKD26" s="188"/>
      <c r="FKE26" s="188"/>
      <c r="FKF26" s="188"/>
      <c r="FKG26" s="188"/>
      <c r="FKH26" s="188"/>
      <c r="FKI26" s="188"/>
      <c r="FKJ26" s="188"/>
      <c r="FKK26" s="188"/>
      <c r="FKL26" s="188"/>
      <c r="FKM26" s="188"/>
      <c r="FKN26" s="188"/>
      <c r="FKO26" s="188"/>
      <c r="FKP26" s="188"/>
      <c r="FKQ26" s="188"/>
      <c r="FKR26" s="188"/>
      <c r="FKS26" s="188"/>
      <c r="FKT26" s="188"/>
      <c r="FKU26" s="188"/>
      <c r="FKV26" s="188"/>
      <c r="FKW26" s="188"/>
      <c r="FKX26" s="188"/>
      <c r="FKY26" s="188"/>
      <c r="FKZ26" s="188"/>
      <c r="FLA26" s="188"/>
      <c r="FLB26" s="188"/>
      <c r="FLC26" s="188"/>
      <c r="FLD26" s="188"/>
      <c r="FLE26" s="188"/>
      <c r="FLF26" s="188"/>
      <c r="FLG26" s="188"/>
      <c r="FLH26" s="188"/>
      <c r="FLI26" s="188"/>
      <c r="FLJ26" s="188"/>
      <c r="FLK26" s="188"/>
      <c r="FLL26" s="188"/>
      <c r="FLM26" s="188"/>
      <c r="FLN26" s="188"/>
      <c r="FLO26" s="188"/>
      <c r="FLP26" s="188"/>
      <c r="FLQ26" s="188"/>
      <c r="FLR26" s="188"/>
      <c r="FLS26" s="188"/>
      <c r="FLT26" s="188"/>
      <c r="FLU26" s="188"/>
      <c r="FLV26" s="188"/>
      <c r="FLW26" s="188"/>
      <c r="FLX26" s="188"/>
      <c r="FLY26" s="188"/>
      <c r="FLZ26" s="188"/>
      <c r="FMA26" s="188"/>
      <c r="FMB26" s="188"/>
      <c r="FMC26" s="188"/>
      <c r="FMD26" s="188"/>
      <c r="FME26" s="188"/>
      <c r="FMF26" s="188"/>
      <c r="FMG26" s="188"/>
      <c r="FMH26" s="188"/>
      <c r="FMI26" s="188"/>
      <c r="FMJ26" s="188"/>
      <c r="FMK26" s="188"/>
      <c r="FML26" s="188"/>
      <c r="FMM26" s="188"/>
      <c r="FMN26" s="188"/>
      <c r="FMO26" s="188"/>
      <c r="FMP26" s="188"/>
      <c r="FMQ26" s="188"/>
      <c r="FMR26" s="188"/>
      <c r="FMS26" s="188"/>
      <c r="FMT26" s="188"/>
      <c r="FMU26" s="188"/>
      <c r="FMV26" s="188"/>
      <c r="FMW26" s="188"/>
      <c r="FMX26" s="188"/>
      <c r="FMY26" s="188"/>
      <c r="FMZ26" s="188"/>
      <c r="FNA26" s="188"/>
      <c r="FNB26" s="188"/>
      <c r="FNC26" s="188"/>
      <c r="FND26" s="188"/>
      <c r="FNE26" s="188"/>
      <c r="FNF26" s="188"/>
      <c r="FNG26" s="188"/>
      <c r="FNH26" s="188"/>
      <c r="FNI26" s="188"/>
      <c r="FNJ26" s="188"/>
      <c r="FNK26" s="188"/>
      <c r="FNL26" s="188"/>
      <c r="FNM26" s="188"/>
      <c r="FNN26" s="188"/>
      <c r="FNO26" s="188"/>
      <c r="FNP26" s="188"/>
      <c r="FNQ26" s="188"/>
      <c r="FNR26" s="188"/>
      <c r="FNS26" s="188"/>
      <c r="FNT26" s="188"/>
      <c r="FNU26" s="188"/>
      <c r="FNV26" s="188"/>
      <c r="FNW26" s="188"/>
      <c r="FNX26" s="188"/>
      <c r="FNY26" s="188"/>
      <c r="FNZ26" s="188"/>
      <c r="FOA26" s="188"/>
      <c r="FOB26" s="188"/>
      <c r="FOC26" s="188"/>
      <c r="FOD26" s="188"/>
      <c r="FOE26" s="188"/>
      <c r="FOF26" s="188"/>
      <c r="FOG26" s="188"/>
      <c r="FOH26" s="188"/>
      <c r="FOI26" s="188"/>
      <c r="FOJ26" s="188"/>
      <c r="FOK26" s="188"/>
      <c r="FOL26" s="188"/>
      <c r="FOM26" s="188"/>
      <c r="FON26" s="188"/>
      <c r="FOO26" s="188"/>
      <c r="FOP26" s="188"/>
      <c r="FOQ26" s="188"/>
      <c r="FOR26" s="188"/>
      <c r="FOS26" s="188"/>
      <c r="FOT26" s="188"/>
      <c r="FOU26" s="188"/>
      <c r="FOV26" s="188"/>
      <c r="FOW26" s="188"/>
      <c r="FOX26" s="188"/>
      <c r="FOY26" s="188"/>
      <c r="FOZ26" s="188"/>
      <c r="FPA26" s="188"/>
      <c r="FPB26" s="188"/>
      <c r="FPC26" s="188"/>
      <c r="FPD26" s="188"/>
      <c r="FPE26" s="188"/>
      <c r="FPF26" s="188"/>
      <c r="FPG26" s="188"/>
      <c r="FPH26" s="188"/>
      <c r="FPI26" s="188"/>
      <c r="FPJ26" s="188"/>
      <c r="FPK26" s="188"/>
      <c r="FPL26" s="188"/>
      <c r="FPM26" s="188"/>
      <c r="FPN26" s="188"/>
      <c r="FPO26" s="188"/>
      <c r="FPP26" s="188"/>
      <c r="FPQ26" s="188"/>
      <c r="FPR26" s="188"/>
      <c r="FPS26" s="188"/>
      <c r="FPT26" s="188"/>
      <c r="FPU26" s="188"/>
      <c r="FPV26" s="188"/>
      <c r="FPW26" s="188"/>
      <c r="FPX26" s="188"/>
      <c r="FPY26" s="188"/>
      <c r="FPZ26" s="188"/>
      <c r="FQA26" s="188"/>
      <c r="FQB26" s="188"/>
      <c r="FQC26" s="188"/>
      <c r="FQD26" s="188"/>
      <c r="FQE26" s="188"/>
      <c r="FQF26" s="188"/>
      <c r="FQG26" s="188"/>
      <c r="FQH26" s="188"/>
      <c r="FQI26" s="188"/>
      <c r="FQJ26" s="188"/>
      <c r="FQK26" s="188"/>
      <c r="FQL26" s="188"/>
      <c r="FQM26" s="188"/>
      <c r="FQN26" s="188"/>
      <c r="FQO26" s="188"/>
      <c r="FQP26" s="188"/>
      <c r="FQQ26" s="188"/>
      <c r="FQR26" s="188"/>
      <c r="FQS26" s="188"/>
      <c r="FQT26" s="188"/>
      <c r="FQU26" s="188"/>
      <c r="FQV26" s="188"/>
      <c r="FQW26" s="188"/>
      <c r="FQX26" s="188"/>
      <c r="FQY26" s="188"/>
      <c r="FQZ26" s="188"/>
      <c r="FRA26" s="188"/>
      <c r="FRB26" s="188"/>
      <c r="FRC26" s="188"/>
      <c r="FRD26" s="188"/>
      <c r="FRE26" s="188"/>
      <c r="FRF26" s="188"/>
      <c r="FRG26" s="188"/>
      <c r="FRH26" s="188"/>
      <c r="FRI26" s="188"/>
      <c r="FRJ26" s="188"/>
      <c r="FRK26" s="188"/>
      <c r="FRL26" s="188"/>
      <c r="FRM26" s="188"/>
      <c r="FRN26" s="188"/>
      <c r="FRO26" s="188"/>
      <c r="FRP26" s="188"/>
      <c r="FRQ26" s="188"/>
      <c r="FRR26" s="188"/>
      <c r="FRS26" s="188"/>
      <c r="FRT26" s="188"/>
      <c r="FRU26" s="188"/>
      <c r="FRV26" s="188"/>
      <c r="FRW26" s="188"/>
      <c r="FRX26" s="188"/>
      <c r="FRY26" s="188"/>
      <c r="FRZ26" s="188"/>
      <c r="FSA26" s="188"/>
      <c r="FSB26" s="188"/>
      <c r="FSC26" s="188"/>
      <c r="FSD26" s="188"/>
      <c r="FSE26" s="188"/>
      <c r="FSF26" s="188"/>
      <c r="FSG26" s="188"/>
      <c r="FSH26" s="188"/>
      <c r="FSI26" s="188"/>
      <c r="FSJ26" s="188"/>
      <c r="FSK26" s="188"/>
      <c r="FSL26" s="188"/>
      <c r="FSM26" s="188"/>
      <c r="FSN26" s="188"/>
      <c r="FSO26" s="188"/>
      <c r="FSP26" s="188"/>
      <c r="FSQ26" s="188"/>
      <c r="FSR26" s="188"/>
      <c r="FSS26" s="188"/>
      <c r="FST26" s="188"/>
      <c r="FSU26" s="188"/>
      <c r="FSV26" s="188"/>
      <c r="FSW26" s="188"/>
      <c r="FSX26" s="188"/>
      <c r="FSY26" s="188"/>
      <c r="FSZ26" s="188"/>
      <c r="FTA26" s="188"/>
      <c r="FTB26" s="188"/>
      <c r="FTC26" s="188"/>
      <c r="FTD26" s="188"/>
      <c r="FTE26" s="188"/>
      <c r="FTF26" s="188"/>
      <c r="FTG26" s="188"/>
      <c r="FTH26" s="188"/>
      <c r="FTI26" s="188"/>
      <c r="FTJ26" s="188"/>
      <c r="FTK26" s="188"/>
      <c r="FTL26" s="188"/>
      <c r="FTM26" s="188"/>
      <c r="FTN26" s="188"/>
      <c r="FTO26" s="188"/>
      <c r="FTP26" s="188"/>
      <c r="FTQ26" s="188"/>
      <c r="FTR26" s="188"/>
      <c r="FTS26" s="188"/>
      <c r="FTT26" s="188"/>
      <c r="FTU26" s="188"/>
      <c r="FTV26" s="188"/>
      <c r="FTW26" s="188"/>
      <c r="FTX26" s="188"/>
      <c r="FTY26" s="188"/>
      <c r="FTZ26" s="188"/>
      <c r="FUA26" s="188"/>
      <c r="FUB26" s="188"/>
      <c r="FUC26" s="188"/>
      <c r="FUD26" s="188"/>
      <c r="FUE26" s="188"/>
      <c r="FUF26" s="188"/>
      <c r="FUG26" s="188"/>
      <c r="FUH26" s="188"/>
      <c r="FUI26" s="188"/>
      <c r="FUJ26" s="188"/>
      <c r="FUK26" s="188"/>
      <c r="FUL26" s="188"/>
      <c r="FUM26" s="188"/>
      <c r="FUN26" s="188"/>
      <c r="FUO26" s="188"/>
      <c r="FUP26" s="188"/>
      <c r="FUQ26" s="188"/>
      <c r="FUR26" s="188"/>
      <c r="FUS26" s="188"/>
      <c r="FUT26" s="188"/>
      <c r="FUU26" s="188"/>
      <c r="FUV26" s="188"/>
      <c r="FUW26" s="188"/>
      <c r="FUX26" s="188"/>
      <c r="FUY26" s="188"/>
      <c r="FUZ26" s="188"/>
      <c r="FVA26" s="188"/>
      <c r="FVB26" s="188"/>
      <c r="FVC26" s="188"/>
      <c r="FVD26" s="188"/>
      <c r="FVE26" s="188"/>
      <c r="FVF26" s="188"/>
      <c r="FVG26" s="188"/>
      <c r="FVH26" s="188"/>
      <c r="FVI26" s="188"/>
      <c r="FVJ26" s="188"/>
      <c r="FVK26" s="188"/>
      <c r="FVL26" s="188"/>
      <c r="FVM26" s="188"/>
      <c r="FVN26" s="188"/>
      <c r="FVO26" s="188"/>
      <c r="FVP26" s="188"/>
      <c r="FVQ26" s="188"/>
      <c r="FVR26" s="188"/>
      <c r="FVS26" s="188"/>
      <c r="FVT26" s="188"/>
      <c r="FVU26" s="188"/>
      <c r="FVV26" s="188"/>
      <c r="FVW26" s="188"/>
      <c r="FVX26" s="188"/>
      <c r="FVY26" s="188"/>
      <c r="FVZ26" s="188"/>
      <c r="FWA26" s="188"/>
      <c r="FWB26" s="188"/>
      <c r="FWC26" s="188"/>
      <c r="FWD26" s="188"/>
      <c r="FWE26" s="188"/>
      <c r="FWF26" s="188"/>
      <c r="FWG26" s="188"/>
      <c r="FWH26" s="188"/>
      <c r="FWI26" s="188"/>
      <c r="FWJ26" s="188"/>
      <c r="FWK26" s="188"/>
      <c r="FWL26" s="188"/>
      <c r="FWM26" s="188"/>
      <c r="FWN26" s="188"/>
      <c r="FWO26" s="188"/>
      <c r="FWP26" s="188"/>
      <c r="FWQ26" s="188"/>
      <c r="FWR26" s="188"/>
      <c r="FWS26" s="188"/>
      <c r="FWT26" s="188"/>
      <c r="FWU26" s="188"/>
      <c r="FWV26" s="188"/>
      <c r="FWW26" s="188"/>
      <c r="FWX26" s="188"/>
      <c r="FWY26" s="188"/>
      <c r="FWZ26" s="188"/>
      <c r="FXA26" s="188"/>
      <c r="FXB26" s="188"/>
      <c r="FXC26" s="188"/>
      <c r="FXD26" s="188"/>
      <c r="FXE26" s="188"/>
      <c r="FXF26" s="188"/>
      <c r="FXG26" s="188"/>
      <c r="FXH26" s="188"/>
      <c r="FXI26" s="188"/>
      <c r="FXJ26" s="188"/>
      <c r="FXK26" s="188"/>
      <c r="FXL26" s="188"/>
      <c r="FXM26" s="188"/>
      <c r="FXN26" s="188"/>
      <c r="FXO26" s="188"/>
      <c r="FXP26" s="188"/>
      <c r="FXQ26" s="188"/>
      <c r="FXR26" s="188"/>
      <c r="FXS26" s="188"/>
      <c r="FXT26" s="188"/>
      <c r="FXU26" s="188"/>
      <c r="FXV26" s="188"/>
      <c r="FXW26" s="188"/>
      <c r="FXX26" s="188"/>
      <c r="FXY26" s="188"/>
      <c r="FXZ26" s="188"/>
      <c r="FYA26" s="188"/>
      <c r="FYB26" s="188"/>
      <c r="FYC26" s="188"/>
      <c r="FYD26" s="188"/>
      <c r="FYE26" s="188"/>
      <c r="FYF26" s="188"/>
      <c r="FYG26" s="188"/>
      <c r="FYH26" s="188"/>
      <c r="FYI26" s="188"/>
      <c r="FYJ26" s="188"/>
      <c r="FYK26" s="188"/>
      <c r="FYL26" s="188"/>
      <c r="FYM26" s="188"/>
      <c r="FYN26" s="188"/>
      <c r="FYO26" s="188"/>
      <c r="FYP26" s="188"/>
      <c r="FYQ26" s="188"/>
      <c r="FYR26" s="188"/>
      <c r="FYS26" s="188"/>
      <c r="FYT26" s="188"/>
      <c r="FYU26" s="188"/>
      <c r="FYV26" s="188"/>
      <c r="FYW26" s="188"/>
      <c r="FYX26" s="188"/>
      <c r="FYY26" s="188"/>
      <c r="FYZ26" s="188"/>
      <c r="FZA26" s="188"/>
      <c r="FZB26" s="188"/>
      <c r="FZC26" s="188"/>
      <c r="FZD26" s="188"/>
      <c r="FZE26" s="188"/>
      <c r="FZF26" s="188"/>
      <c r="FZG26" s="188"/>
      <c r="FZH26" s="188"/>
      <c r="FZI26" s="188"/>
      <c r="FZJ26" s="188"/>
      <c r="FZK26" s="188"/>
      <c r="FZL26" s="188"/>
      <c r="FZM26" s="188"/>
      <c r="FZN26" s="188"/>
      <c r="FZO26" s="188"/>
      <c r="FZP26" s="188"/>
      <c r="FZQ26" s="188"/>
      <c r="FZR26" s="188"/>
      <c r="FZS26" s="188"/>
      <c r="FZT26" s="188"/>
      <c r="FZU26" s="188"/>
      <c r="FZV26" s="188"/>
      <c r="FZW26" s="188"/>
      <c r="FZX26" s="188"/>
      <c r="FZY26" s="188"/>
      <c r="FZZ26" s="188"/>
      <c r="GAA26" s="188"/>
      <c r="GAB26" s="188"/>
      <c r="GAC26" s="188"/>
      <c r="GAD26" s="188"/>
      <c r="GAE26" s="188"/>
      <c r="GAF26" s="188"/>
      <c r="GAG26" s="188"/>
      <c r="GAH26" s="188"/>
      <c r="GAI26" s="188"/>
      <c r="GAJ26" s="188"/>
      <c r="GAK26" s="188"/>
      <c r="GAL26" s="188"/>
      <c r="GAM26" s="188"/>
      <c r="GAN26" s="188"/>
      <c r="GAO26" s="188"/>
      <c r="GAP26" s="188"/>
      <c r="GAQ26" s="188"/>
      <c r="GAR26" s="188"/>
      <c r="GAS26" s="188"/>
      <c r="GAT26" s="188"/>
      <c r="GAU26" s="188"/>
      <c r="GAV26" s="188"/>
      <c r="GAW26" s="188"/>
      <c r="GAX26" s="188"/>
      <c r="GAY26" s="188"/>
      <c r="GAZ26" s="188"/>
      <c r="GBA26" s="188"/>
      <c r="GBB26" s="188"/>
      <c r="GBC26" s="188"/>
      <c r="GBD26" s="188"/>
      <c r="GBE26" s="188"/>
      <c r="GBF26" s="188"/>
      <c r="GBG26" s="188"/>
      <c r="GBH26" s="188"/>
      <c r="GBI26" s="188"/>
      <c r="GBJ26" s="188"/>
      <c r="GBK26" s="188"/>
      <c r="GBL26" s="188"/>
      <c r="GBM26" s="188"/>
      <c r="GBN26" s="188"/>
      <c r="GBO26" s="188"/>
      <c r="GBP26" s="188"/>
      <c r="GBQ26" s="188"/>
      <c r="GBR26" s="188"/>
      <c r="GBS26" s="188"/>
      <c r="GBT26" s="188"/>
      <c r="GBU26" s="188"/>
      <c r="GBV26" s="188"/>
      <c r="GBW26" s="188"/>
      <c r="GBX26" s="188"/>
      <c r="GBY26" s="188"/>
      <c r="GBZ26" s="188"/>
      <c r="GCA26" s="188"/>
      <c r="GCB26" s="188"/>
      <c r="GCC26" s="188"/>
      <c r="GCD26" s="188"/>
      <c r="GCE26" s="188"/>
      <c r="GCF26" s="188"/>
      <c r="GCG26" s="188"/>
      <c r="GCH26" s="188"/>
      <c r="GCI26" s="188"/>
      <c r="GCJ26" s="188"/>
      <c r="GCK26" s="188"/>
      <c r="GCL26" s="188"/>
      <c r="GCM26" s="188"/>
      <c r="GCN26" s="188"/>
      <c r="GCO26" s="188"/>
      <c r="GCP26" s="188"/>
      <c r="GCQ26" s="188"/>
      <c r="GCR26" s="188"/>
      <c r="GCS26" s="188"/>
      <c r="GCT26" s="188"/>
      <c r="GCU26" s="188"/>
      <c r="GCV26" s="188"/>
      <c r="GCW26" s="188"/>
      <c r="GCX26" s="188"/>
      <c r="GCY26" s="188"/>
      <c r="GCZ26" s="188"/>
      <c r="GDA26" s="188"/>
      <c r="GDB26" s="188"/>
      <c r="GDC26" s="188"/>
      <c r="GDD26" s="188"/>
      <c r="GDE26" s="188"/>
      <c r="GDF26" s="188"/>
      <c r="GDG26" s="188"/>
      <c r="GDH26" s="188"/>
      <c r="GDI26" s="188"/>
      <c r="GDJ26" s="188"/>
      <c r="GDK26" s="188"/>
      <c r="GDL26" s="188"/>
      <c r="GDM26" s="188"/>
      <c r="GDN26" s="188"/>
      <c r="GDO26" s="188"/>
      <c r="GDP26" s="188"/>
      <c r="GDQ26" s="188"/>
      <c r="GDR26" s="188"/>
      <c r="GDS26" s="188"/>
      <c r="GDT26" s="188"/>
      <c r="GDU26" s="188"/>
      <c r="GDV26" s="188"/>
      <c r="GDW26" s="188"/>
      <c r="GDX26" s="188"/>
      <c r="GDY26" s="188"/>
      <c r="GDZ26" s="188"/>
      <c r="GEA26" s="188"/>
      <c r="GEB26" s="188"/>
      <c r="GEC26" s="188"/>
      <c r="GED26" s="188"/>
      <c r="GEE26" s="188"/>
      <c r="GEF26" s="188"/>
      <c r="GEG26" s="188"/>
      <c r="GEH26" s="188"/>
      <c r="GEI26" s="188"/>
      <c r="GEJ26" s="188"/>
      <c r="GEK26" s="188"/>
      <c r="GEL26" s="188"/>
      <c r="GEM26" s="188"/>
      <c r="GEN26" s="188"/>
      <c r="GEO26" s="188"/>
      <c r="GEP26" s="188"/>
      <c r="GEQ26" s="188"/>
      <c r="GER26" s="188"/>
      <c r="GES26" s="188"/>
      <c r="GET26" s="188"/>
      <c r="GEU26" s="188"/>
      <c r="GEV26" s="188"/>
      <c r="GEW26" s="188"/>
      <c r="GEX26" s="188"/>
      <c r="GEY26" s="188"/>
      <c r="GEZ26" s="188"/>
      <c r="GFA26" s="188"/>
      <c r="GFB26" s="188"/>
      <c r="GFC26" s="188"/>
      <c r="GFD26" s="188"/>
      <c r="GFE26" s="188"/>
      <c r="GFF26" s="188"/>
      <c r="GFG26" s="188"/>
      <c r="GFH26" s="188"/>
      <c r="GFI26" s="188"/>
      <c r="GFJ26" s="188"/>
      <c r="GFK26" s="188"/>
      <c r="GFL26" s="188"/>
      <c r="GFM26" s="188"/>
      <c r="GFN26" s="188"/>
      <c r="GFO26" s="188"/>
      <c r="GFP26" s="188"/>
      <c r="GFQ26" s="188"/>
      <c r="GFR26" s="188"/>
      <c r="GFS26" s="188"/>
      <c r="GFT26" s="188"/>
      <c r="GFU26" s="188"/>
      <c r="GFV26" s="188"/>
      <c r="GFW26" s="188"/>
      <c r="GFX26" s="188"/>
      <c r="GFY26" s="188"/>
      <c r="GFZ26" s="188"/>
      <c r="GGA26" s="188"/>
      <c r="GGB26" s="188"/>
      <c r="GGC26" s="188"/>
      <c r="GGD26" s="188"/>
      <c r="GGE26" s="188"/>
      <c r="GGF26" s="188"/>
      <c r="GGG26" s="188"/>
      <c r="GGH26" s="188"/>
      <c r="GGI26" s="188"/>
      <c r="GGJ26" s="188"/>
      <c r="GGK26" s="188"/>
      <c r="GGL26" s="188"/>
      <c r="GGM26" s="188"/>
      <c r="GGN26" s="188"/>
      <c r="GGO26" s="188"/>
      <c r="GGP26" s="188"/>
      <c r="GGQ26" s="188"/>
      <c r="GGR26" s="188"/>
      <c r="GGS26" s="188"/>
      <c r="GGT26" s="188"/>
      <c r="GGU26" s="188"/>
      <c r="GGV26" s="188"/>
      <c r="GGW26" s="188"/>
      <c r="GGX26" s="188"/>
      <c r="GGY26" s="188"/>
      <c r="GGZ26" s="188"/>
      <c r="GHA26" s="188"/>
      <c r="GHB26" s="188"/>
      <c r="GHC26" s="188"/>
      <c r="GHD26" s="188"/>
      <c r="GHE26" s="188"/>
      <c r="GHF26" s="188"/>
      <c r="GHG26" s="188"/>
      <c r="GHH26" s="188"/>
      <c r="GHI26" s="188"/>
      <c r="GHJ26" s="188"/>
      <c r="GHK26" s="188"/>
      <c r="GHL26" s="188"/>
      <c r="GHM26" s="188"/>
      <c r="GHN26" s="188"/>
      <c r="GHO26" s="188"/>
      <c r="GHP26" s="188"/>
      <c r="GHQ26" s="188"/>
      <c r="GHR26" s="188"/>
      <c r="GHS26" s="188"/>
      <c r="GHT26" s="188"/>
      <c r="GHU26" s="188"/>
      <c r="GHV26" s="188"/>
      <c r="GHW26" s="188"/>
      <c r="GHX26" s="188"/>
      <c r="GHY26" s="188"/>
      <c r="GHZ26" s="188"/>
      <c r="GIA26" s="188"/>
      <c r="GIB26" s="188"/>
      <c r="GIC26" s="188"/>
      <c r="GID26" s="188"/>
      <c r="GIE26" s="188"/>
      <c r="GIF26" s="188"/>
      <c r="GIG26" s="188"/>
      <c r="GIH26" s="188"/>
      <c r="GII26" s="188"/>
      <c r="GIJ26" s="188"/>
      <c r="GIK26" s="188"/>
      <c r="GIL26" s="188"/>
      <c r="GIM26" s="188"/>
      <c r="GIN26" s="188"/>
      <c r="GIO26" s="188"/>
      <c r="GIP26" s="188"/>
      <c r="GIQ26" s="188"/>
      <c r="GIR26" s="188"/>
      <c r="GIS26" s="188"/>
      <c r="GIT26" s="188"/>
      <c r="GIU26" s="188"/>
      <c r="GIV26" s="188"/>
      <c r="GIW26" s="188"/>
      <c r="GIX26" s="188"/>
      <c r="GIY26" s="188"/>
      <c r="GIZ26" s="188"/>
      <c r="GJA26" s="188"/>
      <c r="GJB26" s="188"/>
      <c r="GJC26" s="188"/>
      <c r="GJD26" s="188"/>
      <c r="GJE26" s="188"/>
      <c r="GJF26" s="188"/>
      <c r="GJG26" s="188"/>
      <c r="GJH26" s="188"/>
      <c r="GJI26" s="188"/>
      <c r="GJJ26" s="188"/>
      <c r="GJK26" s="188"/>
      <c r="GJL26" s="188"/>
      <c r="GJM26" s="188"/>
      <c r="GJN26" s="188"/>
      <c r="GJO26" s="188"/>
      <c r="GJP26" s="188"/>
      <c r="GJQ26" s="188"/>
      <c r="GJR26" s="188"/>
      <c r="GJS26" s="188"/>
      <c r="GJT26" s="188"/>
      <c r="GJU26" s="188"/>
      <c r="GJV26" s="188"/>
      <c r="GJW26" s="188"/>
      <c r="GJX26" s="188"/>
      <c r="GJY26" s="188"/>
      <c r="GJZ26" s="188"/>
      <c r="GKA26" s="188"/>
      <c r="GKB26" s="188"/>
      <c r="GKC26" s="188"/>
      <c r="GKD26" s="188"/>
      <c r="GKE26" s="188"/>
      <c r="GKF26" s="188"/>
      <c r="GKG26" s="188"/>
      <c r="GKH26" s="188"/>
      <c r="GKI26" s="188"/>
      <c r="GKJ26" s="188"/>
      <c r="GKK26" s="188"/>
      <c r="GKL26" s="188"/>
      <c r="GKM26" s="188"/>
      <c r="GKN26" s="188"/>
      <c r="GKO26" s="188"/>
      <c r="GKP26" s="188"/>
      <c r="GKQ26" s="188"/>
      <c r="GKR26" s="188"/>
      <c r="GKS26" s="188"/>
      <c r="GKT26" s="188"/>
      <c r="GKU26" s="188"/>
      <c r="GKV26" s="188"/>
      <c r="GKW26" s="188"/>
      <c r="GKX26" s="188"/>
      <c r="GKY26" s="188"/>
      <c r="GKZ26" s="188"/>
      <c r="GLA26" s="188"/>
      <c r="GLB26" s="188"/>
      <c r="GLC26" s="188"/>
      <c r="GLD26" s="188"/>
      <c r="GLE26" s="188"/>
      <c r="GLF26" s="188"/>
      <c r="GLG26" s="188"/>
      <c r="GLH26" s="188"/>
      <c r="GLI26" s="188"/>
      <c r="GLJ26" s="188"/>
      <c r="GLK26" s="188"/>
      <c r="GLL26" s="188"/>
      <c r="GLM26" s="188"/>
      <c r="GLN26" s="188"/>
      <c r="GLO26" s="188"/>
      <c r="GLP26" s="188"/>
      <c r="GLQ26" s="188"/>
      <c r="GLR26" s="188"/>
      <c r="GLS26" s="188"/>
      <c r="GLT26" s="188"/>
      <c r="GLU26" s="188"/>
      <c r="GLV26" s="188"/>
      <c r="GLW26" s="188"/>
      <c r="GLX26" s="188"/>
      <c r="GLY26" s="188"/>
      <c r="GLZ26" s="188"/>
      <c r="GMA26" s="188"/>
      <c r="GMB26" s="188"/>
      <c r="GMC26" s="188"/>
      <c r="GMD26" s="188"/>
      <c r="GME26" s="188"/>
      <c r="GMF26" s="188"/>
      <c r="GMG26" s="188"/>
      <c r="GMH26" s="188"/>
      <c r="GMI26" s="188"/>
      <c r="GMJ26" s="188"/>
      <c r="GMK26" s="188"/>
      <c r="GML26" s="188"/>
      <c r="GMM26" s="188"/>
      <c r="GMN26" s="188"/>
      <c r="GMO26" s="188"/>
      <c r="GMP26" s="188"/>
      <c r="GMQ26" s="188"/>
      <c r="GMR26" s="188"/>
      <c r="GMS26" s="188"/>
      <c r="GMT26" s="188"/>
      <c r="GMU26" s="188"/>
      <c r="GMV26" s="188"/>
      <c r="GMW26" s="188"/>
      <c r="GMX26" s="188"/>
      <c r="GMY26" s="188"/>
      <c r="GMZ26" s="188"/>
      <c r="GNA26" s="188"/>
      <c r="GNB26" s="188"/>
      <c r="GNC26" s="188"/>
      <c r="GND26" s="188"/>
      <c r="GNE26" s="188"/>
      <c r="GNF26" s="188"/>
      <c r="GNG26" s="188"/>
      <c r="GNH26" s="188"/>
      <c r="GNI26" s="188"/>
      <c r="GNJ26" s="188"/>
      <c r="GNK26" s="188"/>
      <c r="GNL26" s="188"/>
      <c r="GNM26" s="188"/>
      <c r="GNN26" s="188"/>
      <c r="GNO26" s="188"/>
      <c r="GNP26" s="188"/>
      <c r="GNQ26" s="188"/>
      <c r="GNR26" s="188"/>
      <c r="GNS26" s="188"/>
      <c r="GNT26" s="188"/>
      <c r="GNU26" s="188"/>
      <c r="GNV26" s="188"/>
      <c r="GNW26" s="188"/>
      <c r="GNX26" s="188"/>
      <c r="GNY26" s="188"/>
      <c r="GNZ26" s="188"/>
      <c r="GOA26" s="188"/>
      <c r="GOB26" s="188"/>
      <c r="GOC26" s="188"/>
      <c r="GOD26" s="188"/>
      <c r="GOE26" s="188"/>
      <c r="GOF26" s="188"/>
      <c r="GOG26" s="188"/>
      <c r="GOH26" s="188"/>
      <c r="GOI26" s="188"/>
      <c r="GOJ26" s="188"/>
      <c r="GOK26" s="188"/>
      <c r="GOL26" s="188"/>
      <c r="GOM26" s="188"/>
      <c r="GON26" s="188"/>
      <c r="GOO26" s="188"/>
      <c r="GOP26" s="188"/>
      <c r="GOQ26" s="188"/>
      <c r="GOR26" s="188"/>
      <c r="GOS26" s="188"/>
      <c r="GOT26" s="188"/>
      <c r="GOU26" s="188"/>
      <c r="GOV26" s="188"/>
      <c r="GOW26" s="188"/>
      <c r="GOX26" s="188"/>
      <c r="GOY26" s="188"/>
      <c r="GOZ26" s="188"/>
      <c r="GPA26" s="188"/>
      <c r="GPB26" s="188"/>
      <c r="GPC26" s="188"/>
      <c r="GPD26" s="188"/>
      <c r="GPE26" s="188"/>
      <c r="GPF26" s="188"/>
      <c r="GPG26" s="188"/>
      <c r="GPH26" s="188"/>
      <c r="GPI26" s="188"/>
      <c r="GPJ26" s="188"/>
      <c r="GPK26" s="188"/>
      <c r="GPL26" s="188"/>
      <c r="GPM26" s="188"/>
      <c r="GPN26" s="188"/>
      <c r="GPO26" s="188"/>
      <c r="GPP26" s="188"/>
      <c r="GPQ26" s="188"/>
      <c r="GPR26" s="188"/>
      <c r="GPS26" s="188"/>
      <c r="GPT26" s="188"/>
      <c r="GPU26" s="188"/>
      <c r="GPV26" s="188"/>
      <c r="GPW26" s="188"/>
      <c r="GPX26" s="188"/>
      <c r="GPY26" s="188"/>
      <c r="GPZ26" s="188"/>
      <c r="GQA26" s="188"/>
      <c r="GQB26" s="188"/>
      <c r="GQC26" s="188"/>
      <c r="GQD26" s="188"/>
      <c r="GQE26" s="188"/>
      <c r="GQF26" s="188"/>
      <c r="GQG26" s="188"/>
      <c r="GQH26" s="188"/>
      <c r="GQI26" s="188"/>
      <c r="GQJ26" s="188"/>
      <c r="GQK26" s="188"/>
      <c r="GQL26" s="188"/>
      <c r="GQM26" s="188"/>
      <c r="GQN26" s="188"/>
      <c r="GQO26" s="188"/>
      <c r="GQP26" s="188"/>
      <c r="GQQ26" s="188"/>
      <c r="GQR26" s="188"/>
      <c r="GQS26" s="188"/>
      <c r="GQT26" s="188"/>
      <c r="GQU26" s="188"/>
      <c r="GQV26" s="188"/>
      <c r="GQW26" s="188"/>
      <c r="GQX26" s="188"/>
      <c r="GQY26" s="188"/>
      <c r="GQZ26" s="188"/>
      <c r="GRA26" s="188"/>
      <c r="GRB26" s="188"/>
      <c r="GRC26" s="188"/>
      <c r="GRD26" s="188"/>
      <c r="GRE26" s="188"/>
      <c r="GRF26" s="188"/>
      <c r="GRG26" s="188"/>
      <c r="GRH26" s="188"/>
      <c r="GRI26" s="188"/>
      <c r="GRJ26" s="188"/>
      <c r="GRK26" s="188"/>
      <c r="GRL26" s="188"/>
      <c r="GRM26" s="188"/>
      <c r="GRN26" s="188"/>
      <c r="GRO26" s="188"/>
      <c r="GRP26" s="188"/>
      <c r="GRQ26" s="188"/>
      <c r="GRR26" s="188"/>
      <c r="GRS26" s="188"/>
      <c r="GRT26" s="188"/>
      <c r="GRU26" s="188"/>
      <c r="GRV26" s="188"/>
      <c r="GRW26" s="188"/>
      <c r="GRX26" s="188"/>
      <c r="GRY26" s="188"/>
      <c r="GRZ26" s="188"/>
      <c r="GSA26" s="188"/>
      <c r="GSB26" s="188"/>
      <c r="GSC26" s="188"/>
      <c r="GSD26" s="188"/>
      <c r="GSE26" s="188"/>
      <c r="GSF26" s="188"/>
      <c r="GSG26" s="188"/>
      <c r="GSH26" s="188"/>
      <c r="GSI26" s="188"/>
      <c r="GSJ26" s="188"/>
      <c r="GSK26" s="188"/>
      <c r="GSL26" s="188"/>
      <c r="GSM26" s="188"/>
      <c r="GSN26" s="188"/>
      <c r="GSO26" s="188"/>
      <c r="GSP26" s="188"/>
      <c r="GSQ26" s="188"/>
      <c r="GSR26" s="188"/>
      <c r="GSS26" s="188"/>
      <c r="GST26" s="188"/>
      <c r="GSU26" s="188"/>
      <c r="GSV26" s="188"/>
      <c r="GSW26" s="188"/>
      <c r="GSX26" s="188"/>
      <c r="GSY26" s="188"/>
      <c r="GSZ26" s="188"/>
      <c r="GTA26" s="188"/>
      <c r="GTB26" s="188"/>
      <c r="GTC26" s="188"/>
      <c r="GTD26" s="188"/>
      <c r="GTE26" s="188"/>
      <c r="GTF26" s="188"/>
      <c r="GTG26" s="188"/>
      <c r="GTH26" s="188"/>
      <c r="GTI26" s="188"/>
      <c r="GTJ26" s="188"/>
      <c r="GTK26" s="188"/>
      <c r="GTL26" s="188"/>
      <c r="GTM26" s="188"/>
      <c r="GTN26" s="188"/>
      <c r="GTO26" s="188"/>
      <c r="GTP26" s="188"/>
      <c r="GTQ26" s="188"/>
      <c r="GTR26" s="188"/>
      <c r="GTS26" s="188"/>
      <c r="GTT26" s="188"/>
      <c r="GTU26" s="188"/>
      <c r="GTV26" s="188"/>
      <c r="GTW26" s="188"/>
      <c r="GTX26" s="188"/>
      <c r="GTY26" s="188"/>
      <c r="GTZ26" s="188"/>
      <c r="GUA26" s="188"/>
      <c r="GUB26" s="188"/>
      <c r="GUC26" s="188"/>
      <c r="GUD26" s="188"/>
      <c r="GUE26" s="188"/>
      <c r="GUF26" s="188"/>
      <c r="GUG26" s="188"/>
      <c r="GUH26" s="188"/>
      <c r="GUI26" s="188"/>
      <c r="GUJ26" s="188"/>
      <c r="GUK26" s="188"/>
      <c r="GUL26" s="188"/>
      <c r="GUM26" s="188"/>
      <c r="GUN26" s="188"/>
      <c r="GUO26" s="188"/>
      <c r="GUP26" s="188"/>
      <c r="GUQ26" s="188"/>
      <c r="GUR26" s="188"/>
      <c r="GUS26" s="188"/>
      <c r="GUT26" s="188"/>
      <c r="GUU26" s="188"/>
      <c r="GUV26" s="188"/>
      <c r="GUW26" s="188"/>
      <c r="GUX26" s="188"/>
      <c r="GUY26" s="188"/>
      <c r="GUZ26" s="188"/>
      <c r="GVA26" s="188"/>
      <c r="GVB26" s="188"/>
      <c r="GVC26" s="188"/>
      <c r="GVD26" s="188"/>
      <c r="GVE26" s="188"/>
      <c r="GVF26" s="188"/>
      <c r="GVG26" s="188"/>
      <c r="GVH26" s="188"/>
      <c r="GVI26" s="188"/>
      <c r="GVJ26" s="188"/>
      <c r="GVK26" s="188"/>
      <c r="GVL26" s="188"/>
      <c r="GVM26" s="188"/>
      <c r="GVN26" s="188"/>
      <c r="GVO26" s="188"/>
      <c r="GVP26" s="188"/>
      <c r="GVQ26" s="188"/>
      <c r="GVR26" s="188"/>
      <c r="GVS26" s="188"/>
      <c r="GVT26" s="188"/>
      <c r="GVU26" s="188"/>
      <c r="GVV26" s="188"/>
      <c r="GVW26" s="188"/>
      <c r="GVX26" s="188"/>
      <c r="GVY26" s="188"/>
      <c r="GVZ26" s="188"/>
      <c r="GWA26" s="188"/>
      <c r="GWB26" s="188"/>
      <c r="GWC26" s="188"/>
      <c r="GWD26" s="188"/>
      <c r="GWE26" s="188"/>
      <c r="GWF26" s="188"/>
      <c r="GWG26" s="188"/>
      <c r="GWH26" s="188"/>
      <c r="GWI26" s="188"/>
      <c r="GWJ26" s="188"/>
      <c r="GWK26" s="188"/>
      <c r="GWL26" s="188"/>
      <c r="GWM26" s="188"/>
      <c r="GWN26" s="188"/>
      <c r="GWO26" s="188"/>
      <c r="GWP26" s="188"/>
      <c r="GWQ26" s="188"/>
      <c r="GWR26" s="188"/>
      <c r="GWS26" s="188"/>
      <c r="GWT26" s="188"/>
      <c r="GWU26" s="188"/>
      <c r="GWV26" s="188"/>
      <c r="GWW26" s="188"/>
      <c r="GWX26" s="188"/>
      <c r="GWY26" s="188"/>
      <c r="GWZ26" s="188"/>
      <c r="GXA26" s="188"/>
      <c r="GXB26" s="188"/>
      <c r="GXC26" s="188"/>
      <c r="GXD26" s="188"/>
      <c r="GXE26" s="188"/>
      <c r="GXF26" s="188"/>
      <c r="GXG26" s="188"/>
      <c r="GXH26" s="188"/>
      <c r="GXI26" s="188"/>
      <c r="GXJ26" s="188"/>
      <c r="GXK26" s="188"/>
      <c r="GXL26" s="188"/>
      <c r="GXM26" s="188"/>
      <c r="GXN26" s="188"/>
      <c r="GXO26" s="188"/>
      <c r="GXP26" s="188"/>
      <c r="GXQ26" s="188"/>
      <c r="GXR26" s="188"/>
      <c r="GXS26" s="188"/>
      <c r="GXT26" s="188"/>
      <c r="GXU26" s="188"/>
      <c r="GXV26" s="188"/>
      <c r="GXW26" s="188"/>
      <c r="GXX26" s="188"/>
      <c r="GXY26" s="188"/>
      <c r="GXZ26" s="188"/>
      <c r="GYA26" s="188"/>
      <c r="GYB26" s="188"/>
      <c r="GYC26" s="188"/>
      <c r="GYD26" s="188"/>
      <c r="GYE26" s="188"/>
      <c r="GYF26" s="188"/>
      <c r="GYG26" s="188"/>
      <c r="GYH26" s="188"/>
      <c r="GYI26" s="188"/>
      <c r="GYJ26" s="188"/>
      <c r="GYK26" s="188"/>
      <c r="GYL26" s="188"/>
      <c r="GYM26" s="188"/>
      <c r="GYN26" s="188"/>
      <c r="GYO26" s="188"/>
      <c r="GYP26" s="188"/>
      <c r="GYQ26" s="188"/>
      <c r="GYR26" s="188"/>
      <c r="GYS26" s="188"/>
      <c r="GYT26" s="188"/>
      <c r="GYU26" s="188"/>
      <c r="GYV26" s="188"/>
      <c r="GYW26" s="188"/>
      <c r="GYX26" s="188"/>
      <c r="GYY26" s="188"/>
      <c r="GYZ26" s="188"/>
      <c r="GZA26" s="188"/>
      <c r="GZB26" s="188"/>
      <c r="GZC26" s="188"/>
      <c r="GZD26" s="188"/>
      <c r="GZE26" s="188"/>
      <c r="GZF26" s="188"/>
      <c r="GZG26" s="188"/>
      <c r="GZH26" s="188"/>
      <c r="GZI26" s="188"/>
      <c r="GZJ26" s="188"/>
      <c r="GZK26" s="188"/>
      <c r="GZL26" s="188"/>
      <c r="GZM26" s="188"/>
      <c r="GZN26" s="188"/>
      <c r="GZO26" s="188"/>
      <c r="GZP26" s="188"/>
      <c r="GZQ26" s="188"/>
      <c r="GZR26" s="188"/>
      <c r="GZS26" s="188"/>
      <c r="GZT26" s="188"/>
      <c r="GZU26" s="188"/>
      <c r="GZV26" s="188"/>
      <c r="GZW26" s="188"/>
      <c r="GZX26" s="188"/>
      <c r="GZY26" s="188"/>
      <c r="GZZ26" s="188"/>
      <c r="HAA26" s="188"/>
      <c r="HAB26" s="188"/>
      <c r="HAC26" s="188"/>
      <c r="HAD26" s="188"/>
      <c r="HAE26" s="188"/>
      <c r="HAF26" s="188"/>
      <c r="HAG26" s="188"/>
      <c r="HAH26" s="188"/>
      <c r="HAI26" s="188"/>
      <c r="HAJ26" s="188"/>
      <c r="HAK26" s="188"/>
      <c r="HAL26" s="188"/>
      <c r="HAM26" s="188"/>
      <c r="HAN26" s="188"/>
      <c r="HAO26" s="188"/>
      <c r="HAP26" s="188"/>
      <c r="HAQ26" s="188"/>
      <c r="HAR26" s="188"/>
      <c r="HAS26" s="188"/>
      <c r="HAT26" s="188"/>
      <c r="HAU26" s="188"/>
      <c r="HAV26" s="188"/>
      <c r="HAW26" s="188"/>
      <c r="HAX26" s="188"/>
      <c r="HAY26" s="188"/>
      <c r="HAZ26" s="188"/>
      <c r="HBA26" s="188"/>
      <c r="HBB26" s="188"/>
      <c r="HBC26" s="188"/>
      <c r="HBD26" s="188"/>
      <c r="HBE26" s="188"/>
      <c r="HBF26" s="188"/>
      <c r="HBG26" s="188"/>
      <c r="HBH26" s="188"/>
      <c r="HBI26" s="188"/>
      <c r="HBJ26" s="188"/>
      <c r="HBK26" s="188"/>
      <c r="HBL26" s="188"/>
      <c r="HBM26" s="188"/>
      <c r="HBN26" s="188"/>
      <c r="HBO26" s="188"/>
      <c r="HBP26" s="188"/>
      <c r="HBQ26" s="188"/>
      <c r="HBR26" s="188"/>
      <c r="HBS26" s="188"/>
      <c r="HBT26" s="188"/>
      <c r="HBU26" s="188"/>
      <c r="HBV26" s="188"/>
      <c r="HBW26" s="188"/>
      <c r="HBX26" s="188"/>
      <c r="HBY26" s="188"/>
      <c r="HBZ26" s="188"/>
      <c r="HCA26" s="188"/>
      <c r="HCB26" s="188"/>
      <c r="HCC26" s="188"/>
      <c r="HCD26" s="188"/>
      <c r="HCE26" s="188"/>
      <c r="HCF26" s="188"/>
      <c r="HCG26" s="188"/>
      <c r="HCH26" s="188"/>
      <c r="HCI26" s="188"/>
      <c r="HCJ26" s="188"/>
      <c r="HCK26" s="188"/>
      <c r="HCL26" s="188"/>
      <c r="HCM26" s="188"/>
      <c r="HCN26" s="188"/>
      <c r="HCO26" s="188"/>
      <c r="HCP26" s="188"/>
      <c r="HCQ26" s="188"/>
      <c r="HCR26" s="188"/>
      <c r="HCS26" s="188"/>
      <c r="HCT26" s="188"/>
      <c r="HCU26" s="188"/>
      <c r="HCV26" s="188"/>
      <c r="HCW26" s="188"/>
      <c r="HCX26" s="188"/>
      <c r="HCY26" s="188"/>
      <c r="HCZ26" s="188"/>
      <c r="HDA26" s="188"/>
      <c r="HDB26" s="188"/>
      <c r="HDC26" s="188"/>
      <c r="HDD26" s="188"/>
      <c r="HDE26" s="188"/>
      <c r="HDF26" s="188"/>
      <c r="HDG26" s="188"/>
      <c r="HDH26" s="188"/>
      <c r="HDI26" s="188"/>
      <c r="HDJ26" s="188"/>
      <c r="HDK26" s="188"/>
      <c r="HDL26" s="188"/>
      <c r="HDM26" s="188"/>
      <c r="HDN26" s="188"/>
      <c r="HDO26" s="188"/>
      <c r="HDP26" s="188"/>
      <c r="HDQ26" s="188"/>
      <c r="HDR26" s="188"/>
      <c r="HDS26" s="188"/>
      <c r="HDT26" s="188"/>
      <c r="HDU26" s="188"/>
      <c r="HDV26" s="188"/>
      <c r="HDW26" s="188"/>
      <c r="HDX26" s="188"/>
      <c r="HDY26" s="188"/>
      <c r="HDZ26" s="188"/>
      <c r="HEA26" s="188"/>
      <c r="HEB26" s="188"/>
      <c r="HEC26" s="188"/>
      <c r="HED26" s="188"/>
      <c r="HEE26" s="188"/>
      <c r="HEF26" s="188"/>
      <c r="HEG26" s="188"/>
      <c r="HEH26" s="188"/>
      <c r="HEI26" s="188"/>
      <c r="HEJ26" s="188"/>
      <c r="HEK26" s="188"/>
      <c r="HEL26" s="188"/>
      <c r="HEM26" s="188"/>
      <c r="HEN26" s="188"/>
      <c r="HEO26" s="188"/>
      <c r="HEP26" s="188"/>
      <c r="HEQ26" s="188"/>
      <c r="HER26" s="188"/>
      <c r="HES26" s="188"/>
      <c r="HET26" s="188"/>
      <c r="HEU26" s="188"/>
      <c r="HEV26" s="188"/>
      <c r="HEW26" s="188"/>
      <c r="HEX26" s="188"/>
      <c r="HEY26" s="188"/>
      <c r="HEZ26" s="188"/>
      <c r="HFA26" s="188"/>
      <c r="HFB26" s="188"/>
      <c r="HFC26" s="188"/>
      <c r="HFD26" s="188"/>
      <c r="HFE26" s="188"/>
      <c r="HFF26" s="188"/>
      <c r="HFG26" s="188"/>
      <c r="HFH26" s="188"/>
      <c r="HFI26" s="188"/>
      <c r="HFJ26" s="188"/>
      <c r="HFK26" s="188"/>
      <c r="HFL26" s="188"/>
      <c r="HFM26" s="188"/>
      <c r="HFN26" s="188"/>
      <c r="HFO26" s="188"/>
      <c r="HFP26" s="188"/>
      <c r="HFQ26" s="188"/>
      <c r="HFR26" s="188"/>
      <c r="HFS26" s="188"/>
      <c r="HFT26" s="188"/>
      <c r="HFU26" s="188"/>
      <c r="HFV26" s="188"/>
      <c r="HFW26" s="188"/>
      <c r="HFX26" s="188"/>
      <c r="HFY26" s="188"/>
      <c r="HFZ26" s="188"/>
      <c r="HGA26" s="188"/>
      <c r="HGB26" s="188"/>
      <c r="HGC26" s="188"/>
      <c r="HGD26" s="188"/>
      <c r="HGE26" s="188"/>
      <c r="HGF26" s="188"/>
      <c r="HGG26" s="188"/>
      <c r="HGH26" s="188"/>
      <c r="HGI26" s="188"/>
      <c r="HGJ26" s="188"/>
      <c r="HGK26" s="188"/>
      <c r="HGL26" s="188"/>
      <c r="HGM26" s="188"/>
      <c r="HGN26" s="188"/>
      <c r="HGO26" s="188"/>
      <c r="HGP26" s="188"/>
      <c r="HGQ26" s="188"/>
      <c r="HGR26" s="188"/>
      <c r="HGS26" s="188"/>
      <c r="HGT26" s="188"/>
      <c r="HGU26" s="188"/>
      <c r="HGV26" s="188"/>
      <c r="HGW26" s="188"/>
      <c r="HGX26" s="188"/>
      <c r="HGY26" s="188"/>
      <c r="HGZ26" s="188"/>
      <c r="HHA26" s="188"/>
      <c r="HHB26" s="188"/>
      <c r="HHC26" s="188"/>
      <c r="HHD26" s="188"/>
      <c r="HHE26" s="188"/>
      <c r="HHF26" s="188"/>
      <c r="HHG26" s="188"/>
      <c r="HHH26" s="188"/>
      <c r="HHI26" s="188"/>
      <c r="HHJ26" s="188"/>
      <c r="HHK26" s="188"/>
      <c r="HHL26" s="188"/>
      <c r="HHM26" s="188"/>
      <c r="HHN26" s="188"/>
      <c r="HHO26" s="188"/>
      <c r="HHP26" s="188"/>
      <c r="HHQ26" s="188"/>
      <c r="HHR26" s="188"/>
      <c r="HHS26" s="188"/>
      <c r="HHT26" s="188"/>
      <c r="HHU26" s="188"/>
      <c r="HHV26" s="188"/>
      <c r="HHW26" s="188"/>
      <c r="HHX26" s="188"/>
      <c r="HHY26" s="188"/>
      <c r="HHZ26" s="188"/>
      <c r="HIA26" s="188"/>
      <c r="HIB26" s="188"/>
      <c r="HIC26" s="188"/>
      <c r="HID26" s="188"/>
      <c r="HIE26" s="188"/>
      <c r="HIF26" s="188"/>
      <c r="HIG26" s="188"/>
      <c r="HIH26" s="188"/>
      <c r="HII26" s="188"/>
      <c r="HIJ26" s="188"/>
      <c r="HIK26" s="188"/>
      <c r="HIL26" s="188"/>
      <c r="HIM26" s="188"/>
      <c r="HIN26" s="188"/>
      <c r="HIO26" s="188"/>
      <c r="HIP26" s="188"/>
      <c r="HIQ26" s="188"/>
      <c r="HIR26" s="188"/>
      <c r="HIS26" s="188"/>
      <c r="HIT26" s="188"/>
      <c r="HIU26" s="188"/>
      <c r="HIV26" s="188"/>
      <c r="HIW26" s="188"/>
      <c r="HIX26" s="188"/>
      <c r="HIY26" s="188"/>
      <c r="HIZ26" s="188"/>
      <c r="HJA26" s="188"/>
      <c r="HJB26" s="188"/>
      <c r="HJC26" s="188"/>
      <c r="HJD26" s="188"/>
      <c r="HJE26" s="188"/>
      <c r="HJF26" s="188"/>
      <c r="HJG26" s="188"/>
      <c r="HJH26" s="188"/>
      <c r="HJI26" s="188"/>
      <c r="HJJ26" s="188"/>
      <c r="HJK26" s="188"/>
      <c r="HJL26" s="188"/>
      <c r="HJM26" s="188"/>
      <c r="HJN26" s="188"/>
      <c r="HJO26" s="188"/>
      <c r="HJP26" s="188"/>
      <c r="HJQ26" s="188"/>
      <c r="HJR26" s="188"/>
      <c r="HJS26" s="188"/>
      <c r="HJT26" s="188"/>
      <c r="HJU26" s="188"/>
      <c r="HJV26" s="188"/>
      <c r="HJW26" s="188"/>
      <c r="HJX26" s="188"/>
      <c r="HJY26" s="188"/>
      <c r="HJZ26" s="188"/>
      <c r="HKA26" s="188"/>
      <c r="HKB26" s="188"/>
      <c r="HKC26" s="188"/>
      <c r="HKD26" s="188"/>
      <c r="HKE26" s="188"/>
      <c r="HKF26" s="188"/>
      <c r="HKG26" s="188"/>
      <c r="HKH26" s="188"/>
      <c r="HKI26" s="188"/>
      <c r="HKJ26" s="188"/>
      <c r="HKK26" s="188"/>
      <c r="HKL26" s="188"/>
      <c r="HKM26" s="188"/>
      <c r="HKN26" s="188"/>
      <c r="HKO26" s="188"/>
      <c r="HKP26" s="188"/>
      <c r="HKQ26" s="188"/>
      <c r="HKR26" s="188"/>
      <c r="HKS26" s="188"/>
      <c r="HKT26" s="188"/>
      <c r="HKU26" s="188"/>
      <c r="HKV26" s="188"/>
      <c r="HKW26" s="188"/>
      <c r="HKX26" s="188"/>
      <c r="HKY26" s="188"/>
      <c r="HKZ26" s="188"/>
      <c r="HLA26" s="188"/>
      <c r="HLB26" s="188"/>
      <c r="HLC26" s="188"/>
      <c r="HLD26" s="188"/>
      <c r="HLE26" s="188"/>
      <c r="HLF26" s="188"/>
      <c r="HLG26" s="188"/>
      <c r="HLH26" s="188"/>
      <c r="HLI26" s="188"/>
      <c r="HLJ26" s="188"/>
      <c r="HLK26" s="188"/>
      <c r="HLL26" s="188"/>
      <c r="HLM26" s="188"/>
      <c r="HLN26" s="188"/>
      <c r="HLO26" s="188"/>
      <c r="HLP26" s="188"/>
      <c r="HLQ26" s="188"/>
      <c r="HLR26" s="188"/>
      <c r="HLS26" s="188"/>
      <c r="HLT26" s="188"/>
      <c r="HLU26" s="188"/>
      <c r="HLV26" s="188"/>
      <c r="HLW26" s="188"/>
      <c r="HLX26" s="188"/>
      <c r="HLY26" s="188"/>
      <c r="HLZ26" s="188"/>
      <c r="HMA26" s="188"/>
      <c r="HMB26" s="188"/>
      <c r="HMC26" s="188"/>
      <c r="HMD26" s="188"/>
      <c r="HME26" s="188"/>
      <c r="HMF26" s="188"/>
      <c r="HMG26" s="188"/>
      <c r="HMH26" s="188"/>
      <c r="HMI26" s="188"/>
      <c r="HMJ26" s="188"/>
      <c r="HMK26" s="188"/>
      <c r="HML26" s="188"/>
      <c r="HMM26" s="188"/>
      <c r="HMN26" s="188"/>
      <c r="HMO26" s="188"/>
      <c r="HMP26" s="188"/>
      <c r="HMQ26" s="188"/>
      <c r="HMR26" s="188"/>
      <c r="HMS26" s="188"/>
      <c r="HMT26" s="188"/>
      <c r="HMU26" s="188"/>
      <c r="HMV26" s="188"/>
      <c r="HMW26" s="188"/>
      <c r="HMX26" s="188"/>
      <c r="HMY26" s="188"/>
      <c r="HMZ26" s="188"/>
      <c r="HNA26" s="188"/>
      <c r="HNB26" s="188"/>
      <c r="HNC26" s="188"/>
      <c r="HND26" s="188"/>
      <c r="HNE26" s="188"/>
      <c r="HNF26" s="188"/>
      <c r="HNG26" s="188"/>
      <c r="HNH26" s="188"/>
      <c r="HNI26" s="188"/>
      <c r="HNJ26" s="188"/>
      <c r="HNK26" s="188"/>
      <c r="HNL26" s="188"/>
      <c r="HNM26" s="188"/>
      <c r="HNN26" s="188"/>
      <c r="HNO26" s="188"/>
      <c r="HNP26" s="188"/>
      <c r="HNQ26" s="188"/>
      <c r="HNR26" s="188"/>
      <c r="HNS26" s="188"/>
      <c r="HNT26" s="188"/>
      <c r="HNU26" s="188"/>
      <c r="HNV26" s="188"/>
      <c r="HNW26" s="188"/>
      <c r="HNX26" s="188"/>
      <c r="HNY26" s="188"/>
      <c r="HNZ26" s="188"/>
      <c r="HOA26" s="188"/>
      <c r="HOB26" s="188"/>
      <c r="HOC26" s="188"/>
      <c r="HOD26" s="188"/>
      <c r="HOE26" s="188"/>
      <c r="HOF26" s="188"/>
      <c r="HOG26" s="188"/>
      <c r="HOH26" s="188"/>
      <c r="HOI26" s="188"/>
      <c r="HOJ26" s="188"/>
      <c r="HOK26" s="188"/>
      <c r="HOL26" s="188"/>
      <c r="HOM26" s="188"/>
      <c r="HON26" s="188"/>
      <c r="HOO26" s="188"/>
      <c r="HOP26" s="188"/>
      <c r="HOQ26" s="188"/>
      <c r="HOR26" s="188"/>
      <c r="HOS26" s="188"/>
      <c r="HOT26" s="188"/>
      <c r="HOU26" s="188"/>
      <c r="HOV26" s="188"/>
      <c r="HOW26" s="188"/>
      <c r="HOX26" s="188"/>
      <c r="HOY26" s="188"/>
      <c r="HOZ26" s="188"/>
      <c r="HPA26" s="188"/>
      <c r="HPB26" s="188"/>
      <c r="HPC26" s="188"/>
      <c r="HPD26" s="188"/>
      <c r="HPE26" s="188"/>
      <c r="HPF26" s="188"/>
      <c r="HPG26" s="188"/>
      <c r="HPH26" s="188"/>
      <c r="HPI26" s="188"/>
      <c r="HPJ26" s="188"/>
      <c r="HPK26" s="188"/>
      <c r="HPL26" s="188"/>
      <c r="HPM26" s="188"/>
      <c r="HPN26" s="188"/>
      <c r="HPO26" s="188"/>
      <c r="HPP26" s="188"/>
      <c r="HPQ26" s="188"/>
      <c r="HPR26" s="188"/>
      <c r="HPS26" s="188"/>
      <c r="HPT26" s="188"/>
      <c r="HPU26" s="188"/>
      <c r="HPV26" s="188"/>
      <c r="HPW26" s="188"/>
      <c r="HPX26" s="188"/>
      <c r="HPY26" s="188"/>
      <c r="HPZ26" s="188"/>
      <c r="HQA26" s="188"/>
      <c r="HQB26" s="188"/>
      <c r="HQC26" s="188"/>
      <c r="HQD26" s="188"/>
      <c r="HQE26" s="188"/>
      <c r="HQF26" s="188"/>
      <c r="HQG26" s="188"/>
      <c r="HQH26" s="188"/>
      <c r="HQI26" s="188"/>
      <c r="HQJ26" s="188"/>
      <c r="HQK26" s="188"/>
      <c r="HQL26" s="188"/>
      <c r="HQM26" s="188"/>
      <c r="HQN26" s="188"/>
      <c r="HQO26" s="188"/>
      <c r="HQP26" s="188"/>
      <c r="HQQ26" s="188"/>
      <c r="HQR26" s="188"/>
      <c r="HQS26" s="188"/>
      <c r="HQT26" s="188"/>
      <c r="HQU26" s="188"/>
      <c r="HQV26" s="188"/>
      <c r="HQW26" s="188"/>
      <c r="HQX26" s="188"/>
      <c r="HQY26" s="188"/>
      <c r="HQZ26" s="188"/>
      <c r="HRA26" s="188"/>
      <c r="HRB26" s="188"/>
      <c r="HRC26" s="188"/>
      <c r="HRD26" s="188"/>
      <c r="HRE26" s="188"/>
      <c r="HRF26" s="188"/>
      <c r="HRG26" s="188"/>
      <c r="HRH26" s="188"/>
      <c r="HRI26" s="188"/>
      <c r="HRJ26" s="188"/>
      <c r="HRK26" s="188"/>
      <c r="HRL26" s="188"/>
      <c r="HRM26" s="188"/>
      <c r="HRN26" s="188"/>
      <c r="HRO26" s="188"/>
      <c r="HRP26" s="188"/>
      <c r="HRQ26" s="188"/>
      <c r="HRR26" s="188"/>
      <c r="HRS26" s="188"/>
      <c r="HRT26" s="188"/>
      <c r="HRU26" s="188"/>
      <c r="HRV26" s="188"/>
      <c r="HRW26" s="188"/>
      <c r="HRX26" s="188"/>
      <c r="HRY26" s="188"/>
      <c r="HRZ26" s="188"/>
      <c r="HSA26" s="188"/>
      <c r="HSB26" s="188"/>
      <c r="HSC26" s="188"/>
      <c r="HSD26" s="188"/>
      <c r="HSE26" s="188"/>
      <c r="HSF26" s="188"/>
      <c r="HSG26" s="188"/>
      <c r="HSH26" s="188"/>
      <c r="HSI26" s="188"/>
      <c r="HSJ26" s="188"/>
      <c r="HSK26" s="188"/>
      <c r="HSL26" s="188"/>
      <c r="HSM26" s="188"/>
      <c r="HSN26" s="188"/>
      <c r="HSO26" s="188"/>
      <c r="HSP26" s="188"/>
      <c r="HSQ26" s="188"/>
      <c r="HSR26" s="188"/>
      <c r="HSS26" s="188"/>
      <c r="HST26" s="188"/>
      <c r="HSU26" s="188"/>
      <c r="HSV26" s="188"/>
      <c r="HSW26" s="188"/>
      <c r="HSX26" s="188"/>
      <c r="HSY26" s="188"/>
      <c r="HSZ26" s="188"/>
      <c r="HTA26" s="188"/>
      <c r="HTB26" s="188"/>
      <c r="HTC26" s="188"/>
      <c r="HTD26" s="188"/>
      <c r="HTE26" s="188"/>
      <c r="HTF26" s="188"/>
      <c r="HTG26" s="188"/>
      <c r="HTH26" s="188"/>
      <c r="HTI26" s="188"/>
      <c r="HTJ26" s="188"/>
      <c r="HTK26" s="188"/>
      <c r="HTL26" s="188"/>
      <c r="HTM26" s="188"/>
      <c r="HTN26" s="188"/>
      <c r="HTO26" s="188"/>
      <c r="HTP26" s="188"/>
      <c r="HTQ26" s="188"/>
      <c r="HTR26" s="188"/>
      <c r="HTS26" s="188"/>
      <c r="HTT26" s="188"/>
      <c r="HTU26" s="188"/>
      <c r="HTV26" s="188"/>
      <c r="HTW26" s="188"/>
      <c r="HTX26" s="188"/>
      <c r="HTY26" s="188"/>
      <c r="HTZ26" s="188"/>
      <c r="HUA26" s="188"/>
      <c r="HUB26" s="188"/>
      <c r="HUC26" s="188"/>
      <c r="HUD26" s="188"/>
      <c r="HUE26" s="188"/>
      <c r="HUF26" s="188"/>
      <c r="HUG26" s="188"/>
      <c r="HUH26" s="188"/>
      <c r="HUI26" s="188"/>
      <c r="HUJ26" s="188"/>
      <c r="HUK26" s="188"/>
      <c r="HUL26" s="188"/>
      <c r="HUM26" s="188"/>
      <c r="HUN26" s="188"/>
      <c r="HUO26" s="188"/>
      <c r="HUP26" s="188"/>
      <c r="HUQ26" s="188"/>
      <c r="HUR26" s="188"/>
      <c r="HUS26" s="188"/>
      <c r="HUT26" s="188"/>
      <c r="HUU26" s="188"/>
      <c r="HUV26" s="188"/>
      <c r="HUW26" s="188"/>
      <c r="HUX26" s="188"/>
      <c r="HUY26" s="188"/>
      <c r="HUZ26" s="188"/>
      <c r="HVA26" s="188"/>
      <c r="HVB26" s="188"/>
      <c r="HVC26" s="188"/>
      <c r="HVD26" s="188"/>
      <c r="HVE26" s="188"/>
      <c r="HVF26" s="188"/>
      <c r="HVG26" s="188"/>
      <c r="HVH26" s="188"/>
      <c r="HVI26" s="188"/>
      <c r="HVJ26" s="188"/>
      <c r="HVK26" s="188"/>
      <c r="HVL26" s="188"/>
      <c r="HVM26" s="188"/>
      <c r="HVN26" s="188"/>
      <c r="HVO26" s="188"/>
      <c r="HVP26" s="188"/>
      <c r="HVQ26" s="188"/>
      <c r="HVR26" s="188"/>
      <c r="HVS26" s="188"/>
      <c r="HVT26" s="188"/>
      <c r="HVU26" s="188"/>
      <c r="HVV26" s="188"/>
      <c r="HVW26" s="188"/>
      <c r="HVX26" s="188"/>
      <c r="HVY26" s="188"/>
      <c r="HVZ26" s="188"/>
      <c r="HWA26" s="188"/>
      <c r="HWB26" s="188"/>
      <c r="HWC26" s="188"/>
      <c r="HWD26" s="188"/>
      <c r="HWE26" s="188"/>
      <c r="HWF26" s="188"/>
      <c r="HWG26" s="188"/>
      <c r="HWH26" s="188"/>
      <c r="HWI26" s="188"/>
      <c r="HWJ26" s="188"/>
      <c r="HWK26" s="188"/>
      <c r="HWL26" s="188"/>
      <c r="HWM26" s="188"/>
      <c r="HWN26" s="188"/>
      <c r="HWO26" s="188"/>
      <c r="HWP26" s="188"/>
      <c r="HWQ26" s="188"/>
      <c r="HWR26" s="188"/>
      <c r="HWS26" s="188"/>
      <c r="HWT26" s="188"/>
      <c r="HWU26" s="188"/>
      <c r="HWV26" s="188"/>
      <c r="HWW26" s="188"/>
      <c r="HWX26" s="188"/>
      <c r="HWY26" s="188"/>
      <c r="HWZ26" s="188"/>
      <c r="HXA26" s="188"/>
      <c r="HXB26" s="188"/>
      <c r="HXC26" s="188"/>
      <c r="HXD26" s="188"/>
      <c r="HXE26" s="188"/>
      <c r="HXF26" s="188"/>
      <c r="HXG26" s="188"/>
      <c r="HXH26" s="188"/>
      <c r="HXI26" s="188"/>
      <c r="HXJ26" s="188"/>
      <c r="HXK26" s="188"/>
      <c r="HXL26" s="188"/>
      <c r="HXM26" s="188"/>
      <c r="HXN26" s="188"/>
      <c r="HXO26" s="188"/>
      <c r="HXP26" s="188"/>
      <c r="HXQ26" s="188"/>
      <c r="HXR26" s="188"/>
      <c r="HXS26" s="188"/>
      <c r="HXT26" s="188"/>
      <c r="HXU26" s="188"/>
      <c r="HXV26" s="188"/>
      <c r="HXW26" s="188"/>
      <c r="HXX26" s="188"/>
      <c r="HXY26" s="188"/>
      <c r="HXZ26" s="188"/>
      <c r="HYA26" s="188"/>
      <c r="HYB26" s="188"/>
      <c r="HYC26" s="188"/>
      <c r="HYD26" s="188"/>
      <c r="HYE26" s="188"/>
      <c r="HYF26" s="188"/>
      <c r="HYG26" s="188"/>
      <c r="HYH26" s="188"/>
      <c r="HYI26" s="188"/>
      <c r="HYJ26" s="188"/>
      <c r="HYK26" s="188"/>
      <c r="HYL26" s="188"/>
      <c r="HYM26" s="188"/>
      <c r="HYN26" s="188"/>
      <c r="HYO26" s="188"/>
      <c r="HYP26" s="188"/>
      <c r="HYQ26" s="188"/>
      <c r="HYR26" s="188"/>
      <c r="HYS26" s="188"/>
      <c r="HYT26" s="188"/>
      <c r="HYU26" s="188"/>
      <c r="HYV26" s="188"/>
      <c r="HYW26" s="188"/>
      <c r="HYX26" s="188"/>
      <c r="HYY26" s="188"/>
      <c r="HYZ26" s="188"/>
      <c r="HZA26" s="188"/>
      <c r="HZB26" s="188"/>
      <c r="HZC26" s="188"/>
      <c r="HZD26" s="188"/>
      <c r="HZE26" s="188"/>
      <c r="HZF26" s="188"/>
      <c r="HZG26" s="188"/>
      <c r="HZH26" s="188"/>
      <c r="HZI26" s="188"/>
      <c r="HZJ26" s="188"/>
      <c r="HZK26" s="188"/>
      <c r="HZL26" s="188"/>
      <c r="HZM26" s="188"/>
      <c r="HZN26" s="188"/>
      <c r="HZO26" s="188"/>
      <c r="HZP26" s="188"/>
      <c r="HZQ26" s="188"/>
      <c r="HZR26" s="188"/>
      <c r="HZS26" s="188"/>
      <c r="HZT26" s="188"/>
      <c r="HZU26" s="188"/>
      <c r="HZV26" s="188"/>
      <c r="HZW26" s="188"/>
      <c r="HZX26" s="188"/>
      <c r="HZY26" s="188"/>
      <c r="HZZ26" s="188"/>
      <c r="IAA26" s="188"/>
      <c r="IAB26" s="188"/>
      <c r="IAC26" s="188"/>
      <c r="IAD26" s="188"/>
      <c r="IAE26" s="188"/>
      <c r="IAF26" s="188"/>
      <c r="IAG26" s="188"/>
      <c r="IAH26" s="188"/>
      <c r="IAI26" s="188"/>
      <c r="IAJ26" s="188"/>
      <c r="IAK26" s="188"/>
      <c r="IAL26" s="188"/>
      <c r="IAM26" s="188"/>
      <c r="IAN26" s="188"/>
      <c r="IAO26" s="188"/>
      <c r="IAP26" s="188"/>
      <c r="IAQ26" s="188"/>
      <c r="IAR26" s="188"/>
      <c r="IAS26" s="188"/>
      <c r="IAT26" s="188"/>
      <c r="IAU26" s="188"/>
      <c r="IAV26" s="188"/>
      <c r="IAW26" s="188"/>
      <c r="IAX26" s="188"/>
      <c r="IAY26" s="188"/>
      <c r="IAZ26" s="188"/>
      <c r="IBA26" s="188"/>
      <c r="IBB26" s="188"/>
      <c r="IBC26" s="188"/>
      <c r="IBD26" s="188"/>
      <c r="IBE26" s="188"/>
      <c r="IBF26" s="188"/>
      <c r="IBG26" s="188"/>
      <c r="IBH26" s="188"/>
      <c r="IBI26" s="188"/>
      <c r="IBJ26" s="188"/>
      <c r="IBK26" s="188"/>
      <c r="IBL26" s="188"/>
      <c r="IBM26" s="188"/>
      <c r="IBN26" s="188"/>
      <c r="IBO26" s="188"/>
      <c r="IBP26" s="188"/>
      <c r="IBQ26" s="188"/>
      <c r="IBR26" s="188"/>
      <c r="IBS26" s="188"/>
      <c r="IBT26" s="188"/>
      <c r="IBU26" s="188"/>
      <c r="IBV26" s="188"/>
      <c r="IBW26" s="188"/>
      <c r="IBX26" s="188"/>
      <c r="IBY26" s="188"/>
      <c r="IBZ26" s="188"/>
      <c r="ICA26" s="188"/>
      <c r="ICB26" s="188"/>
      <c r="ICC26" s="188"/>
      <c r="ICD26" s="188"/>
      <c r="ICE26" s="188"/>
      <c r="ICF26" s="188"/>
      <c r="ICG26" s="188"/>
      <c r="ICH26" s="188"/>
      <c r="ICI26" s="188"/>
      <c r="ICJ26" s="188"/>
      <c r="ICK26" s="188"/>
      <c r="ICL26" s="188"/>
      <c r="ICM26" s="188"/>
      <c r="ICN26" s="188"/>
      <c r="ICO26" s="188"/>
      <c r="ICP26" s="188"/>
      <c r="ICQ26" s="188"/>
      <c r="ICR26" s="188"/>
      <c r="ICS26" s="188"/>
      <c r="ICT26" s="188"/>
      <c r="ICU26" s="188"/>
      <c r="ICV26" s="188"/>
      <c r="ICW26" s="188"/>
      <c r="ICX26" s="188"/>
      <c r="ICY26" s="188"/>
      <c r="ICZ26" s="188"/>
      <c r="IDA26" s="188"/>
      <c r="IDB26" s="188"/>
      <c r="IDC26" s="188"/>
      <c r="IDD26" s="188"/>
      <c r="IDE26" s="188"/>
      <c r="IDF26" s="188"/>
      <c r="IDG26" s="188"/>
      <c r="IDH26" s="188"/>
      <c r="IDI26" s="188"/>
      <c r="IDJ26" s="188"/>
      <c r="IDK26" s="188"/>
      <c r="IDL26" s="188"/>
      <c r="IDM26" s="188"/>
      <c r="IDN26" s="188"/>
      <c r="IDO26" s="188"/>
      <c r="IDP26" s="188"/>
      <c r="IDQ26" s="188"/>
      <c r="IDR26" s="188"/>
      <c r="IDS26" s="188"/>
      <c r="IDT26" s="188"/>
      <c r="IDU26" s="188"/>
      <c r="IDV26" s="188"/>
      <c r="IDW26" s="188"/>
      <c r="IDX26" s="188"/>
      <c r="IDY26" s="188"/>
      <c r="IDZ26" s="188"/>
      <c r="IEA26" s="188"/>
      <c r="IEB26" s="188"/>
      <c r="IEC26" s="188"/>
      <c r="IED26" s="188"/>
      <c r="IEE26" s="188"/>
      <c r="IEF26" s="188"/>
      <c r="IEG26" s="188"/>
      <c r="IEH26" s="188"/>
      <c r="IEI26" s="188"/>
      <c r="IEJ26" s="188"/>
      <c r="IEK26" s="188"/>
      <c r="IEL26" s="188"/>
      <c r="IEM26" s="188"/>
      <c r="IEN26" s="188"/>
      <c r="IEO26" s="188"/>
      <c r="IEP26" s="188"/>
      <c r="IEQ26" s="188"/>
      <c r="IER26" s="188"/>
      <c r="IES26" s="188"/>
      <c r="IET26" s="188"/>
      <c r="IEU26" s="188"/>
      <c r="IEV26" s="188"/>
      <c r="IEW26" s="188"/>
      <c r="IEX26" s="188"/>
      <c r="IEY26" s="188"/>
      <c r="IEZ26" s="188"/>
      <c r="IFA26" s="188"/>
      <c r="IFB26" s="188"/>
      <c r="IFC26" s="188"/>
      <c r="IFD26" s="188"/>
      <c r="IFE26" s="188"/>
      <c r="IFF26" s="188"/>
      <c r="IFG26" s="188"/>
      <c r="IFH26" s="188"/>
      <c r="IFI26" s="188"/>
      <c r="IFJ26" s="188"/>
      <c r="IFK26" s="188"/>
      <c r="IFL26" s="188"/>
      <c r="IFM26" s="188"/>
      <c r="IFN26" s="188"/>
      <c r="IFO26" s="188"/>
      <c r="IFP26" s="188"/>
      <c r="IFQ26" s="188"/>
      <c r="IFR26" s="188"/>
      <c r="IFS26" s="188"/>
      <c r="IFT26" s="188"/>
      <c r="IFU26" s="188"/>
      <c r="IFV26" s="188"/>
      <c r="IFW26" s="188"/>
      <c r="IFX26" s="188"/>
      <c r="IFY26" s="188"/>
      <c r="IFZ26" s="188"/>
      <c r="IGA26" s="188"/>
      <c r="IGB26" s="188"/>
      <c r="IGC26" s="188"/>
      <c r="IGD26" s="188"/>
      <c r="IGE26" s="188"/>
      <c r="IGF26" s="188"/>
      <c r="IGG26" s="188"/>
      <c r="IGH26" s="188"/>
      <c r="IGI26" s="188"/>
      <c r="IGJ26" s="188"/>
      <c r="IGK26" s="188"/>
      <c r="IGL26" s="188"/>
      <c r="IGM26" s="188"/>
      <c r="IGN26" s="188"/>
      <c r="IGO26" s="188"/>
      <c r="IGP26" s="188"/>
      <c r="IGQ26" s="188"/>
      <c r="IGR26" s="188"/>
      <c r="IGS26" s="188"/>
      <c r="IGT26" s="188"/>
      <c r="IGU26" s="188"/>
      <c r="IGV26" s="188"/>
      <c r="IGW26" s="188"/>
      <c r="IGX26" s="188"/>
      <c r="IGY26" s="188"/>
      <c r="IGZ26" s="188"/>
      <c r="IHA26" s="188"/>
      <c r="IHB26" s="188"/>
      <c r="IHC26" s="188"/>
      <c r="IHD26" s="188"/>
      <c r="IHE26" s="188"/>
      <c r="IHF26" s="188"/>
      <c r="IHG26" s="188"/>
      <c r="IHH26" s="188"/>
      <c r="IHI26" s="188"/>
      <c r="IHJ26" s="188"/>
      <c r="IHK26" s="188"/>
      <c r="IHL26" s="188"/>
      <c r="IHM26" s="188"/>
      <c r="IHN26" s="188"/>
      <c r="IHO26" s="188"/>
      <c r="IHP26" s="188"/>
      <c r="IHQ26" s="188"/>
      <c r="IHR26" s="188"/>
      <c r="IHS26" s="188"/>
      <c r="IHT26" s="188"/>
      <c r="IHU26" s="188"/>
      <c r="IHV26" s="188"/>
      <c r="IHW26" s="188"/>
      <c r="IHX26" s="188"/>
      <c r="IHY26" s="188"/>
      <c r="IHZ26" s="188"/>
      <c r="IIA26" s="188"/>
      <c r="IIB26" s="188"/>
      <c r="IIC26" s="188"/>
      <c r="IID26" s="188"/>
      <c r="IIE26" s="188"/>
      <c r="IIF26" s="188"/>
      <c r="IIG26" s="188"/>
      <c r="IIH26" s="188"/>
      <c r="III26" s="188"/>
      <c r="IIJ26" s="188"/>
      <c r="IIK26" s="188"/>
      <c r="IIL26" s="188"/>
      <c r="IIM26" s="188"/>
      <c r="IIN26" s="188"/>
      <c r="IIO26" s="188"/>
      <c r="IIP26" s="188"/>
      <c r="IIQ26" s="188"/>
      <c r="IIR26" s="188"/>
      <c r="IIS26" s="188"/>
      <c r="IIT26" s="188"/>
      <c r="IIU26" s="188"/>
      <c r="IIV26" s="188"/>
      <c r="IIW26" s="188"/>
      <c r="IIX26" s="188"/>
      <c r="IIY26" s="188"/>
      <c r="IIZ26" s="188"/>
      <c r="IJA26" s="188"/>
      <c r="IJB26" s="188"/>
      <c r="IJC26" s="188"/>
      <c r="IJD26" s="188"/>
      <c r="IJE26" s="188"/>
      <c r="IJF26" s="188"/>
      <c r="IJG26" s="188"/>
      <c r="IJH26" s="188"/>
      <c r="IJI26" s="188"/>
      <c r="IJJ26" s="188"/>
      <c r="IJK26" s="188"/>
      <c r="IJL26" s="188"/>
      <c r="IJM26" s="188"/>
      <c r="IJN26" s="188"/>
      <c r="IJO26" s="188"/>
      <c r="IJP26" s="188"/>
      <c r="IJQ26" s="188"/>
      <c r="IJR26" s="188"/>
      <c r="IJS26" s="188"/>
      <c r="IJT26" s="188"/>
      <c r="IJU26" s="188"/>
      <c r="IJV26" s="188"/>
      <c r="IJW26" s="188"/>
      <c r="IJX26" s="188"/>
      <c r="IJY26" s="188"/>
      <c r="IJZ26" s="188"/>
      <c r="IKA26" s="188"/>
      <c r="IKB26" s="188"/>
      <c r="IKC26" s="188"/>
      <c r="IKD26" s="188"/>
      <c r="IKE26" s="188"/>
      <c r="IKF26" s="188"/>
      <c r="IKG26" s="188"/>
      <c r="IKH26" s="188"/>
      <c r="IKI26" s="188"/>
      <c r="IKJ26" s="188"/>
      <c r="IKK26" s="188"/>
      <c r="IKL26" s="188"/>
      <c r="IKM26" s="188"/>
      <c r="IKN26" s="188"/>
      <c r="IKO26" s="188"/>
      <c r="IKP26" s="188"/>
      <c r="IKQ26" s="188"/>
      <c r="IKR26" s="188"/>
      <c r="IKS26" s="188"/>
      <c r="IKT26" s="188"/>
      <c r="IKU26" s="188"/>
      <c r="IKV26" s="188"/>
      <c r="IKW26" s="188"/>
      <c r="IKX26" s="188"/>
      <c r="IKY26" s="188"/>
      <c r="IKZ26" s="188"/>
      <c r="ILA26" s="188"/>
      <c r="ILB26" s="188"/>
      <c r="ILC26" s="188"/>
      <c r="ILD26" s="188"/>
      <c r="ILE26" s="188"/>
      <c r="ILF26" s="188"/>
      <c r="ILG26" s="188"/>
      <c r="ILH26" s="188"/>
      <c r="ILI26" s="188"/>
      <c r="ILJ26" s="188"/>
      <c r="ILK26" s="188"/>
      <c r="ILL26" s="188"/>
      <c r="ILM26" s="188"/>
      <c r="ILN26" s="188"/>
      <c r="ILO26" s="188"/>
      <c r="ILP26" s="188"/>
      <c r="ILQ26" s="188"/>
      <c r="ILR26" s="188"/>
      <c r="ILS26" s="188"/>
      <c r="ILT26" s="188"/>
      <c r="ILU26" s="188"/>
      <c r="ILV26" s="188"/>
      <c r="ILW26" s="188"/>
      <c r="ILX26" s="188"/>
      <c r="ILY26" s="188"/>
      <c r="ILZ26" s="188"/>
      <c r="IMA26" s="188"/>
      <c r="IMB26" s="188"/>
      <c r="IMC26" s="188"/>
      <c r="IMD26" s="188"/>
      <c r="IME26" s="188"/>
      <c r="IMF26" s="188"/>
      <c r="IMG26" s="188"/>
      <c r="IMH26" s="188"/>
      <c r="IMI26" s="188"/>
      <c r="IMJ26" s="188"/>
      <c r="IMK26" s="188"/>
      <c r="IML26" s="188"/>
      <c r="IMM26" s="188"/>
      <c r="IMN26" s="188"/>
      <c r="IMO26" s="188"/>
      <c r="IMP26" s="188"/>
      <c r="IMQ26" s="188"/>
      <c r="IMR26" s="188"/>
      <c r="IMS26" s="188"/>
      <c r="IMT26" s="188"/>
      <c r="IMU26" s="188"/>
      <c r="IMV26" s="188"/>
      <c r="IMW26" s="188"/>
      <c r="IMX26" s="188"/>
      <c r="IMY26" s="188"/>
      <c r="IMZ26" s="188"/>
      <c r="INA26" s="188"/>
      <c r="INB26" s="188"/>
      <c r="INC26" s="188"/>
      <c r="IND26" s="188"/>
      <c r="INE26" s="188"/>
      <c r="INF26" s="188"/>
      <c r="ING26" s="188"/>
      <c r="INH26" s="188"/>
      <c r="INI26" s="188"/>
      <c r="INJ26" s="188"/>
      <c r="INK26" s="188"/>
      <c r="INL26" s="188"/>
      <c r="INM26" s="188"/>
      <c r="INN26" s="188"/>
      <c r="INO26" s="188"/>
      <c r="INP26" s="188"/>
      <c r="INQ26" s="188"/>
      <c r="INR26" s="188"/>
      <c r="INS26" s="188"/>
      <c r="INT26" s="188"/>
      <c r="INU26" s="188"/>
      <c r="INV26" s="188"/>
      <c r="INW26" s="188"/>
      <c r="INX26" s="188"/>
      <c r="INY26" s="188"/>
      <c r="INZ26" s="188"/>
      <c r="IOA26" s="188"/>
      <c r="IOB26" s="188"/>
      <c r="IOC26" s="188"/>
      <c r="IOD26" s="188"/>
      <c r="IOE26" s="188"/>
      <c r="IOF26" s="188"/>
      <c r="IOG26" s="188"/>
      <c r="IOH26" s="188"/>
      <c r="IOI26" s="188"/>
      <c r="IOJ26" s="188"/>
      <c r="IOK26" s="188"/>
      <c r="IOL26" s="188"/>
      <c r="IOM26" s="188"/>
      <c r="ION26" s="188"/>
      <c r="IOO26" s="188"/>
      <c r="IOP26" s="188"/>
      <c r="IOQ26" s="188"/>
      <c r="IOR26" s="188"/>
      <c r="IOS26" s="188"/>
      <c r="IOT26" s="188"/>
      <c r="IOU26" s="188"/>
      <c r="IOV26" s="188"/>
      <c r="IOW26" s="188"/>
      <c r="IOX26" s="188"/>
      <c r="IOY26" s="188"/>
      <c r="IOZ26" s="188"/>
      <c r="IPA26" s="188"/>
      <c r="IPB26" s="188"/>
      <c r="IPC26" s="188"/>
      <c r="IPD26" s="188"/>
      <c r="IPE26" s="188"/>
      <c r="IPF26" s="188"/>
      <c r="IPG26" s="188"/>
      <c r="IPH26" s="188"/>
      <c r="IPI26" s="188"/>
      <c r="IPJ26" s="188"/>
      <c r="IPK26" s="188"/>
      <c r="IPL26" s="188"/>
      <c r="IPM26" s="188"/>
      <c r="IPN26" s="188"/>
      <c r="IPO26" s="188"/>
      <c r="IPP26" s="188"/>
      <c r="IPQ26" s="188"/>
      <c r="IPR26" s="188"/>
      <c r="IPS26" s="188"/>
      <c r="IPT26" s="188"/>
      <c r="IPU26" s="188"/>
      <c r="IPV26" s="188"/>
      <c r="IPW26" s="188"/>
      <c r="IPX26" s="188"/>
      <c r="IPY26" s="188"/>
      <c r="IPZ26" s="188"/>
      <c r="IQA26" s="188"/>
      <c r="IQB26" s="188"/>
      <c r="IQC26" s="188"/>
      <c r="IQD26" s="188"/>
      <c r="IQE26" s="188"/>
      <c r="IQF26" s="188"/>
      <c r="IQG26" s="188"/>
      <c r="IQH26" s="188"/>
      <c r="IQI26" s="188"/>
      <c r="IQJ26" s="188"/>
      <c r="IQK26" s="188"/>
      <c r="IQL26" s="188"/>
      <c r="IQM26" s="188"/>
      <c r="IQN26" s="188"/>
      <c r="IQO26" s="188"/>
      <c r="IQP26" s="188"/>
      <c r="IQQ26" s="188"/>
      <c r="IQR26" s="188"/>
      <c r="IQS26" s="188"/>
      <c r="IQT26" s="188"/>
      <c r="IQU26" s="188"/>
      <c r="IQV26" s="188"/>
      <c r="IQW26" s="188"/>
      <c r="IQX26" s="188"/>
      <c r="IQY26" s="188"/>
      <c r="IQZ26" s="188"/>
      <c r="IRA26" s="188"/>
      <c r="IRB26" s="188"/>
      <c r="IRC26" s="188"/>
      <c r="IRD26" s="188"/>
      <c r="IRE26" s="188"/>
      <c r="IRF26" s="188"/>
      <c r="IRG26" s="188"/>
      <c r="IRH26" s="188"/>
      <c r="IRI26" s="188"/>
      <c r="IRJ26" s="188"/>
      <c r="IRK26" s="188"/>
      <c r="IRL26" s="188"/>
      <c r="IRM26" s="188"/>
      <c r="IRN26" s="188"/>
      <c r="IRO26" s="188"/>
      <c r="IRP26" s="188"/>
      <c r="IRQ26" s="188"/>
      <c r="IRR26" s="188"/>
      <c r="IRS26" s="188"/>
      <c r="IRT26" s="188"/>
      <c r="IRU26" s="188"/>
      <c r="IRV26" s="188"/>
      <c r="IRW26" s="188"/>
      <c r="IRX26" s="188"/>
      <c r="IRY26" s="188"/>
      <c r="IRZ26" s="188"/>
      <c r="ISA26" s="188"/>
      <c r="ISB26" s="188"/>
      <c r="ISC26" s="188"/>
      <c r="ISD26" s="188"/>
      <c r="ISE26" s="188"/>
      <c r="ISF26" s="188"/>
      <c r="ISG26" s="188"/>
      <c r="ISH26" s="188"/>
      <c r="ISI26" s="188"/>
      <c r="ISJ26" s="188"/>
      <c r="ISK26" s="188"/>
      <c r="ISL26" s="188"/>
      <c r="ISM26" s="188"/>
      <c r="ISN26" s="188"/>
      <c r="ISO26" s="188"/>
      <c r="ISP26" s="188"/>
      <c r="ISQ26" s="188"/>
      <c r="ISR26" s="188"/>
      <c r="ISS26" s="188"/>
      <c r="IST26" s="188"/>
      <c r="ISU26" s="188"/>
      <c r="ISV26" s="188"/>
      <c r="ISW26" s="188"/>
      <c r="ISX26" s="188"/>
      <c r="ISY26" s="188"/>
      <c r="ISZ26" s="188"/>
      <c r="ITA26" s="188"/>
      <c r="ITB26" s="188"/>
      <c r="ITC26" s="188"/>
      <c r="ITD26" s="188"/>
      <c r="ITE26" s="188"/>
      <c r="ITF26" s="188"/>
      <c r="ITG26" s="188"/>
      <c r="ITH26" s="188"/>
      <c r="ITI26" s="188"/>
      <c r="ITJ26" s="188"/>
      <c r="ITK26" s="188"/>
      <c r="ITL26" s="188"/>
      <c r="ITM26" s="188"/>
      <c r="ITN26" s="188"/>
      <c r="ITO26" s="188"/>
      <c r="ITP26" s="188"/>
      <c r="ITQ26" s="188"/>
      <c r="ITR26" s="188"/>
      <c r="ITS26" s="188"/>
      <c r="ITT26" s="188"/>
      <c r="ITU26" s="188"/>
      <c r="ITV26" s="188"/>
      <c r="ITW26" s="188"/>
      <c r="ITX26" s="188"/>
      <c r="ITY26" s="188"/>
      <c r="ITZ26" s="188"/>
      <c r="IUA26" s="188"/>
      <c r="IUB26" s="188"/>
      <c r="IUC26" s="188"/>
      <c r="IUD26" s="188"/>
      <c r="IUE26" s="188"/>
      <c r="IUF26" s="188"/>
      <c r="IUG26" s="188"/>
      <c r="IUH26" s="188"/>
      <c r="IUI26" s="188"/>
      <c r="IUJ26" s="188"/>
      <c r="IUK26" s="188"/>
      <c r="IUL26" s="188"/>
      <c r="IUM26" s="188"/>
      <c r="IUN26" s="188"/>
      <c r="IUO26" s="188"/>
      <c r="IUP26" s="188"/>
      <c r="IUQ26" s="188"/>
      <c r="IUR26" s="188"/>
      <c r="IUS26" s="188"/>
      <c r="IUT26" s="188"/>
      <c r="IUU26" s="188"/>
      <c r="IUV26" s="188"/>
      <c r="IUW26" s="188"/>
      <c r="IUX26" s="188"/>
      <c r="IUY26" s="188"/>
      <c r="IUZ26" s="188"/>
      <c r="IVA26" s="188"/>
      <c r="IVB26" s="188"/>
      <c r="IVC26" s="188"/>
      <c r="IVD26" s="188"/>
      <c r="IVE26" s="188"/>
      <c r="IVF26" s="188"/>
      <c r="IVG26" s="188"/>
      <c r="IVH26" s="188"/>
      <c r="IVI26" s="188"/>
      <c r="IVJ26" s="188"/>
      <c r="IVK26" s="188"/>
      <c r="IVL26" s="188"/>
      <c r="IVM26" s="188"/>
      <c r="IVN26" s="188"/>
      <c r="IVO26" s="188"/>
      <c r="IVP26" s="188"/>
      <c r="IVQ26" s="188"/>
      <c r="IVR26" s="188"/>
      <c r="IVS26" s="188"/>
      <c r="IVT26" s="188"/>
      <c r="IVU26" s="188"/>
      <c r="IVV26" s="188"/>
      <c r="IVW26" s="188"/>
      <c r="IVX26" s="188"/>
      <c r="IVY26" s="188"/>
      <c r="IVZ26" s="188"/>
      <c r="IWA26" s="188"/>
      <c r="IWB26" s="188"/>
      <c r="IWC26" s="188"/>
      <c r="IWD26" s="188"/>
      <c r="IWE26" s="188"/>
      <c r="IWF26" s="188"/>
      <c r="IWG26" s="188"/>
      <c r="IWH26" s="188"/>
      <c r="IWI26" s="188"/>
      <c r="IWJ26" s="188"/>
      <c r="IWK26" s="188"/>
      <c r="IWL26" s="188"/>
      <c r="IWM26" s="188"/>
      <c r="IWN26" s="188"/>
      <c r="IWO26" s="188"/>
      <c r="IWP26" s="188"/>
      <c r="IWQ26" s="188"/>
      <c r="IWR26" s="188"/>
      <c r="IWS26" s="188"/>
      <c r="IWT26" s="188"/>
      <c r="IWU26" s="188"/>
      <c r="IWV26" s="188"/>
      <c r="IWW26" s="188"/>
      <c r="IWX26" s="188"/>
      <c r="IWY26" s="188"/>
      <c r="IWZ26" s="188"/>
      <c r="IXA26" s="188"/>
      <c r="IXB26" s="188"/>
      <c r="IXC26" s="188"/>
      <c r="IXD26" s="188"/>
      <c r="IXE26" s="188"/>
      <c r="IXF26" s="188"/>
      <c r="IXG26" s="188"/>
      <c r="IXH26" s="188"/>
      <c r="IXI26" s="188"/>
      <c r="IXJ26" s="188"/>
      <c r="IXK26" s="188"/>
      <c r="IXL26" s="188"/>
      <c r="IXM26" s="188"/>
      <c r="IXN26" s="188"/>
      <c r="IXO26" s="188"/>
      <c r="IXP26" s="188"/>
      <c r="IXQ26" s="188"/>
      <c r="IXR26" s="188"/>
      <c r="IXS26" s="188"/>
      <c r="IXT26" s="188"/>
      <c r="IXU26" s="188"/>
      <c r="IXV26" s="188"/>
      <c r="IXW26" s="188"/>
      <c r="IXX26" s="188"/>
      <c r="IXY26" s="188"/>
      <c r="IXZ26" s="188"/>
      <c r="IYA26" s="188"/>
      <c r="IYB26" s="188"/>
      <c r="IYC26" s="188"/>
      <c r="IYD26" s="188"/>
      <c r="IYE26" s="188"/>
      <c r="IYF26" s="188"/>
      <c r="IYG26" s="188"/>
      <c r="IYH26" s="188"/>
      <c r="IYI26" s="188"/>
      <c r="IYJ26" s="188"/>
      <c r="IYK26" s="188"/>
      <c r="IYL26" s="188"/>
      <c r="IYM26" s="188"/>
      <c r="IYN26" s="188"/>
      <c r="IYO26" s="188"/>
      <c r="IYP26" s="188"/>
      <c r="IYQ26" s="188"/>
      <c r="IYR26" s="188"/>
      <c r="IYS26" s="188"/>
      <c r="IYT26" s="188"/>
      <c r="IYU26" s="188"/>
      <c r="IYV26" s="188"/>
      <c r="IYW26" s="188"/>
      <c r="IYX26" s="188"/>
      <c r="IYY26" s="188"/>
      <c r="IYZ26" s="188"/>
      <c r="IZA26" s="188"/>
      <c r="IZB26" s="188"/>
      <c r="IZC26" s="188"/>
      <c r="IZD26" s="188"/>
      <c r="IZE26" s="188"/>
      <c r="IZF26" s="188"/>
      <c r="IZG26" s="188"/>
      <c r="IZH26" s="188"/>
      <c r="IZI26" s="188"/>
      <c r="IZJ26" s="188"/>
      <c r="IZK26" s="188"/>
      <c r="IZL26" s="188"/>
      <c r="IZM26" s="188"/>
      <c r="IZN26" s="188"/>
      <c r="IZO26" s="188"/>
      <c r="IZP26" s="188"/>
      <c r="IZQ26" s="188"/>
      <c r="IZR26" s="188"/>
      <c r="IZS26" s="188"/>
      <c r="IZT26" s="188"/>
      <c r="IZU26" s="188"/>
      <c r="IZV26" s="188"/>
      <c r="IZW26" s="188"/>
      <c r="IZX26" s="188"/>
      <c r="IZY26" s="188"/>
      <c r="IZZ26" s="188"/>
      <c r="JAA26" s="188"/>
      <c r="JAB26" s="188"/>
      <c r="JAC26" s="188"/>
      <c r="JAD26" s="188"/>
      <c r="JAE26" s="188"/>
      <c r="JAF26" s="188"/>
      <c r="JAG26" s="188"/>
      <c r="JAH26" s="188"/>
      <c r="JAI26" s="188"/>
      <c r="JAJ26" s="188"/>
      <c r="JAK26" s="188"/>
      <c r="JAL26" s="188"/>
      <c r="JAM26" s="188"/>
      <c r="JAN26" s="188"/>
      <c r="JAO26" s="188"/>
      <c r="JAP26" s="188"/>
      <c r="JAQ26" s="188"/>
      <c r="JAR26" s="188"/>
      <c r="JAS26" s="188"/>
      <c r="JAT26" s="188"/>
      <c r="JAU26" s="188"/>
      <c r="JAV26" s="188"/>
      <c r="JAW26" s="188"/>
      <c r="JAX26" s="188"/>
      <c r="JAY26" s="188"/>
      <c r="JAZ26" s="188"/>
      <c r="JBA26" s="188"/>
      <c r="JBB26" s="188"/>
      <c r="JBC26" s="188"/>
      <c r="JBD26" s="188"/>
      <c r="JBE26" s="188"/>
      <c r="JBF26" s="188"/>
      <c r="JBG26" s="188"/>
      <c r="JBH26" s="188"/>
      <c r="JBI26" s="188"/>
      <c r="JBJ26" s="188"/>
      <c r="JBK26" s="188"/>
      <c r="JBL26" s="188"/>
      <c r="JBM26" s="188"/>
      <c r="JBN26" s="188"/>
      <c r="JBO26" s="188"/>
      <c r="JBP26" s="188"/>
      <c r="JBQ26" s="188"/>
      <c r="JBR26" s="188"/>
      <c r="JBS26" s="188"/>
      <c r="JBT26" s="188"/>
      <c r="JBU26" s="188"/>
      <c r="JBV26" s="188"/>
      <c r="JBW26" s="188"/>
      <c r="JBX26" s="188"/>
      <c r="JBY26" s="188"/>
      <c r="JBZ26" s="188"/>
      <c r="JCA26" s="188"/>
      <c r="JCB26" s="188"/>
      <c r="JCC26" s="188"/>
      <c r="JCD26" s="188"/>
      <c r="JCE26" s="188"/>
      <c r="JCF26" s="188"/>
      <c r="JCG26" s="188"/>
      <c r="JCH26" s="188"/>
      <c r="JCI26" s="188"/>
      <c r="JCJ26" s="188"/>
      <c r="JCK26" s="188"/>
      <c r="JCL26" s="188"/>
      <c r="JCM26" s="188"/>
      <c r="JCN26" s="188"/>
      <c r="JCO26" s="188"/>
      <c r="JCP26" s="188"/>
      <c r="JCQ26" s="188"/>
      <c r="JCR26" s="188"/>
      <c r="JCS26" s="188"/>
      <c r="JCT26" s="188"/>
      <c r="JCU26" s="188"/>
      <c r="JCV26" s="188"/>
      <c r="JCW26" s="188"/>
      <c r="JCX26" s="188"/>
      <c r="JCY26" s="188"/>
      <c r="JCZ26" s="188"/>
      <c r="JDA26" s="188"/>
      <c r="JDB26" s="188"/>
      <c r="JDC26" s="188"/>
      <c r="JDD26" s="188"/>
      <c r="JDE26" s="188"/>
      <c r="JDF26" s="188"/>
      <c r="JDG26" s="188"/>
      <c r="JDH26" s="188"/>
      <c r="JDI26" s="188"/>
      <c r="JDJ26" s="188"/>
      <c r="JDK26" s="188"/>
      <c r="JDL26" s="188"/>
      <c r="JDM26" s="188"/>
      <c r="JDN26" s="188"/>
      <c r="JDO26" s="188"/>
      <c r="JDP26" s="188"/>
      <c r="JDQ26" s="188"/>
      <c r="JDR26" s="188"/>
      <c r="JDS26" s="188"/>
      <c r="JDT26" s="188"/>
      <c r="JDU26" s="188"/>
      <c r="JDV26" s="188"/>
      <c r="JDW26" s="188"/>
      <c r="JDX26" s="188"/>
      <c r="JDY26" s="188"/>
      <c r="JDZ26" s="188"/>
      <c r="JEA26" s="188"/>
      <c r="JEB26" s="188"/>
      <c r="JEC26" s="188"/>
      <c r="JED26" s="188"/>
      <c r="JEE26" s="188"/>
      <c r="JEF26" s="188"/>
      <c r="JEG26" s="188"/>
      <c r="JEH26" s="188"/>
      <c r="JEI26" s="188"/>
      <c r="JEJ26" s="188"/>
      <c r="JEK26" s="188"/>
      <c r="JEL26" s="188"/>
      <c r="JEM26" s="188"/>
      <c r="JEN26" s="188"/>
      <c r="JEO26" s="188"/>
      <c r="JEP26" s="188"/>
      <c r="JEQ26" s="188"/>
      <c r="JER26" s="188"/>
      <c r="JES26" s="188"/>
      <c r="JET26" s="188"/>
      <c r="JEU26" s="188"/>
      <c r="JEV26" s="188"/>
      <c r="JEW26" s="188"/>
      <c r="JEX26" s="188"/>
      <c r="JEY26" s="188"/>
      <c r="JEZ26" s="188"/>
      <c r="JFA26" s="188"/>
      <c r="JFB26" s="188"/>
      <c r="JFC26" s="188"/>
      <c r="JFD26" s="188"/>
      <c r="JFE26" s="188"/>
      <c r="JFF26" s="188"/>
      <c r="JFG26" s="188"/>
      <c r="JFH26" s="188"/>
      <c r="JFI26" s="188"/>
      <c r="JFJ26" s="188"/>
      <c r="JFK26" s="188"/>
      <c r="JFL26" s="188"/>
      <c r="JFM26" s="188"/>
      <c r="JFN26" s="188"/>
      <c r="JFO26" s="188"/>
      <c r="JFP26" s="188"/>
      <c r="JFQ26" s="188"/>
      <c r="JFR26" s="188"/>
      <c r="JFS26" s="188"/>
      <c r="JFT26" s="188"/>
      <c r="JFU26" s="188"/>
      <c r="JFV26" s="188"/>
      <c r="JFW26" s="188"/>
      <c r="JFX26" s="188"/>
      <c r="JFY26" s="188"/>
      <c r="JFZ26" s="188"/>
      <c r="JGA26" s="188"/>
      <c r="JGB26" s="188"/>
      <c r="JGC26" s="188"/>
      <c r="JGD26" s="188"/>
      <c r="JGE26" s="188"/>
      <c r="JGF26" s="188"/>
      <c r="JGG26" s="188"/>
      <c r="JGH26" s="188"/>
      <c r="JGI26" s="188"/>
      <c r="JGJ26" s="188"/>
      <c r="JGK26" s="188"/>
      <c r="JGL26" s="188"/>
      <c r="JGM26" s="188"/>
      <c r="JGN26" s="188"/>
      <c r="JGO26" s="188"/>
      <c r="JGP26" s="188"/>
      <c r="JGQ26" s="188"/>
      <c r="JGR26" s="188"/>
      <c r="JGS26" s="188"/>
      <c r="JGT26" s="188"/>
      <c r="JGU26" s="188"/>
      <c r="JGV26" s="188"/>
      <c r="JGW26" s="188"/>
      <c r="JGX26" s="188"/>
      <c r="JGY26" s="188"/>
      <c r="JGZ26" s="188"/>
      <c r="JHA26" s="188"/>
      <c r="JHB26" s="188"/>
      <c r="JHC26" s="188"/>
      <c r="JHD26" s="188"/>
      <c r="JHE26" s="188"/>
      <c r="JHF26" s="188"/>
      <c r="JHG26" s="188"/>
      <c r="JHH26" s="188"/>
      <c r="JHI26" s="188"/>
      <c r="JHJ26" s="188"/>
      <c r="JHK26" s="188"/>
      <c r="JHL26" s="188"/>
      <c r="JHM26" s="188"/>
      <c r="JHN26" s="188"/>
      <c r="JHO26" s="188"/>
      <c r="JHP26" s="188"/>
      <c r="JHQ26" s="188"/>
      <c r="JHR26" s="188"/>
      <c r="JHS26" s="188"/>
      <c r="JHT26" s="188"/>
      <c r="JHU26" s="188"/>
      <c r="JHV26" s="188"/>
      <c r="JHW26" s="188"/>
      <c r="JHX26" s="188"/>
      <c r="JHY26" s="188"/>
      <c r="JHZ26" s="188"/>
      <c r="JIA26" s="188"/>
      <c r="JIB26" s="188"/>
      <c r="JIC26" s="188"/>
      <c r="JID26" s="188"/>
      <c r="JIE26" s="188"/>
      <c r="JIF26" s="188"/>
      <c r="JIG26" s="188"/>
      <c r="JIH26" s="188"/>
      <c r="JII26" s="188"/>
      <c r="JIJ26" s="188"/>
      <c r="JIK26" s="188"/>
      <c r="JIL26" s="188"/>
      <c r="JIM26" s="188"/>
      <c r="JIN26" s="188"/>
      <c r="JIO26" s="188"/>
      <c r="JIP26" s="188"/>
      <c r="JIQ26" s="188"/>
      <c r="JIR26" s="188"/>
      <c r="JIS26" s="188"/>
      <c r="JIT26" s="188"/>
      <c r="JIU26" s="188"/>
      <c r="JIV26" s="188"/>
      <c r="JIW26" s="188"/>
      <c r="JIX26" s="188"/>
      <c r="JIY26" s="188"/>
      <c r="JIZ26" s="188"/>
      <c r="JJA26" s="188"/>
      <c r="JJB26" s="188"/>
      <c r="JJC26" s="188"/>
      <c r="JJD26" s="188"/>
      <c r="JJE26" s="188"/>
      <c r="JJF26" s="188"/>
      <c r="JJG26" s="188"/>
      <c r="JJH26" s="188"/>
      <c r="JJI26" s="188"/>
      <c r="JJJ26" s="188"/>
      <c r="JJK26" s="188"/>
      <c r="JJL26" s="188"/>
      <c r="JJM26" s="188"/>
      <c r="JJN26" s="188"/>
      <c r="JJO26" s="188"/>
      <c r="JJP26" s="188"/>
      <c r="JJQ26" s="188"/>
      <c r="JJR26" s="188"/>
      <c r="JJS26" s="188"/>
      <c r="JJT26" s="188"/>
      <c r="JJU26" s="188"/>
      <c r="JJV26" s="188"/>
      <c r="JJW26" s="188"/>
      <c r="JJX26" s="188"/>
      <c r="JJY26" s="188"/>
      <c r="JJZ26" s="188"/>
      <c r="JKA26" s="188"/>
      <c r="JKB26" s="188"/>
      <c r="JKC26" s="188"/>
      <c r="JKD26" s="188"/>
      <c r="JKE26" s="188"/>
      <c r="JKF26" s="188"/>
      <c r="JKG26" s="188"/>
      <c r="JKH26" s="188"/>
      <c r="JKI26" s="188"/>
      <c r="JKJ26" s="188"/>
      <c r="JKK26" s="188"/>
      <c r="JKL26" s="188"/>
      <c r="JKM26" s="188"/>
      <c r="JKN26" s="188"/>
      <c r="JKO26" s="188"/>
      <c r="JKP26" s="188"/>
      <c r="JKQ26" s="188"/>
      <c r="JKR26" s="188"/>
      <c r="JKS26" s="188"/>
      <c r="JKT26" s="188"/>
      <c r="JKU26" s="188"/>
      <c r="JKV26" s="188"/>
      <c r="JKW26" s="188"/>
      <c r="JKX26" s="188"/>
      <c r="JKY26" s="188"/>
      <c r="JKZ26" s="188"/>
      <c r="JLA26" s="188"/>
      <c r="JLB26" s="188"/>
      <c r="JLC26" s="188"/>
      <c r="JLD26" s="188"/>
      <c r="JLE26" s="188"/>
      <c r="JLF26" s="188"/>
      <c r="JLG26" s="188"/>
      <c r="JLH26" s="188"/>
      <c r="JLI26" s="188"/>
      <c r="JLJ26" s="188"/>
      <c r="JLK26" s="188"/>
      <c r="JLL26" s="188"/>
      <c r="JLM26" s="188"/>
      <c r="JLN26" s="188"/>
      <c r="JLO26" s="188"/>
      <c r="JLP26" s="188"/>
      <c r="JLQ26" s="188"/>
      <c r="JLR26" s="188"/>
      <c r="JLS26" s="188"/>
      <c r="JLT26" s="188"/>
      <c r="JLU26" s="188"/>
      <c r="JLV26" s="188"/>
      <c r="JLW26" s="188"/>
      <c r="JLX26" s="188"/>
      <c r="JLY26" s="188"/>
      <c r="JLZ26" s="188"/>
      <c r="JMA26" s="188"/>
      <c r="JMB26" s="188"/>
      <c r="JMC26" s="188"/>
      <c r="JMD26" s="188"/>
      <c r="JME26" s="188"/>
      <c r="JMF26" s="188"/>
      <c r="JMG26" s="188"/>
      <c r="JMH26" s="188"/>
      <c r="JMI26" s="188"/>
      <c r="JMJ26" s="188"/>
      <c r="JMK26" s="188"/>
      <c r="JML26" s="188"/>
      <c r="JMM26" s="188"/>
      <c r="JMN26" s="188"/>
      <c r="JMO26" s="188"/>
      <c r="JMP26" s="188"/>
      <c r="JMQ26" s="188"/>
      <c r="JMR26" s="188"/>
      <c r="JMS26" s="188"/>
      <c r="JMT26" s="188"/>
      <c r="JMU26" s="188"/>
      <c r="JMV26" s="188"/>
      <c r="JMW26" s="188"/>
      <c r="JMX26" s="188"/>
      <c r="JMY26" s="188"/>
      <c r="JMZ26" s="188"/>
      <c r="JNA26" s="188"/>
      <c r="JNB26" s="188"/>
      <c r="JNC26" s="188"/>
      <c r="JND26" s="188"/>
      <c r="JNE26" s="188"/>
      <c r="JNF26" s="188"/>
      <c r="JNG26" s="188"/>
      <c r="JNH26" s="188"/>
      <c r="JNI26" s="188"/>
      <c r="JNJ26" s="188"/>
      <c r="JNK26" s="188"/>
      <c r="JNL26" s="188"/>
      <c r="JNM26" s="188"/>
      <c r="JNN26" s="188"/>
      <c r="JNO26" s="188"/>
      <c r="JNP26" s="188"/>
      <c r="JNQ26" s="188"/>
      <c r="JNR26" s="188"/>
      <c r="JNS26" s="188"/>
      <c r="JNT26" s="188"/>
      <c r="JNU26" s="188"/>
      <c r="JNV26" s="188"/>
      <c r="JNW26" s="188"/>
      <c r="JNX26" s="188"/>
      <c r="JNY26" s="188"/>
      <c r="JNZ26" s="188"/>
      <c r="JOA26" s="188"/>
      <c r="JOB26" s="188"/>
      <c r="JOC26" s="188"/>
      <c r="JOD26" s="188"/>
      <c r="JOE26" s="188"/>
      <c r="JOF26" s="188"/>
      <c r="JOG26" s="188"/>
      <c r="JOH26" s="188"/>
      <c r="JOI26" s="188"/>
      <c r="JOJ26" s="188"/>
      <c r="JOK26" s="188"/>
      <c r="JOL26" s="188"/>
      <c r="JOM26" s="188"/>
      <c r="JON26" s="188"/>
      <c r="JOO26" s="188"/>
      <c r="JOP26" s="188"/>
      <c r="JOQ26" s="188"/>
      <c r="JOR26" s="188"/>
      <c r="JOS26" s="188"/>
      <c r="JOT26" s="188"/>
      <c r="JOU26" s="188"/>
      <c r="JOV26" s="188"/>
      <c r="JOW26" s="188"/>
      <c r="JOX26" s="188"/>
      <c r="JOY26" s="188"/>
      <c r="JOZ26" s="188"/>
      <c r="JPA26" s="188"/>
      <c r="JPB26" s="188"/>
      <c r="JPC26" s="188"/>
      <c r="JPD26" s="188"/>
      <c r="JPE26" s="188"/>
      <c r="JPF26" s="188"/>
      <c r="JPG26" s="188"/>
      <c r="JPH26" s="188"/>
      <c r="JPI26" s="188"/>
      <c r="JPJ26" s="188"/>
      <c r="JPK26" s="188"/>
      <c r="JPL26" s="188"/>
      <c r="JPM26" s="188"/>
      <c r="JPN26" s="188"/>
      <c r="JPO26" s="188"/>
      <c r="JPP26" s="188"/>
      <c r="JPQ26" s="188"/>
      <c r="JPR26" s="188"/>
      <c r="JPS26" s="188"/>
      <c r="JPT26" s="188"/>
      <c r="JPU26" s="188"/>
      <c r="JPV26" s="188"/>
      <c r="JPW26" s="188"/>
      <c r="JPX26" s="188"/>
      <c r="JPY26" s="188"/>
      <c r="JPZ26" s="188"/>
      <c r="JQA26" s="188"/>
      <c r="JQB26" s="188"/>
      <c r="JQC26" s="188"/>
      <c r="JQD26" s="188"/>
      <c r="JQE26" s="188"/>
      <c r="JQF26" s="188"/>
      <c r="JQG26" s="188"/>
      <c r="JQH26" s="188"/>
      <c r="JQI26" s="188"/>
      <c r="JQJ26" s="188"/>
      <c r="JQK26" s="188"/>
      <c r="JQL26" s="188"/>
      <c r="JQM26" s="188"/>
      <c r="JQN26" s="188"/>
      <c r="JQO26" s="188"/>
      <c r="JQP26" s="188"/>
      <c r="JQQ26" s="188"/>
      <c r="JQR26" s="188"/>
      <c r="JQS26" s="188"/>
      <c r="JQT26" s="188"/>
      <c r="JQU26" s="188"/>
      <c r="JQV26" s="188"/>
      <c r="JQW26" s="188"/>
      <c r="JQX26" s="188"/>
      <c r="JQY26" s="188"/>
      <c r="JQZ26" s="188"/>
      <c r="JRA26" s="188"/>
      <c r="JRB26" s="188"/>
      <c r="JRC26" s="188"/>
      <c r="JRD26" s="188"/>
      <c r="JRE26" s="188"/>
      <c r="JRF26" s="188"/>
      <c r="JRG26" s="188"/>
      <c r="JRH26" s="188"/>
      <c r="JRI26" s="188"/>
      <c r="JRJ26" s="188"/>
      <c r="JRK26" s="188"/>
      <c r="JRL26" s="188"/>
      <c r="JRM26" s="188"/>
      <c r="JRN26" s="188"/>
      <c r="JRO26" s="188"/>
      <c r="JRP26" s="188"/>
      <c r="JRQ26" s="188"/>
      <c r="JRR26" s="188"/>
      <c r="JRS26" s="188"/>
      <c r="JRT26" s="188"/>
      <c r="JRU26" s="188"/>
      <c r="JRV26" s="188"/>
      <c r="JRW26" s="188"/>
      <c r="JRX26" s="188"/>
      <c r="JRY26" s="188"/>
      <c r="JRZ26" s="188"/>
      <c r="JSA26" s="188"/>
      <c r="JSB26" s="188"/>
      <c r="JSC26" s="188"/>
      <c r="JSD26" s="188"/>
      <c r="JSE26" s="188"/>
      <c r="JSF26" s="188"/>
      <c r="JSG26" s="188"/>
      <c r="JSH26" s="188"/>
      <c r="JSI26" s="188"/>
      <c r="JSJ26" s="188"/>
      <c r="JSK26" s="188"/>
      <c r="JSL26" s="188"/>
      <c r="JSM26" s="188"/>
      <c r="JSN26" s="188"/>
      <c r="JSO26" s="188"/>
      <c r="JSP26" s="188"/>
      <c r="JSQ26" s="188"/>
      <c r="JSR26" s="188"/>
      <c r="JSS26" s="188"/>
      <c r="JST26" s="188"/>
      <c r="JSU26" s="188"/>
      <c r="JSV26" s="188"/>
      <c r="JSW26" s="188"/>
      <c r="JSX26" s="188"/>
      <c r="JSY26" s="188"/>
      <c r="JSZ26" s="188"/>
      <c r="JTA26" s="188"/>
      <c r="JTB26" s="188"/>
      <c r="JTC26" s="188"/>
      <c r="JTD26" s="188"/>
      <c r="JTE26" s="188"/>
      <c r="JTF26" s="188"/>
      <c r="JTG26" s="188"/>
      <c r="JTH26" s="188"/>
      <c r="JTI26" s="188"/>
      <c r="JTJ26" s="188"/>
      <c r="JTK26" s="188"/>
      <c r="JTL26" s="188"/>
      <c r="JTM26" s="188"/>
      <c r="JTN26" s="188"/>
      <c r="JTO26" s="188"/>
      <c r="JTP26" s="188"/>
      <c r="JTQ26" s="188"/>
      <c r="JTR26" s="188"/>
      <c r="JTS26" s="188"/>
      <c r="JTT26" s="188"/>
      <c r="JTU26" s="188"/>
      <c r="JTV26" s="188"/>
      <c r="JTW26" s="188"/>
      <c r="JTX26" s="188"/>
      <c r="JTY26" s="188"/>
      <c r="JTZ26" s="188"/>
      <c r="JUA26" s="188"/>
      <c r="JUB26" s="188"/>
      <c r="JUC26" s="188"/>
      <c r="JUD26" s="188"/>
      <c r="JUE26" s="188"/>
      <c r="JUF26" s="188"/>
      <c r="JUG26" s="188"/>
      <c r="JUH26" s="188"/>
      <c r="JUI26" s="188"/>
      <c r="JUJ26" s="188"/>
      <c r="JUK26" s="188"/>
      <c r="JUL26" s="188"/>
      <c r="JUM26" s="188"/>
      <c r="JUN26" s="188"/>
      <c r="JUO26" s="188"/>
      <c r="JUP26" s="188"/>
      <c r="JUQ26" s="188"/>
      <c r="JUR26" s="188"/>
      <c r="JUS26" s="188"/>
      <c r="JUT26" s="188"/>
      <c r="JUU26" s="188"/>
      <c r="JUV26" s="188"/>
      <c r="JUW26" s="188"/>
      <c r="JUX26" s="188"/>
      <c r="JUY26" s="188"/>
      <c r="JUZ26" s="188"/>
      <c r="JVA26" s="188"/>
      <c r="JVB26" s="188"/>
      <c r="JVC26" s="188"/>
      <c r="JVD26" s="188"/>
      <c r="JVE26" s="188"/>
      <c r="JVF26" s="188"/>
      <c r="JVG26" s="188"/>
      <c r="JVH26" s="188"/>
      <c r="JVI26" s="188"/>
      <c r="JVJ26" s="188"/>
      <c r="JVK26" s="188"/>
      <c r="JVL26" s="188"/>
      <c r="JVM26" s="188"/>
      <c r="JVN26" s="188"/>
      <c r="JVO26" s="188"/>
      <c r="JVP26" s="188"/>
      <c r="JVQ26" s="188"/>
      <c r="JVR26" s="188"/>
      <c r="JVS26" s="188"/>
      <c r="JVT26" s="188"/>
      <c r="JVU26" s="188"/>
      <c r="JVV26" s="188"/>
      <c r="JVW26" s="188"/>
      <c r="JVX26" s="188"/>
      <c r="JVY26" s="188"/>
      <c r="JVZ26" s="188"/>
      <c r="JWA26" s="188"/>
      <c r="JWB26" s="188"/>
      <c r="JWC26" s="188"/>
      <c r="JWD26" s="188"/>
      <c r="JWE26" s="188"/>
      <c r="JWF26" s="188"/>
      <c r="JWG26" s="188"/>
      <c r="JWH26" s="188"/>
      <c r="JWI26" s="188"/>
      <c r="JWJ26" s="188"/>
      <c r="JWK26" s="188"/>
      <c r="JWL26" s="188"/>
      <c r="JWM26" s="188"/>
      <c r="JWN26" s="188"/>
      <c r="JWO26" s="188"/>
      <c r="JWP26" s="188"/>
      <c r="JWQ26" s="188"/>
      <c r="JWR26" s="188"/>
      <c r="JWS26" s="188"/>
      <c r="JWT26" s="188"/>
      <c r="JWU26" s="188"/>
      <c r="JWV26" s="188"/>
      <c r="JWW26" s="188"/>
      <c r="JWX26" s="188"/>
      <c r="JWY26" s="188"/>
      <c r="JWZ26" s="188"/>
      <c r="JXA26" s="188"/>
      <c r="JXB26" s="188"/>
      <c r="JXC26" s="188"/>
      <c r="JXD26" s="188"/>
      <c r="JXE26" s="188"/>
      <c r="JXF26" s="188"/>
      <c r="JXG26" s="188"/>
      <c r="JXH26" s="188"/>
      <c r="JXI26" s="188"/>
      <c r="JXJ26" s="188"/>
      <c r="JXK26" s="188"/>
      <c r="JXL26" s="188"/>
      <c r="JXM26" s="188"/>
      <c r="JXN26" s="188"/>
      <c r="JXO26" s="188"/>
      <c r="JXP26" s="188"/>
      <c r="JXQ26" s="188"/>
      <c r="JXR26" s="188"/>
      <c r="JXS26" s="188"/>
      <c r="JXT26" s="188"/>
      <c r="JXU26" s="188"/>
      <c r="JXV26" s="188"/>
      <c r="JXW26" s="188"/>
      <c r="JXX26" s="188"/>
      <c r="JXY26" s="188"/>
      <c r="JXZ26" s="188"/>
      <c r="JYA26" s="188"/>
      <c r="JYB26" s="188"/>
      <c r="JYC26" s="188"/>
      <c r="JYD26" s="188"/>
      <c r="JYE26" s="188"/>
      <c r="JYF26" s="188"/>
      <c r="JYG26" s="188"/>
      <c r="JYH26" s="188"/>
      <c r="JYI26" s="188"/>
      <c r="JYJ26" s="188"/>
      <c r="JYK26" s="188"/>
      <c r="JYL26" s="188"/>
      <c r="JYM26" s="188"/>
      <c r="JYN26" s="188"/>
      <c r="JYO26" s="188"/>
      <c r="JYP26" s="188"/>
      <c r="JYQ26" s="188"/>
      <c r="JYR26" s="188"/>
      <c r="JYS26" s="188"/>
      <c r="JYT26" s="188"/>
      <c r="JYU26" s="188"/>
      <c r="JYV26" s="188"/>
      <c r="JYW26" s="188"/>
      <c r="JYX26" s="188"/>
      <c r="JYY26" s="188"/>
      <c r="JYZ26" s="188"/>
      <c r="JZA26" s="188"/>
      <c r="JZB26" s="188"/>
      <c r="JZC26" s="188"/>
      <c r="JZD26" s="188"/>
      <c r="JZE26" s="188"/>
      <c r="JZF26" s="188"/>
      <c r="JZG26" s="188"/>
      <c r="JZH26" s="188"/>
      <c r="JZI26" s="188"/>
      <c r="JZJ26" s="188"/>
      <c r="JZK26" s="188"/>
      <c r="JZL26" s="188"/>
      <c r="JZM26" s="188"/>
      <c r="JZN26" s="188"/>
      <c r="JZO26" s="188"/>
      <c r="JZP26" s="188"/>
      <c r="JZQ26" s="188"/>
      <c r="JZR26" s="188"/>
      <c r="JZS26" s="188"/>
      <c r="JZT26" s="188"/>
      <c r="JZU26" s="188"/>
      <c r="JZV26" s="188"/>
      <c r="JZW26" s="188"/>
      <c r="JZX26" s="188"/>
      <c r="JZY26" s="188"/>
      <c r="JZZ26" s="188"/>
      <c r="KAA26" s="188"/>
      <c r="KAB26" s="188"/>
      <c r="KAC26" s="188"/>
      <c r="KAD26" s="188"/>
      <c r="KAE26" s="188"/>
      <c r="KAF26" s="188"/>
      <c r="KAG26" s="188"/>
      <c r="KAH26" s="188"/>
      <c r="KAI26" s="188"/>
      <c r="KAJ26" s="188"/>
      <c r="KAK26" s="188"/>
      <c r="KAL26" s="188"/>
      <c r="KAM26" s="188"/>
      <c r="KAN26" s="188"/>
      <c r="KAO26" s="188"/>
      <c r="KAP26" s="188"/>
      <c r="KAQ26" s="188"/>
      <c r="KAR26" s="188"/>
      <c r="KAS26" s="188"/>
      <c r="KAT26" s="188"/>
      <c r="KAU26" s="188"/>
      <c r="KAV26" s="188"/>
      <c r="KAW26" s="188"/>
      <c r="KAX26" s="188"/>
      <c r="KAY26" s="188"/>
      <c r="KAZ26" s="188"/>
      <c r="KBA26" s="188"/>
      <c r="KBB26" s="188"/>
      <c r="KBC26" s="188"/>
      <c r="KBD26" s="188"/>
      <c r="KBE26" s="188"/>
      <c r="KBF26" s="188"/>
      <c r="KBG26" s="188"/>
      <c r="KBH26" s="188"/>
      <c r="KBI26" s="188"/>
      <c r="KBJ26" s="188"/>
      <c r="KBK26" s="188"/>
      <c r="KBL26" s="188"/>
      <c r="KBM26" s="188"/>
      <c r="KBN26" s="188"/>
      <c r="KBO26" s="188"/>
      <c r="KBP26" s="188"/>
      <c r="KBQ26" s="188"/>
      <c r="KBR26" s="188"/>
      <c r="KBS26" s="188"/>
      <c r="KBT26" s="188"/>
      <c r="KBU26" s="188"/>
      <c r="KBV26" s="188"/>
      <c r="KBW26" s="188"/>
      <c r="KBX26" s="188"/>
      <c r="KBY26" s="188"/>
      <c r="KBZ26" s="188"/>
      <c r="KCA26" s="188"/>
      <c r="KCB26" s="188"/>
      <c r="KCC26" s="188"/>
      <c r="KCD26" s="188"/>
      <c r="KCE26" s="188"/>
      <c r="KCF26" s="188"/>
      <c r="KCG26" s="188"/>
      <c r="KCH26" s="188"/>
      <c r="KCI26" s="188"/>
      <c r="KCJ26" s="188"/>
      <c r="KCK26" s="188"/>
      <c r="KCL26" s="188"/>
      <c r="KCM26" s="188"/>
      <c r="KCN26" s="188"/>
      <c r="KCO26" s="188"/>
      <c r="KCP26" s="188"/>
      <c r="KCQ26" s="188"/>
      <c r="KCR26" s="188"/>
      <c r="KCS26" s="188"/>
      <c r="KCT26" s="188"/>
      <c r="KCU26" s="188"/>
      <c r="KCV26" s="188"/>
      <c r="KCW26" s="188"/>
      <c r="KCX26" s="188"/>
      <c r="KCY26" s="188"/>
      <c r="KCZ26" s="188"/>
      <c r="KDA26" s="188"/>
      <c r="KDB26" s="188"/>
      <c r="KDC26" s="188"/>
      <c r="KDD26" s="188"/>
      <c r="KDE26" s="188"/>
      <c r="KDF26" s="188"/>
      <c r="KDG26" s="188"/>
      <c r="KDH26" s="188"/>
      <c r="KDI26" s="188"/>
      <c r="KDJ26" s="188"/>
      <c r="KDK26" s="188"/>
      <c r="KDL26" s="188"/>
      <c r="KDM26" s="188"/>
      <c r="KDN26" s="188"/>
      <c r="KDO26" s="188"/>
      <c r="KDP26" s="188"/>
      <c r="KDQ26" s="188"/>
      <c r="KDR26" s="188"/>
      <c r="KDS26" s="188"/>
      <c r="KDT26" s="188"/>
      <c r="KDU26" s="188"/>
      <c r="KDV26" s="188"/>
      <c r="KDW26" s="188"/>
      <c r="KDX26" s="188"/>
      <c r="KDY26" s="188"/>
      <c r="KDZ26" s="188"/>
      <c r="KEA26" s="188"/>
      <c r="KEB26" s="188"/>
      <c r="KEC26" s="188"/>
      <c r="KED26" s="188"/>
      <c r="KEE26" s="188"/>
      <c r="KEF26" s="188"/>
      <c r="KEG26" s="188"/>
      <c r="KEH26" s="188"/>
      <c r="KEI26" s="188"/>
      <c r="KEJ26" s="188"/>
      <c r="KEK26" s="188"/>
      <c r="KEL26" s="188"/>
      <c r="KEM26" s="188"/>
      <c r="KEN26" s="188"/>
      <c r="KEO26" s="188"/>
      <c r="KEP26" s="188"/>
      <c r="KEQ26" s="188"/>
      <c r="KER26" s="188"/>
      <c r="KES26" s="188"/>
      <c r="KET26" s="188"/>
      <c r="KEU26" s="188"/>
      <c r="KEV26" s="188"/>
      <c r="KEW26" s="188"/>
      <c r="KEX26" s="188"/>
      <c r="KEY26" s="188"/>
      <c r="KEZ26" s="188"/>
      <c r="KFA26" s="188"/>
      <c r="KFB26" s="188"/>
      <c r="KFC26" s="188"/>
      <c r="KFD26" s="188"/>
      <c r="KFE26" s="188"/>
      <c r="KFF26" s="188"/>
      <c r="KFG26" s="188"/>
      <c r="KFH26" s="188"/>
      <c r="KFI26" s="188"/>
      <c r="KFJ26" s="188"/>
      <c r="KFK26" s="188"/>
      <c r="KFL26" s="188"/>
      <c r="KFM26" s="188"/>
      <c r="KFN26" s="188"/>
      <c r="KFO26" s="188"/>
      <c r="KFP26" s="188"/>
      <c r="KFQ26" s="188"/>
      <c r="KFR26" s="188"/>
      <c r="KFS26" s="188"/>
      <c r="KFT26" s="188"/>
      <c r="KFU26" s="188"/>
      <c r="KFV26" s="188"/>
      <c r="KFW26" s="188"/>
      <c r="KFX26" s="188"/>
      <c r="KFY26" s="188"/>
      <c r="KFZ26" s="188"/>
      <c r="KGA26" s="188"/>
      <c r="KGB26" s="188"/>
      <c r="KGC26" s="188"/>
      <c r="KGD26" s="188"/>
      <c r="KGE26" s="188"/>
      <c r="KGF26" s="188"/>
      <c r="KGG26" s="188"/>
      <c r="KGH26" s="188"/>
      <c r="KGI26" s="188"/>
      <c r="KGJ26" s="188"/>
      <c r="KGK26" s="188"/>
      <c r="KGL26" s="188"/>
      <c r="KGM26" s="188"/>
      <c r="KGN26" s="188"/>
      <c r="KGO26" s="188"/>
      <c r="KGP26" s="188"/>
      <c r="KGQ26" s="188"/>
      <c r="KGR26" s="188"/>
      <c r="KGS26" s="188"/>
      <c r="KGT26" s="188"/>
      <c r="KGU26" s="188"/>
      <c r="KGV26" s="188"/>
      <c r="KGW26" s="188"/>
      <c r="KGX26" s="188"/>
      <c r="KGY26" s="188"/>
      <c r="KGZ26" s="188"/>
      <c r="KHA26" s="188"/>
      <c r="KHB26" s="188"/>
      <c r="KHC26" s="188"/>
      <c r="KHD26" s="188"/>
      <c r="KHE26" s="188"/>
      <c r="KHF26" s="188"/>
      <c r="KHG26" s="188"/>
      <c r="KHH26" s="188"/>
      <c r="KHI26" s="188"/>
      <c r="KHJ26" s="188"/>
      <c r="KHK26" s="188"/>
      <c r="KHL26" s="188"/>
      <c r="KHM26" s="188"/>
      <c r="KHN26" s="188"/>
      <c r="KHO26" s="188"/>
      <c r="KHP26" s="188"/>
      <c r="KHQ26" s="188"/>
      <c r="KHR26" s="188"/>
      <c r="KHS26" s="188"/>
      <c r="KHT26" s="188"/>
      <c r="KHU26" s="188"/>
      <c r="KHV26" s="188"/>
      <c r="KHW26" s="188"/>
      <c r="KHX26" s="188"/>
      <c r="KHY26" s="188"/>
      <c r="KHZ26" s="188"/>
      <c r="KIA26" s="188"/>
      <c r="KIB26" s="188"/>
      <c r="KIC26" s="188"/>
      <c r="KID26" s="188"/>
      <c r="KIE26" s="188"/>
      <c r="KIF26" s="188"/>
      <c r="KIG26" s="188"/>
      <c r="KIH26" s="188"/>
      <c r="KII26" s="188"/>
      <c r="KIJ26" s="188"/>
      <c r="KIK26" s="188"/>
      <c r="KIL26" s="188"/>
      <c r="KIM26" s="188"/>
      <c r="KIN26" s="188"/>
      <c r="KIO26" s="188"/>
      <c r="KIP26" s="188"/>
      <c r="KIQ26" s="188"/>
      <c r="KIR26" s="188"/>
      <c r="KIS26" s="188"/>
      <c r="KIT26" s="188"/>
      <c r="KIU26" s="188"/>
      <c r="KIV26" s="188"/>
      <c r="KIW26" s="188"/>
      <c r="KIX26" s="188"/>
      <c r="KIY26" s="188"/>
      <c r="KIZ26" s="188"/>
      <c r="KJA26" s="188"/>
      <c r="KJB26" s="188"/>
      <c r="KJC26" s="188"/>
      <c r="KJD26" s="188"/>
      <c r="KJE26" s="188"/>
      <c r="KJF26" s="188"/>
      <c r="KJG26" s="188"/>
      <c r="KJH26" s="188"/>
      <c r="KJI26" s="188"/>
      <c r="KJJ26" s="188"/>
      <c r="KJK26" s="188"/>
      <c r="KJL26" s="188"/>
      <c r="KJM26" s="188"/>
      <c r="KJN26" s="188"/>
      <c r="KJO26" s="188"/>
      <c r="KJP26" s="188"/>
      <c r="KJQ26" s="188"/>
      <c r="KJR26" s="188"/>
      <c r="KJS26" s="188"/>
      <c r="KJT26" s="188"/>
      <c r="KJU26" s="188"/>
      <c r="KJV26" s="188"/>
      <c r="KJW26" s="188"/>
      <c r="KJX26" s="188"/>
      <c r="KJY26" s="188"/>
      <c r="KJZ26" s="188"/>
      <c r="KKA26" s="188"/>
      <c r="KKB26" s="188"/>
      <c r="KKC26" s="188"/>
      <c r="KKD26" s="188"/>
      <c r="KKE26" s="188"/>
      <c r="KKF26" s="188"/>
      <c r="KKG26" s="188"/>
      <c r="KKH26" s="188"/>
      <c r="KKI26" s="188"/>
      <c r="KKJ26" s="188"/>
      <c r="KKK26" s="188"/>
      <c r="KKL26" s="188"/>
      <c r="KKM26" s="188"/>
      <c r="KKN26" s="188"/>
      <c r="KKO26" s="188"/>
      <c r="KKP26" s="188"/>
      <c r="KKQ26" s="188"/>
      <c r="KKR26" s="188"/>
      <c r="KKS26" s="188"/>
      <c r="KKT26" s="188"/>
      <c r="KKU26" s="188"/>
      <c r="KKV26" s="188"/>
      <c r="KKW26" s="188"/>
      <c r="KKX26" s="188"/>
      <c r="KKY26" s="188"/>
      <c r="KKZ26" s="188"/>
      <c r="KLA26" s="188"/>
      <c r="KLB26" s="188"/>
      <c r="KLC26" s="188"/>
      <c r="KLD26" s="188"/>
      <c r="KLE26" s="188"/>
      <c r="KLF26" s="188"/>
      <c r="KLG26" s="188"/>
      <c r="KLH26" s="188"/>
      <c r="KLI26" s="188"/>
      <c r="KLJ26" s="188"/>
      <c r="KLK26" s="188"/>
      <c r="KLL26" s="188"/>
      <c r="KLM26" s="188"/>
      <c r="KLN26" s="188"/>
      <c r="KLO26" s="188"/>
      <c r="KLP26" s="188"/>
      <c r="KLQ26" s="188"/>
      <c r="KLR26" s="188"/>
      <c r="KLS26" s="188"/>
      <c r="KLT26" s="188"/>
      <c r="KLU26" s="188"/>
      <c r="KLV26" s="188"/>
      <c r="KLW26" s="188"/>
      <c r="KLX26" s="188"/>
      <c r="KLY26" s="188"/>
      <c r="KLZ26" s="188"/>
      <c r="KMA26" s="188"/>
      <c r="KMB26" s="188"/>
      <c r="KMC26" s="188"/>
      <c r="KMD26" s="188"/>
      <c r="KME26" s="188"/>
      <c r="KMF26" s="188"/>
      <c r="KMG26" s="188"/>
      <c r="KMH26" s="188"/>
      <c r="KMI26" s="188"/>
      <c r="KMJ26" s="188"/>
      <c r="KMK26" s="188"/>
      <c r="KML26" s="188"/>
      <c r="KMM26" s="188"/>
      <c r="KMN26" s="188"/>
      <c r="KMO26" s="188"/>
      <c r="KMP26" s="188"/>
      <c r="KMQ26" s="188"/>
      <c r="KMR26" s="188"/>
      <c r="KMS26" s="188"/>
      <c r="KMT26" s="188"/>
      <c r="KMU26" s="188"/>
      <c r="KMV26" s="188"/>
      <c r="KMW26" s="188"/>
      <c r="KMX26" s="188"/>
      <c r="KMY26" s="188"/>
      <c r="KMZ26" s="188"/>
      <c r="KNA26" s="188"/>
      <c r="KNB26" s="188"/>
      <c r="KNC26" s="188"/>
      <c r="KND26" s="188"/>
      <c r="KNE26" s="188"/>
      <c r="KNF26" s="188"/>
      <c r="KNG26" s="188"/>
      <c r="KNH26" s="188"/>
      <c r="KNI26" s="188"/>
      <c r="KNJ26" s="188"/>
      <c r="KNK26" s="188"/>
      <c r="KNL26" s="188"/>
      <c r="KNM26" s="188"/>
      <c r="KNN26" s="188"/>
      <c r="KNO26" s="188"/>
      <c r="KNP26" s="188"/>
      <c r="KNQ26" s="188"/>
      <c r="KNR26" s="188"/>
      <c r="KNS26" s="188"/>
      <c r="KNT26" s="188"/>
      <c r="KNU26" s="188"/>
      <c r="KNV26" s="188"/>
      <c r="KNW26" s="188"/>
      <c r="KNX26" s="188"/>
      <c r="KNY26" s="188"/>
      <c r="KNZ26" s="188"/>
      <c r="KOA26" s="188"/>
      <c r="KOB26" s="188"/>
      <c r="KOC26" s="188"/>
      <c r="KOD26" s="188"/>
      <c r="KOE26" s="188"/>
      <c r="KOF26" s="188"/>
      <c r="KOG26" s="188"/>
      <c r="KOH26" s="188"/>
      <c r="KOI26" s="188"/>
      <c r="KOJ26" s="188"/>
      <c r="KOK26" s="188"/>
      <c r="KOL26" s="188"/>
      <c r="KOM26" s="188"/>
      <c r="KON26" s="188"/>
      <c r="KOO26" s="188"/>
      <c r="KOP26" s="188"/>
      <c r="KOQ26" s="188"/>
      <c r="KOR26" s="188"/>
      <c r="KOS26" s="188"/>
      <c r="KOT26" s="188"/>
      <c r="KOU26" s="188"/>
      <c r="KOV26" s="188"/>
      <c r="KOW26" s="188"/>
      <c r="KOX26" s="188"/>
      <c r="KOY26" s="188"/>
      <c r="KOZ26" s="188"/>
      <c r="KPA26" s="188"/>
      <c r="KPB26" s="188"/>
      <c r="KPC26" s="188"/>
      <c r="KPD26" s="188"/>
      <c r="KPE26" s="188"/>
      <c r="KPF26" s="188"/>
      <c r="KPG26" s="188"/>
      <c r="KPH26" s="188"/>
      <c r="KPI26" s="188"/>
      <c r="KPJ26" s="188"/>
      <c r="KPK26" s="188"/>
      <c r="KPL26" s="188"/>
      <c r="KPM26" s="188"/>
      <c r="KPN26" s="188"/>
      <c r="KPO26" s="188"/>
      <c r="KPP26" s="188"/>
      <c r="KPQ26" s="188"/>
      <c r="KPR26" s="188"/>
      <c r="KPS26" s="188"/>
      <c r="KPT26" s="188"/>
      <c r="KPU26" s="188"/>
      <c r="KPV26" s="188"/>
      <c r="KPW26" s="188"/>
      <c r="KPX26" s="188"/>
      <c r="KPY26" s="188"/>
      <c r="KPZ26" s="188"/>
      <c r="KQA26" s="188"/>
      <c r="KQB26" s="188"/>
      <c r="KQC26" s="188"/>
      <c r="KQD26" s="188"/>
      <c r="KQE26" s="188"/>
      <c r="KQF26" s="188"/>
      <c r="KQG26" s="188"/>
      <c r="KQH26" s="188"/>
      <c r="KQI26" s="188"/>
      <c r="KQJ26" s="188"/>
      <c r="KQK26" s="188"/>
      <c r="KQL26" s="188"/>
      <c r="KQM26" s="188"/>
      <c r="KQN26" s="188"/>
      <c r="KQO26" s="188"/>
      <c r="KQP26" s="188"/>
      <c r="KQQ26" s="188"/>
      <c r="KQR26" s="188"/>
      <c r="KQS26" s="188"/>
      <c r="KQT26" s="188"/>
      <c r="KQU26" s="188"/>
      <c r="KQV26" s="188"/>
      <c r="KQW26" s="188"/>
      <c r="KQX26" s="188"/>
      <c r="KQY26" s="188"/>
      <c r="KQZ26" s="188"/>
      <c r="KRA26" s="188"/>
      <c r="KRB26" s="188"/>
      <c r="KRC26" s="188"/>
      <c r="KRD26" s="188"/>
      <c r="KRE26" s="188"/>
      <c r="KRF26" s="188"/>
      <c r="KRG26" s="188"/>
      <c r="KRH26" s="188"/>
      <c r="KRI26" s="188"/>
      <c r="KRJ26" s="188"/>
      <c r="KRK26" s="188"/>
      <c r="KRL26" s="188"/>
      <c r="KRM26" s="188"/>
      <c r="KRN26" s="188"/>
      <c r="KRO26" s="188"/>
      <c r="KRP26" s="188"/>
      <c r="KRQ26" s="188"/>
      <c r="KRR26" s="188"/>
      <c r="KRS26" s="188"/>
      <c r="KRT26" s="188"/>
      <c r="KRU26" s="188"/>
      <c r="KRV26" s="188"/>
      <c r="KRW26" s="188"/>
      <c r="KRX26" s="188"/>
      <c r="KRY26" s="188"/>
      <c r="KRZ26" s="188"/>
      <c r="KSA26" s="188"/>
      <c r="KSB26" s="188"/>
      <c r="KSC26" s="188"/>
      <c r="KSD26" s="188"/>
      <c r="KSE26" s="188"/>
      <c r="KSF26" s="188"/>
      <c r="KSG26" s="188"/>
      <c r="KSH26" s="188"/>
      <c r="KSI26" s="188"/>
      <c r="KSJ26" s="188"/>
      <c r="KSK26" s="188"/>
      <c r="KSL26" s="188"/>
      <c r="KSM26" s="188"/>
      <c r="KSN26" s="188"/>
      <c r="KSO26" s="188"/>
      <c r="KSP26" s="188"/>
      <c r="KSQ26" s="188"/>
      <c r="KSR26" s="188"/>
      <c r="KSS26" s="188"/>
      <c r="KST26" s="188"/>
      <c r="KSU26" s="188"/>
      <c r="KSV26" s="188"/>
      <c r="KSW26" s="188"/>
      <c r="KSX26" s="188"/>
      <c r="KSY26" s="188"/>
      <c r="KSZ26" s="188"/>
      <c r="KTA26" s="188"/>
      <c r="KTB26" s="188"/>
      <c r="KTC26" s="188"/>
      <c r="KTD26" s="188"/>
      <c r="KTE26" s="188"/>
      <c r="KTF26" s="188"/>
      <c r="KTG26" s="188"/>
      <c r="KTH26" s="188"/>
      <c r="KTI26" s="188"/>
      <c r="KTJ26" s="188"/>
      <c r="KTK26" s="188"/>
      <c r="KTL26" s="188"/>
      <c r="KTM26" s="188"/>
      <c r="KTN26" s="188"/>
      <c r="KTO26" s="188"/>
      <c r="KTP26" s="188"/>
      <c r="KTQ26" s="188"/>
      <c r="KTR26" s="188"/>
      <c r="KTS26" s="188"/>
      <c r="KTT26" s="188"/>
      <c r="KTU26" s="188"/>
      <c r="KTV26" s="188"/>
      <c r="KTW26" s="188"/>
      <c r="KTX26" s="188"/>
      <c r="KTY26" s="188"/>
      <c r="KTZ26" s="188"/>
      <c r="KUA26" s="188"/>
      <c r="KUB26" s="188"/>
      <c r="KUC26" s="188"/>
      <c r="KUD26" s="188"/>
      <c r="KUE26" s="188"/>
      <c r="KUF26" s="188"/>
      <c r="KUG26" s="188"/>
      <c r="KUH26" s="188"/>
      <c r="KUI26" s="188"/>
      <c r="KUJ26" s="188"/>
      <c r="KUK26" s="188"/>
      <c r="KUL26" s="188"/>
      <c r="KUM26" s="188"/>
      <c r="KUN26" s="188"/>
      <c r="KUO26" s="188"/>
      <c r="KUP26" s="188"/>
      <c r="KUQ26" s="188"/>
      <c r="KUR26" s="188"/>
      <c r="KUS26" s="188"/>
      <c r="KUT26" s="188"/>
      <c r="KUU26" s="188"/>
      <c r="KUV26" s="188"/>
      <c r="KUW26" s="188"/>
      <c r="KUX26" s="188"/>
      <c r="KUY26" s="188"/>
      <c r="KUZ26" s="188"/>
      <c r="KVA26" s="188"/>
      <c r="KVB26" s="188"/>
      <c r="KVC26" s="188"/>
      <c r="KVD26" s="188"/>
      <c r="KVE26" s="188"/>
      <c r="KVF26" s="188"/>
      <c r="KVG26" s="188"/>
      <c r="KVH26" s="188"/>
      <c r="KVI26" s="188"/>
      <c r="KVJ26" s="188"/>
      <c r="KVK26" s="188"/>
      <c r="KVL26" s="188"/>
      <c r="KVM26" s="188"/>
      <c r="KVN26" s="188"/>
      <c r="KVO26" s="188"/>
      <c r="KVP26" s="188"/>
      <c r="KVQ26" s="188"/>
      <c r="KVR26" s="188"/>
      <c r="KVS26" s="188"/>
      <c r="KVT26" s="188"/>
      <c r="KVU26" s="188"/>
      <c r="KVV26" s="188"/>
      <c r="KVW26" s="188"/>
      <c r="KVX26" s="188"/>
      <c r="KVY26" s="188"/>
      <c r="KVZ26" s="188"/>
      <c r="KWA26" s="188"/>
      <c r="KWB26" s="188"/>
      <c r="KWC26" s="188"/>
      <c r="KWD26" s="188"/>
      <c r="KWE26" s="188"/>
      <c r="KWF26" s="188"/>
      <c r="KWG26" s="188"/>
      <c r="KWH26" s="188"/>
      <c r="KWI26" s="188"/>
      <c r="KWJ26" s="188"/>
      <c r="KWK26" s="188"/>
      <c r="KWL26" s="188"/>
      <c r="KWM26" s="188"/>
      <c r="KWN26" s="188"/>
      <c r="KWO26" s="188"/>
      <c r="KWP26" s="188"/>
      <c r="KWQ26" s="188"/>
      <c r="KWR26" s="188"/>
      <c r="KWS26" s="188"/>
      <c r="KWT26" s="188"/>
      <c r="KWU26" s="188"/>
      <c r="KWV26" s="188"/>
      <c r="KWW26" s="188"/>
      <c r="KWX26" s="188"/>
      <c r="KWY26" s="188"/>
      <c r="KWZ26" s="188"/>
      <c r="KXA26" s="188"/>
      <c r="KXB26" s="188"/>
      <c r="KXC26" s="188"/>
      <c r="KXD26" s="188"/>
      <c r="KXE26" s="188"/>
      <c r="KXF26" s="188"/>
      <c r="KXG26" s="188"/>
      <c r="KXH26" s="188"/>
      <c r="KXI26" s="188"/>
      <c r="KXJ26" s="188"/>
      <c r="KXK26" s="188"/>
      <c r="KXL26" s="188"/>
      <c r="KXM26" s="188"/>
      <c r="KXN26" s="188"/>
      <c r="KXO26" s="188"/>
      <c r="KXP26" s="188"/>
      <c r="KXQ26" s="188"/>
      <c r="KXR26" s="188"/>
      <c r="KXS26" s="188"/>
      <c r="KXT26" s="188"/>
      <c r="KXU26" s="188"/>
      <c r="KXV26" s="188"/>
      <c r="KXW26" s="188"/>
      <c r="KXX26" s="188"/>
      <c r="KXY26" s="188"/>
      <c r="KXZ26" s="188"/>
      <c r="KYA26" s="188"/>
      <c r="KYB26" s="188"/>
      <c r="KYC26" s="188"/>
      <c r="KYD26" s="188"/>
      <c r="KYE26" s="188"/>
      <c r="KYF26" s="188"/>
      <c r="KYG26" s="188"/>
      <c r="KYH26" s="188"/>
      <c r="KYI26" s="188"/>
      <c r="KYJ26" s="188"/>
      <c r="KYK26" s="188"/>
      <c r="KYL26" s="188"/>
      <c r="KYM26" s="188"/>
      <c r="KYN26" s="188"/>
      <c r="KYO26" s="188"/>
      <c r="KYP26" s="188"/>
      <c r="KYQ26" s="188"/>
      <c r="KYR26" s="188"/>
      <c r="KYS26" s="188"/>
      <c r="KYT26" s="188"/>
      <c r="KYU26" s="188"/>
      <c r="KYV26" s="188"/>
      <c r="KYW26" s="188"/>
      <c r="KYX26" s="188"/>
      <c r="KYY26" s="188"/>
      <c r="KYZ26" s="188"/>
      <c r="KZA26" s="188"/>
      <c r="KZB26" s="188"/>
      <c r="KZC26" s="188"/>
      <c r="KZD26" s="188"/>
      <c r="KZE26" s="188"/>
      <c r="KZF26" s="188"/>
      <c r="KZG26" s="188"/>
      <c r="KZH26" s="188"/>
      <c r="KZI26" s="188"/>
      <c r="KZJ26" s="188"/>
      <c r="KZK26" s="188"/>
      <c r="KZL26" s="188"/>
      <c r="KZM26" s="188"/>
      <c r="KZN26" s="188"/>
      <c r="KZO26" s="188"/>
      <c r="KZP26" s="188"/>
      <c r="KZQ26" s="188"/>
      <c r="KZR26" s="188"/>
      <c r="KZS26" s="188"/>
      <c r="KZT26" s="188"/>
      <c r="KZU26" s="188"/>
      <c r="KZV26" s="188"/>
      <c r="KZW26" s="188"/>
      <c r="KZX26" s="188"/>
      <c r="KZY26" s="188"/>
      <c r="KZZ26" s="188"/>
      <c r="LAA26" s="188"/>
      <c r="LAB26" s="188"/>
      <c r="LAC26" s="188"/>
      <c r="LAD26" s="188"/>
      <c r="LAE26" s="188"/>
      <c r="LAF26" s="188"/>
      <c r="LAG26" s="188"/>
      <c r="LAH26" s="188"/>
      <c r="LAI26" s="188"/>
      <c r="LAJ26" s="188"/>
      <c r="LAK26" s="188"/>
      <c r="LAL26" s="188"/>
      <c r="LAM26" s="188"/>
      <c r="LAN26" s="188"/>
      <c r="LAO26" s="188"/>
      <c r="LAP26" s="188"/>
      <c r="LAQ26" s="188"/>
      <c r="LAR26" s="188"/>
      <c r="LAS26" s="188"/>
      <c r="LAT26" s="188"/>
      <c r="LAU26" s="188"/>
      <c r="LAV26" s="188"/>
      <c r="LAW26" s="188"/>
      <c r="LAX26" s="188"/>
      <c r="LAY26" s="188"/>
      <c r="LAZ26" s="188"/>
      <c r="LBA26" s="188"/>
      <c r="LBB26" s="188"/>
      <c r="LBC26" s="188"/>
      <c r="LBD26" s="188"/>
      <c r="LBE26" s="188"/>
      <c r="LBF26" s="188"/>
      <c r="LBG26" s="188"/>
      <c r="LBH26" s="188"/>
      <c r="LBI26" s="188"/>
      <c r="LBJ26" s="188"/>
      <c r="LBK26" s="188"/>
      <c r="LBL26" s="188"/>
      <c r="LBM26" s="188"/>
      <c r="LBN26" s="188"/>
      <c r="LBO26" s="188"/>
      <c r="LBP26" s="188"/>
      <c r="LBQ26" s="188"/>
      <c r="LBR26" s="188"/>
      <c r="LBS26" s="188"/>
      <c r="LBT26" s="188"/>
      <c r="LBU26" s="188"/>
      <c r="LBV26" s="188"/>
      <c r="LBW26" s="188"/>
      <c r="LBX26" s="188"/>
      <c r="LBY26" s="188"/>
      <c r="LBZ26" s="188"/>
      <c r="LCA26" s="188"/>
      <c r="LCB26" s="188"/>
      <c r="LCC26" s="188"/>
      <c r="LCD26" s="188"/>
      <c r="LCE26" s="188"/>
      <c r="LCF26" s="188"/>
      <c r="LCG26" s="188"/>
      <c r="LCH26" s="188"/>
      <c r="LCI26" s="188"/>
      <c r="LCJ26" s="188"/>
      <c r="LCK26" s="188"/>
      <c r="LCL26" s="188"/>
      <c r="LCM26" s="188"/>
      <c r="LCN26" s="188"/>
      <c r="LCO26" s="188"/>
      <c r="LCP26" s="188"/>
      <c r="LCQ26" s="188"/>
      <c r="LCR26" s="188"/>
      <c r="LCS26" s="188"/>
      <c r="LCT26" s="188"/>
      <c r="LCU26" s="188"/>
      <c r="LCV26" s="188"/>
      <c r="LCW26" s="188"/>
      <c r="LCX26" s="188"/>
      <c r="LCY26" s="188"/>
      <c r="LCZ26" s="188"/>
      <c r="LDA26" s="188"/>
      <c r="LDB26" s="188"/>
      <c r="LDC26" s="188"/>
      <c r="LDD26" s="188"/>
      <c r="LDE26" s="188"/>
      <c r="LDF26" s="188"/>
      <c r="LDG26" s="188"/>
      <c r="LDH26" s="188"/>
      <c r="LDI26" s="188"/>
      <c r="LDJ26" s="188"/>
      <c r="LDK26" s="188"/>
      <c r="LDL26" s="188"/>
      <c r="LDM26" s="188"/>
      <c r="LDN26" s="188"/>
      <c r="LDO26" s="188"/>
      <c r="LDP26" s="188"/>
      <c r="LDQ26" s="188"/>
      <c r="LDR26" s="188"/>
      <c r="LDS26" s="188"/>
      <c r="LDT26" s="188"/>
      <c r="LDU26" s="188"/>
      <c r="LDV26" s="188"/>
      <c r="LDW26" s="188"/>
      <c r="LDX26" s="188"/>
      <c r="LDY26" s="188"/>
      <c r="LDZ26" s="188"/>
      <c r="LEA26" s="188"/>
      <c r="LEB26" s="188"/>
      <c r="LEC26" s="188"/>
      <c r="LED26" s="188"/>
      <c r="LEE26" s="188"/>
      <c r="LEF26" s="188"/>
      <c r="LEG26" s="188"/>
      <c r="LEH26" s="188"/>
      <c r="LEI26" s="188"/>
      <c r="LEJ26" s="188"/>
      <c r="LEK26" s="188"/>
      <c r="LEL26" s="188"/>
      <c r="LEM26" s="188"/>
      <c r="LEN26" s="188"/>
      <c r="LEO26" s="188"/>
      <c r="LEP26" s="188"/>
      <c r="LEQ26" s="188"/>
      <c r="LER26" s="188"/>
      <c r="LES26" s="188"/>
      <c r="LET26" s="188"/>
      <c r="LEU26" s="188"/>
      <c r="LEV26" s="188"/>
      <c r="LEW26" s="188"/>
      <c r="LEX26" s="188"/>
      <c r="LEY26" s="188"/>
      <c r="LEZ26" s="188"/>
      <c r="LFA26" s="188"/>
      <c r="LFB26" s="188"/>
      <c r="LFC26" s="188"/>
      <c r="LFD26" s="188"/>
      <c r="LFE26" s="188"/>
      <c r="LFF26" s="188"/>
      <c r="LFG26" s="188"/>
      <c r="LFH26" s="188"/>
      <c r="LFI26" s="188"/>
      <c r="LFJ26" s="188"/>
      <c r="LFK26" s="188"/>
      <c r="LFL26" s="188"/>
      <c r="LFM26" s="188"/>
      <c r="LFN26" s="188"/>
      <c r="LFO26" s="188"/>
      <c r="LFP26" s="188"/>
      <c r="LFQ26" s="188"/>
      <c r="LFR26" s="188"/>
      <c r="LFS26" s="188"/>
      <c r="LFT26" s="188"/>
      <c r="LFU26" s="188"/>
      <c r="LFV26" s="188"/>
      <c r="LFW26" s="188"/>
      <c r="LFX26" s="188"/>
      <c r="LFY26" s="188"/>
      <c r="LFZ26" s="188"/>
      <c r="LGA26" s="188"/>
      <c r="LGB26" s="188"/>
      <c r="LGC26" s="188"/>
      <c r="LGD26" s="188"/>
      <c r="LGE26" s="188"/>
      <c r="LGF26" s="188"/>
      <c r="LGG26" s="188"/>
      <c r="LGH26" s="188"/>
      <c r="LGI26" s="188"/>
      <c r="LGJ26" s="188"/>
      <c r="LGK26" s="188"/>
      <c r="LGL26" s="188"/>
      <c r="LGM26" s="188"/>
      <c r="LGN26" s="188"/>
      <c r="LGO26" s="188"/>
      <c r="LGP26" s="188"/>
      <c r="LGQ26" s="188"/>
      <c r="LGR26" s="188"/>
      <c r="LGS26" s="188"/>
      <c r="LGT26" s="188"/>
      <c r="LGU26" s="188"/>
      <c r="LGV26" s="188"/>
      <c r="LGW26" s="188"/>
      <c r="LGX26" s="188"/>
      <c r="LGY26" s="188"/>
      <c r="LGZ26" s="188"/>
      <c r="LHA26" s="188"/>
      <c r="LHB26" s="188"/>
      <c r="LHC26" s="188"/>
      <c r="LHD26" s="188"/>
      <c r="LHE26" s="188"/>
      <c r="LHF26" s="188"/>
      <c r="LHG26" s="188"/>
      <c r="LHH26" s="188"/>
      <c r="LHI26" s="188"/>
      <c r="LHJ26" s="188"/>
      <c r="LHK26" s="188"/>
      <c r="LHL26" s="188"/>
      <c r="LHM26" s="188"/>
      <c r="LHN26" s="188"/>
      <c r="LHO26" s="188"/>
      <c r="LHP26" s="188"/>
      <c r="LHQ26" s="188"/>
      <c r="LHR26" s="188"/>
      <c r="LHS26" s="188"/>
      <c r="LHT26" s="188"/>
      <c r="LHU26" s="188"/>
      <c r="LHV26" s="188"/>
      <c r="LHW26" s="188"/>
      <c r="LHX26" s="188"/>
      <c r="LHY26" s="188"/>
      <c r="LHZ26" s="188"/>
      <c r="LIA26" s="188"/>
      <c r="LIB26" s="188"/>
      <c r="LIC26" s="188"/>
      <c r="LID26" s="188"/>
      <c r="LIE26" s="188"/>
      <c r="LIF26" s="188"/>
      <c r="LIG26" s="188"/>
      <c r="LIH26" s="188"/>
      <c r="LII26" s="188"/>
      <c r="LIJ26" s="188"/>
      <c r="LIK26" s="188"/>
      <c r="LIL26" s="188"/>
      <c r="LIM26" s="188"/>
      <c r="LIN26" s="188"/>
      <c r="LIO26" s="188"/>
      <c r="LIP26" s="188"/>
      <c r="LIQ26" s="188"/>
      <c r="LIR26" s="188"/>
      <c r="LIS26" s="188"/>
      <c r="LIT26" s="188"/>
      <c r="LIU26" s="188"/>
      <c r="LIV26" s="188"/>
      <c r="LIW26" s="188"/>
      <c r="LIX26" s="188"/>
      <c r="LIY26" s="188"/>
      <c r="LIZ26" s="188"/>
      <c r="LJA26" s="188"/>
      <c r="LJB26" s="188"/>
      <c r="LJC26" s="188"/>
      <c r="LJD26" s="188"/>
      <c r="LJE26" s="188"/>
      <c r="LJF26" s="188"/>
      <c r="LJG26" s="188"/>
      <c r="LJH26" s="188"/>
      <c r="LJI26" s="188"/>
      <c r="LJJ26" s="188"/>
      <c r="LJK26" s="188"/>
      <c r="LJL26" s="188"/>
      <c r="LJM26" s="188"/>
      <c r="LJN26" s="188"/>
      <c r="LJO26" s="188"/>
      <c r="LJP26" s="188"/>
      <c r="LJQ26" s="188"/>
      <c r="LJR26" s="188"/>
      <c r="LJS26" s="188"/>
      <c r="LJT26" s="188"/>
      <c r="LJU26" s="188"/>
      <c r="LJV26" s="188"/>
      <c r="LJW26" s="188"/>
      <c r="LJX26" s="188"/>
      <c r="LJY26" s="188"/>
      <c r="LJZ26" s="188"/>
      <c r="LKA26" s="188"/>
      <c r="LKB26" s="188"/>
      <c r="LKC26" s="188"/>
      <c r="LKD26" s="188"/>
      <c r="LKE26" s="188"/>
      <c r="LKF26" s="188"/>
      <c r="LKG26" s="188"/>
      <c r="LKH26" s="188"/>
      <c r="LKI26" s="188"/>
      <c r="LKJ26" s="188"/>
      <c r="LKK26" s="188"/>
      <c r="LKL26" s="188"/>
      <c r="LKM26" s="188"/>
      <c r="LKN26" s="188"/>
      <c r="LKO26" s="188"/>
      <c r="LKP26" s="188"/>
      <c r="LKQ26" s="188"/>
      <c r="LKR26" s="188"/>
      <c r="LKS26" s="188"/>
      <c r="LKT26" s="188"/>
      <c r="LKU26" s="188"/>
      <c r="LKV26" s="188"/>
      <c r="LKW26" s="188"/>
      <c r="LKX26" s="188"/>
      <c r="LKY26" s="188"/>
      <c r="LKZ26" s="188"/>
      <c r="LLA26" s="188"/>
      <c r="LLB26" s="188"/>
      <c r="LLC26" s="188"/>
      <c r="LLD26" s="188"/>
      <c r="LLE26" s="188"/>
      <c r="LLF26" s="188"/>
      <c r="LLG26" s="188"/>
      <c r="LLH26" s="188"/>
      <c r="LLI26" s="188"/>
      <c r="LLJ26" s="188"/>
      <c r="LLK26" s="188"/>
      <c r="LLL26" s="188"/>
      <c r="LLM26" s="188"/>
      <c r="LLN26" s="188"/>
      <c r="LLO26" s="188"/>
      <c r="LLP26" s="188"/>
      <c r="LLQ26" s="188"/>
      <c r="LLR26" s="188"/>
      <c r="LLS26" s="188"/>
      <c r="LLT26" s="188"/>
      <c r="LLU26" s="188"/>
      <c r="LLV26" s="188"/>
      <c r="LLW26" s="188"/>
      <c r="LLX26" s="188"/>
      <c r="LLY26" s="188"/>
      <c r="LLZ26" s="188"/>
      <c r="LMA26" s="188"/>
      <c r="LMB26" s="188"/>
      <c r="LMC26" s="188"/>
      <c r="LMD26" s="188"/>
      <c r="LME26" s="188"/>
      <c r="LMF26" s="188"/>
      <c r="LMG26" s="188"/>
      <c r="LMH26" s="188"/>
      <c r="LMI26" s="188"/>
      <c r="LMJ26" s="188"/>
      <c r="LMK26" s="188"/>
      <c r="LML26" s="188"/>
      <c r="LMM26" s="188"/>
      <c r="LMN26" s="188"/>
      <c r="LMO26" s="188"/>
      <c r="LMP26" s="188"/>
      <c r="LMQ26" s="188"/>
      <c r="LMR26" s="188"/>
      <c r="LMS26" s="188"/>
      <c r="LMT26" s="188"/>
      <c r="LMU26" s="188"/>
      <c r="LMV26" s="188"/>
      <c r="LMW26" s="188"/>
      <c r="LMX26" s="188"/>
      <c r="LMY26" s="188"/>
      <c r="LMZ26" s="188"/>
      <c r="LNA26" s="188"/>
      <c r="LNB26" s="188"/>
      <c r="LNC26" s="188"/>
      <c r="LND26" s="188"/>
      <c r="LNE26" s="188"/>
      <c r="LNF26" s="188"/>
      <c r="LNG26" s="188"/>
      <c r="LNH26" s="188"/>
      <c r="LNI26" s="188"/>
      <c r="LNJ26" s="188"/>
      <c r="LNK26" s="188"/>
      <c r="LNL26" s="188"/>
      <c r="LNM26" s="188"/>
      <c r="LNN26" s="188"/>
      <c r="LNO26" s="188"/>
      <c r="LNP26" s="188"/>
      <c r="LNQ26" s="188"/>
      <c r="LNR26" s="188"/>
      <c r="LNS26" s="188"/>
      <c r="LNT26" s="188"/>
      <c r="LNU26" s="188"/>
      <c r="LNV26" s="188"/>
      <c r="LNW26" s="188"/>
      <c r="LNX26" s="188"/>
      <c r="LNY26" s="188"/>
      <c r="LNZ26" s="188"/>
      <c r="LOA26" s="188"/>
      <c r="LOB26" s="188"/>
      <c r="LOC26" s="188"/>
      <c r="LOD26" s="188"/>
      <c r="LOE26" s="188"/>
      <c r="LOF26" s="188"/>
      <c r="LOG26" s="188"/>
      <c r="LOH26" s="188"/>
      <c r="LOI26" s="188"/>
      <c r="LOJ26" s="188"/>
      <c r="LOK26" s="188"/>
      <c r="LOL26" s="188"/>
      <c r="LOM26" s="188"/>
      <c r="LON26" s="188"/>
      <c r="LOO26" s="188"/>
      <c r="LOP26" s="188"/>
      <c r="LOQ26" s="188"/>
      <c r="LOR26" s="188"/>
      <c r="LOS26" s="188"/>
      <c r="LOT26" s="188"/>
      <c r="LOU26" s="188"/>
      <c r="LOV26" s="188"/>
      <c r="LOW26" s="188"/>
      <c r="LOX26" s="188"/>
      <c r="LOY26" s="188"/>
      <c r="LOZ26" s="188"/>
      <c r="LPA26" s="188"/>
      <c r="LPB26" s="188"/>
      <c r="LPC26" s="188"/>
      <c r="LPD26" s="188"/>
      <c r="LPE26" s="188"/>
      <c r="LPF26" s="188"/>
      <c r="LPG26" s="188"/>
      <c r="LPH26" s="188"/>
      <c r="LPI26" s="188"/>
      <c r="LPJ26" s="188"/>
      <c r="LPK26" s="188"/>
      <c r="LPL26" s="188"/>
      <c r="LPM26" s="188"/>
      <c r="LPN26" s="188"/>
      <c r="LPO26" s="188"/>
      <c r="LPP26" s="188"/>
      <c r="LPQ26" s="188"/>
      <c r="LPR26" s="188"/>
      <c r="LPS26" s="188"/>
      <c r="LPT26" s="188"/>
      <c r="LPU26" s="188"/>
      <c r="LPV26" s="188"/>
      <c r="LPW26" s="188"/>
      <c r="LPX26" s="188"/>
      <c r="LPY26" s="188"/>
      <c r="LPZ26" s="188"/>
      <c r="LQA26" s="188"/>
      <c r="LQB26" s="188"/>
      <c r="LQC26" s="188"/>
      <c r="LQD26" s="188"/>
      <c r="LQE26" s="188"/>
      <c r="LQF26" s="188"/>
      <c r="LQG26" s="188"/>
      <c r="LQH26" s="188"/>
      <c r="LQI26" s="188"/>
      <c r="LQJ26" s="188"/>
      <c r="LQK26" s="188"/>
      <c r="LQL26" s="188"/>
      <c r="LQM26" s="188"/>
      <c r="LQN26" s="188"/>
      <c r="LQO26" s="188"/>
      <c r="LQP26" s="188"/>
      <c r="LQQ26" s="188"/>
      <c r="LQR26" s="188"/>
      <c r="LQS26" s="188"/>
      <c r="LQT26" s="188"/>
      <c r="LQU26" s="188"/>
      <c r="LQV26" s="188"/>
      <c r="LQW26" s="188"/>
      <c r="LQX26" s="188"/>
      <c r="LQY26" s="188"/>
      <c r="LQZ26" s="188"/>
      <c r="LRA26" s="188"/>
      <c r="LRB26" s="188"/>
      <c r="LRC26" s="188"/>
      <c r="LRD26" s="188"/>
      <c r="LRE26" s="188"/>
      <c r="LRF26" s="188"/>
      <c r="LRG26" s="188"/>
      <c r="LRH26" s="188"/>
      <c r="LRI26" s="188"/>
      <c r="LRJ26" s="188"/>
      <c r="LRK26" s="188"/>
      <c r="LRL26" s="188"/>
      <c r="LRM26" s="188"/>
      <c r="LRN26" s="188"/>
      <c r="LRO26" s="188"/>
      <c r="LRP26" s="188"/>
      <c r="LRQ26" s="188"/>
      <c r="LRR26" s="188"/>
      <c r="LRS26" s="188"/>
      <c r="LRT26" s="188"/>
      <c r="LRU26" s="188"/>
      <c r="LRV26" s="188"/>
      <c r="LRW26" s="188"/>
      <c r="LRX26" s="188"/>
      <c r="LRY26" s="188"/>
      <c r="LRZ26" s="188"/>
      <c r="LSA26" s="188"/>
      <c r="LSB26" s="188"/>
      <c r="LSC26" s="188"/>
      <c r="LSD26" s="188"/>
      <c r="LSE26" s="188"/>
      <c r="LSF26" s="188"/>
      <c r="LSG26" s="188"/>
      <c r="LSH26" s="188"/>
      <c r="LSI26" s="188"/>
      <c r="LSJ26" s="188"/>
      <c r="LSK26" s="188"/>
      <c r="LSL26" s="188"/>
      <c r="LSM26" s="188"/>
      <c r="LSN26" s="188"/>
      <c r="LSO26" s="188"/>
      <c r="LSP26" s="188"/>
      <c r="LSQ26" s="188"/>
      <c r="LSR26" s="188"/>
      <c r="LSS26" s="188"/>
      <c r="LST26" s="188"/>
      <c r="LSU26" s="188"/>
      <c r="LSV26" s="188"/>
      <c r="LSW26" s="188"/>
      <c r="LSX26" s="188"/>
      <c r="LSY26" s="188"/>
      <c r="LSZ26" s="188"/>
      <c r="LTA26" s="188"/>
      <c r="LTB26" s="188"/>
      <c r="LTC26" s="188"/>
      <c r="LTD26" s="188"/>
      <c r="LTE26" s="188"/>
      <c r="LTF26" s="188"/>
      <c r="LTG26" s="188"/>
      <c r="LTH26" s="188"/>
      <c r="LTI26" s="188"/>
      <c r="LTJ26" s="188"/>
      <c r="LTK26" s="188"/>
      <c r="LTL26" s="188"/>
      <c r="LTM26" s="188"/>
      <c r="LTN26" s="188"/>
      <c r="LTO26" s="188"/>
      <c r="LTP26" s="188"/>
      <c r="LTQ26" s="188"/>
      <c r="LTR26" s="188"/>
      <c r="LTS26" s="188"/>
      <c r="LTT26" s="188"/>
      <c r="LTU26" s="188"/>
      <c r="LTV26" s="188"/>
      <c r="LTW26" s="188"/>
      <c r="LTX26" s="188"/>
      <c r="LTY26" s="188"/>
      <c r="LTZ26" s="188"/>
      <c r="LUA26" s="188"/>
      <c r="LUB26" s="188"/>
      <c r="LUC26" s="188"/>
      <c r="LUD26" s="188"/>
      <c r="LUE26" s="188"/>
      <c r="LUF26" s="188"/>
      <c r="LUG26" s="188"/>
      <c r="LUH26" s="188"/>
      <c r="LUI26" s="188"/>
      <c r="LUJ26" s="188"/>
      <c r="LUK26" s="188"/>
      <c r="LUL26" s="188"/>
      <c r="LUM26" s="188"/>
      <c r="LUN26" s="188"/>
      <c r="LUO26" s="188"/>
      <c r="LUP26" s="188"/>
      <c r="LUQ26" s="188"/>
      <c r="LUR26" s="188"/>
      <c r="LUS26" s="188"/>
      <c r="LUT26" s="188"/>
      <c r="LUU26" s="188"/>
      <c r="LUV26" s="188"/>
      <c r="LUW26" s="188"/>
      <c r="LUX26" s="188"/>
      <c r="LUY26" s="188"/>
      <c r="LUZ26" s="188"/>
      <c r="LVA26" s="188"/>
      <c r="LVB26" s="188"/>
      <c r="LVC26" s="188"/>
      <c r="LVD26" s="188"/>
      <c r="LVE26" s="188"/>
      <c r="LVF26" s="188"/>
      <c r="LVG26" s="188"/>
      <c r="LVH26" s="188"/>
      <c r="LVI26" s="188"/>
      <c r="LVJ26" s="188"/>
      <c r="LVK26" s="188"/>
      <c r="LVL26" s="188"/>
      <c r="LVM26" s="188"/>
      <c r="LVN26" s="188"/>
      <c r="LVO26" s="188"/>
      <c r="LVP26" s="188"/>
      <c r="LVQ26" s="188"/>
      <c r="LVR26" s="188"/>
      <c r="LVS26" s="188"/>
      <c r="LVT26" s="188"/>
      <c r="LVU26" s="188"/>
      <c r="LVV26" s="188"/>
      <c r="LVW26" s="188"/>
      <c r="LVX26" s="188"/>
      <c r="LVY26" s="188"/>
      <c r="LVZ26" s="188"/>
      <c r="LWA26" s="188"/>
      <c r="LWB26" s="188"/>
      <c r="LWC26" s="188"/>
      <c r="LWD26" s="188"/>
      <c r="LWE26" s="188"/>
      <c r="LWF26" s="188"/>
      <c r="LWG26" s="188"/>
      <c r="LWH26" s="188"/>
      <c r="LWI26" s="188"/>
      <c r="LWJ26" s="188"/>
      <c r="LWK26" s="188"/>
      <c r="LWL26" s="188"/>
      <c r="LWM26" s="188"/>
      <c r="LWN26" s="188"/>
      <c r="LWO26" s="188"/>
      <c r="LWP26" s="188"/>
      <c r="LWQ26" s="188"/>
      <c r="LWR26" s="188"/>
      <c r="LWS26" s="188"/>
      <c r="LWT26" s="188"/>
      <c r="LWU26" s="188"/>
      <c r="LWV26" s="188"/>
      <c r="LWW26" s="188"/>
      <c r="LWX26" s="188"/>
      <c r="LWY26" s="188"/>
      <c r="LWZ26" s="188"/>
      <c r="LXA26" s="188"/>
      <c r="LXB26" s="188"/>
      <c r="LXC26" s="188"/>
      <c r="LXD26" s="188"/>
      <c r="LXE26" s="188"/>
      <c r="LXF26" s="188"/>
      <c r="LXG26" s="188"/>
      <c r="LXH26" s="188"/>
      <c r="LXI26" s="188"/>
      <c r="LXJ26" s="188"/>
      <c r="LXK26" s="188"/>
      <c r="LXL26" s="188"/>
      <c r="LXM26" s="188"/>
      <c r="LXN26" s="188"/>
      <c r="LXO26" s="188"/>
      <c r="LXP26" s="188"/>
      <c r="LXQ26" s="188"/>
      <c r="LXR26" s="188"/>
      <c r="LXS26" s="188"/>
      <c r="LXT26" s="188"/>
      <c r="LXU26" s="188"/>
      <c r="LXV26" s="188"/>
      <c r="LXW26" s="188"/>
      <c r="LXX26" s="188"/>
      <c r="LXY26" s="188"/>
      <c r="LXZ26" s="188"/>
      <c r="LYA26" s="188"/>
      <c r="LYB26" s="188"/>
      <c r="LYC26" s="188"/>
      <c r="LYD26" s="188"/>
      <c r="LYE26" s="188"/>
      <c r="LYF26" s="188"/>
      <c r="LYG26" s="188"/>
      <c r="LYH26" s="188"/>
      <c r="LYI26" s="188"/>
      <c r="LYJ26" s="188"/>
      <c r="LYK26" s="188"/>
      <c r="LYL26" s="188"/>
      <c r="LYM26" s="188"/>
      <c r="LYN26" s="188"/>
      <c r="LYO26" s="188"/>
      <c r="LYP26" s="188"/>
      <c r="LYQ26" s="188"/>
      <c r="LYR26" s="188"/>
      <c r="LYS26" s="188"/>
      <c r="LYT26" s="188"/>
      <c r="LYU26" s="188"/>
      <c r="LYV26" s="188"/>
      <c r="LYW26" s="188"/>
      <c r="LYX26" s="188"/>
      <c r="LYY26" s="188"/>
      <c r="LYZ26" s="188"/>
      <c r="LZA26" s="188"/>
      <c r="LZB26" s="188"/>
      <c r="LZC26" s="188"/>
      <c r="LZD26" s="188"/>
      <c r="LZE26" s="188"/>
      <c r="LZF26" s="188"/>
      <c r="LZG26" s="188"/>
      <c r="LZH26" s="188"/>
      <c r="LZI26" s="188"/>
      <c r="LZJ26" s="188"/>
      <c r="LZK26" s="188"/>
      <c r="LZL26" s="188"/>
      <c r="LZM26" s="188"/>
      <c r="LZN26" s="188"/>
      <c r="LZO26" s="188"/>
      <c r="LZP26" s="188"/>
      <c r="LZQ26" s="188"/>
      <c r="LZR26" s="188"/>
      <c r="LZS26" s="188"/>
      <c r="LZT26" s="188"/>
      <c r="LZU26" s="188"/>
      <c r="LZV26" s="188"/>
      <c r="LZW26" s="188"/>
      <c r="LZX26" s="188"/>
      <c r="LZY26" s="188"/>
      <c r="LZZ26" s="188"/>
      <c r="MAA26" s="188"/>
      <c r="MAB26" s="188"/>
      <c r="MAC26" s="188"/>
      <c r="MAD26" s="188"/>
      <c r="MAE26" s="188"/>
      <c r="MAF26" s="188"/>
      <c r="MAG26" s="188"/>
      <c r="MAH26" s="188"/>
      <c r="MAI26" s="188"/>
      <c r="MAJ26" s="188"/>
      <c r="MAK26" s="188"/>
      <c r="MAL26" s="188"/>
      <c r="MAM26" s="188"/>
      <c r="MAN26" s="188"/>
      <c r="MAO26" s="188"/>
      <c r="MAP26" s="188"/>
      <c r="MAQ26" s="188"/>
      <c r="MAR26" s="188"/>
      <c r="MAS26" s="188"/>
      <c r="MAT26" s="188"/>
      <c r="MAU26" s="188"/>
      <c r="MAV26" s="188"/>
      <c r="MAW26" s="188"/>
      <c r="MAX26" s="188"/>
      <c r="MAY26" s="188"/>
      <c r="MAZ26" s="188"/>
      <c r="MBA26" s="188"/>
      <c r="MBB26" s="188"/>
      <c r="MBC26" s="188"/>
      <c r="MBD26" s="188"/>
      <c r="MBE26" s="188"/>
      <c r="MBF26" s="188"/>
      <c r="MBG26" s="188"/>
      <c r="MBH26" s="188"/>
      <c r="MBI26" s="188"/>
      <c r="MBJ26" s="188"/>
      <c r="MBK26" s="188"/>
      <c r="MBL26" s="188"/>
      <c r="MBM26" s="188"/>
      <c r="MBN26" s="188"/>
      <c r="MBO26" s="188"/>
      <c r="MBP26" s="188"/>
      <c r="MBQ26" s="188"/>
      <c r="MBR26" s="188"/>
      <c r="MBS26" s="188"/>
      <c r="MBT26" s="188"/>
      <c r="MBU26" s="188"/>
      <c r="MBV26" s="188"/>
      <c r="MBW26" s="188"/>
      <c r="MBX26" s="188"/>
      <c r="MBY26" s="188"/>
      <c r="MBZ26" s="188"/>
      <c r="MCA26" s="188"/>
      <c r="MCB26" s="188"/>
      <c r="MCC26" s="188"/>
      <c r="MCD26" s="188"/>
      <c r="MCE26" s="188"/>
      <c r="MCF26" s="188"/>
      <c r="MCG26" s="188"/>
      <c r="MCH26" s="188"/>
      <c r="MCI26" s="188"/>
      <c r="MCJ26" s="188"/>
      <c r="MCK26" s="188"/>
      <c r="MCL26" s="188"/>
      <c r="MCM26" s="188"/>
      <c r="MCN26" s="188"/>
      <c r="MCO26" s="188"/>
      <c r="MCP26" s="188"/>
      <c r="MCQ26" s="188"/>
      <c r="MCR26" s="188"/>
      <c r="MCS26" s="188"/>
      <c r="MCT26" s="188"/>
      <c r="MCU26" s="188"/>
      <c r="MCV26" s="188"/>
      <c r="MCW26" s="188"/>
      <c r="MCX26" s="188"/>
      <c r="MCY26" s="188"/>
      <c r="MCZ26" s="188"/>
      <c r="MDA26" s="188"/>
      <c r="MDB26" s="188"/>
      <c r="MDC26" s="188"/>
      <c r="MDD26" s="188"/>
      <c r="MDE26" s="188"/>
      <c r="MDF26" s="188"/>
      <c r="MDG26" s="188"/>
      <c r="MDH26" s="188"/>
      <c r="MDI26" s="188"/>
      <c r="MDJ26" s="188"/>
      <c r="MDK26" s="188"/>
      <c r="MDL26" s="188"/>
      <c r="MDM26" s="188"/>
      <c r="MDN26" s="188"/>
      <c r="MDO26" s="188"/>
      <c r="MDP26" s="188"/>
      <c r="MDQ26" s="188"/>
      <c r="MDR26" s="188"/>
      <c r="MDS26" s="188"/>
      <c r="MDT26" s="188"/>
      <c r="MDU26" s="188"/>
      <c r="MDV26" s="188"/>
      <c r="MDW26" s="188"/>
      <c r="MDX26" s="188"/>
      <c r="MDY26" s="188"/>
      <c r="MDZ26" s="188"/>
      <c r="MEA26" s="188"/>
      <c r="MEB26" s="188"/>
      <c r="MEC26" s="188"/>
      <c r="MED26" s="188"/>
      <c r="MEE26" s="188"/>
      <c r="MEF26" s="188"/>
      <c r="MEG26" s="188"/>
      <c r="MEH26" s="188"/>
      <c r="MEI26" s="188"/>
      <c r="MEJ26" s="188"/>
      <c r="MEK26" s="188"/>
      <c r="MEL26" s="188"/>
      <c r="MEM26" s="188"/>
      <c r="MEN26" s="188"/>
      <c r="MEO26" s="188"/>
      <c r="MEP26" s="188"/>
      <c r="MEQ26" s="188"/>
      <c r="MER26" s="188"/>
      <c r="MES26" s="188"/>
      <c r="MET26" s="188"/>
      <c r="MEU26" s="188"/>
      <c r="MEV26" s="188"/>
      <c r="MEW26" s="188"/>
      <c r="MEX26" s="188"/>
      <c r="MEY26" s="188"/>
      <c r="MEZ26" s="188"/>
      <c r="MFA26" s="188"/>
      <c r="MFB26" s="188"/>
      <c r="MFC26" s="188"/>
      <c r="MFD26" s="188"/>
      <c r="MFE26" s="188"/>
      <c r="MFF26" s="188"/>
      <c r="MFG26" s="188"/>
      <c r="MFH26" s="188"/>
      <c r="MFI26" s="188"/>
      <c r="MFJ26" s="188"/>
      <c r="MFK26" s="188"/>
      <c r="MFL26" s="188"/>
      <c r="MFM26" s="188"/>
      <c r="MFN26" s="188"/>
      <c r="MFO26" s="188"/>
      <c r="MFP26" s="188"/>
      <c r="MFQ26" s="188"/>
      <c r="MFR26" s="188"/>
      <c r="MFS26" s="188"/>
      <c r="MFT26" s="188"/>
      <c r="MFU26" s="188"/>
      <c r="MFV26" s="188"/>
      <c r="MFW26" s="188"/>
      <c r="MFX26" s="188"/>
      <c r="MFY26" s="188"/>
      <c r="MFZ26" s="188"/>
      <c r="MGA26" s="188"/>
      <c r="MGB26" s="188"/>
      <c r="MGC26" s="188"/>
      <c r="MGD26" s="188"/>
      <c r="MGE26" s="188"/>
      <c r="MGF26" s="188"/>
      <c r="MGG26" s="188"/>
      <c r="MGH26" s="188"/>
      <c r="MGI26" s="188"/>
      <c r="MGJ26" s="188"/>
      <c r="MGK26" s="188"/>
      <c r="MGL26" s="188"/>
      <c r="MGM26" s="188"/>
      <c r="MGN26" s="188"/>
      <c r="MGO26" s="188"/>
      <c r="MGP26" s="188"/>
      <c r="MGQ26" s="188"/>
      <c r="MGR26" s="188"/>
      <c r="MGS26" s="188"/>
      <c r="MGT26" s="188"/>
      <c r="MGU26" s="188"/>
      <c r="MGV26" s="188"/>
      <c r="MGW26" s="188"/>
      <c r="MGX26" s="188"/>
      <c r="MGY26" s="188"/>
      <c r="MGZ26" s="188"/>
      <c r="MHA26" s="188"/>
      <c r="MHB26" s="188"/>
      <c r="MHC26" s="188"/>
      <c r="MHD26" s="188"/>
      <c r="MHE26" s="188"/>
      <c r="MHF26" s="188"/>
      <c r="MHG26" s="188"/>
      <c r="MHH26" s="188"/>
      <c r="MHI26" s="188"/>
      <c r="MHJ26" s="188"/>
      <c r="MHK26" s="188"/>
      <c r="MHL26" s="188"/>
      <c r="MHM26" s="188"/>
      <c r="MHN26" s="188"/>
      <c r="MHO26" s="188"/>
      <c r="MHP26" s="188"/>
      <c r="MHQ26" s="188"/>
      <c r="MHR26" s="188"/>
      <c r="MHS26" s="188"/>
      <c r="MHT26" s="188"/>
      <c r="MHU26" s="188"/>
      <c r="MHV26" s="188"/>
      <c r="MHW26" s="188"/>
      <c r="MHX26" s="188"/>
      <c r="MHY26" s="188"/>
      <c r="MHZ26" s="188"/>
      <c r="MIA26" s="188"/>
      <c r="MIB26" s="188"/>
      <c r="MIC26" s="188"/>
      <c r="MID26" s="188"/>
      <c r="MIE26" s="188"/>
      <c r="MIF26" s="188"/>
      <c r="MIG26" s="188"/>
      <c r="MIH26" s="188"/>
      <c r="MII26" s="188"/>
      <c r="MIJ26" s="188"/>
      <c r="MIK26" s="188"/>
      <c r="MIL26" s="188"/>
      <c r="MIM26" s="188"/>
      <c r="MIN26" s="188"/>
      <c r="MIO26" s="188"/>
      <c r="MIP26" s="188"/>
      <c r="MIQ26" s="188"/>
      <c r="MIR26" s="188"/>
      <c r="MIS26" s="188"/>
      <c r="MIT26" s="188"/>
      <c r="MIU26" s="188"/>
      <c r="MIV26" s="188"/>
      <c r="MIW26" s="188"/>
      <c r="MIX26" s="188"/>
      <c r="MIY26" s="188"/>
      <c r="MIZ26" s="188"/>
      <c r="MJA26" s="188"/>
      <c r="MJB26" s="188"/>
      <c r="MJC26" s="188"/>
      <c r="MJD26" s="188"/>
      <c r="MJE26" s="188"/>
      <c r="MJF26" s="188"/>
      <c r="MJG26" s="188"/>
      <c r="MJH26" s="188"/>
      <c r="MJI26" s="188"/>
      <c r="MJJ26" s="188"/>
      <c r="MJK26" s="188"/>
      <c r="MJL26" s="188"/>
      <c r="MJM26" s="188"/>
      <c r="MJN26" s="188"/>
      <c r="MJO26" s="188"/>
      <c r="MJP26" s="188"/>
      <c r="MJQ26" s="188"/>
      <c r="MJR26" s="188"/>
      <c r="MJS26" s="188"/>
      <c r="MJT26" s="188"/>
      <c r="MJU26" s="188"/>
      <c r="MJV26" s="188"/>
      <c r="MJW26" s="188"/>
      <c r="MJX26" s="188"/>
      <c r="MJY26" s="188"/>
      <c r="MJZ26" s="188"/>
      <c r="MKA26" s="188"/>
      <c r="MKB26" s="188"/>
      <c r="MKC26" s="188"/>
      <c r="MKD26" s="188"/>
      <c r="MKE26" s="188"/>
      <c r="MKF26" s="188"/>
      <c r="MKG26" s="188"/>
      <c r="MKH26" s="188"/>
      <c r="MKI26" s="188"/>
      <c r="MKJ26" s="188"/>
      <c r="MKK26" s="188"/>
      <c r="MKL26" s="188"/>
      <c r="MKM26" s="188"/>
      <c r="MKN26" s="188"/>
      <c r="MKO26" s="188"/>
      <c r="MKP26" s="188"/>
      <c r="MKQ26" s="188"/>
      <c r="MKR26" s="188"/>
      <c r="MKS26" s="188"/>
      <c r="MKT26" s="188"/>
      <c r="MKU26" s="188"/>
      <c r="MKV26" s="188"/>
      <c r="MKW26" s="188"/>
      <c r="MKX26" s="188"/>
      <c r="MKY26" s="188"/>
      <c r="MKZ26" s="188"/>
      <c r="MLA26" s="188"/>
      <c r="MLB26" s="188"/>
      <c r="MLC26" s="188"/>
      <c r="MLD26" s="188"/>
      <c r="MLE26" s="188"/>
      <c r="MLF26" s="188"/>
      <c r="MLG26" s="188"/>
      <c r="MLH26" s="188"/>
      <c r="MLI26" s="188"/>
      <c r="MLJ26" s="188"/>
      <c r="MLK26" s="188"/>
      <c r="MLL26" s="188"/>
      <c r="MLM26" s="188"/>
      <c r="MLN26" s="188"/>
      <c r="MLO26" s="188"/>
      <c r="MLP26" s="188"/>
      <c r="MLQ26" s="188"/>
      <c r="MLR26" s="188"/>
      <c r="MLS26" s="188"/>
      <c r="MLT26" s="188"/>
      <c r="MLU26" s="188"/>
      <c r="MLV26" s="188"/>
      <c r="MLW26" s="188"/>
      <c r="MLX26" s="188"/>
      <c r="MLY26" s="188"/>
      <c r="MLZ26" s="188"/>
      <c r="MMA26" s="188"/>
      <c r="MMB26" s="188"/>
      <c r="MMC26" s="188"/>
      <c r="MMD26" s="188"/>
      <c r="MME26" s="188"/>
      <c r="MMF26" s="188"/>
      <c r="MMG26" s="188"/>
      <c r="MMH26" s="188"/>
      <c r="MMI26" s="188"/>
      <c r="MMJ26" s="188"/>
      <c r="MMK26" s="188"/>
      <c r="MML26" s="188"/>
      <c r="MMM26" s="188"/>
      <c r="MMN26" s="188"/>
      <c r="MMO26" s="188"/>
      <c r="MMP26" s="188"/>
      <c r="MMQ26" s="188"/>
      <c r="MMR26" s="188"/>
      <c r="MMS26" s="188"/>
      <c r="MMT26" s="188"/>
      <c r="MMU26" s="188"/>
      <c r="MMV26" s="188"/>
      <c r="MMW26" s="188"/>
      <c r="MMX26" s="188"/>
      <c r="MMY26" s="188"/>
      <c r="MMZ26" s="188"/>
      <c r="MNA26" s="188"/>
      <c r="MNB26" s="188"/>
      <c r="MNC26" s="188"/>
      <c r="MND26" s="188"/>
      <c r="MNE26" s="188"/>
      <c r="MNF26" s="188"/>
      <c r="MNG26" s="188"/>
      <c r="MNH26" s="188"/>
      <c r="MNI26" s="188"/>
      <c r="MNJ26" s="188"/>
      <c r="MNK26" s="188"/>
      <c r="MNL26" s="188"/>
      <c r="MNM26" s="188"/>
      <c r="MNN26" s="188"/>
      <c r="MNO26" s="188"/>
      <c r="MNP26" s="188"/>
      <c r="MNQ26" s="188"/>
      <c r="MNR26" s="188"/>
      <c r="MNS26" s="188"/>
      <c r="MNT26" s="188"/>
      <c r="MNU26" s="188"/>
      <c r="MNV26" s="188"/>
      <c r="MNW26" s="188"/>
      <c r="MNX26" s="188"/>
      <c r="MNY26" s="188"/>
      <c r="MNZ26" s="188"/>
      <c r="MOA26" s="188"/>
      <c r="MOB26" s="188"/>
      <c r="MOC26" s="188"/>
      <c r="MOD26" s="188"/>
      <c r="MOE26" s="188"/>
      <c r="MOF26" s="188"/>
      <c r="MOG26" s="188"/>
      <c r="MOH26" s="188"/>
      <c r="MOI26" s="188"/>
      <c r="MOJ26" s="188"/>
      <c r="MOK26" s="188"/>
      <c r="MOL26" s="188"/>
      <c r="MOM26" s="188"/>
      <c r="MON26" s="188"/>
      <c r="MOO26" s="188"/>
      <c r="MOP26" s="188"/>
      <c r="MOQ26" s="188"/>
      <c r="MOR26" s="188"/>
      <c r="MOS26" s="188"/>
      <c r="MOT26" s="188"/>
      <c r="MOU26" s="188"/>
      <c r="MOV26" s="188"/>
      <c r="MOW26" s="188"/>
      <c r="MOX26" s="188"/>
      <c r="MOY26" s="188"/>
      <c r="MOZ26" s="188"/>
      <c r="MPA26" s="188"/>
      <c r="MPB26" s="188"/>
      <c r="MPC26" s="188"/>
      <c r="MPD26" s="188"/>
      <c r="MPE26" s="188"/>
      <c r="MPF26" s="188"/>
      <c r="MPG26" s="188"/>
      <c r="MPH26" s="188"/>
      <c r="MPI26" s="188"/>
      <c r="MPJ26" s="188"/>
      <c r="MPK26" s="188"/>
      <c r="MPL26" s="188"/>
      <c r="MPM26" s="188"/>
      <c r="MPN26" s="188"/>
      <c r="MPO26" s="188"/>
      <c r="MPP26" s="188"/>
      <c r="MPQ26" s="188"/>
      <c r="MPR26" s="188"/>
      <c r="MPS26" s="188"/>
      <c r="MPT26" s="188"/>
      <c r="MPU26" s="188"/>
      <c r="MPV26" s="188"/>
      <c r="MPW26" s="188"/>
      <c r="MPX26" s="188"/>
      <c r="MPY26" s="188"/>
      <c r="MPZ26" s="188"/>
      <c r="MQA26" s="188"/>
      <c r="MQB26" s="188"/>
      <c r="MQC26" s="188"/>
      <c r="MQD26" s="188"/>
      <c r="MQE26" s="188"/>
      <c r="MQF26" s="188"/>
      <c r="MQG26" s="188"/>
      <c r="MQH26" s="188"/>
      <c r="MQI26" s="188"/>
      <c r="MQJ26" s="188"/>
      <c r="MQK26" s="188"/>
      <c r="MQL26" s="188"/>
      <c r="MQM26" s="188"/>
      <c r="MQN26" s="188"/>
      <c r="MQO26" s="188"/>
      <c r="MQP26" s="188"/>
      <c r="MQQ26" s="188"/>
      <c r="MQR26" s="188"/>
      <c r="MQS26" s="188"/>
      <c r="MQT26" s="188"/>
      <c r="MQU26" s="188"/>
      <c r="MQV26" s="188"/>
      <c r="MQW26" s="188"/>
      <c r="MQX26" s="188"/>
      <c r="MQY26" s="188"/>
      <c r="MQZ26" s="188"/>
      <c r="MRA26" s="188"/>
      <c r="MRB26" s="188"/>
      <c r="MRC26" s="188"/>
      <c r="MRD26" s="188"/>
      <c r="MRE26" s="188"/>
      <c r="MRF26" s="188"/>
      <c r="MRG26" s="188"/>
      <c r="MRH26" s="188"/>
      <c r="MRI26" s="188"/>
      <c r="MRJ26" s="188"/>
      <c r="MRK26" s="188"/>
      <c r="MRL26" s="188"/>
      <c r="MRM26" s="188"/>
      <c r="MRN26" s="188"/>
      <c r="MRO26" s="188"/>
      <c r="MRP26" s="188"/>
      <c r="MRQ26" s="188"/>
      <c r="MRR26" s="188"/>
      <c r="MRS26" s="188"/>
      <c r="MRT26" s="188"/>
      <c r="MRU26" s="188"/>
      <c r="MRV26" s="188"/>
      <c r="MRW26" s="188"/>
      <c r="MRX26" s="188"/>
      <c r="MRY26" s="188"/>
      <c r="MRZ26" s="188"/>
      <c r="MSA26" s="188"/>
      <c r="MSB26" s="188"/>
      <c r="MSC26" s="188"/>
      <c r="MSD26" s="188"/>
      <c r="MSE26" s="188"/>
      <c r="MSF26" s="188"/>
      <c r="MSG26" s="188"/>
      <c r="MSH26" s="188"/>
      <c r="MSI26" s="188"/>
      <c r="MSJ26" s="188"/>
      <c r="MSK26" s="188"/>
      <c r="MSL26" s="188"/>
      <c r="MSM26" s="188"/>
      <c r="MSN26" s="188"/>
      <c r="MSO26" s="188"/>
      <c r="MSP26" s="188"/>
      <c r="MSQ26" s="188"/>
      <c r="MSR26" s="188"/>
      <c r="MSS26" s="188"/>
      <c r="MST26" s="188"/>
      <c r="MSU26" s="188"/>
      <c r="MSV26" s="188"/>
      <c r="MSW26" s="188"/>
      <c r="MSX26" s="188"/>
      <c r="MSY26" s="188"/>
      <c r="MSZ26" s="188"/>
      <c r="MTA26" s="188"/>
      <c r="MTB26" s="188"/>
      <c r="MTC26" s="188"/>
      <c r="MTD26" s="188"/>
      <c r="MTE26" s="188"/>
      <c r="MTF26" s="188"/>
      <c r="MTG26" s="188"/>
      <c r="MTH26" s="188"/>
      <c r="MTI26" s="188"/>
      <c r="MTJ26" s="188"/>
      <c r="MTK26" s="188"/>
      <c r="MTL26" s="188"/>
      <c r="MTM26" s="188"/>
      <c r="MTN26" s="188"/>
      <c r="MTO26" s="188"/>
      <c r="MTP26" s="188"/>
      <c r="MTQ26" s="188"/>
      <c r="MTR26" s="188"/>
      <c r="MTS26" s="188"/>
      <c r="MTT26" s="188"/>
      <c r="MTU26" s="188"/>
      <c r="MTV26" s="188"/>
      <c r="MTW26" s="188"/>
      <c r="MTX26" s="188"/>
      <c r="MTY26" s="188"/>
      <c r="MTZ26" s="188"/>
      <c r="MUA26" s="188"/>
      <c r="MUB26" s="188"/>
      <c r="MUC26" s="188"/>
      <c r="MUD26" s="188"/>
      <c r="MUE26" s="188"/>
      <c r="MUF26" s="188"/>
      <c r="MUG26" s="188"/>
      <c r="MUH26" s="188"/>
      <c r="MUI26" s="188"/>
      <c r="MUJ26" s="188"/>
      <c r="MUK26" s="188"/>
      <c r="MUL26" s="188"/>
      <c r="MUM26" s="188"/>
      <c r="MUN26" s="188"/>
      <c r="MUO26" s="188"/>
      <c r="MUP26" s="188"/>
      <c r="MUQ26" s="188"/>
      <c r="MUR26" s="188"/>
      <c r="MUS26" s="188"/>
      <c r="MUT26" s="188"/>
      <c r="MUU26" s="188"/>
      <c r="MUV26" s="188"/>
      <c r="MUW26" s="188"/>
      <c r="MUX26" s="188"/>
      <c r="MUY26" s="188"/>
      <c r="MUZ26" s="188"/>
      <c r="MVA26" s="188"/>
      <c r="MVB26" s="188"/>
      <c r="MVC26" s="188"/>
      <c r="MVD26" s="188"/>
      <c r="MVE26" s="188"/>
      <c r="MVF26" s="188"/>
      <c r="MVG26" s="188"/>
      <c r="MVH26" s="188"/>
      <c r="MVI26" s="188"/>
      <c r="MVJ26" s="188"/>
      <c r="MVK26" s="188"/>
      <c r="MVL26" s="188"/>
      <c r="MVM26" s="188"/>
      <c r="MVN26" s="188"/>
      <c r="MVO26" s="188"/>
      <c r="MVP26" s="188"/>
      <c r="MVQ26" s="188"/>
      <c r="MVR26" s="188"/>
      <c r="MVS26" s="188"/>
      <c r="MVT26" s="188"/>
      <c r="MVU26" s="188"/>
      <c r="MVV26" s="188"/>
      <c r="MVW26" s="188"/>
      <c r="MVX26" s="188"/>
      <c r="MVY26" s="188"/>
      <c r="MVZ26" s="188"/>
      <c r="MWA26" s="188"/>
      <c r="MWB26" s="188"/>
      <c r="MWC26" s="188"/>
      <c r="MWD26" s="188"/>
      <c r="MWE26" s="188"/>
      <c r="MWF26" s="188"/>
      <c r="MWG26" s="188"/>
      <c r="MWH26" s="188"/>
      <c r="MWI26" s="188"/>
      <c r="MWJ26" s="188"/>
      <c r="MWK26" s="188"/>
      <c r="MWL26" s="188"/>
      <c r="MWM26" s="188"/>
      <c r="MWN26" s="188"/>
      <c r="MWO26" s="188"/>
      <c r="MWP26" s="188"/>
      <c r="MWQ26" s="188"/>
      <c r="MWR26" s="188"/>
      <c r="MWS26" s="188"/>
      <c r="MWT26" s="188"/>
      <c r="MWU26" s="188"/>
      <c r="MWV26" s="188"/>
      <c r="MWW26" s="188"/>
      <c r="MWX26" s="188"/>
      <c r="MWY26" s="188"/>
      <c r="MWZ26" s="188"/>
      <c r="MXA26" s="188"/>
      <c r="MXB26" s="188"/>
      <c r="MXC26" s="188"/>
      <c r="MXD26" s="188"/>
      <c r="MXE26" s="188"/>
      <c r="MXF26" s="188"/>
      <c r="MXG26" s="188"/>
      <c r="MXH26" s="188"/>
      <c r="MXI26" s="188"/>
      <c r="MXJ26" s="188"/>
      <c r="MXK26" s="188"/>
      <c r="MXL26" s="188"/>
      <c r="MXM26" s="188"/>
      <c r="MXN26" s="188"/>
      <c r="MXO26" s="188"/>
      <c r="MXP26" s="188"/>
      <c r="MXQ26" s="188"/>
      <c r="MXR26" s="188"/>
      <c r="MXS26" s="188"/>
      <c r="MXT26" s="188"/>
      <c r="MXU26" s="188"/>
      <c r="MXV26" s="188"/>
      <c r="MXW26" s="188"/>
      <c r="MXX26" s="188"/>
      <c r="MXY26" s="188"/>
      <c r="MXZ26" s="188"/>
      <c r="MYA26" s="188"/>
      <c r="MYB26" s="188"/>
      <c r="MYC26" s="188"/>
      <c r="MYD26" s="188"/>
      <c r="MYE26" s="188"/>
      <c r="MYF26" s="188"/>
      <c r="MYG26" s="188"/>
      <c r="MYH26" s="188"/>
      <c r="MYI26" s="188"/>
      <c r="MYJ26" s="188"/>
      <c r="MYK26" s="188"/>
      <c r="MYL26" s="188"/>
      <c r="MYM26" s="188"/>
      <c r="MYN26" s="188"/>
      <c r="MYO26" s="188"/>
      <c r="MYP26" s="188"/>
      <c r="MYQ26" s="188"/>
      <c r="MYR26" s="188"/>
      <c r="MYS26" s="188"/>
      <c r="MYT26" s="188"/>
      <c r="MYU26" s="188"/>
      <c r="MYV26" s="188"/>
      <c r="MYW26" s="188"/>
      <c r="MYX26" s="188"/>
      <c r="MYY26" s="188"/>
      <c r="MYZ26" s="188"/>
      <c r="MZA26" s="188"/>
      <c r="MZB26" s="188"/>
      <c r="MZC26" s="188"/>
      <c r="MZD26" s="188"/>
      <c r="MZE26" s="188"/>
      <c r="MZF26" s="188"/>
      <c r="MZG26" s="188"/>
      <c r="MZH26" s="188"/>
      <c r="MZI26" s="188"/>
      <c r="MZJ26" s="188"/>
      <c r="MZK26" s="188"/>
      <c r="MZL26" s="188"/>
      <c r="MZM26" s="188"/>
      <c r="MZN26" s="188"/>
      <c r="MZO26" s="188"/>
      <c r="MZP26" s="188"/>
      <c r="MZQ26" s="188"/>
      <c r="MZR26" s="188"/>
      <c r="MZS26" s="188"/>
      <c r="MZT26" s="188"/>
      <c r="MZU26" s="188"/>
      <c r="MZV26" s="188"/>
      <c r="MZW26" s="188"/>
      <c r="MZX26" s="188"/>
      <c r="MZY26" s="188"/>
      <c r="MZZ26" s="188"/>
      <c r="NAA26" s="188"/>
      <c r="NAB26" s="188"/>
      <c r="NAC26" s="188"/>
      <c r="NAD26" s="188"/>
      <c r="NAE26" s="188"/>
      <c r="NAF26" s="188"/>
      <c r="NAG26" s="188"/>
      <c r="NAH26" s="188"/>
      <c r="NAI26" s="188"/>
      <c r="NAJ26" s="188"/>
      <c r="NAK26" s="188"/>
      <c r="NAL26" s="188"/>
      <c r="NAM26" s="188"/>
      <c r="NAN26" s="188"/>
      <c r="NAO26" s="188"/>
      <c r="NAP26" s="188"/>
      <c r="NAQ26" s="188"/>
      <c r="NAR26" s="188"/>
      <c r="NAS26" s="188"/>
      <c r="NAT26" s="188"/>
      <c r="NAU26" s="188"/>
      <c r="NAV26" s="188"/>
      <c r="NAW26" s="188"/>
      <c r="NAX26" s="188"/>
      <c r="NAY26" s="188"/>
      <c r="NAZ26" s="188"/>
      <c r="NBA26" s="188"/>
      <c r="NBB26" s="188"/>
      <c r="NBC26" s="188"/>
      <c r="NBD26" s="188"/>
      <c r="NBE26" s="188"/>
      <c r="NBF26" s="188"/>
      <c r="NBG26" s="188"/>
      <c r="NBH26" s="188"/>
      <c r="NBI26" s="188"/>
      <c r="NBJ26" s="188"/>
      <c r="NBK26" s="188"/>
      <c r="NBL26" s="188"/>
      <c r="NBM26" s="188"/>
      <c r="NBN26" s="188"/>
      <c r="NBO26" s="188"/>
      <c r="NBP26" s="188"/>
      <c r="NBQ26" s="188"/>
      <c r="NBR26" s="188"/>
      <c r="NBS26" s="188"/>
      <c r="NBT26" s="188"/>
      <c r="NBU26" s="188"/>
      <c r="NBV26" s="188"/>
      <c r="NBW26" s="188"/>
      <c r="NBX26" s="188"/>
      <c r="NBY26" s="188"/>
      <c r="NBZ26" s="188"/>
      <c r="NCA26" s="188"/>
      <c r="NCB26" s="188"/>
      <c r="NCC26" s="188"/>
      <c r="NCD26" s="188"/>
      <c r="NCE26" s="188"/>
      <c r="NCF26" s="188"/>
      <c r="NCG26" s="188"/>
      <c r="NCH26" s="188"/>
      <c r="NCI26" s="188"/>
      <c r="NCJ26" s="188"/>
      <c r="NCK26" s="188"/>
      <c r="NCL26" s="188"/>
      <c r="NCM26" s="188"/>
      <c r="NCN26" s="188"/>
      <c r="NCO26" s="188"/>
      <c r="NCP26" s="188"/>
      <c r="NCQ26" s="188"/>
      <c r="NCR26" s="188"/>
      <c r="NCS26" s="188"/>
      <c r="NCT26" s="188"/>
      <c r="NCU26" s="188"/>
      <c r="NCV26" s="188"/>
      <c r="NCW26" s="188"/>
      <c r="NCX26" s="188"/>
      <c r="NCY26" s="188"/>
      <c r="NCZ26" s="188"/>
      <c r="NDA26" s="188"/>
      <c r="NDB26" s="188"/>
      <c r="NDC26" s="188"/>
      <c r="NDD26" s="188"/>
      <c r="NDE26" s="188"/>
      <c r="NDF26" s="188"/>
      <c r="NDG26" s="188"/>
      <c r="NDH26" s="188"/>
      <c r="NDI26" s="188"/>
      <c r="NDJ26" s="188"/>
      <c r="NDK26" s="188"/>
      <c r="NDL26" s="188"/>
      <c r="NDM26" s="188"/>
      <c r="NDN26" s="188"/>
      <c r="NDO26" s="188"/>
      <c r="NDP26" s="188"/>
      <c r="NDQ26" s="188"/>
      <c r="NDR26" s="188"/>
      <c r="NDS26" s="188"/>
      <c r="NDT26" s="188"/>
      <c r="NDU26" s="188"/>
      <c r="NDV26" s="188"/>
      <c r="NDW26" s="188"/>
      <c r="NDX26" s="188"/>
      <c r="NDY26" s="188"/>
      <c r="NDZ26" s="188"/>
      <c r="NEA26" s="188"/>
      <c r="NEB26" s="188"/>
      <c r="NEC26" s="188"/>
      <c r="NED26" s="188"/>
      <c r="NEE26" s="188"/>
      <c r="NEF26" s="188"/>
      <c r="NEG26" s="188"/>
      <c r="NEH26" s="188"/>
      <c r="NEI26" s="188"/>
      <c r="NEJ26" s="188"/>
      <c r="NEK26" s="188"/>
      <c r="NEL26" s="188"/>
      <c r="NEM26" s="188"/>
      <c r="NEN26" s="188"/>
      <c r="NEO26" s="188"/>
      <c r="NEP26" s="188"/>
      <c r="NEQ26" s="188"/>
      <c r="NER26" s="188"/>
      <c r="NES26" s="188"/>
      <c r="NET26" s="188"/>
      <c r="NEU26" s="188"/>
      <c r="NEV26" s="188"/>
      <c r="NEW26" s="188"/>
      <c r="NEX26" s="188"/>
      <c r="NEY26" s="188"/>
      <c r="NEZ26" s="188"/>
      <c r="NFA26" s="188"/>
      <c r="NFB26" s="188"/>
      <c r="NFC26" s="188"/>
      <c r="NFD26" s="188"/>
      <c r="NFE26" s="188"/>
      <c r="NFF26" s="188"/>
      <c r="NFG26" s="188"/>
      <c r="NFH26" s="188"/>
      <c r="NFI26" s="188"/>
      <c r="NFJ26" s="188"/>
      <c r="NFK26" s="188"/>
      <c r="NFL26" s="188"/>
      <c r="NFM26" s="188"/>
      <c r="NFN26" s="188"/>
      <c r="NFO26" s="188"/>
      <c r="NFP26" s="188"/>
      <c r="NFQ26" s="188"/>
      <c r="NFR26" s="188"/>
      <c r="NFS26" s="188"/>
      <c r="NFT26" s="188"/>
      <c r="NFU26" s="188"/>
      <c r="NFV26" s="188"/>
      <c r="NFW26" s="188"/>
      <c r="NFX26" s="188"/>
      <c r="NFY26" s="188"/>
      <c r="NFZ26" s="188"/>
      <c r="NGA26" s="188"/>
      <c r="NGB26" s="188"/>
      <c r="NGC26" s="188"/>
      <c r="NGD26" s="188"/>
      <c r="NGE26" s="188"/>
      <c r="NGF26" s="188"/>
      <c r="NGG26" s="188"/>
      <c r="NGH26" s="188"/>
      <c r="NGI26" s="188"/>
      <c r="NGJ26" s="188"/>
      <c r="NGK26" s="188"/>
      <c r="NGL26" s="188"/>
      <c r="NGM26" s="188"/>
      <c r="NGN26" s="188"/>
      <c r="NGO26" s="188"/>
      <c r="NGP26" s="188"/>
      <c r="NGQ26" s="188"/>
      <c r="NGR26" s="188"/>
      <c r="NGS26" s="188"/>
      <c r="NGT26" s="188"/>
      <c r="NGU26" s="188"/>
      <c r="NGV26" s="188"/>
      <c r="NGW26" s="188"/>
      <c r="NGX26" s="188"/>
      <c r="NGY26" s="188"/>
      <c r="NGZ26" s="188"/>
      <c r="NHA26" s="188"/>
      <c r="NHB26" s="188"/>
      <c r="NHC26" s="188"/>
      <c r="NHD26" s="188"/>
      <c r="NHE26" s="188"/>
      <c r="NHF26" s="188"/>
      <c r="NHG26" s="188"/>
      <c r="NHH26" s="188"/>
      <c r="NHI26" s="188"/>
      <c r="NHJ26" s="188"/>
      <c r="NHK26" s="188"/>
      <c r="NHL26" s="188"/>
      <c r="NHM26" s="188"/>
      <c r="NHN26" s="188"/>
      <c r="NHO26" s="188"/>
      <c r="NHP26" s="188"/>
      <c r="NHQ26" s="188"/>
      <c r="NHR26" s="188"/>
      <c r="NHS26" s="188"/>
      <c r="NHT26" s="188"/>
      <c r="NHU26" s="188"/>
      <c r="NHV26" s="188"/>
      <c r="NHW26" s="188"/>
      <c r="NHX26" s="188"/>
      <c r="NHY26" s="188"/>
      <c r="NHZ26" s="188"/>
      <c r="NIA26" s="188"/>
      <c r="NIB26" s="188"/>
      <c r="NIC26" s="188"/>
      <c r="NID26" s="188"/>
      <c r="NIE26" s="188"/>
      <c r="NIF26" s="188"/>
      <c r="NIG26" s="188"/>
      <c r="NIH26" s="188"/>
      <c r="NII26" s="188"/>
      <c r="NIJ26" s="188"/>
      <c r="NIK26" s="188"/>
      <c r="NIL26" s="188"/>
      <c r="NIM26" s="188"/>
      <c r="NIN26" s="188"/>
      <c r="NIO26" s="188"/>
      <c r="NIP26" s="188"/>
      <c r="NIQ26" s="188"/>
      <c r="NIR26" s="188"/>
      <c r="NIS26" s="188"/>
      <c r="NIT26" s="188"/>
      <c r="NIU26" s="188"/>
      <c r="NIV26" s="188"/>
      <c r="NIW26" s="188"/>
      <c r="NIX26" s="188"/>
      <c r="NIY26" s="188"/>
      <c r="NIZ26" s="188"/>
      <c r="NJA26" s="188"/>
      <c r="NJB26" s="188"/>
      <c r="NJC26" s="188"/>
      <c r="NJD26" s="188"/>
      <c r="NJE26" s="188"/>
      <c r="NJF26" s="188"/>
      <c r="NJG26" s="188"/>
      <c r="NJH26" s="188"/>
      <c r="NJI26" s="188"/>
      <c r="NJJ26" s="188"/>
      <c r="NJK26" s="188"/>
      <c r="NJL26" s="188"/>
      <c r="NJM26" s="188"/>
      <c r="NJN26" s="188"/>
      <c r="NJO26" s="188"/>
      <c r="NJP26" s="188"/>
      <c r="NJQ26" s="188"/>
      <c r="NJR26" s="188"/>
      <c r="NJS26" s="188"/>
      <c r="NJT26" s="188"/>
      <c r="NJU26" s="188"/>
      <c r="NJV26" s="188"/>
      <c r="NJW26" s="188"/>
      <c r="NJX26" s="188"/>
      <c r="NJY26" s="188"/>
      <c r="NJZ26" s="188"/>
      <c r="NKA26" s="188"/>
      <c r="NKB26" s="188"/>
      <c r="NKC26" s="188"/>
      <c r="NKD26" s="188"/>
      <c r="NKE26" s="188"/>
      <c r="NKF26" s="188"/>
      <c r="NKG26" s="188"/>
      <c r="NKH26" s="188"/>
      <c r="NKI26" s="188"/>
      <c r="NKJ26" s="188"/>
      <c r="NKK26" s="188"/>
      <c r="NKL26" s="188"/>
      <c r="NKM26" s="188"/>
      <c r="NKN26" s="188"/>
      <c r="NKO26" s="188"/>
      <c r="NKP26" s="188"/>
      <c r="NKQ26" s="188"/>
      <c r="NKR26" s="188"/>
      <c r="NKS26" s="188"/>
      <c r="NKT26" s="188"/>
      <c r="NKU26" s="188"/>
      <c r="NKV26" s="188"/>
      <c r="NKW26" s="188"/>
      <c r="NKX26" s="188"/>
      <c r="NKY26" s="188"/>
      <c r="NKZ26" s="188"/>
      <c r="NLA26" s="188"/>
      <c r="NLB26" s="188"/>
      <c r="NLC26" s="188"/>
      <c r="NLD26" s="188"/>
      <c r="NLE26" s="188"/>
      <c r="NLF26" s="188"/>
      <c r="NLG26" s="188"/>
      <c r="NLH26" s="188"/>
      <c r="NLI26" s="188"/>
      <c r="NLJ26" s="188"/>
      <c r="NLK26" s="188"/>
      <c r="NLL26" s="188"/>
      <c r="NLM26" s="188"/>
      <c r="NLN26" s="188"/>
      <c r="NLO26" s="188"/>
      <c r="NLP26" s="188"/>
      <c r="NLQ26" s="188"/>
      <c r="NLR26" s="188"/>
      <c r="NLS26" s="188"/>
      <c r="NLT26" s="188"/>
      <c r="NLU26" s="188"/>
      <c r="NLV26" s="188"/>
      <c r="NLW26" s="188"/>
      <c r="NLX26" s="188"/>
      <c r="NLY26" s="188"/>
      <c r="NLZ26" s="188"/>
      <c r="NMA26" s="188"/>
      <c r="NMB26" s="188"/>
      <c r="NMC26" s="188"/>
      <c r="NMD26" s="188"/>
      <c r="NME26" s="188"/>
      <c r="NMF26" s="188"/>
      <c r="NMG26" s="188"/>
      <c r="NMH26" s="188"/>
      <c r="NMI26" s="188"/>
      <c r="NMJ26" s="188"/>
      <c r="NMK26" s="188"/>
      <c r="NML26" s="188"/>
      <c r="NMM26" s="188"/>
      <c r="NMN26" s="188"/>
      <c r="NMO26" s="188"/>
      <c r="NMP26" s="188"/>
      <c r="NMQ26" s="188"/>
      <c r="NMR26" s="188"/>
      <c r="NMS26" s="188"/>
      <c r="NMT26" s="188"/>
      <c r="NMU26" s="188"/>
      <c r="NMV26" s="188"/>
      <c r="NMW26" s="188"/>
      <c r="NMX26" s="188"/>
      <c r="NMY26" s="188"/>
      <c r="NMZ26" s="188"/>
      <c r="NNA26" s="188"/>
      <c r="NNB26" s="188"/>
      <c r="NNC26" s="188"/>
      <c r="NND26" s="188"/>
      <c r="NNE26" s="188"/>
      <c r="NNF26" s="188"/>
      <c r="NNG26" s="188"/>
      <c r="NNH26" s="188"/>
      <c r="NNI26" s="188"/>
      <c r="NNJ26" s="188"/>
      <c r="NNK26" s="188"/>
      <c r="NNL26" s="188"/>
      <c r="NNM26" s="188"/>
      <c r="NNN26" s="188"/>
      <c r="NNO26" s="188"/>
      <c r="NNP26" s="188"/>
      <c r="NNQ26" s="188"/>
      <c r="NNR26" s="188"/>
      <c r="NNS26" s="188"/>
      <c r="NNT26" s="188"/>
      <c r="NNU26" s="188"/>
      <c r="NNV26" s="188"/>
      <c r="NNW26" s="188"/>
      <c r="NNX26" s="188"/>
      <c r="NNY26" s="188"/>
      <c r="NNZ26" s="188"/>
      <c r="NOA26" s="188"/>
      <c r="NOB26" s="188"/>
      <c r="NOC26" s="188"/>
      <c r="NOD26" s="188"/>
      <c r="NOE26" s="188"/>
      <c r="NOF26" s="188"/>
      <c r="NOG26" s="188"/>
      <c r="NOH26" s="188"/>
      <c r="NOI26" s="188"/>
      <c r="NOJ26" s="188"/>
      <c r="NOK26" s="188"/>
      <c r="NOL26" s="188"/>
      <c r="NOM26" s="188"/>
      <c r="NON26" s="188"/>
      <c r="NOO26" s="188"/>
      <c r="NOP26" s="188"/>
      <c r="NOQ26" s="188"/>
      <c r="NOR26" s="188"/>
      <c r="NOS26" s="188"/>
      <c r="NOT26" s="188"/>
      <c r="NOU26" s="188"/>
      <c r="NOV26" s="188"/>
      <c r="NOW26" s="188"/>
      <c r="NOX26" s="188"/>
      <c r="NOY26" s="188"/>
      <c r="NOZ26" s="188"/>
      <c r="NPA26" s="188"/>
      <c r="NPB26" s="188"/>
      <c r="NPC26" s="188"/>
      <c r="NPD26" s="188"/>
      <c r="NPE26" s="188"/>
      <c r="NPF26" s="188"/>
      <c r="NPG26" s="188"/>
      <c r="NPH26" s="188"/>
      <c r="NPI26" s="188"/>
      <c r="NPJ26" s="188"/>
      <c r="NPK26" s="188"/>
      <c r="NPL26" s="188"/>
      <c r="NPM26" s="188"/>
      <c r="NPN26" s="188"/>
      <c r="NPO26" s="188"/>
      <c r="NPP26" s="188"/>
      <c r="NPQ26" s="188"/>
      <c r="NPR26" s="188"/>
      <c r="NPS26" s="188"/>
      <c r="NPT26" s="188"/>
      <c r="NPU26" s="188"/>
      <c r="NPV26" s="188"/>
      <c r="NPW26" s="188"/>
      <c r="NPX26" s="188"/>
      <c r="NPY26" s="188"/>
      <c r="NPZ26" s="188"/>
      <c r="NQA26" s="188"/>
      <c r="NQB26" s="188"/>
      <c r="NQC26" s="188"/>
      <c r="NQD26" s="188"/>
      <c r="NQE26" s="188"/>
      <c r="NQF26" s="188"/>
      <c r="NQG26" s="188"/>
      <c r="NQH26" s="188"/>
      <c r="NQI26" s="188"/>
      <c r="NQJ26" s="188"/>
      <c r="NQK26" s="188"/>
      <c r="NQL26" s="188"/>
      <c r="NQM26" s="188"/>
      <c r="NQN26" s="188"/>
      <c r="NQO26" s="188"/>
      <c r="NQP26" s="188"/>
      <c r="NQQ26" s="188"/>
      <c r="NQR26" s="188"/>
      <c r="NQS26" s="188"/>
      <c r="NQT26" s="188"/>
      <c r="NQU26" s="188"/>
      <c r="NQV26" s="188"/>
      <c r="NQW26" s="188"/>
      <c r="NQX26" s="188"/>
      <c r="NQY26" s="188"/>
      <c r="NQZ26" s="188"/>
      <c r="NRA26" s="188"/>
      <c r="NRB26" s="188"/>
      <c r="NRC26" s="188"/>
      <c r="NRD26" s="188"/>
      <c r="NRE26" s="188"/>
      <c r="NRF26" s="188"/>
      <c r="NRG26" s="188"/>
      <c r="NRH26" s="188"/>
      <c r="NRI26" s="188"/>
      <c r="NRJ26" s="188"/>
      <c r="NRK26" s="188"/>
      <c r="NRL26" s="188"/>
      <c r="NRM26" s="188"/>
      <c r="NRN26" s="188"/>
      <c r="NRO26" s="188"/>
      <c r="NRP26" s="188"/>
      <c r="NRQ26" s="188"/>
      <c r="NRR26" s="188"/>
      <c r="NRS26" s="188"/>
      <c r="NRT26" s="188"/>
      <c r="NRU26" s="188"/>
      <c r="NRV26" s="188"/>
      <c r="NRW26" s="188"/>
      <c r="NRX26" s="188"/>
      <c r="NRY26" s="188"/>
      <c r="NRZ26" s="188"/>
      <c r="NSA26" s="188"/>
      <c r="NSB26" s="188"/>
      <c r="NSC26" s="188"/>
      <c r="NSD26" s="188"/>
      <c r="NSE26" s="188"/>
      <c r="NSF26" s="188"/>
      <c r="NSG26" s="188"/>
      <c r="NSH26" s="188"/>
      <c r="NSI26" s="188"/>
      <c r="NSJ26" s="188"/>
      <c r="NSK26" s="188"/>
      <c r="NSL26" s="188"/>
      <c r="NSM26" s="188"/>
      <c r="NSN26" s="188"/>
      <c r="NSO26" s="188"/>
      <c r="NSP26" s="188"/>
      <c r="NSQ26" s="188"/>
      <c r="NSR26" s="188"/>
      <c r="NSS26" s="188"/>
      <c r="NST26" s="188"/>
      <c r="NSU26" s="188"/>
      <c r="NSV26" s="188"/>
      <c r="NSW26" s="188"/>
      <c r="NSX26" s="188"/>
      <c r="NSY26" s="188"/>
      <c r="NSZ26" s="188"/>
      <c r="NTA26" s="188"/>
      <c r="NTB26" s="188"/>
      <c r="NTC26" s="188"/>
      <c r="NTD26" s="188"/>
      <c r="NTE26" s="188"/>
      <c r="NTF26" s="188"/>
      <c r="NTG26" s="188"/>
      <c r="NTH26" s="188"/>
      <c r="NTI26" s="188"/>
      <c r="NTJ26" s="188"/>
      <c r="NTK26" s="188"/>
      <c r="NTL26" s="188"/>
      <c r="NTM26" s="188"/>
      <c r="NTN26" s="188"/>
      <c r="NTO26" s="188"/>
      <c r="NTP26" s="188"/>
      <c r="NTQ26" s="188"/>
      <c r="NTR26" s="188"/>
      <c r="NTS26" s="188"/>
      <c r="NTT26" s="188"/>
      <c r="NTU26" s="188"/>
      <c r="NTV26" s="188"/>
      <c r="NTW26" s="188"/>
      <c r="NTX26" s="188"/>
      <c r="NTY26" s="188"/>
      <c r="NTZ26" s="188"/>
      <c r="NUA26" s="188"/>
      <c r="NUB26" s="188"/>
      <c r="NUC26" s="188"/>
      <c r="NUD26" s="188"/>
      <c r="NUE26" s="188"/>
      <c r="NUF26" s="188"/>
      <c r="NUG26" s="188"/>
      <c r="NUH26" s="188"/>
      <c r="NUI26" s="188"/>
      <c r="NUJ26" s="188"/>
      <c r="NUK26" s="188"/>
      <c r="NUL26" s="188"/>
      <c r="NUM26" s="188"/>
      <c r="NUN26" s="188"/>
      <c r="NUO26" s="188"/>
      <c r="NUP26" s="188"/>
      <c r="NUQ26" s="188"/>
      <c r="NUR26" s="188"/>
      <c r="NUS26" s="188"/>
      <c r="NUT26" s="188"/>
      <c r="NUU26" s="188"/>
      <c r="NUV26" s="188"/>
      <c r="NUW26" s="188"/>
      <c r="NUX26" s="188"/>
      <c r="NUY26" s="188"/>
      <c r="NUZ26" s="188"/>
      <c r="NVA26" s="188"/>
      <c r="NVB26" s="188"/>
      <c r="NVC26" s="188"/>
      <c r="NVD26" s="188"/>
      <c r="NVE26" s="188"/>
      <c r="NVF26" s="188"/>
      <c r="NVG26" s="188"/>
      <c r="NVH26" s="188"/>
      <c r="NVI26" s="188"/>
      <c r="NVJ26" s="188"/>
      <c r="NVK26" s="188"/>
      <c r="NVL26" s="188"/>
      <c r="NVM26" s="188"/>
      <c r="NVN26" s="188"/>
      <c r="NVO26" s="188"/>
      <c r="NVP26" s="188"/>
      <c r="NVQ26" s="188"/>
      <c r="NVR26" s="188"/>
      <c r="NVS26" s="188"/>
      <c r="NVT26" s="188"/>
      <c r="NVU26" s="188"/>
      <c r="NVV26" s="188"/>
      <c r="NVW26" s="188"/>
      <c r="NVX26" s="188"/>
      <c r="NVY26" s="188"/>
      <c r="NVZ26" s="188"/>
      <c r="NWA26" s="188"/>
      <c r="NWB26" s="188"/>
      <c r="NWC26" s="188"/>
      <c r="NWD26" s="188"/>
      <c r="NWE26" s="188"/>
      <c r="NWF26" s="188"/>
      <c r="NWG26" s="188"/>
      <c r="NWH26" s="188"/>
      <c r="NWI26" s="188"/>
      <c r="NWJ26" s="188"/>
      <c r="NWK26" s="188"/>
      <c r="NWL26" s="188"/>
      <c r="NWM26" s="188"/>
      <c r="NWN26" s="188"/>
      <c r="NWO26" s="188"/>
      <c r="NWP26" s="188"/>
      <c r="NWQ26" s="188"/>
      <c r="NWR26" s="188"/>
      <c r="NWS26" s="188"/>
      <c r="NWT26" s="188"/>
      <c r="NWU26" s="188"/>
      <c r="NWV26" s="188"/>
      <c r="NWW26" s="188"/>
      <c r="NWX26" s="188"/>
      <c r="NWY26" s="188"/>
      <c r="NWZ26" s="188"/>
      <c r="NXA26" s="188"/>
      <c r="NXB26" s="188"/>
      <c r="NXC26" s="188"/>
      <c r="NXD26" s="188"/>
      <c r="NXE26" s="188"/>
      <c r="NXF26" s="188"/>
      <c r="NXG26" s="188"/>
      <c r="NXH26" s="188"/>
      <c r="NXI26" s="188"/>
      <c r="NXJ26" s="188"/>
      <c r="NXK26" s="188"/>
      <c r="NXL26" s="188"/>
      <c r="NXM26" s="188"/>
      <c r="NXN26" s="188"/>
      <c r="NXO26" s="188"/>
      <c r="NXP26" s="188"/>
      <c r="NXQ26" s="188"/>
      <c r="NXR26" s="188"/>
      <c r="NXS26" s="188"/>
      <c r="NXT26" s="188"/>
      <c r="NXU26" s="188"/>
      <c r="NXV26" s="188"/>
      <c r="NXW26" s="188"/>
      <c r="NXX26" s="188"/>
      <c r="NXY26" s="188"/>
      <c r="NXZ26" s="188"/>
      <c r="NYA26" s="188"/>
      <c r="NYB26" s="188"/>
      <c r="NYC26" s="188"/>
      <c r="NYD26" s="188"/>
      <c r="NYE26" s="188"/>
      <c r="NYF26" s="188"/>
      <c r="NYG26" s="188"/>
      <c r="NYH26" s="188"/>
      <c r="NYI26" s="188"/>
      <c r="NYJ26" s="188"/>
      <c r="NYK26" s="188"/>
      <c r="NYL26" s="188"/>
      <c r="NYM26" s="188"/>
      <c r="NYN26" s="188"/>
      <c r="NYO26" s="188"/>
      <c r="NYP26" s="188"/>
      <c r="NYQ26" s="188"/>
      <c r="NYR26" s="188"/>
      <c r="NYS26" s="188"/>
      <c r="NYT26" s="188"/>
      <c r="NYU26" s="188"/>
      <c r="NYV26" s="188"/>
      <c r="NYW26" s="188"/>
      <c r="NYX26" s="188"/>
      <c r="NYY26" s="188"/>
      <c r="NYZ26" s="188"/>
      <c r="NZA26" s="188"/>
      <c r="NZB26" s="188"/>
      <c r="NZC26" s="188"/>
      <c r="NZD26" s="188"/>
      <c r="NZE26" s="188"/>
      <c r="NZF26" s="188"/>
      <c r="NZG26" s="188"/>
      <c r="NZH26" s="188"/>
      <c r="NZI26" s="188"/>
      <c r="NZJ26" s="188"/>
      <c r="NZK26" s="188"/>
      <c r="NZL26" s="188"/>
      <c r="NZM26" s="188"/>
      <c r="NZN26" s="188"/>
      <c r="NZO26" s="188"/>
      <c r="NZP26" s="188"/>
      <c r="NZQ26" s="188"/>
      <c r="NZR26" s="188"/>
      <c r="NZS26" s="188"/>
      <c r="NZT26" s="188"/>
      <c r="NZU26" s="188"/>
      <c r="NZV26" s="188"/>
      <c r="NZW26" s="188"/>
      <c r="NZX26" s="188"/>
      <c r="NZY26" s="188"/>
      <c r="NZZ26" s="188"/>
      <c r="OAA26" s="188"/>
      <c r="OAB26" s="188"/>
      <c r="OAC26" s="188"/>
      <c r="OAD26" s="188"/>
      <c r="OAE26" s="188"/>
      <c r="OAF26" s="188"/>
      <c r="OAG26" s="188"/>
      <c r="OAH26" s="188"/>
      <c r="OAI26" s="188"/>
      <c r="OAJ26" s="188"/>
      <c r="OAK26" s="188"/>
      <c r="OAL26" s="188"/>
      <c r="OAM26" s="188"/>
      <c r="OAN26" s="188"/>
      <c r="OAO26" s="188"/>
      <c r="OAP26" s="188"/>
      <c r="OAQ26" s="188"/>
      <c r="OAR26" s="188"/>
      <c r="OAS26" s="188"/>
      <c r="OAT26" s="188"/>
      <c r="OAU26" s="188"/>
      <c r="OAV26" s="188"/>
      <c r="OAW26" s="188"/>
      <c r="OAX26" s="188"/>
      <c r="OAY26" s="188"/>
      <c r="OAZ26" s="188"/>
      <c r="OBA26" s="188"/>
      <c r="OBB26" s="188"/>
      <c r="OBC26" s="188"/>
      <c r="OBD26" s="188"/>
      <c r="OBE26" s="188"/>
      <c r="OBF26" s="188"/>
      <c r="OBG26" s="188"/>
      <c r="OBH26" s="188"/>
      <c r="OBI26" s="188"/>
      <c r="OBJ26" s="188"/>
      <c r="OBK26" s="188"/>
      <c r="OBL26" s="188"/>
      <c r="OBM26" s="188"/>
      <c r="OBN26" s="188"/>
      <c r="OBO26" s="188"/>
      <c r="OBP26" s="188"/>
      <c r="OBQ26" s="188"/>
      <c r="OBR26" s="188"/>
      <c r="OBS26" s="188"/>
      <c r="OBT26" s="188"/>
      <c r="OBU26" s="188"/>
      <c r="OBV26" s="188"/>
      <c r="OBW26" s="188"/>
      <c r="OBX26" s="188"/>
      <c r="OBY26" s="188"/>
      <c r="OBZ26" s="188"/>
      <c r="OCA26" s="188"/>
      <c r="OCB26" s="188"/>
      <c r="OCC26" s="188"/>
      <c r="OCD26" s="188"/>
      <c r="OCE26" s="188"/>
      <c r="OCF26" s="188"/>
      <c r="OCG26" s="188"/>
      <c r="OCH26" s="188"/>
      <c r="OCI26" s="188"/>
      <c r="OCJ26" s="188"/>
      <c r="OCK26" s="188"/>
      <c r="OCL26" s="188"/>
      <c r="OCM26" s="188"/>
      <c r="OCN26" s="188"/>
      <c r="OCO26" s="188"/>
      <c r="OCP26" s="188"/>
      <c r="OCQ26" s="188"/>
      <c r="OCR26" s="188"/>
      <c r="OCS26" s="188"/>
      <c r="OCT26" s="188"/>
      <c r="OCU26" s="188"/>
      <c r="OCV26" s="188"/>
      <c r="OCW26" s="188"/>
      <c r="OCX26" s="188"/>
      <c r="OCY26" s="188"/>
      <c r="OCZ26" s="188"/>
      <c r="ODA26" s="188"/>
      <c r="ODB26" s="188"/>
      <c r="ODC26" s="188"/>
      <c r="ODD26" s="188"/>
      <c r="ODE26" s="188"/>
      <c r="ODF26" s="188"/>
      <c r="ODG26" s="188"/>
      <c r="ODH26" s="188"/>
      <c r="ODI26" s="188"/>
      <c r="ODJ26" s="188"/>
      <c r="ODK26" s="188"/>
      <c r="ODL26" s="188"/>
      <c r="ODM26" s="188"/>
      <c r="ODN26" s="188"/>
      <c r="ODO26" s="188"/>
      <c r="ODP26" s="188"/>
      <c r="ODQ26" s="188"/>
      <c r="ODR26" s="188"/>
      <c r="ODS26" s="188"/>
      <c r="ODT26" s="188"/>
      <c r="ODU26" s="188"/>
      <c r="ODV26" s="188"/>
      <c r="ODW26" s="188"/>
      <c r="ODX26" s="188"/>
      <c r="ODY26" s="188"/>
      <c r="ODZ26" s="188"/>
      <c r="OEA26" s="188"/>
      <c r="OEB26" s="188"/>
      <c r="OEC26" s="188"/>
      <c r="OED26" s="188"/>
      <c r="OEE26" s="188"/>
      <c r="OEF26" s="188"/>
      <c r="OEG26" s="188"/>
      <c r="OEH26" s="188"/>
      <c r="OEI26" s="188"/>
      <c r="OEJ26" s="188"/>
      <c r="OEK26" s="188"/>
      <c r="OEL26" s="188"/>
      <c r="OEM26" s="188"/>
      <c r="OEN26" s="188"/>
      <c r="OEO26" s="188"/>
      <c r="OEP26" s="188"/>
      <c r="OEQ26" s="188"/>
      <c r="OER26" s="188"/>
      <c r="OES26" s="188"/>
      <c r="OET26" s="188"/>
      <c r="OEU26" s="188"/>
      <c r="OEV26" s="188"/>
      <c r="OEW26" s="188"/>
      <c r="OEX26" s="188"/>
      <c r="OEY26" s="188"/>
      <c r="OEZ26" s="188"/>
      <c r="OFA26" s="188"/>
      <c r="OFB26" s="188"/>
      <c r="OFC26" s="188"/>
      <c r="OFD26" s="188"/>
      <c r="OFE26" s="188"/>
      <c r="OFF26" s="188"/>
      <c r="OFG26" s="188"/>
      <c r="OFH26" s="188"/>
      <c r="OFI26" s="188"/>
      <c r="OFJ26" s="188"/>
      <c r="OFK26" s="188"/>
      <c r="OFL26" s="188"/>
      <c r="OFM26" s="188"/>
      <c r="OFN26" s="188"/>
      <c r="OFO26" s="188"/>
      <c r="OFP26" s="188"/>
      <c r="OFQ26" s="188"/>
      <c r="OFR26" s="188"/>
      <c r="OFS26" s="188"/>
      <c r="OFT26" s="188"/>
      <c r="OFU26" s="188"/>
      <c r="OFV26" s="188"/>
      <c r="OFW26" s="188"/>
      <c r="OFX26" s="188"/>
      <c r="OFY26" s="188"/>
      <c r="OFZ26" s="188"/>
      <c r="OGA26" s="188"/>
      <c r="OGB26" s="188"/>
      <c r="OGC26" s="188"/>
      <c r="OGD26" s="188"/>
      <c r="OGE26" s="188"/>
      <c r="OGF26" s="188"/>
      <c r="OGG26" s="188"/>
      <c r="OGH26" s="188"/>
      <c r="OGI26" s="188"/>
      <c r="OGJ26" s="188"/>
      <c r="OGK26" s="188"/>
      <c r="OGL26" s="188"/>
      <c r="OGM26" s="188"/>
      <c r="OGN26" s="188"/>
      <c r="OGO26" s="188"/>
      <c r="OGP26" s="188"/>
      <c r="OGQ26" s="188"/>
      <c r="OGR26" s="188"/>
      <c r="OGS26" s="188"/>
      <c r="OGT26" s="188"/>
      <c r="OGU26" s="188"/>
      <c r="OGV26" s="188"/>
      <c r="OGW26" s="188"/>
      <c r="OGX26" s="188"/>
      <c r="OGY26" s="188"/>
      <c r="OGZ26" s="188"/>
      <c r="OHA26" s="188"/>
      <c r="OHB26" s="188"/>
      <c r="OHC26" s="188"/>
      <c r="OHD26" s="188"/>
      <c r="OHE26" s="188"/>
      <c r="OHF26" s="188"/>
      <c r="OHG26" s="188"/>
      <c r="OHH26" s="188"/>
      <c r="OHI26" s="188"/>
      <c r="OHJ26" s="188"/>
      <c r="OHK26" s="188"/>
      <c r="OHL26" s="188"/>
      <c r="OHM26" s="188"/>
      <c r="OHN26" s="188"/>
      <c r="OHO26" s="188"/>
      <c r="OHP26" s="188"/>
      <c r="OHQ26" s="188"/>
      <c r="OHR26" s="188"/>
      <c r="OHS26" s="188"/>
      <c r="OHT26" s="188"/>
      <c r="OHU26" s="188"/>
      <c r="OHV26" s="188"/>
      <c r="OHW26" s="188"/>
      <c r="OHX26" s="188"/>
      <c r="OHY26" s="188"/>
      <c r="OHZ26" s="188"/>
      <c r="OIA26" s="188"/>
      <c r="OIB26" s="188"/>
      <c r="OIC26" s="188"/>
      <c r="OID26" s="188"/>
      <c r="OIE26" s="188"/>
      <c r="OIF26" s="188"/>
      <c r="OIG26" s="188"/>
      <c r="OIH26" s="188"/>
      <c r="OII26" s="188"/>
      <c r="OIJ26" s="188"/>
      <c r="OIK26" s="188"/>
      <c r="OIL26" s="188"/>
      <c r="OIM26" s="188"/>
      <c r="OIN26" s="188"/>
      <c r="OIO26" s="188"/>
      <c r="OIP26" s="188"/>
      <c r="OIQ26" s="188"/>
      <c r="OIR26" s="188"/>
      <c r="OIS26" s="188"/>
      <c r="OIT26" s="188"/>
      <c r="OIU26" s="188"/>
      <c r="OIV26" s="188"/>
      <c r="OIW26" s="188"/>
      <c r="OIX26" s="188"/>
      <c r="OIY26" s="188"/>
      <c r="OIZ26" s="188"/>
      <c r="OJA26" s="188"/>
      <c r="OJB26" s="188"/>
      <c r="OJC26" s="188"/>
      <c r="OJD26" s="188"/>
      <c r="OJE26" s="188"/>
      <c r="OJF26" s="188"/>
      <c r="OJG26" s="188"/>
      <c r="OJH26" s="188"/>
      <c r="OJI26" s="188"/>
      <c r="OJJ26" s="188"/>
      <c r="OJK26" s="188"/>
      <c r="OJL26" s="188"/>
      <c r="OJM26" s="188"/>
      <c r="OJN26" s="188"/>
      <c r="OJO26" s="188"/>
      <c r="OJP26" s="188"/>
      <c r="OJQ26" s="188"/>
      <c r="OJR26" s="188"/>
      <c r="OJS26" s="188"/>
      <c r="OJT26" s="188"/>
      <c r="OJU26" s="188"/>
      <c r="OJV26" s="188"/>
      <c r="OJW26" s="188"/>
      <c r="OJX26" s="188"/>
      <c r="OJY26" s="188"/>
      <c r="OJZ26" s="188"/>
      <c r="OKA26" s="188"/>
      <c r="OKB26" s="188"/>
      <c r="OKC26" s="188"/>
      <c r="OKD26" s="188"/>
      <c r="OKE26" s="188"/>
      <c r="OKF26" s="188"/>
      <c r="OKG26" s="188"/>
      <c r="OKH26" s="188"/>
      <c r="OKI26" s="188"/>
      <c r="OKJ26" s="188"/>
      <c r="OKK26" s="188"/>
      <c r="OKL26" s="188"/>
      <c r="OKM26" s="188"/>
      <c r="OKN26" s="188"/>
      <c r="OKO26" s="188"/>
      <c r="OKP26" s="188"/>
      <c r="OKQ26" s="188"/>
      <c r="OKR26" s="188"/>
      <c r="OKS26" s="188"/>
      <c r="OKT26" s="188"/>
      <c r="OKU26" s="188"/>
      <c r="OKV26" s="188"/>
      <c r="OKW26" s="188"/>
      <c r="OKX26" s="188"/>
      <c r="OKY26" s="188"/>
      <c r="OKZ26" s="188"/>
      <c r="OLA26" s="188"/>
      <c r="OLB26" s="188"/>
      <c r="OLC26" s="188"/>
      <c r="OLD26" s="188"/>
      <c r="OLE26" s="188"/>
      <c r="OLF26" s="188"/>
      <c r="OLG26" s="188"/>
      <c r="OLH26" s="188"/>
      <c r="OLI26" s="188"/>
      <c r="OLJ26" s="188"/>
      <c r="OLK26" s="188"/>
      <c r="OLL26" s="188"/>
      <c r="OLM26" s="188"/>
      <c r="OLN26" s="188"/>
      <c r="OLO26" s="188"/>
      <c r="OLP26" s="188"/>
      <c r="OLQ26" s="188"/>
      <c r="OLR26" s="188"/>
      <c r="OLS26" s="188"/>
      <c r="OLT26" s="188"/>
      <c r="OLU26" s="188"/>
      <c r="OLV26" s="188"/>
      <c r="OLW26" s="188"/>
      <c r="OLX26" s="188"/>
      <c r="OLY26" s="188"/>
      <c r="OLZ26" s="188"/>
      <c r="OMA26" s="188"/>
      <c r="OMB26" s="188"/>
      <c r="OMC26" s="188"/>
      <c r="OMD26" s="188"/>
      <c r="OME26" s="188"/>
      <c r="OMF26" s="188"/>
      <c r="OMG26" s="188"/>
      <c r="OMH26" s="188"/>
      <c r="OMI26" s="188"/>
      <c r="OMJ26" s="188"/>
      <c r="OMK26" s="188"/>
      <c r="OML26" s="188"/>
      <c r="OMM26" s="188"/>
      <c r="OMN26" s="188"/>
      <c r="OMO26" s="188"/>
      <c r="OMP26" s="188"/>
      <c r="OMQ26" s="188"/>
      <c r="OMR26" s="188"/>
      <c r="OMS26" s="188"/>
      <c r="OMT26" s="188"/>
      <c r="OMU26" s="188"/>
      <c r="OMV26" s="188"/>
      <c r="OMW26" s="188"/>
      <c r="OMX26" s="188"/>
      <c r="OMY26" s="188"/>
      <c r="OMZ26" s="188"/>
      <c r="ONA26" s="188"/>
      <c r="ONB26" s="188"/>
      <c r="ONC26" s="188"/>
      <c r="OND26" s="188"/>
      <c r="ONE26" s="188"/>
      <c r="ONF26" s="188"/>
      <c r="ONG26" s="188"/>
      <c r="ONH26" s="188"/>
      <c r="ONI26" s="188"/>
      <c r="ONJ26" s="188"/>
      <c r="ONK26" s="188"/>
      <c r="ONL26" s="188"/>
      <c r="ONM26" s="188"/>
      <c r="ONN26" s="188"/>
      <c r="ONO26" s="188"/>
      <c r="ONP26" s="188"/>
      <c r="ONQ26" s="188"/>
      <c r="ONR26" s="188"/>
      <c r="ONS26" s="188"/>
      <c r="ONT26" s="188"/>
      <c r="ONU26" s="188"/>
      <c r="ONV26" s="188"/>
      <c r="ONW26" s="188"/>
      <c r="ONX26" s="188"/>
      <c r="ONY26" s="188"/>
      <c r="ONZ26" s="188"/>
      <c r="OOA26" s="188"/>
      <c r="OOB26" s="188"/>
      <c r="OOC26" s="188"/>
      <c r="OOD26" s="188"/>
      <c r="OOE26" s="188"/>
      <c r="OOF26" s="188"/>
      <c r="OOG26" s="188"/>
      <c r="OOH26" s="188"/>
      <c r="OOI26" s="188"/>
      <c r="OOJ26" s="188"/>
      <c r="OOK26" s="188"/>
      <c r="OOL26" s="188"/>
      <c r="OOM26" s="188"/>
      <c r="OON26" s="188"/>
      <c r="OOO26" s="188"/>
      <c r="OOP26" s="188"/>
      <c r="OOQ26" s="188"/>
      <c r="OOR26" s="188"/>
      <c r="OOS26" s="188"/>
      <c r="OOT26" s="188"/>
      <c r="OOU26" s="188"/>
      <c r="OOV26" s="188"/>
      <c r="OOW26" s="188"/>
      <c r="OOX26" s="188"/>
      <c r="OOY26" s="188"/>
      <c r="OOZ26" s="188"/>
      <c r="OPA26" s="188"/>
      <c r="OPB26" s="188"/>
      <c r="OPC26" s="188"/>
      <c r="OPD26" s="188"/>
      <c r="OPE26" s="188"/>
      <c r="OPF26" s="188"/>
      <c r="OPG26" s="188"/>
      <c r="OPH26" s="188"/>
      <c r="OPI26" s="188"/>
      <c r="OPJ26" s="188"/>
      <c r="OPK26" s="188"/>
      <c r="OPL26" s="188"/>
      <c r="OPM26" s="188"/>
      <c r="OPN26" s="188"/>
      <c r="OPO26" s="188"/>
      <c r="OPP26" s="188"/>
      <c r="OPQ26" s="188"/>
      <c r="OPR26" s="188"/>
      <c r="OPS26" s="188"/>
      <c r="OPT26" s="188"/>
      <c r="OPU26" s="188"/>
      <c r="OPV26" s="188"/>
      <c r="OPW26" s="188"/>
      <c r="OPX26" s="188"/>
      <c r="OPY26" s="188"/>
      <c r="OPZ26" s="188"/>
      <c r="OQA26" s="188"/>
      <c r="OQB26" s="188"/>
      <c r="OQC26" s="188"/>
      <c r="OQD26" s="188"/>
      <c r="OQE26" s="188"/>
      <c r="OQF26" s="188"/>
      <c r="OQG26" s="188"/>
      <c r="OQH26" s="188"/>
      <c r="OQI26" s="188"/>
      <c r="OQJ26" s="188"/>
      <c r="OQK26" s="188"/>
      <c r="OQL26" s="188"/>
      <c r="OQM26" s="188"/>
      <c r="OQN26" s="188"/>
      <c r="OQO26" s="188"/>
      <c r="OQP26" s="188"/>
      <c r="OQQ26" s="188"/>
      <c r="OQR26" s="188"/>
      <c r="OQS26" s="188"/>
      <c r="OQT26" s="188"/>
      <c r="OQU26" s="188"/>
      <c r="OQV26" s="188"/>
      <c r="OQW26" s="188"/>
      <c r="OQX26" s="188"/>
      <c r="OQY26" s="188"/>
      <c r="OQZ26" s="188"/>
      <c r="ORA26" s="188"/>
      <c r="ORB26" s="188"/>
      <c r="ORC26" s="188"/>
      <c r="ORD26" s="188"/>
      <c r="ORE26" s="188"/>
      <c r="ORF26" s="188"/>
      <c r="ORG26" s="188"/>
      <c r="ORH26" s="188"/>
      <c r="ORI26" s="188"/>
      <c r="ORJ26" s="188"/>
      <c r="ORK26" s="188"/>
      <c r="ORL26" s="188"/>
      <c r="ORM26" s="188"/>
      <c r="ORN26" s="188"/>
      <c r="ORO26" s="188"/>
      <c r="ORP26" s="188"/>
      <c r="ORQ26" s="188"/>
      <c r="ORR26" s="188"/>
      <c r="ORS26" s="188"/>
      <c r="ORT26" s="188"/>
      <c r="ORU26" s="188"/>
      <c r="ORV26" s="188"/>
      <c r="ORW26" s="188"/>
      <c r="ORX26" s="188"/>
      <c r="ORY26" s="188"/>
      <c r="ORZ26" s="188"/>
      <c r="OSA26" s="188"/>
      <c r="OSB26" s="188"/>
      <c r="OSC26" s="188"/>
      <c r="OSD26" s="188"/>
      <c r="OSE26" s="188"/>
      <c r="OSF26" s="188"/>
      <c r="OSG26" s="188"/>
      <c r="OSH26" s="188"/>
      <c r="OSI26" s="188"/>
      <c r="OSJ26" s="188"/>
      <c r="OSK26" s="188"/>
      <c r="OSL26" s="188"/>
      <c r="OSM26" s="188"/>
      <c r="OSN26" s="188"/>
      <c r="OSO26" s="188"/>
      <c r="OSP26" s="188"/>
      <c r="OSQ26" s="188"/>
      <c r="OSR26" s="188"/>
      <c r="OSS26" s="188"/>
      <c r="OST26" s="188"/>
      <c r="OSU26" s="188"/>
      <c r="OSV26" s="188"/>
      <c r="OSW26" s="188"/>
      <c r="OSX26" s="188"/>
      <c r="OSY26" s="188"/>
      <c r="OSZ26" s="188"/>
      <c r="OTA26" s="188"/>
      <c r="OTB26" s="188"/>
      <c r="OTC26" s="188"/>
      <c r="OTD26" s="188"/>
      <c r="OTE26" s="188"/>
      <c r="OTF26" s="188"/>
      <c r="OTG26" s="188"/>
      <c r="OTH26" s="188"/>
      <c r="OTI26" s="188"/>
      <c r="OTJ26" s="188"/>
      <c r="OTK26" s="188"/>
      <c r="OTL26" s="188"/>
      <c r="OTM26" s="188"/>
      <c r="OTN26" s="188"/>
      <c r="OTO26" s="188"/>
      <c r="OTP26" s="188"/>
      <c r="OTQ26" s="188"/>
      <c r="OTR26" s="188"/>
      <c r="OTS26" s="188"/>
      <c r="OTT26" s="188"/>
      <c r="OTU26" s="188"/>
      <c r="OTV26" s="188"/>
      <c r="OTW26" s="188"/>
      <c r="OTX26" s="188"/>
      <c r="OTY26" s="188"/>
      <c r="OTZ26" s="188"/>
      <c r="OUA26" s="188"/>
      <c r="OUB26" s="188"/>
      <c r="OUC26" s="188"/>
      <c r="OUD26" s="188"/>
      <c r="OUE26" s="188"/>
      <c r="OUF26" s="188"/>
      <c r="OUG26" s="188"/>
      <c r="OUH26" s="188"/>
      <c r="OUI26" s="188"/>
      <c r="OUJ26" s="188"/>
      <c r="OUK26" s="188"/>
      <c r="OUL26" s="188"/>
      <c r="OUM26" s="188"/>
      <c r="OUN26" s="188"/>
      <c r="OUO26" s="188"/>
      <c r="OUP26" s="188"/>
      <c r="OUQ26" s="188"/>
      <c r="OUR26" s="188"/>
      <c r="OUS26" s="188"/>
      <c r="OUT26" s="188"/>
      <c r="OUU26" s="188"/>
      <c r="OUV26" s="188"/>
      <c r="OUW26" s="188"/>
      <c r="OUX26" s="188"/>
      <c r="OUY26" s="188"/>
      <c r="OUZ26" s="188"/>
      <c r="OVA26" s="188"/>
      <c r="OVB26" s="188"/>
      <c r="OVC26" s="188"/>
      <c r="OVD26" s="188"/>
      <c r="OVE26" s="188"/>
      <c r="OVF26" s="188"/>
      <c r="OVG26" s="188"/>
      <c r="OVH26" s="188"/>
      <c r="OVI26" s="188"/>
      <c r="OVJ26" s="188"/>
      <c r="OVK26" s="188"/>
      <c r="OVL26" s="188"/>
      <c r="OVM26" s="188"/>
      <c r="OVN26" s="188"/>
      <c r="OVO26" s="188"/>
      <c r="OVP26" s="188"/>
      <c r="OVQ26" s="188"/>
      <c r="OVR26" s="188"/>
      <c r="OVS26" s="188"/>
      <c r="OVT26" s="188"/>
      <c r="OVU26" s="188"/>
      <c r="OVV26" s="188"/>
      <c r="OVW26" s="188"/>
      <c r="OVX26" s="188"/>
      <c r="OVY26" s="188"/>
      <c r="OVZ26" s="188"/>
      <c r="OWA26" s="188"/>
      <c r="OWB26" s="188"/>
      <c r="OWC26" s="188"/>
      <c r="OWD26" s="188"/>
      <c r="OWE26" s="188"/>
      <c r="OWF26" s="188"/>
      <c r="OWG26" s="188"/>
      <c r="OWH26" s="188"/>
      <c r="OWI26" s="188"/>
      <c r="OWJ26" s="188"/>
      <c r="OWK26" s="188"/>
      <c r="OWL26" s="188"/>
      <c r="OWM26" s="188"/>
      <c r="OWN26" s="188"/>
      <c r="OWO26" s="188"/>
      <c r="OWP26" s="188"/>
      <c r="OWQ26" s="188"/>
      <c r="OWR26" s="188"/>
      <c r="OWS26" s="188"/>
      <c r="OWT26" s="188"/>
      <c r="OWU26" s="188"/>
      <c r="OWV26" s="188"/>
      <c r="OWW26" s="188"/>
      <c r="OWX26" s="188"/>
      <c r="OWY26" s="188"/>
      <c r="OWZ26" s="188"/>
      <c r="OXA26" s="188"/>
      <c r="OXB26" s="188"/>
      <c r="OXC26" s="188"/>
      <c r="OXD26" s="188"/>
      <c r="OXE26" s="188"/>
      <c r="OXF26" s="188"/>
      <c r="OXG26" s="188"/>
      <c r="OXH26" s="188"/>
      <c r="OXI26" s="188"/>
      <c r="OXJ26" s="188"/>
      <c r="OXK26" s="188"/>
      <c r="OXL26" s="188"/>
      <c r="OXM26" s="188"/>
      <c r="OXN26" s="188"/>
      <c r="OXO26" s="188"/>
      <c r="OXP26" s="188"/>
      <c r="OXQ26" s="188"/>
      <c r="OXR26" s="188"/>
      <c r="OXS26" s="188"/>
      <c r="OXT26" s="188"/>
      <c r="OXU26" s="188"/>
      <c r="OXV26" s="188"/>
      <c r="OXW26" s="188"/>
      <c r="OXX26" s="188"/>
      <c r="OXY26" s="188"/>
      <c r="OXZ26" s="188"/>
      <c r="OYA26" s="188"/>
      <c r="OYB26" s="188"/>
      <c r="OYC26" s="188"/>
      <c r="OYD26" s="188"/>
      <c r="OYE26" s="188"/>
      <c r="OYF26" s="188"/>
      <c r="OYG26" s="188"/>
      <c r="OYH26" s="188"/>
      <c r="OYI26" s="188"/>
      <c r="OYJ26" s="188"/>
      <c r="OYK26" s="188"/>
      <c r="OYL26" s="188"/>
      <c r="OYM26" s="188"/>
      <c r="OYN26" s="188"/>
      <c r="OYO26" s="188"/>
      <c r="OYP26" s="188"/>
      <c r="OYQ26" s="188"/>
      <c r="OYR26" s="188"/>
      <c r="OYS26" s="188"/>
      <c r="OYT26" s="188"/>
      <c r="OYU26" s="188"/>
      <c r="OYV26" s="188"/>
      <c r="OYW26" s="188"/>
      <c r="OYX26" s="188"/>
      <c r="OYY26" s="188"/>
      <c r="OYZ26" s="188"/>
      <c r="OZA26" s="188"/>
      <c r="OZB26" s="188"/>
      <c r="OZC26" s="188"/>
      <c r="OZD26" s="188"/>
      <c r="OZE26" s="188"/>
      <c r="OZF26" s="188"/>
      <c r="OZG26" s="188"/>
      <c r="OZH26" s="188"/>
      <c r="OZI26" s="188"/>
      <c r="OZJ26" s="188"/>
      <c r="OZK26" s="188"/>
      <c r="OZL26" s="188"/>
      <c r="OZM26" s="188"/>
      <c r="OZN26" s="188"/>
      <c r="OZO26" s="188"/>
      <c r="OZP26" s="188"/>
      <c r="OZQ26" s="188"/>
      <c r="OZR26" s="188"/>
      <c r="OZS26" s="188"/>
      <c r="OZT26" s="188"/>
      <c r="OZU26" s="188"/>
      <c r="OZV26" s="188"/>
      <c r="OZW26" s="188"/>
      <c r="OZX26" s="188"/>
      <c r="OZY26" s="188"/>
      <c r="OZZ26" s="188"/>
      <c r="PAA26" s="188"/>
      <c r="PAB26" s="188"/>
      <c r="PAC26" s="188"/>
      <c r="PAD26" s="188"/>
      <c r="PAE26" s="188"/>
      <c r="PAF26" s="188"/>
      <c r="PAG26" s="188"/>
      <c r="PAH26" s="188"/>
      <c r="PAI26" s="188"/>
      <c r="PAJ26" s="188"/>
      <c r="PAK26" s="188"/>
      <c r="PAL26" s="188"/>
      <c r="PAM26" s="188"/>
      <c r="PAN26" s="188"/>
      <c r="PAO26" s="188"/>
      <c r="PAP26" s="188"/>
      <c r="PAQ26" s="188"/>
      <c r="PAR26" s="188"/>
      <c r="PAS26" s="188"/>
      <c r="PAT26" s="188"/>
      <c r="PAU26" s="188"/>
      <c r="PAV26" s="188"/>
      <c r="PAW26" s="188"/>
      <c r="PAX26" s="188"/>
      <c r="PAY26" s="188"/>
      <c r="PAZ26" s="188"/>
      <c r="PBA26" s="188"/>
      <c r="PBB26" s="188"/>
      <c r="PBC26" s="188"/>
      <c r="PBD26" s="188"/>
      <c r="PBE26" s="188"/>
      <c r="PBF26" s="188"/>
      <c r="PBG26" s="188"/>
      <c r="PBH26" s="188"/>
      <c r="PBI26" s="188"/>
      <c r="PBJ26" s="188"/>
      <c r="PBK26" s="188"/>
      <c r="PBL26" s="188"/>
      <c r="PBM26" s="188"/>
      <c r="PBN26" s="188"/>
      <c r="PBO26" s="188"/>
      <c r="PBP26" s="188"/>
      <c r="PBQ26" s="188"/>
      <c r="PBR26" s="188"/>
      <c r="PBS26" s="188"/>
      <c r="PBT26" s="188"/>
      <c r="PBU26" s="188"/>
      <c r="PBV26" s="188"/>
      <c r="PBW26" s="188"/>
      <c r="PBX26" s="188"/>
      <c r="PBY26" s="188"/>
      <c r="PBZ26" s="188"/>
      <c r="PCA26" s="188"/>
      <c r="PCB26" s="188"/>
      <c r="PCC26" s="188"/>
      <c r="PCD26" s="188"/>
      <c r="PCE26" s="188"/>
      <c r="PCF26" s="188"/>
      <c r="PCG26" s="188"/>
      <c r="PCH26" s="188"/>
      <c r="PCI26" s="188"/>
      <c r="PCJ26" s="188"/>
      <c r="PCK26" s="188"/>
      <c r="PCL26" s="188"/>
      <c r="PCM26" s="188"/>
      <c r="PCN26" s="188"/>
      <c r="PCO26" s="188"/>
      <c r="PCP26" s="188"/>
      <c r="PCQ26" s="188"/>
      <c r="PCR26" s="188"/>
      <c r="PCS26" s="188"/>
      <c r="PCT26" s="188"/>
      <c r="PCU26" s="188"/>
      <c r="PCV26" s="188"/>
      <c r="PCW26" s="188"/>
      <c r="PCX26" s="188"/>
      <c r="PCY26" s="188"/>
      <c r="PCZ26" s="188"/>
      <c r="PDA26" s="188"/>
      <c r="PDB26" s="188"/>
      <c r="PDC26" s="188"/>
      <c r="PDD26" s="188"/>
      <c r="PDE26" s="188"/>
      <c r="PDF26" s="188"/>
      <c r="PDG26" s="188"/>
      <c r="PDH26" s="188"/>
      <c r="PDI26" s="188"/>
      <c r="PDJ26" s="188"/>
      <c r="PDK26" s="188"/>
      <c r="PDL26" s="188"/>
      <c r="PDM26" s="188"/>
      <c r="PDN26" s="188"/>
      <c r="PDO26" s="188"/>
      <c r="PDP26" s="188"/>
      <c r="PDQ26" s="188"/>
      <c r="PDR26" s="188"/>
      <c r="PDS26" s="188"/>
      <c r="PDT26" s="188"/>
      <c r="PDU26" s="188"/>
      <c r="PDV26" s="188"/>
      <c r="PDW26" s="188"/>
      <c r="PDX26" s="188"/>
      <c r="PDY26" s="188"/>
      <c r="PDZ26" s="188"/>
      <c r="PEA26" s="188"/>
      <c r="PEB26" s="188"/>
      <c r="PEC26" s="188"/>
      <c r="PED26" s="188"/>
      <c r="PEE26" s="188"/>
      <c r="PEF26" s="188"/>
      <c r="PEG26" s="188"/>
      <c r="PEH26" s="188"/>
      <c r="PEI26" s="188"/>
      <c r="PEJ26" s="188"/>
      <c r="PEK26" s="188"/>
      <c r="PEL26" s="188"/>
      <c r="PEM26" s="188"/>
      <c r="PEN26" s="188"/>
      <c r="PEO26" s="188"/>
      <c r="PEP26" s="188"/>
      <c r="PEQ26" s="188"/>
      <c r="PER26" s="188"/>
      <c r="PES26" s="188"/>
      <c r="PET26" s="188"/>
      <c r="PEU26" s="188"/>
      <c r="PEV26" s="188"/>
      <c r="PEW26" s="188"/>
      <c r="PEX26" s="188"/>
      <c r="PEY26" s="188"/>
      <c r="PEZ26" s="188"/>
      <c r="PFA26" s="188"/>
      <c r="PFB26" s="188"/>
      <c r="PFC26" s="188"/>
      <c r="PFD26" s="188"/>
      <c r="PFE26" s="188"/>
      <c r="PFF26" s="188"/>
      <c r="PFG26" s="188"/>
      <c r="PFH26" s="188"/>
      <c r="PFI26" s="188"/>
      <c r="PFJ26" s="188"/>
      <c r="PFK26" s="188"/>
      <c r="PFL26" s="188"/>
      <c r="PFM26" s="188"/>
      <c r="PFN26" s="188"/>
      <c r="PFO26" s="188"/>
      <c r="PFP26" s="188"/>
      <c r="PFQ26" s="188"/>
      <c r="PFR26" s="188"/>
      <c r="PFS26" s="188"/>
      <c r="PFT26" s="188"/>
      <c r="PFU26" s="188"/>
      <c r="PFV26" s="188"/>
      <c r="PFW26" s="188"/>
      <c r="PFX26" s="188"/>
      <c r="PFY26" s="188"/>
      <c r="PFZ26" s="188"/>
      <c r="PGA26" s="188"/>
      <c r="PGB26" s="188"/>
      <c r="PGC26" s="188"/>
      <c r="PGD26" s="188"/>
      <c r="PGE26" s="188"/>
      <c r="PGF26" s="188"/>
      <c r="PGG26" s="188"/>
      <c r="PGH26" s="188"/>
      <c r="PGI26" s="188"/>
      <c r="PGJ26" s="188"/>
      <c r="PGK26" s="188"/>
      <c r="PGL26" s="188"/>
      <c r="PGM26" s="188"/>
      <c r="PGN26" s="188"/>
      <c r="PGO26" s="188"/>
      <c r="PGP26" s="188"/>
      <c r="PGQ26" s="188"/>
      <c r="PGR26" s="188"/>
      <c r="PGS26" s="188"/>
      <c r="PGT26" s="188"/>
      <c r="PGU26" s="188"/>
      <c r="PGV26" s="188"/>
      <c r="PGW26" s="188"/>
      <c r="PGX26" s="188"/>
      <c r="PGY26" s="188"/>
      <c r="PGZ26" s="188"/>
      <c r="PHA26" s="188"/>
      <c r="PHB26" s="188"/>
      <c r="PHC26" s="188"/>
      <c r="PHD26" s="188"/>
      <c r="PHE26" s="188"/>
      <c r="PHF26" s="188"/>
      <c r="PHG26" s="188"/>
      <c r="PHH26" s="188"/>
      <c r="PHI26" s="188"/>
      <c r="PHJ26" s="188"/>
      <c r="PHK26" s="188"/>
      <c r="PHL26" s="188"/>
      <c r="PHM26" s="188"/>
      <c r="PHN26" s="188"/>
      <c r="PHO26" s="188"/>
      <c r="PHP26" s="188"/>
      <c r="PHQ26" s="188"/>
      <c r="PHR26" s="188"/>
      <c r="PHS26" s="188"/>
      <c r="PHT26" s="188"/>
      <c r="PHU26" s="188"/>
      <c r="PHV26" s="188"/>
      <c r="PHW26" s="188"/>
      <c r="PHX26" s="188"/>
      <c r="PHY26" s="188"/>
      <c r="PHZ26" s="188"/>
      <c r="PIA26" s="188"/>
      <c r="PIB26" s="188"/>
      <c r="PIC26" s="188"/>
      <c r="PID26" s="188"/>
      <c r="PIE26" s="188"/>
      <c r="PIF26" s="188"/>
      <c r="PIG26" s="188"/>
      <c r="PIH26" s="188"/>
      <c r="PII26" s="188"/>
      <c r="PIJ26" s="188"/>
      <c r="PIK26" s="188"/>
      <c r="PIL26" s="188"/>
      <c r="PIM26" s="188"/>
      <c r="PIN26" s="188"/>
      <c r="PIO26" s="188"/>
      <c r="PIP26" s="188"/>
      <c r="PIQ26" s="188"/>
      <c r="PIR26" s="188"/>
      <c r="PIS26" s="188"/>
      <c r="PIT26" s="188"/>
      <c r="PIU26" s="188"/>
      <c r="PIV26" s="188"/>
      <c r="PIW26" s="188"/>
      <c r="PIX26" s="188"/>
      <c r="PIY26" s="188"/>
      <c r="PIZ26" s="188"/>
      <c r="PJA26" s="188"/>
      <c r="PJB26" s="188"/>
      <c r="PJC26" s="188"/>
      <c r="PJD26" s="188"/>
      <c r="PJE26" s="188"/>
      <c r="PJF26" s="188"/>
      <c r="PJG26" s="188"/>
      <c r="PJH26" s="188"/>
      <c r="PJI26" s="188"/>
      <c r="PJJ26" s="188"/>
      <c r="PJK26" s="188"/>
      <c r="PJL26" s="188"/>
      <c r="PJM26" s="188"/>
      <c r="PJN26" s="188"/>
      <c r="PJO26" s="188"/>
      <c r="PJP26" s="188"/>
      <c r="PJQ26" s="188"/>
      <c r="PJR26" s="188"/>
      <c r="PJS26" s="188"/>
      <c r="PJT26" s="188"/>
      <c r="PJU26" s="188"/>
      <c r="PJV26" s="188"/>
      <c r="PJW26" s="188"/>
      <c r="PJX26" s="188"/>
      <c r="PJY26" s="188"/>
      <c r="PJZ26" s="188"/>
      <c r="PKA26" s="188"/>
      <c r="PKB26" s="188"/>
      <c r="PKC26" s="188"/>
      <c r="PKD26" s="188"/>
      <c r="PKE26" s="188"/>
      <c r="PKF26" s="188"/>
      <c r="PKG26" s="188"/>
      <c r="PKH26" s="188"/>
      <c r="PKI26" s="188"/>
      <c r="PKJ26" s="188"/>
      <c r="PKK26" s="188"/>
      <c r="PKL26" s="188"/>
      <c r="PKM26" s="188"/>
      <c r="PKN26" s="188"/>
      <c r="PKO26" s="188"/>
      <c r="PKP26" s="188"/>
      <c r="PKQ26" s="188"/>
      <c r="PKR26" s="188"/>
      <c r="PKS26" s="188"/>
      <c r="PKT26" s="188"/>
      <c r="PKU26" s="188"/>
      <c r="PKV26" s="188"/>
      <c r="PKW26" s="188"/>
      <c r="PKX26" s="188"/>
      <c r="PKY26" s="188"/>
      <c r="PKZ26" s="188"/>
      <c r="PLA26" s="188"/>
      <c r="PLB26" s="188"/>
      <c r="PLC26" s="188"/>
      <c r="PLD26" s="188"/>
      <c r="PLE26" s="188"/>
      <c r="PLF26" s="188"/>
      <c r="PLG26" s="188"/>
      <c r="PLH26" s="188"/>
      <c r="PLI26" s="188"/>
      <c r="PLJ26" s="188"/>
      <c r="PLK26" s="188"/>
      <c r="PLL26" s="188"/>
      <c r="PLM26" s="188"/>
      <c r="PLN26" s="188"/>
      <c r="PLO26" s="188"/>
      <c r="PLP26" s="188"/>
      <c r="PLQ26" s="188"/>
      <c r="PLR26" s="188"/>
      <c r="PLS26" s="188"/>
      <c r="PLT26" s="188"/>
      <c r="PLU26" s="188"/>
      <c r="PLV26" s="188"/>
      <c r="PLW26" s="188"/>
      <c r="PLX26" s="188"/>
      <c r="PLY26" s="188"/>
      <c r="PLZ26" s="188"/>
      <c r="PMA26" s="188"/>
      <c r="PMB26" s="188"/>
      <c r="PMC26" s="188"/>
      <c r="PMD26" s="188"/>
      <c r="PME26" s="188"/>
      <c r="PMF26" s="188"/>
      <c r="PMG26" s="188"/>
      <c r="PMH26" s="188"/>
      <c r="PMI26" s="188"/>
      <c r="PMJ26" s="188"/>
      <c r="PMK26" s="188"/>
      <c r="PML26" s="188"/>
      <c r="PMM26" s="188"/>
      <c r="PMN26" s="188"/>
      <c r="PMO26" s="188"/>
      <c r="PMP26" s="188"/>
      <c r="PMQ26" s="188"/>
      <c r="PMR26" s="188"/>
      <c r="PMS26" s="188"/>
      <c r="PMT26" s="188"/>
      <c r="PMU26" s="188"/>
      <c r="PMV26" s="188"/>
      <c r="PMW26" s="188"/>
      <c r="PMX26" s="188"/>
      <c r="PMY26" s="188"/>
      <c r="PMZ26" s="188"/>
      <c r="PNA26" s="188"/>
      <c r="PNB26" s="188"/>
      <c r="PNC26" s="188"/>
      <c r="PND26" s="188"/>
      <c r="PNE26" s="188"/>
      <c r="PNF26" s="188"/>
      <c r="PNG26" s="188"/>
      <c r="PNH26" s="188"/>
      <c r="PNI26" s="188"/>
      <c r="PNJ26" s="188"/>
      <c r="PNK26" s="188"/>
      <c r="PNL26" s="188"/>
      <c r="PNM26" s="188"/>
      <c r="PNN26" s="188"/>
      <c r="PNO26" s="188"/>
      <c r="PNP26" s="188"/>
      <c r="PNQ26" s="188"/>
      <c r="PNR26" s="188"/>
      <c r="PNS26" s="188"/>
      <c r="PNT26" s="188"/>
      <c r="PNU26" s="188"/>
      <c r="PNV26" s="188"/>
      <c r="PNW26" s="188"/>
      <c r="PNX26" s="188"/>
      <c r="PNY26" s="188"/>
      <c r="PNZ26" s="188"/>
      <c r="POA26" s="188"/>
      <c r="POB26" s="188"/>
      <c r="POC26" s="188"/>
      <c r="POD26" s="188"/>
      <c r="POE26" s="188"/>
      <c r="POF26" s="188"/>
      <c r="POG26" s="188"/>
      <c r="POH26" s="188"/>
      <c r="POI26" s="188"/>
      <c r="POJ26" s="188"/>
      <c r="POK26" s="188"/>
      <c r="POL26" s="188"/>
      <c r="POM26" s="188"/>
      <c r="PON26" s="188"/>
      <c r="POO26" s="188"/>
      <c r="POP26" s="188"/>
      <c r="POQ26" s="188"/>
      <c r="POR26" s="188"/>
      <c r="POS26" s="188"/>
      <c r="POT26" s="188"/>
      <c r="POU26" s="188"/>
      <c r="POV26" s="188"/>
      <c r="POW26" s="188"/>
      <c r="POX26" s="188"/>
      <c r="POY26" s="188"/>
      <c r="POZ26" s="188"/>
      <c r="PPA26" s="188"/>
      <c r="PPB26" s="188"/>
      <c r="PPC26" s="188"/>
      <c r="PPD26" s="188"/>
      <c r="PPE26" s="188"/>
      <c r="PPF26" s="188"/>
      <c r="PPG26" s="188"/>
      <c r="PPH26" s="188"/>
      <c r="PPI26" s="188"/>
      <c r="PPJ26" s="188"/>
      <c r="PPK26" s="188"/>
      <c r="PPL26" s="188"/>
      <c r="PPM26" s="188"/>
      <c r="PPN26" s="188"/>
      <c r="PPO26" s="188"/>
      <c r="PPP26" s="188"/>
      <c r="PPQ26" s="188"/>
      <c r="PPR26" s="188"/>
      <c r="PPS26" s="188"/>
      <c r="PPT26" s="188"/>
      <c r="PPU26" s="188"/>
      <c r="PPV26" s="188"/>
      <c r="PPW26" s="188"/>
      <c r="PPX26" s="188"/>
      <c r="PPY26" s="188"/>
      <c r="PPZ26" s="188"/>
      <c r="PQA26" s="188"/>
      <c r="PQB26" s="188"/>
      <c r="PQC26" s="188"/>
      <c r="PQD26" s="188"/>
      <c r="PQE26" s="188"/>
      <c r="PQF26" s="188"/>
      <c r="PQG26" s="188"/>
      <c r="PQH26" s="188"/>
      <c r="PQI26" s="188"/>
      <c r="PQJ26" s="188"/>
      <c r="PQK26" s="188"/>
      <c r="PQL26" s="188"/>
      <c r="PQM26" s="188"/>
      <c r="PQN26" s="188"/>
      <c r="PQO26" s="188"/>
      <c r="PQP26" s="188"/>
      <c r="PQQ26" s="188"/>
      <c r="PQR26" s="188"/>
      <c r="PQS26" s="188"/>
      <c r="PQT26" s="188"/>
      <c r="PQU26" s="188"/>
      <c r="PQV26" s="188"/>
      <c r="PQW26" s="188"/>
      <c r="PQX26" s="188"/>
      <c r="PQY26" s="188"/>
      <c r="PQZ26" s="188"/>
      <c r="PRA26" s="188"/>
      <c r="PRB26" s="188"/>
      <c r="PRC26" s="188"/>
      <c r="PRD26" s="188"/>
      <c r="PRE26" s="188"/>
      <c r="PRF26" s="188"/>
      <c r="PRG26" s="188"/>
      <c r="PRH26" s="188"/>
      <c r="PRI26" s="188"/>
      <c r="PRJ26" s="188"/>
      <c r="PRK26" s="188"/>
      <c r="PRL26" s="188"/>
      <c r="PRM26" s="188"/>
      <c r="PRN26" s="188"/>
      <c r="PRO26" s="188"/>
      <c r="PRP26" s="188"/>
      <c r="PRQ26" s="188"/>
      <c r="PRR26" s="188"/>
      <c r="PRS26" s="188"/>
      <c r="PRT26" s="188"/>
      <c r="PRU26" s="188"/>
      <c r="PRV26" s="188"/>
      <c r="PRW26" s="188"/>
      <c r="PRX26" s="188"/>
      <c r="PRY26" s="188"/>
      <c r="PRZ26" s="188"/>
      <c r="PSA26" s="188"/>
      <c r="PSB26" s="188"/>
      <c r="PSC26" s="188"/>
      <c r="PSD26" s="188"/>
      <c r="PSE26" s="188"/>
      <c r="PSF26" s="188"/>
      <c r="PSG26" s="188"/>
      <c r="PSH26" s="188"/>
      <c r="PSI26" s="188"/>
      <c r="PSJ26" s="188"/>
      <c r="PSK26" s="188"/>
      <c r="PSL26" s="188"/>
      <c r="PSM26" s="188"/>
      <c r="PSN26" s="188"/>
      <c r="PSO26" s="188"/>
      <c r="PSP26" s="188"/>
      <c r="PSQ26" s="188"/>
      <c r="PSR26" s="188"/>
      <c r="PSS26" s="188"/>
      <c r="PST26" s="188"/>
      <c r="PSU26" s="188"/>
      <c r="PSV26" s="188"/>
      <c r="PSW26" s="188"/>
      <c r="PSX26" s="188"/>
      <c r="PSY26" s="188"/>
      <c r="PSZ26" s="188"/>
      <c r="PTA26" s="188"/>
      <c r="PTB26" s="188"/>
      <c r="PTC26" s="188"/>
      <c r="PTD26" s="188"/>
      <c r="PTE26" s="188"/>
      <c r="PTF26" s="188"/>
      <c r="PTG26" s="188"/>
      <c r="PTH26" s="188"/>
      <c r="PTI26" s="188"/>
      <c r="PTJ26" s="188"/>
      <c r="PTK26" s="188"/>
      <c r="PTL26" s="188"/>
      <c r="PTM26" s="188"/>
      <c r="PTN26" s="188"/>
      <c r="PTO26" s="188"/>
      <c r="PTP26" s="188"/>
      <c r="PTQ26" s="188"/>
      <c r="PTR26" s="188"/>
      <c r="PTS26" s="188"/>
      <c r="PTT26" s="188"/>
      <c r="PTU26" s="188"/>
      <c r="PTV26" s="188"/>
      <c r="PTW26" s="188"/>
      <c r="PTX26" s="188"/>
      <c r="PTY26" s="188"/>
      <c r="PTZ26" s="188"/>
      <c r="PUA26" s="188"/>
      <c r="PUB26" s="188"/>
      <c r="PUC26" s="188"/>
      <c r="PUD26" s="188"/>
      <c r="PUE26" s="188"/>
      <c r="PUF26" s="188"/>
      <c r="PUG26" s="188"/>
      <c r="PUH26" s="188"/>
      <c r="PUI26" s="188"/>
      <c r="PUJ26" s="188"/>
      <c r="PUK26" s="188"/>
      <c r="PUL26" s="188"/>
      <c r="PUM26" s="188"/>
      <c r="PUN26" s="188"/>
      <c r="PUO26" s="188"/>
      <c r="PUP26" s="188"/>
      <c r="PUQ26" s="188"/>
      <c r="PUR26" s="188"/>
      <c r="PUS26" s="188"/>
      <c r="PUT26" s="188"/>
      <c r="PUU26" s="188"/>
      <c r="PUV26" s="188"/>
      <c r="PUW26" s="188"/>
      <c r="PUX26" s="188"/>
      <c r="PUY26" s="188"/>
      <c r="PUZ26" s="188"/>
      <c r="PVA26" s="188"/>
      <c r="PVB26" s="188"/>
      <c r="PVC26" s="188"/>
      <c r="PVD26" s="188"/>
      <c r="PVE26" s="188"/>
      <c r="PVF26" s="188"/>
      <c r="PVG26" s="188"/>
      <c r="PVH26" s="188"/>
      <c r="PVI26" s="188"/>
      <c r="PVJ26" s="188"/>
      <c r="PVK26" s="188"/>
      <c r="PVL26" s="188"/>
      <c r="PVM26" s="188"/>
      <c r="PVN26" s="188"/>
      <c r="PVO26" s="188"/>
      <c r="PVP26" s="188"/>
      <c r="PVQ26" s="188"/>
      <c r="PVR26" s="188"/>
      <c r="PVS26" s="188"/>
      <c r="PVT26" s="188"/>
      <c r="PVU26" s="188"/>
      <c r="PVV26" s="188"/>
      <c r="PVW26" s="188"/>
      <c r="PVX26" s="188"/>
      <c r="PVY26" s="188"/>
      <c r="PVZ26" s="188"/>
      <c r="PWA26" s="188"/>
      <c r="PWB26" s="188"/>
      <c r="PWC26" s="188"/>
      <c r="PWD26" s="188"/>
      <c r="PWE26" s="188"/>
      <c r="PWF26" s="188"/>
      <c r="PWG26" s="188"/>
      <c r="PWH26" s="188"/>
      <c r="PWI26" s="188"/>
      <c r="PWJ26" s="188"/>
      <c r="PWK26" s="188"/>
      <c r="PWL26" s="188"/>
      <c r="PWM26" s="188"/>
      <c r="PWN26" s="188"/>
      <c r="PWO26" s="188"/>
      <c r="PWP26" s="188"/>
      <c r="PWQ26" s="188"/>
      <c r="PWR26" s="188"/>
      <c r="PWS26" s="188"/>
      <c r="PWT26" s="188"/>
      <c r="PWU26" s="188"/>
      <c r="PWV26" s="188"/>
      <c r="PWW26" s="188"/>
      <c r="PWX26" s="188"/>
      <c r="PWY26" s="188"/>
      <c r="PWZ26" s="188"/>
      <c r="PXA26" s="188"/>
      <c r="PXB26" s="188"/>
      <c r="PXC26" s="188"/>
      <c r="PXD26" s="188"/>
      <c r="PXE26" s="188"/>
      <c r="PXF26" s="188"/>
      <c r="PXG26" s="188"/>
      <c r="PXH26" s="188"/>
      <c r="PXI26" s="188"/>
      <c r="PXJ26" s="188"/>
      <c r="PXK26" s="188"/>
      <c r="PXL26" s="188"/>
      <c r="PXM26" s="188"/>
      <c r="PXN26" s="188"/>
      <c r="PXO26" s="188"/>
      <c r="PXP26" s="188"/>
      <c r="PXQ26" s="188"/>
      <c r="PXR26" s="188"/>
      <c r="PXS26" s="188"/>
      <c r="PXT26" s="188"/>
      <c r="PXU26" s="188"/>
      <c r="PXV26" s="188"/>
      <c r="PXW26" s="188"/>
      <c r="PXX26" s="188"/>
      <c r="PXY26" s="188"/>
      <c r="PXZ26" s="188"/>
      <c r="PYA26" s="188"/>
      <c r="PYB26" s="188"/>
      <c r="PYC26" s="188"/>
      <c r="PYD26" s="188"/>
      <c r="PYE26" s="188"/>
      <c r="PYF26" s="188"/>
      <c r="PYG26" s="188"/>
      <c r="PYH26" s="188"/>
      <c r="PYI26" s="188"/>
      <c r="PYJ26" s="188"/>
      <c r="PYK26" s="188"/>
      <c r="PYL26" s="188"/>
      <c r="PYM26" s="188"/>
      <c r="PYN26" s="188"/>
      <c r="PYO26" s="188"/>
      <c r="PYP26" s="188"/>
      <c r="PYQ26" s="188"/>
      <c r="PYR26" s="188"/>
      <c r="PYS26" s="188"/>
      <c r="PYT26" s="188"/>
      <c r="PYU26" s="188"/>
      <c r="PYV26" s="188"/>
      <c r="PYW26" s="188"/>
      <c r="PYX26" s="188"/>
      <c r="PYY26" s="188"/>
      <c r="PYZ26" s="188"/>
      <c r="PZA26" s="188"/>
      <c r="PZB26" s="188"/>
      <c r="PZC26" s="188"/>
      <c r="PZD26" s="188"/>
      <c r="PZE26" s="188"/>
      <c r="PZF26" s="188"/>
      <c r="PZG26" s="188"/>
      <c r="PZH26" s="188"/>
      <c r="PZI26" s="188"/>
      <c r="PZJ26" s="188"/>
      <c r="PZK26" s="188"/>
      <c r="PZL26" s="188"/>
      <c r="PZM26" s="188"/>
      <c r="PZN26" s="188"/>
      <c r="PZO26" s="188"/>
      <c r="PZP26" s="188"/>
      <c r="PZQ26" s="188"/>
      <c r="PZR26" s="188"/>
      <c r="PZS26" s="188"/>
      <c r="PZT26" s="188"/>
      <c r="PZU26" s="188"/>
      <c r="PZV26" s="188"/>
      <c r="PZW26" s="188"/>
      <c r="PZX26" s="188"/>
      <c r="PZY26" s="188"/>
      <c r="PZZ26" s="188"/>
      <c r="QAA26" s="188"/>
      <c r="QAB26" s="188"/>
      <c r="QAC26" s="188"/>
      <c r="QAD26" s="188"/>
      <c r="QAE26" s="188"/>
      <c r="QAF26" s="188"/>
      <c r="QAG26" s="188"/>
      <c r="QAH26" s="188"/>
      <c r="QAI26" s="188"/>
      <c r="QAJ26" s="188"/>
      <c r="QAK26" s="188"/>
      <c r="QAL26" s="188"/>
      <c r="QAM26" s="188"/>
      <c r="QAN26" s="188"/>
      <c r="QAO26" s="188"/>
      <c r="QAP26" s="188"/>
      <c r="QAQ26" s="188"/>
      <c r="QAR26" s="188"/>
      <c r="QAS26" s="188"/>
      <c r="QAT26" s="188"/>
      <c r="QAU26" s="188"/>
      <c r="QAV26" s="188"/>
      <c r="QAW26" s="188"/>
      <c r="QAX26" s="188"/>
      <c r="QAY26" s="188"/>
      <c r="QAZ26" s="188"/>
      <c r="QBA26" s="188"/>
      <c r="QBB26" s="188"/>
      <c r="QBC26" s="188"/>
      <c r="QBD26" s="188"/>
      <c r="QBE26" s="188"/>
      <c r="QBF26" s="188"/>
      <c r="QBG26" s="188"/>
      <c r="QBH26" s="188"/>
      <c r="QBI26" s="188"/>
      <c r="QBJ26" s="188"/>
      <c r="QBK26" s="188"/>
      <c r="QBL26" s="188"/>
      <c r="QBM26" s="188"/>
      <c r="QBN26" s="188"/>
      <c r="QBO26" s="188"/>
      <c r="QBP26" s="188"/>
      <c r="QBQ26" s="188"/>
      <c r="QBR26" s="188"/>
      <c r="QBS26" s="188"/>
      <c r="QBT26" s="188"/>
      <c r="QBU26" s="188"/>
      <c r="QBV26" s="188"/>
      <c r="QBW26" s="188"/>
      <c r="QBX26" s="188"/>
      <c r="QBY26" s="188"/>
      <c r="QBZ26" s="188"/>
      <c r="QCA26" s="188"/>
      <c r="QCB26" s="188"/>
      <c r="QCC26" s="188"/>
      <c r="QCD26" s="188"/>
      <c r="QCE26" s="188"/>
      <c r="QCF26" s="188"/>
      <c r="QCG26" s="188"/>
      <c r="QCH26" s="188"/>
      <c r="QCI26" s="188"/>
      <c r="QCJ26" s="188"/>
      <c r="QCK26" s="188"/>
      <c r="QCL26" s="188"/>
      <c r="QCM26" s="188"/>
      <c r="QCN26" s="188"/>
      <c r="QCO26" s="188"/>
      <c r="QCP26" s="188"/>
      <c r="QCQ26" s="188"/>
      <c r="QCR26" s="188"/>
      <c r="QCS26" s="188"/>
      <c r="QCT26" s="188"/>
      <c r="QCU26" s="188"/>
      <c r="QCV26" s="188"/>
      <c r="QCW26" s="188"/>
      <c r="QCX26" s="188"/>
      <c r="QCY26" s="188"/>
      <c r="QCZ26" s="188"/>
      <c r="QDA26" s="188"/>
      <c r="QDB26" s="188"/>
      <c r="QDC26" s="188"/>
      <c r="QDD26" s="188"/>
      <c r="QDE26" s="188"/>
      <c r="QDF26" s="188"/>
      <c r="QDG26" s="188"/>
      <c r="QDH26" s="188"/>
      <c r="QDI26" s="188"/>
      <c r="QDJ26" s="188"/>
      <c r="QDK26" s="188"/>
      <c r="QDL26" s="188"/>
      <c r="QDM26" s="188"/>
      <c r="QDN26" s="188"/>
      <c r="QDO26" s="188"/>
      <c r="QDP26" s="188"/>
      <c r="QDQ26" s="188"/>
      <c r="QDR26" s="188"/>
      <c r="QDS26" s="188"/>
      <c r="QDT26" s="188"/>
      <c r="QDU26" s="188"/>
      <c r="QDV26" s="188"/>
      <c r="QDW26" s="188"/>
      <c r="QDX26" s="188"/>
      <c r="QDY26" s="188"/>
      <c r="QDZ26" s="188"/>
      <c r="QEA26" s="188"/>
      <c r="QEB26" s="188"/>
      <c r="QEC26" s="188"/>
      <c r="QED26" s="188"/>
      <c r="QEE26" s="188"/>
      <c r="QEF26" s="188"/>
      <c r="QEG26" s="188"/>
      <c r="QEH26" s="188"/>
      <c r="QEI26" s="188"/>
      <c r="QEJ26" s="188"/>
      <c r="QEK26" s="188"/>
      <c r="QEL26" s="188"/>
      <c r="QEM26" s="188"/>
      <c r="QEN26" s="188"/>
      <c r="QEO26" s="188"/>
      <c r="QEP26" s="188"/>
      <c r="QEQ26" s="188"/>
      <c r="QER26" s="188"/>
      <c r="QES26" s="188"/>
      <c r="QET26" s="188"/>
      <c r="QEU26" s="188"/>
      <c r="QEV26" s="188"/>
      <c r="QEW26" s="188"/>
      <c r="QEX26" s="188"/>
      <c r="QEY26" s="188"/>
      <c r="QEZ26" s="188"/>
      <c r="QFA26" s="188"/>
      <c r="QFB26" s="188"/>
      <c r="QFC26" s="188"/>
      <c r="QFD26" s="188"/>
      <c r="QFE26" s="188"/>
      <c r="QFF26" s="188"/>
      <c r="QFG26" s="188"/>
      <c r="QFH26" s="188"/>
      <c r="QFI26" s="188"/>
      <c r="QFJ26" s="188"/>
      <c r="QFK26" s="188"/>
      <c r="QFL26" s="188"/>
      <c r="QFM26" s="188"/>
      <c r="QFN26" s="188"/>
      <c r="QFO26" s="188"/>
      <c r="QFP26" s="188"/>
      <c r="QFQ26" s="188"/>
      <c r="QFR26" s="188"/>
      <c r="QFS26" s="188"/>
      <c r="QFT26" s="188"/>
      <c r="QFU26" s="188"/>
      <c r="QFV26" s="188"/>
      <c r="QFW26" s="188"/>
      <c r="QFX26" s="188"/>
      <c r="QFY26" s="188"/>
      <c r="QFZ26" s="188"/>
      <c r="QGA26" s="188"/>
      <c r="QGB26" s="188"/>
      <c r="QGC26" s="188"/>
      <c r="QGD26" s="188"/>
      <c r="QGE26" s="188"/>
      <c r="QGF26" s="188"/>
      <c r="QGG26" s="188"/>
      <c r="QGH26" s="188"/>
      <c r="QGI26" s="188"/>
      <c r="QGJ26" s="188"/>
      <c r="QGK26" s="188"/>
      <c r="QGL26" s="188"/>
      <c r="QGM26" s="188"/>
      <c r="QGN26" s="188"/>
      <c r="QGO26" s="188"/>
      <c r="QGP26" s="188"/>
      <c r="QGQ26" s="188"/>
      <c r="QGR26" s="188"/>
      <c r="QGS26" s="188"/>
      <c r="QGT26" s="188"/>
      <c r="QGU26" s="188"/>
      <c r="QGV26" s="188"/>
      <c r="QGW26" s="188"/>
      <c r="QGX26" s="188"/>
      <c r="QGY26" s="188"/>
      <c r="QGZ26" s="188"/>
      <c r="QHA26" s="188"/>
      <c r="QHB26" s="188"/>
      <c r="QHC26" s="188"/>
      <c r="QHD26" s="188"/>
      <c r="QHE26" s="188"/>
      <c r="QHF26" s="188"/>
      <c r="QHG26" s="188"/>
      <c r="QHH26" s="188"/>
      <c r="QHI26" s="188"/>
      <c r="QHJ26" s="188"/>
      <c r="QHK26" s="188"/>
      <c r="QHL26" s="188"/>
      <c r="QHM26" s="188"/>
      <c r="QHN26" s="188"/>
      <c r="QHO26" s="188"/>
      <c r="QHP26" s="188"/>
      <c r="QHQ26" s="188"/>
      <c r="QHR26" s="188"/>
      <c r="QHS26" s="188"/>
      <c r="QHT26" s="188"/>
      <c r="QHU26" s="188"/>
      <c r="QHV26" s="188"/>
      <c r="QHW26" s="188"/>
      <c r="QHX26" s="188"/>
      <c r="QHY26" s="188"/>
      <c r="QHZ26" s="188"/>
      <c r="QIA26" s="188"/>
      <c r="QIB26" s="188"/>
      <c r="QIC26" s="188"/>
      <c r="QID26" s="188"/>
      <c r="QIE26" s="188"/>
      <c r="QIF26" s="188"/>
      <c r="QIG26" s="188"/>
      <c r="QIH26" s="188"/>
      <c r="QII26" s="188"/>
      <c r="QIJ26" s="188"/>
      <c r="QIK26" s="188"/>
      <c r="QIL26" s="188"/>
      <c r="QIM26" s="188"/>
      <c r="QIN26" s="188"/>
      <c r="QIO26" s="188"/>
      <c r="QIP26" s="188"/>
      <c r="QIQ26" s="188"/>
      <c r="QIR26" s="188"/>
      <c r="QIS26" s="188"/>
      <c r="QIT26" s="188"/>
      <c r="QIU26" s="188"/>
      <c r="QIV26" s="188"/>
      <c r="QIW26" s="188"/>
      <c r="QIX26" s="188"/>
      <c r="QIY26" s="188"/>
      <c r="QIZ26" s="188"/>
      <c r="QJA26" s="188"/>
      <c r="QJB26" s="188"/>
      <c r="QJC26" s="188"/>
      <c r="QJD26" s="188"/>
      <c r="QJE26" s="188"/>
      <c r="QJF26" s="188"/>
      <c r="QJG26" s="188"/>
      <c r="QJH26" s="188"/>
      <c r="QJI26" s="188"/>
      <c r="QJJ26" s="188"/>
      <c r="QJK26" s="188"/>
      <c r="QJL26" s="188"/>
      <c r="QJM26" s="188"/>
      <c r="QJN26" s="188"/>
      <c r="QJO26" s="188"/>
      <c r="QJP26" s="188"/>
      <c r="QJQ26" s="188"/>
      <c r="QJR26" s="188"/>
      <c r="QJS26" s="188"/>
      <c r="QJT26" s="188"/>
      <c r="QJU26" s="188"/>
      <c r="QJV26" s="188"/>
      <c r="QJW26" s="188"/>
      <c r="QJX26" s="188"/>
      <c r="QJY26" s="188"/>
      <c r="QJZ26" s="188"/>
      <c r="QKA26" s="188"/>
      <c r="QKB26" s="188"/>
      <c r="QKC26" s="188"/>
      <c r="QKD26" s="188"/>
      <c r="QKE26" s="188"/>
      <c r="QKF26" s="188"/>
      <c r="QKG26" s="188"/>
      <c r="QKH26" s="188"/>
      <c r="QKI26" s="188"/>
      <c r="QKJ26" s="188"/>
      <c r="QKK26" s="188"/>
      <c r="QKL26" s="188"/>
      <c r="QKM26" s="188"/>
      <c r="QKN26" s="188"/>
      <c r="QKO26" s="188"/>
      <c r="QKP26" s="188"/>
      <c r="QKQ26" s="188"/>
      <c r="QKR26" s="188"/>
      <c r="QKS26" s="188"/>
      <c r="QKT26" s="188"/>
      <c r="QKU26" s="188"/>
      <c r="QKV26" s="188"/>
      <c r="QKW26" s="188"/>
      <c r="QKX26" s="188"/>
      <c r="QKY26" s="188"/>
      <c r="QKZ26" s="188"/>
      <c r="QLA26" s="188"/>
      <c r="QLB26" s="188"/>
      <c r="QLC26" s="188"/>
      <c r="QLD26" s="188"/>
      <c r="QLE26" s="188"/>
      <c r="QLF26" s="188"/>
      <c r="QLG26" s="188"/>
      <c r="QLH26" s="188"/>
      <c r="QLI26" s="188"/>
      <c r="QLJ26" s="188"/>
      <c r="QLK26" s="188"/>
      <c r="QLL26" s="188"/>
      <c r="QLM26" s="188"/>
      <c r="QLN26" s="188"/>
      <c r="QLO26" s="188"/>
      <c r="QLP26" s="188"/>
      <c r="QLQ26" s="188"/>
      <c r="QLR26" s="188"/>
      <c r="QLS26" s="188"/>
      <c r="QLT26" s="188"/>
      <c r="QLU26" s="188"/>
      <c r="QLV26" s="188"/>
      <c r="QLW26" s="188"/>
      <c r="QLX26" s="188"/>
      <c r="QLY26" s="188"/>
      <c r="QLZ26" s="188"/>
      <c r="QMA26" s="188"/>
      <c r="QMB26" s="188"/>
      <c r="QMC26" s="188"/>
      <c r="QMD26" s="188"/>
      <c r="QME26" s="188"/>
      <c r="QMF26" s="188"/>
      <c r="QMG26" s="188"/>
      <c r="QMH26" s="188"/>
      <c r="QMI26" s="188"/>
      <c r="QMJ26" s="188"/>
      <c r="QMK26" s="188"/>
      <c r="QML26" s="188"/>
      <c r="QMM26" s="188"/>
      <c r="QMN26" s="188"/>
      <c r="QMO26" s="188"/>
      <c r="QMP26" s="188"/>
      <c r="QMQ26" s="188"/>
      <c r="QMR26" s="188"/>
      <c r="QMS26" s="188"/>
      <c r="QMT26" s="188"/>
      <c r="QMU26" s="188"/>
      <c r="QMV26" s="188"/>
      <c r="QMW26" s="188"/>
      <c r="QMX26" s="188"/>
      <c r="QMY26" s="188"/>
      <c r="QMZ26" s="188"/>
      <c r="QNA26" s="188"/>
      <c r="QNB26" s="188"/>
      <c r="QNC26" s="188"/>
      <c r="QND26" s="188"/>
      <c r="QNE26" s="188"/>
      <c r="QNF26" s="188"/>
      <c r="QNG26" s="188"/>
      <c r="QNH26" s="188"/>
      <c r="QNI26" s="188"/>
      <c r="QNJ26" s="188"/>
      <c r="QNK26" s="188"/>
      <c r="QNL26" s="188"/>
      <c r="QNM26" s="188"/>
      <c r="QNN26" s="188"/>
      <c r="QNO26" s="188"/>
      <c r="QNP26" s="188"/>
      <c r="QNQ26" s="188"/>
      <c r="QNR26" s="188"/>
      <c r="QNS26" s="188"/>
      <c r="QNT26" s="188"/>
      <c r="QNU26" s="188"/>
      <c r="QNV26" s="188"/>
      <c r="QNW26" s="188"/>
      <c r="QNX26" s="188"/>
      <c r="QNY26" s="188"/>
      <c r="QNZ26" s="188"/>
      <c r="QOA26" s="188"/>
      <c r="QOB26" s="188"/>
      <c r="QOC26" s="188"/>
      <c r="QOD26" s="188"/>
      <c r="QOE26" s="188"/>
      <c r="QOF26" s="188"/>
      <c r="QOG26" s="188"/>
      <c r="QOH26" s="188"/>
      <c r="QOI26" s="188"/>
      <c r="QOJ26" s="188"/>
      <c r="QOK26" s="188"/>
      <c r="QOL26" s="188"/>
      <c r="QOM26" s="188"/>
      <c r="QON26" s="188"/>
      <c r="QOO26" s="188"/>
      <c r="QOP26" s="188"/>
      <c r="QOQ26" s="188"/>
      <c r="QOR26" s="188"/>
      <c r="QOS26" s="188"/>
      <c r="QOT26" s="188"/>
      <c r="QOU26" s="188"/>
      <c r="QOV26" s="188"/>
      <c r="QOW26" s="188"/>
      <c r="QOX26" s="188"/>
      <c r="QOY26" s="188"/>
      <c r="QOZ26" s="188"/>
      <c r="QPA26" s="188"/>
      <c r="QPB26" s="188"/>
      <c r="QPC26" s="188"/>
      <c r="QPD26" s="188"/>
      <c r="QPE26" s="188"/>
      <c r="QPF26" s="188"/>
      <c r="QPG26" s="188"/>
      <c r="QPH26" s="188"/>
      <c r="QPI26" s="188"/>
      <c r="QPJ26" s="188"/>
      <c r="QPK26" s="188"/>
      <c r="QPL26" s="188"/>
      <c r="QPM26" s="188"/>
      <c r="QPN26" s="188"/>
      <c r="QPO26" s="188"/>
      <c r="QPP26" s="188"/>
      <c r="QPQ26" s="188"/>
      <c r="QPR26" s="188"/>
      <c r="QPS26" s="188"/>
      <c r="QPT26" s="188"/>
      <c r="QPU26" s="188"/>
      <c r="QPV26" s="188"/>
      <c r="QPW26" s="188"/>
      <c r="QPX26" s="188"/>
      <c r="QPY26" s="188"/>
      <c r="QPZ26" s="188"/>
      <c r="QQA26" s="188"/>
      <c r="QQB26" s="188"/>
      <c r="QQC26" s="188"/>
      <c r="QQD26" s="188"/>
      <c r="QQE26" s="188"/>
      <c r="QQF26" s="188"/>
      <c r="QQG26" s="188"/>
      <c r="QQH26" s="188"/>
      <c r="QQI26" s="188"/>
      <c r="QQJ26" s="188"/>
      <c r="QQK26" s="188"/>
      <c r="QQL26" s="188"/>
      <c r="QQM26" s="188"/>
      <c r="QQN26" s="188"/>
      <c r="QQO26" s="188"/>
      <c r="QQP26" s="188"/>
      <c r="QQQ26" s="188"/>
      <c r="QQR26" s="188"/>
      <c r="QQS26" s="188"/>
      <c r="QQT26" s="188"/>
      <c r="QQU26" s="188"/>
      <c r="QQV26" s="188"/>
      <c r="QQW26" s="188"/>
      <c r="QQX26" s="188"/>
      <c r="QQY26" s="188"/>
      <c r="QQZ26" s="188"/>
      <c r="QRA26" s="188"/>
      <c r="QRB26" s="188"/>
      <c r="QRC26" s="188"/>
      <c r="QRD26" s="188"/>
      <c r="QRE26" s="188"/>
      <c r="QRF26" s="188"/>
      <c r="QRG26" s="188"/>
      <c r="QRH26" s="188"/>
      <c r="QRI26" s="188"/>
      <c r="QRJ26" s="188"/>
      <c r="QRK26" s="188"/>
      <c r="QRL26" s="188"/>
      <c r="QRM26" s="188"/>
      <c r="QRN26" s="188"/>
      <c r="QRO26" s="188"/>
      <c r="QRP26" s="188"/>
      <c r="QRQ26" s="188"/>
      <c r="QRR26" s="188"/>
      <c r="QRS26" s="188"/>
      <c r="QRT26" s="188"/>
      <c r="QRU26" s="188"/>
      <c r="QRV26" s="188"/>
      <c r="QRW26" s="188"/>
      <c r="QRX26" s="188"/>
      <c r="QRY26" s="188"/>
      <c r="QRZ26" s="188"/>
      <c r="QSA26" s="188"/>
      <c r="QSB26" s="188"/>
      <c r="QSC26" s="188"/>
      <c r="QSD26" s="188"/>
      <c r="QSE26" s="188"/>
      <c r="QSF26" s="188"/>
      <c r="QSG26" s="188"/>
      <c r="QSH26" s="188"/>
      <c r="QSI26" s="188"/>
      <c r="QSJ26" s="188"/>
      <c r="QSK26" s="188"/>
      <c r="QSL26" s="188"/>
      <c r="QSM26" s="188"/>
      <c r="QSN26" s="188"/>
      <c r="QSO26" s="188"/>
      <c r="QSP26" s="188"/>
      <c r="QSQ26" s="188"/>
      <c r="QSR26" s="188"/>
      <c r="QSS26" s="188"/>
      <c r="QST26" s="188"/>
      <c r="QSU26" s="188"/>
      <c r="QSV26" s="188"/>
      <c r="QSW26" s="188"/>
      <c r="QSX26" s="188"/>
      <c r="QSY26" s="188"/>
      <c r="QSZ26" s="188"/>
      <c r="QTA26" s="188"/>
      <c r="QTB26" s="188"/>
      <c r="QTC26" s="188"/>
      <c r="QTD26" s="188"/>
      <c r="QTE26" s="188"/>
      <c r="QTF26" s="188"/>
      <c r="QTG26" s="188"/>
      <c r="QTH26" s="188"/>
      <c r="QTI26" s="188"/>
      <c r="QTJ26" s="188"/>
      <c r="QTK26" s="188"/>
      <c r="QTL26" s="188"/>
      <c r="QTM26" s="188"/>
      <c r="QTN26" s="188"/>
      <c r="QTO26" s="188"/>
      <c r="QTP26" s="188"/>
      <c r="QTQ26" s="188"/>
      <c r="QTR26" s="188"/>
      <c r="QTS26" s="188"/>
      <c r="QTT26" s="188"/>
      <c r="QTU26" s="188"/>
      <c r="QTV26" s="188"/>
      <c r="QTW26" s="188"/>
      <c r="QTX26" s="188"/>
      <c r="QTY26" s="188"/>
      <c r="QTZ26" s="188"/>
      <c r="QUA26" s="188"/>
      <c r="QUB26" s="188"/>
      <c r="QUC26" s="188"/>
      <c r="QUD26" s="188"/>
      <c r="QUE26" s="188"/>
      <c r="QUF26" s="188"/>
      <c r="QUG26" s="188"/>
      <c r="QUH26" s="188"/>
      <c r="QUI26" s="188"/>
      <c r="QUJ26" s="188"/>
      <c r="QUK26" s="188"/>
      <c r="QUL26" s="188"/>
      <c r="QUM26" s="188"/>
      <c r="QUN26" s="188"/>
      <c r="QUO26" s="188"/>
      <c r="QUP26" s="188"/>
      <c r="QUQ26" s="188"/>
      <c r="QUR26" s="188"/>
      <c r="QUS26" s="188"/>
      <c r="QUT26" s="188"/>
      <c r="QUU26" s="188"/>
      <c r="QUV26" s="188"/>
      <c r="QUW26" s="188"/>
      <c r="QUX26" s="188"/>
      <c r="QUY26" s="188"/>
      <c r="QUZ26" s="188"/>
      <c r="QVA26" s="188"/>
      <c r="QVB26" s="188"/>
      <c r="QVC26" s="188"/>
      <c r="QVD26" s="188"/>
      <c r="QVE26" s="188"/>
      <c r="QVF26" s="188"/>
      <c r="QVG26" s="188"/>
      <c r="QVH26" s="188"/>
      <c r="QVI26" s="188"/>
      <c r="QVJ26" s="188"/>
      <c r="QVK26" s="188"/>
      <c r="QVL26" s="188"/>
      <c r="QVM26" s="188"/>
      <c r="QVN26" s="188"/>
      <c r="QVO26" s="188"/>
      <c r="QVP26" s="188"/>
      <c r="QVQ26" s="188"/>
      <c r="QVR26" s="188"/>
      <c r="QVS26" s="188"/>
      <c r="QVT26" s="188"/>
      <c r="QVU26" s="188"/>
      <c r="QVV26" s="188"/>
      <c r="QVW26" s="188"/>
      <c r="QVX26" s="188"/>
      <c r="QVY26" s="188"/>
      <c r="QVZ26" s="188"/>
      <c r="QWA26" s="188"/>
      <c r="QWB26" s="188"/>
      <c r="QWC26" s="188"/>
      <c r="QWD26" s="188"/>
      <c r="QWE26" s="188"/>
      <c r="QWF26" s="188"/>
      <c r="QWG26" s="188"/>
      <c r="QWH26" s="188"/>
      <c r="QWI26" s="188"/>
      <c r="QWJ26" s="188"/>
      <c r="QWK26" s="188"/>
      <c r="QWL26" s="188"/>
      <c r="QWM26" s="188"/>
      <c r="QWN26" s="188"/>
      <c r="QWO26" s="188"/>
      <c r="QWP26" s="188"/>
      <c r="QWQ26" s="188"/>
      <c r="QWR26" s="188"/>
      <c r="QWS26" s="188"/>
      <c r="QWT26" s="188"/>
      <c r="QWU26" s="188"/>
      <c r="QWV26" s="188"/>
      <c r="QWW26" s="188"/>
      <c r="QWX26" s="188"/>
      <c r="QWY26" s="188"/>
      <c r="QWZ26" s="188"/>
      <c r="QXA26" s="188"/>
      <c r="QXB26" s="188"/>
      <c r="QXC26" s="188"/>
      <c r="QXD26" s="188"/>
      <c r="QXE26" s="188"/>
      <c r="QXF26" s="188"/>
      <c r="QXG26" s="188"/>
      <c r="QXH26" s="188"/>
      <c r="QXI26" s="188"/>
      <c r="QXJ26" s="188"/>
      <c r="QXK26" s="188"/>
      <c r="QXL26" s="188"/>
      <c r="QXM26" s="188"/>
      <c r="QXN26" s="188"/>
      <c r="QXO26" s="188"/>
      <c r="QXP26" s="188"/>
      <c r="QXQ26" s="188"/>
      <c r="QXR26" s="188"/>
      <c r="QXS26" s="188"/>
      <c r="QXT26" s="188"/>
      <c r="QXU26" s="188"/>
      <c r="QXV26" s="188"/>
      <c r="QXW26" s="188"/>
      <c r="QXX26" s="188"/>
      <c r="QXY26" s="188"/>
      <c r="QXZ26" s="188"/>
      <c r="QYA26" s="188"/>
      <c r="QYB26" s="188"/>
      <c r="QYC26" s="188"/>
      <c r="QYD26" s="188"/>
      <c r="QYE26" s="188"/>
      <c r="QYF26" s="188"/>
      <c r="QYG26" s="188"/>
      <c r="QYH26" s="188"/>
      <c r="QYI26" s="188"/>
      <c r="QYJ26" s="188"/>
      <c r="QYK26" s="188"/>
      <c r="QYL26" s="188"/>
      <c r="QYM26" s="188"/>
      <c r="QYN26" s="188"/>
      <c r="QYO26" s="188"/>
      <c r="QYP26" s="188"/>
      <c r="QYQ26" s="188"/>
      <c r="QYR26" s="188"/>
      <c r="QYS26" s="188"/>
      <c r="QYT26" s="188"/>
      <c r="QYU26" s="188"/>
      <c r="QYV26" s="188"/>
      <c r="QYW26" s="188"/>
      <c r="QYX26" s="188"/>
      <c r="QYY26" s="188"/>
      <c r="QYZ26" s="188"/>
      <c r="QZA26" s="188"/>
      <c r="QZB26" s="188"/>
      <c r="QZC26" s="188"/>
      <c r="QZD26" s="188"/>
      <c r="QZE26" s="188"/>
      <c r="QZF26" s="188"/>
      <c r="QZG26" s="188"/>
      <c r="QZH26" s="188"/>
      <c r="QZI26" s="188"/>
      <c r="QZJ26" s="188"/>
      <c r="QZK26" s="188"/>
      <c r="QZL26" s="188"/>
      <c r="QZM26" s="188"/>
      <c r="QZN26" s="188"/>
      <c r="QZO26" s="188"/>
      <c r="QZP26" s="188"/>
      <c r="QZQ26" s="188"/>
      <c r="QZR26" s="188"/>
      <c r="QZS26" s="188"/>
      <c r="QZT26" s="188"/>
      <c r="QZU26" s="188"/>
      <c r="QZV26" s="188"/>
      <c r="QZW26" s="188"/>
      <c r="QZX26" s="188"/>
      <c r="QZY26" s="188"/>
      <c r="QZZ26" s="188"/>
      <c r="RAA26" s="188"/>
      <c r="RAB26" s="188"/>
      <c r="RAC26" s="188"/>
      <c r="RAD26" s="188"/>
      <c r="RAE26" s="188"/>
      <c r="RAF26" s="188"/>
      <c r="RAG26" s="188"/>
      <c r="RAH26" s="188"/>
      <c r="RAI26" s="188"/>
      <c r="RAJ26" s="188"/>
      <c r="RAK26" s="188"/>
      <c r="RAL26" s="188"/>
      <c r="RAM26" s="188"/>
      <c r="RAN26" s="188"/>
      <c r="RAO26" s="188"/>
      <c r="RAP26" s="188"/>
      <c r="RAQ26" s="188"/>
      <c r="RAR26" s="188"/>
      <c r="RAS26" s="188"/>
      <c r="RAT26" s="188"/>
      <c r="RAU26" s="188"/>
      <c r="RAV26" s="188"/>
      <c r="RAW26" s="188"/>
      <c r="RAX26" s="188"/>
      <c r="RAY26" s="188"/>
      <c r="RAZ26" s="188"/>
      <c r="RBA26" s="188"/>
      <c r="RBB26" s="188"/>
      <c r="RBC26" s="188"/>
      <c r="RBD26" s="188"/>
      <c r="RBE26" s="188"/>
      <c r="RBF26" s="188"/>
      <c r="RBG26" s="188"/>
      <c r="RBH26" s="188"/>
      <c r="RBI26" s="188"/>
      <c r="RBJ26" s="188"/>
      <c r="RBK26" s="188"/>
      <c r="RBL26" s="188"/>
      <c r="RBM26" s="188"/>
      <c r="RBN26" s="188"/>
      <c r="RBO26" s="188"/>
      <c r="RBP26" s="188"/>
      <c r="RBQ26" s="188"/>
      <c r="RBR26" s="188"/>
      <c r="RBS26" s="188"/>
      <c r="RBT26" s="188"/>
      <c r="RBU26" s="188"/>
      <c r="RBV26" s="188"/>
      <c r="RBW26" s="188"/>
      <c r="RBX26" s="188"/>
      <c r="RBY26" s="188"/>
      <c r="RBZ26" s="188"/>
      <c r="RCA26" s="188"/>
      <c r="RCB26" s="188"/>
      <c r="RCC26" s="188"/>
      <c r="RCD26" s="188"/>
      <c r="RCE26" s="188"/>
      <c r="RCF26" s="188"/>
      <c r="RCG26" s="188"/>
      <c r="RCH26" s="188"/>
      <c r="RCI26" s="188"/>
      <c r="RCJ26" s="188"/>
      <c r="RCK26" s="188"/>
      <c r="RCL26" s="188"/>
      <c r="RCM26" s="188"/>
      <c r="RCN26" s="188"/>
      <c r="RCO26" s="188"/>
      <c r="RCP26" s="188"/>
      <c r="RCQ26" s="188"/>
      <c r="RCR26" s="188"/>
      <c r="RCS26" s="188"/>
      <c r="RCT26" s="188"/>
      <c r="RCU26" s="188"/>
      <c r="RCV26" s="188"/>
      <c r="RCW26" s="188"/>
      <c r="RCX26" s="188"/>
      <c r="RCY26" s="188"/>
      <c r="RCZ26" s="188"/>
      <c r="RDA26" s="188"/>
      <c r="RDB26" s="188"/>
      <c r="RDC26" s="188"/>
      <c r="RDD26" s="188"/>
      <c r="RDE26" s="188"/>
      <c r="RDF26" s="188"/>
      <c r="RDG26" s="188"/>
      <c r="RDH26" s="188"/>
      <c r="RDI26" s="188"/>
      <c r="RDJ26" s="188"/>
      <c r="RDK26" s="188"/>
      <c r="RDL26" s="188"/>
      <c r="RDM26" s="188"/>
      <c r="RDN26" s="188"/>
      <c r="RDO26" s="188"/>
      <c r="RDP26" s="188"/>
      <c r="RDQ26" s="188"/>
      <c r="RDR26" s="188"/>
      <c r="RDS26" s="188"/>
      <c r="RDT26" s="188"/>
      <c r="RDU26" s="188"/>
      <c r="RDV26" s="188"/>
      <c r="RDW26" s="188"/>
      <c r="RDX26" s="188"/>
      <c r="RDY26" s="188"/>
      <c r="RDZ26" s="188"/>
      <c r="REA26" s="188"/>
      <c r="REB26" s="188"/>
      <c r="REC26" s="188"/>
      <c r="RED26" s="188"/>
      <c r="REE26" s="188"/>
      <c r="REF26" s="188"/>
      <c r="REG26" s="188"/>
      <c r="REH26" s="188"/>
      <c r="REI26" s="188"/>
      <c r="REJ26" s="188"/>
      <c r="REK26" s="188"/>
      <c r="REL26" s="188"/>
      <c r="REM26" s="188"/>
      <c r="REN26" s="188"/>
      <c r="REO26" s="188"/>
      <c r="REP26" s="188"/>
      <c r="REQ26" s="188"/>
      <c r="RER26" s="188"/>
      <c r="RES26" s="188"/>
      <c r="RET26" s="188"/>
      <c r="REU26" s="188"/>
      <c r="REV26" s="188"/>
      <c r="REW26" s="188"/>
      <c r="REX26" s="188"/>
      <c r="REY26" s="188"/>
      <c r="REZ26" s="188"/>
      <c r="RFA26" s="188"/>
      <c r="RFB26" s="188"/>
      <c r="RFC26" s="188"/>
      <c r="RFD26" s="188"/>
      <c r="RFE26" s="188"/>
      <c r="RFF26" s="188"/>
      <c r="RFG26" s="188"/>
      <c r="RFH26" s="188"/>
      <c r="RFI26" s="188"/>
      <c r="RFJ26" s="188"/>
      <c r="RFK26" s="188"/>
      <c r="RFL26" s="188"/>
      <c r="RFM26" s="188"/>
      <c r="RFN26" s="188"/>
      <c r="RFO26" s="188"/>
      <c r="RFP26" s="188"/>
      <c r="RFQ26" s="188"/>
      <c r="RFR26" s="188"/>
      <c r="RFS26" s="188"/>
      <c r="RFT26" s="188"/>
      <c r="RFU26" s="188"/>
      <c r="RFV26" s="188"/>
      <c r="RFW26" s="188"/>
      <c r="RFX26" s="188"/>
      <c r="RFY26" s="188"/>
      <c r="RFZ26" s="188"/>
      <c r="RGA26" s="188"/>
      <c r="RGB26" s="188"/>
      <c r="RGC26" s="188"/>
      <c r="RGD26" s="188"/>
      <c r="RGE26" s="188"/>
      <c r="RGF26" s="188"/>
      <c r="RGG26" s="188"/>
      <c r="RGH26" s="188"/>
      <c r="RGI26" s="188"/>
      <c r="RGJ26" s="188"/>
      <c r="RGK26" s="188"/>
      <c r="RGL26" s="188"/>
      <c r="RGM26" s="188"/>
      <c r="RGN26" s="188"/>
      <c r="RGO26" s="188"/>
      <c r="RGP26" s="188"/>
      <c r="RGQ26" s="188"/>
      <c r="RGR26" s="188"/>
      <c r="RGS26" s="188"/>
      <c r="RGT26" s="188"/>
      <c r="RGU26" s="188"/>
      <c r="RGV26" s="188"/>
      <c r="RGW26" s="188"/>
      <c r="RGX26" s="188"/>
      <c r="RGY26" s="188"/>
      <c r="RGZ26" s="188"/>
      <c r="RHA26" s="188"/>
      <c r="RHB26" s="188"/>
      <c r="RHC26" s="188"/>
      <c r="RHD26" s="188"/>
      <c r="RHE26" s="188"/>
      <c r="RHF26" s="188"/>
      <c r="RHG26" s="188"/>
      <c r="RHH26" s="188"/>
      <c r="RHI26" s="188"/>
      <c r="RHJ26" s="188"/>
      <c r="RHK26" s="188"/>
      <c r="RHL26" s="188"/>
      <c r="RHM26" s="188"/>
      <c r="RHN26" s="188"/>
      <c r="RHO26" s="188"/>
      <c r="RHP26" s="188"/>
      <c r="RHQ26" s="188"/>
      <c r="RHR26" s="188"/>
      <c r="RHS26" s="188"/>
      <c r="RHT26" s="188"/>
      <c r="RHU26" s="188"/>
      <c r="RHV26" s="188"/>
      <c r="RHW26" s="188"/>
      <c r="RHX26" s="188"/>
      <c r="RHY26" s="188"/>
      <c r="RHZ26" s="188"/>
      <c r="RIA26" s="188"/>
      <c r="RIB26" s="188"/>
      <c r="RIC26" s="188"/>
      <c r="RID26" s="188"/>
      <c r="RIE26" s="188"/>
      <c r="RIF26" s="188"/>
      <c r="RIG26" s="188"/>
      <c r="RIH26" s="188"/>
      <c r="RII26" s="188"/>
      <c r="RIJ26" s="188"/>
      <c r="RIK26" s="188"/>
      <c r="RIL26" s="188"/>
      <c r="RIM26" s="188"/>
      <c r="RIN26" s="188"/>
      <c r="RIO26" s="188"/>
      <c r="RIP26" s="188"/>
      <c r="RIQ26" s="188"/>
      <c r="RIR26" s="188"/>
      <c r="RIS26" s="188"/>
      <c r="RIT26" s="188"/>
      <c r="RIU26" s="188"/>
      <c r="RIV26" s="188"/>
      <c r="RIW26" s="188"/>
      <c r="RIX26" s="188"/>
      <c r="RIY26" s="188"/>
      <c r="RIZ26" s="188"/>
      <c r="RJA26" s="188"/>
      <c r="RJB26" s="188"/>
      <c r="RJC26" s="188"/>
      <c r="RJD26" s="188"/>
      <c r="RJE26" s="188"/>
      <c r="RJF26" s="188"/>
      <c r="RJG26" s="188"/>
      <c r="RJH26" s="188"/>
      <c r="RJI26" s="188"/>
      <c r="RJJ26" s="188"/>
      <c r="RJK26" s="188"/>
      <c r="RJL26" s="188"/>
      <c r="RJM26" s="188"/>
      <c r="RJN26" s="188"/>
      <c r="RJO26" s="188"/>
      <c r="RJP26" s="188"/>
      <c r="RJQ26" s="188"/>
      <c r="RJR26" s="188"/>
      <c r="RJS26" s="188"/>
      <c r="RJT26" s="188"/>
      <c r="RJU26" s="188"/>
      <c r="RJV26" s="188"/>
      <c r="RJW26" s="188"/>
      <c r="RJX26" s="188"/>
      <c r="RJY26" s="188"/>
      <c r="RJZ26" s="188"/>
      <c r="RKA26" s="188"/>
      <c r="RKB26" s="188"/>
      <c r="RKC26" s="188"/>
      <c r="RKD26" s="188"/>
      <c r="RKE26" s="188"/>
      <c r="RKF26" s="188"/>
      <c r="RKG26" s="188"/>
      <c r="RKH26" s="188"/>
      <c r="RKI26" s="188"/>
      <c r="RKJ26" s="188"/>
      <c r="RKK26" s="188"/>
      <c r="RKL26" s="188"/>
      <c r="RKM26" s="188"/>
      <c r="RKN26" s="188"/>
      <c r="RKO26" s="188"/>
      <c r="RKP26" s="188"/>
      <c r="RKQ26" s="188"/>
      <c r="RKR26" s="188"/>
      <c r="RKS26" s="188"/>
      <c r="RKT26" s="188"/>
      <c r="RKU26" s="188"/>
      <c r="RKV26" s="188"/>
      <c r="RKW26" s="188"/>
      <c r="RKX26" s="188"/>
      <c r="RKY26" s="188"/>
      <c r="RKZ26" s="188"/>
      <c r="RLA26" s="188"/>
      <c r="RLB26" s="188"/>
      <c r="RLC26" s="188"/>
      <c r="RLD26" s="188"/>
      <c r="RLE26" s="188"/>
      <c r="RLF26" s="188"/>
      <c r="RLG26" s="188"/>
      <c r="RLH26" s="188"/>
      <c r="RLI26" s="188"/>
      <c r="RLJ26" s="188"/>
      <c r="RLK26" s="188"/>
      <c r="RLL26" s="188"/>
      <c r="RLM26" s="188"/>
      <c r="RLN26" s="188"/>
      <c r="RLO26" s="188"/>
      <c r="RLP26" s="188"/>
      <c r="RLQ26" s="188"/>
      <c r="RLR26" s="188"/>
      <c r="RLS26" s="188"/>
      <c r="RLT26" s="188"/>
      <c r="RLU26" s="188"/>
      <c r="RLV26" s="188"/>
      <c r="RLW26" s="188"/>
      <c r="RLX26" s="188"/>
      <c r="RLY26" s="188"/>
      <c r="RLZ26" s="188"/>
      <c r="RMA26" s="188"/>
      <c r="RMB26" s="188"/>
      <c r="RMC26" s="188"/>
      <c r="RMD26" s="188"/>
      <c r="RME26" s="188"/>
      <c r="RMF26" s="188"/>
      <c r="RMG26" s="188"/>
      <c r="RMH26" s="188"/>
      <c r="RMI26" s="188"/>
      <c r="RMJ26" s="188"/>
      <c r="RMK26" s="188"/>
      <c r="RML26" s="188"/>
      <c r="RMM26" s="188"/>
      <c r="RMN26" s="188"/>
      <c r="RMO26" s="188"/>
      <c r="RMP26" s="188"/>
      <c r="RMQ26" s="188"/>
      <c r="RMR26" s="188"/>
      <c r="RMS26" s="188"/>
      <c r="RMT26" s="188"/>
      <c r="RMU26" s="188"/>
      <c r="RMV26" s="188"/>
      <c r="RMW26" s="188"/>
      <c r="RMX26" s="188"/>
      <c r="RMY26" s="188"/>
      <c r="RMZ26" s="188"/>
      <c r="RNA26" s="188"/>
      <c r="RNB26" s="188"/>
      <c r="RNC26" s="188"/>
      <c r="RND26" s="188"/>
      <c r="RNE26" s="188"/>
      <c r="RNF26" s="188"/>
      <c r="RNG26" s="188"/>
      <c r="RNH26" s="188"/>
      <c r="RNI26" s="188"/>
      <c r="RNJ26" s="188"/>
      <c r="RNK26" s="188"/>
      <c r="RNL26" s="188"/>
      <c r="RNM26" s="188"/>
      <c r="RNN26" s="188"/>
      <c r="RNO26" s="188"/>
      <c r="RNP26" s="188"/>
      <c r="RNQ26" s="188"/>
      <c r="RNR26" s="188"/>
      <c r="RNS26" s="188"/>
      <c r="RNT26" s="188"/>
      <c r="RNU26" s="188"/>
      <c r="RNV26" s="188"/>
      <c r="RNW26" s="188"/>
      <c r="RNX26" s="188"/>
      <c r="RNY26" s="188"/>
      <c r="RNZ26" s="188"/>
      <c r="ROA26" s="188"/>
      <c r="ROB26" s="188"/>
      <c r="ROC26" s="188"/>
      <c r="ROD26" s="188"/>
      <c r="ROE26" s="188"/>
      <c r="ROF26" s="188"/>
      <c r="ROG26" s="188"/>
      <c r="ROH26" s="188"/>
      <c r="ROI26" s="188"/>
      <c r="ROJ26" s="188"/>
      <c r="ROK26" s="188"/>
      <c r="ROL26" s="188"/>
      <c r="ROM26" s="188"/>
      <c r="RON26" s="188"/>
      <c r="ROO26" s="188"/>
      <c r="ROP26" s="188"/>
      <c r="ROQ26" s="188"/>
      <c r="ROR26" s="188"/>
      <c r="ROS26" s="188"/>
      <c r="ROT26" s="188"/>
      <c r="ROU26" s="188"/>
      <c r="ROV26" s="188"/>
      <c r="ROW26" s="188"/>
      <c r="ROX26" s="188"/>
      <c r="ROY26" s="188"/>
      <c r="ROZ26" s="188"/>
      <c r="RPA26" s="188"/>
      <c r="RPB26" s="188"/>
      <c r="RPC26" s="188"/>
      <c r="RPD26" s="188"/>
      <c r="RPE26" s="188"/>
      <c r="RPF26" s="188"/>
      <c r="RPG26" s="188"/>
      <c r="RPH26" s="188"/>
      <c r="RPI26" s="188"/>
      <c r="RPJ26" s="188"/>
      <c r="RPK26" s="188"/>
      <c r="RPL26" s="188"/>
      <c r="RPM26" s="188"/>
      <c r="RPN26" s="188"/>
      <c r="RPO26" s="188"/>
      <c r="RPP26" s="188"/>
      <c r="RPQ26" s="188"/>
      <c r="RPR26" s="188"/>
      <c r="RPS26" s="188"/>
      <c r="RPT26" s="188"/>
      <c r="RPU26" s="188"/>
      <c r="RPV26" s="188"/>
      <c r="RPW26" s="188"/>
      <c r="RPX26" s="188"/>
      <c r="RPY26" s="188"/>
      <c r="RPZ26" s="188"/>
      <c r="RQA26" s="188"/>
      <c r="RQB26" s="188"/>
      <c r="RQC26" s="188"/>
      <c r="RQD26" s="188"/>
      <c r="RQE26" s="188"/>
      <c r="RQF26" s="188"/>
      <c r="RQG26" s="188"/>
      <c r="RQH26" s="188"/>
      <c r="RQI26" s="188"/>
      <c r="RQJ26" s="188"/>
      <c r="RQK26" s="188"/>
      <c r="RQL26" s="188"/>
      <c r="RQM26" s="188"/>
      <c r="RQN26" s="188"/>
      <c r="RQO26" s="188"/>
      <c r="RQP26" s="188"/>
      <c r="RQQ26" s="188"/>
      <c r="RQR26" s="188"/>
      <c r="RQS26" s="188"/>
      <c r="RQT26" s="188"/>
      <c r="RQU26" s="188"/>
      <c r="RQV26" s="188"/>
      <c r="RQW26" s="188"/>
      <c r="RQX26" s="188"/>
      <c r="RQY26" s="188"/>
      <c r="RQZ26" s="188"/>
      <c r="RRA26" s="188"/>
      <c r="RRB26" s="188"/>
      <c r="RRC26" s="188"/>
      <c r="RRD26" s="188"/>
      <c r="RRE26" s="188"/>
      <c r="RRF26" s="188"/>
      <c r="RRG26" s="188"/>
      <c r="RRH26" s="188"/>
      <c r="RRI26" s="188"/>
      <c r="RRJ26" s="188"/>
      <c r="RRK26" s="188"/>
      <c r="RRL26" s="188"/>
      <c r="RRM26" s="188"/>
      <c r="RRN26" s="188"/>
      <c r="RRO26" s="188"/>
      <c r="RRP26" s="188"/>
      <c r="RRQ26" s="188"/>
      <c r="RRR26" s="188"/>
      <c r="RRS26" s="188"/>
      <c r="RRT26" s="188"/>
      <c r="RRU26" s="188"/>
      <c r="RRV26" s="188"/>
      <c r="RRW26" s="188"/>
      <c r="RRX26" s="188"/>
      <c r="RRY26" s="188"/>
      <c r="RRZ26" s="188"/>
      <c r="RSA26" s="188"/>
      <c r="RSB26" s="188"/>
      <c r="RSC26" s="188"/>
      <c r="RSD26" s="188"/>
      <c r="RSE26" s="188"/>
      <c r="RSF26" s="188"/>
      <c r="RSG26" s="188"/>
      <c r="RSH26" s="188"/>
      <c r="RSI26" s="188"/>
      <c r="RSJ26" s="188"/>
      <c r="RSK26" s="188"/>
      <c r="RSL26" s="188"/>
      <c r="RSM26" s="188"/>
      <c r="RSN26" s="188"/>
      <c r="RSO26" s="188"/>
      <c r="RSP26" s="188"/>
      <c r="RSQ26" s="188"/>
      <c r="RSR26" s="188"/>
      <c r="RSS26" s="188"/>
      <c r="RST26" s="188"/>
      <c r="RSU26" s="188"/>
      <c r="RSV26" s="188"/>
      <c r="RSW26" s="188"/>
      <c r="RSX26" s="188"/>
      <c r="RSY26" s="188"/>
      <c r="RSZ26" s="188"/>
      <c r="RTA26" s="188"/>
      <c r="RTB26" s="188"/>
      <c r="RTC26" s="188"/>
      <c r="RTD26" s="188"/>
      <c r="RTE26" s="188"/>
      <c r="RTF26" s="188"/>
      <c r="RTG26" s="188"/>
      <c r="RTH26" s="188"/>
      <c r="RTI26" s="188"/>
      <c r="RTJ26" s="188"/>
      <c r="RTK26" s="188"/>
      <c r="RTL26" s="188"/>
      <c r="RTM26" s="188"/>
      <c r="RTN26" s="188"/>
      <c r="RTO26" s="188"/>
      <c r="RTP26" s="188"/>
      <c r="RTQ26" s="188"/>
      <c r="RTR26" s="188"/>
      <c r="RTS26" s="188"/>
      <c r="RTT26" s="188"/>
      <c r="RTU26" s="188"/>
      <c r="RTV26" s="188"/>
      <c r="RTW26" s="188"/>
      <c r="RTX26" s="188"/>
      <c r="RTY26" s="188"/>
      <c r="RTZ26" s="188"/>
      <c r="RUA26" s="188"/>
      <c r="RUB26" s="188"/>
      <c r="RUC26" s="188"/>
      <c r="RUD26" s="188"/>
      <c r="RUE26" s="188"/>
      <c r="RUF26" s="188"/>
      <c r="RUG26" s="188"/>
      <c r="RUH26" s="188"/>
      <c r="RUI26" s="188"/>
      <c r="RUJ26" s="188"/>
      <c r="RUK26" s="188"/>
      <c r="RUL26" s="188"/>
      <c r="RUM26" s="188"/>
      <c r="RUN26" s="188"/>
      <c r="RUO26" s="188"/>
      <c r="RUP26" s="188"/>
      <c r="RUQ26" s="188"/>
      <c r="RUR26" s="188"/>
      <c r="RUS26" s="188"/>
      <c r="RUT26" s="188"/>
      <c r="RUU26" s="188"/>
      <c r="RUV26" s="188"/>
      <c r="RUW26" s="188"/>
      <c r="RUX26" s="188"/>
      <c r="RUY26" s="188"/>
      <c r="RUZ26" s="188"/>
      <c r="RVA26" s="188"/>
      <c r="RVB26" s="188"/>
      <c r="RVC26" s="188"/>
      <c r="RVD26" s="188"/>
      <c r="RVE26" s="188"/>
      <c r="RVF26" s="188"/>
      <c r="RVG26" s="188"/>
      <c r="RVH26" s="188"/>
      <c r="RVI26" s="188"/>
      <c r="RVJ26" s="188"/>
      <c r="RVK26" s="188"/>
      <c r="RVL26" s="188"/>
      <c r="RVM26" s="188"/>
      <c r="RVN26" s="188"/>
      <c r="RVO26" s="188"/>
      <c r="RVP26" s="188"/>
      <c r="RVQ26" s="188"/>
      <c r="RVR26" s="188"/>
      <c r="RVS26" s="188"/>
      <c r="RVT26" s="188"/>
      <c r="RVU26" s="188"/>
      <c r="RVV26" s="188"/>
      <c r="RVW26" s="188"/>
      <c r="RVX26" s="188"/>
      <c r="RVY26" s="188"/>
      <c r="RVZ26" s="188"/>
      <c r="RWA26" s="188"/>
      <c r="RWB26" s="188"/>
      <c r="RWC26" s="188"/>
      <c r="RWD26" s="188"/>
      <c r="RWE26" s="188"/>
      <c r="RWF26" s="188"/>
      <c r="RWG26" s="188"/>
      <c r="RWH26" s="188"/>
      <c r="RWI26" s="188"/>
      <c r="RWJ26" s="188"/>
      <c r="RWK26" s="188"/>
      <c r="RWL26" s="188"/>
      <c r="RWM26" s="188"/>
      <c r="RWN26" s="188"/>
      <c r="RWO26" s="188"/>
      <c r="RWP26" s="188"/>
      <c r="RWQ26" s="188"/>
      <c r="RWR26" s="188"/>
      <c r="RWS26" s="188"/>
      <c r="RWT26" s="188"/>
      <c r="RWU26" s="188"/>
      <c r="RWV26" s="188"/>
      <c r="RWW26" s="188"/>
      <c r="RWX26" s="188"/>
      <c r="RWY26" s="188"/>
      <c r="RWZ26" s="188"/>
      <c r="RXA26" s="188"/>
      <c r="RXB26" s="188"/>
      <c r="RXC26" s="188"/>
      <c r="RXD26" s="188"/>
      <c r="RXE26" s="188"/>
      <c r="RXF26" s="188"/>
      <c r="RXG26" s="188"/>
      <c r="RXH26" s="188"/>
      <c r="RXI26" s="188"/>
      <c r="RXJ26" s="188"/>
      <c r="RXK26" s="188"/>
      <c r="RXL26" s="188"/>
      <c r="RXM26" s="188"/>
      <c r="RXN26" s="188"/>
      <c r="RXO26" s="188"/>
      <c r="RXP26" s="188"/>
      <c r="RXQ26" s="188"/>
      <c r="RXR26" s="188"/>
      <c r="RXS26" s="188"/>
      <c r="RXT26" s="188"/>
      <c r="RXU26" s="188"/>
      <c r="RXV26" s="188"/>
      <c r="RXW26" s="188"/>
      <c r="RXX26" s="188"/>
      <c r="RXY26" s="188"/>
      <c r="RXZ26" s="188"/>
      <c r="RYA26" s="188"/>
      <c r="RYB26" s="188"/>
      <c r="RYC26" s="188"/>
      <c r="RYD26" s="188"/>
      <c r="RYE26" s="188"/>
      <c r="RYF26" s="188"/>
      <c r="RYG26" s="188"/>
      <c r="RYH26" s="188"/>
      <c r="RYI26" s="188"/>
      <c r="RYJ26" s="188"/>
      <c r="RYK26" s="188"/>
      <c r="RYL26" s="188"/>
      <c r="RYM26" s="188"/>
      <c r="RYN26" s="188"/>
      <c r="RYO26" s="188"/>
      <c r="RYP26" s="188"/>
      <c r="RYQ26" s="188"/>
      <c r="RYR26" s="188"/>
      <c r="RYS26" s="188"/>
      <c r="RYT26" s="188"/>
      <c r="RYU26" s="188"/>
      <c r="RYV26" s="188"/>
      <c r="RYW26" s="188"/>
      <c r="RYX26" s="188"/>
      <c r="RYY26" s="188"/>
      <c r="RYZ26" s="188"/>
      <c r="RZA26" s="188"/>
      <c r="RZB26" s="188"/>
      <c r="RZC26" s="188"/>
      <c r="RZD26" s="188"/>
      <c r="RZE26" s="188"/>
      <c r="RZF26" s="188"/>
      <c r="RZG26" s="188"/>
      <c r="RZH26" s="188"/>
      <c r="RZI26" s="188"/>
      <c r="RZJ26" s="188"/>
      <c r="RZK26" s="188"/>
      <c r="RZL26" s="188"/>
      <c r="RZM26" s="188"/>
      <c r="RZN26" s="188"/>
      <c r="RZO26" s="188"/>
      <c r="RZP26" s="188"/>
      <c r="RZQ26" s="188"/>
      <c r="RZR26" s="188"/>
      <c r="RZS26" s="188"/>
      <c r="RZT26" s="188"/>
      <c r="RZU26" s="188"/>
      <c r="RZV26" s="188"/>
      <c r="RZW26" s="188"/>
      <c r="RZX26" s="188"/>
      <c r="RZY26" s="188"/>
      <c r="RZZ26" s="188"/>
      <c r="SAA26" s="188"/>
      <c r="SAB26" s="188"/>
      <c r="SAC26" s="188"/>
      <c r="SAD26" s="188"/>
      <c r="SAE26" s="188"/>
      <c r="SAF26" s="188"/>
      <c r="SAG26" s="188"/>
      <c r="SAH26" s="188"/>
      <c r="SAI26" s="188"/>
      <c r="SAJ26" s="188"/>
      <c r="SAK26" s="188"/>
      <c r="SAL26" s="188"/>
      <c r="SAM26" s="188"/>
      <c r="SAN26" s="188"/>
      <c r="SAO26" s="188"/>
      <c r="SAP26" s="188"/>
      <c r="SAQ26" s="188"/>
      <c r="SAR26" s="188"/>
      <c r="SAS26" s="188"/>
      <c r="SAT26" s="188"/>
      <c r="SAU26" s="188"/>
      <c r="SAV26" s="188"/>
      <c r="SAW26" s="188"/>
      <c r="SAX26" s="188"/>
      <c r="SAY26" s="188"/>
      <c r="SAZ26" s="188"/>
      <c r="SBA26" s="188"/>
      <c r="SBB26" s="188"/>
      <c r="SBC26" s="188"/>
      <c r="SBD26" s="188"/>
      <c r="SBE26" s="188"/>
      <c r="SBF26" s="188"/>
      <c r="SBG26" s="188"/>
      <c r="SBH26" s="188"/>
      <c r="SBI26" s="188"/>
      <c r="SBJ26" s="188"/>
      <c r="SBK26" s="188"/>
      <c r="SBL26" s="188"/>
      <c r="SBM26" s="188"/>
      <c r="SBN26" s="188"/>
      <c r="SBO26" s="188"/>
      <c r="SBP26" s="188"/>
      <c r="SBQ26" s="188"/>
      <c r="SBR26" s="188"/>
      <c r="SBS26" s="188"/>
      <c r="SBT26" s="188"/>
      <c r="SBU26" s="188"/>
      <c r="SBV26" s="188"/>
      <c r="SBW26" s="188"/>
      <c r="SBX26" s="188"/>
      <c r="SBY26" s="188"/>
      <c r="SBZ26" s="188"/>
      <c r="SCA26" s="188"/>
      <c r="SCB26" s="188"/>
      <c r="SCC26" s="188"/>
      <c r="SCD26" s="188"/>
      <c r="SCE26" s="188"/>
      <c r="SCF26" s="188"/>
      <c r="SCG26" s="188"/>
      <c r="SCH26" s="188"/>
      <c r="SCI26" s="188"/>
      <c r="SCJ26" s="188"/>
      <c r="SCK26" s="188"/>
      <c r="SCL26" s="188"/>
      <c r="SCM26" s="188"/>
      <c r="SCN26" s="188"/>
      <c r="SCO26" s="188"/>
      <c r="SCP26" s="188"/>
      <c r="SCQ26" s="188"/>
      <c r="SCR26" s="188"/>
      <c r="SCS26" s="188"/>
      <c r="SCT26" s="188"/>
      <c r="SCU26" s="188"/>
      <c r="SCV26" s="188"/>
      <c r="SCW26" s="188"/>
      <c r="SCX26" s="188"/>
      <c r="SCY26" s="188"/>
      <c r="SCZ26" s="188"/>
      <c r="SDA26" s="188"/>
      <c r="SDB26" s="188"/>
      <c r="SDC26" s="188"/>
      <c r="SDD26" s="188"/>
      <c r="SDE26" s="188"/>
      <c r="SDF26" s="188"/>
      <c r="SDG26" s="188"/>
      <c r="SDH26" s="188"/>
      <c r="SDI26" s="188"/>
      <c r="SDJ26" s="188"/>
      <c r="SDK26" s="188"/>
      <c r="SDL26" s="188"/>
      <c r="SDM26" s="188"/>
      <c r="SDN26" s="188"/>
      <c r="SDO26" s="188"/>
      <c r="SDP26" s="188"/>
      <c r="SDQ26" s="188"/>
      <c r="SDR26" s="188"/>
      <c r="SDS26" s="188"/>
      <c r="SDT26" s="188"/>
      <c r="SDU26" s="188"/>
      <c r="SDV26" s="188"/>
      <c r="SDW26" s="188"/>
      <c r="SDX26" s="188"/>
      <c r="SDY26" s="188"/>
      <c r="SDZ26" s="188"/>
      <c r="SEA26" s="188"/>
      <c r="SEB26" s="188"/>
      <c r="SEC26" s="188"/>
      <c r="SED26" s="188"/>
      <c r="SEE26" s="188"/>
      <c r="SEF26" s="188"/>
      <c r="SEG26" s="188"/>
      <c r="SEH26" s="188"/>
      <c r="SEI26" s="188"/>
      <c r="SEJ26" s="188"/>
      <c r="SEK26" s="188"/>
      <c r="SEL26" s="188"/>
      <c r="SEM26" s="188"/>
      <c r="SEN26" s="188"/>
      <c r="SEO26" s="188"/>
      <c r="SEP26" s="188"/>
      <c r="SEQ26" s="188"/>
      <c r="SER26" s="188"/>
      <c r="SES26" s="188"/>
      <c r="SET26" s="188"/>
      <c r="SEU26" s="188"/>
      <c r="SEV26" s="188"/>
      <c r="SEW26" s="188"/>
      <c r="SEX26" s="188"/>
      <c r="SEY26" s="188"/>
      <c r="SEZ26" s="188"/>
      <c r="SFA26" s="188"/>
      <c r="SFB26" s="188"/>
      <c r="SFC26" s="188"/>
      <c r="SFD26" s="188"/>
      <c r="SFE26" s="188"/>
      <c r="SFF26" s="188"/>
      <c r="SFG26" s="188"/>
      <c r="SFH26" s="188"/>
      <c r="SFI26" s="188"/>
      <c r="SFJ26" s="188"/>
      <c r="SFK26" s="188"/>
      <c r="SFL26" s="188"/>
      <c r="SFM26" s="188"/>
      <c r="SFN26" s="188"/>
      <c r="SFO26" s="188"/>
      <c r="SFP26" s="188"/>
      <c r="SFQ26" s="188"/>
      <c r="SFR26" s="188"/>
      <c r="SFS26" s="188"/>
      <c r="SFT26" s="188"/>
      <c r="SFU26" s="188"/>
      <c r="SFV26" s="188"/>
      <c r="SFW26" s="188"/>
      <c r="SFX26" s="188"/>
      <c r="SFY26" s="188"/>
      <c r="SFZ26" s="188"/>
      <c r="SGA26" s="188"/>
      <c r="SGB26" s="188"/>
      <c r="SGC26" s="188"/>
      <c r="SGD26" s="188"/>
      <c r="SGE26" s="188"/>
      <c r="SGF26" s="188"/>
      <c r="SGG26" s="188"/>
      <c r="SGH26" s="188"/>
      <c r="SGI26" s="188"/>
      <c r="SGJ26" s="188"/>
      <c r="SGK26" s="188"/>
      <c r="SGL26" s="188"/>
      <c r="SGM26" s="188"/>
      <c r="SGN26" s="188"/>
      <c r="SGO26" s="188"/>
      <c r="SGP26" s="188"/>
      <c r="SGQ26" s="188"/>
      <c r="SGR26" s="188"/>
      <c r="SGS26" s="188"/>
      <c r="SGT26" s="188"/>
      <c r="SGU26" s="188"/>
      <c r="SGV26" s="188"/>
      <c r="SGW26" s="188"/>
      <c r="SGX26" s="188"/>
      <c r="SGY26" s="188"/>
      <c r="SGZ26" s="188"/>
      <c r="SHA26" s="188"/>
      <c r="SHB26" s="188"/>
      <c r="SHC26" s="188"/>
      <c r="SHD26" s="188"/>
      <c r="SHE26" s="188"/>
      <c r="SHF26" s="188"/>
      <c r="SHG26" s="188"/>
      <c r="SHH26" s="188"/>
      <c r="SHI26" s="188"/>
      <c r="SHJ26" s="188"/>
      <c r="SHK26" s="188"/>
      <c r="SHL26" s="188"/>
      <c r="SHM26" s="188"/>
      <c r="SHN26" s="188"/>
      <c r="SHO26" s="188"/>
      <c r="SHP26" s="188"/>
      <c r="SHQ26" s="188"/>
      <c r="SHR26" s="188"/>
      <c r="SHS26" s="188"/>
      <c r="SHT26" s="188"/>
      <c r="SHU26" s="188"/>
      <c r="SHV26" s="188"/>
      <c r="SHW26" s="188"/>
      <c r="SHX26" s="188"/>
      <c r="SHY26" s="188"/>
      <c r="SHZ26" s="188"/>
      <c r="SIA26" s="188"/>
      <c r="SIB26" s="188"/>
      <c r="SIC26" s="188"/>
      <c r="SID26" s="188"/>
      <c r="SIE26" s="188"/>
      <c r="SIF26" s="188"/>
      <c r="SIG26" s="188"/>
      <c r="SIH26" s="188"/>
      <c r="SII26" s="188"/>
      <c r="SIJ26" s="188"/>
      <c r="SIK26" s="188"/>
      <c r="SIL26" s="188"/>
      <c r="SIM26" s="188"/>
      <c r="SIN26" s="188"/>
      <c r="SIO26" s="188"/>
      <c r="SIP26" s="188"/>
      <c r="SIQ26" s="188"/>
      <c r="SIR26" s="188"/>
      <c r="SIS26" s="188"/>
      <c r="SIT26" s="188"/>
      <c r="SIU26" s="188"/>
      <c r="SIV26" s="188"/>
      <c r="SIW26" s="188"/>
      <c r="SIX26" s="188"/>
      <c r="SIY26" s="188"/>
      <c r="SIZ26" s="188"/>
      <c r="SJA26" s="188"/>
      <c r="SJB26" s="188"/>
      <c r="SJC26" s="188"/>
      <c r="SJD26" s="188"/>
      <c r="SJE26" s="188"/>
      <c r="SJF26" s="188"/>
      <c r="SJG26" s="188"/>
      <c r="SJH26" s="188"/>
      <c r="SJI26" s="188"/>
      <c r="SJJ26" s="188"/>
      <c r="SJK26" s="188"/>
      <c r="SJL26" s="188"/>
      <c r="SJM26" s="188"/>
      <c r="SJN26" s="188"/>
      <c r="SJO26" s="188"/>
      <c r="SJP26" s="188"/>
      <c r="SJQ26" s="188"/>
      <c r="SJR26" s="188"/>
      <c r="SJS26" s="188"/>
      <c r="SJT26" s="188"/>
      <c r="SJU26" s="188"/>
      <c r="SJV26" s="188"/>
      <c r="SJW26" s="188"/>
      <c r="SJX26" s="188"/>
      <c r="SJY26" s="188"/>
      <c r="SJZ26" s="188"/>
      <c r="SKA26" s="188"/>
      <c r="SKB26" s="188"/>
      <c r="SKC26" s="188"/>
      <c r="SKD26" s="188"/>
      <c r="SKE26" s="188"/>
      <c r="SKF26" s="188"/>
      <c r="SKG26" s="188"/>
      <c r="SKH26" s="188"/>
      <c r="SKI26" s="188"/>
      <c r="SKJ26" s="188"/>
      <c r="SKK26" s="188"/>
      <c r="SKL26" s="188"/>
      <c r="SKM26" s="188"/>
      <c r="SKN26" s="188"/>
      <c r="SKO26" s="188"/>
      <c r="SKP26" s="188"/>
      <c r="SKQ26" s="188"/>
      <c r="SKR26" s="188"/>
      <c r="SKS26" s="188"/>
      <c r="SKT26" s="188"/>
      <c r="SKU26" s="188"/>
      <c r="SKV26" s="188"/>
      <c r="SKW26" s="188"/>
      <c r="SKX26" s="188"/>
      <c r="SKY26" s="188"/>
      <c r="SKZ26" s="188"/>
      <c r="SLA26" s="188"/>
      <c r="SLB26" s="188"/>
      <c r="SLC26" s="188"/>
      <c r="SLD26" s="188"/>
      <c r="SLE26" s="188"/>
      <c r="SLF26" s="188"/>
      <c r="SLG26" s="188"/>
      <c r="SLH26" s="188"/>
      <c r="SLI26" s="188"/>
      <c r="SLJ26" s="188"/>
      <c r="SLK26" s="188"/>
      <c r="SLL26" s="188"/>
      <c r="SLM26" s="188"/>
      <c r="SLN26" s="188"/>
      <c r="SLO26" s="188"/>
      <c r="SLP26" s="188"/>
      <c r="SLQ26" s="188"/>
      <c r="SLR26" s="188"/>
      <c r="SLS26" s="188"/>
      <c r="SLT26" s="188"/>
      <c r="SLU26" s="188"/>
      <c r="SLV26" s="188"/>
      <c r="SLW26" s="188"/>
      <c r="SLX26" s="188"/>
      <c r="SLY26" s="188"/>
      <c r="SLZ26" s="188"/>
      <c r="SMA26" s="188"/>
      <c r="SMB26" s="188"/>
      <c r="SMC26" s="188"/>
      <c r="SMD26" s="188"/>
      <c r="SME26" s="188"/>
      <c r="SMF26" s="188"/>
      <c r="SMG26" s="188"/>
      <c r="SMH26" s="188"/>
      <c r="SMI26" s="188"/>
      <c r="SMJ26" s="188"/>
      <c r="SMK26" s="188"/>
      <c r="SML26" s="188"/>
      <c r="SMM26" s="188"/>
      <c r="SMN26" s="188"/>
      <c r="SMO26" s="188"/>
      <c r="SMP26" s="188"/>
      <c r="SMQ26" s="188"/>
      <c r="SMR26" s="188"/>
      <c r="SMS26" s="188"/>
      <c r="SMT26" s="188"/>
      <c r="SMU26" s="188"/>
      <c r="SMV26" s="188"/>
      <c r="SMW26" s="188"/>
      <c r="SMX26" s="188"/>
      <c r="SMY26" s="188"/>
      <c r="SMZ26" s="188"/>
      <c r="SNA26" s="188"/>
      <c r="SNB26" s="188"/>
      <c r="SNC26" s="188"/>
      <c r="SND26" s="188"/>
      <c r="SNE26" s="188"/>
      <c r="SNF26" s="188"/>
      <c r="SNG26" s="188"/>
      <c r="SNH26" s="188"/>
      <c r="SNI26" s="188"/>
      <c r="SNJ26" s="188"/>
      <c r="SNK26" s="188"/>
      <c r="SNL26" s="188"/>
      <c r="SNM26" s="188"/>
      <c r="SNN26" s="188"/>
      <c r="SNO26" s="188"/>
      <c r="SNP26" s="188"/>
      <c r="SNQ26" s="188"/>
      <c r="SNR26" s="188"/>
      <c r="SNS26" s="188"/>
      <c r="SNT26" s="188"/>
      <c r="SNU26" s="188"/>
      <c r="SNV26" s="188"/>
      <c r="SNW26" s="188"/>
      <c r="SNX26" s="188"/>
      <c r="SNY26" s="188"/>
      <c r="SNZ26" s="188"/>
      <c r="SOA26" s="188"/>
      <c r="SOB26" s="188"/>
      <c r="SOC26" s="188"/>
      <c r="SOD26" s="188"/>
      <c r="SOE26" s="188"/>
      <c r="SOF26" s="188"/>
      <c r="SOG26" s="188"/>
      <c r="SOH26" s="188"/>
      <c r="SOI26" s="188"/>
      <c r="SOJ26" s="188"/>
      <c r="SOK26" s="188"/>
      <c r="SOL26" s="188"/>
      <c r="SOM26" s="188"/>
      <c r="SON26" s="188"/>
      <c r="SOO26" s="188"/>
      <c r="SOP26" s="188"/>
      <c r="SOQ26" s="188"/>
      <c r="SOR26" s="188"/>
      <c r="SOS26" s="188"/>
      <c r="SOT26" s="188"/>
      <c r="SOU26" s="188"/>
      <c r="SOV26" s="188"/>
      <c r="SOW26" s="188"/>
      <c r="SOX26" s="188"/>
      <c r="SOY26" s="188"/>
      <c r="SOZ26" s="188"/>
      <c r="SPA26" s="188"/>
      <c r="SPB26" s="188"/>
      <c r="SPC26" s="188"/>
      <c r="SPD26" s="188"/>
      <c r="SPE26" s="188"/>
      <c r="SPF26" s="188"/>
      <c r="SPG26" s="188"/>
      <c r="SPH26" s="188"/>
      <c r="SPI26" s="188"/>
      <c r="SPJ26" s="188"/>
      <c r="SPK26" s="188"/>
      <c r="SPL26" s="188"/>
      <c r="SPM26" s="188"/>
      <c r="SPN26" s="188"/>
      <c r="SPO26" s="188"/>
      <c r="SPP26" s="188"/>
      <c r="SPQ26" s="188"/>
      <c r="SPR26" s="188"/>
      <c r="SPS26" s="188"/>
      <c r="SPT26" s="188"/>
      <c r="SPU26" s="188"/>
      <c r="SPV26" s="188"/>
      <c r="SPW26" s="188"/>
      <c r="SPX26" s="188"/>
      <c r="SPY26" s="188"/>
      <c r="SPZ26" s="188"/>
      <c r="SQA26" s="188"/>
      <c r="SQB26" s="188"/>
      <c r="SQC26" s="188"/>
      <c r="SQD26" s="188"/>
      <c r="SQE26" s="188"/>
      <c r="SQF26" s="188"/>
      <c r="SQG26" s="188"/>
      <c r="SQH26" s="188"/>
      <c r="SQI26" s="188"/>
      <c r="SQJ26" s="188"/>
      <c r="SQK26" s="188"/>
      <c r="SQL26" s="188"/>
      <c r="SQM26" s="188"/>
      <c r="SQN26" s="188"/>
      <c r="SQO26" s="188"/>
      <c r="SQP26" s="188"/>
      <c r="SQQ26" s="188"/>
      <c r="SQR26" s="188"/>
      <c r="SQS26" s="188"/>
      <c r="SQT26" s="188"/>
      <c r="SQU26" s="188"/>
      <c r="SQV26" s="188"/>
      <c r="SQW26" s="188"/>
      <c r="SQX26" s="188"/>
      <c r="SQY26" s="188"/>
      <c r="SQZ26" s="188"/>
      <c r="SRA26" s="188"/>
      <c r="SRB26" s="188"/>
      <c r="SRC26" s="188"/>
      <c r="SRD26" s="188"/>
      <c r="SRE26" s="188"/>
      <c r="SRF26" s="188"/>
      <c r="SRG26" s="188"/>
      <c r="SRH26" s="188"/>
      <c r="SRI26" s="188"/>
      <c r="SRJ26" s="188"/>
      <c r="SRK26" s="188"/>
      <c r="SRL26" s="188"/>
      <c r="SRM26" s="188"/>
      <c r="SRN26" s="188"/>
      <c r="SRO26" s="188"/>
      <c r="SRP26" s="188"/>
      <c r="SRQ26" s="188"/>
      <c r="SRR26" s="188"/>
      <c r="SRS26" s="188"/>
      <c r="SRT26" s="188"/>
      <c r="SRU26" s="188"/>
      <c r="SRV26" s="188"/>
      <c r="SRW26" s="188"/>
      <c r="SRX26" s="188"/>
      <c r="SRY26" s="188"/>
      <c r="SRZ26" s="188"/>
      <c r="SSA26" s="188"/>
      <c r="SSB26" s="188"/>
      <c r="SSC26" s="188"/>
      <c r="SSD26" s="188"/>
      <c r="SSE26" s="188"/>
      <c r="SSF26" s="188"/>
      <c r="SSG26" s="188"/>
      <c r="SSH26" s="188"/>
      <c r="SSI26" s="188"/>
      <c r="SSJ26" s="188"/>
      <c r="SSK26" s="188"/>
      <c r="SSL26" s="188"/>
      <c r="SSM26" s="188"/>
      <c r="SSN26" s="188"/>
      <c r="SSO26" s="188"/>
      <c r="SSP26" s="188"/>
      <c r="SSQ26" s="188"/>
      <c r="SSR26" s="188"/>
      <c r="SSS26" s="188"/>
      <c r="SST26" s="188"/>
      <c r="SSU26" s="188"/>
      <c r="SSV26" s="188"/>
      <c r="SSW26" s="188"/>
      <c r="SSX26" s="188"/>
      <c r="SSY26" s="188"/>
      <c r="SSZ26" s="188"/>
      <c r="STA26" s="188"/>
      <c r="STB26" s="188"/>
      <c r="STC26" s="188"/>
      <c r="STD26" s="188"/>
      <c r="STE26" s="188"/>
      <c r="STF26" s="188"/>
      <c r="STG26" s="188"/>
      <c r="STH26" s="188"/>
      <c r="STI26" s="188"/>
      <c r="STJ26" s="188"/>
      <c r="STK26" s="188"/>
      <c r="STL26" s="188"/>
      <c r="STM26" s="188"/>
      <c r="STN26" s="188"/>
      <c r="STO26" s="188"/>
      <c r="STP26" s="188"/>
      <c r="STQ26" s="188"/>
      <c r="STR26" s="188"/>
      <c r="STS26" s="188"/>
      <c r="STT26" s="188"/>
      <c r="STU26" s="188"/>
      <c r="STV26" s="188"/>
      <c r="STW26" s="188"/>
      <c r="STX26" s="188"/>
      <c r="STY26" s="188"/>
      <c r="STZ26" s="188"/>
      <c r="SUA26" s="188"/>
      <c r="SUB26" s="188"/>
      <c r="SUC26" s="188"/>
      <c r="SUD26" s="188"/>
      <c r="SUE26" s="188"/>
      <c r="SUF26" s="188"/>
      <c r="SUG26" s="188"/>
      <c r="SUH26" s="188"/>
      <c r="SUI26" s="188"/>
      <c r="SUJ26" s="188"/>
      <c r="SUK26" s="188"/>
      <c r="SUL26" s="188"/>
      <c r="SUM26" s="188"/>
      <c r="SUN26" s="188"/>
      <c r="SUO26" s="188"/>
      <c r="SUP26" s="188"/>
      <c r="SUQ26" s="188"/>
      <c r="SUR26" s="188"/>
      <c r="SUS26" s="188"/>
      <c r="SUT26" s="188"/>
      <c r="SUU26" s="188"/>
      <c r="SUV26" s="188"/>
      <c r="SUW26" s="188"/>
      <c r="SUX26" s="188"/>
      <c r="SUY26" s="188"/>
      <c r="SUZ26" s="188"/>
      <c r="SVA26" s="188"/>
      <c r="SVB26" s="188"/>
      <c r="SVC26" s="188"/>
      <c r="SVD26" s="188"/>
      <c r="SVE26" s="188"/>
      <c r="SVF26" s="188"/>
      <c r="SVG26" s="188"/>
      <c r="SVH26" s="188"/>
      <c r="SVI26" s="188"/>
      <c r="SVJ26" s="188"/>
      <c r="SVK26" s="188"/>
      <c r="SVL26" s="188"/>
      <c r="SVM26" s="188"/>
      <c r="SVN26" s="188"/>
      <c r="SVO26" s="188"/>
      <c r="SVP26" s="188"/>
      <c r="SVQ26" s="188"/>
      <c r="SVR26" s="188"/>
      <c r="SVS26" s="188"/>
      <c r="SVT26" s="188"/>
      <c r="SVU26" s="188"/>
      <c r="SVV26" s="188"/>
      <c r="SVW26" s="188"/>
      <c r="SVX26" s="188"/>
      <c r="SVY26" s="188"/>
      <c r="SVZ26" s="188"/>
      <c r="SWA26" s="188"/>
      <c r="SWB26" s="188"/>
      <c r="SWC26" s="188"/>
      <c r="SWD26" s="188"/>
      <c r="SWE26" s="188"/>
      <c r="SWF26" s="188"/>
      <c r="SWG26" s="188"/>
      <c r="SWH26" s="188"/>
      <c r="SWI26" s="188"/>
      <c r="SWJ26" s="188"/>
      <c r="SWK26" s="188"/>
      <c r="SWL26" s="188"/>
      <c r="SWM26" s="188"/>
      <c r="SWN26" s="188"/>
      <c r="SWO26" s="188"/>
      <c r="SWP26" s="188"/>
      <c r="SWQ26" s="188"/>
      <c r="SWR26" s="188"/>
      <c r="SWS26" s="188"/>
      <c r="SWT26" s="188"/>
      <c r="SWU26" s="188"/>
      <c r="SWV26" s="188"/>
      <c r="SWW26" s="188"/>
      <c r="SWX26" s="188"/>
      <c r="SWY26" s="188"/>
      <c r="SWZ26" s="188"/>
      <c r="SXA26" s="188"/>
      <c r="SXB26" s="188"/>
      <c r="SXC26" s="188"/>
      <c r="SXD26" s="188"/>
      <c r="SXE26" s="188"/>
      <c r="SXF26" s="188"/>
      <c r="SXG26" s="188"/>
      <c r="SXH26" s="188"/>
      <c r="SXI26" s="188"/>
      <c r="SXJ26" s="188"/>
      <c r="SXK26" s="188"/>
      <c r="SXL26" s="188"/>
      <c r="SXM26" s="188"/>
      <c r="SXN26" s="188"/>
      <c r="SXO26" s="188"/>
      <c r="SXP26" s="188"/>
      <c r="SXQ26" s="188"/>
      <c r="SXR26" s="188"/>
      <c r="SXS26" s="188"/>
      <c r="SXT26" s="188"/>
      <c r="SXU26" s="188"/>
      <c r="SXV26" s="188"/>
      <c r="SXW26" s="188"/>
      <c r="SXX26" s="188"/>
      <c r="SXY26" s="188"/>
      <c r="SXZ26" s="188"/>
      <c r="SYA26" s="188"/>
      <c r="SYB26" s="188"/>
      <c r="SYC26" s="188"/>
      <c r="SYD26" s="188"/>
      <c r="SYE26" s="188"/>
      <c r="SYF26" s="188"/>
      <c r="SYG26" s="188"/>
      <c r="SYH26" s="188"/>
      <c r="SYI26" s="188"/>
      <c r="SYJ26" s="188"/>
      <c r="SYK26" s="188"/>
      <c r="SYL26" s="188"/>
      <c r="SYM26" s="188"/>
      <c r="SYN26" s="188"/>
      <c r="SYO26" s="188"/>
      <c r="SYP26" s="188"/>
      <c r="SYQ26" s="188"/>
      <c r="SYR26" s="188"/>
      <c r="SYS26" s="188"/>
      <c r="SYT26" s="188"/>
      <c r="SYU26" s="188"/>
      <c r="SYV26" s="188"/>
      <c r="SYW26" s="188"/>
      <c r="SYX26" s="188"/>
      <c r="SYY26" s="188"/>
      <c r="SYZ26" s="188"/>
      <c r="SZA26" s="188"/>
      <c r="SZB26" s="188"/>
      <c r="SZC26" s="188"/>
      <c r="SZD26" s="188"/>
      <c r="SZE26" s="188"/>
      <c r="SZF26" s="188"/>
      <c r="SZG26" s="188"/>
      <c r="SZH26" s="188"/>
      <c r="SZI26" s="188"/>
      <c r="SZJ26" s="188"/>
      <c r="SZK26" s="188"/>
      <c r="SZL26" s="188"/>
      <c r="SZM26" s="188"/>
      <c r="SZN26" s="188"/>
      <c r="SZO26" s="188"/>
      <c r="SZP26" s="188"/>
      <c r="SZQ26" s="188"/>
      <c r="SZR26" s="188"/>
      <c r="SZS26" s="188"/>
      <c r="SZT26" s="188"/>
      <c r="SZU26" s="188"/>
      <c r="SZV26" s="188"/>
      <c r="SZW26" s="188"/>
      <c r="SZX26" s="188"/>
      <c r="SZY26" s="188"/>
      <c r="SZZ26" s="188"/>
      <c r="TAA26" s="188"/>
      <c r="TAB26" s="188"/>
      <c r="TAC26" s="188"/>
      <c r="TAD26" s="188"/>
      <c r="TAE26" s="188"/>
      <c r="TAF26" s="188"/>
      <c r="TAG26" s="188"/>
      <c r="TAH26" s="188"/>
      <c r="TAI26" s="188"/>
      <c r="TAJ26" s="188"/>
      <c r="TAK26" s="188"/>
      <c r="TAL26" s="188"/>
      <c r="TAM26" s="188"/>
      <c r="TAN26" s="188"/>
      <c r="TAO26" s="188"/>
      <c r="TAP26" s="188"/>
      <c r="TAQ26" s="188"/>
      <c r="TAR26" s="188"/>
      <c r="TAS26" s="188"/>
      <c r="TAT26" s="188"/>
      <c r="TAU26" s="188"/>
      <c r="TAV26" s="188"/>
      <c r="TAW26" s="188"/>
      <c r="TAX26" s="188"/>
      <c r="TAY26" s="188"/>
      <c r="TAZ26" s="188"/>
      <c r="TBA26" s="188"/>
      <c r="TBB26" s="188"/>
      <c r="TBC26" s="188"/>
      <c r="TBD26" s="188"/>
      <c r="TBE26" s="188"/>
      <c r="TBF26" s="188"/>
      <c r="TBG26" s="188"/>
      <c r="TBH26" s="188"/>
      <c r="TBI26" s="188"/>
      <c r="TBJ26" s="188"/>
      <c r="TBK26" s="188"/>
      <c r="TBL26" s="188"/>
      <c r="TBM26" s="188"/>
      <c r="TBN26" s="188"/>
      <c r="TBO26" s="188"/>
      <c r="TBP26" s="188"/>
      <c r="TBQ26" s="188"/>
      <c r="TBR26" s="188"/>
      <c r="TBS26" s="188"/>
      <c r="TBT26" s="188"/>
      <c r="TBU26" s="188"/>
      <c r="TBV26" s="188"/>
      <c r="TBW26" s="188"/>
      <c r="TBX26" s="188"/>
      <c r="TBY26" s="188"/>
      <c r="TBZ26" s="188"/>
      <c r="TCA26" s="188"/>
      <c r="TCB26" s="188"/>
      <c r="TCC26" s="188"/>
      <c r="TCD26" s="188"/>
      <c r="TCE26" s="188"/>
      <c r="TCF26" s="188"/>
      <c r="TCG26" s="188"/>
      <c r="TCH26" s="188"/>
      <c r="TCI26" s="188"/>
      <c r="TCJ26" s="188"/>
      <c r="TCK26" s="188"/>
      <c r="TCL26" s="188"/>
      <c r="TCM26" s="188"/>
      <c r="TCN26" s="188"/>
      <c r="TCO26" s="188"/>
      <c r="TCP26" s="188"/>
      <c r="TCQ26" s="188"/>
      <c r="TCR26" s="188"/>
      <c r="TCS26" s="188"/>
      <c r="TCT26" s="188"/>
      <c r="TCU26" s="188"/>
      <c r="TCV26" s="188"/>
      <c r="TCW26" s="188"/>
      <c r="TCX26" s="188"/>
      <c r="TCY26" s="188"/>
      <c r="TCZ26" s="188"/>
      <c r="TDA26" s="188"/>
      <c r="TDB26" s="188"/>
      <c r="TDC26" s="188"/>
      <c r="TDD26" s="188"/>
      <c r="TDE26" s="188"/>
      <c r="TDF26" s="188"/>
      <c r="TDG26" s="188"/>
      <c r="TDH26" s="188"/>
      <c r="TDI26" s="188"/>
      <c r="TDJ26" s="188"/>
      <c r="TDK26" s="188"/>
      <c r="TDL26" s="188"/>
      <c r="TDM26" s="188"/>
      <c r="TDN26" s="188"/>
      <c r="TDO26" s="188"/>
      <c r="TDP26" s="188"/>
      <c r="TDQ26" s="188"/>
      <c r="TDR26" s="188"/>
      <c r="TDS26" s="188"/>
      <c r="TDT26" s="188"/>
      <c r="TDU26" s="188"/>
      <c r="TDV26" s="188"/>
      <c r="TDW26" s="188"/>
      <c r="TDX26" s="188"/>
      <c r="TDY26" s="188"/>
      <c r="TDZ26" s="188"/>
      <c r="TEA26" s="188"/>
      <c r="TEB26" s="188"/>
      <c r="TEC26" s="188"/>
      <c r="TED26" s="188"/>
      <c r="TEE26" s="188"/>
      <c r="TEF26" s="188"/>
      <c r="TEG26" s="188"/>
      <c r="TEH26" s="188"/>
      <c r="TEI26" s="188"/>
      <c r="TEJ26" s="188"/>
      <c r="TEK26" s="188"/>
      <c r="TEL26" s="188"/>
      <c r="TEM26" s="188"/>
      <c r="TEN26" s="188"/>
      <c r="TEO26" s="188"/>
      <c r="TEP26" s="188"/>
      <c r="TEQ26" s="188"/>
      <c r="TER26" s="188"/>
      <c r="TES26" s="188"/>
      <c r="TET26" s="188"/>
      <c r="TEU26" s="188"/>
      <c r="TEV26" s="188"/>
      <c r="TEW26" s="188"/>
      <c r="TEX26" s="188"/>
      <c r="TEY26" s="188"/>
      <c r="TEZ26" s="188"/>
      <c r="TFA26" s="188"/>
      <c r="TFB26" s="188"/>
      <c r="TFC26" s="188"/>
      <c r="TFD26" s="188"/>
      <c r="TFE26" s="188"/>
      <c r="TFF26" s="188"/>
      <c r="TFG26" s="188"/>
      <c r="TFH26" s="188"/>
      <c r="TFI26" s="188"/>
      <c r="TFJ26" s="188"/>
      <c r="TFK26" s="188"/>
      <c r="TFL26" s="188"/>
      <c r="TFM26" s="188"/>
      <c r="TFN26" s="188"/>
      <c r="TFO26" s="188"/>
      <c r="TFP26" s="188"/>
      <c r="TFQ26" s="188"/>
      <c r="TFR26" s="188"/>
      <c r="TFS26" s="188"/>
      <c r="TFT26" s="188"/>
      <c r="TFU26" s="188"/>
      <c r="TFV26" s="188"/>
      <c r="TFW26" s="188"/>
      <c r="TFX26" s="188"/>
      <c r="TFY26" s="188"/>
      <c r="TFZ26" s="188"/>
      <c r="TGA26" s="188"/>
      <c r="TGB26" s="188"/>
      <c r="TGC26" s="188"/>
      <c r="TGD26" s="188"/>
      <c r="TGE26" s="188"/>
      <c r="TGF26" s="188"/>
      <c r="TGG26" s="188"/>
      <c r="TGH26" s="188"/>
      <c r="TGI26" s="188"/>
      <c r="TGJ26" s="188"/>
      <c r="TGK26" s="188"/>
      <c r="TGL26" s="188"/>
      <c r="TGM26" s="188"/>
      <c r="TGN26" s="188"/>
      <c r="TGO26" s="188"/>
      <c r="TGP26" s="188"/>
      <c r="TGQ26" s="188"/>
      <c r="TGR26" s="188"/>
      <c r="TGS26" s="188"/>
      <c r="TGT26" s="188"/>
      <c r="TGU26" s="188"/>
      <c r="TGV26" s="188"/>
      <c r="TGW26" s="188"/>
      <c r="TGX26" s="188"/>
      <c r="TGY26" s="188"/>
      <c r="TGZ26" s="188"/>
      <c r="THA26" s="188"/>
      <c r="THB26" s="188"/>
      <c r="THC26" s="188"/>
      <c r="THD26" s="188"/>
      <c r="THE26" s="188"/>
      <c r="THF26" s="188"/>
      <c r="THG26" s="188"/>
      <c r="THH26" s="188"/>
      <c r="THI26" s="188"/>
      <c r="THJ26" s="188"/>
      <c r="THK26" s="188"/>
      <c r="THL26" s="188"/>
      <c r="THM26" s="188"/>
      <c r="THN26" s="188"/>
      <c r="THO26" s="188"/>
      <c r="THP26" s="188"/>
      <c r="THQ26" s="188"/>
      <c r="THR26" s="188"/>
      <c r="THS26" s="188"/>
      <c r="THT26" s="188"/>
      <c r="THU26" s="188"/>
      <c r="THV26" s="188"/>
      <c r="THW26" s="188"/>
      <c r="THX26" s="188"/>
      <c r="THY26" s="188"/>
      <c r="THZ26" s="188"/>
      <c r="TIA26" s="188"/>
      <c r="TIB26" s="188"/>
      <c r="TIC26" s="188"/>
      <c r="TID26" s="188"/>
      <c r="TIE26" s="188"/>
      <c r="TIF26" s="188"/>
      <c r="TIG26" s="188"/>
      <c r="TIH26" s="188"/>
      <c r="TII26" s="188"/>
      <c r="TIJ26" s="188"/>
      <c r="TIK26" s="188"/>
      <c r="TIL26" s="188"/>
      <c r="TIM26" s="188"/>
      <c r="TIN26" s="188"/>
      <c r="TIO26" s="188"/>
      <c r="TIP26" s="188"/>
      <c r="TIQ26" s="188"/>
      <c r="TIR26" s="188"/>
      <c r="TIS26" s="188"/>
      <c r="TIT26" s="188"/>
      <c r="TIU26" s="188"/>
      <c r="TIV26" s="188"/>
      <c r="TIW26" s="188"/>
      <c r="TIX26" s="188"/>
      <c r="TIY26" s="188"/>
      <c r="TIZ26" s="188"/>
      <c r="TJA26" s="188"/>
      <c r="TJB26" s="188"/>
      <c r="TJC26" s="188"/>
      <c r="TJD26" s="188"/>
      <c r="TJE26" s="188"/>
      <c r="TJF26" s="188"/>
      <c r="TJG26" s="188"/>
      <c r="TJH26" s="188"/>
      <c r="TJI26" s="188"/>
      <c r="TJJ26" s="188"/>
      <c r="TJK26" s="188"/>
      <c r="TJL26" s="188"/>
      <c r="TJM26" s="188"/>
      <c r="TJN26" s="188"/>
      <c r="TJO26" s="188"/>
      <c r="TJP26" s="188"/>
      <c r="TJQ26" s="188"/>
      <c r="TJR26" s="188"/>
      <c r="TJS26" s="188"/>
      <c r="TJT26" s="188"/>
      <c r="TJU26" s="188"/>
      <c r="TJV26" s="188"/>
      <c r="TJW26" s="188"/>
      <c r="TJX26" s="188"/>
      <c r="TJY26" s="188"/>
      <c r="TJZ26" s="188"/>
      <c r="TKA26" s="188"/>
      <c r="TKB26" s="188"/>
      <c r="TKC26" s="188"/>
      <c r="TKD26" s="188"/>
      <c r="TKE26" s="188"/>
      <c r="TKF26" s="188"/>
      <c r="TKG26" s="188"/>
      <c r="TKH26" s="188"/>
      <c r="TKI26" s="188"/>
      <c r="TKJ26" s="188"/>
      <c r="TKK26" s="188"/>
      <c r="TKL26" s="188"/>
      <c r="TKM26" s="188"/>
      <c r="TKN26" s="188"/>
      <c r="TKO26" s="188"/>
      <c r="TKP26" s="188"/>
      <c r="TKQ26" s="188"/>
      <c r="TKR26" s="188"/>
      <c r="TKS26" s="188"/>
      <c r="TKT26" s="188"/>
      <c r="TKU26" s="188"/>
      <c r="TKV26" s="188"/>
      <c r="TKW26" s="188"/>
      <c r="TKX26" s="188"/>
      <c r="TKY26" s="188"/>
      <c r="TKZ26" s="188"/>
      <c r="TLA26" s="188"/>
      <c r="TLB26" s="188"/>
      <c r="TLC26" s="188"/>
      <c r="TLD26" s="188"/>
      <c r="TLE26" s="188"/>
      <c r="TLF26" s="188"/>
      <c r="TLG26" s="188"/>
      <c r="TLH26" s="188"/>
      <c r="TLI26" s="188"/>
      <c r="TLJ26" s="188"/>
      <c r="TLK26" s="188"/>
      <c r="TLL26" s="188"/>
      <c r="TLM26" s="188"/>
      <c r="TLN26" s="188"/>
      <c r="TLO26" s="188"/>
      <c r="TLP26" s="188"/>
      <c r="TLQ26" s="188"/>
      <c r="TLR26" s="188"/>
      <c r="TLS26" s="188"/>
      <c r="TLT26" s="188"/>
      <c r="TLU26" s="188"/>
      <c r="TLV26" s="188"/>
      <c r="TLW26" s="188"/>
      <c r="TLX26" s="188"/>
      <c r="TLY26" s="188"/>
      <c r="TLZ26" s="188"/>
      <c r="TMA26" s="188"/>
      <c r="TMB26" s="188"/>
      <c r="TMC26" s="188"/>
      <c r="TMD26" s="188"/>
      <c r="TME26" s="188"/>
      <c r="TMF26" s="188"/>
      <c r="TMG26" s="188"/>
      <c r="TMH26" s="188"/>
      <c r="TMI26" s="188"/>
      <c r="TMJ26" s="188"/>
      <c r="TMK26" s="188"/>
      <c r="TML26" s="188"/>
      <c r="TMM26" s="188"/>
      <c r="TMN26" s="188"/>
      <c r="TMO26" s="188"/>
      <c r="TMP26" s="188"/>
      <c r="TMQ26" s="188"/>
      <c r="TMR26" s="188"/>
      <c r="TMS26" s="188"/>
      <c r="TMT26" s="188"/>
      <c r="TMU26" s="188"/>
      <c r="TMV26" s="188"/>
      <c r="TMW26" s="188"/>
      <c r="TMX26" s="188"/>
      <c r="TMY26" s="188"/>
      <c r="TMZ26" s="188"/>
      <c r="TNA26" s="188"/>
      <c r="TNB26" s="188"/>
      <c r="TNC26" s="188"/>
      <c r="TND26" s="188"/>
      <c r="TNE26" s="188"/>
      <c r="TNF26" s="188"/>
      <c r="TNG26" s="188"/>
      <c r="TNH26" s="188"/>
      <c r="TNI26" s="188"/>
      <c r="TNJ26" s="188"/>
      <c r="TNK26" s="188"/>
      <c r="TNL26" s="188"/>
      <c r="TNM26" s="188"/>
      <c r="TNN26" s="188"/>
      <c r="TNO26" s="188"/>
      <c r="TNP26" s="188"/>
      <c r="TNQ26" s="188"/>
      <c r="TNR26" s="188"/>
      <c r="TNS26" s="188"/>
      <c r="TNT26" s="188"/>
      <c r="TNU26" s="188"/>
      <c r="TNV26" s="188"/>
      <c r="TNW26" s="188"/>
      <c r="TNX26" s="188"/>
      <c r="TNY26" s="188"/>
      <c r="TNZ26" s="188"/>
      <c r="TOA26" s="188"/>
      <c r="TOB26" s="188"/>
      <c r="TOC26" s="188"/>
      <c r="TOD26" s="188"/>
      <c r="TOE26" s="188"/>
      <c r="TOF26" s="188"/>
      <c r="TOG26" s="188"/>
      <c r="TOH26" s="188"/>
      <c r="TOI26" s="188"/>
      <c r="TOJ26" s="188"/>
      <c r="TOK26" s="188"/>
      <c r="TOL26" s="188"/>
      <c r="TOM26" s="188"/>
      <c r="TON26" s="188"/>
      <c r="TOO26" s="188"/>
      <c r="TOP26" s="188"/>
      <c r="TOQ26" s="188"/>
      <c r="TOR26" s="188"/>
      <c r="TOS26" s="188"/>
      <c r="TOT26" s="188"/>
      <c r="TOU26" s="188"/>
      <c r="TOV26" s="188"/>
      <c r="TOW26" s="188"/>
      <c r="TOX26" s="188"/>
      <c r="TOY26" s="188"/>
      <c r="TOZ26" s="188"/>
      <c r="TPA26" s="188"/>
      <c r="TPB26" s="188"/>
      <c r="TPC26" s="188"/>
      <c r="TPD26" s="188"/>
      <c r="TPE26" s="188"/>
      <c r="TPF26" s="188"/>
      <c r="TPG26" s="188"/>
      <c r="TPH26" s="188"/>
      <c r="TPI26" s="188"/>
      <c r="TPJ26" s="188"/>
      <c r="TPK26" s="188"/>
      <c r="TPL26" s="188"/>
      <c r="TPM26" s="188"/>
      <c r="TPN26" s="188"/>
      <c r="TPO26" s="188"/>
      <c r="TPP26" s="188"/>
      <c r="TPQ26" s="188"/>
      <c r="TPR26" s="188"/>
      <c r="TPS26" s="188"/>
      <c r="TPT26" s="188"/>
      <c r="TPU26" s="188"/>
      <c r="TPV26" s="188"/>
      <c r="TPW26" s="188"/>
      <c r="TPX26" s="188"/>
      <c r="TPY26" s="188"/>
      <c r="TPZ26" s="188"/>
      <c r="TQA26" s="188"/>
      <c r="TQB26" s="188"/>
      <c r="TQC26" s="188"/>
      <c r="TQD26" s="188"/>
      <c r="TQE26" s="188"/>
      <c r="TQF26" s="188"/>
      <c r="TQG26" s="188"/>
      <c r="TQH26" s="188"/>
      <c r="TQI26" s="188"/>
      <c r="TQJ26" s="188"/>
      <c r="TQK26" s="188"/>
      <c r="TQL26" s="188"/>
      <c r="TQM26" s="188"/>
      <c r="TQN26" s="188"/>
      <c r="TQO26" s="188"/>
      <c r="TQP26" s="188"/>
      <c r="TQQ26" s="188"/>
      <c r="TQR26" s="188"/>
      <c r="TQS26" s="188"/>
      <c r="TQT26" s="188"/>
      <c r="TQU26" s="188"/>
      <c r="TQV26" s="188"/>
      <c r="TQW26" s="188"/>
      <c r="TQX26" s="188"/>
      <c r="TQY26" s="188"/>
      <c r="TQZ26" s="188"/>
      <c r="TRA26" s="188"/>
      <c r="TRB26" s="188"/>
      <c r="TRC26" s="188"/>
      <c r="TRD26" s="188"/>
      <c r="TRE26" s="188"/>
      <c r="TRF26" s="188"/>
      <c r="TRG26" s="188"/>
      <c r="TRH26" s="188"/>
      <c r="TRI26" s="188"/>
      <c r="TRJ26" s="188"/>
      <c r="TRK26" s="188"/>
      <c r="TRL26" s="188"/>
      <c r="TRM26" s="188"/>
      <c r="TRN26" s="188"/>
      <c r="TRO26" s="188"/>
      <c r="TRP26" s="188"/>
      <c r="TRQ26" s="188"/>
      <c r="TRR26" s="188"/>
      <c r="TRS26" s="188"/>
      <c r="TRT26" s="188"/>
      <c r="TRU26" s="188"/>
      <c r="TRV26" s="188"/>
      <c r="TRW26" s="188"/>
      <c r="TRX26" s="188"/>
      <c r="TRY26" s="188"/>
      <c r="TRZ26" s="188"/>
      <c r="TSA26" s="188"/>
      <c r="TSB26" s="188"/>
      <c r="TSC26" s="188"/>
      <c r="TSD26" s="188"/>
      <c r="TSE26" s="188"/>
      <c r="TSF26" s="188"/>
      <c r="TSG26" s="188"/>
      <c r="TSH26" s="188"/>
      <c r="TSI26" s="188"/>
      <c r="TSJ26" s="188"/>
      <c r="TSK26" s="188"/>
      <c r="TSL26" s="188"/>
      <c r="TSM26" s="188"/>
      <c r="TSN26" s="188"/>
      <c r="TSO26" s="188"/>
      <c r="TSP26" s="188"/>
      <c r="TSQ26" s="188"/>
      <c r="TSR26" s="188"/>
      <c r="TSS26" s="188"/>
      <c r="TST26" s="188"/>
      <c r="TSU26" s="188"/>
      <c r="TSV26" s="188"/>
      <c r="TSW26" s="188"/>
      <c r="TSX26" s="188"/>
      <c r="TSY26" s="188"/>
      <c r="TSZ26" s="188"/>
      <c r="TTA26" s="188"/>
      <c r="TTB26" s="188"/>
      <c r="TTC26" s="188"/>
      <c r="TTD26" s="188"/>
      <c r="TTE26" s="188"/>
      <c r="TTF26" s="188"/>
      <c r="TTG26" s="188"/>
      <c r="TTH26" s="188"/>
      <c r="TTI26" s="188"/>
      <c r="TTJ26" s="188"/>
      <c r="TTK26" s="188"/>
      <c r="TTL26" s="188"/>
      <c r="TTM26" s="188"/>
      <c r="TTN26" s="188"/>
      <c r="TTO26" s="188"/>
      <c r="TTP26" s="188"/>
      <c r="TTQ26" s="188"/>
      <c r="TTR26" s="188"/>
      <c r="TTS26" s="188"/>
      <c r="TTT26" s="188"/>
      <c r="TTU26" s="188"/>
      <c r="TTV26" s="188"/>
      <c r="TTW26" s="188"/>
      <c r="TTX26" s="188"/>
      <c r="TTY26" s="188"/>
      <c r="TTZ26" s="188"/>
      <c r="TUA26" s="188"/>
      <c r="TUB26" s="188"/>
      <c r="TUC26" s="188"/>
      <c r="TUD26" s="188"/>
      <c r="TUE26" s="188"/>
      <c r="TUF26" s="188"/>
      <c r="TUG26" s="188"/>
      <c r="TUH26" s="188"/>
      <c r="TUI26" s="188"/>
      <c r="TUJ26" s="188"/>
      <c r="TUK26" s="188"/>
      <c r="TUL26" s="188"/>
      <c r="TUM26" s="188"/>
      <c r="TUN26" s="188"/>
      <c r="TUO26" s="188"/>
      <c r="TUP26" s="188"/>
      <c r="TUQ26" s="188"/>
      <c r="TUR26" s="188"/>
      <c r="TUS26" s="188"/>
      <c r="TUT26" s="188"/>
      <c r="TUU26" s="188"/>
      <c r="TUV26" s="188"/>
      <c r="TUW26" s="188"/>
      <c r="TUX26" s="188"/>
      <c r="TUY26" s="188"/>
      <c r="TUZ26" s="188"/>
      <c r="TVA26" s="188"/>
      <c r="TVB26" s="188"/>
      <c r="TVC26" s="188"/>
      <c r="TVD26" s="188"/>
      <c r="TVE26" s="188"/>
      <c r="TVF26" s="188"/>
      <c r="TVG26" s="188"/>
      <c r="TVH26" s="188"/>
      <c r="TVI26" s="188"/>
      <c r="TVJ26" s="188"/>
      <c r="TVK26" s="188"/>
      <c r="TVL26" s="188"/>
      <c r="TVM26" s="188"/>
      <c r="TVN26" s="188"/>
      <c r="TVO26" s="188"/>
      <c r="TVP26" s="188"/>
      <c r="TVQ26" s="188"/>
      <c r="TVR26" s="188"/>
      <c r="TVS26" s="188"/>
      <c r="TVT26" s="188"/>
      <c r="TVU26" s="188"/>
      <c r="TVV26" s="188"/>
      <c r="TVW26" s="188"/>
      <c r="TVX26" s="188"/>
      <c r="TVY26" s="188"/>
      <c r="TVZ26" s="188"/>
      <c r="TWA26" s="188"/>
      <c r="TWB26" s="188"/>
      <c r="TWC26" s="188"/>
      <c r="TWD26" s="188"/>
      <c r="TWE26" s="188"/>
      <c r="TWF26" s="188"/>
      <c r="TWG26" s="188"/>
      <c r="TWH26" s="188"/>
      <c r="TWI26" s="188"/>
      <c r="TWJ26" s="188"/>
      <c r="TWK26" s="188"/>
      <c r="TWL26" s="188"/>
      <c r="TWM26" s="188"/>
      <c r="TWN26" s="188"/>
      <c r="TWO26" s="188"/>
      <c r="TWP26" s="188"/>
      <c r="TWQ26" s="188"/>
      <c r="TWR26" s="188"/>
      <c r="TWS26" s="188"/>
      <c r="TWT26" s="188"/>
      <c r="TWU26" s="188"/>
      <c r="TWV26" s="188"/>
      <c r="TWW26" s="188"/>
      <c r="TWX26" s="188"/>
      <c r="TWY26" s="188"/>
      <c r="TWZ26" s="188"/>
      <c r="TXA26" s="188"/>
      <c r="TXB26" s="188"/>
      <c r="TXC26" s="188"/>
      <c r="TXD26" s="188"/>
      <c r="TXE26" s="188"/>
      <c r="TXF26" s="188"/>
      <c r="TXG26" s="188"/>
      <c r="TXH26" s="188"/>
      <c r="TXI26" s="188"/>
      <c r="TXJ26" s="188"/>
      <c r="TXK26" s="188"/>
      <c r="TXL26" s="188"/>
      <c r="TXM26" s="188"/>
      <c r="TXN26" s="188"/>
      <c r="TXO26" s="188"/>
      <c r="TXP26" s="188"/>
      <c r="TXQ26" s="188"/>
      <c r="TXR26" s="188"/>
      <c r="TXS26" s="188"/>
      <c r="TXT26" s="188"/>
      <c r="TXU26" s="188"/>
      <c r="TXV26" s="188"/>
      <c r="TXW26" s="188"/>
      <c r="TXX26" s="188"/>
      <c r="TXY26" s="188"/>
      <c r="TXZ26" s="188"/>
      <c r="TYA26" s="188"/>
      <c r="TYB26" s="188"/>
      <c r="TYC26" s="188"/>
      <c r="TYD26" s="188"/>
      <c r="TYE26" s="188"/>
      <c r="TYF26" s="188"/>
      <c r="TYG26" s="188"/>
      <c r="TYH26" s="188"/>
      <c r="TYI26" s="188"/>
      <c r="TYJ26" s="188"/>
      <c r="TYK26" s="188"/>
      <c r="TYL26" s="188"/>
      <c r="TYM26" s="188"/>
      <c r="TYN26" s="188"/>
      <c r="TYO26" s="188"/>
      <c r="TYP26" s="188"/>
      <c r="TYQ26" s="188"/>
      <c r="TYR26" s="188"/>
      <c r="TYS26" s="188"/>
      <c r="TYT26" s="188"/>
      <c r="TYU26" s="188"/>
      <c r="TYV26" s="188"/>
      <c r="TYW26" s="188"/>
      <c r="TYX26" s="188"/>
      <c r="TYY26" s="188"/>
      <c r="TYZ26" s="188"/>
      <c r="TZA26" s="188"/>
      <c r="TZB26" s="188"/>
      <c r="TZC26" s="188"/>
      <c r="TZD26" s="188"/>
      <c r="TZE26" s="188"/>
      <c r="TZF26" s="188"/>
      <c r="TZG26" s="188"/>
      <c r="TZH26" s="188"/>
      <c r="TZI26" s="188"/>
      <c r="TZJ26" s="188"/>
      <c r="TZK26" s="188"/>
      <c r="TZL26" s="188"/>
      <c r="TZM26" s="188"/>
      <c r="TZN26" s="188"/>
      <c r="TZO26" s="188"/>
      <c r="TZP26" s="188"/>
      <c r="TZQ26" s="188"/>
      <c r="TZR26" s="188"/>
      <c r="TZS26" s="188"/>
      <c r="TZT26" s="188"/>
      <c r="TZU26" s="188"/>
      <c r="TZV26" s="188"/>
      <c r="TZW26" s="188"/>
      <c r="TZX26" s="188"/>
      <c r="TZY26" s="188"/>
      <c r="TZZ26" s="188"/>
      <c r="UAA26" s="188"/>
      <c r="UAB26" s="188"/>
      <c r="UAC26" s="188"/>
      <c r="UAD26" s="188"/>
      <c r="UAE26" s="188"/>
      <c r="UAF26" s="188"/>
      <c r="UAG26" s="188"/>
      <c r="UAH26" s="188"/>
      <c r="UAI26" s="188"/>
      <c r="UAJ26" s="188"/>
      <c r="UAK26" s="188"/>
      <c r="UAL26" s="188"/>
      <c r="UAM26" s="188"/>
      <c r="UAN26" s="188"/>
      <c r="UAO26" s="188"/>
      <c r="UAP26" s="188"/>
      <c r="UAQ26" s="188"/>
      <c r="UAR26" s="188"/>
      <c r="UAS26" s="188"/>
      <c r="UAT26" s="188"/>
      <c r="UAU26" s="188"/>
      <c r="UAV26" s="188"/>
      <c r="UAW26" s="188"/>
      <c r="UAX26" s="188"/>
      <c r="UAY26" s="188"/>
      <c r="UAZ26" s="188"/>
      <c r="UBA26" s="188"/>
      <c r="UBB26" s="188"/>
      <c r="UBC26" s="188"/>
      <c r="UBD26" s="188"/>
      <c r="UBE26" s="188"/>
      <c r="UBF26" s="188"/>
      <c r="UBG26" s="188"/>
      <c r="UBH26" s="188"/>
      <c r="UBI26" s="188"/>
      <c r="UBJ26" s="188"/>
      <c r="UBK26" s="188"/>
      <c r="UBL26" s="188"/>
      <c r="UBM26" s="188"/>
      <c r="UBN26" s="188"/>
      <c r="UBO26" s="188"/>
      <c r="UBP26" s="188"/>
      <c r="UBQ26" s="188"/>
      <c r="UBR26" s="188"/>
      <c r="UBS26" s="188"/>
      <c r="UBT26" s="188"/>
      <c r="UBU26" s="188"/>
      <c r="UBV26" s="188"/>
      <c r="UBW26" s="188"/>
      <c r="UBX26" s="188"/>
      <c r="UBY26" s="188"/>
      <c r="UBZ26" s="188"/>
      <c r="UCA26" s="188"/>
      <c r="UCB26" s="188"/>
      <c r="UCC26" s="188"/>
      <c r="UCD26" s="188"/>
      <c r="UCE26" s="188"/>
      <c r="UCF26" s="188"/>
      <c r="UCG26" s="188"/>
      <c r="UCH26" s="188"/>
      <c r="UCI26" s="188"/>
      <c r="UCJ26" s="188"/>
      <c r="UCK26" s="188"/>
      <c r="UCL26" s="188"/>
      <c r="UCM26" s="188"/>
      <c r="UCN26" s="188"/>
      <c r="UCO26" s="188"/>
      <c r="UCP26" s="188"/>
      <c r="UCQ26" s="188"/>
      <c r="UCR26" s="188"/>
      <c r="UCS26" s="188"/>
      <c r="UCT26" s="188"/>
      <c r="UCU26" s="188"/>
      <c r="UCV26" s="188"/>
      <c r="UCW26" s="188"/>
      <c r="UCX26" s="188"/>
      <c r="UCY26" s="188"/>
      <c r="UCZ26" s="188"/>
      <c r="UDA26" s="188"/>
      <c r="UDB26" s="188"/>
      <c r="UDC26" s="188"/>
      <c r="UDD26" s="188"/>
      <c r="UDE26" s="188"/>
      <c r="UDF26" s="188"/>
      <c r="UDG26" s="188"/>
      <c r="UDH26" s="188"/>
      <c r="UDI26" s="188"/>
      <c r="UDJ26" s="188"/>
      <c r="UDK26" s="188"/>
      <c r="UDL26" s="188"/>
      <c r="UDM26" s="188"/>
      <c r="UDN26" s="188"/>
      <c r="UDO26" s="188"/>
      <c r="UDP26" s="188"/>
      <c r="UDQ26" s="188"/>
      <c r="UDR26" s="188"/>
      <c r="UDS26" s="188"/>
      <c r="UDT26" s="188"/>
      <c r="UDU26" s="188"/>
      <c r="UDV26" s="188"/>
      <c r="UDW26" s="188"/>
      <c r="UDX26" s="188"/>
      <c r="UDY26" s="188"/>
      <c r="UDZ26" s="188"/>
      <c r="UEA26" s="188"/>
      <c r="UEB26" s="188"/>
      <c r="UEC26" s="188"/>
      <c r="UED26" s="188"/>
      <c r="UEE26" s="188"/>
      <c r="UEF26" s="188"/>
      <c r="UEG26" s="188"/>
      <c r="UEH26" s="188"/>
      <c r="UEI26" s="188"/>
      <c r="UEJ26" s="188"/>
      <c r="UEK26" s="188"/>
      <c r="UEL26" s="188"/>
      <c r="UEM26" s="188"/>
      <c r="UEN26" s="188"/>
      <c r="UEO26" s="188"/>
      <c r="UEP26" s="188"/>
      <c r="UEQ26" s="188"/>
      <c r="UER26" s="188"/>
      <c r="UES26" s="188"/>
      <c r="UET26" s="188"/>
      <c r="UEU26" s="188"/>
      <c r="UEV26" s="188"/>
      <c r="UEW26" s="188"/>
      <c r="UEX26" s="188"/>
      <c r="UEY26" s="188"/>
      <c r="UEZ26" s="188"/>
      <c r="UFA26" s="188"/>
      <c r="UFB26" s="188"/>
      <c r="UFC26" s="188"/>
      <c r="UFD26" s="188"/>
      <c r="UFE26" s="188"/>
      <c r="UFF26" s="188"/>
      <c r="UFG26" s="188"/>
      <c r="UFH26" s="188"/>
      <c r="UFI26" s="188"/>
      <c r="UFJ26" s="188"/>
      <c r="UFK26" s="188"/>
      <c r="UFL26" s="188"/>
      <c r="UFM26" s="188"/>
      <c r="UFN26" s="188"/>
      <c r="UFO26" s="188"/>
      <c r="UFP26" s="188"/>
      <c r="UFQ26" s="188"/>
      <c r="UFR26" s="188"/>
      <c r="UFS26" s="188"/>
      <c r="UFT26" s="188"/>
      <c r="UFU26" s="188"/>
      <c r="UFV26" s="188"/>
      <c r="UFW26" s="188"/>
      <c r="UFX26" s="188"/>
      <c r="UFY26" s="188"/>
      <c r="UFZ26" s="188"/>
      <c r="UGA26" s="188"/>
      <c r="UGB26" s="188"/>
      <c r="UGC26" s="188"/>
      <c r="UGD26" s="188"/>
      <c r="UGE26" s="188"/>
      <c r="UGF26" s="188"/>
      <c r="UGG26" s="188"/>
      <c r="UGH26" s="188"/>
      <c r="UGI26" s="188"/>
      <c r="UGJ26" s="188"/>
      <c r="UGK26" s="188"/>
      <c r="UGL26" s="188"/>
      <c r="UGM26" s="188"/>
      <c r="UGN26" s="188"/>
      <c r="UGO26" s="188"/>
      <c r="UGP26" s="188"/>
      <c r="UGQ26" s="188"/>
      <c r="UGR26" s="188"/>
      <c r="UGS26" s="188"/>
      <c r="UGT26" s="188"/>
      <c r="UGU26" s="188"/>
      <c r="UGV26" s="188"/>
      <c r="UGW26" s="188"/>
      <c r="UGX26" s="188"/>
      <c r="UGY26" s="188"/>
      <c r="UGZ26" s="188"/>
      <c r="UHA26" s="188"/>
      <c r="UHB26" s="188"/>
      <c r="UHC26" s="188"/>
      <c r="UHD26" s="188"/>
      <c r="UHE26" s="188"/>
      <c r="UHF26" s="188"/>
      <c r="UHG26" s="188"/>
      <c r="UHH26" s="188"/>
      <c r="UHI26" s="188"/>
      <c r="UHJ26" s="188"/>
      <c r="UHK26" s="188"/>
      <c r="UHL26" s="188"/>
      <c r="UHM26" s="188"/>
      <c r="UHN26" s="188"/>
      <c r="UHO26" s="188"/>
      <c r="UHP26" s="188"/>
      <c r="UHQ26" s="188"/>
      <c r="UHR26" s="188"/>
      <c r="UHS26" s="188"/>
      <c r="UHT26" s="188"/>
      <c r="UHU26" s="188"/>
      <c r="UHV26" s="188"/>
      <c r="UHW26" s="188"/>
      <c r="UHX26" s="188"/>
      <c r="UHY26" s="188"/>
      <c r="UHZ26" s="188"/>
      <c r="UIA26" s="188"/>
      <c r="UIB26" s="188"/>
      <c r="UIC26" s="188"/>
      <c r="UID26" s="188"/>
      <c r="UIE26" s="188"/>
      <c r="UIF26" s="188"/>
      <c r="UIG26" s="188"/>
      <c r="UIH26" s="188"/>
      <c r="UII26" s="188"/>
      <c r="UIJ26" s="188"/>
      <c r="UIK26" s="188"/>
      <c r="UIL26" s="188"/>
      <c r="UIM26" s="188"/>
      <c r="UIN26" s="188"/>
      <c r="UIO26" s="188"/>
      <c r="UIP26" s="188"/>
      <c r="UIQ26" s="188"/>
      <c r="UIR26" s="188"/>
      <c r="UIS26" s="188"/>
      <c r="UIT26" s="188"/>
      <c r="UIU26" s="188"/>
      <c r="UIV26" s="188"/>
      <c r="UIW26" s="188"/>
      <c r="UIX26" s="188"/>
      <c r="UIY26" s="188"/>
      <c r="UIZ26" s="188"/>
      <c r="UJA26" s="188"/>
      <c r="UJB26" s="188"/>
      <c r="UJC26" s="188"/>
      <c r="UJD26" s="188"/>
      <c r="UJE26" s="188"/>
      <c r="UJF26" s="188"/>
      <c r="UJG26" s="188"/>
      <c r="UJH26" s="188"/>
      <c r="UJI26" s="188"/>
      <c r="UJJ26" s="188"/>
      <c r="UJK26" s="188"/>
      <c r="UJL26" s="188"/>
      <c r="UJM26" s="188"/>
      <c r="UJN26" s="188"/>
      <c r="UJO26" s="188"/>
      <c r="UJP26" s="188"/>
      <c r="UJQ26" s="188"/>
      <c r="UJR26" s="188"/>
      <c r="UJS26" s="188"/>
      <c r="UJT26" s="188"/>
      <c r="UJU26" s="188"/>
      <c r="UJV26" s="188"/>
      <c r="UJW26" s="188"/>
      <c r="UJX26" s="188"/>
      <c r="UJY26" s="188"/>
      <c r="UJZ26" s="188"/>
      <c r="UKA26" s="188"/>
      <c r="UKB26" s="188"/>
      <c r="UKC26" s="188"/>
      <c r="UKD26" s="188"/>
      <c r="UKE26" s="188"/>
      <c r="UKF26" s="188"/>
      <c r="UKG26" s="188"/>
      <c r="UKH26" s="188"/>
      <c r="UKI26" s="188"/>
      <c r="UKJ26" s="188"/>
      <c r="UKK26" s="188"/>
      <c r="UKL26" s="188"/>
      <c r="UKM26" s="188"/>
      <c r="UKN26" s="188"/>
      <c r="UKO26" s="188"/>
      <c r="UKP26" s="188"/>
      <c r="UKQ26" s="188"/>
      <c r="UKR26" s="188"/>
      <c r="UKS26" s="188"/>
      <c r="UKT26" s="188"/>
      <c r="UKU26" s="188"/>
      <c r="UKV26" s="188"/>
      <c r="UKW26" s="188"/>
      <c r="UKX26" s="188"/>
      <c r="UKY26" s="188"/>
      <c r="UKZ26" s="188"/>
      <c r="ULA26" s="188"/>
      <c r="ULB26" s="188"/>
      <c r="ULC26" s="188"/>
      <c r="ULD26" s="188"/>
      <c r="ULE26" s="188"/>
      <c r="ULF26" s="188"/>
      <c r="ULG26" s="188"/>
      <c r="ULH26" s="188"/>
      <c r="ULI26" s="188"/>
      <c r="ULJ26" s="188"/>
      <c r="ULK26" s="188"/>
      <c r="ULL26" s="188"/>
      <c r="ULM26" s="188"/>
      <c r="ULN26" s="188"/>
      <c r="ULO26" s="188"/>
      <c r="ULP26" s="188"/>
      <c r="ULQ26" s="188"/>
      <c r="ULR26" s="188"/>
      <c r="ULS26" s="188"/>
      <c r="ULT26" s="188"/>
      <c r="ULU26" s="188"/>
      <c r="ULV26" s="188"/>
      <c r="ULW26" s="188"/>
      <c r="ULX26" s="188"/>
      <c r="ULY26" s="188"/>
      <c r="ULZ26" s="188"/>
      <c r="UMA26" s="188"/>
      <c r="UMB26" s="188"/>
      <c r="UMC26" s="188"/>
      <c r="UMD26" s="188"/>
      <c r="UME26" s="188"/>
      <c r="UMF26" s="188"/>
      <c r="UMG26" s="188"/>
      <c r="UMH26" s="188"/>
      <c r="UMI26" s="188"/>
      <c r="UMJ26" s="188"/>
      <c r="UMK26" s="188"/>
      <c r="UML26" s="188"/>
      <c r="UMM26" s="188"/>
      <c r="UMN26" s="188"/>
      <c r="UMO26" s="188"/>
      <c r="UMP26" s="188"/>
      <c r="UMQ26" s="188"/>
      <c r="UMR26" s="188"/>
      <c r="UMS26" s="188"/>
      <c r="UMT26" s="188"/>
      <c r="UMU26" s="188"/>
      <c r="UMV26" s="188"/>
      <c r="UMW26" s="188"/>
      <c r="UMX26" s="188"/>
      <c r="UMY26" s="188"/>
      <c r="UMZ26" s="188"/>
      <c r="UNA26" s="188"/>
      <c r="UNB26" s="188"/>
      <c r="UNC26" s="188"/>
      <c r="UND26" s="188"/>
      <c r="UNE26" s="188"/>
      <c r="UNF26" s="188"/>
      <c r="UNG26" s="188"/>
      <c r="UNH26" s="188"/>
      <c r="UNI26" s="188"/>
      <c r="UNJ26" s="188"/>
      <c r="UNK26" s="188"/>
      <c r="UNL26" s="188"/>
      <c r="UNM26" s="188"/>
      <c r="UNN26" s="188"/>
      <c r="UNO26" s="188"/>
      <c r="UNP26" s="188"/>
      <c r="UNQ26" s="188"/>
      <c r="UNR26" s="188"/>
      <c r="UNS26" s="188"/>
      <c r="UNT26" s="188"/>
      <c r="UNU26" s="188"/>
      <c r="UNV26" s="188"/>
      <c r="UNW26" s="188"/>
      <c r="UNX26" s="188"/>
      <c r="UNY26" s="188"/>
      <c r="UNZ26" s="188"/>
      <c r="UOA26" s="188"/>
      <c r="UOB26" s="188"/>
      <c r="UOC26" s="188"/>
      <c r="UOD26" s="188"/>
      <c r="UOE26" s="188"/>
      <c r="UOF26" s="188"/>
      <c r="UOG26" s="188"/>
      <c r="UOH26" s="188"/>
      <c r="UOI26" s="188"/>
      <c r="UOJ26" s="188"/>
      <c r="UOK26" s="188"/>
      <c r="UOL26" s="188"/>
      <c r="UOM26" s="188"/>
      <c r="UON26" s="188"/>
      <c r="UOO26" s="188"/>
      <c r="UOP26" s="188"/>
      <c r="UOQ26" s="188"/>
      <c r="UOR26" s="188"/>
      <c r="UOS26" s="188"/>
      <c r="UOT26" s="188"/>
      <c r="UOU26" s="188"/>
      <c r="UOV26" s="188"/>
      <c r="UOW26" s="188"/>
      <c r="UOX26" s="188"/>
      <c r="UOY26" s="188"/>
      <c r="UOZ26" s="188"/>
      <c r="UPA26" s="188"/>
      <c r="UPB26" s="188"/>
      <c r="UPC26" s="188"/>
      <c r="UPD26" s="188"/>
      <c r="UPE26" s="188"/>
      <c r="UPF26" s="188"/>
      <c r="UPG26" s="188"/>
      <c r="UPH26" s="188"/>
      <c r="UPI26" s="188"/>
      <c r="UPJ26" s="188"/>
      <c r="UPK26" s="188"/>
      <c r="UPL26" s="188"/>
      <c r="UPM26" s="188"/>
      <c r="UPN26" s="188"/>
      <c r="UPO26" s="188"/>
      <c r="UPP26" s="188"/>
      <c r="UPQ26" s="188"/>
      <c r="UPR26" s="188"/>
      <c r="UPS26" s="188"/>
      <c r="UPT26" s="188"/>
      <c r="UPU26" s="188"/>
      <c r="UPV26" s="188"/>
      <c r="UPW26" s="188"/>
      <c r="UPX26" s="188"/>
      <c r="UPY26" s="188"/>
      <c r="UPZ26" s="188"/>
      <c r="UQA26" s="188"/>
      <c r="UQB26" s="188"/>
      <c r="UQC26" s="188"/>
      <c r="UQD26" s="188"/>
      <c r="UQE26" s="188"/>
      <c r="UQF26" s="188"/>
      <c r="UQG26" s="188"/>
      <c r="UQH26" s="188"/>
      <c r="UQI26" s="188"/>
      <c r="UQJ26" s="188"/>
      <c r="UQK26" s="188"/>
      <c r="UQL26" s="188"/>
      <c r="UQM26" s="188"/>
      <c r="UQN26" s="188"/>
      <c r="UQO26" s="188"/>
      <c r="UQP26" s="188"/>
      <c r="UQQ26" s="188"/>
      <c r="UQR26" s="188"/>
      <c r="UQS26" s="188"/>
      <c r="UQT26" s="188"/>
      <c r="UQU26" s="188"/>
      <c r="UQV26" s="188"/>
      <c r="UQW26" s="188"/>
      <c r="UQX26" s="188"/>
      <c r="UQY26" s="188"/>
      <c r="UQZ26" s="188"/>
      <c r="URA26" s="188"/>
      <c r="URB26" s="188"/>
      <c r="URC26" s="188"/>
      <c r="URD26" s="188"/>
      <c r="URE26" s="188"/>
      <c r="URF26" s="188"/>
      <c r="URG26" s="188"/>
      <c r="URH26" s="188"/>
      <c r="URI26" s="188"/>
      <c r="URJ26" s="188"/>
      <c r="URK26" s="188"/>
      <c r="URL26" s="188"/>
      <c r="URM26" s="188"/>
      <c r="URN26" s="188"/>
      <c r="URO26" s="188"/>
      <c r="URP26" s="188"/>
      <c r="URQ26" s="188"/>
      <c r="URR26" s="188"/>
      <c r="URS26" s="188"/>
      <c r="URT26" s="188"/>
      <c r="URU26" s="188"/>
      <c r="URV26" s="188"/>
      <c r="URW26" s="188"/>
      <c r="URX26" s="188"/>
      <c r="URY26" s="188"/>
      <c r="URZ26" s="188"/>
      <c r="USA26" s="188"/>
      <c r="USB26" s="188"/>
      <c r="USC26" s="188"/>
      <c r="USD26" s="188"/>
      <c r="USE26" s="188"/>
      <c r="USF26" s="188"/>
      <c r="USG26" s="188"/>
      <c r="USH26" s="188"/>
      <c r="USI26" s="188"/>
      <c r="USJ26" s="188"/>
      <c r="USK26" s="188"/>
      <c r="USL26" s="188"/>
      <c r="USM26" s="188"/>
      <c r="USN26" s="188"/>
      <c r="USO26" s="188"/>
      <c r="USP26" s="188"/>
      <c r="USQ26" s="188"/>
      <c r="USR26" s="188"/>
      <c r="USS26" s="188"/>
      <c r="UST26" s="188"/>
      <c r="USU26" s="188"/>
      <c r="USV26" s="188"/>
      <c r="USW26" s="188"/>
      <c r="USX26" s="188"/>
      <c r="USY26" s="188"/>
      <c r="USZ26" s="188"/>
      <c r="UTA26" s="188"/>
      <c r="UTB26" s="188"/>
      <c r="UTC26" s="188"/>
      <c r="UTD26" s="188"/>
      <c r="UTE26" s="188"/>
      <c r="UTF26" s="188"/>
      <c r="UTG26" s="188"/>
      <c r="UTH26" s="188"/>
      <c r="UTI26" s="188"/>
      <c r="UTJ26" s="188"/>
      <c r="UTK26" s="188"/>
      <c r="UTL26" s="188"/>
      <c r="UTM26" s="188"/>
      <c r="UTN26" s="188"/>
      <c r="UTO26" s="188"/>
      <c r="UTP26" s="188"/>
      <c r="UTQ26" s="188"/>
      <c r="UTR26" s="188"/>
      <c r="UTS26" s="188"/>
      <c r="UTT26" s="188"/>
      <c r="UTU26" s="188"/>
      <c r="UTV26" s="188"/>
      <c r="UTW26" s="188"/>
      <c r="UTX26" s="188"/>
      <c r="UTY26" s="188"/>
      <c r="UTZ26" s="188"/>
      <c r="UUA26" s="188"/>
      <c r="UUB26" s="188"/>
      <c r="UUC26" s="188"/>
      <c r="UUD26" s="188"/>
      <c r="UUE26" s="188"/>
      <c r="UUF26" s="188"/>
      <c r="UUG26" s="188"/>
      <c r="UUH26" s="188"/>
      <c r="UUI26" s="188"/>
      <c r="UUJ26" s="188"/>
      <c r="UUK26" s="188"/>
      <c r="UUL26" s="188"/>
      <c r="UUM26" s="188"/>
      <c r="UUN26" s="188"/>
      <c r="UUO26" s="188"/>
      <c r="UUP26" s="188"/>
      <c r="UUQ26" s="188"/>
      <c r="UUR26" s="188"/>
      <c r="UUS26" s="188"/>
      <c r="UUT26" s="188"/>
      <c r="UUU26" s="188"/>
      <c r="UUV26" s="188"/>
      <c r="UUW26" s="188"/>
      <c r="UUX26" s="188"/>
      <c r="UUY26" s="188"/>
      <c r="UUZ26" s="188"/>
      <c r="UVA26" s="188"/>
      <c r="UVB26" s="188"/>
      <c r="UVC26" s="188"/>
      <c r="UVD26" s="188"/>
      <c r="UVE26" s="188"/>
      <c r="UVF26" s="188"/>
      <c r="UVG26" s="188"/>
      <c r="UVH26" s="188"/>
      <c r="UVI26" s="188"/>
      <c r="UVJ26" s="188"/>
      <c r="UVK26" s="188"/>
      <c r="UVL26" s="188"/>
      <c r="UVM26" s="188"/>
      <c r="UVN26" s="188"/>
      <c r="UVO26" s="188"/>
      <c r="UVP26" s="188"/>
      <c r="UVQ26" s="188"/>
      <c r="UVR26" s="188"/>
      <c r="UVS26" s="188"/>
      <c r="UVT26" s="188"/>
      <c r="UVU26" s="188"/>
      <c r="UVV26" s="188"/>
      <c r="UVW26" s="188"/>
      <c r="UVX26" s="188"/>
      <c r="UVY26" s="188"/>
      <c r="UVZ26" s="188"/>
      <c r="UWA26" s="188"/>
      <c r="UWB26" s="188"/>
      <c r="UWC26" s="188"/>
      <c r="UWD26" s="188"/>
      <c r="UWE26" s="188"/>
      <c r="UWF26" s="188"/>
      <c r="UWG26" s="188"/>
      <c r="UWH26" s="188"/>
      <c r="UWI26" s="188"/>
      <c r="UWJ26" s="188"/>
      <c r="UWK26" s="188"/>
      <c r="UWL26" s="188"/>
      <c r="UWM26" s="188"/>
      <c r="UWN26" s="188"/>
      <c r="UWO26" s="188"/>
      <c r="UWP26" s="188"/>
      <c r="UWQ26" s="188"/>
      <c r="UWR26" s="188"/>
      <c r="UWS26" s="188"/>
      <c r="UWT26" s="188"/>
      <c r="UWU26" s="188"/>
      <c r="UWV26" s="188"/>
      <c r="UWW26" s="188"/>
      <c r="UWX26" s="188"/>
      <c r="UWY26" s="188"/>
      <c r="UWZ26" s="188"/>
      <c r="UXA26" s="188"/>
      <c r="UXB26" s="188"/>
      <c r="UXC26" s="188"/>
      <c r="UXD26" s="188"/>
      <c r="UXE26" s="188"/>
      <c r="UXF26" s="188"/>
      <c r="UXG26" s="188"/>
      <c r="UXH26" s="188"/>
      <c r="UXI26" s="188"/>
      <c r="UXJ26" s="188"/>
      <c r="UXK26" s="188"/>
      <c r="UXL26" s="188"/>
      <c r="UXM26" s="188"/>
      <c r="UXN26" s="188"/>
      <c r="UXO26" s="188"/>
      <c r="UXP26" s="188"/>
      <c r="UXQ26" s="188"/>
      <c r="UXR26" s="188"/>
      <c r="UXS26" s="188"/>
      <c r="UXT26" s="188"/>
      <c r="UXU26" s="188"/>
      <c r="UXV26" s="188"/>
      <c r="UXW26" s="188"/>
      <c r="UXX26" s="188"/>
      <c r="UXY26" s="188"/>
      <c r="UXZ26" s="188"/>
      <c r="UYA26" s="188"/>
      <c r="UYB26" s="188"/>
      <c r="UYC26" s="188"/>
      <c r="UYD26" s="188"/>
      <c r="UYE26" s="188"/>
      <c r="UYF26" s="188"/>
      <c r="UYG26" s="188"/>
      <c r="UYH26" s="188"/>
      <c r="UYI26" s="188"/>
      <c r="UYJ26" s="188"/>
      <c r="UYK26" s="188"/>
      <c r="UYL26" s="188"/>
      <c r="UYM26" s="188"/>
      <c r="UYN26" s="188"/>
      <c r="UYO26" s="188"/>
      <c r="UYP26" s="188"/>
      <c r="UYQ26" s="188"/>
      <c r="UYR26" s="188"/>
      <c r="UYS26" s="188"/>
      <c r="UYT26" s="188"/>
      <c r="UYU26" s="188"/>
      <c r="UYV26" s="188"/>
      <c r="UYW26" s="188"/>
      <c r="UYX26" s="188"/>
      <c r="UYY26" s="188"/>
      <c r="UYZ26" s="188"/>
      <c r="UZA26" s="188"/>
      <c r="UZB26" s="188"/>
      <c r="UZC26" s="188"/>
      <c r="UZD26" s="188"/>
      <c r="UZE26" s="188"/>
      <c r="UZF26" s="188"/>
      <c r="UZG26" s="188"/>
      <c r="UZH26" s="188"/>
      <c r="UZI26" s="188"/>
      <c r="UZJ26" s="188"/>
      <c r="UZK26" s="188"/>
      <c r="UZL26" s="188"/>
      <c r="UZM26" s="188"/>
      <c r="UZN26" s="188"/>
      <c r="UZO26" s="188"/>
      <c r="UZP26" s="188"/>
      <c r="UZQ26" s="188"/>
      <c r="UZR26" s="188"/>
      <c r="UZS26" s="188"/>
      <c r="UZT26" s="188"/>
      <c r="UZU26" s="188"/>
      <c r="UZV26" s="188"/>
      <c r="UZW26" s="188"/>
      <c r="UZX26" s="188"/>
      <c r="UZY26" s="188"/>
      <c r="UZZ26" s="188"/>
      <c r="VAA26" s="188"/>
      <c r="VAB26" s="188"/>
      <c r="VAC26" s="188"/>
      <c r="VAD26" s="188"/>
      <c r="VAE26" s="188"/>
      <c r="VAF26" s="188"/>
      <c r="VAG26" s="188"/>
      <c r="VAH26" s="188"/>
      <c r="VAI26" s="188"/>
      <c r="VAJ26" s="188"/>
      <c r="VAK26" s="188"/>
      <c r="VAL26" s="188"/>
      <c r="VAM26" s="188"/>
      <c r="VAN26" s="188"/>
      <c r="VAO26" s="188"/>
      <c r="VAP26" s="188"/>
      <c r="VAQ26" s="188"/>
      <c r="VAR26" s="188"/>
      <c r="VAS26" s="188"/>
      <c r="VAT26" s="188"/>
      <c r="VAU26" s="188"/>
      <c r="VAV26" s="188"/>
      <c r="VAW26" s="188"/>
      <c r="VAX26" s="188"/>
      <c r="VAY26" s="188"/>
      <c r="VAZ26" s="188"/>
      <c r="VBA26" s="188"/>
      <c r="VBB26" s="188"/>
      <c r="VBC26" s="188"/>
      <c r="VBD26" s="188"/>
      <c r="VBE26" s="188"/>
      <c r="VBF26" s="188"/>
      <c r="VBG26" s="188"/>
      <c r="VBH26" s="188"/>
      <c r="VBI26" s="188"/>
      <c r="VBJ26" s="188"/>
      <c r="VBK26" s="188"/>
      <c r="VBL26" s="188"/>
      <c r="VBM26" s="188"/>
      <c r="VBN26" s="188"/>
      <c r="VBO26" s="188"/>
      <c r="VBP26" s="188"/>
      <c r="VBQ26" s="188"/>
      <c r="VBR26" s="188"/>
      <c r="VBS26" s="188"/>
      <c r="VBT26" s="188"/>
      <c r="VBU26" s="188"/>
      <c r="VBV26" s="188"/>
      <c r="VBW26" s="188"/>
      <c r="VBX26" s="188"/>
      <c r="VBY26" s="188"/>
      <c r="VBZ26" s="188"/>
      <c r="VCA26" s="188"/>
      <c r="VCB26" s="188"/>
      <c r="VCC26" s="188"/>
      <c r="VCD26" s="188"/>
      <c r="VCE26" s="188"/>
      <c r="VCF26" s="188"/>
      <c r="VCG26" s="188"/>
      <c r="VCH26" s="188"/>
      <c r="VCI26" s="188"/>
      <c r="VCJ26" s="188"/>
      <c r="VCK26" s="188"/>
      <c r="VCL26" s="188"/>
      <c r="VCM26" s="188"/>
      <c r="VCN26" s="188"/>
      <c r="VCO26" s="188"/>
      <c r="VCP26" s="188"/>
      <c r="VCQ26" s="188"/>
      <c r="VCR26" s="188"/>
      <c r="VCS26" s="188"/>
      <c r="VCT26" s="188"/>
      <c r="VCU26" s="188"/>
      <c r="VCV26" s="188"/>
      <c r="VCW26" s="188"/>
      <c r="VCX26" s="188"/>
      <c r="VCY26" s="188"/>
      <c r="VCZ26" s="188"/>
      <c r="VDA26" s="188"/>
      <c r="VDB26" s="188"/>
      <c r="VDC26" s="188"/>
      <c r="VDD26" s="188"/>
      <c r="VDE26" s="188"/>
      <c r="VDF26" s="188"/>
      <c r="VDG26" s="188"/>
      <c r="VDH26" s="188"/>
      <c r="VDI26" s="188"/>
      <c r="VDJ26" s="188"/>
      <c r="VDK26" s="188"/>
      <c r="VDL26" s="188"/>
      <c r="VDM26" s="188"/>
      <c r="VDN26" s="188"/>
      <c r="VDO26" s="188"/>
      <c r="VDP26" s="188"/>
      <c r="VDQ26" s="188"/>
      <c r="VDR26" s="188"/>
      <c r="VDS26" s="188"/>
      <c r="VDT26" s="188"/>
      <c r="VDU26" s="188"/>
      <c r="VDV26" s="188"/>
      <c r="VDW26" s="188"/>
      <c r="VDX26" s="188"/>
      <c r="VDY26" s="188"/>
      <c r="VDZ26" s="188"/>
      <c r="VEA26" s="188"/>
      <c r="VEB26" s="188"/>
      <c r="VEC26" s="188"/>
      <c r="VED26" s="188"/>
      <c r="VEE26" s="188"/>
      <c r="VEF26" s="188"/>
      <c r="VEG26" s="188"/>
      <c r="VEH26" s="188"/>
      <c r="VEI26" s="188"/>
      <c r="VEJ26" s="188"/>
      <c r="VEK26" s="188"/>
      <c r="VEL26" s="188"/>
      <c r="VEM26" s="188"/>
      <c r="VEN26" s="188"/>
      <c r="VEO26" s="188"/>
      <c r="VEP26" s="188"/>
      <c r="VEQ26" s="188"/>
      <c r="VER26" s="188"/>
      <c r="VES26" s="188"/>
      <c r="VET26" s="188"/>
      <c r="VEU26" s="188"/>
      <c r="VEV26" s="188"/>
      <c r="VEW26" s="188"/>
      <c r="VEX26" s="188"/>
      <c r="VEY26" s="188"/>
      <c r="VEZ26" s="188"/>
      <c r="VFA26" s="188"/>
      <c r="VFB26" s="188"/>
      <c r="VFC26" s="188"/>
      <c r="VFD26" s="188"/>
      <c r="VFE26" s="188"/>
      <c r="VFF26" s="188"/>
      <c r="VFG26" s="188"/>
      <c r="VFH26" s="188"/>
      <c r="VFI26" s="188"/>
      <c r="VFJ26" s="188"/>
      <c r="VFK26" s="188"/>
      <c r="VFL26" s="188"/>
      <c r="VFM26" s="188"/>
      <c r="VFN26" s="188"/>
      <c r="VFO26" s="188"/>
      <c r="VFP26" s="188"/>
      <c r="VFQ26" s="188"/>
      <c r="VFR26" s="188"/>
      <c r="VFS26" s="188"/>
      <c r="VFT26" s="188"/>
      <c r="VFU26" s="188"/>
      <c r="VFV26" s="188"/>
      <c r="VFW26" s="188"/>
      <c r="VFX26" s="188"/>
      <c r="VFY26" s="188"/>
      <c r="VFZ26" s="188"/>
      <c r="VGA26" s="188"/>
      <c r="VGB26" s="188"/>
      <c r="VGC26" s="188"/>
      <c r="VGD26" s="188"/>
      <c r="VGE26" s="188"/>
      <c r="VGF26" s="188"/>
      <c r="VGG26" s="188"/>
      <c r="VGH26" s="188"/>
      <c r="VGI26" s="188"/>
      <c r="VGJ26" s="188"/>
      <c r="VGK26" s="188"/>
      <c r="VGL26" s="188"/>
      <c r="VGM26" s="188"/>
      <c r="VGN26" s="188"/>
      <c r="VGO26" s="188"/>
      <c r="VGP26" s="188"/>
      <c r="VGQ26" s="188"/>
      <c r="VGR26" s="188"/>
      <c r="VGS26" s="188"/>
      <c r="VGT26" s="188"/>
      <c r="VGU26" s="188"/>
      <c r="VGV26" s="188"/>
      <c r="VGW26" s="188"/>
      <c r="VGX26" s="188"/>
      <c r="VGY26" s="188"/>
      <c r="VGZ26" s="188"/>
      <c r="VHA26" s="188"/>
      <c r="VHB26" s="188"/>
      <c r="VHC26" s="188"/>
      <c r="VHD26" s="188"/>
      <c r="VHE26" s="188"/>
      <c r="VHF26" s="188"/>
      <c r="VHG26" s="188"/>
      <c r="VHH26" s="188"/>
      <c r="VHI26" s="188"/>
      <c r="VHJ26" s="188"/>
      <c r="VHK26" s="188"/>
      <c r="VHL26" s="188"/>
      <c r="VHM26" s="188"/>
      <c r="VHN26" s="188"/>
      <c r="VHO26" s="188"/>
      <c r="VHP26" s="188"/>
      <c r="VHQ26" s="188"/>
      <c r="VHR26" s="188"/>
      <c r="VHS26" s="188"/>
      <c r="VHT26" s="188"/>
      <c r="VHU26" s="188"/>
      <c r="VHV26" s="188"/>
      <c r="VHW26" s="188"/>
      <c r="VHX26" s="188"/>
      <c r="VHY26" s="188"/>
      <c r="VHZ26" s="188"/>
      <c r="VIA26" s="188"/>
      <c r="VIB26" s="188"/>
      <c r="VIC26" s="188"/>
      <c r="VID26" s="188"/>
      <c r="VIE26" s="188"/>
      <c r="VIF26" s="188"/>
      <c r="VIG26" s="188"/>
      <c r="VIH26" s="188"/>
      <c r="VII26" s="188"/>
      <c r="VIJ26" s="188"/>
      <c r="VIK26" s="188"/>
      <c r="VIL26" s="188"/>
      <c r="VIM26" s="188"/>
      <c r="VIN26" s="188"/>
      <c r="VIO26" s="188"/>
      <c r="VIP26" s="188"/>
      <c r="VIQ26" s="188"/>
      <c r="VIR26" s="188"/>
      <c r="VIS26" s="188"/>
      <c r="VIT26" s="188"/>
      <c r="VIU26" s="188"/>
      <c r="VIV26" s="188"/>
      <c r="VIW26" s="188"/>
      <c r="VIX26" s="188"/>
      <c r="VIY26" s="188"/>
      <c r="VIZ26" s="188"/>
      <c r="VJA26" s="188"/>
      <c r="VJB26" s="188"/>
      <c r="VJC26" s="188"/>
      <c r="VJD26" s="188"/>
      <c r="VJE26" s="188"/>
      <c r="VJF26" s="188"/>
      <c r="VJG26" s="188"/>
      <c r="VJH26" s="188"/>
      <c r="VJI26" s="188"/>
      <c r="VJJ26" s="188"/>
      <c r="VJK26" s="188"/>
      <c r="VJL26" s="188"/>
      <c r="VJM26" s="188"/>
      <c r="VJN26" s="188"/>
      <c r="VJO26" s="188"/>
      <c r="VJP26" s="188"/>
      <c r="VJQ26" s="188"/>
      <c r="VJR26" s="188"/>
      <c r="VJS26" s="188"/>
      <c r="VJT26" s="188"/>
      <c r="VJU26" s="188"/>
      <c r="VJV26" s="188"/>
      <c r="VJW26" s="188"/>
      <c r="VJX26" s="188"/>
      <c r="VJY26" s="188"/>
      <c r="VJZ26" s="188"/>
      <c r="VKA26" s="188"/>
      <c r="VKB26" s="188"/>
      <c r="VKC26" s="188"/>
      <c r="VKD26" s="188"/>
      <c r="VKE26" s="188"/>
      <c r="VKF26" s="188"/>
      <c r="VKG26" s="188"/>
      <c r="VKH26" s="188"/>
      <c r="VKI26" s="188"/>
      <c r="VKJ26" s="188"/>
      <c r="VKK26" s="188"/>
      <c r="VKL26" s="188"/>
      <c r="VKM26" s="188"/>
      <c r="VKN26" s="188"/>
      <c r="VKO26" s="188"/>
      <c r="VKP26" s="188"/>
      <c r="VKQ26" s="188"/>
      <c r="VKR26" s="188"/>
      <c r="VKS26" s="188"/>
      <c r="VKT26" s="188"/>
      <c r="VKU26" s="188"/>
      <c r="VKV26" s="188"/>
      <c r="VKW26" s="188"/>
      <c r="VKX26" s="188"/>
      <c r="VKY26" s="188"/>
      <c r="VKZ26" s="188"/>
      <c r="VLA26" s="188"/>
      <c r="VLB26" s="188"/>
      <c r="VLC26" s="188"/>
      <c r="VLD26" s="188"/>
      <c r="VLE26" s="188"/>
      <c r="VLF26" s="188"/>
      <c r="VLG26" s="188"/>
      <c r="VLH26" s="188"/>
      <c r="VLI26" s="188"/>
      <c r="VLJ26" s="188"/>
      <c r="VLK26" s="188"/>
      <c r="VLL26" s="188"/>
      <c r="VLM26" s="188"/>
      <c r="VLN26" s="188"/>
      <c r="VLO26" s="188"/>
      <c r="VLP26" s="188"/>
      <c r="VLQ26" s="188"/>
      <c r="VLR26" s="188"/>
      <c r="VLS26" s="188"/>
      <c r="VLT26" s="188"/>
      <c r="VLU26" s="188"/>
      <c r="VLV26" s="188"/>
      <c r="VLW26" s="188"/>
      <c r="VLX26" s="188"/>
      <c r="VLY26" s="188"/>
      <c r="VLZ26" s="188"/>
      <c r="VMA26" s="188"/>
      <c r="VMB26" s="188"/>
      <c r="VMC26" s="188"/>
      <c r="VMD26" s="188"/>
      <c r="VME26" s="188"/>
      <c r="VMF26" s="188"/>
      <c r="VMG26" s="188"/>
      <c r="VMH26" s="188"/>
      <c r="VMI26" s="188"/>
      <c r="VMJ26" s="188"/>
      <c r="VMK26" s="188"/>
      <c r="VML26" s="188"/>
      <c r="VMM26" s="188"/>
      <c r="VMN26" s="188"/>
      <c r="VMO26" s="188"/>
      <c r="VMP26" s="188"/>
      <c r="VMQ26" s="188"/>
      <c r="VMR26" s="188"/>
      <c r="VMS26" s="188"/>
      <c r="VMT26" s="188"/>
      <c r="VMU26" s="188"/>
      <c r="VMV26" s="188"/>
      <c r="VMW26" s="188"/>
      <c r="VMX26" s="188"/>
      <c r="VMY26" s="188"/>
      <c r="VMZ26" s="188"/>
      <c r="VNA26" s="188"/>
      <c r="VNB26" s="188"/>
      <c r="VNC26" s="188"/>
      <c r="VND26" s="188"/>
      <c r="VNE26" s="188"/>
      <c r="VNF26" s="188"/>
      <c r="VNG26" s="188"/>
      <c r="VNH26" s="188"/>
      <c r="VNI26" s="188"/>
      <c r="VNJ26" s="188"/>
      <c r="VNK26" s="188"/>
      <c r="VNL26" s="188"/>
      <c r="VNM26" s="188"/>
      <c r="VNN26" s="188"/>
      <c r="VNO26" s="188"/>
      <c r="VNP26" s="188"/>
      <c r="VNQ26" s="188"/>
      <c r="VNR26" s="188"/>
      <c r="VNS26" s="188"/>
      <c r="VNT26" s="188"/>
      <c r="VNU26" s="188"/>
      <c r="VNV26" s="188"/>
      <c r="VNW26" s="188"/>
      <c r="VNX26" s="188"/>
      <c r="VNY26" s="188"/>
      <c r="VNZ26" s="188"/>
      <c r="VOA26" s="188"/>
      <c r="VOB26" s="188"/>
      <c r="VOC26" s="188"/>
      <c r="VOD26" s="188"/>
      <c r="VOE26" s="188"/>
      <c r="VOF26" s="188"/>
      <c r="VOG26" s="188"/>
      <c r="VOH26" s="188"/>
      <c r="VOI26" s="188"/>
      <c r="VOJ26" s="188"/>
      <c r="VOK26" s="188"/>
      <c r="VOL26" s="188"/>
      <c r="VOM26" s="188"/>
      <c r="VON26" s="188"/>
      <c r="VOO26" s="188"/>
      <c r="VOP26" s="188"/>
      <c r="VOQ26" s="188"/>
      <c r="VOR26" s="188"/>
      <c r="VOS26" s="188"/>
      <c r="VOT26" s="188"/>
      <c r="VOU26" s="188"/>
      <c r="VOV26" s="188"/>
      <c r="VOW26" s="188"/>
      <c r="VOX26" s="188"/>
      <c r="VOY26" s="188"/>
      <c r="VOZ26" s="188"/>
      <c r="VPA26" s="188"/>
      <c r="VPB26" s="188"/>
      <c r="VPC26" s="188"/>
      <c r="VPD26" s="188"/>
      <c r="VPE26" s="188"/>
      <c r="VPF26" s="188"/>
      <c r="VPG26" s="188"/>
      <c r="VPH26" s="188"/>
      <c r="VPI26" s="188"/>
      <c r="VPJ26" s="188"/>
      <c r="VPK26" s="188"/>
      <c r="VPL26" s="188"/>
      <c r="VPM26" s="188"/>
      <c r="VPN26" s="188"/>
      <c r="VPO26" s="188"/>
      <c r="VPP26" s="188"/>
      <c r="VPQ26" s="188"/>
      <c r="VPR26" s="188"/>
      <c r="VPS26" s="188"/>
      <c r="VPT26" s="188"/>
      <c r="VPU26" s="188"/>
      <c r="VPV26" s="188"/>
      <c r="VPW26" s="188"/>
      <c r="VPX26" s="188"/>
      <c r="VPY26" s="188"/>
      <c r="VPZ26" s="188"/>
      <c r="VQA26" s="188"/>
      <c r="VQB26" s="188"/>
      <c r="VQC26" s="188"/>
      <c r="VQD26" s="188"/>
      <c r="VQE26" s="188"/>
      <c r="VQF26" s="188"/>
      <c r="VQG26" s="188"/>
      <c r="VQH26" s="188"/>
      <c r="VQI26" s="188"/>
      <c r="VQJ26" s="188"/>
      <c r="VQK26" s="188"/>
      <c r="VQL26" s="188"/>
      <c r="VQM26" s="188"/>
      <c r="VQN26" s="188"/>
      <c r="VQO26" s="188"/>
      <c r="VQP26" s="188"/>
      <c r="VQQ26" s="188"/>
      <c r="VQR26" s="188"/>
      <c r="VQS26" s="188"/>
      <c r="VQT26" s="188"/>
      <c r="VQU26" s="188"/>
      <c r="VQV26" s="188"/>
      <c r="VQW26" s="188"/>
      <c r="VQX26" s="188"/>
      <c r="VQY26" s="188"/>
      <c r="VQZ26" s="188"/>
      <c r="VRA26" s="188"/>
      <c r="VRB26" s="188"/>
      <c r="VRC26" s="188"/>
      <c r="VRD26" s="188"/>
      <c r="VRE26" s="188"/>
      <c r="VRF26" s="188"/>
      <c r="VRG26" s="188"/>
      <c r="VRH26" s="188"/>
      <c r="VRI26" s="188"/>
      <c r="VRJ26" s="188"/>
      <c r="VRK26" s="188"/>
      <c r="VRL26" s="188"/>
      <c r="VRM26" s="188"/>
      <c r="VRN26" s="188"/>
      <c r="VRO26" s="188"/>
      <c r="VRP26" s="188"/>
      <c r="VRQ26" s="188"/>
      <c r="VRR26" s="188"/>
      <c r="VRS26" s="188"/>
      <c r="VRT26" s="188"/>
      <c r="VRU26" s="188"/>
      <c r="VRV26" s="188"/>
      <c r="VRW26" s="188"/>
      <c r="VRX26" s="188"/>
      <c r="VRY26" s="188"/>
      <c r="VRZ26" s="188"/>
      <c r="VSA26" s="188"/>
      <c r="VSB26" s="188"/>
      <c r="VSC26" s="188"/>
      <c r="VSD26" s="188"/>
      <c r="VSE26" s="188"/>
      <c r="VSF26" s="188"/>
      <c r="VSG26" s="188"/>
      <c r="VSH26" s="188"/>
      <c r="VSI26" s="188"/>
      <c r="VSJ26" s="188"/>
      <c r="VSK26" s="188"/>
      <c r="VSL26" s="188"/>
      <c r="VSM26" s="188"/>
      <c r="VSN26" s="188"/>
      <c r="VSO26" s="188"/>
      <c r="VSP26" s="188"/>
      <c r="VSQ26" s="188"/>
      <c r="VSR26" s="188"/>
      <c r="VSS26" s="188"/>
      <c r="VST26" s="188"/>
      <c r="VSU26" s="188"/>
      <c r="VSV26" s="188"/>
      <c r="VSW26" s="188"/>
      <c r="VSX26" s="188"/>
      <c r="VSY26" s="188"/>
      <c r="VSZ26" s="188"/>
      <c r="VTA26" s="188"/>
      <c r="VTB26" s="188"/>
      <c r="VTC26" s="188"/>
      <c r="VTD26" s="188"/>
      <c r="VTE26" s="188"/>
      <c r="VTF26" s="188"/>
      <c r="VTG26" s="188"/>
      <c r="VTH26" s="188"/>
      <c r="VTI26" s="188"/>
      <c r="VTJ26" s="188"/>
      <c r="VTK26" s="188"/>
      <c r="VTL26" s="188"/>
      <c r="VTM26" s="188"/>
      <c r="VTN26" s="188"/>
      <c r="VTO26" s="188"/>
      <c r="VTP26" s="188"/>
      <c r="VTQ26" s="188"/>
      <c r="VTR26" s="188"/>
      <c r="VTS26" s="188"/>
      <c r="VTT26" s="188"/>
      <c r="VTU26" s="188"/>
      <c r="VTV26" s="188"/>
      <c r="VTW26" s="188"/>
      <c r="VTX26" s="188"/>
      <c r="VTY26" s="188"/>
      <c r="VTZ26" s="188"/>
      <c r="VUA26" s="188"/>
      <c r="VUB26" s="188"/>
      <c r="VUC26" s="188"/>
      <c r="VUD26" s="188"/>
      <c r="VUE26" s="188"/>
      <c r="VUF26" s="188"/>
      <c r="VUG26" s="188"/>
      <c r="VUH26" s="188"/>
      <c r="VUI26" s="188"/>
      <c r="VUJ26" s="188"/>
      <c r="VUK26" s="188"/>
      <c r="VUL26" s="188"/>
      <c r="VUM26" s="188"/>
      <c r="VUN26" s="188"/>
      <c r="VUO26" s="188"/>
      <c r="VUP26" s="188"/>
      <c r="VUQ26" s="188"/>
      <c r="VUR26" s="188"/>
      <c r="VUS26" s="188"/>
      <c r="VUT26" s="188"/>
      <c r="VUU26" s="188"/>
      <c r="VUV26" s="188"/>
      <c r="VUW26" s="188"/>
      <c r="VUX26" s="188"/>
      <c r="VUY26" s="188"/>
      <c r="VUZ26" s="188"/>
      <c r="VVA26" s="188"/>
      <c r="VVB26" s="188"/>
      <c r="VVC26" s="188"/>
      <c r="VVD26" s="188"/>
      <c r="VVE26" s="188"/>
      <c r="VVF26" s="188"/>
      <c r="VVG26" s="188"/>
      <c r="VVH26" s="188"/>
      <c r="VVI26" s="188"/>
      <c r="VVJ26" s="188"/>
      <c r="VVK26" s="188"/>
      <c r="VVL26" s="188"/>
      <c r="VVM26" s="188"/>
      <c r="VVN26" s="188"/>
      <c r="VVO26" s="188"/>
      <c r="VVP26" s="188"/>
      <c r="VVQ26" s="188"/>
      <c r="VVR26" s="188"/>
      <c r="VVS26" s="188"/>
      <c r="VVT26" s="188"/>
      <c r="VVU26" s="188"/>
      <c r="VVV26" s="188"/>
      <c r="VVW26" s="188"/>
      <c r="VVX26" s="188"/>
      <c r="VVY26" s="188"/>
      <c r="VVZ26" s="188"/>
      <c r="VWA26" s="188"/>
      <c r="VWB26" s="188"/>
      <c r="VWC26" s="188"/>
      <c r="VWD26" s="188"/>
      <c r="VWE26" s="188"/>
      <c r="VWF26" s="188"/>
      <c r="VWG26" s="188"/>
      <c r="VWH26" s="188"/>
      <c r="VWI26" s="188"/>
      <c r="VWJ26" s="188"/>
      <c r="VWK26" s="188"/>
      <c r="VWL26" s="188"/>
      <c r="VWM26" s="188"/>
      <c r="VWN26" s="188"/>
      <c r="VWO26" s="188"/>
      <c r="VWP26" s="188"/>
      <c r="VWQ26" s="188"/>
      <c r="VWR26" s="188"/>
      <c r="VWS26" s="188"/>
      <c r="VWT26" s="188"/>
      <c r="VWU26" s="188"/>
      <c r="VWV26" s="188"/>
      <c r="VWW26" s="188"/>
      <c r="VWX26" s="188"/>
      <c r="VWY26" s="188"/>
      <c r="VWZ26" s="188"/>
      <c r="VXA26" s="188"/>
      <c r="VXB26" s="188"/>
      <c r="VXC26" s="188"/>
      <c r="VXD26" s="188"/>
      <c r="VXE26" s="188"/>
      <c r="VXF26" s="188"/>
      <c r="VXG26" s="188"/>
      <c r="VXH26" s="188"/>
      <c r="VXI26" s="188"/>
      <c r="VXJ26" s="188"/>
      <c r="VXK26" s="188"/>
      <c r="VXL26" s="188"/>
      <c r="VXM26" s="188"/>
      <c r="VXN26" s="188"/>
      <c r="VXO26" s="188"/>
      <c r="VXP26" s="188"/>
      <c r="VXQ26" s="188"/>
      <c r="VXR26" s="188"/>
      <c r="VXS26" s="188"/>
      <c r="VXT26" s="188"/>
      <c r="VXU26" s="188"/>
      <c r="VXV26" s="188"/>
      <c r="VXW26" s="188"/>
      <c r="VXX26" s="188"/>
      <c r="VXY26" s="188"/>
      <c r="VXZ26" s="188"/>
      <c r="VYA26" s="188"/>
      <c r="VYB26" s="188"/>
      <c r="VYC26" s="188"/>
      <c r="VYD26" s="188"/>
      <c r="VYE26" s="188"/>
      <c r="VYF26" s="188"/>
      <c r="VYG26" s="188"/>
      <c r="VYH26" s="188"/>
      <c r="VYI26" s="188"/>
      <c r="VYJ26" s="188"/>
      <c r="VYK26" s="188"/>
      <c r="VYL26" s="188"/>
      <c r="VYM26" s="188"/>
      <c r="VYN26" s="188"/>
      <c r="VYO26" s="188"/>
      <c r="VYP26" s="188"/>
      <c r="VYQ26" s="188"/>
      <c r="VYR26" s="188"/>
      <c r="VYS26" s="188"/>
      <c r="VYT26" s="188"/>
      <c r="VYU26" s="188"/>
      <c r="VYV26" s="188"/>
      <c r="VYW26" s="188"/>
      <c r="VYX26" s="188"/>
      <c r="VYY26" s="188"/>
      <c r="VYZ26" s="188"/>
      <c r="VZA26" s="188"/>
      <c r="VZB26" s="188"/>
      <c r="VZC26" s="188"/>
      <c r="VZD26" s="188"/>
      <c r="VZE26" s="188"/>
      <c r="VZF26" s="188"/>
      <c r="VZG26" s="188"/>
      <c r="VZH26" s="188"/>
      <c r="VZI26" s="188"/>
      <c r="VZJ26" s="188"/>
      <c r="VZK26" s="188"/>
      <c r="VZL26" s="188"/>
      <c r="VZM26" s="188"/>
      <c r="VZN26" s="188"/>
      <c r="VZO26" s="188"/>
      <c r="VZP26" s="188"/>
      <c r="VZQ26" s="188"/>
      <c r="VZR26" s="188"/>
      <c r="VZS26" s="188"/>
      <c r="VZT26" s="188"/>
      <c r="VZU26" s="188"/>
      <c r="VZV26" s="188"/>
      <c r="VZW26" s="188"/>
      <c r="VZX26" s="188"/>
      <c r="VZY26" s="188"/>
      <c r="VZZ26" s="188"/>
      <c r="WAA26" s="188"/>
      <c r="WAB26" s="188"/>
      <c r="WAC26" s="188"/>
      <c r="WAD26" s="188"/>
      <c r="WAE26" s="188"/>
      <c r="WAF26" s="188"/>
      <c r="WAG26" s="188"/>
      <c r="WAH26" s="188"/>
      <c r="WAI26" s="188"/>
      <c r="WAJ26" s="188"/>
      <c r="WAK26" s="188"/>
      <c r="WAL26" s="188"/>
      <c r="WAM26" s="188"/>
      <c r="WAN26" s="188"/>
      <c r="WAO26" s="188"/>
      <c r="WAP26" s="188"/>
      <c r="WAQ26" s="188"/>
      <c r="WAR26" s="188"/>
      <c r="WAS26" s="188"/>
      <c r="WAT26" s="188"/>
      <c r="WAU26" s="188"/>
      <c r="WAV26" s="188"/>
      <c r="WAW26" s="188"/>
      <c r="WAX26" s="188"/>
      <c r="WAY26" s="188"/>
      <c r="WAZ26" s="188"/>
      <c r="WBA26" s="188"/>
      <c r="WBB26" s="188"/>
      <c r="WBC26" s="188"/>
      <c r="WBD26" s="188"/>
      <c r="WBE26" s="188"/>
      <c r="WBF26" s="188"/>
      <c r="WBG26" s="188"/>
      <c r="WBH26" s="188"/>
      <c r="WBI26" s="188"/>
      <c r="WBJ26" s="188"/>
      <c r="WBK26" s="188"/>
      <c r="WBL26" s="188"/>
      <c r="WBM26" s="188"/>
      <c r="WBN26" s="188"/>
      <c r="WBO26" s="188"/>
      <c r="WBP26" s="188"/>
      <c r="WBQ26" s="188"/>
      <c r="WBR26" s="188"/>
      <c r="WBS26" s="188"/>
      <c r="WBT26" s="188"/>
      <c r="WBU26" s="188"/>
      <c r="WBV26" s="188"/>
      <c r="WBW26" s="188"/>
      <c r="WBX26" s="188"/>
      <c r="WBY26" s="188"/>
      <c r="WBZ26" s="188"/>
      <c r="WCA26" s="188"/>
      <c r="WCB26" s="188"/>
      <c r="WCC26" s="188"/>
      <c r="WCD26" s="188"/>
      <c r="WCE26" s="188"/>
      <c r="WCF26" s="188"/>
      <c r="WCG26" s="188"/>
      <c r="WCH26" s="188"/>
      <c r="WCI26" s="188"/>
      <c r="WCJ26" s="188"/>
      <c r="WCK26" s="188"/>
      <c r="WCL26" s="188"/>
      <c r="WCM26" s="188"/>
      <c r="WCN26" s="188"/>
      <c r="WCO26" s="188"/>
      <c r="WCP26" s="188"/>
      <c r="WCQ26" s="188"/>
      <c r="WCR26" s="188"/>
      <c r="WCS26" s="188"/>
      <c r="WCT26" s="188"/>
      <c r="WCU26" s="188"/>
      <c r="WCV26" s="188"/>
      <c r="WCW26" s="188"/>
      <c r="WCX26" s="188"/>
      <c r="WCY26" s="188"/>
      <c r="WCZ26" s="188"/>
      <c r="WDA26" s="188"/>
      <c r="WDB26" s="188"/>
      <c r="WDC26" s="188"/>
      <c r="WDD26" s="188"/>
      <c r="WDE26" s="188"/>
      <c r="WDF26" s="188"/>
      <c r="WDG26" s="188"/>
      <c r="WDH26" s="188"/>
      <c r="WDI26" s="188"/>
      <c r="WDJ26" s="188"/>
      <c r="WDK26" s="188"/>
      <c r="WDL26" s="188"/>
      <c r="WDM26" s="188"/>
      <c r="WDN26" s="188"/>
      <c r="WDO26" s="188"/>
      <c r="WDP26" s="188"/>
      <c r="WDQ26" s="188"/>
      <c r="WDR26" s="188"/>
      <c r="WDS26" s="188"/>
      <c r="WDT26" s="188"/>
      <c r="WDU26" s="188"/>
      <c r="WDV26" s="188"/>
      <c r="WDW26" s="188"/>
      <c r="WDX26" s="188"/>
      <c r="WDY26" s="188"/>
      <c r="WDZ26" s="188"/>
      <c r="WEA26" s="188"/>
      <c r="WEB26" s="188"/>
      <c r="WEC26" s="188"/>
      <c r="WED26" s="188"/>
      <c r="WEE26" s="188"/>
      <c r="WEF26" s="188"/>
      <c r="WEG26" s="188"/>
      <c r="WEH26" s="188"/>
      <c r="WEI26" s="188"/>
      <c r="WEJ26" s="188"/>
      <c r="WEK26" s="188"/>
      <c r="WEL26" s="188"/>
      <c r="WEM26" s="188"/>
      <c r="WEN26" s="188"/>
      <c r="WEO26" s="188"/>
      <c r="WEP26" s="188"/>
      <c r="WEQ26" s="188"/>
      <c r="WER26" s="188"/>
      <c r="WES26" s="188"/>
      <c r="WET26" s="188"/>
      <c r="WEU26" s="188"/>
      <c r="WEV26" s="188"/>
      <c r="WEW26" s="188"/>
      <c r="WEX26" s="188"/>
      <c r="WEY26" s="188"/>
      <c r="WEZ26" s="188"/>
      <c r="WFA26" s="188"/>
      <c r="WFB26" s="188"/>
      <c r="WFC26" s="188"/>
      <c r="WFD26" s="188"/>
      <c r="WFE26" s="188"/>
      <c r="WFF26" s="188"/>
      <c r="WFG26" s="188"/>
      <c r="WFH26" s="188"/>
      <c r="WFI26" s="188"/>
      <c r="WFJ26" s="188"/>
      <c r="WFK26" s="188"/>
      <c r="WFL26" s="188"/>
      <c r="WFM26" s="188"/>
      <c r="WFN26" s="188"/>
      <c r="WFO26" s="188"/>
      <c r="WFP26" s="188"/>
      <c r="WFQ26" s="188"/>
      <c r="WFR26" s="188"/>
      <c r="WFS26" s="188"/>
      <c r="WFT26" s="188"/>
      <c r="WFU26" s="188"/>
      <c r="WFV26" s="188"/>
      <c r="WFW26" s="188"/>
      <c r="WFX26" s="188"/>
      <c r="WFY26" s="188"/>
      <c r="WFZ26" s="188"/>
      <c r="WGA26" s="188"/>
      <c r="WGB26" s="188"/>
      <c r="WGC26" s="188"/>
      <c r="WGD26" s="188"/>
      <c r="WGE26" s="188"/>
      <c r="WGF26" s="188"/>
      <c r="WGG26" s="188"/>
      <c r="WGH26" s="188"/>
      <c r="WGI26" s="188"/>
      <c r="WGJ26" s="188"/>
      <c r="WGK26" s="188"/>
      <c r="WGL26" s="188"/>
      <c r="WGM26" s="188"/>
      <c r="WGN26" s="188"/>
      <c r="WGO26" s="188"/>
      <c r="WGP26" s="188"/>
      <c r="WGQ26" s="188"/>
      <c r="WGR26" s="188"/>
      <c r="WGS26" s="188"/>
      <c r="WGT26" s="188"/>
      <c r="WGU26" s="188"/>
      <c r="WGV26" s="188"/>
      <c r="WGW26" s="188"/>
      <c r="WGX26" s="188"/>
      <c r="WGY26" s="188"/>
      <c r="WGZ26" s="188"/>
      <c r="WHA26" s="188"/>
      <c r="WHB26" s="188"/>
      <c r="WHC26" s="188"/>
      <c r="WHD26" s="188"/>
      <c r="WHE26" s="188"/>
      <c r="WHF26" s="188"/>
      <c r="WHG26" s="188"/>
      <c r="WHH26" s="188"/>
      <c r="WHI26" s="188"/>
      <c r="WHJ26" s="188"/>
      <c r="WHK26" s="188"/>
      <c r="WHL26" s="188"/>
      <c r="WHM26" s="188"/>
      <c r="WHN26" s="188"/>
      <c r="WHO26" s="188"/>
      <c r="WHP26" s="188"/>
      <c r="WHQ26" s="188"/>
      <c r="WHR26" s="188"/>
      <c r="WHS26" s="188"/>
      <c r="WHT26" s="188"/>
      <c r="WHU26" s="188"/>
      <c r="WHV26" s="188"/>
      <c r="WHW26" s="188"/>
      <c r="WHX26" s="188"/>
      <c r="WHY26" s="188"/>
      <c r="WHZ26" s="188"/>
      <c r="WIA26" s="188"/>
      <c r="WIB26" s="188"/>
      <c r="WIC26" s="188"/>
      <c r="WID26" s="188"/>
      <c r="WIE26" s="188"/>
      <c r="WIF26" s="188"/>
      <c r="WIG26" s="188"/>
      <c r="WIH26" s="188"/>
      <c r="WII26" s="188"/>
      <c r="WIJ26" s="188"/>
      <c r="WIK26" s="188"/>
      <c r="WIL26" s="188"/>
      <c r="WIM26" s="188"/>
      <c r="WIN26" s="188"/>
      <c r="WIO26" s="188"/>
      <c r="WIP26" s="188"/>
      <c r="WIQ26" s="188"/>
      <c r="WIR26" s="188"/>
      <c r="WIS26" s="188"/>
      <c r="WIT26" s="188"/>
      <c r="WIU26" s="188"/>
      <c r="WIV26" s="188"/>
      <c r="WIW26" s="188"/>
      <c r="WIX26" s="188"/>
      <c r="WIY26" s="188"/>
      <c r="WIZ26" s="188"/>
      <c r="WJA26" s="188"/>
      <c r="WJB26" s="188"/>
      <c r="WJC26" s="188"/>
      <c r="WJD26" s="188"/>
      <c r="WJE26" s="188"/>
      <c r="WJF26" s="188"/>
      <c r="WJG26" s="188"/>
      <c r="WJH26" s="188"/>
      <c r="WJI26" s="188"/>
      <c r="WJJ26" s="188"/>
      <c r="WJK26" s="188"/>
      <c r="WJL26" s="188"/>
      <c r="WJM26" s="188"/>
      <c r="WJN26" s="188"/>
      <c r="WJO26" s="188"/>
      <c r="WJP26" s="188"/>
      <c r="WJQ26" s="188"/>
      <c r="WJR26" s="188"/>
      <c r="WJS26" s="188"/>
      <c r="WJT26" s="188"/>
      <c r="WJU26" s="188"/>
      <c r="WJV26" s="188"/>
      <c r="WJW26" s="188"/>
      <c r="WJX26" s="188"/>
      <c r="WJY26" s="188"/>
      <c r="WJZ26" s="188"/>
      <c r="WKA26" s="188"/>
      <c r="WKB26" s="188"/>
      <c r="WKC26" s="188"/>
      <c r="WKD26" s="188"/>
      <c r="WKE26" s="188"/>
      <c r="WKF26" s="188"/>
      <c r="WKG26" s="188"/>
      <c r="WKH26" s="188"/>
      <c r="WKI26" s="188"/>
      <c r="WKJ26" s="188"/>
      <c r="WKK26" s="188"/>
      <c r="WKL26" s="188"/>
      <c r="WKM26" s="188"/>
      <c r="WKN26" s="188"/>
      <c r="WKO26" s="188"/>
      <c r="WKP26" s="188"/>
      <c r="WKQ26" s="188"/>
      <c r="WKR26" s="188"/>
      <c r="WKS26" s="188"/>
      <c r="WKT26" s="188"/>
      <c r="WKU26" s="188"/>
      <c r="WKV26" s="188"/>
      <c r="WKW26" s="188"/>
      <c r="WKX26" s="188"/>
      <c r="WKY26" s="188"/>
      <c r="WKZ26" s="188"/>
      <c r="WLA26" s="188"/>
      <c r="WLB26" s="188"/>
      <c r="WLC26" s="188"/>
      <c r="WLD26" s="188"/>
      <c r="WLE26" s="188"/>
      <c r="WLF26" s="188"/>
      <c r="WLG26" s="188"/>
      <c r="WLH26" s="188"/>
      <c r="WLI26" s="188"/>
      <c r="WLJ26" s="188"/>
      <c r="WLK26" s="188"/>
      <c r="WLL26" s="188"/>
      <c r="WLM26" s="188"/>
      <c r="WLN26" s="188"/>
      <c r="WLO26" s="188"/>
      <c r="WLP26" s="188"/>
      <c r="WLQ26" s="188"/>
      <c r="WLR26" s="188"/>
      <c r="WLS26" s="188"/>
      <c r="WLT26" s="188"/>
      <c r="WLU26" s="188"/>
      <c r="WLV26" s="188"/>
      <c r="WLW26" s="188"/>
      <c r="WLX26" s="188"/>
      <c r="WLY26" s="188"/>
      <c r="WLZ26" s="188"/>
      <c r="WMA26" s="188"/>
      <c r="WMB26" s="188"/>
      <c r="WMC26" s="188"/>
      <c r="WMD26" s="188"/>
      <c r="WME26" s="188"/>
      <c r="WMF26" s="188"/>
      <c r="WMG26" s="188"/>
      <c r="WMH26" s="188"/>
      <c r="WMI26" s="188"/>
      <c r="WMJ26" s="188"/>
      <c r="WMK26" s="188"/>
      <c r="WML26" s="188"/>
      <c r="WMM26" s="188"/>
      <c r="WMN26" s="188"/>
      <c r="WMO26" s="188"/>
      <c r="WMP26" s="188"/>
      <c r="WMQ26" s="188"/>
      <c r="WMR26" s="188"/>
      <c r="WMS26" s="188"/>
      <c r="WMT26" s="188"/>
      <c r="WMU26" s="188"/>
      <c r="WMV26" s="188"/>
      <c r="WMW26" s="188"/>
      <c r="WMX26" s="188"/>
      <c r="WMY26" s="188"/>
      <c r="WMZ26" s="188"/>
      <c r="WNA26" s="188"/>
      <c r="WNB26" s="188"/>
      <c r="WNC26" s="188"/>
      <c r="WND26" s="188"/>
      <c r="WNE26" s="188"/>
      <c r="WNF26" s="188"/>
      <c r="WNG26" s="188"/>
      <c r="WNH26" s="188"/>
      <c r="WNI26" s="188"/>
      <c r="WNJ26" s="188"/>
      <c r="WNK26" s="188"/>
      <c r="WNL26" s="188"/>
      <c r="WNM26" s="188"/>
      <c r="WNN26" s="188"/>
      <c r="WNO26" s="188"/>
      <c r="WNP26" s="188"/>
      <c r="WNQ26" s="188"/>
      <c r="WNR26" s="188"/>
      <c r="WNS26" s="188"/>
      <c r="WNT26" s="188"/>
      <c r="WNU26" s="188"/>
      <c r="WNV26" s="188"/>
      <c r="WNW26" s="188"/>
      <c r="WNX26" s="188"/>
      <c r="WNY26" s="188"/>
      <c r="WNZ26" s="188"/>
      <c r="WOA26" s="188"/>
      <c r="WOB26" s="188"/>
      <c r="WOC26" s="188"/>
      <c r="WOD26" s="188"/>
      <c r="WOE26" s="188"/>
      <c r="WOF26" s="188"/>
      <c r="WOG26" s="188"/>
      <c r="WOH26" s="188"/>
      <c r="WOI26" s="188"/>
      <c r="WOJ26" s="188"/>
      <c r="WOK26" s="188"/>
      <c r="WOL26" s="188"/>
      <c r="WOM26" s="188"/>
      <c r="WON26" s="188"/>
      <c r="WOO26" s="188"/>
      <c r="WOP26" s="188"/>
      <c r="WOQ26" s="188"/>
      <c r="WOR26" s="188"/>
      <c r="WOS26" s="188"/>
      <c r="WOT26" s="188"/>
      <c r="WOU26" s="188"/>
      <c r="WOV26" s="188"/>
      <c r="WOW26" s="188"/>
      <c r="WOX26" s="188"/>
      <c r="WOY26" s="188"/>
      <c r="WOZ26" s="188"/>
      <c r="WPA26" s="188"/>
      <c r="WPB26" s="188"/>
      <c r="WPC26" s="188"/>
      <c r="WPD26" s="188"/>
      <c r="WPE26" s="188"/>
      <c r="WPF26" s="188"/>
      <c r="WPG26" s="188"/>
      <c r="WPH26" s="188"/>
      <c r="WPI26" s="188"/>
      <c r="WPJ26" s="188"/>
      <c r="WPK26" s="188"/>
      <c r="WPL26" s="188"/>
      <c r="WPM26" s="188"/>
      <c r="WPN26" s="188"/>
      <c r="WPO26" s="188"/>
      <c r="WPP26" s="188"/>
      <c r="WPQ26" s="188"/>
      <c r="WPR26" s="188"/>
      <c r="WPS26" s="188"/>
      <c r="WPT26" s="188"/>
      <c r="WPU26" s="188"/>
      <c r="WPV26" s="188"/>
      <c r="WPW26" s="188"/>
      <c r="WPX26" s="188"/>
      <c r="WPY26" s="188"/>
      <c r="WPZ26" s="188"/>
      <c r="WQA26" s="188"/>
      <c r="WQB26" s="188"/>
      <c r="WQC26" s="188"/>
      <c r="WQD26" s="188"/>
      <c r="WQE26" s="188"/>
      <c r="WQF26" s="188"/>
      <c r="WQG26" s="188"/>
      <c r="WQH26" s="188"/>
      <c r="WQI26" s="188"/>
      <c r="WQJ26" s="188"/>
      <c r="WQK26" s="188"/>
      <c r="WQL26" s="188"/>
      <c r="WQM26" s="188"/>
      <c r="WQN26" s="188"/>
      <c r="WQO26" s="188"/>
      <c r="WQP26" s="188"/>
      <c r="WQQ26" s="188"/>
      <c r="WQR26" s="188"/>
      <c r="WQS26" s="188"/>
      <c r="WQT26" s="188"/>
      <c r="WQU26" s="188"/>
      <c r="WQV26" s="188"/>
      <c r="WQW26" s="188"/>
      <c r="WQX26" s="188"/>
      <c r="WQY26" s="188"/>
      <c r="WQZ26" s="188"/>
      <c r="WRA26" s="188"/>
      <c r="WRB26" s="188"/>
      <c r="WRC26" s="188"/>
      <c r="WRD26" s="188"/>
      <c r="WRE26" s="188"/>
      <c r="WRF26" s="188"/>
      <c r="WRG26" s="188"/>
      <c r="WRH26" s="188"/>
      <c r="WRI26" s="188"/>
      <c r="WRJ26" s="188"/>
      <c r="WRK26" s="188"/>
      <c r="WRL26" s="188"/>
      <c r="WRM26" s="188"/>
      <c r="WRN26" s="188"/>
      <c r="WRO26" s="188"/>
      <c r="WRP26" s="188"/>
      <c r="WRQ26" s="188"/>
      <c r="WRR26" s="188"/>
      <c r="WRS26" s="188"/>
      <c r="WRT26" s="188"/>
      <c r="WRU26" s="188"/>
      <c r="WRV26" s="188"/>
      <c r="WRW26" s="188"/>
      <c r="WRX26" s="188"/>
      <c r="WRY26" s="188"/>
      <c r="WRZ26" s="188"/>
      <c r="WSA26" s="188"/>
      <c r="WSB26" s="188"/>
      <c r="WSC26" s="188"/>
      <c r="WSD26" s="188"/>
      <c r="WSE26" s="188"/>
      <c r="WSF26" s="188"/>
      <c r="WSG26" s="188"/>
      <c r="WSH26" s="188"/>
      <c r="WSI26" s="188"/>
      <c r="WSJ26" s="188"/>
      <c r="WSK26" s="188"/>
      <c r="WSL26" s="188"/>
      <c r="WSM26" s="188"/>
      <c r="WSN26" s="188"/>
      <c r="WSO26" s="188"/>
      <c r="WSP26" s="188"/>
      <c r="WSQ26" s="188"/>
      <c r="WSR26" s="188"/>
      <c r="WSS26" s="188"/>
      <c r="WST26" s="188"/>
      <c r="WSU26" s="188"/>
      <c r="WSV26" s="188"/>
      <c r="WSW26" s="188"/>
      <c r="WSX26" s="188"/>
      <c r="WSY26" s="188"/>
      <c r="WSZ26" s="188"/>
      <c r="WTA26" s="188"/>
      <c r="WTB26" s="188"/>
      <c r="WTC26" s="188"/>
      <c r="WTD26" s="188"/>
      <c r="WTE26" s="188"/>
      <c r="WTF26" s="188"/>
      <c r="WTG26" s="188"/>
      <c r="WTH26" s="188"/>
      <c r="WTI26" s="188"/>
      <c r="WTJ26" s="188"/>
      <c r="WTK26" s="188"/>
      <c r="WTL26" s="188"/>
      <c r="WTM26" s="188"/>
      <c r="WTN26" s="188"/>
      <c r="WTO26" s="188"/>
      <c r="WTP26" s="188"/>
      <c r="WTQ26" s="188"/>
      <c r="WTR26" s="188"/>
      <c r="WTS26" s="188"/>
      <c r="WTT26" s="188"/>
      <c r="WTU26" s="188"/>
      <c r="WTV26" s="188"/>
      <c r="WTW26" s="188"/>
      <c r="WTX26" s="188"/>
      <c r="WTY26" s="188"/>
      <c r="WTZ26" s="188"/>
      <c r="WUA26" s="188"/>
      <c r="WUB26" s="188"/>
      <c r="WUC26" s="188"/>
      <c r="WUD26" s="188"/>
      <c r="WUE26" s="188"/>
      <c r="WUF26" s="188"/>
      <c r="WUG26" s="188"/>
      <c r="WUH26" s="188"/>
      <c r="WUI26" s="188"/>
      <c r="WUJ26" s="188"/>
      <c r="WUK26" s="188"/>
      <c r="WUL26" s="188"/>
      <c r="WUM26" s="188"/>
      <c r="WUN26" s="188"/>
      <c r="WUO26" s="188"/>
      <c r="WUP26" s="188"/>
      <c r="WUQ26" s="188"/>
      <c r="WUR26" s="188"/>
      <c r="WUS26" s="188"/>
      <c r="WUT26" s="188"/>
      <c r="WUU26" s="188"/>
      <c r="WUV26" s="188"/>
      <c r="WUW26" s="188"/>
      <c r="WUX26" s="188"/>
      <c r="WUY26" s="188"/>
      <c r="WUZ26" s="188"/>
      <c r="WVA26" s="188"/>
      <c r="WVB26" s="188"/>
      <c r="WVC26" s="188"/>
      <c r="WVD26" s="188"/>
      <c r="WVE26" s="188"/>
      <c r="WVF26" s="188"/>
      <c r="WVG26" s="188"/>
      <c r="WVH26" s="188"/>
      <c r="WVI26" s="188"/>
      <c r="WVJ26" s="188"/>
      <c r="WVK26" s="188"/>
      <c r="WVL26" s="188"/>
      <c r="WVM26" s="188"/>
      <c r="WVN26" s="188"/>
      <c r="WVO26" s="188"/>
      <c r="WVP26" s="188"/>
      <c r="WVQ26" s="188"/>
      <c r="WVR26" s="188"/>
      <c r="WVS26" s="188"/>
      <c r="WVT26" s="188"/>
      <c r="WVU26" s="188"/>
      <c r="WVV26" s="188"/>
      <c r="WVW26" s="188"/>
      <c r="WVX26" s="188"/>
      <c r="WVY26" s="188"/>
      <c r="WVZ26" s="188"/>
      <c r="WWA26" s="188"/>
      <c r="WWB26" s="188"/>
      <c r="WWC26" s="188"/>
      <c r="WWD26" s="188"/>
      <c r="WWE26" s="188"/>
      <c r="WWF26" s="188"/>
      <c r="WWG26" s="188"/>
      <c r="WWH26" s="188"/>
      <c r="WWI26" s="188"/>
      <c r="WWJ26" s="188"/>
      <c r="WWK26" s="188"/>
      <c r="WWL26" s="188"/>
      <c r="WWM26" s="188"/>
      <c r="WWN26" s="188"/>
      <c r="WWO26" s="188"/>
      <c r="WWP26" s="188"/>
      <c r="WWQ26" s="188"/>
      <c r="WWR26" s="188"/>
      <c r="WWS26" s="188"/>
      <c r="WWT26" s="188"/>
      <c r="WWU26" s="188"/>
      <c r="WWV26" s="188"/>
      <c r="WWW26" s="188"/>
      <c r="WWX26" s="188"/>
      <c r="WWY26" s="188"/>
      <c r="WWZ26" s="188"/>
      <c r="WXA26" s="188"/>
      <c r="WXB26" s="188"/>
      <c r="WXC26" s="188"/>
      <c r="WXD26" s="188"/>
      <c r="WXE26" s="188"/>
      <c r="WXF26" s="188"/>
      <c r="WXG26" s="188"/>
      <c r="WXH26" s="188"/>
      <c r="WXI26" s="188"/>
      <c r="WXJ26" s="188"/>
      <c r="WXK26" s="188"/>
      <c r="WXL26" s="188"/>
      <c r="WXM26" s="188"/>
      <c r="WXN26" s="188"/>
      <c r="WXO26" s="188"/>
      <c r="WXP26" s="188"/>
      <c r="WXQ26" s="188"/>
      <c r="WXR26" s="188"/>
      <c r="WXS26" s="188"/>
      <c r="WXT26" s="188"/>
      <c r="WXU26" s="188"/>
      <c r="WXV26" s="188"/>
      <c r="WXW26" s="188"/>
      <c r="WXX26" s="188"/>
      <c r="WXY26" s="188"/>
      <c r="WXZ26" s="188"/>
      <c r="WYA26" s="188"/>
      <c r="WYB26" s="188"/>
      <c r="WYC26" s="188"/>
      <c r="WYD26" s="188"/>
      <c r="WYE26" s="188"/>
      <c r="WYF26" s="188"/>
      <c r="WYG26" s="188"/>
      <c r="WYH26" s="188"/>
      <c r="WYI26" s="188"/>
      <c r="WYJ26" s="188"/>
      <c r="WYK26" s="188"/>
      <c r="WYL26" s="188"/>
      <c r="WYM26" s="188"/>
      <c r="WYN26" s="188"/>
      <c r="WYO26" s="188"/>
      <c r="WYP26" s="188"/>
      <c r="WYQ26" s="188"/>
      <c r="WYR26" s="188"/>
      <c r="WYS26" s="188"/>
      <c r="WYT26" s="188"/>
      <c r="WYU26" s="188"/>
      <c r="WYV26" s="188"/>
      <c r="WYW26" s="188"/>
      <c r="WYX26" s="188"/>
      <c r="WYY26" s="188"/>
      <c r="WYZ26" s="188"/>
      <c r="WZA26" s="188"/>
      <c r="WZB26" s="188"/>
      <c r="WZC26" s="188"/>
      <c r="WZD26" s="188"/>
      <c r="WZE26" s="188"/>
      <c r="WZF26" s="188"/>
      <c r="WZG26" s="188"/>
      <c r="WZH26" s="188"/>
      <c r="WZI26" s="188"/>
      <c r="WZJ26" s="188"/>
      <c r="WZK26" s="188"/>
      <c r="WZL26" s="188"/>
      <c r="WZM26" s="188"/>
      <c r="WZN26" s="188"/>
      <c r="WZO26" s="188"/>
      <c r="WZP26" s="188"/>
      <c r="WZQ26" s="188"/>
      <c r="WZR26" s="188"/>
      <c r="WZS26" s="188"/>
      <c r="WZT26" s="188"/>
      <c r="WZU26" s="188"/>
      <c r="WZV26" s="188"/>
      <c r="WZW26" s="188"/>
      <c r="WZX26" s="188"/>
      <c r="WZY26" s="188"/>
      <c r="WZZ26" s="188"/>
      <c r="XAA26" s="188"/>
      <c r="XAB26" s="188"/>
      <c r="XAC26" s="188"/>
      <c r="XAD26" s="188"/>
      <c r="XAE26" s="188"/>
      <c r="XAF26" s="188"/>
      <c r="XAG26" s="188"/>
      <c r="XAH26" s="188"/>
      <c r="XAI26" s="188"/>
      <c r="XAJ26" s="188"/>
      <c r="XAK26" s="188"/>
      <c r="XAL26" s="188"/>
      <c r="XAM26" s="188"/>
      <c r="XAN26" s="188"/>
      <c r="XAO26" s="188"/>
      <c r="XAP26" s="188"/>
      <c r="XAQ26" s="188"/>
      <c r="XAR26" s="188"/>
      <c r="XAS26" s="188"/>
      <c r="XAT26" s="188"/>
      <c r="XAU26" s="188"/>
      <c r="XAV26" s="188"/>
      <c r="XAW26" s="188"/>
      <c r="XAX26" s="188"/>
      <c r="XAY26" s="188"/>
      <c r="XAZ26" s="188"/>
      <c r="XBA26" s="188"/>
      <c r="XBB26" s="188"/>
      <c r="XBC26" s="188"/>
      <c r="XBD26" s="188"/>
      <c r="XBE26" s="188"/>
      <c r="XBF26" s="188"/>
      <c r="XBG26" s="188"/>
      <c r="XBH26" s="188"/>
      <c r="XBI26" s="188"/>
      <c r="XBJ26" s="188"/>
      <c r="XBK26" s="188"/>
      <c r="XBL26" s="188"/>
      <c r="XBM26" s="188"/>
      <c r="XBN26" s="188"/>
      <c r="XBO26" s="188"/>
      <c r="XBP26" s="188"/>
      <c r="XBQ26" s="188"/>
      <c r="XBR26" s="188"/>
      <c r="XBS26" s="188"/>
      <c r="XBT26" s="188"/>
      <c r="XBU26" s="188"/>
      <c r="XBV26" s="188"/>
      <c r="XBW26" s="188"/>
      <c r="XBX26" s="188"/>
      <c r="XBY26" s="188"/>
      <c r="XBZ26" s="188"/>
      <c r="XCA26" s="188"/>
      <c r="XCB26" s="188"/>
      <c r="XCC26" s="188"/>
      <c r="XCD26" s="188"/>
      <c r="XCE26" s="188"/>
      <c r="XCF26" s="188"/>
      <c r="XCG26" s="188"/>
      <c r="XCH26" s="188"/>
      <c r="XCI26" s="188"/>
      <c r="XCJ26" s="188"/>
      <c r="XCK26" s="188"/>
      <c r="XCL26" s="188"/>
      <c r="XCM26" s="188"/>
      <c r="XCN26" s="188"/>
      <c r="XCO26" s="188"/>
      <c r="XCP26" s="188"/>
      <c r="XCQ26" s="188"/>
      <c r="XCR26" s="188"/>
      <c r="XCS26" s="188"/>
      <c r="XCT26" s="188"/>
      <c r="XCU26" s="188"/>
      <c r="XCV26" s="188"/>
      <c r="XCW26" s="188"/>
      <c r="XCX26" s="188"/>
      <c r="XCY26" s="188"/>
      <c r="XCZ26" s="188"/>
      <c r="XDA26" s="188"/>
      <c r="XDB26" s="188"/>
      <c r="XDC26" s="188"/>
      <c r="XDD26" s="188"/>
      <c r="XDE26" s="188"/>
      <c r="XDF26" s="188"/>
      <c r="XDG26" s="188"/>
      <c r="XDH26" s="188"/>
      <c r="XDI26" s="188"/>
      <c r="XDJ26" s="188"/>
      <c r="XDK26" s="188"/>
      <c r="XDL26" s="188"/>
      <c r="XDM26" s="188"/>
      <c r="XDN26" s="188"/>
      <c r="XDO26" s="188"/>
      <c r="XDP26" s="188"/>
      <c r="XDQ26" s="188"/>
      <c r="XDR26" s="188"/>
      <c r="XDS26" s="188"/>
      <c r="XDT26" s="188"/>
      <c r="XDU26" s="188"/>
      <c r="XDV26" s="188"/>
      <c r="XDW26" s="188"/>
      <c r="XDX26" s="188"/>
      <c r="XDY26" s="188"/>
      <c r="XDZ26" s="188"/>
      <c r="XEA26" s="188"/>
      <c r="XEB26" s="188"/>
      <c r="XEC26" s="188"/>
      <c r="XED26" s="188"/>
      <c r="XEE26" s="188"/>
      <c r="XEF26" s="188"/>
      <c r="XEG26" s="188"/>
      <c r="XEH26" s="188"/>
      <c r="XEI26" s="188"/>
      <c r="XEJ26" s="188"/>
      <c r="XEK26" s="188"/>
      <c r="XEL26" s="188"/>
      <c r="XEM26" s="188"/>
      <c r="XEN26" s="188"/>
      <c r="XEO26" s="188"/>
      <c r="XEP26" s="188"/>
      <c r="XEQ26" s="188"/>
      <c r="XER26" s="188"/>
      <c r="XES26" s="188"/>
      <c r="XET26" s="188"/>
      <c r="XEU26" s="188"/>
      <c r="XEV26" s="188"/>
    </row>
    <row r="27" spans="1:16376" x14ac:dyDescent="0.2">
      <c r="A27" s="279">
        <v>8</v>
      </c>
      <c r="B27" s="271" t="s">
        <v>325</v>
      </c>
      <c r="C27" s="271" t="s">
        <v>326</v>
      </c>
      <c r="D27" s="272">
        <v>14</v>
      </c>
      <c r="E27" s="271" t="s">
        <v>245</v>
      </c>
      <c r="F27" s="271" t="s">
        <v>327</v>
      </c>
      <c r="G27" s="271" t="s">
        <v>337</v>
      </c>
      <c r="H27" s="274" t="s">
        <v>37</v>
      </c>
      <c r="I27" s="289" t="s">
        <v>354</v>
      </c>
      <c r="J27" s="276" t="s">
        <v>107</v>
      </c>
      <c r="K27" s="283">
        <v>14024</v>
      </c>
      <c r="L27" s="277"/>
      <c r="M27" s="277">
        <v>2103.6</v>
      </c>
      <c r="N27" s="277">
        <v>16127.6</v>
      </c>
      <c r="O27" s="277">
        <v>350.5</v>
      </c>
      <c r="P27" s="277">
        <v>2932.6</v>
      </c>
      <c r="Q27" s="277">
        <v>29326</v>
      </c>
      <c r="R27" s="277">
        <v>2822.33</v>
      </c>
      <c r="S27" s="277">
        <v>483.82799999999997</v>
      </c>
      <c r="T27" s="277">
        <v>806.38000000000011</v>
      </c>
      <c r="U27" s="277">
        <v>322.55200000000002</v>
      </c>
      <c r="V27" s="277">
        <v>869</v>
      </c>
      <c r="W27" s="277">
        <v>599</v>
      </c>
      <c r="X27" s="186">
        <v>8797.7999999999993</v>
      </c>
      <c r="Y27" s="186">
        <v>25802.556666666671</v>
      </c>
      <c r="Z27" s="186">
        <v>154815.34000000003</v>
      </c>
      <c r="AA27" s="186"/>
      <c r="AB27" s="186"/>
      <c r="AC27" s="186"/>
      <c r="AD27" s="186"/>
      <c r="AE27" s="186"/>
      <c r="AF27" s="186"/>
      <c r="AG27" s="186"/>
      <c r="AH27" s="186"/>
      <c r="AI27" s="186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188"/>
      <c r="CI27" s="188"/>
      <c r="CJ27" s="188"/>
      <c r="CK27" s="188"/>
      <c r="CL27" s="188"/>
      <c r="CM27" s="188"/>
      <c r="CN27" s="188"/>
      <c r="CO27" s="188"/>
      <c r="CP27" s="188"/>
      <c r="CQ27" s="188"/>
      <c r="CR27" s="188"/>
      <c r="CS27" s="188"/>
      <c r="CT27" s="188"/>
      <c r="CU27" s="188"/>
      <c r="CV27" s="188"/>
      <c r="CW27" s="188"/>
      <c r="CX27" s="188"/>
      <c r="CY27" s="188"/>
      <c r="CZ27" s="188"/>
      <c r="DA27" s="188"/>
      <c r="DB27" s="188"/>
      <c r="DC27" s="188"/>
      <c r="DD27" s="188"/>
      <c r="DE27" s="188"/>
      <c r="DF27" s="188"/>
      <c r="DG27" s="188"/>
      <c r="DH27" s="188"/>
      <c r="DI27" s="188"/>
      <c r="DJ27" s="188"/>
      <c r="DK27" s="188"/>
      <c r="DL27" s="188"/>
      <c r="DM27" s="188"/>
      <c r="DN27" s="188"/>
      <c r="DO27" s="188"/>
      <c r="DP27" s="188"/>
      <c r="DQ27" s="188"/>
      <c r="DR27" s="188"/>
      <c r="DS27" s="188"/>
      <c r="DT27" s="188"/>
      <c r="DU27" s="188"/>
      <c r="DV27" s="188"/>
      <c r="DW27" s="188"/>
      <c r="DX27" s="188"/>
      <c r="DY27" s="188"/>
      <c r="DZ27" s="188"/>
      <c r="EA27" s="188"/>
      <c r="EB27" s="188"/>
      <c r="EC27" s="188"/>
      <c r="ED27" s="188"/>
      <c r="EE27" s="188"/>
      <c r="EF27" s="188"/>
      <c r="EG27" s="188"/>
      <c r="EH27" s="188"/>
      <c r="EI27" s="188"/>
      <c r="EJ27" s="188"/>
      <c r="EK27" s="188"/>
      <c r="EL27" s="188"/>
      <c r="EM27" s="188"/>
      <c r="EN27" s="188"/>
      <c r="EO27" s="188"/>
      <c r="EP27" s="188"/>
      <c r="EQ27" s="188"/>
      <c r="ER27" s="188"/>
      <c r="ES27" s="188"/>
      <c r="ET27" s="188"/>
      <c r="EU27" s="188"/>
      <c r="EV27" s="188"/>
      <c r="EW27" s="188"/>
      <c r="EX27" s="188"/>
      <c r="EY27" s="188"/>
      <c r="EZ27" s="188"/>
      <c r="FA27" s="188"/>
      <c r="FB27" s="188"/>
      <c r="FC27" s="188"/>
      <c r="FD27" s="188"/>
      <c r="FE27" s="188"/>
      <c r="FF27" s="188"/>
      <c r="FG27" s="188"/>
      <c r="FH27" s="188"/>
      <c r="FI27" s="188"/>
      <c r="FJ27" s="188"/>
      <c r="FK27" s="188"/>
      <c r="FL27" s="188"/>
      <c r="FM27" s="188"/>
      <c r="FN27" s="188"/>
      <c r="FO27" s="188"/>
      <c r="FP27" s="188"/>
      <c r="FQ27" s="188"/>
      <c r="FR27" s="188"/>
      <c r="FS27" s="188"/>
      <c r="FT27" s="188"/>
      <c r="FU27" s="188"/>
      <c r="FV27" s="188"/>
      <c r="FW27" s="188"/>
      <c r="FX27" s="188"/>
      <c r="FY27" s="188"/>
      <c r="FZ27" s="188"/>
      <c r="GA27" s="188"/>
      <c r="GB27" s="188"/>
      <c r="GC27" s="188"/>
      <c r="GD27" s="188"/>
      <c r="GE27" s="188"/>
      <c r="GF27" s="188"/>
      <c r="GG27" s="188"/>
      <c r="GH27" s="188"/>
      <c r="GI27" s="188"/>
      <c r="GJ27" s="188"/>
      <c r="GK27" s="188"/>
      <c r="GL27" s="188"/>
      <c r="GM27" s="188"/>
      <c r="GN27" s="188"/>
      <c r="GO27" s="188"/>
      <c r="GP27" s="188"/>
      <c r="GQ27" s="188"/>
      <c r="GR27" s="188"/>
      <c r="GS27" s="188"/>
      <c r="GT27" s="188"/>
      <c r="GU27" s="188"/>
      <c r="GV27" s="188"/>
      <c r="GW27" s="188"/>
      <c r="GX27" s="188"/>
      <c r="GY27" s="188"/>
      <c r="GZ27" s="188"/>
      <c r="HA27" s="188"/>
      <c r="HB27" s="188"/>
      <c r="HC27" s="188"/>
      <c r="HD27" s="188"/>
      <c r="HE27" s="188"/>
      <c r="HF27" s="188"/>
      <c r="HG27" s="188"/>
      <c r="HH27" s="188"/>
      <c r="HI27" s="188"/>
      <c r="HJ27" s="188"/>
      <c r="HK27" s="188"/>
      <c r="HL27" s="188"/>
      <c r="HM27" s="188"/>
      <c r="HN27" s="188"/>
      <c r="HO27" s="188"/>
      <c r="HP27" s="188"/>
      <c r="HQ27" s="188"/>
      <c r="HR27" s="188"/>
      <c r="HS27" s="188"/>
      <c r="HT27" s="188"/>
      <c r="HU27" s="188"/>
      <c r="HV27" s="188"/>
      <c r="HW27" s="188"/>
      <c r="HX27" s="188"/>
      <c r="HY27" s="188"/>
      <c r="HZ27" s="188"/>
      <c r="IA27" s="188"/>
      <c r="IB27" s="188"/>
      <c r="IC27" s="188"/>
      <c r="ID27" s="188"/>
      <c r="IE27" s="188"/>
      <c r="IF27" s="188"/>
      <c r="IG27" s="188"/>
      <c r="IH27" s="188"/>
      <c r="II27" s="188"/>
      <c r="IJ27" s="188"/>
      <c r="IK27" s="188"/>
      <c r="IL27" s="188"/>
      <c r="IM27" s="188"/>
      <c r="IN27" s="188"/>
      <c r="IO27" s="188"/>
      <c r="IP27" s="188"/>
      <c r="IQ27" s="188"/>
      <c r="IR27" s="188"/>
      <c r="IS27" s="188"/>
      <c r="IT27" s="188"/>
      <c r="IU27" s="188"/>
      <c r="IV27" s="188"/>
      <c r="IW27" s="188"/>
      <c r="IX27" s="188"/>
      <c r="IY27" s="188"/>
      <c r="IZ27" s="188"/>
      <c r="JA27" s="188"/>
      <c r="JB27" s="188"/>
      <c r="JC27" s="188"/>
      <c r="JD27" s="188"/>
      <c r="JE27" s="188"/>
      <c r="JF27" s="188"/>
      <c r="JG27" s="188"/>
      <c r="JH27" s="188"/>
      <c r="JI27" s="188"/>
      <c r="JJ27" s="188"/>
      <c r="JK27" s="188"/>
      <c r="JL27" s="188"/>
      <c r="JM27" s="188"/>
      <c r="JN27" s="188"/>
      <c r="JO27" s="188"/>
      <c r="JP27" s="188"/>
      <c r="JQ27" s="188"/>
      <c r="JR27" s="188"/>
      <c r="JS27" s="188"/>
      <c r="JT27" s="188"/>
      <c r="JU27" s="188"/>
      <c r="JV27" s="188"/>
      <c r="JW27" s="188"/>
      <c r="JX27" s="188"/>
      <c r="JY27" s="188"/>
      <c r="JZ27" s="188"/>
      <c r="KA27" s="188"/>
      <c r="KB27" s="188"/>
      <c r="KC27" s="188"/>
      <c r="KD27" s="188"/>
      <c r="KE27" s="188"/>
      <c r="KF27" s="188"/>
      <c r="KG27" s="188"/>
      <c r="KH27" s="188"/>
      <c r="KI27" s="188"/>
      <c r="KJ27" s="188"/>
      <c r="KK27" s="188"/>
      <c r="KL27" s="188"/>
      <c r="KM27" s="188"/>
      <c r="KN27" s="188"/>
      <c r="KO27" s="188"/>
      <c r="KP27" s="188"/>
      <c r="KQ27" s="188"/>
      <c r="KR27" s="188"/>
      <c r="KS27" s="188"/>
      <c r="KT27" s="188"/>
      <c r="KU27" s="188"/>
      <c r="KV27" s="188"/>
      <c r="KW27" s="188"/>
      <c r="KX27" s="188"/>
      <c r="KY27" s="188"/>
      <c r="KZ27" s="188"/>
      <c r="LA27" s="188"/>
      <c r="LB27" s="188"/>
      <c r="LC27" s="188"/>
      <c r="LD27" s="188"/>
      <c r="LE27" s="188"/>
      <c r="LF27" s="188"/>
      <c r="LG27" s="188"/>
      <c r="LH27" s="188"/>
      <c r="LI27" s="188"/>
      <c r="LJ27" s="188"/>
      <c r="LK27" s="188"/>
      <c r="LL27" s="188"/>
      <c r="LM27" s="188"/>
      <c r="LN27" s="188"/>
      <c r="LO27" s="188"/>
      <c r="LP27" s="188"/>
      <c r="LQ27" s="188"/>
      <c r="LR27" s="188"/>
      <c r="LS27" s="188"/>
      <c r="LT27" s="188"/>
      <c r="LU27" s="188"/>
      <c r="LV27" s="188"/>
      <c r="LW27" s="188"/>
      <c r="LX27" s="188"/>
      <c r="LY27" s="188"/>
      <c r="LZ27" s="188"/>
      <c r="MA27" s="188"/>
      <c r="MB27" s="188"/>
      <c r="MC27" s="188"/>
      <c r="MD27" s="188"/>
      <c r="ME27" s="188"/>
      <c r="MF27" s="188"/>
      <c r="MG27" s="188"/>
      <c r="MH27" s="188"/>
      <c r="MI27" s="188"/>
      <c r="MJ27" s="188"/>
      <c r="MK27" s="188"/>
      <c r="ML27" s="188"/>
      <c r="MM27" s="188"/>
      <c r="MN27" s="188"/>
      <c r="MO27" s="188"/>
      <c r="MP27" s="188"/>
      <c r="MQ27" s="188"/>
      <c r="MR27" s="188"/>
      <c r="MS27" s="188"/>
      <c r="MT27" s="188"/>
      <c r="MU27" s="188"/>
      <c r="MV27" s="188"/>
      <c r="MW27" s="188"/>
      <c r="MX27" s="188"/>
      <c r="MY27" s="188"/>
      <c r="MZ27" s="188"/>
      <c r="NA27" s="188"/>
      <c r="NB27" s="188"/>
      <c r="NC27" s="188"/>
      <c r="ND27" s="188"/>
      <c r="NE27" s="188"/>
      <c r="NF27" s="188"/>
      <c r="NG27" s="188"/>
      <c r="NH27" s="188"/>
      <c r="NI27" s="188"/>
      <c r="NJ27" s="188"/>
      <c r="NK27" s="188"/>
      <c r="NL27" s="188"/>
      <c r="NM27" s="188"/>
      <c r="NN27" s="188"/>
      <c r="NO27" s="188"/>
      <c r="NP27" s="188"/>
      <c r="NQ27" s="188"/>
      <c r="NR27" s="188"/>
      <c r="NS27" s="188"/>
      <c r="NT27" s="188"/>
      <c r="NU27" s="188"/>
      <c r="NV27" s="188"/>
      <c r="NW27" s="188"/>
      <c r="NX27" s="188"/>
      <c r="NY27" s="188"/>
      <c r="NZ27" s="188"/>
      <c r="OA27" s="188"/>
      <c r="OB27" s="188"/>
      <c r="OC27" s="188"/>
      <c r="OD27" s="188"/>
      <c r="OE27" s="188"/>
      <c r="OF27" s="188"/>
      <c r="OG27" s="188"/>
      <c r="OH27" s="188"/>
      <c r="OI27" s="188"/>
      <c r="OJ27" s="188"/>
      <c r="OK27" s="188"/>
      <c r="OL27" s="188"/>
      <c r="OM27" s="188"/>
      <c r="ON27" s="188"/>
      <c r="OO27" s="188"/>
      <c r="OP27" s="188"/>
      <c r="OQ27" s="188"/>
      <c r="OR27" s="188"/>
      <c r="OS27" s="188"/>
      <c r="OT27" s="188"/>
      <c r="OU27" s="188"/>
      <c r="OV27" s="188"/>
      <c r="OW27" s="188"/>
      <c r="OX27" s="188"/>
      <c r="OY27" s="188"/>
      <c r="OZ27" s="188"/>
      <c r="PA27" s="188"/>
      <c r="PB27" s="188"/>
      <c r="PC27" s="188"/>
      <c r="PD27" s="188"/>
      <c r="PE27" s="188"/>
      <c r="PF27" s="188"/>
      <c r="PG27" s="188"/>
      <c r="PH27" s="188"/>
      <c r="PI27" s="188"/>
      <c r="PJ27" s="188"/>
      <c r="PK27" s="188"/>
      <c r="PL27" s="188"/>
      <c r="PM27" s="188"/>
      <c r="PN27" s="188"/>
      <c r="PO27" s="188"/>
      <c r="PP27" s="188"/>
      <c r="PQ27" s="188"/>
      <c r="PR27" s="188"/>
      <c r="PS27" s="188"/>
      <c r="PT27" s="188"/>
      <c r="PU27" s="188"/>
      <c r="PV27" s="188"/>
      <c r="PW27" s="188"/>
      <c r="PX27" s="188"/>
      <c r="PY27" s="188"/>
      <c r="PZ27" s="188"/>
      <c r="QA27" s="188"/>
      <c r="QB27" s="188"/>
      <c r="QC27" s="188"/>
      <c r="QD27" s="188"/>
      <c r="QE27" s="188"/>
      <c r="QF27" s="188"/>
      <c r="QG27" s="188"/>
      <c r="QH27" s="188"/>
      <c r="QI27" s="188"/>
      <c r="QJ27" s="188"/>
      <c r="QK27" s="188"/>
      <c r="QL27" s="188"/>
      <c r="QM27" s="188"/>
      <c r="QN27" s="188"/>
      <c r="QO27" s="188"/>
      <c r="QP27" s="188"/>
      <c r="QQ27" s="188"/>
      <c r="QR27" s="188"/>
      <c r="QS27" s="188"/>
      <c r="QT27" s="188"/>
      <c r="QU27" s="188"/>
      <c r="QV27" s="188"/>
      <c r="QW27" s="188"/>
      <c r="QX27" s="188"/>
      <c r="QY27" s="188"/>
      <c r="QZ27" s="188"/>
      <c r="RA27" s="188"/>
      <c r="RB27" s="188"/>
      <c r="RC27" s="188"/>
      <c r="RD27" s="188"/>
      <c r="RE27" s="188"/>
      <c r="RF27" s="188"/>
      <c r="RG27" s="188"/>
      <c r="RH27" s="188"/>
      <c r="RI27" s="188"/>
      <c r="RJ27" s="188"/>
      <c r="RK27" s="188"/>
      <c r="RL27" s="188"/>
      <c r="RM27" s="188"/>
      <c r="RN27" s="188"/>
      <c r="RO27" s="188"/>
      <c r="RP27" s="188"/>
      <c r="RQ27" s="188"/>
      <c r="RR27" s="188"/>
      <c r="RS27" s="188"/>
      <c r="RT27" s="188"/>
      <c r="RU27" s="188"/>
      <c r="RV27" s="188"/>
      <c r="RW27" s="188"/>
      <c r="RX27" s="188"/>
      <c r="RY27" s="188"/>
      <c r="RZ27" s="188"/>
      <c r="SA27" s="188"/>
      <c r="SB27" s="188"/>
      <c r="SC27" s="188"/>
      <c r="SD27" s="188"/>
      <c r="SE27" s="188"/>
      <c r="SF27" s="188"/>
      <c r="SG27" s="188"/>
      <c r="SH27" s="188"/>
      <c r="SI27" s="188"/>
      <c r="SJ27" s="188"/>
      <c r="SK27" s="188"/>
      <c r="SL27" s="188"/>
      <c r="SM27" s="188"/>
      <c r="SN27" s="188"/>
      <c r="SO27" s="188"/>
      <c r="SP27" s="188"/>
      <c r="SQ27" s="188"/>
      <c r="SR27" s="188"/>
      <c r="SS27" s="188"/>
      <c r="ST27" s="188"/>
      <c r="SU27" s="188"/>
      <c r="SV27" s="188"/>
      <c r="SW27" s="188"/>
      <c r="SX27" s="188"/>
      <c r="SY27" s="188"/>
      <c r="SZ27" s="188"/>
      <c r="TA27" s="188"/>
      <c r="TB27" s="188"/>
      <c r="TC27" s="188"/>
      <c r="TD27" s="188"/>
      <c r="TE27" s="188"/>
      <c r="TF27" s="188"/>
      <c r="TG27" s="188"/>
      <c r="TH27" s="188"/>
      <c r="TI27" s="188"/>
      <c r="TJ27" s="188"/>
      <c r="TK27" s="188"/>
      <c r="TL27" s="188"/>
      <c r="TM27" s="188"/>
      <c r="TN27" s="188"/>
      <c r="TO27" s="188"/>
      <c r="TP27" s="188"/>
      <c r="TQ27" s="188"/>
      <c r="TR27" s="188"/>
      <c r="TS27" s="188"/>
      <c r="TT27" s="188"/>
      <c r="TU27" s="188"/>
      <c r="TV27" s="188"/>
      <c r="TW27" s="188"/>
      <c r="TX27" s="188"/>
      <c r="TY27" s="188"/>
      <c r="TZ27" s="188"/>
      <c r="UA27" s="188"/>
      <c r="UB27" s="188"/>
      <c r="UC27" s="188"/>
      <c r="UD27" s="188"/>
      <c r="UE27" s="188"/>
      <c r="UF27" s="188"/>
      <c r="UG27" s="188"/>
      <c r="UH27" s="188"/>
      <c r="UI27" s="188"/>
      <c r="UJ27" s="188"/>
      <c r="UK27" s="188"/>
      <c r="UL27" s="188"/>
      <c r="UM27" s="188"/>
      <c r="UN27" s="188"/>
      <c r="UO27" s="188"/>
      <c r="UP27" s="188"/>
      <c r="UQ27" s="188"/>
      <c r="UR27" s="188"/>
      <c r="US27" s="188"/>
      <c r="UT27" s="188"/>
      <c r="UU27" s="188"/>
      <c r="UV27" s="188"/>
      <c r="UW27" s="188"/>
      <c r="UX27" s="188"/>
      <c r="UY27" s="188"/>
      <c r="UZ27" s="188"/>
      <c r="VA27" s="188"/>
      <c r="VB27" s="187"/>
      <c r="VC27" s="187"/>
      <c r="VD27" s="187"/>
      <c r="VE27" s="187"/>
      <c r="VF27" s="187"/>
      <c r="VG27" s="187"/>
      <c r="VH27" s="187"/>
      <c r="VI27" s="187"/>
      <c r="VJ27" s="187"/>
      <c r="VK27" s="187"/>
      <c r="VL27" s="187"/>
      <c r="VM27" s="187"/>
      <c r="VN27" s="187"/>
      <c r="VO27" s="187"/>
      <c r="VP27" s="187"/>
      <c r="VQ27" s="187"/>
      <c r="VR27" s="187"/>
      <c r="VS27" s="187"/>
      <c r="VT27" s="187"/>
      <c r="VU27" s="187"/>
      <c r="VV27" s="187"/>
      <c r="VW27" s="187"/>
      <c r="VX27" s="187"/>
      <c r="VY27" s="187"/>
      <c r="VZ27" s="187"/>
      <c r="WA27" s="187"/>
      <c r="WB27" s="187"/>
      <c r="WC27" s="187"/>
      <c r="WD27" s="187"/>
      <c r="WE27" s="187"/>
      <c r="WF27" s="187"/>
      <c r="WG27" s="187"/>
      <c r="WH27" s="187"/>
      <c r="WI27" s="187"/>
      <c r="WJ27" s="187"/>
      <c r="WK27" s="187"/>
      <c r="WL27" s="187"/>
      <c r="WM27" s="187"/>
      <c r="WN27" s="187"/>
      <c r="WO27" s="187"/>
      <c r="WP27" s="187"/>
      <c r="WQ27" s="187"/>
      <c r="WR27" s="187"/>
      <c r="WS27" s="187"/>
      <c r="WT27" s="187"/>
      <c r="WU27" s="187"/>
      <c r="WV27" s="187"/>
      <c r="WW27" s="187"/>
      <c r="WX27" s="187"/>
      <c r="WY27" s="187"/>
      <c r="WZ27" s="187"/>
      <c r="XA27" s="187"/>
      <c r="XB27" s="187"/>
      <c r="XC27" s="187"/>
      <c r="XD27" s="187"/>
      <c r="XE27" s="187"/>
      <c r="XF27" s="187"/>
      <c r="XG27" s="187"/>
      <c r="XH27" s="187"/>
      <c r="XI27" s="187"/>
      <c r="XJ27" s="187"/>
      <c r="XK27" s="187"/>
      <c r="XL27" s="187"/>
      <c r="XM27" s="187"/>
      <c r="XN27" s="187"/>
      <c r="XO27" s="187"/>
      <c r="XP27" s="187"/>
      <c r="XQ27" s="187"/>
      <c r="XR27" s="187"/>
      <c r="XS27" s="187"/>
      <c r="XT27" s="187"/>
      <c r="XU27" s="187"/>
      <c r="XV27" s="187"/>
      <c r="XW27" s="187"/>
      <c r="XX27" s="187"/>
      <c r="XY27" s="187"/>
      <c r="XZ27" s="187"/>
      <c r="YA27" s="187"/>
      <c r="YB27" s="187"/>
      <c r="YC27" s="187"/>
      <c r="YD27" s="187"/>
      <c r="YE27" s="187"/>
      <c r="YF27" s="187"/>
      <c r="YG27" s="187"/>
      <c r="YH27" s="187"/>
      <c r="YI27" s="187"/>
      <c r="YJ27" s="187"/>
      <c r="YK27" s="187"/>
      <c r="YL27" s="187"/>
      <c r="YM27" s="187"/>
      <c r="YN27" s="187"/>
      <c r="YO27" s="187"/>
      <c r="YP27" s="187"/>
      <c r="YQ27" s="187"/>
      <c r="YR27" s="187"/>
      <c r="YS27" s="187"/>
      <c r="YT27" s="187"/>
      <c r="YU27" s="187"/>
      <c r="YV27" s="187"/>
      <c r="YW27" s="187"/>
      <c r="YX27" s="187"/>
      <c r="YY27" s="187"/>
      <c r="YZ27" s="187"/>
      <c r="ZA27" s="187"/>
      <c r="ZB27" s="187"/>
      <c r="ZC27" s="187"/>
      <c r="ZD27" s="187"/>
      <c r="ZE27" s="187"/>
      <c r="ZF27" s="187"/>
      <c r="ZG27" s="187"/>
      <c r="ZH27" s="187"/>
      <c r="ZI27" s="187"/>
      <c r="ZJ27" s="187"/>
      <c r="ZK27" s="187"/>
      <c r="ZL27" s="187"/>
      <c r="ZM27" s="187"/>
      <c r="ZN27" s="187"/>
      <c r="ZO27" s="187"/>
      <c r="ZP27" s="187"/>
      <c r="ZQ27" s="187"/>
      <c r="ZR27" s="187"/>
      <c r="ZS27" s="187"/>
      <c r="ZT27" s="187"/>
      <c r="ZU27" s="187"/>
      <c r="ZV27" s="187"/>
      <c r="ZW27" s="187"/>
      <c r="ZX27" s="187"/>
      <c r="ZY27" s="187"/>
      <c r="ZZ27" s="187"/>
      <c r="AAA27" s="187"/>
      <c r="AAB27" s="187"/>
      <c r="AAC27" s="187"/>
      <c r="AAD27" s="187"/>
      <c r="AAE27" s="187"/>
      <c r="AAF27" s="187"/>
      <c r="AAG27" s="187"/>
      <c r="AAH27" s="187"/>
      <c r="AAI27" s="187"/>
      <c r="AAJ27" s="187"/>
      <c r="AAK27" s="187"/>
      <c r="AAL27" s="187"/>
      <c r="AAM27" s="187"/>
      <c r="AAN27" s="187"/>
      <c r="AAO27" s="187"/>
      <c r="AAP27" s="187"/>
      <c r="AAQ27" s="187"/>
      <c r="AAR27" s="187"/>
      <c r="AAS27" s="187"/>
      <c r="AAT27" s="187"/>
      <c r="AAU27" s="187"/>
      <c r="AAV27" s="187"/>
      <c r="AAW27" s="187"/>
      <c r="AAX27" s="187"/>
      <c r="AAY27" s="187"/>
      <c r="AAZ27" s="187"/>
      <c r="ABA27" s="187"/>
      <c r="ABB27" s="187"/>
      <c r="ABC27" s="187"/>
      <c r="ABD27" s="187"/>
      <c r="ABE27" s="187"/>
      <c r="ABF27" s="187"/>
      <c r="ABG27" s="187"/>
      <c r="ABH27" s="187"/>
      <c r="ABI27" s="187"/>
      <c r="ABJ27" s="187"/>
      <c r="ABK27" s="187"/>
      <c r="ABL27" s="187"/>
      <c r="ABM27" s="187"/>
      <c r="ABN27" s="187"/>
      <c r="ABO27" s="187"/>
      <c r="ABP27" s="187"/>
      <c r="ABQ27" s="187"/>
      <c r="ABR27" s="187"/>
      <c r="ABS27" s="187"/>
      <c r="ABT27" s="187"/>
      <c r="ABU27" s="187"/>
      <c r="ABV27" s="187"/>
      <c r="ABW27" s="187"/>
      <c r="ABX27" s="187"/>
      <c r="ABY27" s="187"/>
      <c r="ABZ27" s="187"/>
      <c r="ACA27" s="187"/>
      <c r="ACB27" s="187"/>
      <c r="ACC27" s="187"/>
      <c r="ACD27" s="187"/>
      <c r="ACE27" s="187"/>
      <c r="ACF27" s="187"/>
      <c r="ACG27" s="187"/>
      <c r="ACH27" s="187"/>
      <c r="ACI27" s="187"/>
      <c r="ACJ27" s="187"/>
      <c r="ACK27" s="187"/>
      <c r="ACL27" s="187"/>
      <c r="ACM27" s="187"/>
      <c r="ACN27" s="187"/>
      <c r="ACO27" s="187"/>
      <c r="ACP27" s="187"/>
      <c r="ACQ27" s="187"/>
      <c r="ACR27" s="187"/>
      <c r="ACS27" s="187"/>
      <c r="ACT27" s="187"/>
      <c r="ACU27" s="187"/>
      <c r="ACV27" s="187"/>
      <c r="ACW27" s="187"/>
      <c r="ACX27" s="187"/>
      <c r="ACY27" s="187"/>
      <c r="ACZ27" s="187"/>
      <c r="ADA27" s="187"/>
      <c r="ADB27" s="187"/>
      <c r="ADC27" s="187"/>
      <c r="ADD27" s="187"/>
      <c r="ADE27" s="187"/>
      <c r="ADF27" s="187"/>
      <c r="ADG27" s="187"/>
      <c r="ADH27" s="187"/>
      <c r="ADI27" s="187"/>
      <c r="ADJ27" s="187"/>
      <c r="ADK27" s="187"/>
      <c r="ADL27" s="187"/>
      <c r="ADM27" s="187"/>
      <c r="ADN27" s="187"/>
      <c r="ADO27" s="187"/>
      <c r="ADP27" s="187"/>
      <c r="ADQ27" s="187"/>
      <c r="ADR27" s="187"/>
      <c r="ADS27" s="187"/>
      <c r="ADT27" s="187"/>
      <c r="ADU27" s="187"/>
      <c r="ADV27" s="187"/>
      <c r="ADW27" s="187"/>
      <c r="ADX27" s="187"/>
      <c r="ADY27" s="187"/>
      <c r="ADZ27" s="187"/>
      <c r="AEA27" s="187"/>
      <c r="AEB27" s="187"/>
      <c r="AEC27" s="187"/>
      <c r="AED27" s="187"/>
      <c r="AEE27" s="187"/>
      <c r="AEF27" s="187"/>
      <c r="AEG27" s="187"/>
      <c r="AEH27" s="187"/>
      <c r="AEI27" s="187"/>
      <c r="AEJ27" s="187"/>
      <c r="AEK27" s="187"/>
      <c r="AEL27" s="187"/>
      <c r="AEM27" s="187"/>
      <c r="AEN27" s="187"/>
      <c r="AEO27" s="187"/>
      <c r="AEP27" s="187"/>
      <c r="AEQ27" s="187"/>
      <c r="AER27" s="187"/>
      <c r="AES27" s="187"/>
      <c r="AET27" s="187"/>
      <c r="AEU27" s="187"/>
      <c r="AEV27" s="187"/>
      <c r="AEW27" s="187"/>
      <c r="AEX27" s="187"/>
      <c r="AEY27" s="187"/>
      <c r="AEZ27" s="187"/>
      <c r="AFA27" s="187"/>
      <c r="AFB27" s="187"/>
      <c r="AFC27" s="187"/>
      <c r="AFD27" s="187"/>
      <c r="AFE27" s="187"/>
      <c r="AFF27" s="187"/>
      <c r="AFG27" s="187"/>
      <c r="AFH27" s="187"/>
      <c r="AFI27" s="187"/>
      <c r="AFJ27" s="187"/>
      <c r="AFK27" s="187"/>
      <c r="AFL27" s="187"/>
      <c r="AFM27" s="187"/>
      <c r="AFN27" s="187"/>
      <c r="AFO27" s="187"/>
      <c r="AFP27" s="187"/>
      <c r="AFQ27" s="187"/>
      <c r="AFR27" s="187"/>
      <c r="AFS27" s="187"/>
      <c r="AFT27" s="187"/>
      <c r="AFU27" s="187"/>
      <c r="AFV27" s="187"/>
      <c r="AFW27" s="187"/>
      <c r="AFX27" s="187"/>
      <c r="AFY27" s="187"/>
      <c r="AFZ27" s="187"/>
      <c r="AGA27" s="187"/>
      <c r="AGB27" s="187"/>
      <c r="AGC27" s="187"/>
      <c r="AGD27" s="187"/>
      <c r="AGE27" s="187"/>
      <c r="AGF27" s="187"/>
      <c r="AGG27" s="187"/>
      <c r="AGH27" s="187"/>
      <c r="AGI27" s="187"/>
      <c r="AGJ27" s="187"/>
      <c r="AGK27" s="187"/>
      <c r="AGL27" s="187"/>
      <c r="AGM27" s="187"/>
      <c r="AGN27" s="187"/>
      <c r="AGO27" s="187"/>
      <c r="AGP27" s="187"/>
      <c r="AGQ27" s="187"/>
      <c r="AGR27" s="187"/>
      <c r="AGS27" s="187"/>
      <c r="AGT27" s="187"/>
      <c r="AGU27" s="187"/>
      <c r="AGV27" s="187"/>
      <c r="AGW27" s="187"/>
      <c r="AGX27" s="187"/>
      <c r="AGY27" s="187"/>
      <c r="AGZ27" s="187"/>
      <c r="AHA27" s="187"/>
      <c r="AHB27" s="187"/>
      <c r="AHC27" s="187"/>
      <c r="AHD27" s="187"/>
      <c r="AHE27" s="187"/>
      <c r="AHF27" s="187"/>
      <c r="AHG27" s="187"/>
      <c r="AHH27" s="187"/>
      <c r="AHI27" s="187"/>
      <c r="AHJ27" s="187"/>
      <c r="AHK27" s="187"/>
      <c r="AHL27" s="187"/>
      <c r="AHM27" s="187"/>
      <c r="AHN27" s="187"/>
      <c r="AHO27" s="187"/>
      <c r="AHP27" s="187"/>
      <c r="AHQ27" s="187"/>
      <c r="AHR27" s="187"/>
      <c r="AHS27" s="187"/>
      <c r="AHT27" s="187"/>
      <c r="AHU27" s="187"/>
      <c r="AHV27" s="187"/>
      <c r="AHW27" s="187"/>
      <c r="AHX27" s="187"/>
      <c r="AHY27" s="187"/>
      <c r="AHZ27" s="187"/>
      <c r="AIA27" s="187"/>
      <c r="AIB27" s="187"/>
      <c r="AIC27" s="187"/>
      <c r="AID27" s="187"/>
      <c r="AIE27" s="187"/>
      <c r="AIF27" s="187"/>
      <c r="AIG27" s="187"/>
      <c r="AIH27" s="187"/>
      <c r="AII27" s="187"/>
      <c r="AIJ27" s="187"/>
      <c r="AIK27" s="187"/>
      <c r="AIL27" s="187"/>
      <c r="AIM27" s="187"/>
      <c r="AIN27" s="187"/>
      <c r="AIO27" s="187"/>
      <c r="AIP27" s="187"/>
      <c r="AIQ27" s="187"/>
      <c r="AIR27" s="187"/>
      <c r="AIS27" s="187"/>
      <c r="AIT27" s="187"/>
      <c r="AIU27" s="187"/>
      <c r="AIV27" s="187"/>
      <c r="AIW27" s="187"/>
      <c r="AIX27" s="187"/>
      <c r="AIY27" s="187"/>
      <c r="AIZ27" s="187"/>
      <c r="AJA27" s="187"/>
      <c r="AJB27" s="187"/>
      <c r="AJC27" s="187"/>
      <c r="AJD27" s="187"/>
      <c r="AJE27" s="187"/>
      <c r="AJF27" s="187"/>
      <c r="AJG27" s="187"/>
      <c r="AJH27" s="187"/>
      <c r="AJI27" s="187"/>
      <c r="AJJ27" s="187"/>
      <c r="AJK27" s="187"/>
      <c r="AJL27" s="187"/>
      <c r="AJM27" s="187"/>
      <c r="AJN27" s="187"/>
      <c r="AJO27" s="187"/>
      <c r="AJP27" s="187"/>
      <c r="AJQ27" s="187"/>
      <c r="AJR27" s="187"/>
      <c r="AJS27" s="187"/>
      <c r="AJT27" s="187"/>
      <c r="AJU27" s="187"/>
      <c r="AJV27" s="187"/>
      <c r="AJW27" s="187"/>
      <c r="AJX27" s="187"/>
      <c r="AJY27" s="187"/>
      <c r="AJZ27" s="187"/>
      <c r="AKA27" s="187"/>
      <c r="AKB27" s="187"/>
      <c r="AKC27" s="187"/>
      <c r="AKD27" s="187"/>
      <c r="AKE27" s="187"/>
      <c r="AKF27" s="187"/>
      <c r="AKG27" s="187"/>
      <c r="AKH27" s="187"/>
      <c r="AKI27" s="187"/>
      <c r="AKJ27" s="187"/>
      <c r="AKK27" s="187"/>
      <c r="AKL27" s="187"/>
      <c r="AKM27" s="187"/>
      <c r="AKN27" s="187"/>
      <c r="AKO27" s="187"/>
      <c r="AKP27" s="187"/>
      <c r="AKQ27" s="187"/>
      <c r="AKR27" s="187"/>
      <c r="AKS27" s="187"/>
      <c r="AKT27" s="187"/>
      <c r="AKU27" s="187"/>
      <c r="AKV27" s="187"/>
      <c r="AKW27" s="187"/>
      <c r="AKX27" s="187"/>
      <c r="AKY27" s="187"/>
      <c r="AKZ27" s="187"/>
      <c r="ALA27" s="187"/>
      <c r="ALB27" s="187"/>
      <c r="ALC27" s="187"/>
      <c r="ALD27" s="187"/>
      <c r="ALE27" s="187"/>
      <c r="ALF27" s="187"/>
      <c r="ALG27" s="187"/>
      <c r="ALH27" s="187"/>
      <c r="ALI27" s="187"/>
      <c r="ALJ27" s="187"/>
      <c r="ALK27" s="187"/>
      <c r="ALL27" s="187"/>
      <c r="ALM27" s="187"/>
      <c r="ALN27" s="187"/>
      <c r="ALO27" s="187"/>
      <c r="ALP27" s="187"/>
      <c r="ALQ27" s="187"/>
      <c r="ALR27" s="187"/>
      <c r="ALS27" s="187"/>
      <c r="ALT27" s="187"/>
      <c r="ALU27" s="187"/>
      <c r="ALV27" s="187"/>
      <c r="ALW27" s="187"/>
      <c r="ALX27" s="187"/>
      <c r="ALY27" s="187"/>
      <c r="ALZ27" s="187"/>
      <c r="AMA27" s="187"/>
      <c r="AMB27" s="187"/>
      <c r="AMC27" s="187"/>
      <c r="AMD27" s="187"/>
      <c r="AME27" s="187"/>
      <c r="AMF27" s="187"/>
      <c r="AMG27" s="187"/>
      <c r="AMH27" s="187"/>
      <c r="AMI27" s="187"/>
      <c r="AMJ27" s="187"/>
      <c r="AMK27" s="187"/>
      <c r="AML27" s="187"/>
      <c r="AMM27" s="187"/>
      <c r="AMN27" s="187"/>
      <c r="AMO27" s="187"/>
      <c r="AMP27" s="187"/>
      <c r="AMQ27" s="187"/>
      <c r="AMR27" s="187"/>
      <c r="AMS27" s="187"/>
      <c r="AMT27" s="187"/>
      <c r="AMU27" s="187"/>
      <c r="AMV27" s="187"/>
      <c r="AMW27" s="187"/>
      <c r="AMX27" s="187"/>
      <c r="AMY27" s="187"/>
      <c r="AMZ27" s="187"/>
      <c r="ANA27" s="187"/>
      <c r="ANB27" s="187"/>
      <c r="ANC27" s="187"/>
      <c r="AND27" s="187"/>
      <c r="ANE27" s="187"/>
      <c r="ANF27" s="187"/>
      <c r="ANG27" s="187"/>
      <c r="ANH27" s="187"/>
      <c r="ANI27" s="187"/>
      <c r="ANJ27" s="187"/>
      <c r="ANK27" s="187"/>
      <c r="ANL27" s="187"/>
      <c r="ANM27" s="187"/>
      <c r="ANN27" s="187"/>
      <c r="ANO27" s="187"/>
      <c r="ANP27" s="187"/>
      <c r="ANQ27" s="187"/>
      <c r="ANR27" s="187"/>
      <c r="ANS27" s="187"/>
      <c r="ANT27" s="187"/>
      <c r="ANU27" s="187"/>
      <c r="ANV27" s="187"/>
      <c r="ANW27" s="187"/>
      <c r="ANX27" s="187"/>
      <c r="ANY27" s="187"/>
      <c r="ANZ27" s="187"/>
      <c r="AOA27" s="187"/>
      <c r="AOB27" s="187"/>
      <c r="AOC27" s="187"/>
      <c r="AOD27" s="187"/>
      <c r="AOE27" s="187"/>
      <c r="AOF27" s="187"/>
      <c r="AOG27" s="187"/>
      <c r="AOH27" s="187"/>
      <c r="AOI27" s="187"/>
      <c r="AOJ27" s="187"/>
      <c r="AOK27" s="187"/>
      <c r="AOL27" s="187"/>
      <c r="AOM27" s="187"/>
      <c r="AON27" s="187"/>
      <c r="AOO27" s="187"/>
      <c r="AOP27" s="187"/>
      <c r="AOQ27" s="187"/>
      <c r="AOR27" s="187"/>
      <c r="AOS27" s="187"/>
      <c r="AOT27" s="187"/>
      <c r="AOU27" s="187"/>
      <c r="AOV27" s="187"/>
      <c r="AOW27" s="187"/>
      <c r="AOX27" s="187"/>
      <c r="AOY27" s="187"/>
      <c r="AOZ27" s="187"/>
      <c r="APA27" s="187"/>
      <c r="APB27" s="187"/>
      <c r="APC27" s="187"/>
      <c r="APD27" s="187"/>
      <c r="APE27" s="187"/>
      <c r="APF27" s="187"/>
      <c r="APG27" s="187"/>
      <c r="APH27" s="187"/>
      <c r="API27" s="187"/>
      <c r="APJ27" s="187"/>
      <c r="APK27" s="187"/>
      <c r="APL27" s="187"/>
      <c r="APM27" s="187"/>
      <c r="APN27" s="187"/>
      <c r="APO27" s="187"/>
      <c r="APP27" s="187"/>
      <c r="APQ27" s="187"/>
      <c r="APR27" s="187"/>
      <c r="APS27" s="187"/>
      <c r="APT27" s="187"/>
      <c r="APU27" s="187"/>
      <c r="APV27" s="187"/>
      <c r="APW27" s="187"/>
      <c r="APX27" s="187"/>
      <c r="APY27" s="187"/>
      <c r="APZ27" s="187"/>
      <c r="AQA27" s="187"/>
      <c r="AQB27" s="187"/>
      <c r="AQC27" s="187"/>
      <c r="AQD27" s="187"/>
      <c r="AQE27" s="187"/>
      <c r="AQF27" s="187"/>
      <c r="AQG27" s="187"/>
      <c r="AQH27" s="187"/>
      <c r="AQI27" s="187"/>
      <c r="AQJ27" s="187"/>
      <c r="AQK27" s="187"/>
      <c r="AQL27" s="187"/>
      <c r="AQM27" s="187"/>
      <c r="AQN27" s="187"/>
      <c r="AQO27" s="187"/>
      <c r="AQP27" s="187"/>
      <c r="AQQ27" s="187"/>
      <c r="AQR27" s="187"/>
      <c r="AQS27" s="187"/>
      <c r="AQT27" s="187"/>
      <c r="AQU27" s="187"/>
      <c r="AQV27" s="187"/>
      <c r="AQW27" s="187"/>
      <c r="AQX27" s="187"/>
      <c r="AQY27" s="187"/>
      <c r="AQZ27" s="187"/>
      <c r="ARA27" s="187"/>
      <c r="ARB27" s="187"/>
      <c r="ARC27" s="187"/>
      <c r="ARD27" s="187"/>
      <c r="ARE27" s="187"/>
      <c r="ARF27" s="187"/>
      <c r="ARG27" s="187"/>
      <c r="ARH27" s="187"/>
      <c r="ARI27" s="187"/>
      <c r="ARJ27" s="187"/>
      <c r="ARK27" s="187"/>
      <c r="ARL27" s="187"/>
      <c r="ARM27" s="187"/>
      <c r="ARN27" s="187"/>
      <c r="ARO27" s="187"/>
      <c r="ARP27" s="187"/>
      <c r="ARQ27" s="187"/>
      <c r="ARR27" s="187"/>
      <c r="ARS27" s="187"/>
      <c r="ART27" s="187"/>
      <c r="ARU27" s="187"/>
      <c r="ARV27" s="187"/>
      <c r="ARW27" s="187"/>
      <c r="ARX27" s="187"/>
      <c r="ARY27" s="187"/>
      <c r="ARZ27" s="187"/>
      <c r="ASA27" s="187"/>
      <c r="ASB27" s="187"/>
      <c r="ASC27" s="187"/>
      <c r="ASD27" s="187"/>
      <c r="ASE27" s="187"/>
      <c r="ASF27" s="187"/>
      <c r="ASG27" s="187"/>
      <c r="ASH27" s="187"/>
      <c r="ASI27" s="187"/>
      <c r="ASJ27" s="187"/>
      <c r="ASK27" s="187"/>
      <c r="ASL27" s="187"/>
      <c r="ASM27" s="187"/>
      <c r="ASN27" s="187"/>
      <c r="ASO27" s="187"/>
      <c r="ASP27" s="187"/>
      <c r="ASQ27" s="187"/>
      <c r="ASR27" s="187"/>
      <c r="ASS27" s="187"/>
      <c r="AST27" s="187"/>
      <c r="ASU27" s="187"/>
      <c r="ASV27" s="187"/>
      <c r="ASW27" s="187"/>
      <c r="ASX27" s="187"/>
      <c r="ASY27" s="187"/>
      <c r="ASZ27" s="187"/>
      <c r="ATA27" s="187"/>
      <c r="ATB27" s="187"/>
      <c r="ATC27" s="187"/>
      <c r="ATD27" s="187"/>
      <c r="ATE27" s="187"/>
      <c r="ATF27" s="187"/>
      <c r="ATG27" s="187"/>
      <c r="ATH27" s="187"/>
      <c r="ATI27" s="187"/>
      <c r="ATJ27" s="187"/>
      <c r="ATK27" s="187"/>
      <c r="ATL27" s="187"/>
      <c r="ATM27" s="187"/>
      <c r="ATN27" s="187"/>
      <c r="ATO27" s="187"/>
      <c r="ATP27" s="187"/>
      <c r="ATQ27" s="187"/>
      <c r="ATR27" s="187"/>
      <c r="ATS27" s="187"/>
      <c r="ATT27" s="187"/>
      <c r="ATU27" s="187"/>
      <c r="ATV27" s="187"/>
      <c r="ATW27" s="187"/>
      <c r="ATX27" s="187"/>
      <c r="ATY27" s="187"/>
      <c r="ATZ27" s="187"/>
      <c r="AUA27" s="187"/>
      <c r="AUB27" s="187"/>
      <c r="AUC27" s="187"/>
      <c r="AUD27" s="187"/>
      <c r="AUE27" s="187"/>
      <c r="AUF27" s="187"/>
      <c r="AUG27" s="187"/>
      <c r="AUH27" s="187"/>
      <c r="AUI27" s="187"/>
      <c r="AUJ27" s="187"/>
      <c r="AUK27" s="187"/>
      <c r="AUL27" s="187"/>
      <c r="AUM27" s="187"/>
      <c r="AUN27" s="187"/>
      <c r="AUO27" s="187"/>
      <c r="AUP27" s="187"/>
      <c r="AUQ27" s="187"/>
      <c r="AUR27" s="187"/>
      <c r="AUS27" s="187"/>
      <c r="AUT27" s="187"/>
      <c r="AUU27" s="187"/>
      <c r="AUV27" s="187"/>
      <c r="AUW27" s="187"/>
      <c r="AUX27" s="187"/>
      <c r="AUY27" s="187"/>
      <c r="AUZ27" s="187"/>
      <c r="AVA27" s="187"/>
      <c r="AVB27" s="187"/>
      <c r="AVC27" s="187"/>
      <c r="AVD27" s="187"/>
      <c r="AVE27" s="187"/>
      <c r="AVF27" s="187"/>
      <c r="AVG27" s="187"/>
      <c r="AVH27" s="187"/>
      <c r="AVI27" s="187"/>
      <c r="AVJ27" s="187"/>
      <c r="AVK27" s="187"/>
      <c r="AVL27" s="187"/>
      <c r="AVM27" s="187"/>
      <c r="AVN27" s="187"/>
      <c r="AVO27" s="187"/>
      <c r="AVP27" s="187"/>
      <c r="AVQ27" s="187"/>
      <c r="AVR27" s="187"/>
      <c r="AVS27" s="187"/>
      <c r="AVT27" s="187"/>
      <c r="AVU27" s="187"/>
      <c r="AVV27" s="187"/>
      <c r="AVW27" s="187"/>
      <c r="AVX27" s="187"/>
      <c r="AVY27" s="187"/>
      <c r="AVZ27" s="187"/>
      <c r="AWA27" s="187"/>
      <c r="AWB27" s="187"/>
      <c r="AWC27" s="187"/>
      <c r="AWD27" s="187"/>
      <c r="AWE27" s="187"/>
      <c r="AWF27" s="187"/>
      <c r="AWG27" s="187"/>
      <c r="AWH27" s="187"/>
      <c r="AWI27" s="187"/>
      <c r="AWJ27" s="187"/>
      <c r="AWK27" s="187"/>
      <c r="AWL27" s="187"/>
      <c r="AWM27" s="187"/>
      <c r="AWN27" s="187"/>
      <c r="AWO27" s="187"/>
      <c r="AWP27" s="187"/>
      <c r="AWQ27" s="187"/>
      <c r="AWR27" s="187"/>
      <c r="AWS27" s="187"/>
      <c r="AWT27" s="187"/>
      <c r="AWU27" s="187"/>
      <c r="AWV27" s="187"/>
      <c r="AWW27" s="187"/>
      <c r="AWX27" s="187"/>
      <c r="AWY27" s="187"/>
      <c r="AWZ27" s="187"/>
      <c r="AXA27" s="187"/>
      <c r="AXB27" s="187"/>
      <c r="AXC27" s="187"/>
      <c r="AXD27" s="187"/>
      <c r="AXE27" s="187"/>
      <c r="AXF27" s="187"/>
      <c r="AXG27" s="187"/>
      <c r="AXH27" s="187"/>
      <c r="AXI27" s="187"/>
      <c r="AXJ27" s="187"/>
      <c r="AXK27" s="187"/>
      <c r="AXL27" s="187"/>
      <c r="AXM27" s="187"/>
      <c r="AXN27" s="187"/>
      <c r="AXO27" s="187"/>
      <c r="AXP27" s="187"/>
      <c r="AXQ27" s="187"/>
      <c r="AXR27" s="187"/>
      <c r="AXS27" s="187"/>
      <c r="AXT27" s="187"/>
      <c r="AXU27" s="187"/>
      <c r="AXV27" s="187"/>
      <c r="AXW27" s="187"/>
      <c r="AXX27" s="187"/>
      <c r="AXY27" s="187"/>
      <c r="AXZ27" s="187"/>
      <c r="AYA27" s="187"/>
      <c r="AYB27" s="187"/>
      <c r="AYC27" s="187"/>
      <c r="AYD27" s="187"/>
      <c r="AYE27" s="187"/>
      <c r="AYF27" s="187"/>
      <c r="AYG27" s="187"/>
      <c r="AYH27" s="187"/>
      <c r="AYI27" s="187"/>
      <c r="AYJ27" s="187"/>
      <c r="AYK27" s="187"/>
      <c r="AYL27" s="187"/>
      <c r="AYM27" s="187"/>
      <c r="AYN27" s="187"/>
      <c r="AYO27" s="187"/>
      <c r="AYP27" s="187"/>
      <c r="AYQ27" s="187"/>
      <c r="AYR27" s="187"/>
      <c r="AYS27" s="187"/>
      <c r="AYT27" s="187"/>
      <c r="AYU27" s="187"/>
      <c r="AYV27" s="187"/>
      <c r="AYW27" s="187"/>
      <c r="AYX27" s="187"/>
      <c r="AYY27" s="187"/>
      <c r="AYZ27" s="187"/>
      <c r="AZA27" s="187"/>
      <c r="AZB27" s="187"/>
      <c r="AZC27" s="187"/>
      <c r="AZD27" s="187"/>
      <c r="AZE27" s="187"/>
      <c r="AZF27" s="187"/>
      <c r="AZG27" s="187"/>
      <c r="AZH27" s="187"/>
      <c r="AZI27" s="187"/>
      <c r="AZJ27" s="187"/>
      <c r="AZK27" s="187"/>
      <c r="AZL27" s="187"/>
      <c r="AZM27" s="187"/>
      <c r="AZN27" s="187"/>
      <c r="AZO27" s="187"/>
      <c r="AZP27" s="187"/>
      <c r="AZQ27" s="187"/>
      <c r="AZR27" s="187"/>
      <c r="AZS27" s="187"/>
      <c r="AZT27" s="187"/>
      <c r="AZU27" s="187"/>
      <c r="AZV27" s="187"/>
      <c r="AZW27" s="187"/>
      <c r="AZX27" s="187"/>
      <c r="AZY27" s="187"/>
      <c r="AZZ27" s="187"/>
      <c r="BAA27" s="187"/>
      <c r="BAB27" s="187"/>
      <c r="BAC27" s="187"/>
      <c r="BAD27" s="187"/>
      <c r="BAE27" s="187"/>
      <c r="BAF27" s="187"/>
      <c r="BAG27" s="187"/>
      <c r="BAH27" s="187"/>
      <c r="BAI27" s="187"/>
      <c r="BAJ27" s="187"/>
      <c r="BAK27" s="187"/>
      <c r="BAL27" s="187"/>
      <c r="BAM27" s="187"/>
      <c r="BAN27" s="187"/>
      <c r="BAO27" s="187"/>
      <c r="BAP27" s="187"/>
      <c r="BAQ27" s="187"/>
      <c r="BAR27" s="187"/>
      <c r="BAS27" s="187"/>
      <c r="BAT27" s="187"/>
      <c r="BAU27" s="187"/>
      <c r="BAV27" s="187"/>
      <c r="BAW27" s="187"/>
      <c r="BAX27" s="187"/>
      <c r="BAY27" s="187"/>
      <c r="BAZ27" s="187"/>
      <c r="BBA27" s="187"/>
      <c r="BBB27" s="187"/>
      <c r="BBC27" s="187"/>
      <c r="BBD27" s="187"/>
      <c r="BBE27" s="187"/>
      <c r="BBF27" s="187"/>
      <c r="BBG27" s="187"/>
      <c r="BBH27" s="187"/>
      <c r="BBI27" s="187"/>
      <c r="BBJ27" s="187"/>
      <c r="BBK27" s="187"/>
      <c r="BBL27" s="187"/>
      <c r="BBM27" s="187"/>
      <c r="BBN27" s="187"/>
      <c r="BBO27" s="187"/>
      <c r="BBP27" s="187"/>
      <c r="BBQ27" s="187"/>
      <c r="BBR27" s="187"/>
      <c r="BBS27" s="187"/>
      <c r="BBT27" s="187"/>
      <c r="BBU27" s="187"/>
      <c r="BBV27" s="187"/>
      <c r="BBW27" s="187"/>
      <c r="BBX27" s="187"/>
      <c r="BBY27" s="187"/>
      <c r="BBZ27" s="187"/>
      <c r="BCA27" s="187"/>
      <c r="BCB27" s="187"/>
      <c r="BCC27" s="187"/>
      <c r="BCD27" s="187"/>
      <c r="BCE27" s="187"/>
      <c r="BCF27" s="187"/>
      <c r="BCG27" s="187"/>
      <c r="BCH27" s="187"/>
      <c r="BCI27" s="187"/>
      <c r="BCJ27" s="187"/>
      <c r="BCK27" s="187"/>
      <c r="BCL27" s="187"/>
      <c r="BCM27" s="187"/>
      <c r="BCN27" s="187"/>
      <c r="BCO27" s="187"/>
      <c r="BCP27" s="187"/>
      <c r="BCQ27" s="187"/>
      <c r="BCR27" s="187"/>
      <c r="BCS27" s="187"/>
      <c r="BCT27" s="187"/>
      <c r="BCU27" s="187"/>
      <c r="BCV27" s="187"/>
      <c r="BCW27" s="187"/>
      <c r="BCX27" s="187"/>
      <c r="BCY27" s="187"/>
      <c r="BCZ27" s="187"/>
      <c r="BDA27" s="187"/>
      <c r="BDB27" s="187"/>
      <c r="BDC27" s="187"/>
      <c r="BDD27" s="187"/>
      <c r="BDE27" s="187"/>
      <c r="BDF27" s="187"/>
      <c r="BDG27" s="187"/>
      <c r="BDH27" s="187"/>
      <c r="BDI27" s="187"/>
      <c r="BDJ27" s="187"/>
      <c r="BDK27" s="187"/>
      <c r="BDL27" s="187"/>
      <c r="BDM27" s="187"/>
      <c r="BDN27" s="187"/>
      <c r="BDO27" s="187"/>
      <c r="BDP27" s="187"/>
      <c r="BDQ27" s="187"/>
      <c r="BDR27" s="187"/>
      <c r="BDS27" s="187"/>
      <c r="BDT27" s="187"/>
      <c r="BDU27" s="187"/>
      <c r="BDV27" s="187"/>
      <c r="BDW27" s="187"/>
      <c r="BDX27" s="187"/>
      <c r="BDY27" s="187"/>
      <c r="BDZ27" s="187"/>
      <c r="BEA27" s="187"/>
      <c r="BEB27" s="187"/>
      <c r="BEC27" s="187"/>
      <c r="BED27" s="187"/>
      <c r="BEE27" s="187"/>
      <c r="BEF27" s="187"/>
      <c r="BEG27" s="187"/>
      <c r="BEH27" s="187"/>
      <c r="BEI27" s="187"/>
      <c r="BEJ27" s="187"/>
      <c r="BEK27" s="187"/>
      <c r="BEL27" s="187"/>
      <c r="BEM27" s="187"/>
      <c r="BEN27" s="187"/>
      <c r="BEO27" s="187"/>
      <c r="BEP27" s="187"/>
      <c r="BEQ27" s="187"/>
      <c r="BER27" s="187"/>
      <c r="BES27" s="187"/>
      <c r="BET27" s="187"/>
      <c r="BEU27" s="187"/>
      <c r="BEV27" s="187"/>
      <c r="BEW27" s="187"/>
      <c r="BEX27" s="187"/>
      <c r="BEY27" s="187"/>
      <c r="BEZ27" s="187"/>
      <c r="BFA27" s="187"/>
      <c r="BFB27" s="187"/>
      <c r="BFC27" s="187"/>
      <c r="BFD27" s="187"/>
      <c r="BFE27" s="187"/>
      <c r="BFF27" s="187"/>
      <c r="BFG27" s="187"/>
      <c r="BFH27" s="187"/>
      <c r="BFI27" s="187"/>
      <c r="BFJ27" s="187"/>
      <c r="BFK27" s="187"/>
      <c r="BFL27" s="187"/>
      <c r="BFM27" s="187"/>
      <c r="BFN27" s="187"/>
      <c r="BFO27" s="187"/>
      <c r="BFP27" s="187"/>
      <c r="BFQ27" s="187"/>
      <c r="BFR27" s="187"/>
      <c r="BFS27" s="187"/>
      <c r="BFT27" s="187"/>
      <c r="BFU27" s="187"/>
      <c r="BFV27" s="187"/>
      <c r="BFW27" s="187"/>
      <c r="BFX27" s="187"/>
      <c r="BFY27" s="187"/>
      <c r="BFZ27" s="187"/>
      <c r="BGA27" s="187"/>
      <c r="BGB27" s="187"/>
      <c r="BGC27" s="187"/>
      <c r="BGD27" s="187"/>
      <c r="BGE27" s="187"/>
      <c r="BGF27" s="187"/>
      <c r="BGG27" s="187"/>
      <c r="BGH27" s="187"/>
      <c r="BGI27" s="187"/>
      <c r="BGJ27" s="187"/>
      <c r="BGK27" s="187"/>
      <c r="BGL27" s="187"/>
      <c r="BGM27" s="187"/>
      <c r="BGN27" s="187"/>
      <c r="BGO27" s="187"/>
      <c r="BGP27" s="187"/>
      <c r="BGQ27" s="187"/>
      <c r="BGR27" s="187"/>
      <c r="BGS27" s="187"/>
      <c r="BGT27" s="187"/>
      <c r="BGU27" s="187"/>
      <c r="BGV27" s="187"/>
      <c r="BGW27" s="187"/>
      <c r="BGX27" s="187"/>
      <c r="BGY27" s="187"/>
      <c r="BGZ27" s="187"/>
      <c r="BHA27" s="187"/>
      <c r="BHB27" s="187"/>
      <c r="BHC27" s="187"/>
      <c r="BHD27" s="187"/>
      <c r="BHE27" s="187"/>
      <c r="BHF27" s="187"/>
      <c r="BHG27" s="187"/>
      <c r="BHH27" s="187"/>
      <c r="BHI27" s="187"/>
      <c r="BHJ27" s="187"/>
      <c r="BHK27" s="187"/>
      <c r="BHL27" s="187"/>
      <c r="BHM27" s="187"/>
      <c r="BHN27" s="187"/>
      <c r="BHO27" s="187"/>
      <c r="BHP27" s="187"/>
      <c r="BHQ27" s="187"/>
      <c r="BHR27" s="187"/>
      <c r="BHS27" s="187"/>
      <c r="BHT27" s="187"/>
      <c r="BHU27" s="187"/>
      <c r="BHV27" s="187"/>
      <c r="BHW27" s="187"/>
      <c r="BHX27" s="187"/>
      <c r="BHY27" s="187"/>
      <c r="BHZ27" s="187"/>
      <c r="BIA27" s="187"/>
      <c r="BIB27" s="187"/>
      <c r="BIC27" s="187"/>
      <c r="BID27" s="187"/>
      <c r="BIE27" s="187"/>
      <c r="BIF27" s="187"/>
      <c r="BIG27" s="187"/>
      <c r="BIH27" s="187"/>
      <c r="BII27" s="187"/>
      <c r="BIJ27" s="187"/>
      <c r="BIK27" s="187"/>
      <c r="BIL27" s="187"/>
      <c r="BIM27" s="187"/>
      <c r="BIN27" s="187"/>
      <c r="BIO27" s="187"/>
      <c r="BIP27" s="187"/>
      <c r="BIQ27" s="187"/>
      <c r="BIR27" s="187"/>
      <c r="BIS27" s="187"/>
      <c r="BIT27" s="187"/>
      <c r="BIU27" s="187"/>
      <c r="BIV27" s="187"/>
      <c r="BIW27" s="187"/>
      <c r="BIX27" s="187"/>
      <c r="BIY27" s="187"/>
      <c r="BIZ27" s="187"/>
      <c r="BJA27" s="187"/>
      <c r="BJB27" s="187"/>
      <c r="BJC27" s="187"/>
      <c r="BJD27" s="187"/>
      <c r="BJE27" s="187"/>
      <c r="BJF27" s="187"/>
      <c r="BJG27" s="187"/>
      <c r="BJH27" s="187"/>
      <c r="BJI27" s="187"/>
      <c r="BJJ27" s="187"/>
      <c r="BJK27" s="187"/>
      <c r="BJL27" s="187"/>
      <c r="BJM27" s="187"/>
      <c r="BJN27" s="187"/>
      <c r="BJO27" s="187"/>
      <c r="BJP27" s="187"/>
      <c r="BJQ27" s="187"/>
      <c r="BJR27" s="187"/>
      <c r="BJS27" s="187"/>
      <c r="BJT27" s="187"/>
      <c r="BJU27" s="187"/>
      <c r="BJV27" s="187"/>
      <c r="BJW27" s="187"/>
      <c r="BJX27" s="187"/>
      <c r="BJY27" s="187"/>
      <c r="BJZ27" s="187"/>
      <c r="BKA27" s="187"/>
      <c r="BKB27" s="187"/>
      <c r="BKC27" s="187"/>
      <c r="BKD27" s="187"/>
      <c r="BKE27" s="187"/>
      <c r="BKF27" s="187"/>
      <c r="BKG27" s="187"/>
      <c r="BKH27" s="187"/>
      <c r="BKI27" s="187"/>
      <c r="BKJ27" s="187"/>
      <c r="BKK27" s="187"/>
      <c r="BKL27" s="187"/>
      <c r="BKM27" s="187"/>
      <c r="BKN27" s="187"/>
      <c r="BKO27" s="187"/>
      <c r="BKP27" s="187"/>
      <c r="BKQ27" s="187"/>
      <c r="BKR27" s="187"/>
      <c r="BKS27" s="187"/>
      <c r="BKT27" s="187"/>
      <c r="BKU27" s="187"/>
      <c r="BKV27" s="187"/>
      <c r="BKW27" s="187"/>
      <c r="BKX27" s="187"/>
      <c r="BKY27" s="187"/>
      <c r="BKZ27" s="187"/>
      <c r="BLA27" s="187"/>
      <c r="BLB27" s="187"/>
      <c r="BLC27" s="187"/>
      <c r="BLD27" s="187"/>
      <c r="BLE27" s="187"/>
      <c r="BLF27" s="187"/>
      <c r="BLG27" s="187"/>
      <c r="BLH27" s="187"/>
      <c r="BLI27" s="187"/>
      <c r="BLJ27" s="187"/>
      <c r="BLK27" s="187"/>
      <c r="BLL27" s="187"/>
      <c r="BLM27" s="187"/>
      <c r="BLN27" s="187"/>
      <c r="BLO27" s="187"/>
      <c r="BLP27" s="187"/>
      <c r="BLQ27" s="187"/>
      <c r="BLR27" s="187"/>
      <c r="BLS27" s="187"/>
      <c r="BLT27" s="187"/>
      <c r="BLU27" s="187"/>
      <c r="BLV27" s="187"/>
      <c r="BLW27" s="187"/>
      <c r="BLX27" s="187"/>
      <c r="BLY27" s="187"/>
      <c r="BLZ27" s="187"/>
      <c r="BMA27" s="187"/>
      <c r="BMB27" s="187"/>
      <c r="BMC27" s="187"/>
      <c r="BMD27" s="187"/>
      <c r="BME27" s="187"/>
      <c r="BMF27" s="187"/>
      <c r="BMG27" s="187"/>
      <c r="BMH27" s="187"/>
      <c r="BMI27" s="187"/>
      <c r="BMJ27" s="187"/>
      <c r="BMK27" s="187"/>
      <c r="BML27" s="187"/>
      <c r="BMM27" s="187"/>
      <c r="BMN27" s="187"/>
      <c r="BMO27" s="187"/>
      <c r="BMP27" s="187"/>
      <c r="BMQ27" s="187"/>
      <c r="BMR27" s="187"/>
      <c r="BMS27" s="187"/>
      <c r="BMT27" s="187"/>
      <c r="BMU27" s="187"/>
      <c r="BMV27" s="187"/>
      <c r="BMW27" s="187"/>
      <c r="BMX27" s="187"/>
      <c r="BMY27" s="187"/>
      <c r="BMZ27" s="187"/>
      <c r="BNA27" s="187"/>
      <c r="BNB27" s="187"/>
      <c r="BNC27" s="187"/>
      <c r="BND27" s="187"/>
      <c r="BNE27" s="187"/>
      <c r="BNF27" s="187"/>
      <c r="BNG27" s="187"/>
      <c r="BNH27" s="187"/>
      <c r="BNI27" s="187"/>
      <c r="BNJ27" s="187"/>
      <c r="BNK27" s="187"/>
      <c r="BNL27" s="187"/>
      <c r="BNM27" s="187"/>
      <c r="BNN27" s="187"/>
      <c r="BNO27" s="187"/>
      <c r="BNP27" s="187"/>
      <c r="BNQ27" s="187"/>
      <c r="BNR27" s="187"/>
      <c r="BNS27" s="187"/>
      <c r="BNT27" s="187"/>
      <c r="BNU27" s="187"/>
      <c r="BNV27" s="187"/>
      <c r="BNW27" s="187"/>
      <c r="BNX27" s="187"/>
      <c r="BNY27" s="187"/>
      <c r="BNZ27" s="187"/>
      <c r="BOA27" s="187"/>
      <c r="BOB27" s="187"/>
      <c r="BOC27" s="187"/>
      <c r="BOD27" s="187"/>
      <c r="BOE27" s="187"/>
      <c r="BOF27" s="187"/>
      <c r="BOG27" s="187"/>
      <c r="BOH27" s="187"/>
      <c r="BOI27" s="187"/>
      <c r="BOJ27" s="187"/>
      <c r="BOK27" s="187"/>
      <c r="BOL27" s="187"/>
      <c r="BOM27" s="187"/>
      <c r="BON27" s="187"/>
      <c r="BOO27" s="187"/>
      <c r="BOP27" s="187"/>
      <c r="BOQ27" s="187"/>
      <c r="BOR27" s="187"/>
      <c r="BOS27" s="187"/>
      <c r="BOT27" s="187"/>
      <c r="BOU27" s="187"/>
      <c r="BOV27" s="187"/>
      <c r="BOW27" s="187"/>
      <c r="BOX27" s="187"/>
      <c r="BOY27" s="187"/>
      <c r="BOZ27" s="187"/>
      <c r="BPA27" s="187"/>
      <c r="BPB27" s="187"/>
      <c r="BPC27" s="187"/>
      <c r="BPD27" s="187"/>
      <c r="BPE27" s="187"/>
      <c r="BPF27" s="187"/>
      <c r="BPG27" s="187"/>
      <c r="BPH27" s="187"/>
      <c r="BPI27" s="187"/>
      <c r="BPJ27" s="187"/>
      <c r="BPK27" s="187"/>
      <c r="BPL27" s="187"/>
      <c r="BPM27" s="187"/>
      <c r="BPN27" s="187"/>
      <c r="BPO27" s="187"/>
      <c r="BPP27" s="187"/>
      <c r="BPQ27" s="187"/>
      <c r="BPR27" s="187"/>
      <c r="BPS27" s="187"/>
      <c r="BPT27" s="187"/>
      <c r="BPU27" s="187"/>
      <c r="BPV27" s="187"/>
      <c r="BPW27" s="187"/>
      <c r="BPX27" s="187"/>
      <c r="BPY27" s="187"/>
      <c r="BPZ27" s="187"/>
      <c r="BQA27" s="187"/>
      <c r="BQB27" s="187"/>
      <c r="BQC27" s="187"/>
      <c r="BQD27" s="187"/>
      <c r="BQE27" s="187"/>
      <c r="BQF27" s="187"/>
      <c r="BQG27" s="187"/>
      <c r="BQH27" s="187"/>
      <c r="BQI27" s="187"/>
      <c r="BQJ27" s="187"/>
      <c r="BQK27" s="187"/>
      <c r="BQL27" s="187"/>
      <c r="BQM27" s="187"/>
      <c r="BQN27" s="187"/>
      <c r="BQO27" s="187"/>
      <c r="BQP27" s="187"/>
      <c r="BQQ27" s="187"/>
      <c r="BQR27" s="187"/>
      <c r="BQS27" s="187"/>
      <c r="BQT27" s="187"/>
      <c r="BQU27" s="187"/>
      <c r="BQV27" s="187"/>
      <c r="BQW27" s="187"/>
      <c r="BQX27" s="187"/>
      <c r="BQY27" s="187"/>
      <c r="BQZ27" s="187"/>
      <c r="BRA27" s="187"/>
      <c r="BRB27" s="187"/>
      <c r="BRC27" s="187"/>
      <c r="BRD27" s="187"/>
      <c r="BRE27" s="187"/>
      <c r="BRF27" s="187"/>
      <c r="BRG27" s="187"/>
      <c r="BRH27" s="187"/>
      <c r="BRI27" s="187"/>
      <c r="BRJ27" s="187"/>
      <c r="BRK27" s="187"/>
      <c r="BRL27" s="187"/>
      <c r="BRM27" s="187"/>
      <c r="BRN27" s="187"/>
      <c r="BRO27" s="187"/>
      <c r="BRP27" s="187"/>
      <c r="BRQ27" s="187"/>
      <c r="BRR27" s="187"/>
      <c r="BRS27" s="187"/>
      <c r="BRT27" s="187"/>
      <c r="BRU27" s="187"/>
      <c r="BRV27" s="187"/>
      <c r="BRW27" s="187"/>
      <c r="BRX27" s="187"/>
      <c r="BRY27" s="187"/>
      <c r="BRZ27" s="187"/>
      <c r="BSA27" s="187"/>
      <c r="BSB27" s="187"/>
      <c r="BSC27" s="187"/>
      <c r="BSD27" s="187"/>
      <c r="BSE27" s="187"/>
      <c r="BSF27" s="187"/>
      <c r="BSG27" s="187"/>
      <c r="BSH27" s="187"/>
      <c r="BSI27" s="187"/>
      <c r="BSJ27" s="187"/>
      <c r="BSK27" s="187"/>
      <c r="BSL27" s="187"/>
      <c r="BSM27" s="187"/>
      <c r="BSN27" s="187"/>
      <c r="BSO27" s="187"/>
      <c r="BSP27" s="187"/>
      <c r="BSQ27" s="187"/>
      <c r="BSR27" s="187"/>
      <c r="BSS27" s="187"/>
      <c r="BST27" s="187"/>
      <c r="BSU27" s="187"/>
      <c r="BSV27" s="187"/>
      <c r="BSW27" s="187"/>
      <c r="BSX27" s="187"/>
      <c r="BSY27" s="187"/>
      <c r="BSZ27" s="187"/>
      <c r="BTA27" s="187"/>
      <c r="BTB27" s="187"/>
      <c r="BTC27" s="187"/>
      <c r="BTD27" s="187"/>
      <c r="BTE27" s="187"/>
      <c r="BTF27" s="187"/>
      <c r="BTG27" s="187"/>
      <c r="BTH27" s="187"/>
      <c r="BTI27" s="187"/>
      <c r="BTJ27" s="187"/>
      <c r="BTK27" s="187"/>
      <c r="BTL27" s="187"/>
      <c r="BTM27" s="187"/>
      <c r="BTN27" s="187"/>
      <c r="BTO27" s="187"/>
      <c r="BTP27" s="187"/>
      <c r="BTQ27" s="187"/>
      <c r="BTR27" s="187"/>
      <c r="BTS27" s="187"/>
      <c r="BTT27" s="187"/>
      <c r="BTU27" s="187"/>
      <c r="BTV27" s="187"/>
      <c r="BTW27" s="187"/>
      <c r="BTX27" s="187"/>
      <c r="BTY27" s="187"/>
      <c r="BTZ27" s="187"/>
      <c r="BUA27" s="187"/>
      <c r="BUB27" s="187"/>
      <c r="BUC27" s="187"/>
      <c r="BUD27" s="187"/>
      <c r="BUE27" s="187"/>
      <c r="BUF27" s="187"/>
      <c r="BUG27" s="187"/>
      <c r="BUH27" s="187"/>
      <c r="BUI27" s="187"/>
      <c r="BUJ27" s="187"/>
      <c r="BUK27" s="187"/>
      <c r="BUL27" s="187"/>
      <c r="BUM27" s="187"/>
      <c r="BUN27" s="187"/>
      <c r="BUO27" s="187"/>
      <c r="BUP27" s="187"/>
      <c r="BUQ27" s="187"/>
      <c r="BUR27" s="187"/>
      <c r="BUS27" s="187"/>
      <c r="BUT27" s="187"/>
      <c r="BUU27" s="187"/>
      <c r="BUV27" s="187"/>
      <c r="BUW27" s="187"/>
      <c r="BUX27" s="187"/>
      <c r="BUY27" s="187"/>
      <c r="BUZ27" s="187"/>
      <c r="BVA27" s="187"/>
      <c r="BVB27" s="187"/>
      <c r="BVC27" s="187"/>
      <c r="BVD27" s="187"/>
      <c r="BVE27" s="187"/>
      <c r="BVF27" s="187"/>
      <c r="BVG27" s="187"/>
      <c r="BVH27" s="187"/>
      <c r="BVI27" s="187"/>
      <c r="BVJ27" s="187"/>
      <c r="BVK27" s="187"/>
      <c r="BVL27" s="187"/>
      <c r="BVM27" s="187"/>
      <c r="BVN27" s="187"/>
      <c r="BVO27" s="187"/>
      <c r="BVP27" s="187"/>
      <c r="BVQ27" s="187"/>
      <c r="BVR27" s="187"/>
      <c r="BVS27" s="187"/>
      <c r="BVT27" s="187"/>
      <c r="BVU27" s="187"/>
      <c r="BVV27" s="187"/>
      <c r="BVW27" s="187"/>
      <c r="BVX27" s="187"/>
      <c r="BVY27" s="187"/>
      <c r="BVZ27" s="187"/>
      <c r="BWA27" s="187"/>
      <c r="BWB27" s="187"/>
      <c r="BWC27" s="187"/>
      <c r="BWD27" s="187"/>
      <c r="BWE27" s="187"/>
      <c r="BWF27" s="187"/>
      <c r="BWG27" s="187"/>
      <c r="BWH27" s="187"/>
      <c r="BWI27" s="187"/>
      <c r="BWJ27" s="187"/>
      <c r="BWK27" s="187"/>
      <c r="BWL27" s="187"/>
      <c r="BWM27" s="187"/>
      <c r="BWN27" s="187"/>
      <c r="BWO27" s="187"/>
      <c r="BWP27" s="187"/>
      <c r="BWQ27" s="187"/>
      <c r="BWR27" s="187"/>
      <c r="BWS27" s="187"/>
      <c r="BWT27" s="187"/>
      <c r="BWU27" s="187"/>
      <c r="BWV27" s="187"/>
      <c r="BWW27" s="187"/>
      <c r="BWX27" s="187"/>
      <c r="BWY27" s="187"/>
      <c r="BWZ27" s="187"/>
      <c r="BXA27" s="187"/>
      <c r="BXB27" s="187"/>
      <c r="BXC27" s="187"/>
      <c r="BXD27" s="187"/>
      <c r="BXE27" s="187"/>
      <c r="BXF27" s="187"/>
      <c r="BXG27" s="187"/>
      <c r="BXH27" s="187"/>
      <c r="BXI27" s="187"/>
      <c r="BXJ27" s="187"/>
      <c r="BXK27" s="187"/>
      <c r="BXL27" s="187"/>
      <c r="BXM27" s="187"/>
      <c r="BXN27" s="187"/>
      <c r="BXO27" s="187"/>
      <c r="BXP27" s="187"/>
      <c r="BXQ27" s="187"/>
      <c r="BXR27" s="187"/>
      <c r="BXS27" s="187"/>
      <c r="BXT27" s="187"/>
      <c r="BXU27" s="187"/>
      <c r="BXV27" s="187"/>
      <c r="BXW27" s="187"/>
      <c r="BXX27" s="187"/>
      <c r="BXY27" s="187"/>
      <c r="BXZ27" s="187"/>
      <c r="BYA27" s="187"/>
      <c r="BYB27" s="187"/>
      <c r="BYC27" s="187"/>
      <c r="BYD27" s="187"/>
      <c r="BYE27" s="187"/>
      <c r="BYF27" s="187"/>
      <c r="BYG27" s="187"/>
      <c r="BYH27" s="187"/>
      <c r="BYI27" s="187"/>
      <c r="BYJ27" s="187"/>
      <c r="BYK27" s="187"/>
      <c r="BYL27" s="187"/>
      <c r="BYM27" s="187"/>
      <c r="BYN27" s="187"/>
      <c r="BYO27" s="187"/>
      <c r="BYP27" s="187"/>
      <c r="BYQ27" s="187"/>
      <c r="BYR27" s="187"/>
      <c r="BYS27" s="187"/>
      <c r="BYT27" s="187"/>
      <c r="BYU27" s="187"/>
      <c r="BYV27" s="187"/>
      <c r="BYW27" s="187"/>
      <c r="BYX27" s="187"/>
      <c r="BYY27" s="187"/>
      <c r="BYZ27" s="187"/>
      <c r="BZA27" s="187"/>
      <c r="BZB27" s="187"/>
      <c r="BZC27" s="187"/>
      <c r="BZD27" s="187"/>
      <c r="BZE27" s="187"/>
      <c r="BZF27" s="187"/>
      <c r="BZG27" s="187"/>
      <c r="BZH27" s="187"/>
      <c r="BZI27" s="187"/>
      <c r="BZJ27" s="187"/>
      <c r="BZK27" s="187"/>
      <c r="BZL27" s="187"/>
      <c r="BZM27" s="187"/>
      <c r="BZN27" s="187"/>
      <c r="BZO27" s="187"/>
      <c r="BZP27" s="187"/>
      <c r="BZQ27" s="187"/>
      <c r="BZR27" s="187"/>
      <c r="BZS27" s="187"/>
      <c r="BZT27" s="187"/>
      <c r="BZU27" s="187"/>
      <c r="BZV27" s="187"/>
      <c r="BZW27" s="187"/>
      <c r="BZX27" s="187"/>
      <c r="BZY27" s="187"/>
      <c r="BZZ27" s="187"/>
      <c r="CAA27" s="187"/>
      <c r="CAB27" s="187"/>
      <c r="CAC27" s="187"/>
      <c r="CAD27" s="187"/>
      <c r="CAE27" s="187"/>
      <c r="CAF27" s="187"/>
      <c r="CAG27" s="187"/>
      <c r="CAH27" s="187"/>
      <c r="CAI27" s="187"/>
      <c r="CAJ27" s="187"/>
      <c r="CAK27" s="187"/>
      <c r="CAL27" s="187"/>
      <c r="CAM27" s="187"/>
      <c r="CAN27" s="187"/>
      <c r="CAO27" s="187"/>
      <c r="CAP27" s="187"/>
      <c r="CAQ27" s="187"/>
      <c r="CAR27" s="187"/>
      <c r="CAS27" s="187"/>
      <c r="CAT27" s="187"/>
      <c r="CAU27" s="187"/>
      <c r="CAV27" s="187"/>
      <c r="CAW27" s="187"/>
      <c r="CAX27" s="187"/>
      <c r="CAY27" s="187"/>
      <c r="CAZ27" s="187"/>
      <c r="CBA27" s="187"/>
      <c r="CBB27" s="187"/>
      <c r="CBC27" s="187"/>
      <c r="CBD27" s="187"/>
      <c r="CBE27" s="187"/>
      <c r="CBF27" s="187"/>
      <c r="CBG27" s="187"/>
      <c r="CBH27" s="187"/>
      <c r="CBI27" s="187"/>
      <c r="CBJ27" s="187"/>
      <c r="CBK27" s="187"/>
      <c r="CBL27" s="187"/>
      <c r="CBM27" s="187"/>
      <c r="CBN27" s="187"/>
      <c r="CBO27" s="187"/>
      <c r="CBP27" s="187"/>
      <c r="CBQ27" s="187"/>
      <c r="CBR27" s="187"/>
      <c r="CBS27" s="187"/>
      <c r="CBT27" s="187"/>
      <c r="CBU27" s="187"/>
      <c r="CBV27" s="187"/>
      <c r="CBW27" s="187"/>
      <c r="CBX27" s="187"/>
      <c r="CBY27" s="187"/>
      <c r="CBZ27" s="187"/>
      <c r="CCA27" s="187"/>
      <c r="CCB27" s="187"/>
      <c r="CCC27" s="187"/>
      <c r="CCD27" s="187"/>
      <c r="CCE27" s="187"/>
      <c r="CCF27" s="187"/>
      <c r="CCG27" s="187"/>
      <c r="CCH27" s="187"/>
      <c r="CCI27" s="187"/>
      <c r="CCJ27" s="187"/>
      <c r="CCK27" s="187"/>
      <c r="CCL27" s="187"/>
      <c r="CCM27" s="187"/>
      <c r="CCN27" s="187"/>
      <c r="CCO27" s="187"/>
      <c r="CCP27" s="187"/>
      <c r="CCQ27" s="187"/>
      <c r="CCR27" s="187"/>
      <c r="CCS27" s="187"/>
      <c r="CCT27" s="187"/>
      <c r="CCU27" s="187"/>
      <c r="CCV27" s="187"/>
      <c r="CCW27" s="187"/>
      <c r="CCX27" s="187"/>
      <c r="CCY27" s="187"/>
      <c r="CCZ27" s="187"/>
      <c r="CDA27" s="187"/>
      <c r="CDB27" s="187"/>
      <c r="CDC27" s="187"/>
      <c r="CDD27" s="187"/>
      <c r="CDE27" s="187"/>
      <c r="CDF27" s="187"/>
      <c r="CDG27" s="187"/>
      <c r="CDH27" s="187"/>
      <c r="CDI27" s="187"/>
      <c r="CDJ27" s="187"/>
      <c r="CDK27" s="187"/>
      <c r="CDL27" s="187"/>
      <c r="CDM27" s="187"/>
      <c r="CDN27" s="187"/>
      <c r="CDO27" s="187"/>
      <c r="CDP27" s="187"/>
      <c r="CDQ27" s="187"/>
      <c r="CDR27" s="187"/>
      <c r="CDS27" s="187"/>
      <c r="CDT27" s="187"/>
      <c r="CDU27" s="187"/>
      <c r="CDV27" s="187"/>
      <c r="CDW27" s="187"/>
      <c r="CDX27" s="187"/>
      <c r="CDY27" s="187"/>
      <c r="CDZ27" s="187"/>
      <c r="CEA27" s="187"/>
      <c r="CEB27" s="187"/>
      <c r="CEC27" s="187"/>
      <c r="CED27" s="187"/>
      <c r="CEE27" s="187"/>
      <c r="CEF27" s="187"/>
      <c r="CEG27" s="187"/>
      <c r="CEH27" s="187"/>
      <c r="CEI27" s="187"/>
      <c r="CEJ27" s="187"/>
      <c r="CEK27" s="187"/>
      <c r="CEL27" s="187"/>
      <c r="CEM27" s="187"/>
      <c r="CEN27" s="187"/>
      <c r="CEO27" s="187"/>
      <c r="CEP27" s="187"/>
      <c r="CEQ27" s="187"/>
      <c r="CER27" s="187"/>
      <c r="CES27" s="187"/>
      <c r="CET27" s="187"/>
      <c r="CEU27" s="187"/>
      <c r="CEV27" s="187"/>
      <c r="CEW27" s="187"/>
      <c r="CEX27" s="187"/>
      <c r="CEY27" s="187"/>
      <c r="CEZ27" s="187"/>
      <c r="CFA27" s="187"/>
      <c r="CFB27" s="187"/>
      <c r="CFC27" s="187"/>
      <c r="CFD27" s="187"/>
      <c r="CFE27" s="187"/>
      <c r="CFF27" s="187"/>
      <c r="CFG27" s="187"/>
      <c r="CFH27" s="187"/>
      <c r="CFI27" s="187"/>
      <c r="CFJ27" s="187"/>
      <c r="CFK27" s="187"/>
      <c r="CFL27" s="187"/>
      <c r="CFM27" s="187"/>
      <c r="CFN27" s="187"/>
      <c r="CFO27" s="187"/>
      <c r="CFP27" s="187"/>
      <c r="CFQ27" s="187"/>
      <c r="CFR27" s="187"/>
      <c r="CFS27" s="187"/>
      <c r="CFT27" s="187"/>
      <c r="CFU27" s="187"/>
      <c r="CFV27" s="187"/>
      <c r="CFW27" s="187"/>
      <c r="CFX27" s="187"/>
      <c r="CFY27" s="187"/>
      <c r="CFZ27" s="187"/>
      <c r="CGA27" s="187"/>
      <c r="CGB27" s="187"/>
      <c r="CGC27" s="187"/>
      <c r="CGD27" s="187"/>
      <c r="CGE27" s="187"/>
      <c r="CGF27" s="187"/>
      <c r="CGG27" s="187"/>
      <c r="CGH27" s="187"/>
      <c r="CGI27" s="187"/>
      <c r="CGJ27" s="187"/>
      <c r="CGK27" s="187"/>
      <c r="CGL27" s="187"/>
      <c r="CGM27" s="187"/>
      <c r="CGN27" s="187"/>
      <c r="CGO27" s="187"/>
      <c r="CGP27" s="187"/>
      <c r="CGQ27" s="187"/>
      <c r="CGR27" s="187"/>
      <c r="CGS27" s="187"/>
      <c r="CGT27" s="187"/>
      <c r="CGU27" s="187"/>
      <c r="CGV27" s="187"/>
      <c r="CGW27" s="187"/>
      <c r="CGX27" s="187"/>
      <c r="CGY27" s="187"/>
      <c r="CGZ27" s="187"/>
      <c r="CHA27" s="187"/>
      <c r="CHB27" s="187"/>
      <c r="CHC27" s="187"/>
      <c r="CHD27" s="187"/>
      <c r="CHE27" s="187"/>
      <c r="CHF27" s="187"/>
      <c r="CHG27" s="187"/>
      <c r="CHH27" s="187"/>
      <c r="CHI27" s="187"/>
      <c r="CHJ27" s="187"/>
      <c r="CHK27" s="187"/>
      <c r="CHL27" s="187"/>
      <c r="CHM27" s="187"/>
      <c r="CHN27" s="187"/>
      <c r="CHO27" s="187"/>
      <c r="CHP27" s="187"/>
      <c r="CHQ27" s="187"/>
      <c r="CHR27" s="187"/>
      <c r="CHS27" s="187"/>
      <c r="CHT27" s="187"/>
      <c r="CHU27" s="187"/>
      <c r="CHV27" s="187"/>
      <c r="CHW27" s="187"/>
      <c r="CHX27" s="187"/>
      <c r="CHY27" s="187"/>
      <c r="CHZ27" s="187"/>
      <c r="CIA27" s="187"/>
      <c r="CIB27" s="187"/>
      <c r="CIC27" s="187"/>
      <c r="CID27" s="187"/>
      <c r="CIE27" s="187"/>
      <c r="CIF27" s="187"/>
      <c r="CIG27" s="187"/>
      <c r="CIH27" s="187"/>
      <c r="CII27" s="187"/>
      <c r="CIJ27" s="187"/>
      <c r="CIK27" s="187"/>
      <c r="CIL27" s="187"/>
      <c r="CIM27" s="187"/>
      <c r="CIN27" s="187"/>
      <c r="CIO27" s="187"/>
      <c r="CIP27" s="187"/>
      <c r="CIQ27" s="187"/>
      <c r="CIR27" s="187"/>
      <c r="CIS27" s="187"/>
      <c r="CIT27" s="187"/>
      <c r="CIU27" s="187"/>
      <c r="CIV27" s="187"/>
      <c r="CIW27" s="187"/>
      <c r="CIX27" s="187"/>
      <c r="CIY27" s="187"/>
      <c r="CIZ27" s="187"/>
      <c r="CJA27" s="187"/>
      <c r="CJB27" s="187"/>
      <c r="CJC27" s="187"/>
      <c r="CJD27" s="187"/>
      <c r="CJE27" s="187"/>
      <c r="CJF27" s="187"/>
      <c r="CJG27" s="187"/>
      <c r="CJH27" s="187"/>
      <c r="CJI27" s="187"/>
      <c r="CJJ27" s="187"/>
      <c r="CJK27" s="187"/>
      <c r="CJL27" s="187"/>
      <c r="CJM27" s="187"/>
      <c r="CJN27" s="187"/>
      <c r="CJO27" s="187"/>
      <c r="CJP27" s="187"/>
      <c r="CJQ27" s="187"/>
      <c r="CJR27" s="187"/>
      <c r="CJS27" s="187"/>
      <c r="CJT27" s="187"/>
      <c r="CJU27" s="187"/>
      <c r="CJV27" s="187"/>
      <c r="CJW27" s="187"/>
      <c r="CJX27" s="187"/>
      <c r="CJY27" s="187"/>
      <c r="CJZ27" s="187"/>
      <c r="CKA27" s="187"/>
      <c r="CKB27" s="187"/>
      <c r="CKC27" s="187"/>
      <c r="CKD27" s="187"/>
      <c r="CKE27" s="187"/>
      <c r="CKF27" s="187"/>
      <c r="CKG27" s="187"/>
      <c r="CKH27" s="187"/>
      <c r="CKI27" s="187"/>
      <c r="CKJ27" s="187"/>
      <c r="CKK27" s="187"/>
      <c r="CKL27" s="187"/>
      <c r="CKM27" s="187"/>
      <c r="CKN27" s="187"/>
      <c r="CKO27" s="187"/>
      <c r="CKP27" s="187"/>
      <c r="CKQ27" s="187"/>
      <c r="CKR27" s="187"/>
      <c r="CKS27" s="187"/>
      <c r="CKT27" s="187"/>
      <c r="CKU27" s="187"/>
      <c r="CKV27" s="187"/>
      <c r="CKW27" s="187"/>
      <c r="CKX27" s="187"/>
      <c r="CKY27" s="187"/>
      <c r="CKZ27" s="187"/>
      <c r="CLA27" s="187"/>
      <c r="CLB27" s="187"/>
      <c r="CLC27" s="187"/>
      <c r="CLD27" s="187"/>
      <c r="CLE27" s="187"/>
      <c r="CLF27" s="187"/>
      <c r="CLG27" s="187"/>
      <c r="CLH27" s="187"/>
      <c r="CLI27" s="187"/>
      <c r="CLJ27" s="187"/>
      <c r="CLK27" s="187"/>
      <c r="CLL27" s="187"/>
      <c r="CLM27" s="187"/>
      <c r="CLN27" s="187"/>
      <c r="CLO27" s="187"/>
      <c r="CLP27" s="187"/>
      <c r="CLQ27" s="187"/>
      <c r="CLR27" s="187"/>
      <c r="CLS27" s="187"/>
      <c r="CLT27" s="187"/>
      <c r="CLU27" s="187"/>
      <c r="CLV27" s="187"/>
      <c r="CLW27" s="187"/>
      <c r="CLX27" s="187"/>
      <c r="CLY27" s="187"/>
      <c r="CLZ27" s="187"/>
      <c r="CMA27" s="187"/>
      <c r="CMB27" s="187"/>
      <c r="CMC27" s="187"/>
      <c r="CMD27" s="187"/>
      <c r="CME27" s="187"/>
      <c r="CMF27" s="187"/>
      <c r="CMG27" s="187"/>
      <c r="CMH27" s="187"/>
      <c r="CMI27" s="187"/>
      <c r="CMJ27" s="187"/>
      <c r="CMK27" s="187"/>
      <c r="CML27" s="187"/>
      <c r="CMM27" s="187"/>
      <c r="CMN27" s="187"/>
      <c r="CMO27" s="187"/>
      <c r="CMP27" s="187"/>
      <c r="CMQ27" s="187"/>
      <c r="CMR27" s="187"/>
      <c r="CMS27" s="187"/>
      <c r="CMT27" s="187"/>
      <c r="CMU27" s="187"/>
      <c r="CMV27" s="187"/>
      <c r="CMW27" s="187"/>
      <c r="CMX27" s="187"/>
      <c r="CMY27" s="187"/>
      <c r="CMZ27" s="187"/>
      <c r="CNA27" s="187"/>
      <c r="CNB27" s="187"/>
      <c r="CNC27" s="187"/>
      <c r="CND27" s="187"/>
      <c r="CNE27" s="187"/>
      <c r="CNF27" s="187"/>
      <c r="CNG27" s="187"/>
      <c r="CNH27" s="187"/>
      <c r="CNI27" s="187"/>
      <c r="CNJ27" s="187"/>
      <c r="CNK27" s="187"/>
      <c r="CNL27" s="187"/>
      <c r="CNM27" s="187"/>
      <c r="CNN27" s="187"/>
      <c r="CNO27" s="187"/>
      <c r="CNP27" s="187"/>
      <c r="CNQ27" s="187"/>
      <c r="CNR27" s="187"/>
      <c r="CNS27" s="187"/>
      <c r="CNT27" s="187"/>
      <c r="CNU27" s="187"/>
      <c r="CNV27" s="187"/>
      <c r="CNW27" s="187"/>
      <c r="CNX27" s="187"/>
      <c r="CNY27" s="187"/>
      <c r="CNZ27" s="187"/>
      <c r="COA27" s="187"/>
      <c r="COB27" s="187"/>
      <c r="COC27" s="187"/>
      <c r="COD27" s="187"/>
      <c r="COE27" s="187"/>
      <c r="COF27" s="187"/>
      <c r="COG27" s="187"/>
      <c r="COH27" s="187"/>
      <c r="COI27" s="187"/>
      <c r="COJ27" s="187"/>
      <c r="COK27" s="187"/>
      <c r="COL27" s="187"/>
      <c r="COM27" s="187"/>
      <c r="CON27" s="187"/>
      <c r="COO27" s="187"/>
      <c r="COP27" s="187"/>
      <c r="COQ27" s="187"/>
      <c r="COR27" s="187"/>
      <c r="COS27" s="187"/>
      <c r="COT27" s="187"/>
      <c r="COU27" s="187"/>
      <c r="COV27" s="187"/>
      <c r="COW27" s="187"/>
      <c r="COX27" s="187"/>
      <c r="COY27" s="187"/>
      <c r="COZ27" s="187"/>
      <c r="CPA27" s="187"/>
      <c r="CPB27" s="187"/>
      <c r="CPC27" s="187"/>
      <c r="CPD27" s="187"/>
      <c r="CPE27" s="187"/>
      <c r="CPF27" s="187"/>
      <c r="CPG27" s="187"/>
      <c r="CPH27" s="187"/>
      <c r="CPI27" s="187"/>
      <c r="CPJ27" s="187"/>
      <c r="CPK27" s="187"/>
      <c r="CPL27" s="187"/>
      <c r="CPM27" s="187"/>
      <c r="CPN27" s="187"/>
      <c r="CPO27" s="187"/>
      <c r="CPP27" s="187"/>
      <c r="CPQ27" s="187"/>
      <c r="CPR27" s="187"/>
      <c r="CPS27" s="187"/>
      <c r="CPT27" s="187"/>
      <c r="CPU27" s="187"/>
      <c r="CPV27" s="187"/>
      <c r="CPW27" s="187"/>
      <c r="CPX27" s="187"/>
      <c r="CPY27" s="187"/>
      <c r="CPZ27" s="187"/>
      <c r="CQA27" s="187"/>
      <c r="CQB27" s="187"/>
      <c r="CQC27" s="187"/>
      <c r="CQD27" s="187"/>
      <c r="CQE27" s="187"/>
      <c r="CQF27" s="187"/>
      <c r="CQG27" s="187"/>
      <c r="CQH27" s="187"/>
      <c r="CQI27" s="187"/>
      <c r="CQJ27" s="187"/>
      <c r="CQK27" s="187"/>
      <c r="CQL27" s="187"/>
      <c r="CQM27" s="187"/>
      <c r="CQN27" s="187"/>
      <c r="CQO27" s="187"/>
      <c r="CQP27" s="187"/>
      <c r="CQQ27" s="187"/>
      <c r="CQR27" s="187"/>
      <c r="CQS27" s="187"/>
      <c r="CQT27" s="187"/>
      <c r="CQU27" s="187"/>
      <c r="CQV27" s="187"/>
      <c r="CQW27" s="187"/>
      <c r="CQX27" s="187"/>
      <c r="CQY27" s="187"/>
      <c r="CQZ27" s="187"/>
      <c r="CRA27" s="187"/>
      <c r="CRB27" s="187"/>
      <c r="CRC27" s="187"/>
      <c r="CRD27" s="187"/>
      <c r="CRE27" s="187"/>
      <c r="CRF27" s="187"/>
      <c r="CRG27" s="187"/>
      <c r="CRH27" s="187"/>
      <c r="CRI27" s="187"/>
      <c r="CRJ27" s="187"/>
      <c r="CRK27" s="187"/>
      <c r="CRL27" s="187"/>
      <c r="CRM27" s="187"/>
      <c r="CRN27" s="187"/>
      <c r="CRO27" s="187"/>
      <c r="CRP27" s="187"/>
      <c r="CRQ27" s="187"/>
      <c r="CRR27" s="187"/>
      <c r="CRS27" s="187"/>
      <c r="CRT27" s="187"/>
      <c r="CRU27" s="187"/>
      <c r="CRV27" s="187"/>
      <c r="CRW27" s="187"/>
      <c r="CRX27" s="187"/>
      <c r="CRY27" s="187"/>
      <c r="CRZ27" s="187"/>
      <c r="CSA27" s="187"/>
      <c r="CSB27" s="187"/>
      <c r="CSC27" s="187"/>
      <c r="CSD27" s="187"/>
      <c r="CSE27" s="187"/>
      <c r="CSF27" s="187"/>
      <c r="CSG27" s="187"/>
      <c r="CSH27" s="187"/>
      <c r="CSI27" s="187"/>
      <c r="CSJ27" s="187"/>
      <c r="CSK27" s="187"/>
      <c r="CSL27" s="187"/>
      <c r="CSM27" s="187"/>
      <c r="CSN27" s="187"/>
      <c r="CSO27" s="187"/>
      <c r="CSP27" s="187"/>
      <c r="CSQ27" s="187"/>
      <c r="CSR27" s="187"/>
      <c r="CSS27" s="187"/>
      <c r="CST27" s="187"/>
      <c r="CSU27" s="187"/>
      <c r="CSV27" s="187"/>
      <c r="CSW27" s="187"/>
      <c r="CSX27" s="187"/>
      <c r="CSY27" s="187"/>
      <c r="CSZ27" s="187"/>
      <c r="CTA27" s="187"/>
      <c r="CTB27" s="187"/>
      <c r="CTC27" s="187"/>
      <c r="CTD27" s="187"/>
      <c r="CTE27" s="187"/>
      <c r="CTF27" s="187"/>
      <c r="CTG27" s="187"/>
      <c r="CTH27" s="187"/>
      <c r="CTI27" s="187"/>
      <c r="CTJ27" s="187"/>
      <c r="CTK27" s="187"/>
      <c r="CTL27" s="187"/>
      <c r="CTM27" s="187"/>
      <c r="CTN27" s="187"/>
      <c r="CTO27" s="187"/>
      <c r="CTP27" s="187"/>
      <c r="CTQ27" s="187"/>
      <c r="CTR27" s="187"/>
      <c r="CTS27" s="187"/>
      <c r="CTT27" s="187"/>
      <c r="CTU27" s="187"/>
      <c r="CTV27" s="187"/>
      <c r="CTW27" s="187"/>
      <c r="CTX27" s="187"/>
      <c r="CTY27" s="187"/>
      <c r="CTZ27" s="187"/>
      <c r="CUA27" s="187"/>
      <c r="CUB27" s="187"/>
      <c r="CUC27" s="187"/>
      <c r="CUD27" s="187"/>
      <c r="CUE27" s="187"/>
      <c r="CUF27" s="187"/>
      <c r="CUG27" s="187"/>
      <c r="CUH27" s="187"/>
      <c r="CUI27" s="187"/>
      <c r="CUJ27" s="187"/>
      <c r="CUK27" s="187"/>
      <c r="CUL27" s="187"/>
      <c r="CUM27" s="187"/>
      <c r="CUN27" s="187"/>
      <c r="CUO27" s="187"/>
      <c r="CUP27" s="187"/>
      <c r="CUQ27" s="187"/>
      <c r="CUR27" s="187"/>
      <c r="CUS27" s="187"/>
      <c r="CUT27" s="187"/>
      <c r="CUU27" s="187"/>
      <c r="CUV27" s="187"/>
      <c r="CUW27" s="187"/>
      <c r="CUX27" s="187"/>
      <c r="CUY27" s="187"/>
      <c r="CUZ27" s="187"/>
      <c r="CVA27" s="187"/>
      <c r="CVB27" s="187"/>
      <c r="CVC27" s="187"/>
      <c r="CVD27" s="187"/>
      <c r="CVE27" s="187"/>
      <c r="CVF27" s="187"/>
      <c r="CVG27" s="187"/>
      <c r="CVH27" s="187"/>
      <c r="CVI27" s="187"/>
      <c r="CVJ27" s="187"/>
      <c r="CVK27" s="187"/>
      <c r="CVL27" s="187"/>
      <c r="CVM27" s="187"/>
      <c r="CVN27" s="187"/>
      <c r="CVO27" s="187"/>
      <c r="CVP27" s="187"/>
      <c r="CVQ27" s="187"/>
      <c r="CVR27" s="187"/>
      <c r="CVS27" s="187"/>
      <c r="CVT27" s="187"/>
      <c r="CVU27" s="187"/>
      <c r="CVV27" s="187"/>
      <c r="CVW27" s="187"/>
      <c r="CVX27" s="187"/>
      <c r="CVY27" s="187"/>
      <c r="CVZ27" s="187"/>
      <c r="CWA27" s="187"/>
      <c r="CWB27" s="187"/>
      <c r="CWC27" s="187"/>
      <c r="CWD27" s="187"/>
      <c r="CWE27" s="187"/>
      <c r="CWF27" s="187"/>
      <c r="CWG27" s="187"/>
      <c r="CWH27" s="187"/>
      <c r="CWI27" s="187"/>
      <c r="CWJ27" s="187"/>
      <c r="CWK27" s="187"/>
      <c r="CWL27" s="187"/>
      <c r="CWM27" s="187"/>
      <c r="CWN27" s="187"/>
      <c r="CWO27" s="187"/>
      <c r="CWP27" s="187"/>
      <c r="CWQ27" s="187"/>
      <c r="CWR27" s="187"/>
      <c r="CWS27" s="187"/>
      <c r="CWT27" s="187"/>
      <c r="CWU27" s="187"/>
      <c r="CWV27" s="187"/>
      <c r="CWW27" s="187"/>
      <c r="CWX27" s="187"/>
      <c r="CWY27" s="187"/>
      <c r="CWZ27" s="187"/>
      <c r="CXA27" s="187"/>
      <c r="CXB27" s="187"/>
      <c r="CXC27" s="187"/>
      <c r="CXD27" s="187"/>
      <c r="CXE27" s="187"/>
      <c r="CXF27" s="187"/>
      <c r="CXG27" s="187"/>
      <c r="CXH27" s="187"/>
      <c r="CXI27" s="187"/>
      <c r="CXJ27" s="187"/>
      <c r="CXK27" s="187"/>
      <c r="CXL27" s="187"/>
      <c r="CXM27" s="187"/>
      <c r="CXN27" s="187"/>
      <c r="CXO27" s="187"/>
      <c r="CXP27" s="187"/>
      <c r="CXQ27" s="187"/>
      <c r="CXR27" s="187"/>
      <c r="CXS27" s="187"/>
      <c r="CXT27" s="187"/>
      <c r="CXU27" s="187"/>
      <c r="CXV27" s="187"/>
      <c r="CXW27" s="187"/>
      <c r="CXX27" s="187"/>
      <c r="CXY27" s="187"/>
      <c r="CXZ27" s="187"/>
      <c r="CYA27" s="187"/>
      <c r="CYB27" s="187"/>
      <c r="CYC27" s="187"/>
      <c r="CYD27" s="187"/>
      <c r="CYE27" s="187"/>
      <c r="CYF27" s="187"/>
      <c r="CYG27" s="187"/>
      <c r="CYH27" s="187"/>
      <c r="CYI27" s="187"/>
      <c r="CYJ27" s="187"/>
      <c r="CYK27" s="187"/>
      <c r="CYL27" s="187"/>
      <c r="CYM27" s="187"/>
      <c r="CYN27" s="187"/>
      <c r="CYO27" s="187"/>
      <c r="CYP27" s="187"/>
      <c r="CYQ27" s="187"/>
      <c r="CYR27" s="187"/>
      <c r="CYS27" s="187"/>
      <c r="CYT27" s="187"/>
      <c r="CYU27" s="187"/>
      <c r="CYV27" s="187"/>
      <c r="CYW27" s="187"/>
      <c r="CYX27" s="187"/>
      <c r="CYY27" s="187"/>
      <c r="CYZ27" s="187"/>
      <c r="CZA27" s="187"/>
      <c r="CZB27" s="187"/>
      <c r="CZC27" s="187"/>
      <c r="CZD27" s="187"/>
      <c r="CZE27" s="187"/>
      <c r="CZF27" s="187"/>
      <c r="CZG27" s="187"/>
      <c r="CZH27" s="187"/>
      <c r="CZI27" s="187"/>
      <c r="CZJ27" s="187"/>
      <c r="CZK27" s="187"/>
      <c r="CZL27" s="187"/>
      <c r="CZM27" s="187"/>
      <c r="CZN27" s="187"/>
      <c r="CZO27" s="187"/>
      <c r="CZP27" s="187"/>
      <c r="CZQ27" s="187"/>
      <c r="CZR27" s="187"/>
      <c r="CZS27" s="187"/>
      <c r="CZT27" s="187"/>
      <c r="CZU27" s="187"/>
      <c r="CZV27" s="187"/>
      <c r="CZW27" s="187"/>
      <c r="CZX27" s="187"/>
      <c r="CZY27" s="187"/>
      <c r="CZZ27" s="187"/>
      <c r="DAA27" s="187"/>
      <c r="DAB27" s="187"/>
      <c r="DAC27" s="187"/>
      <c r="DAD27" s="187"/>
      <c r="DAE27" s="187"/>
      <c r="DAF27" s="187"/>
      <c r="DAG27" s="187"/>
      <c r="DAH27" s="187"/>
      <c r="DAI27" s="187"/>
      <c r="DAJ27" s="187"/>
      <c r="DAK27" s="187"/>
      <c r="DAL27" s="187"/>
      <c r="DAM27" s="187"/>
      <c r="DAN27" s="187"/>
      <c r="DAO27" s="187"/>
      <c r="DAP27" s="187"/>
      <c r="DAQ27" s="187"/>
      <c r="DAR27" s="187"/>
      <c r="DAS27" s="187"/>
      <c r="DAT27" s="187"/>
      <c r="DAU27" s="187"/>
      <c r="DAV27" s="187"/>
      <c r="DAW27" s="187"/>
      <c r="DAX27" s="187"/>
      <c r="DAY27" s="187"/>
      <c r="DAZ27" s="187"/>
      <c r="DBA27" s="187"/>
      <c r="DBB27" s="187"/>
      <c r="DBC27" s="187"/>
      <c r="DBD27" s="187"/>
      <c r="DBE27" s="187"/>
      <c r="DBF27" s="187"/>
      <c r="DBG27" s="187"/>
      <c r="DBH27" s="187"/>
      <c r="DBI27" s="187"/>
      <c r="DBJ27" s="187"/>
      <c r="DBK27" s="187"/>
      <c r="DBL27" s="187"/>
      <c r="DBM27" s="187"/>
      <c r="DBN27" s="187"/>
      <c r="DBO27" s="187"/>
      <c r="DBP27" s="187"/>
      <c r="DBQ27" s="187"/>
      <c r="DBR27" s="187"/>
      <c r="DBS27" s="187"/>
      <c r="DBT27" s="187"/>
      <c r="DBU27" s="187"/>
      <c r="DBV27" s="187"/>
      <c r="DBW27" s="187"/>
      <c r="DBX27" s="187"/>
      <c r="DBY27" s="187"/>
      <c r="DBZ27" s="187"/>
      <c r="DCA27" s="187"/>
      <c r="DCB27" s="187"/>
      <c r="DCC27" s="187"/>
      <c r="DCD27" s="187"/>
      <c r="DCE27" s="187"/>
      <c r="DCF27" s="187"/>
      <c r="DCG27" s="187"/>
      <c r="DCH27" s="187"/>
      <c r="DCI27" s="187"/>
      <c r="DCJ27" s="187"/>
      <c r="DCK27" s="187"/>
      <c r="DCL27" s="187"/>
      <c r="DCM27" s="187"/>
      <c r="DCN27" s="187"/>
      <c r="DCO27" s="187"/>
      <c r="DCP27" s="187"/>
      <c r="DCQ27" s="187"/>
      <c r="DCR27" s="187"/>
      <c r="DCS27" s="187"/>
      <c r="DCT27" s="187"/>
      <c r="DCU27" s="187"/>
      <c r="DCV27" s="187"/>
      <c r="DCW27" s="187"/>
      <c r="DCX27" s="187"/>
      <c r="DCY27" s="187"/>
      <c r="DCZ27" s="187"/>
      <c r="DDA27" s="187"/>
      <c r="DDB27" s="187"/>
      <c r="DDC27" s="187"/>
      <c r="DDD27" s="187"/>
      <c r="DDE27" s="187"/>
      <c r="DDF27" s="187"/>
      <c r="DDG27" s="187"/>
      <c r="DDH27" s="187"/>
      <c r="DDI27" s="187"/>
      <c r="DDJ27" s="187"/>
      <c r="DDK27" s="187"/>
      <c r="DDL27" s="187"/>
      <c r="DDM27" s="187"/>
      <c r="DDN27" s="187"/>
      <c r="DDO27" s="187"/>
      <c r="DDP27" s="187"/>
      <c r="DDQ27" s="187"/>
      <c r="DDR27" s="187"/>
      <c r="DDS27" s="187"/>
      <c r="DDT27" s="187"/>
      <c r="DDU27" s="187"/>
      <c r="DDV27" s="187"/>
      <c r="DDW27" s="187"/>
      <c r="DDX27" s="187"/>
      <c r="DDY27" s="187"/>
      <c r="DDZ27" s="187"/>
      <c r="DEA27" s="187"/>
      <c r="DEB27" s="187"/>
      <c r="DEC27" s="187"/>
      <c r="DED27" s="187"/>
      <c r="DEE27" s="187"/>
      <c r="DEF27" s="187"/>
      <c r="DEG27" s="187"/>
      <c r="DEH27" s="187"/>
      <c r="DEI27" s="187"/>
      <c r="DEJ27" s="187"/>
      <c r="DEK27" s="187"/>
      <c r="DEL27" s="187"/>
      <c r="DEM27" s="187"/>
      <c r="DEN27" s="187"/>
      <c r="DEO27" s="187"/>
      <c r="DEP27" s="187"/>
      <c r="DEQ27" s="187"/>
      <c r="DER27" s="187"/>
      <c r="DES27" s="187"/>
      <c r="DET27" s="187"/>
      <c r="DEU27" s="187"/>
      <c r="DEV27" s="187"/>
      <c r="DEW27" s="187"/>
      <c r="DEX27" s="187"/>
      <c r="DEY27" s="187"/>
      <c r="DEZ27" s="187"/>
      <c r="DFA27" s="187"/>
      <c r="DFB27" s="187"/>
      <c r="DFC27" s="187"/>
      <c r="DFD27" s="187"/>
      <c r="DFE27" s="187"/>
      <c r="DFF27" s="187"/>
      <c r="DFG27" s="187"/>
      <c r="DFH27" s="187"/>
      <c r="DFI27" s="187"/>
      <c r="DFJ27" s="187"/>
      <c r="DFK27" s="187"/>
      <c r="DFL27" s="187"/>
      <c r="DFM27" s="187"/>
      <c r="DFN27" s="187"/>
      <c r="DFO27" s="187"/>
      <c r="DFP27" s="187"/>
      <c r="DFQ27" s="187"/>
      <c r="DFR27" s="187"/>
      <c r="DFS27" s="187"/>
      <c r="DFT27" s="187"/>
      <c r="DFU27" s="187"/>
      <c r="DFV27" s="187"/>
      <c r="DFW27" s="187"/>
      <c r="DFX27" s="187"/>
      <c r="DFY27" s="187"/>
      <c r="DFZ27" s="187"/>
      <c r="DGA27" s="187"/>
      <c r="DGB27" s="187"/>
      <c r="DGC27" s="187"/>
      <c r="DGD27" s="187"/>
      <c r="DGE27" s="187"/>
      <c r="DGF27" s="187"/>
      <c r="DGG27" s="187"/>
      <c r="DGH27" s="187"/>
      <c r="DGI27" s="187"/>
      <c r="DGJ27" s="187"/>
      <c r="DGK27" s="187"/>
      <c r="DGL27" s="187"/>
      <c r="DGM27" s="187"/>
      <c r="DGN27" s="187"/>
      <c r="DGO27" s="187"/>
      <c r="DGP27" s="187"/>
      <c r="DGQ27" s="187"/>
      <c r="DGR27" s="187"/>
      <c r="DGS27" s="187"/>
      <c r="DGT27" s="187"/>
      <c r="DGU27" s="187"/>
      <c r="DGV27" s="187"/>
      <c r="DGW27" s="187"/>
      <c r="DGX27" s="187"/>
      <c r="DGY27" s="187"/>
      <c r="DGZ27" s="187"/>
      <c r="DHA27" s="187"/>
      <c r="DHB27" s="187"/>
      <c r="DHC27" s="187"/>
      <c r="DHD27" s="187"/>
      <c r="DHE27" s="187"/>
      <c r="DHF27" s="187"/>
      <c r="DHG27" s="187"/>
      <c r="DHH27" s="187"/>
      <c r="DHI27" s="187"/>
      <c r="DHJ27" s="187"/>
      <c r="DHK27" s="187"/>
      <c r="DHL27" s="187"/>
      <c r="DHM27" s="187"/>
      <c r="DHN27" s="187"/>
      <c r="DHO27" s="187"/>
      <c r="DHP27" s="187"/>
      <c r="DHQ27" s="187"/>
      <c r="DHR27" s="187"/>
      <c r="DHS27" s="187"/>
      <c r="DHT27" s="187"/>
      <c r="DHU27" s="187"/>
      <c r="DHV27" s="187"/>
      <c r="DHW27" s="187"/>
      <c r="DHX27" s="187"/>
      <c r="DHY27" s="187"/>
      <c r="DHZ27" s="187"/>
      <c r="DIA27" s="187"/>
      <c r="DIB27" s="187"/>
      <c r="DIC27" s="187"/>
      <c r="DID27" s="187"/>
      <c r="DIE27" s="187"/>
      <c r="DIF27" s="187"/>
      <c r="DIG27" s="187"/>
      <c r="DIH27" s="187"/>
      <c r="DII27" s="187"/>
      <c r="DIJ27" s="187"/>
      <c r="DIK27" s="187"/>
      <c r="DIL27" s="187"/>
      <c r="DIM27" s="187"/>
      <c r="DIN27" s="187"/>
      <c r="DIO27" s="187"/>
      <c r="DIP27" s="187"/>
      <c r="DIQ27" s="187"/>
      <c r="DIR27" s="187"/>
      <c r="DIS27" s="187"/>
      <c r="DIT27" s="187"/>
      <c r="DIU27" s="187"/>
      <c r="DIV27" s="187"/>
      <c r="DIW27" s="187"/>
      <c r="DIX27" s="187"/>
      <c r="DIY27" s="187"/>
      <c r="DIZ27" s="187"/>
      <c r="DJA27" s="187"/>
      <c r="DJB27" s="187"/>
      <c r="DJC27" s="187"/>
      <c r="DJD27" s="187"/>
      <c r="DJE27" s="187"/>
      <c r="DJF27" s="187"/>
      <c r="DJG27" s="187"/>
      <c r="DJH27" s="187"/>
      <c r="DJI27" s="187"/>
      <c r="DJJ27" s="187"/>
      <c r="DJK27" s="187"/>
      <c r="DJL27" s="187"/>
      <c r="DJM27" s="187"/>
      <c r="DJN27" s="187"/>
      <c r="DJO27" s="187"/>
      <c r="DJP27" s="187"/>
      <c r="DJQ27" s="187"/>
      <c r="DJR27" s="187"/>
      <c r="DJS27" s="187"/>
      <c r="DJT27" s="187"/>
      <c r="DJU27" s="187"/>
      <c r="DJV27" s="187"/>
      <c r="DJW27" s="187"/>
      <c r="DJX27" s="187"/>
      <c r="DJY27" s="187"/>
      <c r="DJZ27" s="187"/>
      <c r="DKA27" s="187"/>
      <c r="DKB27" s="187"/>
      <c r="DKC27" s="187"/>
      <c r="DKD27" s="187"/>
      <c r="DKE27" s="187"/>
      <c r="DKF27" s="187"/>
      <c r="DKG27" s="187"/>
      <c r="DKH27" s="187"/>
      <c r="DKI27" s="187"/>
      <c r="DKJ27" s="187"/>
      <c r="DKK27" s="187"/>
      <c r="DKL27" s="187"/>
      <c r="DKM27" s="187"/>
      <c r="DKN27" s="187"/>
      <c r="DKO27" s="187"/>
      <c r="DKP27" s="187"/>
      <c r="DKQ27" s="187"/>
      <c r="DKR27" s="187"/>
      <c r="DKS27" s="187"/>
      <c r="DKT27" s="187"/>
      <c r="DKU27" s="187"/>
      <c r="DKV27" s="187"/>
      <c r="DKW27" s="187"/>
      <c r="DKX27" s="187"/>
      <c r="DKY27" s="187"/>
      <c r="DKZ27" s="187"/>
      <c r="DLA27" s="187"/>
      <c r="DLB27" s="187"/>
      <c r="DLC27" s="187"/>
      <c r="DLD27" s="187"/>
      <c r="DLE27" s="187"/>
      <c r="DLF27" s="187"/>
      <c r="DLG27" s="187"/>
      <c r="DLH27" s="187"/>
      <c r="DLI27" s="187"/>
      <c r="DLJ27" s="187"/>
      <c r="DLK27" s="187"/>
      <c r="DLL27" s="187"/>
      <c r="DLM27" s="187"/>
      <c r="DLN27" s="187"/>
      <c r="DLO27" s="187"/>
      <c r="DLP27" s="187"/>
      <c r="DLQ27" s="187"/>
      <c r="DLR27" s="187"/>
      <c r="DLS27" s="187"/>
      <c r="DLT27" s="187"/>
      <c r="DLU27" s="187"/>
      <c r="DLV27" s="187"/>
      <c r="DLW27" s="187"/>
      <c r="DLX27" s="187"/>
      <c r="DLY27" s="187"/>
      <c r="DLZ27" s="187"/>
      <c r="DMA27" s="187"/>
      <c r="DMB27" s="187"/>
      <c r="DMC27" s="187"/>
      <c r="DMD27" s="187"/>
      <c r="DME27" s="187"/>
      <c r="DMF27" s="187"/>
      <c r="DMG27" s="187"/>
      <c r="DMH27" s="187"/>
      <c r="DMI27" s="187"/>
      <c r="DMJ27" s="187"/>
      <c r="DMK27" s="187"/>
      <c r="DML27" s="187"/>
      <c r="DMM27" s="187"/>
      <c r="DMN27" s="187"/>
      <c r="DMO27" s="187"/>
      <c r="DMP27" s="187"/>
      <c r="DMQ27" s="187"/>
      <c r="DMR27" s="187"/>
      <c r="DMS27" s="187"/>
      <c r="DMT27" s="187"/>
      <c r="DMU27" s="187"/>
      <c r="DMV27" s="187"/>
      <c r="DMW27" s="187"/>
      <c r="DMX27" s="187"/>
      <c r="DMY27" s="187"/>
      <c r="DMZ27" s="187"/>
      <c r="DNA27" s="187"/>
      <c r="DNB27" s="187"/>
      <c r="DNC27" s="187"/>
      <c r="DND27" s="187"/>
      <c r="DNE27" s="187"/>
      <c r="DNF27" s="187"/>
      <c r="DNG27" s="187"/>
      <c r="DNH27" s="187"/>
      <c r="DNI27" s="187"/>
      <c r="DNJ27" s="187"/>
      <c r="DNK27" s="187"/>
      <c r="DNL27" s="187"/>
      <c r="DNM27" s="187"/>
      <c r="DNN27" s="187"/>
      <c r="DNO27" s="187"/>
      <c r="DNP27" s="187"/>
      <c r="DNQ27" s="187"/>
      <c r="DNR27" s="187"/>
      <c r="DNS27" s="187"/>
      <c r="DNT27" s="187"/>
      <c r="DNU27" s="187"/>
      <c r="DNV27" s="187"/>
      <c r="DNW27" s="187"/>
      <c r="DNX27" s="187"/>
      <c r="DNY27" s="187"/>
      <c r="DNZ27" s="187"/>
      <c r="DOA27" s="187"/>
      <c r="DOB27" s="187"/>
      <c r="DOC27" s="187"/>
      <c r="DOD27" s="187"/>
      <c r="DOE27" s="187"/>
      <c r="DOF27" s="187"/>
      <c r="DOG27" s="187"/>
      <c r="DOH27" s="187"/>
      <c r="DOI27" s="187"/>
      <c r="DOJ27" s="187"/>
      <c r="DOK27" s="187"/>
      <c r="DOL27" s="187"/>
      <c r="DOM27" s="187"/>
      <c r="DON27" s="187"/>
      <c r="DOO27" s="187"/>
      <c r="DOP27" s="187"/>
      <c r="DOQ27" s="187"/>
      <c r="DOR27" s="187"/>
      <c r="DOS27" s="187"/>
      <c r="DOT27" s="187"/>
      <c r="DOU27" s="187"/>
      <c r="DOV27" s="187"/>
      <c r="DOW27" s="187"/>
      <c r="DOX27" s="187"/>
      <c r="DOY27" s="187"/>
      <c r="DOZ27" s="187"/>
      <c r="DPA27" s="187"/>
      <c r="DPB27" s="187"/>
      <c r="DPC27" s="187"/>
      <c r="DPD27" s="187"/>
      <c r="DPE27" s="187"/>
      <c r="DPF27" s="187"/>
      <c r="DPG27" s="187"/>
      <c r="DPH27" s="187"/>
      <c r="DPI27" s="187"/>
      <c r="DPJ27" s="187"/>
      <c r="DPK27" s="187"/>
      <c r="DPL27" s="187"/>
      <c r="DPM27" s="187"/>
      <c r="DPN27" s="187"/>
      <c r="DPO27" s="187"/>
      <c r="DPP27" s="187"/>
      <c r="DPQ27" s="187"/>
      <c r="DPR27" s="187"/>
      <c r="DPS27" s="187"/>
      <c r="DPT27" s="187"/>
      <c r="DPU27" s="187"/>
      <c r="DPV27" s="187"/>
      <c r="DPW27" s="187"/>
      <c r="DPX27" s="187"/>
      <c r="DPY27" s="187"/>
      <c r="DPZ27" s="187"/>
      <c r="DQA27" s="187"/>
      <c r="DQB27" s="187"/>
      <c r="DQC27" s="187"/>
      <c r="DQD27" s="187"/>
      <c r="DQE27" s="187"/>
      <c r="DQF27" s="187"/>
      <c r="DQG27" s="187"/>
      <c r="DQH27" s="187"/>
      <c r="DQI27" s="187"/>
      <c r="DQJ27" s="187"/>
      <c r="DQK27" s="187"/>
      <c r="DQL27" s="187"/>
      <c r="DQM27" s="187"/>
      <c r="DQN27" s="187"/>
      <c r="DQO27" s="187"/>
      <c r="DQP27" s="187"/>
      <c r="DQQ27" s="187"/>
      <c r="DQR27" s="187"/>
      <c r="DQS27" s="187"/>
      <c r="DQT27" s="187"/>
      <c r="DQU27" s="187"/>
      <c r="DQV27" s="187"/>
      <c r="DQW27" s="187"/>
      <c r="DQX27" s="187"/>
      <c r="DQY27" s="187"/>
      <c r="DQZ27" s="187"/>
      <c r="DRA27" s="187"/>
      <c r="DRB27" s="187"/>
      <c r="DRC27" s="187"/>
      <c r="DRD27" s="187"/>
      <c r="DRE27" s="187"/>
      <c r="DRF27" s="187"/>
      <c r="DRG27" s="187"/>
      <c r="DRH27" s="187"/>
      <c r="DRI27" s="187"/>
      <c r="DRJ27" s="187"/>
      <c r="DRK27" s="187"/>
      <c r="DRL27" s="187"/>
      <c r="DRM27" s="187"/>
      <c r="DRN27" s="187"/>
      <c r="DRO27" s="187"/>
      <c r="DRP27" s="187"/>
      <c r="DRQ27" s="187"/>
      <c r="DRR27" s="187"/>
      <c r="DRS27" s="187"/>
      <c r="DRT27" s="187"/>
      <c r="DRU27" s="187"/>
      <c r="DRV27" s="187"/>
      <c r="DRW27" s="187"/>
      <c r="DRX27" s="187"/>
      <c r="DRY27" s="187"/>
      <c r="DRZ27" s="187"/>
      <c r="DSA27" s="187"/>
      <c r="DSB27" s="187"/>
      <c r="DSC27" s="187"/>
      <c r="DSD27" s="187"/>
      <c r="DSE27" s="187"/>
      <c r="DSF27" s="187"/>
      <c r="DSG27" s="187"/>
      <c r="DSH27" s="187"/>
      <c r="DSI27" s="187"/>
      <c r="DSJ27" s="187"/>
      <c r="DSK27" s="187"/>
      <c r="DSL27" s="187"/>
      <c r="DSM27" s="187"/>
      <c r="DSN27" s="187"/>
      <c r="DSO27" s="187"/>
      <c r="DSP27" s="187"/>
      <c r="DSQ27" s="187"/>
      <c r="DSR27" s="187"/>
      <c r="DSS27" s="187"/>
      <c r="DST27" s="187"/>
      <c r="DSU27" s="187"/>
      <c r="DSV27" s="187"/>
      <c r="DSW27" s="187"/>
      <c r="DSX27" s="187"/>
      <c r="DSY27" s="187"/>
      <c r="DSZ27" s="187"/>
      <c r="DTA27" s="187"/>
      <c r="DTB27" s="187"/>
      <c r="DTC27" s="187"/>
      <c r="DTD27" s="187"/>
      <c r="DTE27" s="187"/>
      <c r="DTF27" s="187"/>
      <c r="DTG27" s="187"/>
      <c r="DTH27" s="187"/>
      <c r="DTI27" s="187"/>
      <c r="DTJ27" s="187"/>
      <c r="DTK27" s="187"/>
      <c r="DTL27" s="187"/>
      <c r="DTM27" s="187"/>
      <c r="DTN27" s="187"/>
      <c r="DTO27" s="187"/>
      <c r="DTP27" s="187"/>
      <c r="DTQ27" s="187"/>
      <c r="DTR27" s="187"/>
      <c r="DTS27" s="187"/>
      <c r="DTT27" s="187"/>
      <c r="DTU27" s="187"/>
      <c r="DTV27" s="187"/>
      <c r="DTW27" s="187"/>
      <c r="DTX27" s="187"/>
      <c r="DTY27" s="187"/>
      <c r="DTZ27" s="187"/>
      <c r="DUA27" s="187"/>
      <c r="DUB27" s="187"/>
      <c r="DUC27" s="187"/>
      <c r="DUD27" s="187"/>
      <c r="DUE27" s="187"/>
      <c r="DUF27" s="187"/>
      <c r="DUG27" s="187"/>
      <c r="DUH27" s="187"/>
      <c r="DUI27" s="187"/>
      <c r="DUJ27" s="187"/>
      <c r="DUK27" s="187"/>
      <c r="DUL27" s="187"/>
      <c r="DUM27" s="187"/>
      <c r="DUN27" s="187"/>
      <c r="DUO27" s="187"/>
      <c r="DUP27" s="187"/>
      <c r="DUQ27" s="187"/>
      <c r="DUR27" s="187"/>
      <c r="DUS27" s="187"/>
      <c r="DUT27" s="187"/>
      <c r="DUU27" s="187"/>
      <c r="DUV27" s="187"/>
      <c r="DUW27" s="187"/>
      <c r="DUX27" s="187"/>
      <c r="DUY27" s="187"/>
      <c r="DUZ27" s="187"/>
      <c r="DVA27" s="187"/>
      <c r="DVB27" s="187"/>
      <c r="DVC27" s="187"/>
      <c r="DVD27" s="187"/>
      <c r="DVE27" s="187"/>
      <c r="DVF27" s="187"/>
      <c r="DVG27" s="187"/>
      <c r="DVH27" s="187"/>
      <c r="DVI27" s="187"/>
      <c r="DVJ27" s="187"/>
      <c r="DVK27" s="187"/>
      <c r="DVL27" s="187"/>
      <c r="DVM27" s="187"/>
      <c r="DVN27" s="187"/>
      <c r="DVO27" s="187"/>
      <c r="DVP27" s="187"/>
      <c r="DVQ27" s="187"/>
      <c r="DVR27" s="187"/>
      <c r="DVS27" s="187"/>
      <c r="DVT27" s="187"/>
      <c r="DVU27" s="187"/>
      <c r="DVV27" s="187"/>
      <c r="DVW27" s="187"/>
      <c r="DVX27" s="187"/>
      <c r="DVY27" s="187"/>
      <c r="DVZ27" s="187"/>
      <c r="DWA27" s="187"/>
      <c r="DWB27" s="187"/>
      <c r="DWC27" s="187"/>
      <c r="DWD27" s="187"/>
      <c r="DWE27" s="187"/>
      <c r="DWF27" s="187"/>
      <c r="DWG27" s="187"/>
      <c r="DWH27" s="187"/>
      <c r="DWI27" s="187"/>
      <c r="DWJ27" s="187"/>
      <c r="DWK27" s="187"/>
      <c r="DWL27" s="187"/>
      <c r="DWM27" s="187"/>
      <c r="DWN27" s="187"/>
      <c r="DWO27" s="187"/>
      <c r="DWP27" s="187"/>
      <c r="DWQ27" s="187"/>
      <c r="DWR27" s="187"/>
      <c r="DWS27" s="187"/>
      <c r="DWT27" s="187"/>
      <c r="DWU27" s="187"/>
      <c r="DWV27" s="187"/>
      <c r="DWW27" s="187"/>
      <c r="DWX27" s="187"/>
      <c r="DWY27" s="187"/>
      <c r="DWZ27" s="187"/>
      <c r="DXA27" s="187"/>
      <c r="DXB27" s="187"/>
      <c r="DXC27" s="187"/>
      <c r="DXD27" s="187"/>
      <c r="DXE27" s="187"/>
      <c r="DXF27" s="187"/>
      <c r="DXG27" s="187"/>
      <c r="DXH27" s="187"/>
      <c r="DXI27" s="187"/>
      <c r="DXJ27" s="187"/>
      <c r="DXK27" s="187"/>
      <c r="DXL27" s="187"/>
      <c r="DXM27" s="187"/>
      <c r="DXN27" s="187"/>
      <c r="DXO27" s="187"/>
      <c r="DXP27" s="187"/>
      <c r="DXQ27" s="187"/>
      <c r="DXR27" s="187"/>
      <c r="DXS27" s="187"/>
      <c r="DXT27" s="187"/>
      <c r="DXU27" s="187"/>
      <c r="DXV27" s="187"/>
      <c r="DXW27" s="187"/>
      <c r="DXX27" s="187"/>
      <c r="DXY27" s="187"/>
      <c r="DXZ27" s="187"/>
      <c r="DYA27" s="187"/>
      <c r="DYB27" s="187"/>
      <c r="DYC27" s="187"/>
      <c r="DYD27" s="187"/>
      <c r="DYE27" s="187"/>
      <c r="DYF27" s="187"/>
      <c r="DYG27" s="187"/>
      <c r="DYH27" s="187"/>
      <c r="DYI27" s="187"/>
      <c r="DYJ27" s="187"/>
      <c r="DYK27" s="187"/>
      <c r="DYL27" s="187"/>
      <c r="DYM27" s="187"/>
      <c r="DYN27" s="187"/>
      <c r="DYO27" s="187"/>
      <c r="DYP27" s="187"/>
      <c r="DYQ27" s="187"/>
      <c r="DYR27" s="187"/>
      <c r="DYS27" s="187"/>
      <c r="DYT27" s="187"/>
      <c r="DYU27" s="187"/>
      <c r="DYV27" s="187"/>
      <c r="DYW27" s="187"/>
      <c r="DYX27" s="187"/>
      <c r="DYY27" s="187"/>
      <c r="DYZ27" s="187"/>
      <c r="DZA27" s="187"/>
      <c r="DZB27" s="187"/>
      <c r="DZC27" s="187"/>
      <c r="DZD27" s="187"/>
      <c r="DZE27" s="187"/>
      <c r="DZF27" s="187"/>
      <c r="DZG27" s="187"/>
      <c r="DZH27" s="187"/>
      <c r="DZI27" s="187"/>
      <c r="DZJ27" s="187"/>
      <c r="DZK27" s="187"/>
      <c r="DZL27" s="187"/>
      <c r="DZM27" s="187"/>
      <c r="DZN27" s="187"/>
      <c r="DZO27" s="187"/>
      <c r="DZP27" s="187"/>
      <c r="DZQ27" s="187"/>
      <c r="DZR27" s="187"/>
      <c r="DZS27" s="187"/>
      <c r="DZT27" s="187"/>
      <c r="DZU27" s="187"/>
      <c r="DZV27" s="187"/>
      <c r="DZW27" s="187"/>
      <c r="DZX27" s="187"/>
      <c r="DZY27" s="187"/>
      <c r="DZZ27" s="187"/>
      <c r="EAA27" s="187"/>
      <c r="EAB27" s="187"/>
      <c r="EAC27" s="187"/>
      <c r="EAD27" s="187"/>
      <c r="EAE27" s="187"/>
      <c r="EAF27" s="187"/>
      <c r="EAG27" s="187"/>
      <c r="EAH27" s="187"/>
      <c r="EAI27" s="187"/>
      <c r="EAJ27" s="187"/>
      <c r="EAK27" s="187"/>
      <c r="EAL27" s="187"/>
      <c r="EAM27" s="187"/>
      <c r="EAN27" s="187"/>
      <c r="EAO27" s="187"/>
      <c r="EAP27" s="187"/>
      <c r="EAQ27" s="187"/>
      <c r="EAR27" s="187"/>
      <c r="EAS27" s="187"/>
      <c r="EAT27" s="187"/>
      <c r="EAU27" s="187"/>
      <c r="EAV27" s="187"/>
      <c r="EAW27" s="187"/>
      <c r="EAX27" s="187"/>
      <c r="EAY27" s="187"/>
      <c r="EAZ27" s="187"/>
      <c r="EBA27" s="187"/>
      <c r="EBB27" s="187"/>
      <c r="EBC27" s="187"/>
      <c r="EBD27" s="187"/>
      <c r="EBE27" s="187"/>
      <c r="EBF27" s="187"/>
      <c r="EBG27" s="187"/>
      <c r="EBH27" s="187"/>
      <c r="EBI27" s="187"/>
      <c r="EBJ27" s="187"/>
      <c r="EBK27" s="187"/>
      <c r="EBL27" s="187"/>
      <c r="EBM27" s="187"/>
      <c r="EBN27" s="187"/>
      <c r="EBO27" s="187"/>
      <c r="EBP27" s="187"/>
      <c r="EBQ27" s="187"/>
      <c r="EBR27" s="187"/>
      <c r="EBS27" s="187"/>
      <c r="EBT27" s="187"/>
      <c r="EBU27" s="187"/>
      <c r="EBV27" s="187"/>
      <c r="EBW27" s="187"/>
      <c r="EBX27" s="187"/>
      <c r="EBY27" s="187"/>
      <c r="EBZ27" s="187"/>
      <c r="ECA27" s="187"/>
      <c r="ECB27" s="187"/>
      <c r="ECC27" s="187"/>
      <c r="ECD27" s="187"/>
      <c r="ECE27" s="187"/>
      <c r="ECF27" s="187"/>
      <c r="ECG27" s="187"/>
      <c r="ECH27" s="187"/>
      <c r="ECI27" s="187"/>
      <c r="ECJ27" s="187"/>
      <c r="ECK27" s="187"/>
      <c r="ECL27" s="187"/>
      <c r="ECM27" s="187"/>
      <c r="ECN27" s="187"/>
      <c r="ECO27" s="187"/>
      <c r="ECP27" s="187"/>
      <c r="ECQ27" s="187"/>
      <c r="ECR27" s="187"/>
      <c r="ECS27" s="187"/>
      <c r="ECT27" s="187"/>
      <c r="ECU27" s="187"/>
      <c r="ECV27" s="187"/>
      <c r="ECW27" s="187"/>
      <c r="ECX27" s="187"/>
      <c r="ECY27" s="187"/>
      <c r="ECZ27" s="187"/>
      <c r="EDA27" s="187"/>
      <c r="EDB27" s="187"/>
      <c r="EDC27" s="187"/>
      <c r="EDD27" s="187"/>
      <c r="EDE27" s="187"/>
      <c r="EDF27" s="187"/>
      <c r="EDG27" s="187"/>
      <c r="EDH27" s="187"/>
      <c r="EDI27" s="187"/>
      <c r="EDJ27" s="187"/>
      <c r="EDK27" s="187"/>
      <c r="EDL27" s="187"/>
      <c r="EDM27" s="187"/>
      <c r="EDN27" s="187"/>
      <c r="EDO27" s="187"/>
      <c r="EDP27" s="187"/>
      <c r="EDQ27" s="187"/>
      <c r="EDR27" s="187"/>
      <c r="EDS27" s="187"/>
      <c r="EDT27" s="187"/>
      <c r="EDU27" s="187"/>
      <c r="EDV27" s="187"/>
      <c r="EDW27" s="187"/>
      <c r="EDX27" s="187"/>
      <c r="EDY27" s="187"/>
      <c r="EDZ27" s="187"/>
      <c r="EEA27" s="187"/>
      <c r="EEB27" s="187"/>
      <c r="EEC27" s="187"/>
      <c r="EED27" s="187"/>
      <c r="EEE27" s="187"/>
      <c r="EEF27" s="187"/>
      <c r="EEG27" s="187"/>
      <c r="EEH27" s="187"/>
      <c r="EEI27" s="187"/>
      <c r="EEJ27" s="187"/>
      <c r="EEK27" s="187"/>
      <c r="EEL27" s="187"/>
      <c r="EEM27" s="187"/>
      <c r="EEN27" s="187"/>
      <c r="EEO27" s="187"/>
      <c r="EEP27" s="187"/>
      <c r="EEQ27" s="187"/>
      <c r="EER27" s="187"/>
      <c r="EES27" s="187"/>
      <c r="EET27" s="187"/>
      <c r="EEU27" s="187"/>
      <c r="EEV27" s="187"/>
      <c r="EEW27" s="187"/>
      <c r="EEX27" s="187"/>
      <c r="EEY27" s="187"/>
      <c r="EEZ27" s="187"/>
      <c r="EFA27" s="187"/>
      <c r="EFB27" s="187"/>
      <c r="EFC27" s="187"/>
      <c r="EFD27" s="187"/>
      <c r="EFE27" s="187"/>
      <c r="EFF27" s="187"/>
      <c r="EFG27" s="187"/>
      <c r="EFH27" s="187"/>
      <c r="EFI27" s="187"/>
      <c r="EFJ27" s="187"/>
      <c r="EFK27" s="187"/>
      <c r="EFL27" s="187"/>
      <c r="EFM27" s="187"/>
      <c r="EFN27" s="187"/>
      <c r="EFO27" s="187"/>
      <c r="EFP27" s="187"/>
      <c r="EFQ27" s="187"/>
      <c r="EFR27" s="187"/>
      <c r="EFS27" s="187"/>
      <c r="EFT27" s="187"/>
      <c r="EFU27" s="187"/>
      <c r="EFV27" s="187"/>
      <c r="EFW27" s="187"/>
      <c r="EFX27" s="187"/>
      <c r="EFY27" s="187"/>
      <c r="EFZ27" s="187"/>
      <c r="EGA27" s="187"/>
      <c r="EGB27" s="187"/>
      <c r="EGC27" s="187"/>
      <c r="EGD27" s="187"/>
      <c r="EGE27" s="187"/>
      <c r="EGF27" s="187"/>
      <c r="EGG27" s="187"/>
      <c r="EGH27" s="187"/>
      <c r="EGI27" s="187"/>
      <c r="EGJ27" s="187"/>
      <c r="EGK27" s="187"/>
      <c r="EGL27" s="187"/>
      <c r="EGM27" s="187"/>
      <c r="EGN27" s="187"/>
      <c r="EGO27" s="187"/>
      <c r="EGP27" s="187"/>
      <c r="EGQ27" s="187"/>
      <c r="EGR27" s="187"/>
      <c r="EGS27" s="187"/>
      <c r="EGT27" s="187"/>
      <c r="EGU27" s="187"/>
      <c r="EGV27" s="187"/>
      <c r="EGW27" s="187"/>
      <c r="EGX27" s="187"/>
      <c r="EGY27" s="187"/>
      <c r="EGZ27" s="187"/>
      <c r="EHA27" s="187"/>
      <c r="EHB27" s="187"/>
      <c r="EHC27" s="187"/>
      <c r="EHD27" s="187"/>
      <c r="EHE27" s="187"/>
      <c r="EHF27" s="187"/>
      <c r="EHG27" s="187"/>
      <c r="EHH27" s="187"/>
      <c r="EHI27" s="187"/>
      <c r="EHJ27" s="187"/>
      <c r="EHK27" s="187"/>
      <c r="EHL27" s="187"/>
      <c r="EHM27" s="187"/>
      <c r="EHN27" s="187"/>
      <c r="EHO27" s="187"/>
      <c r="EHP27" s="187"/>
      <c r="EHQ27" s="187"/>
      <c r="EHR27" s="187"/>
      <c r="EHS27" s="187"/>
      <c r="EHT27" s="187"/>
      <c r="EHU27" s="187"/>
      <c r="EHV27" s="187"/>
      <c r="EHW27" s="187"/>
      <c r="EHX27" s="187"/>
      <c r="EHY27" s="187"/>
      <c r="EHZ27" s="187"/>
      <c r="EIA27" s="187"/>
      <c r="EIB27" s="187"/>
      <c r="EIC27" s="187"/>
      <c r="EID27" s="187"/>
      <c r="EIE27" s="187"/>
      <c r="EIF27" s="187"/>
      <c r="EIG27" s="187"/>
      <c r="EIH27" s="187"/>
      <c r="EII27" s="187"/>
      <c r="EIJ27" s="187"/>
      <c r="EIK27" s="187"/>
      <c r="EIL27" s="187"/>
      <c r="EIM27" s="187"/>
      <c r="EIN27" s="187"/>
      <c r="EIO27" s="187"/>
      <c r="EIP27" s="187"/>
      <c r="EIQ27" s="187"/>
      <c r="EIR27" s="187"/>
      <c r="EIS27" s="187"/>
      <c r="EIT27" s="187"/>
      <c r="EIU27" s="187"/>
      <c r="EIV27" s="187"/>
      <c r="EIW27" s="187"/>
      <c r="EIX27" s="187"/>
      <c r="EIY27" s="187"/>
      <c r="EIZ27" s="187"/>
      <c r="EJA27" s="187"/>
      <c r="EJB27" s="187"/>
      <c r="EJC27" s="187"/>
      <c r="EJD27" s="187"/>
      <c r="EJE27" s="187"/>
      <c r="EJF27" s="187"/>
      <c r="EJG27" s="187"/>
      <c r="EJH27" s="187"/>
      <c r="EJI27" s="187"/>
      <c r="EJJ27" s="187"/>
      <c r="EJK27" s="187"/>
      <c r="EJL27" s="187"/>
      <c r="EJM27" s="187"/>
      <c r="EJN27" s="187"/>
      <c r="EJO27" s="187"/>
      <c r="EJP27" s="187"/>
      <c r="EJQ27" s="187"/>
      <c r="EJR27" s="187"/>
      <c r="EJS27" s="187"/>
      <c r="EJT27" s="187"/>
      <c r="EJU27" s="187"/>
      <c r="EJV27" s="187"/>
      <c r="EJW27" s="187"/>
      <c r="EJX27" s="187"/>
      <c r="EJY27" s="187"/>
      <c r="EJZ27" s="187"/>
      <c r="EKA27" s="187"/>
      <c r="EKB27" s="187"/>
      <c r="EKC27" s="187"/>
      <c r="EKD27" s="187"/>
      <c r="EKE27" s="187"/>
      <c r="EKF27" s="187"/>
      <c r="EKG27" s="187"/>
      <c r="EKH27" s="187"/>
      <c r="EKI27" s="187"/>
      <c r="EKJ27" s="187"/>
      <c r="EKK27" s="187"/>
      <c r="EKL27" s="187"/>
      <c r="EKM27" s="187"/>
      <c r="EKN27" s="187"/>
      <c r="EKO27" s="187"/>
      <c r="EKP27" s="187"/>
      <c r="EKQ27" s="187"/>
      <c r="EKR27" s="187"/>
      <c r="EKS27" s="187"/>
      <c r="EKT27" s="187"/>
      <c r="EKU27" s="187"/>
      <c r="EKV27" s="187"/>
      <c r="EKW27" s="187"/>
      <c r="EKX27" s="187"/>
      <c r="EKY27" s="187"/>
      <c r="EKZ27" s="187"/>
      <c r="ELA27" s="187"/>
      <c r="ELB27" s="187"/>
      <c r="ELC27" s="187"/>
      <c r="ELD27" s="187"/>
      <c r="ELE27" s="187"/>
      <c r="ELF27" s="187"/>
      <c r="ELG27" s="187"/>
      <c r="ELH27" s="187"/>
      <c r="ELI27" s="187"/>
      <c r="ELJ27" s="187"/>
      <c r="ELK27" s="187"/>
      <c r="ELL27" s="187"/>
      <c r="ELM27" s="187"/>
      <c r="ELN27" s="187"/>
      <c r="ELO27" s="187"/>
      <c r="ELP27" s="187"/>
      <c r="ELQ27" s="187"/>
      <c r="ELR27" s="187"/>
      <c r="ELS27" s="187"/>
      <c r="ELT27" s="187"/>
      <c r="ELU27" s="187"/>
      <c r="ELV27" s="187"/>
      <c r="ELW27" s="187"/>
      <c r="ELX27" s="187"/>
      <c r="ELY27" s="187"/>
      <c r="ELZ27" s="187"/>
      <c r="EMA27" s="187"/>
      <c r="EMB27" s="187"/>
      <c r="EMC27" s="187"/>
      <c r="EMD27" s="187"/>
      <c r="EME27" s="187"/>
      <c r="EMF27" s="187"/>
      <c r="EMG27" s="187"/>
      <c r="EMH27" s="187"/>
      <c r="EMI27" s="187"/>
      <c r="EMJ27" s="187"/>
      <c r="EMK27" s="187"/>
      <c r="EML27" s="187"/>
      <c r="EMM27" s="187"/>
      <c r="EMN27" s="187"/>
      <c r="EMO27" s="187"/>
      <c r="EMP27" s="187"/>
      <c r="EMQ27" s="187"/>
      <c r="EMR27" s="187"/>
      <c r="EMS27" s="187"/>
      <c r="EMT27" s="187"/>
      <c r="EMU27" s="187"/>
      <c r="EMV27" s="187"/>
      <c r="EMW27" s="187"/>
      <c r="EMX27" s="187"/>
      <c r="EMY27" s="187"/>
      <c r="EMZ27" s="187"/>
      <c r="ENA27" s="187"/>
      <c r="ENB27" s="187"/>
      <c r="ENC27" s="187"/>
      <c r="END27" s="187"/>
      <c r="ENE27" s="187"/>
      <c r="ENF27" s="187"/>
      <c r="ENG27" s="187"/>
      <c r="ENH27" s="187"/>
      <c r="ENI27" s="187"/>
      <c r="ENJ27" s="187"/>
      <c r="ENK27" s="187"/>
      <c r="ENL27" s="187"/>
      <c r="ENM27" s="187"/>
      <c r="ENN27" s="187"/>
      <c r="ENO27" s="187"/>
      <c r="ENP27" s="187"/>
      <c r="ENQ27" s="187"/>
      <c r="ENR27" s="187"/>
      <c r="ENS27" s="187"/>
      <c r="ENT27" s="187"/>
      <c r="ENU27" s="187"/>
      <c r="ENV27" s="187"/>
      <c r="ENW27" s="187"/>
      <c r="ENX27" s="187"/>
      <c r="ENY27" s="187"/>
      <c r="ENZ27" s="187"/>
      <c r="EOA27" s="187"/>
      <c r="EOB27" s="187"/>
      <c r="EOC27" s="187"/>
      <c r="EOD27" s="187"/>
      <c r="EOE27" s="187"/>
      <c r="EOF27" s="187"/>
      <c r="EOG27" s="187"/>
      <c r="EOH27" s="187"/>
      <c r="EOI27" s="187"/>
      <c r="EOJ27" s="187"/>
      <c r="EOK27" s="187"/>
      <c r="EOL27" s="187"/>
      <c r="EOM27" s="187"/>
      <c r="EON27" s="187"/>
      <c r="EOO27" s="187"/>
      <c r="EOP27" s="187"/>
      <c r="EOQ27" s="187"/>
      <c r="EOR27" s="187"/>
      <c r="EOS27" s="187"/>
      <c r="EOT27" s="187"/>
      <c r="EOU27" s="187"/>
      <c r="EOV27" s="187"/>
      <c r="EOW27" s="187"/>
      <c r="EOX27" s="187"/>
      <c r="EOY27" s="187"/>
      <c r="EOZ27" s="187"/>
      <c r="EPA27" s="187"/>
      <c r="EPB27" s="187"/>
      <c r="EPC27" s="187"/>
      <c r="EPD27" s="187"/>
      <c r="EPE27" s="187"/>
      <c r="EPF27" s="187"/>
      <c r="EPG27" s="187"/>
      <c r="EPH27" s="187"/>
      <c r="EPI27" s="187"/>
      <c r="EPJ27" s="187"/>
      <c r="EPK27" s="187"/>
      <c r="EPL27" s="187"/>
      <c r="EPM27" s="187"/>
      <c r="EPN27" s="187"/>
      <c r="EPO27" s="187"/>
      <c r="EPP27" s="187"/>
      <c r="EPQ27" s="187"/>
      <c r="EPR27" s="187"/>
      <c r="EPS27" s="187"/>
      <c r="EPT27" s="187"/>
      <c r="EPU27" s="187"/>
      <c r="EPV27" s="187"/>
      <c r="EPW27" s="187"/>
      <c r="EPX27" s="187"/>
      <c r="EPY27" s="187"/>
      <c r="EPZ27" s="187"/>
      <c r="EQA27" s="187"/>
      <c r="EQB27" s="187"/>
      <c r="EQC27" s="187"/>
      <c r="EQD27" s="187"/>
      <c r="EQE27" s="187"/>
      <c r="EQF27" s="187"/>
      <c r="EQG27" s="187"/>
      <c r="EQH27" s="187"/>
      <c r="EQI27" s="187"/>
      <c r="EQJ27" s="187"/>
      <c r="EQK27" s="187"/>
      <c r="EQL27" s="187"/>
      <c r="EQM27" s="187"/>
      <c r="EQN27" s="187"/>
      <c r="EQO27" s="187"/>
      <c r="EQP27" s="187"/>
      <c r="EQQ27" s="187"/>
      <c r="EQR27" s="187"/>
      <c r="EQS27" s="187"/>
      <c r="EQT27" s="187"/>
      <c r="EQU27" s="187"/>
      <c r="EQV27" s="187"/>
      <c r="EQW27" s="187"/>
      <c r="EQX27" s="187"/>
      <c r="EQY27" s="187"/>
      <c r="EQZ27" s="187"/>
      <c r="ERA27" s="187"/>
      <c r="ERB27" s="187"/>
      <c r="ERC27" s="187"/>
      <c r="ERD27" s="187"/>
      <c r="ERE27" s="187"/>
      <c r="ERF27" s="187"/>
      <c r="ERG27" s="187"/>
      <c r="ERH27" s="187"/>
      <c r="ERI27" s="187"/>
      <c r="ERJ27" s="187"/>
      <c r="ERK27" s="187"/>
      <c r="ERL27" s="187"/>
      <c r="ERM27" s="187"/>
      <c r="ERN27" s="187"/>
      <c r="ERO27" s="187"/>
      <c r="ERP27" s="187"/>
      <c r="ERQ27" s="187"/>
      <c r="ERR27" s="187"/>
      <c r="ERS27" s="187"/>
      <c r="ERT27" s="187"/>
      <c r="ERU27" s="187"/>
      <c r="ERV27" s="187"/>
      <c r="ERW27" s="187"/>
      <c r="ERX27" s="187"/>
      <c r="ERY27" s="187"/>
      <c r="ERZ27" s="187"/>
      <c r="ESA27" s="187"/>
      <c r="ESB27" s="187"/>
      <c r="ESC27" s="187"/>
      <c r="ESD27" s="187"/>
      <c r="ESE27" s="187"/>
      <c r="ESF27" s="187"/>
      <c r="ESG27" s="187"/>
      <c r="ESH27" s="187"/>
      <c r="ESI27" s="187"/>
      <c r="ESJ27" s="187"/>
      <c r="ESK27" s="187"/>
      <c r="ESL27" s="187"/>
      <c r="ESM27" s="187"/>
      <c r="ESN27" s="187"/>
      <c r="ESO27" s="187"/>
      <c r="ESP27" s="187"/>
      <c r="ESQ27" s="187"/>
      <c r="ESR27" s="187"/>
      <c r="ESS27" s="187"/>
      <c r="EST27" s="187"/>
      <c r="ESU27" s="187"/>
      <c r="ESV27" s="187"/>
      <c r="ESW27" s="187"/>
      <c r="ESX27" s="187"/>
      <c r="ESY27" s="187"/>
      <c r="ESZ27" s="187"/>
      <c r="ETA27" s="187"/>
      <c r="ETB27" s="187"/>
      <c r="ETC27" s="187"/>
      <c r="ETD27" s="187"/>
      <c r="ETE27" s="187"/>
      <c r="ETF27" s="187"/>
      <c r="ETG27" s="187"/>
      <c r="ETH27" s="187"/>
      <c r="ETI27" s="187"/>
      <c r="ETJ27" s="187"/>
      <c r="ETK27" s="187"/>
      <c r="ETL27" s="187"/>
      <c r="ETM27" s="187"/>
      <c r="ETN27" s="187"/>
      <c r="ETO27" s="187"/>
      <c r="ETP27" s="187"/>
      <c r="ETQ27" s="187"/>
      <c r="ETR27" s="187"/>
      <c r="ETS27" s="187"/>
      <c r="ETT27" s="187"/>
      <c r="ETU27" s="187"/>
      <c r="ETV27" s="187"/>
      <c r="ETW27" s="187"/>
      <c r="ETX27" s="187"/>
      <c r="ETY27" s="187"/>
      <c r="ETZ27" s="187"/>
      <c r="EUA27" s="187"/>
      <c r="EUB27" s="187"/>
      <c r="EUC27" s="187"/>
      <c r="EUD27" s="187"/>
      <c r="EUE27" s="187"/>
      <c r="EUF27" s="187"/>
      <c r="EUG27" s="187"/>
      <c r="EUH27" s="187"/>
      <c r="EUI27" s="187"/>
      <c r="EUJ27" s="187"/>
      <c r="EUK27" s="187"/>
      <c r="EUL27" s="187"/>
      <c r="EUM27" s="187"/>
      <c r="EUN27" s="187"/>
      <c r="EUO27" s="187"/>
      <c r="EUP27" s="187"/>
      <c r="EUQ27" s="187"/>
      <c r="EUR27" s="187"/>
      <c r="EUS27" s="187"/>
      <c r="EUT27" s="187"/>
      <c r="EUU27" s="187"/>
      <c r="EUV27" s="187"/>
      <c r="EUW27" s="187"/>
      <c r="EUX27" s="187"/>
      <c r="EUY27" s="187"/>
      <c r="EUZ27" s="187"/>
      <c r="EVA27" s="187"/>
      <c r="EVB27" s="187"/>
      <c r="EVC27" s="187"/>
      <c r="EVD27" s="187"/>
      <c r="EVE27" s="187"/>
      <c r="EVF27" s="187"/>
      <c r="EVG27" s="187"/>
      <c r="EVH27" s="187"/>
      <c r="EVI27" s="187"/>
      <c r="EVJ27" s="187"/>
      <c r="EVK27" s="187"/>
      <c r="EVL27" s="187"/>
      <c r="EVM27" s="187"/>
      <c r="EVN27" s="187"/>
      <c r="EVO27" s="187"/>
      <c r="EVP27" s="187"/>
      <c r="EVQ27" s="187"/>
      <c r="EVR27" s="187"/>
      <c r="EVS27" s="187"/>
      <c r="EVT27" s="187"/>
      <c r="EVU27" s="187"/>
      <c r="EVV27" s="187"/>
      <c r="EVW27" s="187"/>
      <c r="EVX27" s="187"/>
      <c r="EVY27" s="187"/>
      <c r="EVZ27" s="187"/>
      <c r="EWA27" s="187"/>
      <c r="EWB27" s="187"/>
      <c r="EWC27" s="187"/>
      <c r="EWD27" s="187"/>
      <c r="EWE27" s="187"/>
      <c r="EWF27" s="187"/>
      <c r="EWG27" s="187"/>
      <c r="EWH27" s="187"/>
      <c r="EWI27" s="187"/>
      <c r="EWJ27" s="187"/>
      <c r="EWK27" s="187"/>
      <c r="EWL27" s="187"/>
      <c r="EWM27" s="187"/>
      <c r="EWN27" s="187"/>
      <c r="EWO27" s="187"/>
      <c r="EWP27" s="187"/>
      <c r="EWQ27" s="187"/>
      <c r="EWR27" s="187"/>
      <c r="EWS27" s="187"/>
      <c r="EWT27" s="187"/>
      <c r="EWU27" s="187"/>
      <c r="EWV27" s="187"/>
      <c r="EWW27" s="187"/>
      <c r="EWX27" s="187"/>
      <c r="EWY27" s="187"/>
      <c r="EWZ27" s="187"/>
      <c r="EXA27" s="187"/>
      <c r="EXB27" s="187"/>
      <c r="EXC27" s="187"/>
      <c r="EXD27" s="187"/>
      <c r="EXE27" s="187"/>
      <c r="EXF27" s="187"/>
      <c r="EXG27" s="187"/>
      <c r="EXH27" s="187"/>
      <c r="EXI27" s="187"/>
      <c r="EXJ27" s="187"/>
      <c r="EXK27" s="187"/>
      <c r="EXL27" s="187"/>
      <c r="EXM27" s="187"/>
      <c r="EXN27" s="187"/>
      <c r="EXO27" s="187"/>
      <c r="EXP27" s="187"/>
      <c r="EXQ27" s="187"/>
      <c r="EXR27" s="187"/>
      <c r="EXS27" s="187"/>
      <c r="EXT27" s="187"/>
      <c r="EXU27" s="187"/>
      <c r="EXV27" s="187"/>
      <c r="EXW27" s="187"/>
      <c r="EXX27" s="187"/>
      <c r="EXY27" s="187"/>
      <c r="EXZ27" s="187"/>
      <c r="EYA27" s="187"/>
      <c r="EYB27" s="187"/>
      <c r="EYC27" s="187"/>
      <c r="EYD27" s="187"/>
      <c r="EYE27" s="187"/>
      <c r="EYF27" s="187"/>
      <c r="EYG27" s="187"/>
      <c r="EYH27" s="187"/>
      <c r="EYI27" s="187"/>
      <c r="EYJ27" s="187"/>
      <c r="EYK27" s="187"/>
      <c r="EYL27" s="187"/>
      <c r="EYM27" s="187"/>
      <c r="EYN27" s="187"/>
      <c r="EYO27" s="187"/>
      <c r="EYP27" s="187"/>
      <c r="EYQ27" s="187"/>
      <c r="EYR27" s="187"/>
      <c r="EYS27" s="187"/>
      <c r="EYT27" s="187"/>
      <c r="EYU27" s="187"/>
      <c r="EYV27" s="187"/>
      <c r="EYW27" s="187"/>
      <c r="EYX27" s="187"/>
      <c r="EYY27" s="187"/>
      <c r="EYZ27" s="187"/>
      <c r="EZA27" s="187"/>
      <c r="EZB27" s="187"/>
      <c r="EZC27" s="187"/>
      <c r="EZD27" s="187"/>
      <c r="EZE27" s="187"/>
      <c r="EZF27" s="187"/>
      <c r="EZG27" s="187"/>
      <c r="EZH27" s="187"/>
      <c r="EZI27" s="187"/>
      <c r="EZJ27" s="187"/>
      <c r="EZK27" s="187"/>
      <c r="EZL27" s="187"/>
      <c r="EZM27" s="187"/>
      <c r="EZN27" s="187"/>
      <c r="EZO27" s="187"/>
      <c r="EZP27" s="187"/>
      <c r="EZQ27" s="187"/>
      <c r="EZR27" s="187"/>
      <c r="EZS27" s="187"/>
      <c r="EZT27" s="187"/>
      <c r="EZU27" s="187"/>
      <c r="EZV27" s="187"/>
      <c r="EZW27" s="187"/>
      <c r="EZX27" s="187"/>
      <c r="EZY27" s="187"/>
      <c r="EZZ27" s="187"/>
      <c r="FAA27" s="187"/>
      <c r="FAB27" s="187"/>
      <c r="FAC27" s="187"/>
      <c r="FAD27" s="187"/>
      <c r="FAE27" s="187"/>
      <c r="FAF27" s="187"/>
      <c r="FAG27" s="187"/>
      <c r="FAH27" s="187"/>
      <c r="FAI27" s="187"/>
      <c r="FAJ27" s="187"/>
      <c r="FAK27" s="187"/>
      <c r="FAL27" s="187"/>
      <c r="FAM27" s="187"/>
      <c r="FAN27" s="187"/>
      <c r="FAO27" s="187"/>
      <c r="FAP27" s="187"/>
      <c r="FAQ27" s="187"/>
      <c r="FAR27" s="187"/>
      <c r="FAS27" s="187"/>
      <c r="FAT27" s="187"/>
      <c r="FAU27" s="187"/>
      <c r="FAV27" s="187"/>
      <c r="FAW27" s="187"/>
      <c r="FAX27" s="187"/>
      <c r="FAY27" s="187"/>
      <c r="FAZ27" s="187"/>
      <c r="FBA27" s="187"/>
      <c r="FBB27" s="187"/>
      <c r="FBC27" s="187"/>
      <c r="FBD27" s="187"/>
      <c r="FBE27" s="187"/>
      <c r="FBF27" s="187"/>
      <c r="FBG27" s="187"/>
      <c r="FBH27" s="187"/>
      <c r="FBI27" s="187"/>
      <c r="FBJ27" s="187"/>
      <c r="FBK27" s="187"/>
      <c r="FBL27" s="187"/>
      <c r="FBM27" s="187"/>
      <c r="FBN27" s="187"/>
      <c r="FBO27" s="187"/>
      <c r="FBP27" s="187"/>
      <c r="FBQ27" s="187"/>
      <c r="FBR27" s="187"/>
      <c r="FBS27" s="187"/>
      <c r="FBT27" s="187"/>
      <c r="FBU27" s="187"/>
      <c r="FBV27" s="187"/>
      <c r="FBW27" s="187"/>
      <c r="FBX27" s="187"/>
      <c r="FBY27" s="187"/>
      <c r="FBZ27" s="187"/>
      <c r="FCA27" s="187"/>
      <c r="FCB27" s="187"/>
      <c r="FCC27" s="187"/>
      <c r="FCD27" s="187"/>
      <c r="FCE27" s="187"/>
      <c r="FCF27" s="187"/>
      <c r="FCG27" s="187"/>
      <c r="FCH27" s="187"/>
      <c r="FCI27" s="187"/>
      <c r="FCJ27" s="187"/>
      <c r="FCK27" s="187"/>
      <c r="FCL27" s="187"/>
      <c r="FCM27" s="187"/>
      <c r="FCN27" s="187"/>
      <c r="FCO27" s="187"/>
      <c r="FCP27" s="187"/>
      <c r="FCQ27" s="187"/>
      <c r="FCR27" s="187"/>
      <c r="FCS27" s="187"/>
      <c r="FCT27" s="187"/>
      <c r="FCU27" s="187"/>
      <c r="FCV27" s="187"/>
      <c r="FCW27" s="187"/>
      <c r="FCX27" s="187"/>
      <c r="FCY27" s="187"/>
      <c r="FCZ27" s="187"/>
      <c r="FDA27" s="187"/>
      <c r="FDB27" s="187"/>
      <c r="FDC27" s="187"/>
      <c r="FDD27" s="187"/>
      <c r="FDE27" s="187"/>
      <c r="FDF27" s="187"/>
      <c r="FDG27" s="187"/>
      <c r="FDH27" s="187"/>
      <c r="FDI27" s="187"/>
      <c r="FDJ27" s="187"/>
      <c r="FDK27" s="187"/>
      <c r="FDL27" s="187"/>
      <c r="FDM27" s="187"/>
      <c r="FDN27" s="187"/>
      <c r="FDO27" s="187"/>
      <c r="FDP27" s="187"/>
      <c r="FDQ27" s="187"/>
      <c r="FDR27" s="187"/>
      <c r="FDS27" s="187"/>
      <c r="FDT27" s="187"/>
      <c r="FDU27" s="187"/>
      <c r="FDV27" s="187"/>
      <c r="FDW27" s="187"/>
      <c r="FDX27" s="187"/>
      <c r="FDY27" s="187"/>
      <c r="FDZ27" s="187"/>
      <c r="FEA27" s="187"/>
      <c r="FEB27" s="187"/>
      <c r="FEC27" s="187"/>
      <c r="FED27" s="187"/>
      <c r="FEE27" s="187"/>
      <c r="FEF27" s="187"/>
      <c r="FEG27" s="187"/>
      <c r="FEH27" s="187"/>
      <c r="FEI27" s="187"/>
      <c r="FEJ27" s="187"/>
      <c r="FEK27" s="187"/>
      <c r="FEL27" s="187"/>
      <c r="FEM27" s="187"/>
      <c r="FEN27" s="187"/>
      <c r="FEO27" s="187"/>
      <c r="FEP27" s="187"/>
      <c r="FEQ27" s="187"/>
      <c r="FER27" s="187"/>
      <c r="FES27" s="187"/>
      <c r="FET27" s="187"/>
      <c r="FEU27" s="187"/>
      <c r="FEV27" s="187"/>
      <c r="FEW27" s="187"/>
      <c r="FEX27" s="187"/>
      <c r="FEY27" s="187"/>
      <c r="FEZ27" s="187"/>
      <c r="FFA27" s="187"/>
      <c r="FFB27" s="187"/>
      <c r="FFC27" s="187"/>
      <c r="FFD27" s="187"/>
      <c r="FFE27" s="187"/>
      <c r="FFF27" s="187"/>
      <c r="FFG27" s="187"/>
      <c r="FFH27" s="187"/>
      <c r="FFI27" s="187"/>
      <c r="FFJ27" s="187"/>
      <c r="FFK27" s="187"/>
      <c r="FFL27" s="187"/>
      <c r="FFM27" s="187"/>
      <c r="FFN27" s="187"/>
      <c r="FFO27" s="187"/>
      <c r="FFP27" s="187"/>
      <c r="FFQ27" s="187"/>
      <c r="FFR27" s="187"/>
      <c r="FFS27" s="187"/>
      <c r="FFT27" s="187"/>
      <c r="FFU27" s="187"/>
      <c r="FFV27" s="187"/>
      <c r="FFW27" s="187"/>
      <c r="FFX27" s="187"/>
      <c r="FFY27" s="187"/>
      <c r="FFZ27" s="187"/>
      <c r="FGA27" s="187"/>
      <c r="FGB27" s="187"/>
      <c r="FGC27" s="187"/>
      <c r="FGD27" s="187"/>
      <c r="FGE27" s="187"/>
      <c r="FGF27" s="187"/>
      <c r="FGG27" s="187"/>
      <c r="FGH27" s="187"/>
      <c r="FGI27" s="187"/>
      <c r="FGJ27" s="187"/>
      <c r="FGK27" s="187"/>
      <c r="FGL27" s="187"/>
      <c r="FGM27" s="187"/>
      <c r="FGN27" s="187"/>
      <c r="FGO27" s="187"/>
      <c r="FGP27" s="187"/>
      <c r="FGQ27" s="187"/>
      <c r="FGR27" s="187"/>
      <c r="FGS27" s="187"/>
      <c r="FGT27" s="187"/>
      <c r="FGU27" s="187"/>
      <c r="FGV27" s="187"/>
      <c r="FGW27" s="187"/>
      <c r="FGX27" s="187"/>
      <c r="FGY27" s="187"/>
      <c r="FGZ27" s="187"/>
      <c r="FHA27" s="187"/>
      <c r="FHB27" s="187"/>
      <c r="FHC27" s="187"/>
      <c r="FHD27" s="187"/>
      <c r="FHE27" s="187"/>
      <c r="FHF27" s="187"/>
      <c r="FHG27" s="187"/>
      <c r="FHH27" s="187"/>
      <c r="FHI27" s="187"/>
      <c r="FHJ27" s="187"/>
      <c r="FHK27" s="187"/>
      <c r="FHL27" s="187"/>
      <c r="FHM27" s="187"/>
      <c r="FHN27" s="187"/>
      <c r="FHO27" s="187"/>
      <c r="FHP27" s="187"/>
      <c r="FHQ27" s="187"/>
      <c r="FHR27" s="187"/>
      <c r="FHS27" s="187"/>
      <c r="FHT27" s="187"/>
      <c r="FHU27" s="187"/>
      <c r="FHV27" s="187"/>
      <c r="FHW27" s="187"/>
      <c r="FHX27" s="187"/>
      <c r="FHY27" s="187"/>
      <c r="FHZ27" s="187"/>
      <c r="FIA27" s="187"/>
      <c r="FIB27" s="187"/>
      <c r="FIC27" s="187"/>
      <c r="FID27" s="187"/>
      <c r="FIE27" s="187"/>
      <c r="FIF27" s="187"/>
      <c r="FIG27" s="187"/>
      <c r="FIH27" s="187"/>
      <c r="FII27" s="187"/>
      <c r="FIJ27" s="187"/>
      <c r="FIK27" s="187"/>
      <c r="FIL27" s="187"/>
      <c r="FIM27" s="187"/>
      <c r="FIN27" s="187"/>
      <c r="FIO27" s="187"/>
      <c r="FIP27" s="187"/>
      <c r="FIQ27" s="187"/>
      <c r="FIR27" s="187"/>
      <c r="FIS27" s="187"/>
      <c r="FIT27" s="187"/>
      <c r="FIU27" s="187"/>
      <c r="FIV27" s="187"/>
      <c r="FIW27" s="187"/>
      <c r="FIX27" s="187"/>
      <c r="FIY27" s="187"/>
      <c r="FIZ27" s="187"/>
      <c r="FJA27" s="187"/>
      <c r="FJB27" s="187"/>
      <c r="FJC27" s="187"/>
      <c r="FJD27" s="187"/>
      <c r="FJE27" s="187"/>
      <c r="FJF27" s="187"/>
      <c r="FJG27" s="187"/>
      <c r="FJH27" s="187"/>
      <c r="FJI27" s="187"/>
      <c r="FJJ27" s="187"/>
      <c r="FJK27" s="187"/>
      <c r="FJL27" s="187"/>
      <c r="FJM27" s="187"/>
      <c r="FJN27" s="187"/>
      <c r="FJO27" s="187"/>
      <c r="FJP27" s="187"/>
      <c r="FJQ27" s="187"/>
      <c r="FJR27" s="187"/>
      <c r="FJS27" s="187"/>
      <c r="FJT27" s="187"/>
      <c r="FJU27" s="187"/>
      <c r="FJV27" s="187"/>
      <c r="FJW27" s="187"/>
      <c r="FJX27" s="187"/>
      <c r="FJY27" s="187"/>
      <c r="FJZ27" s="187"/>
      <c r="FKA27" s="187"/>
      <c r="FKB27" s="187"/>
      <c r="FKC27" s="187"/>
      <c r="FKD27" s="187"/>
      <c r="FKE27" s="187"/>
      <c r="FKF27" s="187"/>
      <c r="FKG27" s="187"/>
      <c r="FKH27" s="187"/>
      <c r="FKI27" s="187"/>
      <c r="FKJ27" s="187"/>
      <c r="FKK27" s="187"/>
      <c r="FKL27" s="187"/>
      <c r="FKM27" s="187"/>
      <c r="FKN27" s="187"/>
      <c r="FKO27" s="187"/>
      <c r="FKP27" s="187"/>
      <c r="FKQ27" s="187"/>
      <c r="FKR27" s="187"/>
      <c r="FKS27" s="187"/>
      <c r="FKT27" s="187"/>
      <c r="FKU27" s="187"/>
      <c r="FKV27" s="187"/>
      <c r="FKW27" s="187"/>
      <c r="FKX27" s="187"/>
      <c r="FKY27" s="187"/>
      <c r="FKZ27" s="187"/>
      <c r="FLA27" s="187"/>
      <c r="FLB27" s="187"/>
      <c r="FLC27" s="187"/>
      <c r="FLD27" s="187"/>
      <c r="FLE27" s="187"/>
      <c r="FLF27" s="187"/>
      <c r="FLG27" s="187"/>
      <c r="FLH27" s="187"/>
      <c r="FLI27" s="187"/>
      <c r="FLJ27" s="187"/>
      <c r="FLK27" s="187"/>
      <c r="FLL27" s="187"/>
      <c r="FLM27" s="187"/>
      <c r="FLN27" s="187"/>
      <c r="FLO27" s="187"/>
      <c r="FLP27" s="187"/>
      <c r="FLQ27" s="187"/>
      <c r="FLR27" s="187"/>
      <c r="FLS27" s="187"/>
      <c r="FLT27" s="187"/>
      <c r="FLU27" s="187"/>
      <c r="FLV27" s="187"/>
      <c r="FLW27" s="187"/>
      <c r="FLX27" s="187"/>
      <c r="FLY27" s="187"/>
      <c r="FLZ27" s="187"/>
      <c r="FMA27" s="187"/>
      <c r="FMB27" s="187"/>
      <c r="FMC27" s="187"/>
      <c r="FMD27" s="187"/>
      <c r="FME27" s="187"/>
      <c r="FMF27" s="187"/>
      <c r="FMG27" s="187"/>
      <c r="FMH27" s="187"/>
      <c r="FMI27" s="187"/>
      <c r="FMJ27" s="187"/>
      <c r="FMK27" s="187"/>
      <c r="FML27" s="187"/>
      <c r="FMM27" s="187"/>
      <c r="FMN27" s="187"/>
      <c r="FMO27" s="187"/>
      <c r="FMP27" s="187"/>
      <c r="FMQ27" s="187"/>
      <c r="FMR27" s="187"/>
      <c r="FMS27" s="187"/>
      <c r="FMT27" s="187"/>
      <c r="FMU27" s="187"/>
      <c r="FMV27" s="187"/>
      <c r="FMW27" s="187"/>
      <c r="FMX27" s="187"/>
      <c r="FMY27" s="187"/>
      <c r="FMZ27" s="187"/>
      <c r="FNA27" s="187"/>
      <c r="FNB27" s="187"/>
      <c r="FNC27" s="187"/>
      <c r="FND27" s="187"/>
      <c r="FNE27" s="187"/>
      <c r="FNF27" s="187"/>
      <c r="FNG27" s="187"/>
      <c r="FNH27" s="187"/>
      <c r="FNI27" s="187"/>
      <c r="FNJ27" s="187"/>
      <c r="FNK27" s="187"/>
      <c r="FNL27" s="187"/>
      <c r="FNM27" s="187"/>
      <c r="FNN27" s="187"/>
      <c r="FNO27" s="187"/>
      <c r="FNP27" s="187"/>
      <c r="FNQ27" s="187"/>
      <c r="FNR27" s="187"/>
      <c r="FNS27" s="187"/>
      <c r="FNT27" s="187"/>
      <c r="FNU27" s="187"/>
      <c r="FNV27" s="187"/>
      <c r="FNW27" s="187"/>
      <c r="FNX27" s="187"/>
      <c r="FNY27" s="187"/>
      <c r="FNZ27" s="187"/>
      <c r="FOA27" s="187"/>
      <c r="FOB27" s="187"/>
      <c r="FOC27" s="187"/>
      <c r="FOD27" s="187"/>
      <c r="FOE27" s="187"/>
      <c r="FOF27" s="187"/>
      <c r="FOG27" s="187"/>
      <c r="FOH27" s="187"/>
      <c r="FOI27" s="187"/>
      <c r="FOJ27" s="187"/>
      <c r="FOK27" s="187"/>
      <c r="FOL27" s="187"/>
      <c r="FOM27" s="187"/>
      <c r="FON27" s="187"/>
      <c r="FOO27" s="187"/>
      <c r="FOP27" s="187"/>
      <c r="FOQ27" s="187"/>
      <c r="FOR27" s="187"/>
      <c r="FOS27" s="187"/>
      <c r="FOT27" s="187"/>
      <c r="FOU27" s="187"/>
      <c r="FOV27" s="187"/>
      <c r="FOW27" s="187"/>
      <c r="FOX27" s="187"/>
      <c r="FOY27" s="187"/>
      <c r="FOZ27" s="187"/>
      <c r="FPA27" s="187"/>
      <c r="FPB27" s="187"/>
      <c r="FPC27" s="187"/>
      <c r="FPD27" s="187"/>
      <c r="FPE27" s="187"/>
      <c r="FPF27" s="187"/>
      <c r="FPG27" s="187"/>
      <c r="FPH27" s="187"/>
      <c r="FPI27" s="187"/>
      <c r="FPJ27" s="187"/>
      <c r="FPK27" s="187"/>
      <c r="FPL27" s="187"/>
      <c r="FPM27" s="187"/>
      <c r="FPN27" s="187"/>
      <c r="FPO27" s="187"/>
      <c r="FPP27" s="187"/>
      <c r="FPQ27" s="187"/>
      <c r="FPR27" s="187"/>
      <c r="FPS27" s="187"/>
      <c r="FPT27" s="187"/>
      <c r="FPU27" s="187"/>
      <c r="FPV27" s="187"/>
      <c r="FPW27" s="187"/>
      <c r="FPX27" s="187"/>
      <c r="FPY27" s="187"/>
      <c r="FPZ27" s="187"/>
      <c r="FQA27" s="187"/>
      <c r="FQB27" s="187"/>
      <c r="FQC27" s="187"/>
      <c r="FQD27" s="187"/>
      <c r="FQE27" s="187"/>
      <c r="FQF27" s="187"/>
      <c r="FQG27" s="187"/>
      <c r="FQH27" s="187"/>
      <c r="FQI27" s="187"/>
      <c r="FQJ27" s="187"/>
      <c r="FQK27" s="187"/>
      <c r="FQL27" s="187"/>
      <c r="FQM27" s="187"/>
      <c r="FQN27" s="187"/>
      <c r="FQO27" s="187"/>
      <c r="FQP27" s="187"/>
      <c r="FQQ27" s="187"/>
      <c r="FQR27" s="187"/>
      <c r="FQS27" s="187"/>
      <c r="FQT27" s="187"/>
      <c r="FQU27" s="187"/>
      <c r="FQV27" s="187"/>
      <c r="FQW27" s="187"/>
      <c r="FQX27" s="187"/>
      <c r="FQY27" s="187"/>
      <c r="FQZ27" s="187"/>
      <c r="FRA27" s="187"/>
      <c r="FRB27" s="187"/>
      <c r="FRC27" s="187"/>
      <c r="FRD27" s="187"/>
      <c r="FRE27" s="187"/>
      <c r="FRF27" s="187"/>
      <c r="FRG27" s="187"/>
      <c r="FRH27" s="187"/>
      <c r="FRI27" s="187"/>
      <c r="FRJ27" s="187"/>
      <c r="FRK27" s="187"/>
      <c r="FRL27" s="187"/>
      <c r="FRM27" s="187"/>
      <c r="FRN27" s="187"/>
      <c r="FRO27" s="187"/>
      <c r="FRP27" s="187"/>
      <c r="FRQ27" s="187"/>
      <c r="FRR27" s="187"/>
      <c r="FRS27" s="187"/>
      <c r="FRT27" s="187"/>
      <c r="FRU27" s="187"/>
      <c r="FRV27" s="187"/>
      <c r="FRW27" s="187"/>
      <c r="FRX27" s="187"/>
      <c r="FRY27" s="187"/>
      <c r="FRZ27" s="187"/>
      <c r="FSA27" s="187"/>
      <c r="FSB27" s="187"/>
      <c r="FSC27" s="187"/>
      <c r="FSD27" s="187"/>
      <c r="FSE27" s="187"/>
      <c r="FSF27" s="187"/>
      <c r="FSG27" s="187"/>
      <c r="FSH27" s="187"/>
      <c r="FSI27" s="187"/>
      <c r="FSJ27" s="187"/>
      <c r="FSK27" s="187"/>
      <c r="FSL27" s="187"/>
      <c r="FSM27" s="187"/>
      <c r="FSN27" s="187"/>
      <c r="FSO27" s="187"/>
      <c r="FSP27" s="187"/>
      <c r="FSQ27" s="187"/>
      <c r="FSR27" s="187"/>
      <c r="FSS27" s="187"/>
      <c r="FST27" s="187"/>
      <c r="FSU27" s="187"/>
      <c r="FSV27" s="187"/>
      <c r="FSW27" s="187"/>
      <c r="FSX27" s="187"/>
      <c r="FSY27" s="187"/>
      <c r="FSZ27" s="187"/>
      <c r="FTA27" s="187"/>
      <c r="FTB27" s="187"/>
      <c r="FTC27" s="187"/>
      <c r="FTD27" s="187"/>
      <c r="FTE27" s="187"/>
      <c r="FTF27" s="187"/>
      <c r="FTG27" s="187"/>
      <c r="FTH27" s="187"/>
      <c r="FTI27" s="187"/>
      <c r="FTJ27" s="187"/>
      <c r="FTK27" s="187"/>
      <c r="FTL27" s="187"/>
      <c r="FTM27" s="187"/>
      <c r="FTN27" s="187"/>
      <c r="FTO27" s="187"/>
      <c r="FTP27" s="187"/>
      <c r="FTQ27" s="187"/>
      <c r="FTR27" s="187"/>
      <c r="FTS27" s="187"/>
      <c r="FTT27" s="187"/>
      <c r="FTU27" s="187"/>
      <c r="FTV27" s="187"/>
      <c r="FTW27" s="187"/>
      <c r="FTX27" s="187"/>
      <c r="FTY27" s="187"/>
      <c r="FTZ27" s="187"/>
      <c r="FUA27" s="187"/>
      <c r="FUB27" s="187"/>
      <c r="FUC27" s="187"/>
      <c r="FUD27" s="187"/>
      <c r="FUE27" s="187"/>
      <c r="FUF27" s="187"/>
      <c r="FUG27" s="187"/>
      <c r="FUH27" s="187"/>
      <c r="FUI27" s="187"/>
      <c r="FUJ27" s="187"/>
      <c r="FUK27" s="187"/>
      <c r="FUL27" s="187"/>
      <c r="FUM27" s="187"/>
      <c r="FUN27" s="187"/>
      <c r="FUO27" s="187"/>
      <c r="FUP27" s="187"/>
      <c r="FUQ27" s="187"/>
      <c r="FUR27" s="187"/>
      <c r="FUS27" s="187"/>
      <c r="FUT27" s="187"/>
      <c r="FUU27" s="187"/>
      <c r="FUV27" s="187"/>
      <c r="FUW27" s="187"/>
      <c r="FUX27" s="187"/>
      <c r="FUY27" s="187"/>
      <c r="FUZ27" s="187"/>
      <c r="FVA27" s="187"/>
      <c r="FVB27" s="187"/>
      <c r="FVC27" s="187"/>
      <c r="FVD27" s="187"/>
      <c r="FVE27" s="187"/>
      <c r="FVF27" s="187"/>
      <c r="FVG27" s="187"/>
      <c r="FVH27" s="187"/>
      <c r="FVI27" s="187"/>
      <c r="FVJ27" s="187"/>
      <c r="FVK27" s="187"/>
      <c r="FVL27" s="187"/>
      <c r="FVM27" s="187"/>
      <c r="FVN27" s="187"/>
      <c r="FVO27" s="187"/>
      <c r="FVP27" s="187"/>
      <c r="FVQ27" s="187"/>
      <c r="FVR27" s="187"/>
      <c r="FVS27" s="187"/>
      <c r="FVT27" s="187"/>
      <c r="FVU27" s="187"/>
      <c r="FVV27" s="187"/>
      <c r="FVW27" s="187"/>
      <c r="FVX27" s="187"/>
      <c r="FVY27" s="187"/>
      <c r="FVZ27" s="187"/>
      <c r="FWA27" s="187"/>
      <c r="FWB27" s="187"/>
      <c r="FWC27" s="187"/>
      <c r="FWD27" s="187"/>
      <c r="FWE27" s="187"/>
      <c r="FWF27" s="187"/>
      <c r="FWG27" s="187"/>
      <c r="FWH27" s="187"/>
      <c r="FWI27" s="187"/>
      <c r="FWJ27" s="187"/>
      <c r="FWK27" s="187"/>
      <c r="FWL27" s="187"/>
      <c r="FWM27" s="187"/>
      <c r="FWN27" s="187"/>
      <c r="FWO27" s="187"/>
      <c r="FWP27" s="187"/>
      <c r="FWQ27" s="187"/>
      <c r="FWR27" s="187"/>
      <c r="FWS27" s="187"/>
      <c r="FWT27" s="187"/>
      <c r="FWU27" s="187"/>
      <c r="FWV27" s="187"/>
      <c r="FWW27" s="187"/>
      <c r="FWX27" s="187"/>
      <c r="FWY27" s="187"/>
      <c r="FWZ27" s="187"/>
      <c r="FXA27" s="187"/>
      <c r="FXB27" s="187"/>
      <c r="FXC27" s="187"/>
      <c r="FXD27" s="187"/>
      <c r="FXE27" s="187"/>
      <c r="FXF27" s="187"/>
      <c r="FXG27" s="187"/>
      <c r="FXH27" s="187"/>
      <c r="FXI27" s="187"/>
      <c r="FXJ27" s="187"/>
      <c r="FXK27" s="187"/>
      <c r="FXL27" s="187"/>
      <c r="FXM27" s="187"/>
      <c r="FXN27" s="187"/>
      <c r="FXO27" s="187"/>
      <c r="FXP27" s="187"/>
      <c r="FXQ27" s="187"/>
      <c r="FXR27" s="187"/>
      <c r="FXS27" s="187"/>
      <c r="FXT27" s="187"/>
      <c r="FXU27" s="187"/>
      <c r="FXV27" s="187"/>
      <c r="FXW27" s="187"/>
      <c r="FXX27" s="187"/>
      <c r="FXY27" s="187"/>
      <c r="FXZ27" s="187"/>
      <c r="FYA27" s="187"/>
      <c r="FYB27" s="187"/>
      <c r="FYC27" s="187"/>
      <c r="FYD27" s="187"/>
      <c r="FYE27" s="187"/>
      <c r="FYF27" s="187"/>
      <c r="FYG27" s="187"/>
      <c r="FYH27" s="187"/>
      <c r="FYI27" s="187"/>
      <c r="FYJ27" s="187"/>
      <c r="FYK27" s="187"/>
      <c r="FYL27" s="187"/>
      <c r="FYM27" s="187"/>
      <c r="FYN27" s="187"/>
      <c r="FYO27" s="187"/>
      <c r="FYP27" s="187"/>
      <c r="FYQ27" s="187"/>
      <c r="FYR27" s="187"/>
      <c r="FYS27" s="187"/>
      <c r="FYT27" s="187"/>
      <c r="FYU27" s="187"/>
      <c r="FYV27" s="187"/>
      <c r="FYW27" s="187"/>
      <c r="FYX27" s="187"/>
      <c r="FYY27" s="187"/>
      <c r="FYZ27" s="187"/>
      <c r="FZA27" s="187"/>
      <c r="FZB27" s="187"/>
      <c r="FZC27" s="187"/>
      <c r="FZD27" s="187"/>
      <c r="FZE27" s="187"/>
      <c r="FZF27" s="187"/>
      <c r="FZG27" s="187"/>
      <c r="FZH27" s="187"/>
      <c r="FZI27" s="187"/>
      <c r="FZJ27" s="187"/>
      <c r="FZK27" s="187"/>
      <c r="FZL27" s="187"/>
      <c r="FZM27" s="187"/>
      <c r="FZN27" s="187"/>
      <c r="FZO27" s="187"/>
      <c r="FZP27" s="187"/>
      <c r="FZQ27" s="187"/>
      <c r="FZR27" s="187"/>
      <c r="FZS27" s="187"/>
      <c r="FZT27" s="187"/>
      <c r="FZU27" s="187"/>
      <c r="FZV27" s="187"/>
      <c r="FZW27" s="187"/>
      <c r="FZX27" s="187"/>
      <c r="FZY27" s="187"/>
      <c r="FZZ27" s="187"/>
      <c r="GAA27" s="187"/>
      <c r="GAB27" s="187"/>
      <c r="GAC27" s="187"/>
      <c r="GAD27" s="187"/>
      <c r="GAE27" s="187"/>
      <c r="GAF27" s="187"/>
      <c r="GAG27" s="187"/>
      <c r="GAH27" s="187"/>
      <c r="GAI27" s="187"/>
      <c r="GAJ27" s="187"/>
      <c r="GAK27" s="187"/>
      <c r="GAL27" s="187"/>
      <c r="GAM27" s="187"/>
      <c r="GAN27" s="187"/>
      <c r="GAO27" s="187"/>
      <c r="GAP27" s="187"/>
      <c r="GAQ27" s="187"/>
      <c r="GAR27" s="187"/>
      <c r="GAS27" s="187"/>
      <c r="GAT27" s="187"/>
      <c r="GAU27" s="187"/>
      <c r="GAV27" s="187"/>
      <c r="GAW27" s="187"/>
      <c r="GAX27" s="187"/>
      <c r="GAY27" s="187"/>
      <c r="GAZ27" s="187"/>
      <c r="GBA27" s="187"/>
      <c r="GBB27" s="187"/>
      <c r="GBC27" s="187"/>
      <c r="GBD27" s="187"/>
      <c r="GBE27" s="187"/>
      <c r="GBF27" s="187"/>
      <c r="GBG27" s="187"/>
      <c r="GBH27" s="187"/>
      <c r="GBI27" s="187"/>
      <c r="GBJ27" s="187"/>
      <c r="GBK27" s="187"/>
      <c r="GBL27" s="187"/>
      <c r="GBM27" s="187"/>
      <c r="GBN27" s="187"/>
      <c r="GBO27" s="187"/>
      <c r="GBP27" s="187"/>
      <c r="GBQ27" s="187"/>
      <c r="GBR27" s="187"/>
      <c r="GBS27" s="187"/>
      <c r="GBT27" s="187"/>
      <c r="GBU27" s="187"/>
      <c r="GBV27" s="187"/>
      <c r="GBW27" s="187"/>
      <c r="GBX27" s="187"/>
      <c r="GBY27" s="187"/>
      <c r="GBZ27" s="187"/>
      <c r="GCA27" s="187"/>
      <c r="GCB27" s="187"/>
      <c r="GCC27" s="187"/>
      <c r="GCD27" s="187"/>
      <c r="GCE27" s="187"/>
      <c r="GCF27" s="187"/>
      <c r="GCG27" s="187"/>
      <c r="GCH27" s="187"/>
      <c r="GCI27" s="187"/>
      <c r="GCJ27" s="187"/>
      <c r="GCK27" s="187"/>
      <c r="GCL27" s="187"/>
      <c r="GCM27" s="187"/>
      <c r="GCN27" s="187"/>
      <c r="GCO27" s="187"/>
      <c r="GCP27" s="187"/>
      <c r="GCQ27" s="187"/>
      <c r="GCR27" s="187"/>
      <c r="GCS27" s="187"/>
      <c r="GCT27" s="187"/>
      <c r="GCU27" s="187"/>
      <c r="GCV27" s="187"/>
      <c r="GCW27" s="187"/>
      <c r="GCX27" s="187"/>
      <c r="GCY27" s="187"/>
      <c r="GCZ27" s="187"/>
      <c r="GDA27" s="187"/>
      <c r="GDB27" s="187"/>
      <c r="GDC27" s="187"/>
      <c r="GDD27" s="187"/>
      <c r="GDE27" s="187"/>
      <c r="GDF27" s="187"/>
      <c r="GDG27" s="187"/>
      <c r="GDH27" s="187"/>
      <c r="GDI27" s="187"/>
      <c r="GDJ27" s="187"/>
      <c r="GDK27" s="187"/>
      <c r="GDL27" s="187"/>
      <c r="GDM27" s="187"/>
      <c r="GDN27" s="187"/>
      <c r="GDO27" s="187"/>
      <c r="GDP27" s="187"/>
      <c r="GDQ27" s="187"/>
      <c r="GDR27" s="187"/>
      <c r="GDS27" s="187"/>
      <c r="GDT27" s="187"/>
      <c r="GDU27" s="187"/>
      <c r="GDV27" s="187"/>
      <c r="GDW27" s="187"/>
      <c r="GDX27" s="187"/>
      <c r="GDY27" s="187"/>
      <c r="GDZ27" s="187"/>
      <c r="GEA27" s="187"/>
      <c r="GEB27" s="187"/>
      <c r="GEC27" s="187"/>
      <c r="GED27" s="187"/>
      <c r="GEE27" s="187"/>
      <c r="GEF27" s="187"/>
      <c r="GEG27" s="187"/>
      <c r="GEH27" s="187"/>
      <c r="GEI27" s="187"/>
      <c r="GEJ27" s="187"/>
      <c r="GEK27" s="187"/>
      <c r="GEL27" s="187"/>
      <c r="GEM27" s="187"/>
      <c r="GEN27" s="187"/>
      <c r="GEO27" s="187"/>
      <c r="GEP27" s="187"/>
      <c r="GEQ27" s="187"/>
      <c r="GER27" s="187"/>
      <c r="GES27" s="187"/>
      <c r="GET27" s="187"/>
      <c r="GEU27" s="187"/>
      <c r="GEV27" s="187"/>
      <c r="GEW27" s="187"/>
      <c r="GEX27" s="187"/>
      <c r="GEY27" s="187"/>
      <c r="GEZ27" s="187"/>
      <c r="GFA27" s="187"/>
      <c r="GFB27" s="187"/>
      <c r="GFC27" s="187"/>
      <c r="GFD27" s="187"/>
      <c r="GFE27" s="187"/>
      <c r="GFF27" s="187"/>
      <c r="GFG27" s="187"/>
      <c r="GFH27" s="187"/>
      <c r="GFI27" s="187"/>
      <c r="GFJ27" s="187"/>
      <c r="GFK27" s="187"/>
      <c r="GFL27" s="187"/>
      <c r="GFM27" s="187"/>
      <c r="GFN27" s="187"/>
      <c r="GFO27" s="187"/>
      <c r="GFP27" s="187"/>
      <c r="GFQ27" s="187"/>
      <c r="GFR27" s="187"/>
      <c r="GFS27" s="187"/>
      <c r="GFT27" s="187"/>
      <c r="GFU27" s="187"/>
      <c r="GFV27" s="187"/>
      <c r="GFW27" s="187"/>
      <c r="GFX27" s="187"/>
      <c r="GFY27" s="187"/>
      <c r="GFZ27" s="187"/>
      <c r="GGA27" s="187"/>
      <c r="GGB27" s="187"/>
      <c r="GGC27" s="187"/>
      <c r="GGD27" s="187"/>
      <c r="GGE27" s="187"/>
      <c r="GGF27" s="187"/>
      <c r="GGG27" s="187"/>
      <c r="GGH27" s="187"/>
      <c r="GGI27" s="187"/>
      <c r="GGJ27" s="187"/>
      <c r="GGK27" s="187"/>
      <c r="GGL27" s="187"/>
      <c r="GGM27" s="187"/>
      <c r="GGN27" s="187"/>
      <c r="GGO27" s="187"/>
      <c r="GGP27" s="187"/>
      <c r="GGQ27" s="187"/>
      <c r="GGR27" s="187"/>
      <c r="GGS27" s="187"/>
      <c r="GGT27" s="187"/>
      <c r="GGU27" s="187"/>
      <c r="GGV27" s="187"/>
      <c r="GGW27" s="187"/>
      <c r="GGX27" s="187"/>
      <c r="GGY27" s="187"/>
      <c r="GGZ27" s="187"/>
      <c r="GHA27" s="187"/>
      <c r="GHB27" s="187"/>
      <c r="GHC27" s="187"/>
      <c r="GHD27" s="187"/>
      <c r="GHE27" s="187"/>
      <c r="GHF27" s="187"/>
      <c r="GHG27" s="187"/>
      <c r="GHH27" s="187"/>
      <c r="GHI27" s="187"/>
      <c r="GHJ27" s="187"/>
      <c r="GHK27" s="187"/>
      <c r="GHL27" s="187"/>
      <c r="GHM27" s="187"/>
      <c r="GHN27" s="187"/>
      <c r="GHO27" s="187"/>
      <c r="GHP27" s="187"/>
      <c r="GHQ27" s="187"/>
      <c r="GHR27" s="187"/>
      <c r="GHS27" s="187"/>
      <c r="GHT27" s="187"/>
      <c r="GHU27" s="187"/>
      <c r="GHV27" s="187"/>
      <c r="GHW27" s="187"/>
      <c r="GHX27" s="187"/>
      <c r="GHY27" s="187"/>
      <c r="GHZ27" s="187"/>
      <c r="GIA27" s="187"/>
      <c r="GIB27" s="187"/>
      <c r="GIC27" s="187"/>
      <c r="GID27" s="187"/>
      <c r="GIE27" s="187"/>
      <c r="GIF27" s="187"/>
      <c r="GIG27" s="187"/>
      <c r="GIH27" s="187"/>
      <c r="GII27" s="187"/>
      <c r="GIJ27" s="187"/>
      <c r="GIK27" s="187"/>
      <c r="GIL27" s="187"/>
      <c r="GIM27" s="187"/>
      <c r="GIN27" s="187"/>
      <c r="GIO27" s="187"/>
      <c r="GIP27" s="187"/>
      <c r="GIQ27" s="187"/>
      <c r="GIR27" s="187"/>
      <c r="GIS27" s="187"/>
      <c r="GIT27" s="187"/>
      <c r="GIU27" s="187"/>
      <c r="GIV27" s="187"/>
      <c r="GIW27" s="187"/>
      <c r="GIX27" s="187"/>
      <c r="GIY27" s="187"/>
      <c r="GIZ27" s="187"/>
      <c r="GJA27" s="187"/>
      <c r="GJB27" s="187"/>
      <c r="GJC27" s="187"/>
      <c r="GJD27" s="187"/>
      <c r="GJE27" s="187"/>
      <c r="GJF27" s="187"/>
      <c r="GJG27" s="187"/>
      <c r="GJH27" s="187"/>
      <c r="GJI27" s="187"/>
      <c r="GJJ27" s="187"/>
      <c r="GJK27" s="187"/>
      <c r="GJL27" s="187"/>
      <c r="GJM27" s="187"/>
      <c r="GJN27" s="187"/>
      <c r="GJO27" s="187"/>
      <c r="GJP27" s="187"/>
      <c r="GJQ27" s="187"/>
      <c r="GJR27" s="187"/>
      <c r="GJS27" s="187"/>
      <c r="GJT27" s="187"/>
      <c r="GJU27" s="187"/>
      <c r="GJV27" s="187"/>
      <c r="GJW27" s="187"/>
      <c r="GJX27" s="187"/>
      <c r="GJY27" s="187"/>
      <c r="GJZ27" s="187"/>
      <c r="GKA27" s="187"/>
      <c r="GKB27" s="187"/>
      <c r="GKC27" s="187"/>
      <c r="GKD27" s="187"/>
      <c r="GKE27" s="187"/>
      <c r="GKF27" s="187"/>
      <c r="GKG27" s="187"/>
      <c r="GKH27" s="187"/>
      <c r="GKI27" s="187"/>
      <c r="GKJ27" s="187"/>
      <c r="GKK27" s="187"/>
      <c r="GKL27" s="187"/>
      <c r="GKM27" s="187"/>
      <c r="GKN27" s="187"/>
      <c r="GKO27" s="187"/>
      <c r="GKP27" s="187"/>
      <c r="GKQ27" s="187"/>
      <c r="GKR27" s="187"/>
      <c r="GKS27" s="187"/>
      <c r="GKT27" s="187"/>
      <c r="GKU27" s="187"/>
      <c r="GKV27" s="187"/>
      <c r="GKW27" s="187"/>
      <c r="GKX27" s="187"/>
      <c r="GKY27" s="187"/>
      <c r="GKZ27" s="187"/>
      <c r="GLA27" s="187"/>
      <c r="GLB27" s="187"/>
      <c r="GLC27" s="187"/>
      <c r="GLD27" s="187"/>
      <c r="GLE27" s="187"/>
      <c r="GLF27" s="187"/>
      <c r="GLG27" s="187"/>
      <c r="GLH27" s="187"/>
      <c r="GLI27" s="187"/>
      <c r="GLJ27" s="187"/>
      <c r="GLK27" s="187"/>
      <c r="GLL27" s="187"/>
      <c r="GLM27" s="187"/>
      <c r="GLN27" s="187"/>
      <c r="GLO27" s="187"/>
      <c r="GLP27" s="187"/>
      <c r="GLQ27" s="187"/>
      <c r="GLR27" s="187"/>
      <c r="GLS27" s="187"/>
      <c r="GLT27" s="187"/>
      <c r="GLU27" s="187"/>
      <c r="GLV27" s="187"/>
      <c r="GLW27" s="187"/>
      <c r="GLX27" s="187"/>
      <c r="GLY27" s="187"/>
      <c r="GLZ27" s="187"/>
      <c r="GMA27" s="187"/>
      <c r="GMB27" s="187"/>
      <c r="GMC27" s="187"/>
      <c r="GMD27" s="187"/>
      <c r="GME27" s="187"/>
      <c r="GMF27" s="187"/>
      <c r="GMG27" s="187"/>
      <c r="GMH27" s="187"/>
      <c r="GMI27" s="187"/>
      <c r="GMJ27" s="187"/>
      <c r="GMK27" s="187"/>
      <c r="GML27" s="187"/>
      <c r="GMM27" s="187"/>
      <c r="GMN27" s="187"/>
      <c r="GMO27" s="187"/>
      <c r="GMP27" s="187"/>
      <c r="GMQ27" s="187"/>
      <c r="GMR27" s="187"/>
      <c r="GMS27" s="187"/>
      <c r="GMT27" s="187"/>
      <c r="GMU27" s="187"/>
      <c r="GMV27" s="187"/>
      <c r="GMW27" s="187"/>
      <c r="GMX27" s="187"/>
      <c r="GMY27" s="187"/>
      <c r="GMZ27" s="187"/>
      <c r="GNA27" s="187"/>
      <c r="GNB27" s="187"/>
      <c r="GNC27" s="187"/>
      <c r="GND27" s="187"/>
      <c r="GNE27" s="187"/>
      <c r="GNF27" s="187"/>
      <c r="GNG27" s="187"/>
      <c r="GNH27" s="187"/>
      <c r="GNI27" s="187"/>
      <c r="GNJ27" s="187"/>
      <c r="GNK27" s="187"/>
      <c r="GNL27" s="187"/>
      <c r="GNM27" s="187"/>
      <c r="GNN27" s="187"/>
      <c r="GNO27" s="187"/>
      <c r="GNP27" s="187"/>
      <c r="GNQ27" s="187"/>
      <c r="GNR27" s="187"/>
      <c r="GNS27" s="187"/>
      <c r="GNT27" s="187"/>
      <c r="GNU27" s="187"/>
      <c r="GNV27" s="187"/>
      <c r="GNW27" s="187"/>
      <c r="GNX27" s="187"/>
      <c r="GNY27" s="187"/>
      <c r="GNZ27" s="187"/>
      <c r="GOA27" s="187"/>
      <c r="GOB27" s="187"/>
      <c r="GOC27" s="187"/>
      <c r="GOD27" s="187"/>
      <c r="GOE27" s="187"/>
      <c r="GOF27" s="187"/>
      <c r="GOG27" s="187"/>
      <c r="GOH27" s="187"/>
      <c r="GOI27" s="187"/>
      <c r="GOJ27" s="187"/>
      <c r="GOK27" s="187"/>
      <c r="GOL27" s="187"/>
      <c r="GOM27" s="187"/>
      <c r="GON27" s="187"/>
      <c r="GOO27" s="187"/>
      <c r="GOP27" s="187"/>
      <c r="GOQ27" s="187"/>
      <c r="GOR27" s="187"/>
      <c r="GOS27" s="187"/>
      <c r="GOT27" s="187"/>
      <c r="GOU27" s="187"/>
      <c r="GOV27" s="187"/>
      <c r="GOW27" s="187"/>
      <c r="GOX27" s="187"/>
      <c r="GOY27" s="187"/>
      <c r="GOZ27" s="187"/>
      <c r="GPA27" s="187"/>
      <c r="GPB27" s="187"/>
      <c r="GPC27" s="187"/>
      <c r="GPD27" s="187"/>
      <c r="GPE27" s="187"/>
      <c r="GPF27" s="187"/>
      <c r="GPG27" s="187"/>
      <c r="GPH27" s="187"/>
      <c r="GPI27" s="187"/>
      <c r="GPJ27" s="187"/>
      <c r="GPK27" s="187"/>
      <c r="GPL27" s="187"/>
      <c r="GPM27" s="187"/>
      <c r="GPN27" s="187"/>
      <c r="GPO27" s="187"/>
      <c r="GPP27" s="187"/>
      <c r="GPQ27" s="187"/>
      <c r="GPR27" s="187"/>
      <c r="GPS27" s="187"/>
      <c r="GPT27" s="187"/>
      <c r="GPU27" s="187"/>
      <c r="GPV27" s="187"/>
      <c r="GPW27" s="187"/>
      <c r="GPX27" s="187"/>
      <c r="GPY27" s="187"/>
      <c r="GPZ27" s="187"/>
      <c r="GQA27" s="187"/>
      <c r="GQB27" s="187"/>
      <c r="GQC27" s="187"/>
      <c r="GQD27" s="187"/>
      <c r="GQE27" s="187"/>
      <c r="GQF27" s="187"/>
      <c r="GQG27" s="187"/>
      <c r="GQH27" s="187"/>
      <c r="GQI27" s="187"/>
      <c r="GQJ27" s="187"/>
      <c r="GQK27" s="187"/>
      <c r="GQL27" s="187"/>
      <c r="GQM27" s="187"/>
      <c r="GQN27" s="187"/>
      <c r="GQO27" s="187"/>
      <c r="GQP27" s="187"/>
      <c r="GQQ27" s="187"/>
      <c r="GQR27" s="187"/>
      <c r="GQS27" s="187"/>
      <c r="GQT27" s="187"/>
      <c r="GQU27" s="187"/>
      <c r="GQV27" s="187"/>
      <c r="GQW27" s="187"/>
      <c r="GQX27" s="187"/>
      <c r="GQY27" s="187"/>
      <c r="GQZ27" s="187"/>
      <c r="GRA27" s="187"/>
      <c r="GRB27" s="187"/>
      <c r="GRC27" s="187"/>
      <c r="GRD27" s="187"/>
      <c r="GRE27" s="187"/>
      <c r="GRF27" s="187"/>
      <c r="GRG27" s="187"/>
      <c r="GRH27" s="187"/>
      <c r="GRI27" s="187"/>
      <c r="GRJ27" s="187"/>
      <c r="GRK27" s="187"/>
      <c r="GRL27" s="187"/>
      <c r="GRM27" s="187"/>
      <c r="GRN27" s="187"/>
      <c r="GRO27" s="187"/>
      <c r="GRP27" s="187"/>
      <c r="GRQ27" s="187"/>
      <c r="GRR27" s="187"/>
      <c r="GRS27" s="187"/>
      <c r="GRT27" s="187"/>
      <c r="GRU27" s="187"/>
      <c r="GRV27" s="187"/>
      <c r="GRW27" s="187"/>
      <c r="GRX27" s="187"/>
      <c r="GRY27" s="187"/>
      <c r="GRZ27" s="187"/>
      <c r="GSA27" s="187"/>
      <c r="GSB27" s="187"/>
      <c r="GSC27" s="187"/>
      <c r="GSD27" s="187"/>
      <c r="GSE27" s="187"/>
      <c r="GSF27" s="187"/>
      <c r="GSG27" s="187"/>
      <c r="GSH27" s="187"/>
      <c r="GSI27" s="187"/>
      <c r="GSJ27" s="187"/>
      <c r="GSK27" s="187"/>
      <c r="GSL27" s="187"/>
      <c r="GSM27" s="187"/>
      <c r="GSN27" s="187"/>
      <c r="GSO27" s="187"/>
      <c r="GSP27" s="187"/>
      <c r="GSQ27" s="187"/>
      <c r="GSR27" s="187"/>
      <c r="GSS27" s="187"/>
      <c r="GST27" s="187"/>
      <c r="GSU27" s="187"/>
      <c r="GSV27" s="187"/>
      <c r="GSW27" s="187"/>
      <c r="GSX27" s="187"/>
      <c r="GSY27" s="187"/>
      <c r="GSZ27" s="187"/>
      <c r="GTA27" s="187"/>
      <c r="GTB27" s="187"/>
      <c r="GTC27" s="187"/>
      <c r="GTD27" s="187"/>
      <c r="GTE27" s="187"/>
      <c r="GTF27" s="187"/>
      <c r="GTG27" s="187"/>
      <c r="GTH27" s="187"/>
      <c r="GTI27" s="187"/>
      <c r="GTJ27" s="187"/>
      <c r="GTK27" s="187"/>
      <c r="GTL27" s="187"/>
      <c r="GTM27" s="187"/>
      <c r="GTN27" s="187"/>
      <c r="GTO27" s="187"/>
      <c r="GTP27" s="187"/>
      <c r="GTQ27" s="187"/>
      <c r="GTR27" s="187"/>
      <c r="GTS27" s="187"/>
      <c r="GTT27" s="187"/>
      <c r="GTU27" s="187"/>
      <c r="GTV27" s="187"/>
      <c r="GTW27" s="187"/>
      <c r="GTX27" s="187"/>
      <c r="GTY27" s="187"/>
      <c r="GTZ27" s="187"/>
      <c r="GUA27" s="187"/>
      <c r="GUB27" s="187"/>
      <c r="GUC27" s="187"/>
      <c r="GUD27" s="187"/>
      <c r="GUE27" s="187"/>
      <c r="GUF27" s="187"/>
      <c r="GUG27" s="187"/>
      <c r="GUH27" s="187"/>
      <c r="GUI27" s="187"/>
      <c r="GUJ27" s="187"/>
      <c r="GUK27" s="187"/>
      <c r="GUL27" s="187"/>
      <c r="GUM27" s="187"/>
      <c r="GUN27" s="187"/>
      <c r="GUO27" s="187"/>
      <c r="GUP27" s="187"/>
      <c r="GUQ27" s="187"/>
      <c r="GUR27" s="187"/>
      <c r="GUS27" s="187"/>
      <c r="GUT27" s="187"/>
      <c r="GUU27" s="187"/>
      <c r="GUV27" s="187"/>
      <c r="GUW27" s="187"/>
      <c r="GUX27" s="187"/>
      <c r="GUY27" s="187"/>
      <c r="GUZ27" s="187"/>
      <c r="GVA27" s="187"/>
      <c r="GVB27" s="187"/>
      <c r="GVC27" s="187"/>
      <c r="GVD27" s="187"/>
      <c r="GVE27" s="187"/>
      <c r="GVF27" s="187"/>
      <c r="GVG27" s="187"/>
      <c r="GVH27" s="187"/>
      <c r="GVI27" s="187"/>
      <c r="GVJ27" s="187"/>
      <c r="GVK27" s="187"/>
      <c r="GVL27" s="187"/>
      <c r="GVM27" s="187"/>
      <c r="GVN27" s="187"/>
      <c r="GVO27" s="187"/>
      <c r="GVP27" s="187"/>
      <c r="GVQ27" s="187"/>
      <c r="GVR27" s="187"/>
      <c r="GVS27" s="187"/>
      <c r="GVT27" s="187"/>
      <c r="GVU27" s="187"/>
      <c r="GVV27" s="187"/>
      <c r="GVW27" s="187"/>
      <c r="GVX27" s="187"/>
      <c r="GVY27" s="187"/>
      <c r="GVZ27" s="187"/>
      <c r="GWA27" s="187"/>
      <c r="GWB27" s="187"/>
      <c r="GWC27" s="187"/>
      <c r="GWD27" s="187"/>
      <c r="GWE27" s="187"/>
      <c r="GWF27" s="187"/>
      <c r="GWG27" s="187"/>
      <c r="GWH27" s="187"/>
      <c r="GWI27" s="187"/>
      <c r="GWJ27" s="187"/>
      <c r="GWK27" s="187"/>
      <c r="GWL27" s="187"/>
      <c r="GWM27" s="187"/>
      <c r="GWN27" s="187"/>
      <c r="GWO27" s="187"/>
      <c r="GWP27" s="187"/>
      <c r="GWQ27" s="187"/>
      <c r="GWR27" s="187"/>
      <c r="GWS27" s="187"/>
      <c r="GWT27" s="187"/>
      <c r="GWU27" s="187"/>
      <c r="GWV27" s="187"/>
      <c r="GWW27" s="187"/>
      <c r="GWX27" s="187"/>
      <c r="GWY27" s="187"/>
      <c r="GWZ27" s="187"/>
      <c r="GXA27" s="187"/>
      <c r="GXB27" s="187"/>
      <c r="GXC27" s="187"/>
      <c r="GXD27" s="187"/>
      <c r="GXE27" s="187"/>
      <c r="GXF27" s="187"/>
      <c r="GXG27" s="187"/>
      <c r="GXH27" s="187"/>
      <c r="GXI27" s="187"/>
      <c r="GXJ27" s="187"/>
      <c r="GXK27" s="187"/>
      <c r="GXL27" s="187"/>
      <c r="GXM27" s="187"/>
      <c r="GXN27" s="187"/>
      <c r="GXO27" s="187"/>
      <c r="GXP27" s="187"/>
      <c r="GXQ27" s="187"/>
      <c r="GXR27" s="187"/>
      <c r="GXS27" s="187"/>
      <c r="GXT27" s="187"/>
      <c r="GXU27" s="187"/>
      <c r="GXV27" s="187"/>
      <c r="GXW27" s="187"/>
      <c r="GXX27" s="187"/>
      <c r="GXY27" s="187"/>
      <c r="GXZ27" s="187"/>
      <c r="GYA27" s="187"/>
      <c r="GYB27" s="187"/>
      <c r="GYC27" s="187"/>
      <c r="GYD27" s="187"/>
      <c r="GYE27" s="187"/>
      <c r="GYF27" s="187"/>
      <c r="GYG27" s="187"/>
      <c r="GYH27" s="187"/>
      <c r="GYI27" s="187"/>
      <c r="GYJ27" s="187"/>
      <c r="GYK27" s="187"/>
      <c r="GYL27" s="187"/>
      <c r="GYM27" s="187"/>
      <c r="GYN27" s="187"/>
      <c r="GYO27" s="187"/>
      <c r="GYP27" s="187"/>
      <c r="GYQ27" s="187"/>
      <c r="GYR27" s="187"/>
      <c r="GYS27" s="187"/>
      <c r="GYT27" s="187"/>
      <c r="GYU27" s="187"/>
      <c r="GYV27" s="187"/>
      <c r="GYW27" s="187"/>
      <c r="GYX27" s="187"/>
      <c r="GYY27" s="187"/>
      <c r="GYZ27" s="187"/>
      <c r="GZA27" s="187"/>
      <c r="GZB27" s="187"/>
      <c r="GZC27" s="187"/>
      <c r="GZD27" s="187"/>
      <c r="GZE27" s="187"/>
      <c r="GZF27" s="187"/>
      <c r="GZG27" s="187"/>
      <c r="GZH27" s="187"/>
      <c r="GZI27" s="187"/>
      <c r="GZJ27" s="187"/>
      <c r="GZK27" s="187"/>
      <c r="GZL27" s="187"/>
      <c r="GZM27" s="187"/>
      <c r="GZN27" s="187"/>
      <c r="GZO27" s="187"/>
      <c r="GZP27" s="187"/>
      <c r="GZQ27" s="187"/>
      <c r="GZR27" s="187"/>
      <c r="GZS27" s="187"/>
      <c r="GZT27" s="187"/>
      <c r="GZU27" s="187"/>
      <c r="GZV27" s="187"/>
      <c r="GZW27" s="187"/>
      <c r="GZX27" s="187"/>
      <c r="GZY27" s="187"/>
      <c r="GZZ27" s="187"/>
      <c r="HAA27" s="187"/>
      <c r="HAB27" s="187"/>
      <c r="HAC27" s="187"/>
      <c r="HAD27" s="187"/>
      <c r="HAE27" s="187"/>
      <c r="HAF27" s="187"/>
      <c r="HAG27" s="187"/>
      <c r="HAH27" s="187"/>
      <c r="HAI27" s="187"/>
      <c r="HAJ27" s="187"/>
      <c r="HAK27" s="187"/>
      <c r="HAL27" s="187"/>
      <c r="HAM27" s="187"/>
      <c r="HAN27" s="187"/>
      <c r="HAO27" s="187"/>
      <c r="HAP27" s="187"/>
      <c r="HAQ27" s="187"/>
      <c r="HAR27" s="187"/>
      <c r="HAS27" s="187"/>
      <c r="HAT27" s="187"/>
      <c r="HAU27" s="187"/>
      <c r="HAV27" s="187"/>
      <c r="HAW27" s="187"/>
      <c r="HAX27" s="187"/>
      <c r="HAY27" s="187"/>
      <c r="HAZ27" s="187"/>
      <c r="HBA27" s="187"/>
      <c r="HBB27" s="187"/>
      <c r="HBC27" s="187"/>
      <c r="HBD27" s="187"/>
      <c r="HBE27" s="187"/>
      <c r="HBF27" s="187"/>
      <c r="HBG27" s="187"/>
      <c r="HBH27" s="187"/>
      <c r="HBI27" s="187"/>
      <c r="HBJ27" s="187"/>
      <c r="HBK27" s="187"/>
      <c r="HBL27" s="187"/>
      <c r="HBM27" s="187"/>
      <c r="HBN27" s="187"/>
      <c r="HBO27" s="187"/>
      <c r="HBP27" s="187"/>
      <c r="HBQ27" s="187"/>
      <c r="HBR27" s="187"/>
      <c r="HBS27" s="187"/>
      <c r="HBT27" s="187"/>
      <c r="HBU27" s="187"/>
      <c r="HBV27" s="187"/>
      <c r="HBW27" s="187"/>
      <c r="HBX27" s="187"/>
      <c r="HBY27" s="187"/>
      <c r="HBZ27" s="187"/>
      <c r="HCA27" s="187"/>
      <c r="HCB27" s="187"/>
      <c r="HCC27" s="187"/>
      <c r="HCD27" s="187"/>
      <c r="HCE27" s="187"/>
      <c r="HCF27" s="187"/>
      <c r="HCG27" s="187"/>
      <c r="HCH27" s="187"/>
      <c r="HCI27" s="187"/>
      <c r="HCJ27" s="187"/>
      <c r="HCK27" s="187"/>
      <c r="HCL27" s="187"/>
      <c r="HCM27" s="187"/>
      <c r="HCN27" s="187"/>
      <c r="HCO27" s="187"/>
      <c r="HCP27" s="187"/>
      <c r="HCQ27" s="187"/>
      <c r="HCR27" s="187"/>
      <c r="HCS27" s="187"/>
      <c r="HCT27" s="187"/>
      <c r="HCU27" s="187"/>
      <c r="HCV27" s="187"/>
      <c r="HCW27" s="187"/>
      <c r="HCX27" s="187"/>
      <c r="HCY27" s="187"/>
      <c r="HCZ27" s="187"/>
      <c r="HDA27" s="187"/>
      <c r="HDB27" s="187"/>
      <c r="HDC27" s="187"/>
      <c r="HDD27" s="187"/>
      <c r="HDE27" s="187"/>
      <c r="HDF27" s="187"/>
      <c r="HDG27" s="187"/>
      <c r="HDH27" s="187"/>
      <c r="HDI27" s="187"/>
      <c r="HDJ27" s="187"/>
      <c r="HDK27" s="187"/>
      <c r="HDL27" s="187"/>
      <c r="HDM27" s="187"/>
      <c r="HDN27" s="187"/>
      <c r="HDO27" s="187"/>
      <c r="HDP27" s="187"/>
      <c r="HDQ27" s="187"/>
      <c r="HDR27" s="187"/>
      <c r="HDS27" s="187"/>
      <c r="HDT27" s="187"/>
      <c r="HDU27" s="187"/>
      <c r="HDV27" s="187"/>
      <c r="HDW27" s="187"/>
      <c r="HDX27" s="187"/>
      <c r="HDY27" s="187"/>
      <c r="HDZ27" s="187"/>
      <c r="HEA27" s="187"/>
      <c r="HEB27" s="187"/>
      <c r="HEC27" s="187"/>
      <c r="HED27" s="187"/>
      <c r="HEE27" s="187"/>
      <c r="HEF27" s="187"/>
      <c r="HEG27" s="187"/>
      <c r="HEH27" s="187"/>
      <c r="HEI27" s="187"/>
      <c r="HEJ27" s="187"/>
      <c r="HEK27" s="187"/>
      <c r="HEL27" s="187"/>
      <c r="HEM27" s="187"/>
      <c r="HEN27" s="187"/>
      <c r="HEO27" s="187"/>
      <c r="HEP27" s="187"/>
      <c r="HEQ27" s="187"/>
      <c r="HER27" s="187"/>
      <c r="HES27" s="187"/>
      <c r="HET27" s="187"/>
      <c r="HEU27" s="187"/>
      <c r="HEV27" s="187"/>
      <c r="HEW27" s="187"/>
      <c r="HEX27" s="187"/>
      <c r="HEY27" s="187"/>
      <c r="HEZ27" s="187"/>
      <c r="HFA27" s="187"/>
      <c r="HFB27" s="187"/>
      <c r="HFC27" s="187"/>
      <c r="HFD27" s="187"/>
      <c r="HFE27" s="187"/>
      <c r="HFF27" s="187"/>
      <c r="HFG27" s="187"/>
      <c r="HFH27" s="187"/>
      <c r="HFI27" s="187"/>
      <c r="HFJ27" s="187"/>
      <c r="HFK27" s="187"/>
      <c r="HFL27" s="187"/>
      <c r="HFM27" s="187"/>
      <c r="HFN27" s="187"/>
      <c r="HFO27" s="187"/>
      <c r="HFP27" s="187"/>
      <c r="HFQ27" s="187"/>
      <c r="HFR27" s="187"/>
      <c r="HFS27" s="187"/>
      <c r="HFT27" s="187"/>
      <c r="HFU27" s="187"/>
      <c r="HFV27" s="187"/>
      <c r="HFW27" s="187"/>
      <c r="HFX27" s="187"/>
      <c r="HFY27" s="187"/>
      <c r="HFZ27" s="187"/>
      <c r="HGA27" s="187"/>
      <c r="HGB27" s="187"/>
      <c r="HGC27" s="187"/>
      <c r="HGD27" s="187"/>
      <c r="HGE27" s="187"/>
      <c r="HGF27" s="187"/>
      <c r="HGG27" s="187"/>
      <c r="HGH27" s="187"/>
      <c r="HGI27" s="187"/>
      <c r="HGJ27" s="187"/>
      <c r="HGK27" s="187"/>
      <c r="HGL27" s="187"/>
      <c r="HGM27" s="187"/>
      <c r="HGN27" s="187"/>
      <c r="HGO27" s="187"/>
      <c r="HGP27" s="187"/>
      <c r="HGQ27" s="187"/>
      <c r="HGR27" s="187"/>
      <c r="HGS27" s="187"/>
      <c r="HGT27" s="187"/>
      <c r="HGU27" s="187"/>
      <c r="HGV27" s="187"/>
      <c r="HGW27" s="187"/>
      <c r="HGX27" s="187"/>
      <c r="HGY27" s="187"/>
      <c r="HGZ27" s="187"/>
      <c r="HHA27" s="187"/>
      <c r="HHB27" s="187"/>
      <c r="HHC27" s="187"/>
      <c r="HHD27" s="187"/>
      <c r="HHE27" s="187"/>
      <c r="HHF27" s="187"/>
      <c r="HHG27" s="187"/>
      <c r="HHH27" s="187"/>
      <c r="HHI27" s="187"/>
      <c r="HHJ27" s="187"/>
      <c r="HHK27" s="187"/>
      <c r="HHL27" s="187"/>
      <c r="HHM27" s="187"/>
      <c r="HHN27" s="187"/>
      <c r="HHO27" s="187"/>
      <c r="HHP27" s="187"/>
      <c r="HHQ27" s="187"/>
      <c r="HHR27" s="187"/>
      <c r="HHS27" s="187"/>
      <c r="HHT27" s="187"/>
      <c r="HHU27" s="187"/>
      <c r="HHV27" s="187"/>
      <c r="HHW27" s="187"/>
      <c r="HHX27" s="187"/>
      <c r="HHY27" s="187"/>
      <c r="HHZ27" s="187"/>
      <c r="HIA27" s="187"/>
      <c r="HIB27" s="187"/>
      <c r="HIC27" s="187"/>
      <c r="HID27" s="187"/>
      <c r="HIE27" s="187"/>
      <c r="HIF27" s="187"/>
      <c r="HIG27" s="187"/>
      <c r="HIH27" s="187"/>
      <c r="HII27" s="187"/>
      <c r="HIJ27" s="187"/>
      <c r="HIK27" s="187"/>
      <c r="HIL27" s="187"/>
      <c r="HIM27" s="187"/>
      <c r="HIN27" s="187"/>
      <c r="HIO27" s="187"/>
      <c r="HIP27" s="187"/>
      <c r="HIQ27" s="187"/>
      <c r="HIR27" s="187"/>
      <c r="HIS27" s="187"/>
      <c r="HIT27" s="187"/>
      <c r="HIU27" s="187"/>
      <c r="HIV27" s="187"/>
      <c r="HIW27" s="187"/>
      <c r="HIX27" s="187"/>
      <c r="HIY27" s="187"/>
      <c r="HIZ27" s="187"/>
      <c r="HJA27" s="187"/>
      <c r="HJB27" s="187"/>
      <c r="HJC27" s="187"/>
      <c r="HJD27" s="187"/>
      <c r="HJE27" s="187"/>
      <c r="HJF27" s="187"/>
      <c r="HJG27" s="187"/>
      <c r="HJH27" s="187"/>
      <c r="HJI27" s="187"/>
      <c r="HJJ27" s="187"/>
      <c r="HJK27" s="187"/>
      <c r="HJL27" s="187"/>
      <c r="HJM27" s="187"/>
      <c r="HJN27" s="187"/>
      <c r="HJO27" s="187"/>
      <c r="HJP27" s="187"/>
      <c r="HJQ27" s="187"/>
      <c r="HJR27" s="187"/>
      <c r="HJS27" s="187"/>
      <c r="HJT27" s="187"/>
      <c r="HJU27" s="187"/>
      <c r="HJV27" s="187"/>
      <c r="HJW27" s="187"/>
      <c r="HJX27" s="187"/>
      <c r="HJY27" s="187"/>
      <c r="HJZ27" s="187"/>
      <c r="HKA27" s="187"/>
      <c r="HKB27" s="187"/>
      <c r="HKC27" s="187"/>
      <c r="HKD27" s="187"/>
      <c r="HKE27" s="187"/>
      <c r="HKF27" s="187"/>
      <c r="HKG27" s="187"/>
      <c r="HKH27" s="187"/>
      <c r="HKI27" s="187"/>
      <c r="HKJ27" s="187"/>
      <c r="HKK27" s="187"/>
      <c r="HKL27" s="187"/>
      <c r="HKM27" s="187"/>
      <c r="HKN27" s="187"/>
      <c r="HKO27" s="187"/>
      <c r="HKP27" s="187"/>
      <c r="HKQ27" s="187"/>
      <c r="HKR27" s="187"/>
      <c r="HKS27" s="187"/>
      <c r="HKT27" s="187"/>
      <c r="HKU27" s="187"/>
      <c r="HKV27" s="187"/>
      <c r="HKW27" s="187"/>
      <c r="HKX27" s="187"/>
      <c r="HKY27" s="187"/>
      <c r="HKZ27" s="187"/>
      <c r="HLA27" s="187"/>
      <c r="HLB27" s="187"/>
      <c r="HLC27" s="187"/>
      <c r="HLD27" s="187"/>
      <c r="HLE27" s="187"/>
      <c r="HLF27" s="187"/>
      <c r="HLG27" s="187"/>
      <c r="HLH27" s="187"/>
      <c r="HLI27" s="187"/>
      <c r="HLJ27" s="187"/>
      <c r="HLK27" s="187"/>
      <c r="HLL27" s="187"/>
      <c r="HLM27" s="187"/>
      <c r="HLN27" s="187"/>
      <c r="HLO27" s="187"/>
      <c r="HLP27" s="187"/>
      <c r="HLQ27" s="187"/>
      <c r="HLR27" s="187"/>
      <c r="HLS27" s="187"/>
      <c r="HLT27" s="187"/>
      <c r="HLU27" s="187"/>
      <c r="HLV27" s="187"/>
      <c r="HLW27" s="187"/>
      <c r="HLX27" s="187"/>
      <c r="HLY27" s="187"/>
      <c r="HLZ27" s="187"/>
      <c r="HMA27" s="187"/>
      <c r="HMB27" s="187"/>
      <c r="HMC27" s="187"/>
      <c r="HMD27" s="187"/>
      <c r="HME27" s="187"/>
      <c r="HMF27" s="187"/>
      <c r="HMG27" s="187"/>
      <c r="HMH27" s="187"/>
      <c r="HMI27" s="187"/>
      <c r="HMJ27" s="187"/>
      <c r="HMK27" s="187"/>
      <c r="HML27" s="187"/>
      <c r="HMM27" s="187"/>
      <c r="HMN27" s="187"/>
      <c r="HMO27" s="187"/>
      <c r="HMP27" s="187"/>
      <c r="HMQ27" s="187"/>
      <c r="HMR27" s="187"/>
      <c r="HMS27" s="187"/>
      <c r="HMT27" s="187"/>
      <c r="HMU27" s="187"/>
      <c r="HMV27" s="187"/>
      <c r="HMW27" s="187"/>
      <c r="HMX27" s="187"/>
      <c r="HMY27" s="187"/>
      <c r="HMZ27" s="187"/>
      <c r="HNA27" s="187"/>
      <c r="HNB27" s="187"/>
      <c r="HNC27" s="187"/>
      <c r="HND27" s="187"/>
      <c r="HNE27" s="187"/>
      <c r="HNF27" s="187"/>
      <c r="HNG27" s="187"/>
      <c r="HNH27" s="187"/>
      <c r="HNI27" s="187"/>
      <c r="HNJ27" s="187"/>
      <c r="HNK27" s="187"/>
      <c r="HNL27" s="187"/>
      <c r="HNM27" s="187"/>
      <c r="HNN27" s="187"/>
      <c r="HNO27" s="187"/>
      <c r="HNP27" s="187"/>
      <c r="HNQ27" s="187"/>
      <c r="HNR27" s="187"/>
      <c r="HNS27" s="187"/>
      <c r="HNT27" s="187"/>
      <c r="HNU27" s="187"/>
      <c r="HNV27" s="187"/>
      <c r="HNW27" s="187"/>
      <c r="HNX27" s="187"/>
      <c r="HNY27" s="187"/>
      <c r="HNZ27" s="187"/>
      <c r="HOA27" s="187"/>
      <c r="HOB27" s="187"/>
      <c r="HOC27" s="187"/>
      <c r="HOD27" s="187"/>
      <c r="HOE27" s="187"/>
      <c r="HOF27" s="187"/>
      <c r="HOG27" s="187"/>
      <c r="HOH27" s="187"/>
      <c r="HOI27" s="187"/>
      <c r="HOJ27" s="187"/>
      <c r="HOK27" s="187"/>
      <c r="HOL27" s="187"/>
      <c r="HOM27" s="187"/>
      <c r="HON27" s="187"/>
      <c r="HOO27" s="187"/>
      <c r="HOP27" s="187"/>
      <c r="HOQ27" s="187"/>
      <c r="HOR27" s="187"/>
      <c r="HOS27" s="187"/>
      <c r="HOT27" s="187"/>
      <c r="HOU27" s="187"/>
      <c r="HOV27" s="187"/>
      <c r="HOW27" s="187"/>
      <c r="HOX27" s="187"/>
      <c r="HOY27" s="187"/>
      <c r="HOZ27" s="187"/>
      <c r="HPA27" s="187"/>
      <c r="HPB27" s="187"/>
      <c r="HPC27" s="187"/>
      <c r="HPD27" s="187"/>
      <c r="HPE27" s="187"/>
      <c r="HPF27" s="187"/>
      <c r="HPG27" s="187"/>
      <c r="HPH27" s="187"/>
      <c r="HPI27" s="187"/>
      <c r="HPJ27" s="187"/>
      <c r="HPK27" s="187"/>
      <c r="HPL27" s="187"/>
      <c r="HPM27" s="187"/>
      <c r="HPN27" s="187"/>
      <c r="HPO27" s="187"/>
      <c r="HPP27" s="187"/>
      <c r="HPQ27" s="187"/>
      <c r="HPR27" s="187"/>
      <c r="HPS27" s="187"/>
      <c r="HPT27" s="187"/>
      <c r="HPU27" s="187"/>
      <c r="HPV27" s="187"/>
      <c r="HPW27" s="187"/>
      <c r="HPX27" s="187"/>
      <c r="HPY27" s="187"/>
      <c r="HPZ27" s="187"/>
      <c r="HQA27" s="187"/>
      <c r="HQB27" s="187"/>
      <c r="HQC27" s="187"/>
      <c r="HQD27" s="187"/>
      <c r="HQE27" s="187"/>
      <c r="HQF27" s="187"/>
      <c r="HQG27" s="187"/>
      <c r="HQH27" s="187"/>
      <c r="HQI27" s="187"/>
      <c r="HQJ27" s="187"/>
      <c r="HQK27" s="187"/>
      <c r="HQL27" s="187"/>
      <c r="HQM27" s="187"/>
      <c r="HQN27" s="187"/>
      <c r="HQO27" s="187"/>
      <c r="HQP27" s="187"/>
      <c r="HQQ27" s="187"/>
      <c r="HQR27" s="187"/>
      <c r="HQS27" s="187"/>
      <c r="HQT27" s="187"/>
      <c r="HQU27" s="187"/>
      <c r="HQV27" s="187"/>
      <c r="HQW27" s="187"/>
      <c r="HQX27" s="187"/>
      <c r="HQY27" s="187"/>
      <c r="HQZ27" s="187"/>
      <c r="HRA27" s="187"/>
      <c r="HRB27" s="187"/>
      <c r="HRC27" s="187"/>
      <c r="HRD27" s="187"/>
      <c r="HRE27" s="187"/>
      <c r="HRF27" s="187"/>
      <c r="HRG27" s="187"/>
      <c r="HRH27" s="187"/>
      <c r="HRI27" s="187"/>
      <c r="HRJ27" s="187"/>
      <c r="HRK27" s="187"/>
      <c r="HRL27" s="187"/>
      <c r="HRM27" s="187"/>
      <c r="HRN27" s="187"/>
      <c r="HRO27" s="187"/>
      <c r="HRP27" s="187"/>
      <c r="HRQ27" s="187"/>
      <c r="HRR27" s="187"/>
      <c r="HRS27" s="187"/>
      <c r="HRT27" s="187"/>
      <c r="HRU27" s="187"/>
      <c r="HRV27" s="187"/>
      <c r="HRW27" s="187"/>
      <c r="HRX27" s="187"/>
      <c r="HRY27" s="187"/>
      <c r="HRZ27" s="187"/>
      <c r="HSA27" s="187"/>
      <c r="HSB27" s="187"/>
      <c r="HSC27" s="187"/>
      <c r="HSD27" s="187"/>
      <c r="HSE27" s="187"/>
      <c r="HSF27" s="187"/>
      <c r="HSG27" s="187"/>
      <c r="HSH27" s="187"/>
      <c r="HSI27" s="187"/>
      <c r="HSJ27" s="187"/>
      <c r="HSK27" s="187"/>
      <c r="HSL27" s="187"/>
      <c r="HSM27" s="187"/>
      <c r="HSN27" s="187"/>
      <c r="HSO27" s="187"/>
      <c r="HSP27" s="187"/>
      <c r="HSQ27" s="187"/>
      <c r="HSR27" s="187"/>
      <c r="HSS27" s="187"/>
      <c r="HST27" s="187"/>
      <c r="HSU27" s="187"/>
      <c r="HSV27" s="187"/>
      <c r="HSW27" s="187"/>
      <c r="HSX27" s="187"/>
      <c r="HSY27" s="187"/>
      <c r="HSZ27" s="187"/>
      <c r="HTA27" s="187"/>
      <c r="HTB27" s="187"/>
      <c r="HTC27" s="187"/>
      <c r="HTD27" s="187"/>
      <c r="HTE27" s="187"/>
      <c r="HTF27" s="187"/>
      <c r="HTG27" s="187"/>
      <c r="HTH27" s="187"/>
      <c r="HTI27" s="187"/>
      <c r="HTJ27" s="187"/>
      <c r="HTK27" s="187"/>
      <c r="HTL27" s="187"/>
      <c r="HTM27" s="187"/>
      <c r="HTN27" s="187"/>
      <c r="HTO27" s="187"/>
      <c r="HTP27" s="187"/>
      <c r="HTQ27" s="187"/>
      <c r="HTR27" s="187"/>
      <c r="HTS27" s="187"/>
      <c r="HTT27" s="187"/>
      <c r="HTU27" s="187"/>
      <c r="HTV27" s="187"/>
      <c r="HTW27" s="187"/>
      <c r="HTX27" s="187"/>
      <c r="HTY27" s="187"/>
      <c r="HTZ27" s="187"/>
      <c r="HUA27" s="187"/>
      <c r="HUB27" s="187"/>
      <c r="HUC27" s="187"/>
      <c r="HUD27" s="187"/>
      <c r="HUE27" s="187"/>
      <c r="HUF27" s="187"/>
      <c r="HUG27" s="187"/>
      <c r="HUH27" s="187"/>
      <c r="HUI27" s="187"/>
      <c r="HUJ27" s="187"/>
      <c r="HUK27" s="187"/>
      <c r="HUL27" s="187"/>
      <c r="HUM27" s="187"/>
      <c r="HUN27" s="187"/>
      <c r="HUO27" s="187"/>
      <c r="HUP27" s="187"/>
      <c r="HUQ27" s="187"/>
      <c r="HUR27" s="187"/>
      <c r="HUS27" s="187"/>
      <c r="HUT27" s="187"/>
      <c r="HUU27" s="187"/>
      <c r="HUV27" s="187"/>
      <c r="HUW27" s="187"/>
      <c r="HUX27" s="187"/>
      <c r="HUY27" s="187"/>
      <c r="HUZ27" s="187"/>
      <c r="HVA27" s="187"/>
      <c r="HVB27" s="187"/>
      <c r="HVC27" s="187"/>
      <c r="HVD27" s="187"/>
      <c r="HVE27" s="187"/>
      <c r="HVF27" s="187"/>
      <c r="HVG27" s="187"/>
      <c r="HVH27" s="187"/>
      <c r="HVI27" s="187"/>
      <c r="HVJ27" s="187"/>
      <c r="HVK27" s="187"/>
      <c r="HVL27" s="187"/>
      <c r="HVM27" s="187"/>
      <c r="HVN27" s="187"/>
      <c r="HVO27" s="187"/>
      <c r="HVP27" s="187"/>
      <c r="HVQ27" s="187"/>
      <c r="HVR27" s="187"/>
      <c r="HVS27" s="187"/>
      <c r="HVT27" s="187"/>
      <c r="HVU27" s="187"/>
      <c r="HVV27" s="187"/>
      <c r="HVW27" s="187"/>
      <c r="HVX27" s="187"/>
      <c r="HVY27" s="187"/>
      <c r="HVZ27" s="187"/>
      <c r="HWA27" s="187"/>
      <c r="HWB27" s="187"/>
      <c r="HWC27" s="187"/>
      <c r="HWD27" s="187"/>
      <c r="HWE27" s="187"/>
      <c r="HWF27" s="187"/>
      <c r="HWG27" s="187"/>
      <c r="HWH27" s="187"/>
      <c r="HWI27" s="187"/>
      <c r="HWJ27" s="187"/>
      <c r="HWK27" s="187"/>
      <c r="HWL27" s="187"/>
      <c r="HWM27" s="187"/>
      <c r="HWN27" s="187"/>
      <c r="HWO27" s="187"/>
      <c r="HWP27" s="187"/>
      <c r="HWQ27" s="187"/>
      <c r="HWR27" s="187"/>
      <c r="HWS27" s="187"/>
      <c r="HWT27" s="187"/>
      <c r="HWU27" s="187"/>
      <c r="HWV27" s="187"/>
      <c r="HWW27" s="187"/>
      <c r="HWX27" s="187"/>
      <c r="HWY27" s="187"/>
      <c r="HWZ27" s="187"/>
      <c r="HXA27" s="187"/>
      <c r="HXB27" s="187"/>
      <c r="HXC27" s="187"/>
      <c r="HXD27" s="187"/>
      <c r="HXE27" s="187"/>
      <c r="HXF27" s="187"/>
      <c r="HXG27" s="187"/>
      <c r="HXH27" s="187"/>
      <c r="HXI27" s="187"/>
      <c r="HXJ27" s="187"/>
      <c r="HXK27" s="187"/>
      <c r="HXL27" s="187"/>
      <c r="HXM27" s="187"/>
      <c r="HXN27" s="187"/>
      <c r="HXO27" s="187"/>
      <c r="HXP27" s="187"/>
      <c r="HXQ27" s="187"/>
      <c r="HXR27" s="187"/>
      <c r="HXS27" s="187"/>
      <c r="HXT27" s="187"/>
      <c r="HXU27" s="187"/>
      <c r="HXV27" s="187"/>
      <c r="HXW27" s="187"/>
      <c r="HXX27" s="187"/>
      <c r="HXY27" s="187"/>
      <c r="HXZ27" s="187"/>
      <c r="HYA27" s="187"/>
      <c r="HYB27" s="187"/>
      <c r="HYC27" s="187"/>
      <c r="HYD27" s="187"/>
      <c r="HYE27" s="187"/>
      <c r="HYF27" s="187"/>
      <c r="HYG27" s="187"/>
      <c r="HYH27" s="187"/>
      <c r="HYI27" s="187"/>
      <c r="HYJ27" s="187"/>
      <c r="HYK27" s="187"/>
      <c r="HYL27" s="187"/>
      <c r="HYM27" s="187"/>
      <c r="HYN27" s="187"/>
      <c r="HYO27" s="187"/>
      <c r="HYP27" s="187"/>
      <c r="HYQ27" s="187"/>
      <c r="HYR27" s="187"/>
      <c r="HYS27" s="187"/>
      <c r="HYT27" s="187"/>
      <c r="HYU27" s="187"/>
      <c r="HYV27" s="187"/>
      <c r="HYW27" s="187"/>
      <c r="HYX27" s="187"/>
      <c r="HYY27" s="187"/>
      <c r="HYZ27" s="187"/>
      <c r="HZA27" s="187"/>
      <c r="HZB27" s="187"/>
      <c r="HZC27" s="187"/>
      <c r="HZD27" s="187"/>
      <c r="HZE27" s="187"/>
      <c r="HZF27" s="187"/>
      <c r="HZG27" s="187"/>
      <c r="HZH27" s="187"/>
      <c r="HZI27" s="187"/>
      <c r="HZJ27" s="187"/>
      <c r="HZK27" s="187"/>
      <c r="HZL27" s="187"/>
      <c r="HZM27" s="187"/>
      <c r="HZN27" s="187"/>
      <c r="HZO27" s="187"/>
      <c r="HZP27" s="187"/>
      <c r="HZQ27" s="187"/>
      <c r="HZR27" s="187"/>
      <c r="HZS27" s="187"/>
      <c r="HZT27" s="187"/>
      <c r="HZU27" s="187"/>
      <c r="HZV27" s="187"/>
      <c r="HZW27" s="187"/>
      <c r="HZX27" s="187"/>
      <c r="HZY27" s="187"/>
      <c r="HZZ27" s="187"/>
      <c r="IAA27" s="187"/>
      <c r="IAB27" s="187"/>
      <c r="IAC27" s="187"/>
      <c r="IAD27" s="187"/>
      <c r="IAE27" s="187"/>
      <c r="IAF27" s="187"/>
      <c r="IAG27" s="187"/>
      <c r="IAH27" s="187"/>
      <c r="IAI27" s="187"/>
      <c r="IAJ27" s="187"/>
      <c r="IAK27" s="187"/>
      <c r="IAL27" s="187"/>
      <c r="IAM27" s="187"/>
      <c r="IAN27" s="187"/>
      <c r="IAO27" s="187"/>
      <c r="IAP27" s="187"/>
      <c r="IAQ27" s="187"/>
      <c r="IAR27" s="187"/>
      <c r="IAS27" s="187"/>
      <c r="IAT27" s="187"/>
      <c r="IAU27" s="187"/>
      <c r="IAV27" s="187"/>
      <c r="IAW27" s="187"/>
      <c r="IAX27" s="187"/>
      <c r="IAY27" s="187"/>
      <c r="IAZ27" s="187"/>
      <c r="IBA27" s="187"/>
      <c r="IBB27" s="187"/>
      <c r="IBC27" s="187"/>
      <c r="IBD27" s="187"/>
      <c r="IBE27" s="187"/>
      <c r="IBF27" s="187"/>
      <c r="IBG27" s="187"/>
      <c r="IBH27" s="187"/>
      <c r="IBI27" s="187"/>
      <c r="IBJ27" s="187"/>
      <c r="IBK27" s="187"/>
      <c r="IBL27" s="187"/>
      <c r="IBM27" s="187"/>
      <c r="IBN27" s="187"/>
      <c r="IBO27" s="187"/>
      <c r="IBP27" s="187"/>
      <c r="IBQ27" s="187"/>
      <c r="IBR27" s="187"/>
      <c r="IBS27" s="187"/>
      <c r="IBT27" s="187"/>
      <c r="IBU27" s="187"/>
      <c r="IBV27" s="187"/>
      <c r="IBW27" s="187"/>
      <c r="IBX27" s="187"/>
      <c r="IBY27" s="187"/>
      <c r="IBZ27" s="187"/>
      <c r="ICA27" s="187"/>
      <c r="ICB27" s="187"/>
      <c r="ICC27" s="187"/>
      <c r="ICD27" s="187"/>
      <c r="ICE27" s="187"/>
      <c r="ICF27" s="187"/>
      <c r="ICG27" s="187"/>
      <c r="ICH27" s="187"/>
      <c r="ICI27" s="187"/>
      <c r="ICJ27" s="187"/>
      <c r="ICK27" s="187"/>
      <c r="ICL27" s="187"/>
      <c r="ICM27" s="187"/>
      <c r="ICN27" s="187"/>
      <c r="ICO27" s="187"/>
      <c r="ICP27" s="187"/>
      <c r="ICQ27" s="187"/>
      <c r="ICR27" s="187"/>
      <c r="ICS27" s="187"/>
      <c r="ICT27" s="187"/>
      <c r="ICU27" s="187"/>
      <c r="ICV27" s="187"/>
      <c r="ICW27" s="187"/>
      <c r="ICX27" s="187"/>
      <c r="ICY27" s="187"/>
      <c r="ICZ27" s="187"/>
      <c r="IDA27" s="187"/>
      <c r="IDB27" s="187"/>
      <c r="IDC27" s="187"/>
      <c r="IDD27" s="187"/>
      <c r="IDE27" s="187"/>
      <c r="IDF27" s="187"/>
      <c r="IDG27" s="187"/>
      <c r="IDH27" s="187"/>
      <c r="IDI27" s="187"/>
      <c r="IDJ27" s="187"/>
      <c r="IDK27" s="187"/>
      <c r="IDL27" s="187"/>
      <c r="IDM27" s="187"/>
      <c r="IDN27" s="187"/>
      <c r="IDO27" s="187"/>
      <c r="IDP27" s="187"/>
      <c r="IDQ27" s="187"/>
      <c r="IDR27" s="187"/>
      <c r="IDS27" s="187"/>
      <c r="IDT27" s="187"/>
      <c r="IDU27" s="187"/>
      <c r="IDV27" s="187"/>
      <c r="IDW27" s="187"/>
      <c r="IDX27" s="187"/>
      <c r="IDY27" s="187"/>
      <c r="IDZ27" s="187"/>
      <c r="IEA27" s="187"/>
      <c r="IEB27" s="187"/>
      <c r="IEC27" s="187"/>
      <c r="IED27" s="187"/>
      <c r="IEE27" s="187"/>
      <c r="IEF27" s="187"/>
      <c r="IEG27" s="187"/>
      <c r="IEH27" s="187"/>
      <c r="IEI27" s="187"/>
      <c r="IEJ27" s="187"/>
      <c r="IEK27" s="187"/>
      <c r="IEL27" s="187"/>
      <c r="IEM27" s="187"/>
      <c r="IEN27" s="187"/>
      <c r="IEO27" s="187"/>
      <c r="IEP27" s="187"/>
      <c r="IEQ27" s="187"/>
      <c r="IER27" s="187"/>
      <c r="IES27" s="187"/>
      <c r="IET27" s="187"/>
      <c r="IEU27" s="187"/>
      <c r="IEV27" s="187"/>
      <c r="IEW27" s="187"/>
      <c r="IEX27" s="187"/>
      <c r="IEY27" s="187"/>
      <c r="IEZ27" s="187"/>
      <c r="IFA27" s="187"/>
      <c r="IFB27" s="187"/>
      <c r="IFC27" s="187"/>
      <c r="IFD27" s="187"/>
      <c r="IFE27" s="187"/>
      <c r="IFF27" s="187"/>
      <c r="IFG27" s="187"/>
      <c r="IFH27" s="187"/>
      <c r="IFI27" s="187"/>
      <c r="IFJ27" s="187"/>
      <c r="IFK27" s="187"/>
      <c r="IFL27" s="187"/>
      <c r="IFM27" s="187"/>
      <c r="IFN27" s="187"/>
      <c r="IFO27" s="187"/>
      <c r="IFP27" s="187"/>
      <c r="IFQ27" s="187"/>
      <c r="IFR27" s="187"/>
      <c r="IFS27" s="187"/>
      <c r="IFT27" s="187"/>
      <c r="IFU27" s="187"/>
      <c r="IFV27" s="187"/>
      <c r="IFW27" s="187"/>
      <c r="IFX27" s="187"/>
      <c r="IFY27" s="187"/>
      <c r="IFZ27" s="187"/>
      <c r="IGA27" s="187"/>
      <c r="IGB27" s="187"/>
      <c r="IGC27" s="187"/>
      <c r="IGD27" s="187"/>
      <c r="IGE27" s="187"/>
      <c r="IGF27" s="187"/>
      <c r="IGG27" s="187"/>
      <c r="IGH27" s="187"/>
      <c r="IGI27" s="187"/>
      <c r="IGJ27" s="187"/>
      <c r="IGK27" s="187"/>
      <c r="IGL27" s="187"/>
      <c r="IGM27" s="187"/>
      <c r="IGN27" s="187"/>
      <c r="IGO27" s="187"/>
      <c r="IGP27" s="187"/>
      <c r="IGQ27" s="187"/>
      <c r="IGR27" s="187"/>
      <c r="IGS27" s="187"/>
      <c r="IGT27" s="187"/>
      <c r="IGU27" s="187"/>
      <c r="IGV27" s="187"/>
      <c r="IGW27" s="187"/>
      <c r="IGX27" s="187"/>
      <c r="IGY27" s="187"/>
      <c r="IGZ27" s="187"/>
      <c r="IHA27" s="187"/>
      <c r="IHB27" s="187"/>
      <c r="IHC27" s="187"/>
      <c r="IHD27" s="187"/>
      <c r="IHE27" s="187"/>
      <c r="IHF27" s="187"/>
      <c r="IHG27" s="187"/>
      <c r="IHH27" s="187"/>
      <c r="IHI27" s="187"/>
      <c r="IHJ27" s="187"/>
      <c r="IHK27" s="187"/>
      <c r="IHL27" s="187"/>
      <c r="IHM27" s="187"/>
      <c r="IHN27" s="187"/>
      <c r="IHO27" s="187"/>
      <c r="IHP27" s="187"/>
      <c r="IHQ27" s="187"/>
      <c r="IHR27" s="187"/>
      <c r="IHS27" s="187"/>
      <c r="IHT27" s="187"/>
      <c r="IHU27" s="187"/>
      <c r="IHV27" s="187"/>
      <c r="IHW27" s="187"/>
      <c r="IHX27" s="187"/>
      <c r="IHY27" s="187"/>
      <c r="IHZ27" s="187"/>
      <c r="IIA27" s="187"/>
      <c r="IIB27" s="187"/>
      <c r="IIC27" s="187"/>
      <c r="IID27" s="187"/>
      <c r="IIE27" s="187"/>
      <c r="IIF27" s="187"/>
      <c r="IIG27" s="187"/>
      <c r="IIH27" s="187"/>
      <c r="III27" s="187"/>
      <c r="IIJ27" s="187"/>
      <c r="IIK27" s="187"/>
      <c r="IIL27" s="187"/>
      <c r="IIM27" s="187"/>
      <c r="IIN27" s="187"/>
      <c r="IIO27" s="187"/>
      <c r="IIP27" s="187"/>
      <c r="IIQ27" s="187"/>
      <c r="IIR27" s="187"/>
      <c r="IIS27" s="187"/>
      <c r="IIT27" s="187"/>
      <c r="IIU27" s="187"/>
      <c r="IIV27" s="187"/>
      <c r="IIW27" s="187"/>
      <c r="IIX27" s="187"/>
      <c r="IIY27" s="187"/>
      <c r="IIZ27" s="187"/>
      <c r="IJA27" s="187"/>
      <c r="IJB27" s="187"/>
      <c r="IJC27" s="187"/>
      <c r="IJD27" s="187"/>
      <c r="IJE27" s="187"/>
      <c r="IJF27" s="187"/>
      <c r="IJG27" s="187"/>
      <c r="IJH27" s="187"/>
      <c r="IJI27" s="187"/>
      <c r="IJJ27" s="187"/>
      <c r="IJK27" s="187"/>
      <c r="IJL27" s="187"/>
      <c r="IJM27" s="187"/>
      <c r="IJN27" s="187"/>
      <c r="IJO27" s="187"/>
      <c r="IJP27" s="187"/>
      <c r="IJQ27" s="187"/>
      <c r="IJR27" s="187"/>
      <c r="IJS27" s="187"/>
      <c r="IJT27" s="187"/>
      <c r="IJU27" s="187"/>
      <c r="IJV27" s="187"/>
      <c r="IJW27" s="187"/>
      <c r="IJX27" s="187"/>
      <c r="IJY27" s="187"/>
      <c r="IJZ27" s="187"/>
      <c r="IKA27" s="187"/>
      <c r="IKB27" s="187"/>
      <c r="IKC27" s="187"/>
      <c r="IKD27" s="187"/>
      <c r="IKE27" s="187"/>
      <c r="IKF27" s="187"/>
      <c r="IKG27" s="187"/>
      <c r="IKH27" s="187"/>
      <c r="IKI27" s="187"/>
      <c r="IKJ27" s="187"/>
      <c r="IKK27" s="187"/>
      <c r="IKL27" s="187"/>
      <c r="IKM27" s="187"/>
      <c r="IKN27" s="187"/>
      <c r="IKO27" s="187"/>
      <c r="IKP27" s="187"/>
      <c r="IKQ27" s="187"/>
      <c r="IKR27" s="187"/>
      <c r="IKS27" s="187"/>
      <c r="IKT27" s="187"/>
      <c r="IKU27" s="187"/>
      <c r="IKV27" s="187"/>
      <c r="IKW27" s="187"/>
      <c r="IKX27" s="187"/>
      <c r="IKY27" s="187"/>
      <c r="IKZ27" s="187"/>
      <c r="ILA27" s="187"/>
      <c r="ILB27" s="187"/>
      <c r="ILC27" s="187"/>
      <c r="ILD27" s="187"/>
      <c r="ILE27" s="187"/>
      <c r="ILF27" s="187"/>
      <c r="ILG27" s="187"/>
      <c r="ILH27" s="187"/>
      <c r="ILI27" s="187"/>
      <c r="ILJ27" s="187"/>
      <c r="ILK27" s="187"/>
      <c r="ILL27" s="187"/>
      <c r="ILM27" s="187"/>
      <c r="ILN27" s="187"/>
      <c r="ILO27" s="187"/>
      <c r="ILP27" s="187"/>
      <c r="ILQ27" s="187"/>
      <c r="ILR27" s="187"/>
      <c r="ILS27" s="187"/>
      <c r="ILT27" s="187"/>
      <c r="ILU27" s="187"/>
      <c r="ILV27" s="187"/>
      <c r="ILW27" s="187"/>
      <c r="ILX27" s="187"/>
      <c r="ILY27" s="187"/>
      <c r="ILZ27" s="187"/>
      <c r="IMA27" s="187"/>
      <c r="IMB27" s="187"/>
      <c r="IMC27" s="187"/>
      <c r="IMD27" s="187"/>
      <c r="IME27" s="187"/>
      <c r="IMF27" s="187"/>
      <c r="IMG27" s="187"/>
      <c r="IMH27" s="187"/>
      <c r="IMI27" s="187"/>
      <c r="IMJ27" s="187"/>
      <c r="IMK27" s="187"/>
      <c r="IML27" s="187"/>
      <c r="IMM27" s="187"/>
      <c r="IMN27" s="187"/>
      <c r="IMO27" s="187"/>
      <c r="IMP27" s="187"/>
      <c r="IMQ27" s="187"/>
      <c r="IMR27" s="187"/>
      <c r="IMS27" s="187"/>
      <c r="IMT27" s="187"/>
      <c r="IMU27" s="187"/>
      <c r="IMV27" s="187"/>
      <c r="IMW27" s="187"/>
      <c r="IMX27" s="187"/>
      <c r="IMY27" s="187"/>
      <c r="IMZ27" s="187"/>
      <c r="INA27" s="187"/>
      <c r="INB27" s="187"/>
      <c r="INC27" s="187"/>
      <c r="IND27" s="187"/>
      <c r="INE27" s="187"/>
      <c r="INF27" s="187"/>
      <c r="ING27" s="187"/>
      <c r="INH27" s="187"/>
      <c r="INI27" s="187"/>
      <c r="INJ27" s="187"/>
      <c r="INK27" s="187"/>
      <c r="INL27" s="187"/>
      <c r="INM27" s="187"/>
      <c r="INN27" s="187"/>
      <c r="INO27" s="187"/>
      <c r="INP27" s="187"/>
      <c r="INQ27" s="187"/>
      <c r="INR27" s="187"/>
      <c r="INS27" s="187"/>
      <c r="INT27" s="187"/>
      <c r="INU27" s="187"/>
      <c r="INV27" s="187"/>
      <c r="INW27" s="187"/>
      <c r="INX27" s="187"/>
      <c r="INY27" s="187"/>
      <c r="INZ27" s="187"/>
      <c r="IOA27" s="187"/>
      <c r="IOB27" s="187"/>
      <c r="IOC27" s="187"/>
      <c r="IOD27" s="187"/>
      <c r="IOE27" s="187"/>
      <c r="IOF27" s="187"/>
      <c r="IOG27" s="187"/>
      <c r="IOH27" s="187"/>
      <c r="IOI27" s="187"/>
      <c r="IOJ27" s="187"/>
      <c r="IOK27" s="187"/>
      <c r="IOL27" s="187"/>
      <c r="IOM27" s="187"/>
      <c r="ION27" s="187"/>
      <c r="IOO27" s="187"/>
      <c r="IOP27" s="187"/>
      <c r="IOQ27" s="187"/>
      <c r="IOR27" s="187"/>
      <c r="IOS27" s="187"/>
      <c r="IOT27" s="187"/>
      <c r="IOU27" s="187"/>
      <c r="IOV27" s="187"/>
      <c r="IOW27" s="187"/>
      <c r="IOX27" s="187"/>
      <c r="IOY27" s="187"/>
      <c r="IOZ27" s="187"/>
      <c r="IPA27" s="187"/>
      <c r="IPB27" s="187"/>
      <c r="IPC27" s="187"/>
      <c r="IPD27" s="187"/>
      <c r="IPE27" s="187"/>
      <c r="IPF27" s="187"/>
      <c r="IPG27" s="187"/>
      <c r="IPH27" s="187"/>
      <c r="IPI27" s="187"/>
      <c r="IPJ27" s="187"/>
      <c r="IPK27" s="187"/>
      <c r="IPL27" s="187"/>
      <c r="IPM27" s="187"/>
      <c r="IPN27" s="187"/>
      <c r="IPO27" s="187"/>
      <c r="IPP27" s="187"/>
      <c r="IPQ27" s="187"/>
      <c r="IPR27" s="187"/>
      <c r="IPS27" s="187"/>
      <c r="IPT27" s="187"/>
      <c r="IPU27" s="187"/>
      <c r="IPV27" s="187"/>
      <c r="IPW27" s="187"/>
      <c r="IPX27" s="187"/>
      <c r="IPY27" s="187"/>
      <c r="IPZ27" s="187"/>
      <c r="IQA27" s="187"/>
      <c r="IQB27" s="187"/>
      <c r="IQC27" s="187"/>
      <c r="IQD27" s="187"/>
      <c r="IQE27" s="187"/>
      <c r="IQF27" s="187"/>
      <c r="IQG27" s="187"/>
      <c r="IQH27" s="187"/>
      <c r="IQI27" s="187"/>
      <c r="IQJ27" s="187"/>
      <c r="IQK27" s="187"/>
      <c r="IQL27" s="187"/>
      <c r="IQM27" s="187"/>
      <c r="IQN27" s="187"/>
      <c r="IQO27" s="187"/>
      <c r="IQP27" s="187"/>
      <c r="IQQ27" s="187"/>
      <c r="IQR27" s="187"/>
      <c r="IQS27" s="187"/>
      <c r="IQT27" s="187"/>
      <c r="IQU27" s="187"/>
      <c r="IQV27" s="187"/>
      <c r="IQW27" s="187"/>
      <c r="IQX27" s="187"/>
      <c r="IQY27" s="187"/>
      <c r="IQZ27" s="187"/>
      <c r="IRA27" s="187"/>
      <c r="IRB27" s="187"/>
      <c r="IRC27" s="187"/>
      <c r="IRD27" s="187"/>
      <c r="IRE27" s="187"/>
      <c r="IRF27" s="187"/>
      <c r="IRG27" s="187"/>
      <c r="IRH27" s="187"/>
      <c r="IRI27" s="187"/>
      <c r="IRJ27" s="187"/>
      <c r="IRK27" s="187"/>
      <c r="IRL27" s="187"/>
      <c r="IRM27" s="187"/>
      <c r="IRN27" s="187"/>
      <c r="IRO27" s="187"/>
      <c r="IRP27" s="187"/>
      <c r="IRQ27" s="187"/>
      <c r="IRR27" s="187"/>
      <c r="IRS27" s="187"/>
      <c r="IRT27" s="187"/>
      <c r="IRU27" s="187"/>
      <c r="IRV27" s="187"/>
      <c r="IRW27" s="187"/>
      <c r="IRX27" s="187"/>
      <c r="IRY27" s="187"/>
      <c r="IRZ27" s="187"/>
      <c r="ISA27" s="187"/>
      <c r="ISB27" s="187"/>
      <c r="ISC27" s="187"/>
      <c r="ISD27" s="187"/>
      <c r="ISE27" s="187"/>
      <c r="ISF27" s="187"/>
      <c r="ISG27" s="187"/>
      <c r="ISH27" s="187"/>
      <c r="ISI27" s="187"/>
      <c r="ISJ27" s="187"/>
      <c r="ISK27" s="187"/>
      <c r="ISL27" s="187"/>
      <c r="ISM27" s="187"/>
      <c r="ISN27" s="187"/>
      <c r="ISO27" s="187"/>
      <c r="ISP27" s="187"/>
      <c r="ISQ27" s="187"/>
      <c r="ISR27" s="187"/>
      <c r="ISS27" s="187"/>
      <c r="IST27" s="187"/>
      <c r="ISU27" s="187"/>
      <c r="ISV27" s="187"/>
      <c r="ISW27" s="187"/>
      <c r="ISX27" s="187"/>
      <c r="ISY27" s="187"/>
      <c r="ISZ27" s="187"/>
      <c r="ITA27" s="187"/>
      <c r="ITB27" s="187"/>
      <c r="ITC27" s="187"/>
      <c r="ITD27" s="187"/>
      <c r="ITE27" s="187"/>
      <c r="ITF27" s="187"/>
      <c r="ITG27" s="187"/>
      <c r="ITH27" s="187"/>
      <c r="ITI27" s="187"/>
      <c r="ITJ27" s="187"/>
      <c r="ITK27" s="187"/>
      <c r="ITL27" s="187"/>
      <c r="ITM27" s="187"/>
      <c r="ITN27" s="187"/>
      <c r="ITO27" s="187"/>
      <c r="ITP27" s="187"/>
      <c r="ITQ27" s="187"/>
      <c r="ITR27" s="187"/>
      <c r="ITS27" s="187"/>
      <c r="ITT27" s="187"/>
      <c r="ITU27" s="187"/>
      <c r="ITV27" s="187"/>
      <c r="ITW27" s="187"/>
      <c r="ITX27" s="187"/>
      <c r="ITY27" s="187"/>
      <c r="ITZ27" s="187"/>
      <c r="IUA27" s="187"/>
      <c r="IUB27" s="187"/>
      <c r="IUC27" s="187"/>
      <c r="IUD27" s="187"/>
      <c r="IUE27" s="187"/>
      <c r="IUF27" s="187"/>
      <c r="IUG27" s="187"/>
      <c r="IUH27" s="187"/>
      <c r="IUI27" s="187"/>
      <c r="IUJ27" s="187"/>
      <c r="IUK27" s="187"/>
      <c r="IUL27" s="187"/>
      <c r="IUM27" s="187"/>
      <c r="IUN27" s="187"/>
      <c r="IUO27" s="187"/>
      <c r="IUP27" s="187"/>
      <c r="IUQ27" s="187"/>
      <c r="IUR27" s="187"/>
      <c r="IUS27" s="187"/>
      <c r="IUT27" s="187"/>
      <c r="IUU27" s="187"/>
      <c r="IUV27" s="187"/>
      <c r="IUW27" s="187"/>
      <c r="IUX27" s="187"/>
      <c r="IUY27" s="187"/>
      <c r="IUZ27" s="187"/>
      <c r="IVA27" s="187"/>
      <c r="IVB27" s="187"/>
      <c r="IVC27" s="187"/>
      <c r="IVD27" s="187"/>
      <c r="IVE27" s="187"/>
      <c r="IVF27" s="187"/>
      <c r="IVG27" s="187"/>
      <c r="IVH27" s="187"/>
      <c r="IVI27" s="187"/>
      <c r="IVJ27" s="187"/>
      <c r="IVK27" s="187"/>
      <c r="IVL27" s="187"/>
      <c r="IVM27" s="187"/>
      <c r="IVN27" s="187"/>
      <c r="IVO27" s="187"/>
      <c r="IVP27" s="187"/>
      <c r="IVQ27" s="187"/>
      <c r="IVR27" s="187"/>
      <c r="IVS27" s="187"/>
      <c r="IVT27" s="187"/>
      <c r="IVU27" s="187"/>
      <c r="IVV27" s="187"/>
      <c r="IVW27" s="187"/>
      <c r="IVX27" s="187"/>
      <c r="IVY27" s="187"/>
      <c r="IVZ27" s="187"/>
      <c r="IWA27" s="187"/>
      <c r="IWB27" s="187"/>
      <c r="IWC27" s="187"/>
      <c r="IWD27" s="187"/>
      <c r="IWE27" s="187"/>
      <c r="IWF27" s="187"/>
      <c r="IWG27" s="187"/>
      <c r="IWH27" s="187"/>
      <c r="IWI27" s="187"/>
      <c r="IWJ27" s="187"/>
      <c r="IWK27" s="187"/>
      <c r="IWL27" s="187"/>
      <c r="IWM27" s="187"/>
      <c r="IWN27" s="187"/>
      <c r="IWO27" s="187"/>
      <c r="IWP27" s="187"/>
      <c r="IWQ27" s="187"/>
      <c r="IWR27" s="187"/>
      <c r="IWS27" s="187"/>
      <c r="IWT27" s="187"/>
      <c r="IWU27" s="187"/>
      <c r="IWV27" s="187"/>
      <c r="IWW27" s="187"/>
      <c r="IWX27" s="187"/>
      <c r="IWY27" s="187"/>
      <c r="IWZ27" s="187"/>
      <c r="IXA27" s="187"/>
      <c r="IXB27" s="187"/>
      <c r="IXC27" s="187"/>
      <c r="IXD27" s="187"/>
      <c r="IXE27" s="187"/>
      <c r="IXF27" s="187"/>
      <c r="IXG27" s="187"/>
      <c r="IXH27" s="187"/>
      <c r="IXI27" s="187"/>
      <c r="IXJ27" s="187"/>
      <c r="IXK27" s="187"/>
      <c r="IXL27" s="187"/>
      <c r="IXM27" s="187"/>
      <c r="IXN27" s="187"/>
      <c r="IXO27" s="187"/>
      <c r="IXP27" s="187"/>
      <c r="IXQ27" s="187"/>
      <c r="IXR27" s="187"/>
      <c r="IXS27" s="187"/>
      <c r="IXT27" s="187"/>
      <c r="IXU27" s="187"/>
      <c r="IXV27" s="187"/>
      <c r="IXW27" s="187"/>
      <c r="IXX27" s="187"/>
      <c r="IXY27" s="187"/>
      <c r="IXZ27" s="187"/>
      <c r="IYA27" s="187"/>
      <c r="IYB27" s="187"/>
      <c r="IYC27" s="187"/>
      <c r="IYD27" s="187"/>
      <c r="IYE27" s="187"/>
      <c r="IYF27" s="187"/>
      <c r="IYG27" s="187"/>
      <c r="IYH27" s="187"/>
      <c r="IYI27" s="187"/>
      <c r="IYJ27" s="187"/>
      <c r="IYK27" s="187"/>
      <c r="IYL27" s="187"/>
      <c r="IYM27" s="187"/>
      <c r="IYN27" s="187"/>
      <c r="IYO27" s="187"/>
      <c r="IYP27" s="187"/>
      <c r="IYQ27" s="187"/>
      <c r="IYR27" s="187"/>
      <c r="IYS27" s="187"/>
      <c r="IYT27" s="187"/>
      <c r="IYU27" s="187"/>
      <c r="IYV27" s="187"/>
      <c r="IYW27" s="187"/>
      <c r="IYX27" s="187"/>
      <c r="IYY27" s="187"/>
      <c r="IYZ27" s="187"/>
      <c r="IZA27" s="187"/>
      <c r="IZB27" s="187"/>
      <c r="IZC27" s="187"/>
      <c r="IZD27" s="187"/>
      <c r="IZE27" s="187"/>
      <c r="IZF27" s="187"/>
      <c r="IZG27" s="187"/>
      <c r="IZH27" s="187"/>
      <c r="IZI27" s="187"/>
      <c r="IZJ27" s="187"/>
      <c r="IZK27" s="187"/>
      <c r="IZL27" s="187"/>
      <c r="IZM27" s="187"/>
      <c r="IZN27" s="187"/>
      <c r="IZO27" s="187"/>
      <c r="IZP27" s="187"/>
      <c r="IZQ27" s="187"/>
      <c r="IZR27" s="187"/>
      <c r="IZS27" s="187"/>
      <c r="IZT27" s="187"/>
      <c r="IZU27" s="187"/>
      <c r="IZV27" s="187"/>
      <c r="IZW27" s="187"/>
      <c r="IZX27" s="187"/>
      <c r="IZY27" s="187"/>
      <c r="IZZ27" s="187"/>
      <c r="JAA27" s="187"/>
      <c r="JAB27" s="187"/>
      <c r="JAC27" s="187"/>
      <c r="JAD27" s="187"/>
      <c r="JAE27" s="187"/>
      <c r="JAF27" s="187"/>
      <c r="JAG27" s="187"/>
      <c r="JAH27" s="187"/>
      <c r="JAI27" s="187"/>
      <c r="JAJ27" s="187"/>
      <c r="JAK27" s="187"/>
      <c r="JAL27" s="187"/>
      <c r="JAM27" s="187"/>
      <c r="JAN27" s="187"/>
      <c r="JAO27" s="187"/>
      <c r="JAP27" s="187"/>
      <c r="JAQ27" s="187"/>
      <c r="JAR27" s="187"/>
      <c r="JAS27" s="187"/>
      <c r="JAT27" s="187"/>
      <c r="JAU27" s="187"/>
      <c r="JAV27" s="187"/>
      <c r="JAW27" s="187"/>
      <c r="JAX27" s="187"/>
      <c r="JAY27" s="187"/>
      <c r="JAZ27" s="187"/>
      <c r="JBA27" s="187"/>
      <c r="JBB27" s="187"/>
      <c r="JBC27" s="187"/>
      <c r="JBD27" s="187"/>
      <c r="JBE27" s="187"/>
      <c r="JBF27" s="187"/>
      <c r="JBG27" s="187"/>
      <c r="JBH27" s="187"/>
      <c r="JBI27" s="187"/>
      <c r="JBJ27" s="187"/>
      <c r="JBK27" s="187"/>
      <c r="JBL27" s="187"/>
      <c r="JBM27" s="187"/>
      <c r="JBN27" s="187"/>
      <c r="JBO27" s="187"/>
      <c r="JBP27" s="187"/>
      <c r="JBQ27" s="187"/>
      <c r="JBR27" s="187"/>
      <c r="JBS27" s="187"/>
      <c r="JBT27" s="187"/>
      <c r="JBU27" s="187"/>
      <c r="JBV27" s="187"/>
      <c r="JBW27" s="187"/>
      <c r="JBX27" s="187"/>
      <c r="JBY27" s="187"/>
      <c r="JBZ27" s="187"/>
      <c r="JCA27" s="187"/>
      <c r="JCB27" s="187"/>
      <c r="JCC27" s="187"/>
      <c r="JCD27" s="187"/>
      <c r="JCE27" s="187"/>
      <c r="JCF27" s="187"/>
      <c r="JCG27" s="187"/>
      <c r="JCH27" s="187"/>
      <c r="JCI27" s="187"/>
      <c r="JCJ27" s="187"/>
      <c r="JCK27" s="187"/>
      <c r="JCL27" s="187"/>
      <c r="JCM27" s="187"/>
      <c r="JCN27" s="187"/>
      <c r="JCO27" s="187"/>
      <c r="JCP27" s="187"/>
      <c r="JCQ27" s="187"/>
      <c r="JCR27" s="187"/>
      <c r="JCS27" s="187"/>
      <c r="JCT27" s="187"/>
      <c r="JCU27" s="187"/>
      <c r="JCV27" s="187"/>
      <c r="JCW27" s="187"/>
      <c r="JCX27" s="187"/>
      <c r="JCY27" s="187"/>
      <c r="JCZ27" s="187"/>
      <c r="JDA27" s="187"/>
      <c r="JDB27" s="187"/>
      <c r="JDC27" s="187"/>
      <c r="JDD27" s="187"/>
      <c r="JDE27" s="187"/>
      <c r="JDF27" s="187"/>
      <c r="JDG27" s="187"/>
      <c r="JDH27" s="187"/>
      <c r="JDI27" s="187"/>
      <c r="JDJ27" s="187"/>
      <c r="JDK27" s="187"/>
      <c r="JDL27" s="187"/>
      <c r="JDM27" s="187"/>
      <c r="JDN27" s="187"/>
      <c r="JDO27" s="187"/>
      <c r="JDP27" s="187"/>
      <c r="JDQ27" s="187"/>
      <c r="JDR27" s="187"/>
      <c r="JDS27" s="187"/>
      <c r="JDT27" s="187"/>
      <c r="JDU27" s="187"/>
      <c r="JDV27" s="187"/>
      <c r="JDW27" s="187"/>
      <c r="JDX27" s="187"/>
      <c r="JDY27" s="187"/>
      <c r="JDZ27" s="187"/>
      <c r="JEA27" s="187"/>
      <c r="JEB27" s="187"/>
      <c r="JEC27" s="187"/>
      <c r="JED27" s="187"/>
      <c r="JEE27" s="187"/>
      <c r="JEF27" s="187"/>
      <c r="JEG27" s="187"/>
      <c r="JEH27" s="187"/>
      <c r="JEI27" s="187"/>
      <c r="JEJ27" s="187"/>
      <c r="JEK27" s="187"/>
      <c r="JEL27" s="187"/>
      <c r="JEM27" s="187"/>
      <c r="JEN27" s="187"/>
      <c r="JEO27" s="187"/>
      <c r="JEP27" s="187"/>
      <c r="JEQ27" s="187"/>
      <c r="JER27" s="187"/>
      <c r="JES27" s="187"/>
      <c r="JET27" s="187"/>
      <c r="JEU27" s="187"/>
      <c r="JEV27" s="187"/>
      <c r="JEW27" s="187"/>
      <c r="JEX27" s="187"/>
      <c r="JEY27" s="187"/>
      <c r="JEZ27" s="187"/>
      <c r="JFA27" s="187"/>
      <c r="JFB27" s="187"/>
      <c r="JFC27" s="187"/>
      <c r="JFD27" s="187"/>
      <c r="JFE27" s="187"/>
      <c r="JFF27" s="187"/>
      <c r="JFG27" s="187"/>
      <c r="JFH27" s="187"/>
      <c r="JFI27" s="187"/>
      <c r="JFJ27" s="187"/>
      <c r="JFK27" s="187"/>
      <c r="JFL27" s="187"/>
      <c r="JFM27" s="187"/>
      <c r="JFN27" s="187"/>
      <c r="JFO27" s="187"/>
      <c r="JFP27" s="187"/>
      <c r="JFQ27" s="187"/>
      <c r="JFR27" s="187"/>
      <c r="JFS27" s="187"/>
      <c r="JFT27" s="187"/>
      <c r="JFU27" s="187"/>
      <c r="JFV27" s="187"/>
      <c r="JFW27" s="187"/>
      <c r="JFX27" s="187"/>
      <c r="JFY27" s="187"/>
      <c r="JFZ27" s="187"/>
      <c r="JGA27" s="187"/>
      <c r="JGB27" s="187"/>
      <c r="JGC27" s="187"/>
      <c r="JGD27" s="187"/>
      <c r="JGE27" s="187"/>
      <c r="JGF27" s="187"/>
      <c r="JGG27" s="187"/>
      <c r="JGH27" s="187"/>
      <c r="JGI27" s="187"/>
      <c r="JGJ27" s="187"/>
      <c r="JGK27" s="187"/>
      <c r="JGL27" s="187"/>
      <c r="JGM27" s="187"/>
      <c r="JGN27" s="187"/>
      <c r="JGO27" s="187"/>
      <c r="JGP27" s="187"/>
      <c r="JGQ27" s="187"/>
      <c r="JGR27" s="187"/>
      <c r="JGS27" s="187"/>
      <c r="JGT27" s="187"/>
      <c r="JGU27" s="187"/>
      <c r="JGV27" s="187"/>
      <c r="JGW27" s="187"/>
      <c r="JGX27" s="187"/>
      <c r="JGY27" s="187"/>
      <c r="JGZ27" s="187"/>
      <c r="JHA27" s="187"/>
      <c r="JHB27" s="187"/>
      <c r="JHC27" s="187"/>
      <c r="JHD27" s="187"/>
      <c r="JHE27" s="187"/>
      <c r="JHF27" s="187"/>
      <c r="JHG27" s="187"/>
      <c r="JHH27" s="187"/>
      <c r="JHI27" s="187"/>
      <c r="JHJ27" s="187"/>
      <c r="JHK27" s="187"/>
      <c r="JHL27" s="187"/>
      <c r="JHM27" s="187"/>
      <c r="JHN27" s="187"/>
      <c r="JHO27" s="187"/>
      <c r="JHP27" s="187"/>
      <c r="JHQ27" s="187"/>
      <c r="JHR27" s="187"/>
      <c r="JHS27" s="187"/>
      <c r="JHT27" s="187"/>
      <c r="JHU27" s="187"/>
      <c r="JHV27" s="187"/>
      <c r="JHW27" s="187"/>
      <c r="JHX27" s="187"/>
      <c r="JHY27" s="187"/>
      <c r="JHZ27" s="187"/>
      <c r="JIA27" s="187"/>
      <c r="JIB27" s="187"/>
      <c r="JIC27" s="187"/>
      <c r="JID27" s="187"/>
      <c r="JIE27" s="187"/>
      <c r="JIF27" s="187"/>
      <c r="JIG27" s="187"/>
      <c r="JIH27" s="187"/>
      <c r="JII27" s="187"/>
      <c r="JIJ27" s="187"/>
      <c r="JIK27" s="187"/>
      <c r="JIL27" s="187"/>
      <c r="JIM27" s="187"/>
      <c r="JIN27" s="187"/>
      <c r="JIO27" s="187"/>
      <c r="JIP27" s="187"/>
      <c r="JIQ27" s="187"/>
      <c r="JIR27" s="187"/>
      <c r="JIS27" s="187"/>
      <c r="JIT27" s="187"/>
      <c r="JIU27" s="187"/>
      <c r="JIV27" s="187"/>
      <c r="JIW27" s="187"/>
      <c r="JIX27" s="187"/>
      <c r="JIY27" s="187"/>
      <c r="JIZ27" s="187"/>
      <c r="JJA27" s="187"/>
      <c r="JJB27" s="187"/>
      <c r="JJC27" s="187"/>
      <c r="JJD27" s="187"/>
      <c r="JJE27" s="187"/>
      <c r="JJF27" s="187"/>
      <c r="JJG27" s="187"/>
      <c r="JJH27" s="187"/>
      <c r="JJI27" s="187"/>
      <c r="JJJ27" s="187"/>
      <c r="JJK27" s="187"/>
      <c r="JJL27" s="187"/>
      <c r="JJM27" s="187"/>
      <c r="JJN27" s="187"/>
      <c r="JJO27" s="187"/>
      <c r="JJP27" s="187"/>
      <c r="JJQ27" s="187"/>
      <c r="JJR27" s="187"/>
      <c r="JJS27" s="187"/>
      <c r="JJT27" s="187"/>
      <c r="JJU27" s="187"/>
      <c r="JJV27" s="187"/>
      <c r="JJW27" s="187"/>
      <c r="JJX27" s="187"/>
      <c r="JJY27" s="187"/>
      <c r="JJZ27" s="187"/>
      <c r="JKA27" s="187"/>
      <c r="JKB27" s="187"/>
      <c r="JKC27" s="187"/>
      <c r="JKD27" s="187"/>
      <c r="JKE27" s="187"/>
      <c r="JKF27" s="187"/>
      <c r="JKG27" s="187"/>
      <c r="JKH27" s="187"/>
      <c r="JKI27" s="187"/>
      <c r="JKJ27" s="187"/>
      <c r="JKK27" s="187"/>
      <c r="JKL27" s="187"/>
      <c r="JKM27" s="187"/>
      <c r="JKN27" s="187"/>
      <c r="JKO27" s="187"/>
      <c r="JKP27" s="187"/>
      <c r="JKQ27" s="187"/>
      <c r="JKR27" s="187"/>
      <c r="JKS27" s="187"/>
      <c r="JKT27" s="187"/>
      <c r="JKU27" s="187"/>
      <c r="JKV27" s="187"/>
      <c r="JKW27" s="187"/>
      <c r="JKX27" s="187"/>
      <c r="JKY27" s="187"/>
      <c r="JKZ27" s="187"/>
      <c r="JLA27" s="187"/>
      <c r="JLB27" s="187"/>
      <c r="JLC27" s="187"/>
      <c r="JLD27" s="187"/>
      <c r="JLE27" s="187"/>
      <c r="JLF27" s="187"/>
      <c r="JLG27" s="187"/>
      <c r="JLH27" s="187"/>
      <c r="JLI27" s="187"/>
      <c r="JLJ27" s="187"/>
      <c r="JLK27" s="187"/>
      <c r="JLL27" s="187"/>
      <c r="JLM27" s="187"/>
      <c r="JLN27" s="187"/>
      <c r="JLO27" s="187"/>
      <c r="JLP27" s="187"/>
      <c r="JLQ27" s="187"/>
      <c r="JLR27" s="187"/>
      <c r="JLS27" s="187"/>
      <c r="JLT27" s="187"/>
      <c r="JLU27" s="187"/>
      <c r="JLV27" s="187"/>
      <c r="JLW27" s="187"/>
      <c r="JLX27" s="187"/>
      <c r="JLY27" s="187"/>
      <c r="JLZ27" s="187"/>
      <c r="JMA27" s="187"/>
      <c r="JMB27" s="187"/>
      <c r="JMC27" s="187"/>
      <c r="JMD27" s="187"/>
      <c r="JME27" s="187"/>
      <c r="JMF27" s="187"/>
      <c r="JMG27" s="187"/>
      <c r="JMH27" s="187"/>
      <c r="JMI27" s="187"/>
      <c r="JMJ27" s="187"/>
      <c r="JMK27" s="187"/>
      <c r="JML27" s="187"/>
      <c r="JMM27" s="187"/>
      <c r="JMN27" s="187"/>
      <c r="JMO27" s="187"/>
      <c r="JMP27" s="187"/>
      <c r="JMQ27" s="187"/>
      <c r="JMR27" s="187"/>
      <c r="JMS27" s="187"/>
      <c r="JMT27" s="187"/>
      <c r="JMU27" s="187"/>
      <c r="JMV27" s="187"/>
      <c r="JMW27" s="187"/>
      <c r="JMX27" s="187"/>
      <c r="JMY27" s="187"/>
      <c r="JMZ27" s="187"/>
      <c r="JNA27" s="187"/>
      <c r="JNB27" s="187"/>
      <c r="JNC27" s="187"/>
      <c r="JND27" s="187"/>
      <c r="JNE27" s="187"/>
      <c r="JNF27" s="187"/>
      <c r="JNG27" s="187"/>
      <c r="JNH27" s="187"/>
      <c r="JNI27" s="187"/>
      <c r="JNJ27" s="187"/>
      <c r="JNK27" s="187"/>
      <c r="JNL27" s="187"/>
      <c r="JNM27" s="187"/>
      <c r="JNN27" s="187"/>
      <c r="JNO27" s="187"/>
      <c r="JNP27" s="187"/>
      <c r="JNQ27" s="187"/>
      <c r="JNR27" s="187"/>
      <c r="JNS27" s="187"/>
      <c r="JNT27" s="187"/>
      <c r="JNU27" s="187"/>
      <c r="JNV27" s="187"/>
      <c r="JNW27" s="187"/>
      <c r="JNX27" s="187"/>
      <c r="JNY27" s="187"/>
      <c r="JNZ27" s="187"/>
      <c r="JOA27" s="187"/>
      <c r="JOB27" s="187"/>
      <c r="JOC27" s="187"/>
      <c r="JOD27" s="187"/>
      <c r="JOE27" s="187"/>
      <c r="JOF27" s="187"/>
      <c r="JOG27" s="187"/>
      <c r="JOH27" s="187"/>
      <c r="JOI27" s="187"/>
      <c r="JOJ27" s="187"/>
      <c r="JOK27" s="187"/>
      <c r="JOL27" s="187"/>
      <c r="JOM27" s="187"/>
      <c r="JON27" s="187"/>
      <c r="JOO27" s="187"/>
      <c r="JOP27" s="187"/>
      <c r="JOQ27" s="187"/>
      <c r="JOR27" s="187"/>
      <c r="JOS27" s="187"/>
      <c r="JOT27" s="187"/>
      <c r="JOU27" s="187"/>
      <c r="JOV27" s="187"/>
      <c r="JOW27" s="187"/>
      <c r="JOX27" s="187"/>
      <c r="JOY27" s="187"/>
      <c r="JOZ27" s="187"/>
      <c r="JPA27" s="187"/>
      <c r="JPB27" s="187"/>
      <c r="JPC27" s="187"/>
      <c r="JPD27" s="187"/>
      <c r="JPE27" s="187"/>
      <c r="JPF27" s="187"/>
      <c r="JPG27" s="187"/>
      <c r="JPH27" s="187"/>
      <c r="JPI27" s="187"/>
      <c r="JPJ27" s="187"/>
      <c r="JPK27" s="187"/>
      <c r="JPL27" s="187"/>
      <c r="JPM27" s="187"/>
      <c r="JPN27" s="187"/>
      <c r="JPO27" s="187"/>
      <c r="JPP27" s="187"/>
      <c r="JPQ27" s="187"/>
      <c r="JPR27" s="187"/>
      <c r="JPS27" s="187"/>
      <c r="JPT27" s="187"/>
      <c r="JPU27" s="187"/>
      <c r="JPV27" s="187"/>
      <c r="JPW27" s="187"/>
      <c r="JPX27" s="187"/>
      <c r="JPY27" s="187"/>
      <c r="JPZ27" s="187"/>
      <c r="JQA27" s="187"/>
      <c r="JQB27" s="187"/>
      <c r="JQC27" s="187"/>
      <c r="JQD27" s="187"/>
      <c r="JQE27" s="187"/>
      <c r="JQF27" s="187"/>
      <c r="JQG27" s="187"/>
      <c r="JQH27" s="187"/>
      <c r="JQI27" s="187"/>
      <c r="JQJ27" s="187"/>
      <c r="JQK27" s="187"/>
      <c r="JQL27" s="187"/>
      <c r="JQM27" s="187"/>
      <c r="JQN27" s="187"/>
      <c r="JQO27" s="187"/>
      <c r="JQP27" s="187"/>
      <c r="JQQ27" s="187"/>
      <c r="JQR27" s="187"/>
      <c r="JQS27" s="187"/>
      <c r="JQT27" s="187"/>
      <c r="JQU27" s="187"/>
      <c r="JQV27" s="187"/>
      <c r="JQW27" s="187"/>
      <c r="JQX27" s="187"/>
      <c r="JQY27" s="187"/>
      <c r="JQZ27" s="187"/>
      <c r="JRA27" s="187"/>
      <c r="JRB27" s="187"/>
      <c r="JRC27" s="187"/>
      <c r="JRD27" s="187"/>
      <c r="JRE27" s="187"/>
      <c r="JRF27" s="187"/>
      <c r="JRG27" s="187"/>
      <c r="JRH27" s="187"/>
      <c r="JRI27" s="187"/>
      <c r="JRJ27" s="187"/>
      <c r="JRK27" s="187"/>
      <c r="JRL27" s="187"/>
      <c r="JRM27" s="187"/>
      <c r="JRN27" s="187"/>
      <c r="JRO27" s="187"/>
      <c r="JRP27" s="187"/>
      <c r="JRQ27" s="187"/>
      <c r="JRR27" s="187"/>
      <c r="JRS27" s="187"/>
      <c r="JRT27" s="187"/>
      <c r="JRU27" s="187"/>
      <c r="JRV27" s="187"/>
      <c r="JRW27" s="187"/>
      <c r="JRX27" s="187"/>
      <c r="JRY27" s="187"/>
      <c r="JRZ27" s="187"/>
      <c r="JSA27" s="187"/>
      <c r="JSB27" s="187"/>
      <c r="JSC27" s="187"/>
      <c r="JSD27" s="187"/>
      <c r="JSE27" s="187"/>
      <c r="JSF27" s="187"/>
      <c r="JSG27" s="187"/>
      <c r="JSH27" s="187"/>
      <c r="JSI27" s="187"/>
      <c r="JSJ27" s="187"/>
      <c r="JSK27" s="187"/>
      <c r="JSL27" s="187"/>
      <c r="JSM27" s="187"/>
      <c r="JSN27" s="187"/>
      <c r="JSO27" s="187"/>
      <c r="JSP27" s="187"/>
      <c r="JSQ27" s="187"/>
      <c r="JSR27" s="187"/>
      <c r="JSS27" s="187"/>
      <c r="JST27" s="187"/>
      <c r="JSU27" s="187"/>
      <c r="JSV27" s="187"/>
      <c r="JSW27" s="187"/>
      <c r="JSX27" s="187"/>
      <c r="JSY27" s="187"/>
      <c r="JSZ27" s="187"/>
      <c r="JTA27" s="187"/>
      <c r="JTB27" s="187"/>
      <c r="JTC27" s="187"/>
      <c r="JTD27" s="187"/>
      <c r="JTE27" s="187"/>
      <c r="JTF27" s="187"/>
      <c r="JTG27" s="187"/>
      <c r="JTH27" s="187"/>
      <c r="JTI27" s="187"/>
      <c r="JTJ27" s="187"/>
      <c r="JTK27" s="187"/>
      <c r="JTL27" s="187"/>
      <c r="JTM27" s="187"/>
      <c r="JTN27" s="187"/>
      <c r="JTO27" s="187"/>
      <c r="JTP27" s="187"/>
      <c r="JTQ27" s="187"/>
      <c r="JTR27" s="187"/>
      <c r="JTS27" s="187"/>
      <c r="JTT27" s="187"/>
      <c r="JTU27" s="187"/>
      <c r="JTV27" s="187"/>
      <c r="JTW27" s="187"/>
      <c r="JTX27" s="187"/>
      <c r="JTY27" s="187"/>
      <c r="JTZ27" s="187"/>
      <c r="JUA27" s="187"/>
      <c r="JUB27" s="187"/>
      <c r="JUC27" s="187"/>
      <c r="JUD27" s="187"/>
      <c r="JUE27" s="187"/>
      <c r="JUF27" s="187"/>
      <c r="JUG27" s="187"/>
      <c r="JUH27" s="187"/>
      <c r="JUI27" s="187"/>
      <c r="JUJ27" s="187"/>
      <c r="JUK27" s="187"/>
      <c r="JUL27" s="187"/>
      <c r="JUM27" s="187"/>
      <c r="JUN27" s="187"/>
      <c r="JUO27" s="187"/>
      <c r="JUP27" s="187"/>
      <c r="JUQ27" s="187"/>
      <c r="JUR27" s="187"/>
      <c r="JUS27" s="187"/>
      <c r="JUT27" s="187"/>
      <c r="JUU27" s="187"/>
      <c r="JUV27" s="187"/>
      <c r="JUW27" s="187"/>
      <c r="JUX27" s="187"/>
      <c r="JUY27" s="187"/>
      <c r="JUZ27" s="187"/>
      <c r="JVA27" s="187"/>
      <c r="JVB27" s="187"/>
      <c r="JVC27" s="187"/>
      <c r="JVD27" s="187"/>
      <c r="JVE27" s="187"/>
      <c r="JVF27" s="187"/>
      <c r="JVG27" s="187"/>
      <c r="JVH27" s="187"/>
      <c r="JVI27" s="187"/>
      <c r="JVJ27" s="187"/>
      <c r="JVK27" s="187"/>
      <c r="JVL27" s="187"/>
      <c r="JVM27" s="187"/>
      <c r="JVN27" s="187"/>
      <c r="JVO27" s="187"/>
      <c r="JVP27" s="187"/>
      <c r="JVQ27" s="187"/>
      <c r="JVR27" s="187"/>
      <c r="JVS27" s="187"/>
      <c r="JVT27" s="187"/>
      <c r="JVU27" s="187"/>
      <c r="JVV27" s="187"/>
      <c r="JVW27" s="187"/>
      <c r="JVX27" s="187"/>
      <c r="JVY27" s="187"/>
      <c r="JVZ27" s="187"/>
      <c r="JWA27" s="187"/>
      <c r="JWB27" s="187"/>
      <c r="JWC27" s="187"/>
      <c r="JWD27" s="187"/>
      <c r="JWE27" s="187"/>
      <c r="JWF27" s="187"/>
      <c r="JWG27" s="187"/>
      <c r="JWH27" s="187"/>
      <c r="JWI27" s="187"/>
      <c r="JWJ27" s="187"/>
      <c r="JWK27" s="187"/>
      <c r="JWL27" s="187"/>
      <c r="JWM27" s="187"/>
      <c r="JWN27" s="187"/>
      <c r="JWO27" s="187"/>
      <c r="JWP27" s="187"/>
      <c r="JWQ27" s="187"/>
      <c r="JWR27" s="187"/>
      <c r="JWS27" s="187"/>
      <c r="JWT27" s="187"/>
      <c r="JWU27" s="187"/>
      <c r="JWV27" s="187"/>
      <c r="JWW27" s="187"/>
      <c r="JWX27" s="187"/>
      <c r="JWY27" s="187"/>
      <c r="JWZ27" s="187"/>
      <c r="JXA27" s="187"/>
      <c r="JXB27" s="187"/>
      <c r="JXC27" s="187"/>
      <c r="JXD27" s="187"/>
      <c r="JXE27" s="187"/>
      <c r="JXF27" s="187"/>
      <c r="JXG27" s="187"/>
      <c r="JXH27" s="187"/>
      <c r="JXI27" s="187"/>
      <c r="JXJ27" s="187"/>
      <c r="JXK27" s="187"/>
      <c r="JXL27" s="187"/>
      <c r="JXM27" s="187"/>
      <c r="JXN27" s="187"/>
      <c r="JXO27" s="187"/>
      <c r="JXP27" s="187"/>
      <c r="JXQ27" s="187"/>
      <c r="JXR27" s="187"/>
      <c r="JXS27" s="187"/>
      <c r="JXT27" s="187"/>
      <c r="JXU27" s="187"/>
      <c r="JXV27" s="187"/>
      <c r="JXW27" s="187"/>
      <c r="JXX27" s="187"/>
      <c r="JXY27" s="187"/>
      <c r="JXZ27" s="187"/>
      <c r="JYA27" s="187"/>
      <c r="JYB27" s="187"/>
      <c r="JYC27" s="187"/>
      <c r="JYD27" s="187"/>
      <c r="JYE27" s="187"/>
      <c r="JYF27" s="187"/>
      <c r="JYG27" s="187"/>
      <c r="JYH27" s="187"/>
      <c r="JYI27" s="187"/>
      <c r="JYJ27" s="187"/>
      <c r="JYK27" s="187"/>
      <c r="JYL27" s="187"/>
      <c r="JYM27" s="187"/>
      <c r="JYN27" s="187"/>
      <c r="JYO27" s="187"/>
      <c r="JYP27" s="187"/>
      <c r="JYQ27" s="187"/>
      <c r="JYR27" s="187"/>
      <c r="JYS27" s="187"/>
      <c r="JYT27" s="187"/>
      <c r="JYU27" s="187"/>
      <c r="JYV27" s="187"/>
      <c r="JYW27" s="187"/>
      <c r="JYX27" s="187"/>
      <c r="JYY27" s="187"/>
      <c r="JYZ27" s="187"/>
      <c r="JZA27" s="187"/>
      <c r="JZB27" s="187"/>
      <c r="JZC27" s="187"/>
      <c r="JZD27" s="187"/>
      <c r="JZE27" s="187"/>
      <c r="JZF27" s="187"/>
      <c r="JZG27" s="187"/>
      <c r="JZH27" s="187"/>
      <c r="JZI27" s="187"/>
      <c r="JZJ27" s="187"/>
      <c r="JZK27" s="187"/>
      <c r="JZL27" s="187"/>
      <c r="JZM27" s="187"/>
      <c r="JZN27" s="187"/>
      <c r="JZO27" s="187"/>
      <c r="JZP27" s="187"/>
      <c r="JZQ27" s="187"/>
      <c r="JZR27" s="187"/>
      <c r="JZS27" s="187"/>
      <c r="JZT27" s="187"/>
      <c r="JZU27" s="187"/>
      <c r="JZV27" s="187"/>
      <c r="JZW27" s="187"/>
      <c r="JZX27" s="187"/>
      <c r="JZY27" s="187"/>
      <c r="JZZ27" s="187"/>
      <c r="KAA27" s="187"/>
      <c r="KAB27" s="187"/>
      <c r="KAC27" s="187"/>
      <c r="KAD27" s="187"/>
      <c r="KAE27" s="187"/>
      <c r="KAF27" s="187"/>
      <c r="KAG27" s="187"/>
      <c r="KAH27" s="187"/>
      <c r="KAI27" s="187"/>
      <c r="KAJ27" s="187"/>
      <c r="KAK27" s="187"/>
      <c r="KAL27" s="187"/>
      <c r="KAM27" s="187"/>
      <c r="KAN27" s="187"/>
      <c r="KAO27" s="187"/>
      <c r="KAP27" s="187"/>
      <c r="KAQ27" s="187"/>
      <c r="KAR27" s="187"/>
      <c r="KAS27" s="187"/>
      <c r="KAT27" s="187"/>
      <c r="KAU27" s="187"/>
      <c r="KAV27" s="187"/>
      <c r="KAW27" s="187"/>
      <c r="KAX27" s="187"/>
      <c r="KAY27" s="187"/>
      <c r="KAZ27" s="187"/>
      <c r="KBA27" s="187"/>
      <c r="KBB27" s="187"/>
      <c r="KBC27" s="187"/>
      <c r="KBD27" s="187"/>
      <c r="KBE27" s="187"/>
      <c r="KBF27" s="187"/>
      <c r="KBG27" s="187"/>
      <c r="KBH27" s="187"/>
      <c r="KBI27" s="187"/>
      <c r="KBJ27" s="187"/>
      <c r="KBK27" s="187"/>
      <c r="KBL27" s="187"/>
      <c r="KBM27" s="187"/>
      <c r="KBN27" s="187"/>
      <c r="KBO27" s="187"/>
      <c r="KBP27" s="187"/>
      <c r="KBQ27" s="187"/>
      <c r="KBR27" s="187"/>
      <c r="KBS27" s="187"/>
      <c r="KBT27" s="187"/>
      <c r="KBU27" s="187"/>
      <c r="KBV27" s="187"/>
      <c r="KBW27" s="187"/>
      <c r="KBX27" s="187"/>
      <c r="KBY27" s="187"/>
      <c r="KBZ27" s="187"/>
      <c r="KCA27" s="187"/>
      <c r="KCB27" s="187"/>
      <c r="KCC27" s="187"/>
      <c r="KCD27" s="187"/>
      <c r="KCE27" s="187"/>
      <c r="KCF27" s="187"/>
      <c r="KCG27" s="187"/>
      <c r="KCH27" s="187"/>
      <c r="KCI27" s="187"/>
      <c r="KCJ27" s="187"/>
      <c r="KCK27" s="187"/>
      <c r="KCL27" s="187"/>
      <c r="KCM27" s="187"/>
      <c r="KCN27" s="187"/>
      <c r="KCO27" s="187"/>
      <c r="KCP27" s="187"/>
      <c r="KCQ27" s="187"/>
      <c r="KCR27" s="187"/>
      <c r="KCS27" s="187"/>
      <c r="KCT27" s="187"/>
      <c r="KCU27" s="187"/>
      <c r="KCV27" s="187"/>
      <c r="KCW27" s="187"/>
      <c r="KCX27" s="187"/>
      <c r="KCY27" s="187"/>
      <c r="KCZ27" s="187"/>
      <c r="KDA27" s="187"/>
      <c r="KDB27" s="187"/>
      <c r="KDC27" s="187"/>
      <c r="KDD27" s="187"/>
      <c r="KDE27" s="187"/>
      <c r="KDF27" s="187"/>
      <c r="KDG27" s="187"/>
      <c r="KDH27" s="187"/>
      <c r="KDI27" s="187"/>
      <c r="KDJ27" s="187"/>
      <c r="KDK27" s="187"/>
      <c r="KDL27" s="187"/>
      <c r="KDM27" s="187"/>
      <c r="KDN27" s="187"/>
      <c r="KDO27" s="187"/>
      <c r="KDP27" s="187"/>
      <c r="KDQ27" s="187"/>
      <c r="KDR27" s="187"/>
      <c r="KDS27" s="187"/>
      <c r="KDT27" s="187"/>
      <c r="KDU27" s="187"/>
      <c r="KDV27" s="187"/>
      <c r="KDW27" s="187"/>
      <c r="KDX27" s="187"/>
      <c r="KDY27" s="187"/>
      <c r="KDZ27" s="187"/>
      <c r="KEA27" s="187"/>
      <c r="KEB27" s="187"/>
      <c r="KEC27" s="187"/>
      <c r="KED27" s="187"/>
      <c r="KEE27" s="187"/>
      <c r="KEF27" s="187"/>
      <c r="KEG27" s="187"/>
      <c r="KEH27" s="187"/>
      <c r="KEI27" s="187"/>
      <c r="KEJ27" s="187"/>
      <c r="KEK27" s="187"/>
      <c r="KEL27" s="187"/>
      <c r="KEM27" s="187"/>
      <c r="KEN27" s="187"/>
      <c r="KEO27" s="187"/>
      <c r="KEP27" s="187"/>
      <c r="KEQ27" s="187"/>
      <c r="KER27" s="187"/>
      <c r="KES27" s="187"/>
      <c r="KET27" s="187"/>
      <c r="KEU27" s="187"/>
      <c r="KEV27" s="187"/>
      <c r="KEW27" s="187"/>
      <c r="KEX27" s="187"/>
      <c r="KEY27" s="187"/>
      <c r="KEZ27" s="187"/>
      <c r="KFA27" s="187"/>
      <c r="KFB27" s="187"/>
      <c r="KFC27" s="187"/>
      <c r="KFD27" s="187"/>
      <c r="KFE27" s="187"/>
      <c r="KFF27" s="187"/>
      <c r="KFG27" s="187"/>
      <c r="KFH27" s="187"/>
      <c r="KFI27" s="187"/>
      <c r="KFJ27" s="187"/>
      <c r="KFK27" s="187"/>
      <c r="KFL27" s="187"/>
      <c r="KFM27" s="187"/>
      <c r="KFN27" s="187"/>
      <c r="KFO27" s="187"/>
      <c r="KFP27" s="187"/>
      <c r="KFQ27" s="187"/>
      <c r="KFR27" s="187"/>
      <c r="KFS27" s="187"/>
      <c r="KFT27" s="187"/>
      <c r="KFU27" s="187"/>
      <c r="KFV27" s="187"/>
      <c r="KFW27" s="187"/>
      <c r="KFX27" s="187"/>
      <c r="KFY27" s="187"/>
      <c r="KFZ27" s="187"/>
      <c r="KGA27" s="187"/>
      <c r="KGB27" s="187"/>
      <c r="KGC27" s="187"/>
      <c r="KGD27" s="187"/>
      <c r="KGE27" s="187"/>
      <c r="KGF27" s="187"/>
      <c r="KGG27" s="187"/>
      <c r="KGH27" s="187"/>
      <c r="KGI27" s="187"/>
      <c r="KGJ27" s="187"/>
      <c r="KGK27" s="187"/>
      <c r="KGL27" s="187"/>
      <c r="KGM27" s="187"/>
      <c r="KGN27" s="187"/>
      <c r="KGO27" s="187"/>
      <c r="KGP27" s="187"/>
      <c r="KGQ27" s="187"/>
      <c r="KGR27" s="187"/>
      <c r="KGS27" s="187"/>
      <c r="KGT27" s="187"/>
      <c r="KGU27" s="187"/>
      <c r="KGV27" s="187"/>
      <c r="KGW27" s="187"/>
      <c r="KGX27" s="187"/>
      <c r="KGY27" s="187"/>
      <c r="KGZ27" s="187"/>
      <c r="KHA27" s="187"/>
      <c r="KHB27" s="187"/>
      <c r="KHC27" s="187"/>
      <c r="KHD27" s="187"/>
      <c r="KHE27" s="187"/>
      <c r="KHF27" s="187"/>
      <c r="KHG27" s="187"/>
      <c r="KHH27" s="187"/>
      <c r="KHI27" s="187"/>
      <c r="KHJ27" s="187"/>
      <c r="KHK27" s="187"/>
      <c r="KHL27" s="187"/>
      <c r="KHM27" s="187"/>
      <c r="KHN27" s="187"/>
      <c r="KHO27" s="187"/>
      <c r="KHP27" s="187"/>
      <c r="KHQ27" s="187"/>
      <c r="KHR27" s="187"/>
      <c r="KHS27" s="187"/>
      <c r="KHT27" s="187"/>
      <c r="KHU27" s="187"/>
      <c r="KHV27" s="187"/>
      <c r="KHW27" s="187"/>
      <c r="KHX27" s="187"/>
      <c r="KHY27" s="187"/>
      <c r="KHZ27" s="187"/>
      <c r="KIA27" s="187"/>
      <c r="KIB27" s="187"/>
      <c r="KIC27" s="187"/>
      <c r="KID27" s="187"/>
      <c r="KIE27" s="187"/>
      <c r="KIF27" s="187"/>
      <c r="KIG27" s="187"/>
      <c r="KIH27" s="187"/>
      <c r="KII27" s="187"/>
      <c r="KIJ27" s="187"/>
      <c r="KIK27" s="187"/>
      <c r="KIL27" s="187"/>
      <c r="KIM27" s="187"/>
      <c r="KIN27" s="187"/>
      <c r="KIO27" s="187"/>
      <c r="KIP27" s="187"/>
      <c r="KIQ27" s="187"/>
      <c r="KIR27" s="187"/>
      <c r="KIS27" s="187"/>
      <c r="KIT27" s="187"/>
      <c r="KIU27" s="187"/>
      <c r="KIV27" s="187"/>
      <c r="KIW27" s="187"/>
      <c r="KIX27" s="187"/>
      <c r="KIY27" s="187"/>
      <c r="KIZ27" s="187"/>
      <c r="KJA27" s="187"/>
      <c r="KJB27" s="187"/>
      <c r="KJC27" s="187"/>
      <c r="KJD27" s="187"/>
      <c r="KJE27" s="187"/>
      <c r="KJF27" s="187"/>
      <c r="KJG27" s="187"/>
      <c r="KJH27" s="187"/>
      <c r="KJI27" s="187"/>
      <c r="KJJ27" s="187"/>
      <c r="KJK27" s="187"/>
      <c r="KJL27" s="187"/>
      <c r="KJM27" s="187"/>
      <c r="KJN27" s="187"/>
      <c r="KJO27" s="187"/>
      <c r="KJP27" s="187"/>
      <c r="KJQ27" s="187"/>
      <c r="KJR27" s="187"/>
      <c r="KJS27" s="187"/>
      <c r="KJT27" s="187"/>
      <c r="KJU27" s="187"/>
      <c r="KJV27" s="187"/>
      <c r="KJW27" s="187"/>
      <c r="KJX27" s="187"/>
      <c r="KJY27" s="187"/>
      <c r="KJZ27" s="187"/>
      <c r="KKA27" s="187"/>
      <c r="KKB27" s="187"/>
      <c r="KKC27" s="187"/>
      <c r="KKD27" s="187"/>
      <c r="KKE27" s="187"/>
      <c r="KKF27" s="187"/>
      <c r="KKG27" s="187"/>
      <c r="KKH27" s="187"/>
      <c r="KKI27" s="187"/>
      <c r="KKJ27" s="187"/>
      <c r="KKK27" s="187"/>
      <c r="KKL27" s="187"/>
      <c r="KKM27" s="187"/>
      <c r="KKN27" s="187"/>
      <c r="KKO27" s="187"/>
      <c r="KKP27" s="187"/>
      <c r="KKQ27" s="187"/>
      <c r="KKR27" s="187"/>
      <c r="KKS27" s="187"/>
      <c r="KKT27" s="187"/>
      <c r="KKU27" s="187"/>
      <c r="KKV27" s="187"/>
      <c r="KKW27" s="187"/>
      <c r="KKX27" s="187"/>
      <c r="KKY27" s="187"/>
      <c r="KKZ27" s="187"/>
      <c r="KLA27" s="187"/>
      <c r="KLB27" s="187"/>
      <c r="KLC27" s="187"/>
      <c r="KLD27" s="187"/>
      <c r="KLE27" s="187"/>
      <c r="KLF27" s="187"/>
      <c r="KLG27" s="187"/>
      <c r="KLH27" s="187"/>
      <c r="KLI27" s="187"/>
      <c r="KLJ27" s="187"/>
      <c r="KLK27" s="187"/>
      <c r="KLL27" s="187"/>
      <c r="KLM27" s="187"/>
      <c r="KLN27" s="187"/>
      <c r="KLO27" s="187"/>
      <c r="KLP27" s="187"/>
      <c r="KLQ27" s="187"/>
      <c r="KLR27" s="187"/>
      <c r="KLS27" s="187"/>
      <c r="KLT27" s="187"/>
      <c r="KLU27" s="187"/>
      <c r="KLV27" s="187"/>
      <c r="KLW27" s="187"/>
      <c r="KLX27" s="187"/>
      <c r="KLY27" s="187"/>
      <c r="KLZ27" s="187"/>
      <c r="KMA27" s="187"/>
      <c r="KMB27" s="187"/>
      <c r="KMC27" s="187"/>
      <c r="KMD27" s="187"/>
      <c r="KME27" s="187"/>
      <c r="KMF27" s="187"/>
      <c r="KMG27" s="187"/>
      <c r="KMH27" s="187"/>
      <c r="KMI27" s="187"/>
      <c r="KMJ27" s="187"/>
      <c r="KMK27" s="187"/>
      <c r="KML27" s="187"/>
      <c r="KMM27" s="187"/>
      <c r="KMN27" s="187"/>
      <c r="KMO27" s="187"/>
      <c r="KMP27" s="187"/>
      <c r="KMQ27" s="187"/>
      <c r="KMR27" s="187"/>
      <c r="KMS27" s="187"/>
      <c r="KMT27" s="187"/>
      <c r="KMU27" s="187"/>
      <c r="KMV27" s="187"/>
      <c r="KMW27" s="187"/>
      <c r="KMX27" s="187"/>
      <c r="KMY27" s="187"/>
      <c r="KMZ27" s="187"/>
      <c r="KNA27" s="187"/>
      <c r="KNB27" s="187"/>
      <c r="KNC27" s="187"/>
      <c r="KND27" s="187"/>
      <c r="KNE27" s="187"/>
      <c r="KNF27" s="187"/>
      <c r="KNG27" s="187"/>
      <c r="KNH27" s="187"/>
      <c r="KNI27" s="187"/>
      <c r="KNJ27" s="187"/>
      <c r="KNK27" s="187"/>
      <c r="KNL27" s="187"/>
      <c r="KNM27" s="187"/>
      <c r="KNN27" s="187"/>
      <c r="KNO27" s="187"/>
      <c r="KNP27" s="187"/>
      <c r="KNQ27" s="187"/>
      <c r="KNR27" s="187"/>
      <c r="KNS27" s="187"/>
      <c r="KNT27" s="187"/>
      <c r="KNU27" s="187"/>
      <c r="KNV27" s="187"/>
      <c r="KNW27" s="187"/>
      <c r="KNX27" s="187"/>
      <c r="KNY27" s="187"/>
      <c r="KNZ27" s="187"/>
      <c r="KOA27" s="187"/>
      <c r="KOB27" s="187"/>
      <c r="KOC27" s="187"/>
      <c r="KOD27" s="187"/>
      <c r="KOE27" s="187"/>
      <c r="KOF27" s="187"/>
      <c r="KOG27" s="187"/>
      <c r="KOH27" s="187"/>
      <c r="KOI27" s="187"/>
      <c r="KOJ27" s="187"/>
      <c r="KOK27" s="187"/>
      <c r="KOL27" s="187"/>
      <c r="KOM27" s="187"/>
      <c r="KON27" s="187"/>
      <c r="KOO27" s="187"/>
      <c r="KOP27" s="187"/>
      <c r="KOQ27" s="187"/>
      <c r="KOR27" s="187"/>
      <c r="KOS27" s="187"/>
      <c r="KOT27" s="187"/>
      <c r="KOU27" s="187"/>
      <c r="KOV27" s="187"/>
      <c r="KOW27" s="187"/>
      <c r="KOX27" s="187"/>
      <c r="KOY27" s="187"/>
      <c r="KOZ27" s="187"/>
      <c r="KPA27" s="187"/>
      <c r="KPB27" s="187"/>
      <c r="KPC27" s="187"/>
      <c r="KPD27" s="187"/>
      <c r="KPE27" s="187"/>
      <c r="KPF27" s="187"/>
      <c r="KPG27" s="187"/>
      <c r="KPH27" s="187"/>
      <c r="KPI27" s="187"/>
      <c r="KPJ27" s="187"/>
      <c r="KPK27" s="187"/>
      <c r="KPL27" s="187"/>
      <c r="KPM27" s="187"/>
      <c r="KPN27" s="187"/>
      <c r="KPO27" s="187"/>
      <c r="KPP27" s="187"/>
      <c r="KPQ27" s="187"/>
      <c r="KPR27" s="187"/>
      <c r="KPS27" s="187"/>
      <c r="KPT27" s="187"/>
      <c r="KPU27" s="187"/>
      <c r="KPV27" s="187"/>
      <c r="KPW27" s="187"/>
      <c r="KPX27" s="187"/>
      <c r="KPY27" s="187"/>
      <c r="KPZ27" s="187"/>
      <c r="KQA27" s="187"/>
      <c r="KQB27" s="187"/>
      <c r="KQC27" s="187"/>
      <c r="KQD27" s="187"/>
      <c r="KQE27" s="187"/>
      <c r="KQF27" s="187"/>
      <c r="KQG27" s="187"/>
      <c r="KQH27" s="187"/>
      <c r="KQI27" s="187"/>
      <c r="KQJ27" s="187"/>
      <c r="KQK27" s="187"/>
      <c r="KQL27" s="187"/>
      <c r="KQM27" s="187"/>
      <c r="KQN27" s="187"/>
      <c r="KQO27" s="187"/>
      <c r="KQP27" s="187"/>
      <c r="KQQ27" s="187"/>
      <c r="KQR27" s="187"/>
      <c r="KQS27" s="187"/>
      <c r="KQT27" s="187"/>
      <c r="KQU27" s="187"/>
      <c r="KQV27" s="187"/>
      <c r="KQW27" s="187"/>
      <c r="KQX27" s="187"/>
      <c r="KQY27" s="187"/>
      <c r="KQZ27" s="187"/>
      <c r="KRA27" s="187"/>
      <c r="KRB27" s="187"/>
      <c r="KRC27" s="187"/>
      <c r="KRD27" s="187"/>
      <c r="KRE27" s="187"/>
      <c r="KRF27" s="187"/>
      <c r="KRG27" s="187"/>
      <c r="KRH27" s="187"/>
      <c r="KRI27" s="187"/>
      <c r="KRJ27" s="187"/>
      <c r="KRK27" s="187"/>
      <c r="KRL27" s="187"/>
      <c r="KRM27" s="187"/>
      <c r="KRN27" s="187"/>
      <c r="KRO27" s="187"/>
      <c r="KRP27" s="187"/>
      <c r="KRQ27" s="187"/>
      <c r="KRR27" s="187"/>
      <c r="KRS27" s="187"/>
      <c r="KRT27" s="187"/>
      <c r="KRU27" s="187"/>
      <c r="KRV27" s="187"/>
      <c r="KRW27" s="187"/>
      <c r="KRX27" s="187"/>
      <c r="KRY27" s="187"/>
      <c r="KRZ27" s="187"/>
      <c r="KSA27" s="187"/>
      <c r="KSB27" s="187"/>
      <c r="KSC27" s="187"/>
      <c r="KSD27" s="187"/>
      <c r="KSE27" s="187"/>
      <c r="KSF27" s="187"/>
      <c r="KSG27" s="187"/>
      <c r="KSH27" s="187"/>
      <c r="KSI27" s="187"/>
      <c r="KSJ27" s="187"/>
      <c r="KSK27" s="187"/>
      <c r="KSL27" s="187"/>
      <c r="KSM27" s="187"/>
      <c r="KSN27" s="187"/>
      <c r="KSO27" s="187"/>
      <c r="KSP27" s="187"/>
      <c r="KSQ27" s="187"/>
      <c r="KSR27" s="187"/>
      <c r="KSS27" s="187"/>
      <c r="KST27" s="187"/>
      <c r="KSU27" s="187"/>
      <c r="KSV27" s="187"/>
      <c r="KSW27" s="187"/>
      <c r="KSX27" s="187"/>
      <c r="KSY27" s="187"/>
      <c r="KSZ27" s="187"/>
      <c r="KTA27" s="187"/>
      <c r="KTB27" s="187"/>
      <c r="KTC27" s="187"/>
      <c r="KTD27" s="187"/>
      <c r="KTE27" s="187"/>
      <c r="KTF27" s="187"/>
      <c r="KTG27" s="187"/>
      <c r="KTH27" s="187"/>
      <c r="KTI27" s="187"/>
      <c r="KTJ27" s="187"/>
      <c r="KTK27" s="187"/>
      <c r="KTL27" s="187"/>
      <c r="KTM27" s="187"/>
      <c r="KTN27" s="187"/>
      <c r="KTO27" s="187"/>
      <c r="KTP27" s="187"/>
      <c r="KTQ27" s="187"/>
      <c r="KTR27" s="187"/>
      <c r="KTS27" s="187"/>
      <c r="KTT27" s="187"/>
      <c r="KTU27" s="187"/>
      <c r="KTV27" s="187"/>
      <c r="KTW27" s="187"/>
      <c r="KTX27" s="187"/>
      <c r="KTY27" s="187"/>
      <c r="KTZ27" s="187"/>
      <c r="KUA27" s="187"/>
      <c r="KUB27" s="187"/>
      <c r="KUC27" s="187"/>
      <c r="KUD27" s="187"/>
      <c r="KUE27" s="187"/>
      <c r="KUF27" s="187"/>
      <c r="KUG27" s="187"/>
      <c r="KUH27" s="187"/>
      <c r="KUI27" s="187"/>
      <c r="KUJ27" s="187"/>
      <c r="KUK27" s="187"/>
      <c r="KUL27" s="187"/>
      <c r="KUM27" s="187"/>
      <c r="KUN27" s="187"/>
      <c r="KUO27" s="187"/>
      <c r="KUP27" s="187"/>
      <c r="KUQ27" s="187"/>
      <c r="KUR27" s="187"/>
      <c r="KUS27" s="187"/>
      <c r="KUT27" s="187"/>
      <c r="KUU27" s="187"/>
      <c r="KUV27" s="187"/>
      <c r="KUW27" s="187"/>
      <c r="KUX27" s="187"/>
      <c r="KUY27" s="187"/>
      <c r="KUZ27" s="187"/>
      <c r="KVA27" s="187"/>
      <c r="KVB27" s="187"/>
      <c r="KVC27" s="187"/>
      <c r="KVD27" s="187"/>
      <c r="KVE27" s="187"/>
      <c r="KVF27" s="187"/>
      <c r="KVG27" s="187"/>
      <c r="KVH27" s="187"/>
      <c r="KVI27" s="187"/>
      <c r="KVJ27" s="187"/>
      <c r="KVK27" s="187"/>
      <c r="KVL27" s="187"/>
      <c r="KVM27" s="187"/>
      <c r="KVN27" s="187"/>
      <c r="KVO27" s="187"/>
      <c r="KVP27" s="187"/>
      <c r="KVQ27" s="187"/>
      <c r="KVR27" s="187"/>
      <c r="KVS27" s="187"/>
      <c r="KVT27" s="187"/>
      <c r="KVU27" s="187"/>
      <c r="KVV27" s="187"/>
      <c r="KVW27" s="187"/>
      <c r="KVX27" s="187"/>
      <c r="KVY27" s="187"/>
      <c r="KVZ27" s="187"/>
      <c r="KWA27" s="187"/>
      <c r="KWB27" s="187"/>
      <c r="KWC27" s="187"/>
      <c r="KWD27" s="187"/>
      <c r="KWE27" s="187"/>
      <c r="KWF27" s="187"/>
      <c r="KWG27" s="187"/>
      <c r="KWH27" s="187"/>
      <c r="KWI27" s="187"/>
      <c r="KWJ27" s="187"/>
      <c r="KWK27" s="187"/>
      <c r="KWL27" s="187"/>
      <c r="KWM27" s="187"/>
      <c r="KWN27" s="187"/>
      <c r="KWO27" s="187"/>
      <c r="KWP27" s="187"/>
      <c r="KWQ27" s="187"/>
      <c r="KWR27" s="187"/>
      <c r="KWS27" s="187"/>
      <c r="KWT27" s="187"/>
      <c r="KWU27" s="187"/>
      <c r="KWV27" s="187"/>
      <c r="KWW27" s="187"/>
      <c r="KWX27" s="187"/>
      <c r="KWY27" s="187"/>
      <c r="KWZ27" s="187"/>
      <c r="KXA27" s="187"/>
      <c r="KXB27" s="187"/>
      <c r="KXC27" s="187"/>
      <c r="KXD27" s="187"/>
      <c r="KXE27" s="187"/>
      <c r="KXF27" s="187"/>
      <c r="KXG27" s="187"/>
      <c r="KXH27" s="187"/>
      <c r="KXI27" s="187"/>
      <c r="KXJ27" s="187"/>
      <c r="KXK27" s="187"/>
      <c r="KXL27" s="187"/>
      <c r="KXM27" s="187"/>
      <c r="KXN27" s="187"/>
      <c r="KXO27" s="187"/>
      <c r="KXP27" s="187"/>
      <c r="KXQ27" s="187"/>
      <c r="KXR27" s="187"/>
      <c r="KXS27" s="187"/>
      <c r="KXT27" s="187"/>
      <c r="KXU27" s="187"/>
      <c r="KXV27" s="187"/>
      <c r="KXW27" s="187"/>
      <c r="KXX27" s="187"/>
      <c r="KXY27" s="187"/>
      <c r="KXZ27" s="187"/>
      <c r="KYA27" s="187"/>
      <c r="KYB27" s="187"/>
      <c r="KYC27" s="187"/>
      <c r="KYD27" s="187"/>
      <c r="KYE27" s="187"/>
      <c r="KYF27" s="187"/>
      <c r="KYG27" s="187"/>
      <c r="KYH27" s="187"/>
      <c r="KYI27" s="187"/>
      <c r="KYJ27" s="187"/>
      <c r="KYK27" s="187"/>
      <c r="KYL27" s="187"/>
      <c r="KYM27" s="187"/>
      <c r="KYN27" s="187"/>
      <c r="KYO27" s="187"/>
      <c r="KYP27" s="187"/>
      <c r="KYQ27" s="187"/>
      <c r="KYR27" s="187"/>
      <c r="KYS27" s="187"/>
      <c r="KYT27" s="187"/>
      <c r="KYU27" s="187"/>
      <c r="KYV27" s="187"/>
      <c r="KYW27" s="187"/>
      <c r="KYX27" s="187"/>
      <c r="KYY27" s="187"/>
      <c r="KYZ27" s="187"/>
      <c r="KZA27" s="187"/>
      <c r="KZB27" s="187"/>
      <c r="KZC27" s="187"/>
      <c r="KZD27" s="187"/>
      <c r="KZE27" s="187"/>
      <c r="KZF27" s="187"/>
      <c r="KZG27" s="187"/>
      <c r="KZH27" s="187"/>
      <c r="KZI27" s="187"/>
      <c r="KZJ27" s="187"/>
      <c r="KZK27" s="187"/>
      <c r="KZL27" s="187"/>
      <c r="KZM27" s="187"/>
      <c r="KZN27" s="187"/>
      <c r="KZO27" s="187"/>
      <c r="KZP27" s="187"/>
      <c r="KZQ27" s="187"/>
      <c r="KZR27" s="187"/>
      <c r="KZS27" s="187"/>
      <c r="KZT27" s="187"/>
      <c r="KZU27" s="187"/>
      <c r="KZV27" s="187"/>
      <c r="KZW27" s="187"/>
      <c r="KZX27" s="187"/>
      <c r="KZY27" s="187"/>
      <c r="KZZ27" s="187"/>
      <c r="LAA27" s="187"/>
      <c r="LAB27" s="187"/>
      <c r="LAC27" s="187"/>
      <c r="LAD27" s="187"/>
      <c r="LAE27" s="187"/>
      <c r="LAF27" s="187"/>
      <c r="LAG27" s="187"/>
      <c r="LAH27" s="187"/>
      <c r="LAI27" s="187"/>
      <c r="LAJ27" s="187"/>
      <c r="LAK27" s="187"/>
      <c r="LAL27" s="187"/>
      <c r="LAM27" s="187"/>
      <c r="LAN27" s="187"/>
      <c r="LAO27" s="187"/>
      <c r="LAP27" s="187"/>
      <c r="LAQ27" s="187"/>
      <c r="LAR27" s="187"/>
      <c r="LAS27" s="187"/>
      <c r="LAT27" s="187"/>
      <c r="LAU27" s="187"/>
      <c r="LAV27" s="187"/>
      <c r="LAW27" s="187"/>
      <c r="LAX27" s="187"/>
      <c r="LAY27" s="187"/>
      <c r="LAZ27" s="187"/>
      <c r="LBA27" s="187"/>
      <c r="LBB27" s="187"/>
      <c r="LBC27" s="187"/>
      <c r="LBD27" s="187"/>
      <c r="LBE27" s="187"/>
      <c r="LBF27" s="187"/>
      <c r="LBG27" s="187"/>
      <c r="LBH27" s="187"/>
      <c r="LBI27" s="187"/>
      <c r="LBJ27" s="187"/>
      <c r="LBK27" s="187"/>
      <c r="LBL27" s="187"/>
      <c r="LBM27" s="187"/>
      <c r="LBN27" s="187"/>
      <c r="LBO27" s="187"/>
      <c r="LBP27" s="187"/>
      <c r="LBQ27" s="187"/>
      <c r="LBR27" s="187"/>
      <c r="LBS27" s="187"/>
      <c r="LBT27" s="187"/>
      <c r="LBU27" s="187"/>
      <c r="LBV27" s="187"/>
      <c r="LBW27" s="187"/>
      <c r="LBX27" s="187"/>
      <c r="LBY27" s="187"/>
      <c r="LBZ27" s="187"/>
      <c r="LCA27" s="187"/>
      <c r="LCB27" s="187"/>
      <c r="LCC27" s="187"/>
      <c r="LCD27" s="187"/>
      <c r="LCE27" s="187"/>
      <c r="LCF27" s="187"/>
      <c r="LCG27" s="187"/>
      <c r="LCH27" s="187"/>
      <c r="LCI27" s="187"/>
      <c r="LCJ27" s="187"/>
      <c r="LCK27" s="187"/>
      <c r="LCL27" s="187"/>
      <c r="LCM27" s="187"/>
      <c r="LCN27" s="187"/>
      <c r="LCO27" s="187"/>
      <c r="LCP27" s="187"/>
      <c r="LCQ27" s="187"/>
      <c r="LCR27" s="187"/>
      <c r="LCS27" s="187"/>
      <c r="LCT27" s="187"/>
      <c r="LCU27" s="187"/>
      <c r="LCV27" s="187"/>
      <c r="LCW27" s="187"/>
      <c r="LCX27" s="187"/>
      <c r="LCY27" s="187"/>
      <c r="LCZ27" s="187"/>
      <c r="LDA27" s="187"/>
      <c r="LDB27" s="187"/>
      <c r="LDC27" s="187"/>
      <c r="LDD27" s="187"/>
      <c r="LDE27" s="187"/>
      <c r="LDF27" s="187"/>
      <c r="LDG27" s="187"/>
      <c r="LDH27" s="187"/>
      <c r="LDI27" s="187"/>
      <c r="LDJ27" s="187"/>
      <c r="LDK27" s="187"/>
      <c r="LDL27" s="187"/>
      <c r="LDM27" s="187"/>
      <c r="LDN27" s="187"/>
      <c r="LDO27" s="187"/>
      <c r="LDP27" s="187"/>
      <c r="LDQ27" s="187"/>
      <c r="LDR27" s="187"/>
      <c r="LDS27" s="187"/>
      <c r="LDT27" s="187"/>
      <c r="LDU27" s="187"/>
      <c r="LDV27" s="187"/>
      <c r="LDW27" s="187"/>
      <c r="LDX27" s="187"/>
      <c r="LDY27" s="187"/>
      <c r="LDZ27" s="187"/>
      <c r="LEA27" s="187"/>
      <c r="LEB27" s="187"/>
      <c r="LEC27" s="187"/>
      <c r="LED27" s="187"/>
      <c r="LEE27" s="187"/>
      <c r="LEF27" s="187"/>
      <c r="LEG27" s="187"/>
      <c r="LEH27" s="187"/>
      <c r="LEI27" s="187"/>
      <c r="LEJ27" s="187"/>
      <c r="LEK27" s="187"/>
      <c r="LEL27" s="187"/>
      <c r="LEM27" s="187"/>
      <c r="LEN27" s="187"/>
      <c r="LEO27" s="187"/>
      <c r="LEP27" s="187"/>
      <c r="LEQ27" s="187"/>
      <c r="LER27" s="187"/>
      <c r="LES27" s="187"/>
      <c r="LET27" s="187"/>
      <c r="LEU27" s="187"/>
      <c r="LEV27" s="187"/>
      <c r="LEW27" s="187"/>
      <c r="LEX27" s="187"/>
      <c r="LEY27" s="187"/>
      <c r="LEZ27" s="187"/>
      <c r="LFA27" s="187"/>
      <c r="LFB27" s="187"/>
      <c r="LFC27" s="187"/>
      <c r="LFD27" s="187"/>
      <c r="LFE27" s="187"/>
      <c r="LFF27" s="187"/>
      <c r="LFG27" s="187"/>
      <c r="LFH27" s="187"/>
      <c r="LFI27" s="187"/>
      <c r="LFJ27" s="187"/>
      <c r="LFK27" s="187"/>
      <c r="LFL27" s="187"/>
      <c r="LFM27" s="187"/>
      <c r="LFN27" s="187"/>
      <c r="LFO27" s="187"/>
      <c r="LFP27" s="187"/>
      <c r="LFQ27" s="187"/>
      <c r="LFR27" s="187"/>
      <c r="LFS27" s="187"/>
      <c r="LFT27" s="187"/>
      <c r="LFU27" s="187"/>
      <c r="LFV27" s="187"/>
      <c r="LFW27" s="187"/>
      <c r="LFX27" s="187"/>
      <c r="LFY27" s="187"/>
      <c r="LFZ27" s="187"/>
      <c r="LGA27" s="187"/>
      <c r="LGB27" s="187"/>
      <c r="LGC27" s="187"/>
      <c r="LGD27" s="187"/>
      <c r="LGE27" s="187"/>
      <c r="LGF27" s="187"/>
      <c r="LGG27" s="187"/>
      <c r="LGH27" s="187"/>
      <c r="LGI27" s="187"/>
      <c r="LGJ27" s="187"/>
      <c r="LGK27" s="187"/>
      <c r="LGL27" s="187"/>
      <c r="LGM27" s="187"/>
      <c r="LGN27" s="187"/>
      <c r="LGO27" s="187"/>
      <c r="LGP27" s="187"/>
      <c r="LGQ27" s="187"/>
      <c r="LGR27" s="187"/>
      <c r="LGS27" s="187"/>
      <c r="LGT27" s="187"/>
      <c r="LGU27" s="187"/>
      <c r="LGV27" s="187"/>
      <c r="LGW27" s="187"/>
      <c r="LGX27" s="187"/>
      <c r="LGY27" s="187"/>
      <c r="LGZ27" s="187"/>
      <c r="LHA27" s="187"/>
      <c r="LHB27" s="187"/>
      <c r="LHC27" s="187"/>
      <c r="LHD27" s="187"/>
      <c r="LHE27" s="187"/>
      <c r="LHF27" s="187"/>
      <c r="LHG27" s="187"/>
      <c r="LHH27" s="187"/>
      <c r="LHI27" s="187"/>
      <c r="LHJ27" s="187"/>
      <c r="LHK27" s="187"/>
      <c r="LHL27" s="187"/>
      <c r="LHM27" s="187"/>
      <c r="LHN27" s="187"/>
      <c r="LHO27" s="187"/>
      <c r="LHP27" s="187"/>
      <c r="LHQ27" s="187"/>
      <c r="LHR27" s="187"/>
      <c r="LHS27" s="187"/>
      <c r="LHT27" s="187"/>
      <c r="LHU27" s="187"/>
      <c r="LHV27" s="187"/>
      <c r="LHW27" s="187"/>
      <c r="LHX27" s="187"/>
      <c r="LHY27" s="187"/>
      <c r="LHZ27" s="187"/>
      <c r="LIA27" s="187"/>
      <c r="LIB27" s="187"/>
      <c r="LIC27" s="187"/>
      <c r="LID27" s="187"/>
      <c r="LIE27" s="187"/>
      <c r="LIF27" s="187"/>
      <c r="LIG27" s="187"/>
      <c r="LIH27" s="187"/>
      <c r="LII27" s="187"/>
      <c r="LIJ27" s="187"/>
      <c r="LIK27" s="187"/>
      <c r="LIL27" s="187"/>
      <c r="LIM27" s="187"/>
      <c r="LIN27" s="187"/>
      <c r="LIO27" s="187"/>
      <c r="LIP27" s="187"/>
      <c r="LIQ27" s="187"/>
      <c r="LIR27" s="187"/>
      <c r="LIS27" s="187"/>
      <c r="LIT27" s="187"/>
      <c r="LIU27" s="187"/>
      <c r="LIV27" s="187"/>
      <c r="LIW27" s="187"/>
      <c r="LIX27" s="187"/>
      <c r="LIY27" s="187"/>
      <c r="LIZ27" s="187"/>
      <c r="LJA27" s="187"/>
      <c r="LJB27" s="187"/>
      <c r="LJC27" s="187"/>
      <c r="LJD27" s="187"/>
      <c r="LJE27" s="187"/>
      <c r="LJF27" s="187"/>
      <c r="LJG27" s="187"/>
      <c r="LJH27" s="187"/>
      <c r="LJI27" s="187"/>
      <c r="LJJ27" s="187"/>
      <c r="LJK27" s="187"/>
      <c r="LJL27" s="187"/>
      <c r="LJM27" s="187"/>
      <c r="LJN27" s="187"/>
      <c r="LJO27" s="187"/>
      <c r="LJP27" s="187"/>
      <c r="LJQ27" s="187"/>
      <c r="LJR27" s="187"/>
      <c r="LJS27" s="187"/>
      <c r="LJT27" s="187"/>
      <c r="LJU27" s="187"/>
      <c r="LJV27" s="187"/>
      <c r="LJW27" s="187"/>
      <c r="LJX27" s="187"/>
      <c r="LJY27" s="187"/>
      <c r="LJZ27" s="187"/>
      <c r="LKA27" s="187"/>
      <c r="LKB27" s="187"/>
      <c r="LKC27" s="187"/>
      <c r="LKD27" s="187"/>
      <c r="LKE27" s="187"/>
      <c r="LKF27" s="187"/>
      <c r="LKG27" s="187"/>
      <c r="LKH27" s="187"/>
      <c r="LKI27" s="187"/>
      <c r="LKJ27" s="187"/>
      <c r="LKK27" s="187"/>
      <c r="LKL27" s="187"/>
      <c r="LKM27" s="187"/>
      <c r="LKN27" s="187"/>
      <c r="LKO27" s="187"/>
      <c r="LKP27" s="187"/>
      <c r="LKQ27" s="187"/>
      <c r="LKR27" s="187"/>
      <c r="LKS27" s="187"/>
      <c r="LKT27" s="187"/>
      <c r="LKU27" s="187"/>
      <c r="LKV27" s="187"/>
      <c r="LKW27" s="187"/>
      <c r="LKX27" s="187"/>
      <c r="LKY27" s="187"/>
      <c r="LKZ27" s="187"/>
      <c r="LLA27" s="187"/>
      <c r="LLB27" s="187"/>
      <c r="LLC27" s="187"/>
      <c r="LLD27" s="187"/>
      <c r="LLE27" s="187"/>
      <c r="LLF27" s="187"/>
      <c r="LLG27" s="187"/>
      <c r="LLH27" s="187"/>
      <c r="LLI27" s="187"/>
      <c r="LLJ27" s="187"/>
      <c r="LLK27" s="187"/>
      <c r="LLL27" s="187"/>
      <c r="LLM27" s="187"/>
      <c r="LLN27" s="187"/>
      <c r="LLO27" s="187"/>
      <c r="LLP27" s="187"/>
      <c r="LLQ27" s="187"/>
      <c r="LLR27" s="187"/>
      <c r="LLS27" s="187"/>
      <c r="LLT27" s="187"/>
      <c r="LLU27" s="187"/>
      <c r="LLV27" s="187"/>
      <c r="LLW27" s="187"/>
      <c r="LLX27" s="187"/>
      <c r="LLY27" s="187"/>
      <c r="LLZ27" s="187"/>
      <c r="LMA27" s="187"/>
      <c r="LMB27" s="187"/>
      <c r="LMC27" s="187"/>
      <c r="LMD27" s="187"/>
      <c r="LME27" s="187"/>
      <c r="LMF27" s="187"/>
      <c r="LMG27" s="187"/>
      <c r="LMH27" s="187"/>
      <c r="LMI27" s="187"/>
      <c r="LMJ27" s="187"/>
      <c r="LMK27" s="187"/>
      <c r="LML27" s="187"/>
      <c r="LMM27" s="187"/>
      <c r="LMN27" s="187"/>
      <c r="LMO27" s="187"/>
      <c r="LMP27" s="187"/>
      <c r="LMQ27" s="187"/>
      <c r="LMR27" s="187"/>
      <c r="LMS27" s="187"/>
      <c r="LMT27" s="187"/>
      <c r="LMU27" s="187"/>
      <c r="LMV27" s="187"/>
      <c r="LMW27" s="187"/>
      <c r="LMX27" s="187"/>
      <c r="LMY27" s="187"/>
      <c r="LMZ27" s="187"/>
      <c r="LNA27" s="187"/>
      <c r="LNB27" s="187"/>
      <c r="LNC27" s="187"/>
      <c r="LND27" s="187"/>
      <c r="LNE27" s="187"/>
      <c r="LNF27" s="187"/>
      <c r="LNG27" s="187"/>
      <c r="LNH27" s="187"/>
      <c r="LNI27" s="187"/>
      <c r="LNJ27" s="187"/>
      <c r="LNK27" s="187"/>
      <c r="LNL27" s="187"/>
      <c r="LNM27" s="187"/>
      <c r="LNN27" s="187"/>
      <c r="LNO27" s="187"/>
      <c r="LNP27" s="187"/>
      <c r="LNQ27" s="187"/>
      <c r="LNR27" s="187"/>
      <c r="LNS27" s="187"/>
      <c r="LNT27" s="187"/>
      <c r="LNU27" s="187"/>
      <c r="LNV27" s="187"/>
      <c r="LNW27" s="187"/>
      <c r="LNX27" s="187"/>
      <c r="LNY27" s="187"/>
      <c r="LNZ27" s="187"/>
      <c r="LOA27" s="187"/>
      <c r="LOB27" s="187"/>
      <c r="LOC27" s="187"/>
      <c r="LOD27" s="187"/>
      <c r="LOE27" s="187"/>
      <c r="LOF27" s="187"/>
      <c r="LOG27" s="187"/>
      <c r="LOH27" s="187"/>
      <c r="LOI27" s="187"/>
      <c r="LOJ27" s="187"/>
      <c r="LOK27" s="187"/>
      <c r="LOL27" s="187"/>
      <c r="LOM27" s="187"/>
      <c r="LON27" s="187"/>
      <c r="LOO27" s="187"/>
      <c r="LOP27" s="187"/>
      <c r="LOQ27" s="187"/>
      <c r="LOR27" s="187"/>
      <c r="LOS27" s="187"/>
      <c r="LOT27" s="187"/>
      <c r="LOU27" s="187"/>
      <c r="LOV27" s="187"/>
      <c r="LOW27" s="187"/>
      <c r="LOX27" s="187"/>
      <c r="LOY27" s="187"/>
      <c r="LOZ27" s="187"/>
      <c r="LPA27" s="187"/>
      <c r="LPB27" s="187"/>
      <c r="LPC27" s="187"/>
      <c r="LPD27" s="187"/>
      <c r="LPE27" s="187"/>
      <c r="LPF27" s="187"/>
      <c r="LPG27" s="187"/>
      <c r="LPH27" s="187"/>
      <c r="LPI27" s="187"/>
      <c r="LPJ27" s="187"/>
      <c r="LPK27" s="187"/>
      <c r="LPL27" s="187"/>
      <c r="LPM27" s="187"/>
      <c r="LPN27" s="187"/>
      <c r="LPO27" s="187"/>
      <c r="LPP27" s="187"/>
      <c r="LPQ27" s="187"/>
      <c r="LPR27" s="187"/>
      <c r="LPS27" s="187"/>
      <c r="LPT27" s="187"/>
      <c r="LPU27" s="187"/>
      <c r="LPV27" s="187"/>
      <c r="LPW27" s="187"/>
      <c r="LPX27" s="187"/>
      <c r="LPY27" s="187"/>
      <c r="LPZ27" s="187"/>
      <c r="LQA27" s="187"/>
      <c r="LQB27" s="187"/>
      <c r="LQC27" s="187"/>
      <c r="LQD27" s="187"/>
      <c r="LQE27" s="187"/>
      <c r="LQF27" s="187"/>
      <c r="LQG27" s="187"/>
      <c r="LQH27" s="187"/>
      <c r="LQI27" s="187"/>
      <c r="LQJ27" s="187"/>
      <c r="LQK27" s="187"/>
      <c r="LQL27" s="187"/>
      <c r="LQM27" s="187"/>
      <c r="LQN27" s="187"/>
      <c r="LQO27" s="187"/>
      <c r="LQP27" s="187"/>
      <c r="LQQ27" s="187"/>
      <c r="LQR27" s="187"/>
      <c r="LQS27" s="187"/>
      <c r="LQT27" s="187"/>
      <c r="LQU27" s="187"/>
      <c r="LQV27" s="187"/>
      <c r="LQW27" s="187"/>
      <c r="LQX27" s="187"/>
      <c r="LQY27" s="187"/>
      <c r="LQZ27" s="187"/>
      <c r="LRA27" s="187"/>
      <c r="LRB27" s="187"/>
      <c r="LRC27" s="187"/>
      <c r="LRD27" s="187"/>
      <c r="LRE27" s="187"/>
      <c r="LRF27" s="187"/>
      <c r="LRG27" s="187"/>
      <c r="LRH27" s="187"/>
      <c r="LRI27" s="187"/>
      <c r="LRJ27" s="187"/>
      <c r="LRK27" s="187"/>
      <c r="LRL27" s="187"/>
      <c r="LRM27" s="187"/>
      <c r="LRN27" s="187"/>
      <c r="LRO27" s="187"/>
      <c r="LRP27" s="187"/>
      <c r="LRQ27" s="187"/>
      <c r="LRR27" s="187"/>
      <c r="LRS27" s="187"/>
      <c r="LRT27" s="187"/>
      <c r="LRU27" s="187"/>
      <c r="LRV27" s="187"/>
      <c r="LRW27" s="187"/>
      <c r="LRX27" s="187"/>
      <c r="LRY27" s="187"/>
      <c r="LRZ27" s="187"/>
      <c r="LSA27" s="187"/>
      <c r="LSB27" s="187"/>
      <c r="LSC27" s="187"/>
      <c r="LSD27" s="187"/>
      <c r="LSE27" s="187"/>
      <c r="LSF27" s="187"/>
      <c r="LSG27" s="187"/>
      <c r="LSH27" s="187"/>
      <c r="LSI27" s="187"/>
      <c r="LSJ27" s="187"/>
      <c r="LSK27" s="187"/>
      <c r="LSL27" s="187"/>
      <c r="LSM27" s="187"/>
      <c r="LSN27" s="187"/>
      <c r="LSO27" s="187"/>
      <c r="LSP27" s="187"/>
      <c r="LSQ27" s="187"/>
      <c r="LSR27" s="187"/>
      <c r="LSS27" s="187"/>
      <c r="LST27" s="187"/>
      <c r="LSU27" s="187"/>
      <c r="LSV27" s="187"/>
      <c r="LSW27" s="187"/>
      <c r="LSX27" s="187"/>
      <c r="LSY27" s="187"/>
      <c r="LSZ27" s="187"/>
      <c r="LTA27" s="187"/>
      <c r="LTB27" s="187"/>
      <c r="LTC27" s="187"/>
      <c r="LTD27" s="187"/>
      <c r="LTE27" s="187"/>
      <c r="LTF27" s="187"/>
      <c r="LTG27" s="187"/>
      <c r="LTH27" s="187"/>
      <c r="LTI27" s="187"/>
      <c r="LTJ27" s="187"/>
      <c r="LTK27" s="187"/>
      <c r="LTL27" s="187"/>
      <c r="LTM27" s="187"/>
      <c r="LTN27" s="187"/>
      <c r="LTO27" s="187"/>
      <c r="LTP27" s="187"/>
      <c r="LTQ27" s="187"/>
      <c r="LTR27" s="187"/>
      <c r="LTS27" s="187"/>
      <c r="LTT27" s="187"/>
      <c r="LTU27" s="187"/>
      <c r="LTV27" s="187"/>
      <c r="LTW27" s="187"/>
      <c r="LTX27" s="187"/>
      <c r="LTY27" s="187"/>
      <c r="LTZ27" s="187"/>
      <c r="LUA27" s="187"/>
      <c r="LUB27" s="187"/>
      <c r="LUC27" s="187"/>
      <c r="LUD27" s="187"/>
      <c r="LUE27" s="187"/>
      <c r="LUF27" s="187"/>
      <c r="LUG27" s="187"/>
      <c r="LUH27" s="187"/>
      <c r="LUI27" s="187"/>
      <c r="LUJ27" s="187"/>
      <c r="LUK27" s="187"/>
      <c r="LUL27" s="187"/>
      <c r="LUM27" s="187"/>
      <c r="LUN27" s="187"/>
      <c r="LUO27" s="187"/>
      <c r="LUP27" s="187"/>
      <c r="LUQ27" s="187"/>
      <c r="LUR27" s="187"/>
      <c r="LUS27" s="187"/>
      <c r="LUT27" s="187"/>
      <c r="LUU27" s="187"/>
      <c r="LUV27" s="187"/>
      <c r="LUW27" s="187"/>
      <c r="LUX27" s="187"/>
      <c r="LUY27" s="187"/>
      <c r="LUZ27" s="187"/>
      <c r="LVA27" s="187"/>
      <c r="LVB27" s="187"/>
      <c r="LVC27" s="187"/>
      <c r="LVD27" s="187"/>
      <c r="LVE27" s="187"/>
      <c r="LVF27" s="187"/>
      <c r="LVG27" s="187"/>
      <c r="LVH27" s="187"/>
      <c r="LVI27" s="187"/>
      <c r="LVJ27" s="187"/>
      <c r="LVK27" s="187"/>
      <c r="LVL27" s="187"/>
      <c r="LVM27" s="187"/>
      <c r="LVN27" s="187"/>
      <c r="LVO27" s="187"/>
      <c r="LVP27" s="187"/>
      <c r="LVQ27" s="187"/>
      <c r="LVR27" s="187"/>
      <c r="LVS27" s="187"/>
      <c r="LVT27" s="187"/>
      <c r="LVU27" s="187"/>
      <c r="LVV27" s="187"/>
      <c r="LVW27" s="187"/>
      <c r="LVX27" s="187"/>
      <c r="LVY27" s="187"/>
      <c r="LVZ27" s="187"/>
      <c r="LWA27" s="187"/>
      <c r="LWB27" s="187"/>
      <c r="LWC27" s="187"/>
      <c r="LWD27" s="187"/>
      <c r="LWE27" s="187"/>
      <c r="LWF27" s="187"/>
      <c r="LWG27" s="187"/>
      <c r="LWH27" s="187"/>
      <c r="LWI27" s="187"/>
      <c r="LWJ27" s="187"/>
      <c r="LWK27" s="187"/>
      <c r="LWL27" s="187"/>
      <c r="LWM27" s="187"/>
      <c r="LWN27" s="187"/>
      <c r="LWO27" s="187"/>
      <c r="LWP27" s="187"/>
      <c r="LWQ27" s="187"/>
      <c r="LWR27" s="187"/>
      <c r="LWS27" s="187"/>
      <c r="LWT27" s="187"/>
      <c r="LWU27" s="187"/>
      <c r="LWV27" s="187"/>
      <c r="LWW27" s="187"/>
      <c r="LWX27" s="187"/>
      <c r="LWY27" s="187"/>
      <c r="LWZ27" s="187"/>
      <c r="LXA27" s="187"/>
      <c r="LXB27" s="187"/>
      <c r="LXC27" s="187"/>
      <c r="LXD27" s="187"/>
      <c r="LXE27" s="187"/>
      <c r="LXF27" s="187"/>
      <c r="LXG27" s="187"/>
      <c r="LXH27" s="187"/>
      <c r="LXI27" s="187"/>
      <c r="LXJ27" s="187"/>
      <c r="LXK27" s="187"/>
      <c r="LXL27" s="187"/>
      <c r="LXM27" s="187"/>
      <c r="LXN27" s="187"/>
      <c r="LXO27" s="187"/>
      <c r="LXP27" s="187"/>
      <c r="LXQ27" s="187"/>
      <c r="LXR27" s="187"/>
      <c r="LXS27" s="187"/>
      <c r="LXT27" s="187"/>
      <c r="LXU27" s="187"/>
      <c r="LXV27" s="187"/>
      <c r="LXW27" s="187"/>
      <c r="LXX27" s="187"/>
      <c r="LXY27" s="187"/>
      <c r="LXZ27" s="187"/>
      <c r="LYA27" s="187"/>
      <c r="LYB27" s="187"/>
      <c r="LYC27" s="187"/>
      <c r="LYD27" s="187"/>
      <c r="LYE27" s="187"/>
      <c r="LYF27" s="187"/>
      <c r="LYG27" s="187"/>
      <c r="LYH27" s="187"/>
      <c r="LYI27" s="187"/>
      <c r="LYJ27" s="187"/>
      <c r="LYK27" s="187"/>
      <c r="LYL27" s="187"/>
      <c r="LYM27" s="187"/>
      <c r="LYN27" s="187"/>
      <c r="LYO27" s="187"/>
      <c r="LYP27" s="187"/>
      <c r="LYQ27" s="187"/>
      <c r="LYR27" s="187"/>
      <c r="LYS27" s="187"/>
      <c r="LYT27" s="187"/>
      <c r="LYU27" s="187"/>
      <c r="LYV27" s="187"/>
      <c r="LYW27" s="187"/>
      <c r="LYX27" s="187"/>
      <c r="LYY27" s="187"/>
      <c r="LYZ27" s="187"/>
      <c r="LZA27" s="187"/>
      <c r="LZB27" s="187"/>
      <c r="LZC27" s="187"/>
      <c r="LZD27" s="187"/>
      <c r="LZE27" s="187"/>
      <c r="LZF27" s="187"/>
      <c r="LZG27" s="187"/>
      <c r="LZH27" s="187"/>
      <c r="LZI27" s="187"/>
      <c r="LZJ27" s="187"/>
      <c r="LZK27" s="187"/>
      <c r="LZL27" s="187"/>
      <c r="LZM27" s="187"/>
      <c r="LZN27" s="187"/>
      <c r="LZO27" s="187"/>
      <c r="LZP27" s="187"/>
      <c r="LZQ27" s="187"/>
      <c r="LZR27" s="187"/>
      <c r="LZS27" s="187"/>
      <c r="LZT27" s="187"/>
      <c r="LZU27" s="187"/>
      <c r="LZV27" s="187"/>
      <c r="LZW27" s="187"/>
      <c r="LZX27" s="187"/>
      <c r="LZY27" s="187"/>
      <c r="LZZ27" s="187"/>
      <c r="MAA27" s="187"/>
      <c r="MAB27" s="187"/>
      <c r="MAC27" s="187"/>
      <c r="MAD27" s="187"/>
      <c r="MAE27" s="187"/>
      <c r="MAF27" s="187"/>
      <c r="MAG27" s="187"/>
      <c r="MAH27" s="187"/>
      <c r="MAI27" s="187"/>
      <c r="MAJ27" s="187"/>
      <c r="MAK27" s="187"/>
      <c r="MAL27" s="187"/>
      <c r="MAM27" s="187"/>
      <c r="MAN27" s="187"/>
      <c r="MAO27" s="187"/>
      <c r="MAP27" s="187"/>
      <c r="MAQ27" s="187"/>
      <c r="MAR27" s="187"/>
      <c r="MAS27" s="187"/>
      <c r="MAT27" s="187"/>
      <c r="MAU27" s="187"/>
      <c r="MAV27" s="187"/>
      <c r="MAW27" s="187"/>
      <c r="MAX27" s="187"/>
      <c r="MAY27" s="187"/>
      <c r="MAZ27" s="187"/>
      <c r="MBA27" s="187"/>
      <c r="MBB27" s="187"/>
      <c r="MBC27" s="187"/>
      <c r="MBD27" s="187"/>
      <c r="MBE27" s="187"/>
      <c r="MBF27" s="187"/>
      <c r="MBG27" s="187"/>
      <c r="MBH27" s="187"/>
      <c r="MBI27" s="187"/>
      <c r="MBJ27" s="187"/>
      <c r="MBK27" s="187"/>
      <c r="MBL27" s="187"/>
      <c r="MBM27" s="187"/>
      <c r="MBN27" s="187"/>
      <c r="MBO27" s="187"/>
      <c r="MBP27" s="187"/>
      <c r="MBQ27" s="187"/>
      <c r="MBR27" s="187"/>
      <c r="MBS27" s="187"/>
      <c r="MBT27" s="187"/>
      <c r="MBU27" s="187"/>
      <c r="MBV27" s="187"/>
      <c r="MBW27" s="187"/>
      <c r="MBX27" s="187"/>
      <c r="MBY27" s="187"/>
      <c r="MBZ27" s="187"/>
      <c r="MCA27" s="187"/>
      <c r="MCB27" s="187"/>
      <c r="MCC27" s="187"/>
      <c r="MCD27" s="187"/>
      <c r="MCE27" s="187"/>
      <c r="MCF27" s="187"/>
      <c r="MCG27" s="187"/>
      <c r="MCH27" s="187"/>
      <c r="MCI27" s="187"/>
      <c r="MCJ27" s="187"/>
      <c r="MCK27" s="187"/>
      <c r="MCL27" s="187"/>
      <c r="MCM27" s="187"/>
      <c r="MCN27" s="187"/>
      <c r="MCO27" s="187"/>
      <c r="MCP27" s="187"/>
      <c r="MCQ27" s="187"/>
      <c r="MCR27" s="187"/>
      <c r="MCS27" s="187"/>
      <c r="MCT27" s="187"/>
      <c r="MCU27" s="187"/>
      <c r="MCV27" s="187"/>
      <c r="MCW27" s="187"/>
      <c r="MCX27" s="187"/>
      <c r="MCY27" s="187"/>
      <c r="MCZ27" s="187"/>
      <c r="MDA27" s="187"/>
      <c r="MDB27" s="187"/>
      <c r="MDC27" s="187"/>
      <c r="MDD27" s="187"/>
      <c r="MDE27" s="187"/>
      <c r="MDF27" s="187"/>
      <c r="MDG27" s="187"/>
      <c r="MDH27" s="187"/>
      <c r="MDI27" s="187"/>
      <c r="MDJ27" s="187"/>
      <c r="MDK27" s="187"/>
      <c r="MDL27" s="187"/>
      <c r="MDM27" s="187"/>
      <c r="MDN27" s="187"/>
      <c r="MDO27" s="187"/>
      <c r="MDP27" s="187"/>
      <c r="MDQ27" s="187"/>
      <c r="MDR27" s="187"/>
      <c r="MDS27" s="187"/>
      <c r="MDT27" s="187"/>
      <c r="MDU27" s="187"/>
      <c r="MDV27" s="187"/>
      <c r="MDW27" s="187"/>
      <c r="MDX27" s="187"/>
      <c r="MDY27" s="187"/>
      <c r="MDZ27" s="187"/>
      <c r="MEA27" s="187"/>
      <c r="MEB27" s="187"/>
      <c r="MEC27" s="187"/>
      <c r="MED27" s="187"/>
      <c r="MEE27" s="187"/>
      <c r="MEF27" s="187"/>
      <c r="MEG27" s="187"/>
      <c r="MEH27" s="187"/>
      <c r="MEI27" s="187"/>
      <c r="MEJ27" s="187"/>
      <c r="MEK27" s="187"/>
      <c r="MEL27" s="187"/>
      <c r="MEM27" s="187"/>
      <c r="MEN27" s="187"/>
      <c r="MEO27" s="187"/>
      <c r="MEP27" s="187"/>
      <c r="MEQ27" s="187"/>
      <c r="MER27" s="187"/>
      <c r="MES27" s="187"/>
      <c r="MET27" s="187"/>
      <c r="MEU27" s="187"/>
      <c r="MEV27" s="187"/>
      <c r="MEW27" s="187"/>
      <c r="MEX27" s="187"/>
      <c r="MEY27" s="187"/>
      <c r="MEZ27" s="187"/>
      <c r="MFA27" s="187"/>
      <c r="MFB27" s="187"/>
      <c r="MFC27" s="187"/>
      <c r="MFD27" s="187"/>
      <c r="MFE27" s="187"/>
      <c r="MFF27" s="187"/>
      <c r="MFG27" s="187"/>
      <c r="MFH27" s="187"/>
      <c r="MFI27" s="187"/>
      <c r="MFJ27" s="187"/>
      <c r="MFK27" s="187"/>
      <c r="MFL27" s="187"/>
      <c r="MFM27" s="187"/>
      <c r="MFN27" s="187"/>
      <c r="MFO27" s="187"/>
      <c r="MFP27" s="187"/>
      <c r="MFQ27" s="187"/>
      <c r="MFR27" s="187"/>
      <c r="MFS27" s="187"/>
      <c r="MFT27" s="187"/>
      <c r="MFU27" s="187"/>
      <c r="MFV27" s="187"/>
      <c r="MFW27" s="187"/>
      <c r="MFX27" s="187"/>
      <c r="MFY27" s="187"/>
      <c r="MFZ27" s="187"/>
      <c r="MGA27" s="187"/>
      <c r="MGB27" s="187"/>
      <c r="MGC27" s="187"/>
      <c r="MGD27" s="187"/>
      <c r="MGE27" s="187"/>
      <c r="MGF27" s="187"/>
      <c r="MGG27" s="187"/>
      <c r="MGH27" s="187"/>
      <c r="MGI27" s="187"/>
      <c r="MGJ27" s="187"/>
      <c r="MGK27" s="187"/>
      <c r="MGL27" s="187"/>
      <c r="MGM27" s="187"/>
      <c r="MGN27" s="187"/>
      <c r="MGO27" s="187"/>
      <c r="MGP27" s="187"/>
      <c r="MGQ27" s="187"/>
      <c r="MGR27" s="187"/>
      <c r="MGS27" s="187"/>
      <c r="MGT27" s="187"/>
      <c r="MGU27" s="187"/>
      <c r="MGV27" s="187"/>
      <c r="MGW27" s="187"/>
      <c r="MGX27" s="187"/>
      <c r="MGY27" s="187"/>
      <c r="MGZ27" s="187"/>
      <c r="MHA27" s="187"/>
      <c r="MHB27" s="187"/>
      <c r="MHC27" s="187"/>
      <c r="MHD27" s="187"/>
      <c r="MHE27" s="187"/>
      <c r="MHF27" s="187"/>
      <c r="MHG27" s="187"/>
      <c r="MHH27" s="187"/>
      <c r="MHI27" s="187"/>
      <c r="MHJ27" s="187"/>
      <c r="MHK27" s="187"/>
      <c r="MHL27" s="187"/>
      <c r="MHM27" s="187"/>
      <c r="MHN27" s="187"/>
      <c r="MHO27" s="187"/>
      <c r="MHP27" s="187"/>
      <c r="MHQ27" s="187"/>
      <c r="MHR27" s="187"/>
      <c r="MHS27" s="187"/>
      <c r="MHT27" s="187"/>
      <c r="MHU27" s="187"/>
      <c r="MHV27" s="187"/>
      <c r="MHW27" s="187"/>
      <c r="MHX27" s="187"/>
      <c r="MHY27" s="187"/>
      <c r="MHZ27" s="187"/>
      <c r="MIA27" s="187"/>
      <c r="MIB27" s="187"/>
      <c r="MIC27" s="187"/>
      <c r="MID27" s="187"/>
      <c r="MIE27" s="187"/>
      <c r="MIF27" s="187"/>
      <c r="MIG27" s="187"/>
      <c r="MIH27" s="187"/>
      <c r="MII27" s="187"/>
      <c r="MIJ27" s="187"/>
      <c r="MIK27" s="187"/>
      <c r="MIL27" s="187"/>
      <c r="MIM27" s="187"/>
      <c r="MIN27" s="187"/>
      <c r="MIO27" s="187"/>
      <c r="MIP27" s="187"/>
      <c r="MIQ27" s="187"/>
      <c r="MIR27" s="187"/>
      <c r="MIS27" s="187"/>
      <c r="MIT27" s="187"/>
      <c r="MIU27" s="187"/>
      <c r="MIV27" s="187"/>
      <c r="MIW27" s="187"/>
      <c r="MIX27" s="187"/>
      <c r="MIY27" s="187"/>
      <c r="MIZ27" s="187"/>
      <c r="MJA27" s="187"/>
      <c r="MJB27" s="187"/>
      <c r="MJC27" s="187"/>
      <c r="MJD27" s="187"/>
      <c r="MJE27" s="187"/>
      <c r="MJF27" s="187"/>
      <c r="MJG27" s="187"/>
      <c r="MJH27" s="187"/>
      <c r="MJI27" s="187"/>
      <c r="MJJ27" s="187"/>
      <c r="MJK27" s="187"/>
      <c r="MJL27" s="187"/>
      <c r="MJM27" s="187"/>
      <c r="MJN27" s="187"/>
      <c r="MJO27" s="187"/>
      <c r="MJP27" s="187"/>
      <c r="MJQ27" s="187"/>
      <c r="MJR27" s="187"/>
      <c r="MJS27" s="187"/>
      <c r="MJT27" s="187"/>
      <c r="MJU27" s="187"/>
      <c r="MJV27" s="187"/>
      <c r="MJW27" s="187"/>
      <c r="MJX27" s="187"/>
      <c r="MJY27" s="187"/>
      <c r="MJZ27" s="187"/>
      <c r="MKA27" s="187"/>
      <c r="MKB27" s="187"/>
      <c r="MKC27" s="187"/>
      <c r="MKD27" s="187"/>
      <c r="MKE27" s="187"/>
      <c r="MKF27" s="187"/>
      <c r="MKG27" s="187"/>
      <c r="MKH27" s="187"/>
      <c r="MKI27" s="187"/>
      <c r="MKJ27" s="187"/>
      <c r="MKK27" s="187"/>
      <c r="MKL27" s="187"/>
      <c r="MKM27" s="187"/>
      <c r="MKN27" s="187"/>
      <c r="MKO27" s="187"/>
      <c r="MKP27" s="187"/>
      <c r="MKQ27" s="187"/>
      <c r="MKR27" s="187"/>
      <c r="MKS27" s="187"/>
      <c r="MKT27" s="187"/>
      <c r="MKU27" s="187"/>
      <c r="MKV27" s="187"/>
      <c r="MKW27" s="187"/>
      <c r="MKX27" s="187"/>
      <c r="MKY27" s="187"/>
      <c r="MKZ27" s="187"/>
      <c r="MLA27" s="187"/>
      <c r="MLB27" s="187"/>
      <c r="MLC27" s="187"/>
      <c r="MLD27" s="187"/>
      <c r="MLE27" s="187"/>
      <c r="MLF27" s="187"/>
      <c r="MLG27" s="187"/>
      <c r="MLH27" s="187"/>
      <c r="MLI27" s="187"/>
      <c r="MLJ27" s="187"/>
      <c r="MLK27" s="187"/>
      <c r="MLL27" s="187"/>
      <c r="MLM27" s="187"/>
      <c r="MLN27" s="187"/>
      <c r="MLO27" s="187"/>
      <c r="MLP27" s="187"/>
      <c r="MLQ27" s="187"/>
      <c r="MLR27" s="187"/>
      <c r="MLS27" s="187"/>
      <c r="MLT27" s="187"/>
      <c r="MLU27" s="187"/>
      <c r="MLV27" s="187"/>
      <c r="MLW27" s="187"/>
      <c r="MLX27" s="187"/>
      <c r="MLY27" s="187"/>
      <c r="MLZ27" s="187"/>
      <c r="MMA27" s="187"/>
      <c r="MMB27" s="187"/>
      <c r="MMC27" s="187"/>
      <c r="MMD27" s="187"/>
      <c r="MME27" s="187"/>
      <c r="MMF27" s="187"/>
      <c r="MMG27" s="187"/>
      <c r="MMH27" s="187"/>
      <c r="MMI27" s="187"/>
      <c r="MMJ27" s="187"/>
      <c r="MMK27" s="187"/>
      <c r="MML27" s="187"/>
      <c r="MMM27" s="187"/>
      <c r="MMN27" s="187"/>
      <c r="MMO27" s="187"/>
      <c r="MMP27" s="187"/>
      <c r="MMQ27" s="187"/>
      <c r="MMR27" s="187"/>
      <c r="MMS27" s="187"/>
      <c r="MMT27" s="187"/>
      <c r="MMU27" s="187"/>
      <c r="MMV27" s="187"/>
      <c r="MMW27" s="187"/>
      <c r="MMX27" s="187"/>
      <c r="MMY27" s="187"/>
      <c r="MMZ27" s="187"/>
      <c r="MNA27" s="187"/>
      <c r="MNB27" s="187"/>
      <c r="MNC27" s="187"/>
      <c r="MND27" s="187"/>
      <c r="MNE27" s="187"/>
      <c r="MNF27" s="187"/>
      <c r="MNG27" s="187"/>
      <c r="MNH27" s="187"/>
      <c r="MNI27" s="187"/>
      <c r="MNJ27" s="187"/>
      <c r="MNK27" s="187"/>
      <c r="MNL27" s="187"/>
      <c r="MNM27" s="187"/>
      <c r="MNN27" s="187"/>
      <c r="MNO27" s="187"/>
      <c r="MNP27" s="187"/>
      <c r="MNQ27" s="187"/>
      <c r="MNR27" s="187"/>
      <c r="MNS27" s="187"/>
      <c r="MNT27" s="187"/>
      <c r="MNU27" s="187"/>
      <c r="MNV27" s="187"/>
      <c r="MNW27" s="187"/>
      <c r="MNX27" s="187"/>
      <c r="MNY27" s="187"/>
      <c r="MNZ27" s="187"/>
      <c r="MOA27" s="187"/>
      <c r="MOB27" s="187"/>
      <c r="MOC27" s="187"/>
      <c r="MOD27" s="187"/>
      <c r="MOE27" s="187"/>
      <c r="MOF27" s="187"/>
      <c r="MOG27" s="187"/>
      <c r="MOH27" s="187"/>
      <c r="MOI27" s="187"/>
      <c r="MOJ27" s="187"/>
      <c r="MOK27" s="187"/>
      <c r="MOL27" s="187"/>
      <c r="MOM27" s="187"/>
      <c r="MON27" s="187"/>
      <c r="MOO27" s="187"/>
      <c r="MOP27" s="187"/>
      <c r="MOQ27" s="187"/>
      <c r="MOR27" s="187"/>
      <c r="MOS27" s="187"/>
      <c r="MOT27" s="187"/>
      <c r="MOU27" s="187"/>
      <c r="MOV27" s="187"/>
      <c r="MOW27" s="187"/>
      <c r="MOX27" s="187"/>
      <c r="MOY27" s="187"/>
      <c r="MOZ27" s="187"/>
      <c r="MPA27" s="187"/>
      <c r="MPB27" s="187"/>
      <c r="MPC27" s="187"/>
      <c r="MPD27" s="187"/>
      <c r="MPE27" s="187"/>
      <c r="MPF27" s="187"/>
      <c r="MPG27" s="187"/>
      <c r="MPH27" s="187"/>
      <c r="MPI27" s="187"/>
      <c r="MPJ27" s="187"/>
      <c r="MPK27" s="187"/>
      <c r="MPL27" s="187"/>
      <c r="MPM27" s="187"/>
      <c r="MPN27" s="187"/>
      <c r="MPO27" s="187"/>
      <c r="MPP27" s="187"/>
      <c r="MPQ27" s="187"/>
      <c r="MPR27" s="187"/>
      <c r="MPS27" s="187"/>
      <c r="MPT27" s="187"/>
      <c r="MPU27" s="187"/>
      <c r="MPV27" s="187"/>
      <c r="MPW27" s="187"/>
      <c r="MPX27" s="187"/>
      <c r="MPY27" s="187"/>
      <c r="MPZ27" s="187"/>
      <c r="MQA27" s="187"/>
      <c r="MQB27" s="187"/>
      <c r="MQC27" s="187"/>
      <c r="MQD27" s="187"/>
      <c r="MQE27" s="187"/>
      <c r="MQF27" s="187"/>
      <c r="MQG27" s="187"/>
      <c r="MQH27" s="187"/>
      <c r="MQI27" s="187"/>
      <c r="MQJ27" s="187"/>
      <c r="MQK27" s="187"/>
      <c r="MQL27" s="187"/>
      <c r="MQM27" s="187"/>
      <c r="MQN27" s="187"/>
      <c r="MQO27" s="187"/>
      <c r="MQP27" s="187"/>
      <c r="MQQ27" s="187"/>
      <c r="MQR27" s="187"/>
      <c r="MQS27" s="187"/>
      <c r="MQT27" s="187"/>
      <c r="MQU27" s="187"/>
      <c r="MQV27" s="187"/>
      <c r="MQW27" s="187"/>
      <c r="MQX27" s="187"/>
      <c r="MQY27" s="187"/>
      <c r="MQZ27" s="187"/>
      <c r="MRA27" s="187"/>
      <c r="MRB27" s="187"/>
      <c r="MRC27" s="187"/>
      <c r="MRD27" s="187"/>
      <c r="MRE27" s="187"/>
      <c r="MRF27" s="187"/>
      <c r="MRG27" s="187"/>
      <c r="MRH27" s="187"/>
      <c r="MRI27" s="187"/>
      <c r="MRJ27" s="187"/>
      <c r="MRK27" s="187"/>
      <c r="MRL27" s="187"/>
      <c r="MRM27" s="187"/>
      <c r="MRN27" s="187"/>
      <c r="MRO27" s="187"/>
      <c r="MRP27" s="187"/>
      <c r="MRQ27" s="187"/>
      <c r="MRR27" s="187"/>
      <c r="MRS27" s="187"/>
      <c r="MRT27" s="187"/>
      <c r="MRU27" s="187"/>
      <c r="MRV27" s="187"/>
      <c r="MRW27" s="187"/>
      <c r="MRX27" s="187"/>
      <c r="MRY27" s="187"/>
      <c r="MRZ27" s="187"/>
      <c r="MSA27" s="187"/>
      <c r="MSB27" s="187"/>
      <c r="MSC27" s="187"/>
      <c r="MSD27" s="187"/>
      <c r="MSE27" s="187"/>
      <c r="MSF27" s="187"/>
      <c r="MSG27" s="187"/>
      <c r="MSH27" s="187"/>
      <c r="MSI27" s="187"/>
      <c r="MSJ27" s="187"/>
      <c r="MSK27" s="187"/>
      <c r="MSL27" s="187"/>
      <c r="MSM27" s="187"/>
      <c r="MSN27" s="187"/>
      <c r="MSO27" s="187"/>
      <c r="MSP27" s="187"/>
      <c r="MSQ27" s="187"/>
      <c r="MSR27" s="187"/>
      <c r="MSS27" s="187"/>
      <c r="MST27" s="187"/>
      <c r="MSU27" s="187"/>
      <c r="MSV27" s="187"/>
      <c r="MSW27" s="187"/>
      <c r="MSX27" s="187"/>
      <c r="MSY27" s="187"/>
      <c r="MSZ27" s="187"/>
      <c r="MTA27" s="187"/>
      <c r="MTB27" s="187"/>
      <c r="MTC27" s="187"/>
      <c r="MTD27" s="187"/>
      <c r="MTE27" s="187"/>
      <c r="MTF27" s="187"/>
      <c r="MTG27" s="187"/>
      <c r="MTH27" s="187"/>
      <c r="MTI27" s="187"/>
      <c r="MTJ27" s="187"/>
      <c r="MTK27" s="187"/>
      <c r="MTL27" s="187"/>
      <c r="MTM27" s="187"/>
      <c r="MTN27" s="187"/>
      <c r="MTO27" s="187"/>
      <c r="MTP27" s="187"/>
      <c r="MTQ27" s="187"/>
      <c r="MTR27" s="187"/>
      <c r="MTS27" s="187"/>
      <c r="MTT27" s="187"/>
      <c r="MTU27" s="187"/>
      <c r="MTV27" s="187"/>
      <c r="MTW27" s="187"/>
      <c r="MTX27" s="187"/>
      <c r="MTY27" s="187"/>
      <c r="MTZ27" s="187"/>
      <c r="MUA27" s="187"/>
      <c r="MUB27" s="187"/>
      <c r="MUC27" s="187"/>
      <c r="MUD27" s="187"/>
      <c r="MUE27" s="187"/>
      <c r="MUF27" s="187"/>
      <c r="MUG27" s="187"/>
      <c r="MUH27" s="187"/>
      <c r="MUI27" s="187"/>
      <c r="MUJ27" s="187"/>
      <c r="MUK27" s="187"/>
      <c r="MUL27" s="187"/>
      <c r="MUM27" s="187"/>
      <c r="MUN27" s="187"/>
      <c r="MUO27" s="187"/>
      <c r="MUP27" s="187"/>
      <c r="MUQ27" s="187"/>
      <c r="MUR27" s="187"/>
      <c r="MUS27" s="187"/>
      <c r="MUT27" s="187"/>
      <c r="MUU27" s="187"/>
      <c r="MUV27" s="187"/>
      <c r="MUW27" s="187"/>
      <c r="MUX27" s="187"/>
      <c r="MUY27" s="187"/>
      <c r="MUZ27" s="187"/>
      <c r="MVA27" s="187"/>
      <c r="MVB27" s="187"/>
      <c r="MVC27" s="187"/>
      <c r="MVD27" s="187"/>
      <c r="MVE27" s="187"/>
      <c r="MVF27" s="187"/>
      <c r="MVG27" s="187"/>
      <c r="MVH27" s="187"/>
      <c r="MVI27" s="187"/>
      <c r="MVJ27" s="187"/>
      <c r="MVK27" s="187"/>
      <c r="MVL27" s="187"/>
      <c r="MVM27" s="187"/>
      <c r="MVN27" s="187"/>
      <c r="MVO27" s="187"/>
      <c r="MVP27" s="187"/>
      <c r="MVQ27" s="187"/>
      <c r="MVR27" s="187"/>
      <c r="MVS27" s="187"/>
      <c r="MVT27" s="187"/>
      <c r="MVU27" s="187"/>
      <c r="MVV27" s="187"/>
      <c r="MVW27" s="187"/>
      <c r="MVX27" s="187"/>
      <c r="MVY27" s="187"/>
      <c r="MVZ27" s="187"/>
      <c r="MWA27" s="187"/>
      <c r="MWB27" s="187"/>
      <c r="MWC27" s="187"/>
      <c r="MWD27" s="187"/>
      <c r="MWE27" s="187"/>
      <c r="MWF27" s="187"/>
      <c r="MWG27" s="187"/>
      <c r="MWH27" s="187"/>
      <c r="MWI27" s="187"/>
      <c r="MWJ27" s="187"/>
      <c r="MWK27" s="187"/>
      <c r="MWL27" s="187"/>
      <c r="MWM27" s="187"/>
      <c r="MWN27" s="187"/>
      <c r="MWO27" s="187"/>
      <c r="MWP27" s="187"/>
      <c r="MWQ27" s="187"/>
      <c r="MWR27" s="187"/>
      <c r="MWS27" s="187"/>
      <c r="MWT27" s="187"/>
      <c r="MWU27" s="187"/>
      <c r="MWV27" s="187"/>
      <c r="MWW27" s="187"/>
      <c r="MWX27" s="187"/>
      <c r="MWY27" s="187"/>
      <c r="MWZ27" s="187"/>
      <c r="MXA27" s="187"/>
      <c r="MXB27" s="187"/>
      <c r="MXC27" s="187"/>
      <c r="MXD27" s="187"/>
      <c r="MXE27" s="187"/>
      <c r="MXF27" s="187"/>
      <c r="MXG27" s="187"/>
      <c r="MXH27" s="187"/>
      <c r="MXI27" s="187"/>
      <c r="MXJ27" s="187"/>
      <c r="MXK27" s="187"/>
      <c r="MXL27" s="187"/>
      <c r="MXM27" s="187"/>
      <c r="MXN27" s="187"/>
      <c r="MXO27" s="187"/>
      <c r="MXP27" s="187"/>
      <c r="MXQ27" s="187"/>
      <c r="MXR27" s="187"/>
      <c r="MXS27" s="187"/>
      <c r="MXT27" s="187"/>
      <c r="MXU27" s="187"/>
      <c r="MXV27" s="187"/>
      <c r="MXW27" s="187"/>
      <c r="MXX27" s="187"/>
      <c r="MXY27" s="187"/>
      <c r="MXZ27" s="187"/>
      <c r="MYA27" s="187"/>
      <c r="MYB27" s="187"/>
      <c r="MYC27" s="187"/>
      <c r="MYD27" s="187"/>
      <c r="MYE27" s="187"/>
      <c r="MYF27" s="187"/>
      <c r="MYG27" s="187"/>
      <c r="MYH27" s="187"/>
      <c r="MYI27" s="187"/>
      <c r="MYJ27" s="187"/>
      <c r="MYK27" s="187"/>
      <c r="MYL27" s="187"/>
      <c r="MYM27" s="187"/>
      <c r="MYN27" s="187"/>
      <c r="MYO27" s="187"/>
      <c r="MYP27" s="187"/>
      <c r="MYQ27" s="187"/>
      <c r="MYR27" s="187"/>
      <c r="MYS27" s="187"/>
      <c r="MYT27" s="187"/>
      <c r="MYU27" s="187"/>
      <c r="MYV27" s="187"/>
      <c r="MYW27" s="187"/>
      <c r="MYX27" s="187"/>
      <c r="MYY27" s="187"/>
      <c r="MYZ27" s="187"/>
      <c r="MZA27" s="187"/>
      <c r="MZB27" s="187"/>
      <c r="MZC27" s="187"/>
      <c r="MZD27" s="187"/>
      <c r="MZE27" s="187"/>
      <c r="MZF27" s="187"/>
      <c r="MZG27" s="187"/>
      <c r="MZH27" s="187"/>
      <c r="MZI27" s="187"/>
      <c r="MZJ27" s="187"/>
      <c r="MZK27" s="187"/>
      <c r="MZL27" s="187"/>
      <c r="MZM27" s="187"/>
      <c r="MZN27" s="187"/>
      <c r="MZO27" s="187"/>
      <c r="MZP27" s="187"/>
      <c r="MZQ27" s="187"/>
      <c r="MZR27" s="187"/>
      <c r="MZS27" s="187"/>
      <c r="MZT27" s="187"/>
      <c r="MZU27" s="187"/>
      <c r="MZV27" s="187"/>
      <c r="MZW27" s="187"/>
      <c r="MZX27" s="187"/>
      <c r="MZY27" s="187"/>
      <c r="MZZ27" s="187"/>
      <c r="NAA27" s="187"/>
      <c r="NAB27" s="187"/>
      <c r="NAC27" s="187"/>
      <c r="NAD27" s="187"/>
      <c r="NAE27" s="187"/>
      <c r="NAF27" s="187"/>
      <c r="NAG27" s="187"/>
      <c r="NAH27" s="187"/>
      <c r="NAI27" s="187"/>
      <c r="NAJ27" s="187"/>
      <c r="NAK27" s="187"/>
      <c r="NAL27" s="187"/>
      <c r="NAM27" s="187"/>
      <c r="NAN27" s="187"/>
      <c r="NAO27" s="187"/>
      <c r="NAP27" s="187"/>
      <c r="NAQ27" s="187"/>
      <c r="NAR27" s="187"/>
      <c r="NAS27" s="187"/>
      <c r="NAT27" s="187"/>
      <c r="NAU27" s="187"/>
      <c r="NAV27" s="187"/>
      <c r="NAW27" s="187"/>
      <c r="NAX27" s="187"/>
      <c r="NAY27" s="187"/>
      <c r="NAZ27" s="187"/>
      <c r="NBA27" s="187"/>
      <c r="NBB27" s="187"/>
      <c r="NBC27" s="187"/>
      <c r="NBD27" s="187"/>
      <c r="NBE27" s="187"/>
      <c r="NBF27" s="187"/>
      <c r="NBG27" s="187"/>
      <c r="NBH27" s="187"/>
      <c r="NBI27" s="187"/>
      <c r="NBJ27" s="187"/>
      <c r="NBK27" s="187"/>
      <c r="NBL27" s="187"/>
      <c r="NBM27" s="187"/>
      <c r="NBN27" s="187"/>
      <c r="NBO27" s="187"/>
      <c r="NBP27" s="187"/>
      <c r="NBQ27" s="187"/>
      <c r="NBR27" s="187"/>
      <c r="NBS27" s="187"/>
      <c r="NBT27" s="187"/>
      <c r="NBU27" s="187"/>
      <c r="NBV27" s="187"/>
      <c r="NBW27" s="187"/>
      <c r="NBX27" s="187"/>
      <c r="NBY27" s="187"/>
      <c r="NBZ27" s="187"/>
      <c r="NCA27" s="187"/>
      <c r="NCB27" s="187"/>
      <c r="NCC27" s="187"/>
      <c r="NCD27" s="187"/>
      <c r="NCE27" s="187"/>
      <c r="NCF27" s="187"/>
      <c r="NCG27" s="187"/>
      <c r="NCH27" s="187"/>
      <c r="NCI27" s="187"/>
      <c r="NCJ27" s="187"/>
      <c r="NCK27" s="187"/>
      <c r="NCL27" s="187"/>
      <c r="NCM27" s="187"/>
      <c r="NCN27" s="187"/>
      <c r="NCO27" s="187"/>
      <c r="NCP27" s="187"/>
      <c r="NCQ27" s="187"/>
      <c r="NCR27" s="187"/>
      <c r="NCS27" s="187"/>
      <c r="NCT27" s="187"/>
      <c r="NCU27" s="187"/>
      <c r="NCV27" s="187"/>
      <c r="NCW27" s="187"/>
      <c r="NCX27" s="187"/>
      <c r="NCY27" s="187"/>
      <c r="NCZ27" s="187"/>
      <c r="NDA27" s="187"/>
      <c r="NDB27" s="187"/>
      <c r="NDC27" s="187"/>
      <c r="NDD27" s="187"/>
      <c r="NDE27" s="187"/>
      <c r="NDF27" s="187"/>
      <c r="NDG27" s="187"/>
      <c r="NDH27" s="187"/>
      <c r="NDI27" s="187"/>
      <c r="NDJ27" s="187"/>
      <c r="NDK27" s="187"/>
      <c r="NDL27" s="187"/>
      <c r="NDM27" s="187"/>
      <c r="NDN27" s="187"/>
      <c r="NDO27" s="187"/>
      <c r="NDP27" s="187"/>
      <c r="NDQ27" s="187"/>
      <c r="NDR27" s="187"/>
      <c r="NDS27" s="187"/>
      <c r="NDT27" s="187"/>
      <c r="NDU27" s="187"/>
      <c r="NDV27" s="187"/>
      <c r="NDW27" s="187"/>
      <c r="NDX27" s="187"/>
      <c r="NDY27" s="187"/>
      <c r="NDZ27" s="187"/>
      <c r="NEA27" s="187"/>
      <c r="NEB27" s="187"/>
      <c r="NEC27" s="187"/>
      <c r="NED27" s="187"/>
      <c r="NEE27" s="187"/>
      <c r="NEF27" s="187"/>
      <c r="NEG27" s="187"/>
      <c r="NEH27" s="187"/>
      <c r="NEI27" s="187"/>
      <c r="NEJ27" s="187"/>
      <c r="NEK27" s="187"/>
      <c r="NEL27" s="187"/>
      <c r="NEM27" s="187"/>
      <c r="NEN27" s="187"/>
      <c r="NEO27" s="187"/>
      <c r="NEP27" s="187"/>
      <c r="NEQ27" s="187"/>
      <c r="NER27" s="187"/>
      <c r="NES27" s="187"/>
      <c r="NET27" s="187"/>
      <c r="NEU27" s="187"/>
      <c r="NEV27" s="187"/>
      <c r="NEW27" s="187"/>
      <c r="NEX27" s="187"/>
      <c r="NEY27" s="187"/>
      <c r="NEZ27" s="187"/>
      <c r="NFA27" s="187"/>
      <c r="NFB27" s="187"/>
      <c r="NFC27" s="187"/>
      <c r="NFD27" s="187"/>
      <c r="NFE27" s="187"/>
      <c r="NFF27" s="187"/>
      <c r="NFG27" s="187"/>
      <c r="NFH27" s="187"/>
      <c r="NFI27" s="187"/>
      <c r="NFJ27" s="187"/>
      <c r="NFK27" s="187"/>
      <c r="NFL27" s="187"/>
      <c r="NFM27" s="187"/>
      <c r="NFN27" s="187"/>
      <c r="NFO27" s="187"/>
      <c r="NFP27" s="187"/>
      <c r="NFQ27" s="187"/>
      <c r="NFR27" s="187"/>
      <c r="NFS27" s="187"/>
      <c r="NFT27" s="187"/>
      <c r="NFU27" s="187"/>
      <c r="NFV27" s="187"/>
      <c r="NFW27" s="187"/>
      <c r="NFX27" s="187"/>
      <c r="NFY27" s="187"/>
      <c r="NFZ27" s="187"/>
      <c r="NGA27" s="187"/>
      <c r="NGB27" s="187"/>
      <c r="NGC27" s="187"/>
      <c r="NGD27" s="187"/>
      <c r="NGE27" s="187"/>
      <c r="NGF27" s="187"/>
      <c r="NGG27" s="187"/>
      <c r="NGH27" s="187"/>
      <c r="NGI27" s="187"/>
      <c r="NGJ27" s="187"/>
      <c r="NGK27" s="187"/>
      <c r="NGL27" s="187"/>
      <c r="NGM27" s="187"/>
      <c r="NGN27" s="187"/>
      <c r="NGO27" s="187"/>
      <c r="NGP27" s="187"/>
      <c r="NGQ27" s="187"/>
      <c r="NGR27" s="187"/>
      <c r="NGS27" s="187"/>
      <c r="NGT27" s="187"/>
      <c r="NGU27" s="187"/>
      <c r="NGV27" s="187"/>
      <c r="NGW27" s="187"/>
      <c r="NGX27" s="187"/>
      <c r="NGY27" s="187"/>
      <c r="NGZ27" s="187"/>
      <c r="NHA27" s="187"/>
      <c r="NHB27" s="187"/>
      <c r="NHC27" s="187"/>
      <c r="NHD27" s="187"/>
      <c r="NHE27" s="187"/>
      <c r="NHF27" s="187"/>
      <c r="NHG27" s="187"/>
      <c r="NHH27" s="187"/>
      <c r="NHI27" s="187"/>
      <c r="NHJ27" s="187"/>
      <c r="NHK27" s="187"/>
      <c r="NHL27" s="187"/>
      <c r="NHM27" s="187"/>
      <c r="NHN27" s="187"/>
      <c r="NHO27" s="187"/>
      <c r="NHP27" s="187"/>
      <c r="NHQ27" s="187"/>
      <c r="NHR27" s="187"/>
      <c r="NHS27" s="187"/>
      <c r="NHT27" s="187"/>
      <c r="NHU27" s="187"/>
      <c r="NHV27" s="187"/>
      <c r="NHW27" s="187"/>
      <c r="NHX27" s="187"/>
      <c r="NHY27" s="187"/>
      <c r="NHZ27" s="187"/>
      <c r="NIA27" s="187"/>
      <c r="NIB27" s="187"/>
      <c r="NIC27" s="187"/>
      <c r="NID27" s="187"/>
      <c r="NIE27" s="187"/>
      <c r="NIF27" s="187"/>
      <c r="NIG27" s="187"/>
      <c r="NIH27" s="187"/>
      <c r="NII27" s="187"/>
      <c r="NIJ27" s="187"/>
      <c r="NIK27" s="187"/>
      <c r="NIL27" s="187"/>
      <c r="NIM27" s="187"/>
      <c r="NIN27" s="187"/>
      <c r="NIO27" s="187"/>
      <c r="NIP27" s="187"/>
      <c r="NIQ27" s="187"/>
      <c r="NIR27" s="187"/>
      <c r="NIS27" s="187"/>
      <c r="NIT27" s="187"/>
      <c r="NIU27" s="187"/>
      <c r="NIV27" s="187"/>
      <c r="NIW27" s="187"/>
      <c r="NIX27" s="187"/>
      <c r="NIY27" s="187"/>
      <c r="NIZ27" s="187"/>
      <c r="NJA27" s="187"/>
      <c r="NJB27" s="187"/>
      <c r="NJC27" s="187"/>
      <c r="NJD27" s="187"/>
      <c r="NJE27" s="187"/>
      <c r="NJF27" s="187"/>
      <c r="NJG27" s="187"/>
      <c r="NJH27" s="187"/>
      <c r="NJI27" s="187"/>
      <c r="NJJ27" s="187"/>
      <c r="NJK27" s="187"/>
      <c r="NJL27" s="187"/>
      <c r="NJM27" s="187"/>
      <c r="NJN27" s="187"/>
      <c r="NJO27" s="187"/>
      <c r="NJP27" s="187"/>
      <c r="NJQ27" s="187"/>
      <c r="NJR27" s="187"/>
      <c r="NJS27" s="187"/>
      <c r="NJT27" s="187"/>
      <c r="NJU27" s="187"/>
      <c r="NJV27" s="187"/>
      <c r="NJW27" s="187"/>
      <c r="NJX27" s="187"/>
      <c r="NJY27" s="187"/>
      <c r="NJZ27" s="187"/>
      <c r="NKA27" s="187"/>
      <c r="NKB27" s="187"/>
      <c r="NKC27" s="187"/>
      <c r="NKD27" s="187"/>
      <c r="NKE27" s="187"/>
      <c r="NKF27" s="187"/>
      <c r="NKG27" s="187"/>
      <c r="NKH27" s="187"/>
      <c r="NKI27" s="187"/>
      <c r="NKJ27" s="187"/>
      <c r="NKK27" s="187"/>
      <c r="NKL27" s="187"/>
      <c r="NKM27" s="187"/>
      <c r="NKN27" s="187"/>
      <c r="NKO27" s="187"/>
      <c r="NKP27" s="187"/>
      <c r="NKQ27" s="187"/>
      <c r="NKR27" s="187"/>
      <c r="NKS27" s="187"/>
      <c r="NKT27" s="187"/>
      <c r="NKU27" s="187"/>
      <c r="NKV27" s="187"/>
      <c r="NKW27" s="187"/>
      <c r="NKX27" s="187"/>
      <c r="NKY27" s="187"/>
      <c r="NKZ27" s="187"/>
      <c r="NLA27" s="187"/>
      <c r="NLB27" s="187"/>
      <c r="NLC27" s="187"/>
      <c r="NLD27" s="187"/>
      <c r="NLE27" s="187"/>
      <c r="NLF27" s="187"/>
      <c r="NLG27" s="187"/>
      <c r="NLH27" s="187"/>
      <c r="NLI27" s="187"/>
      <c r="NLJ27" s="187"/>
      <c r="NLK27" s="187"/>
      <c r="NLL27" s="187"/>
      <c r="NLM27" s="187"/>
      <c r="NLN27" s="187"/>
      <c r="NLO27" s="187"/>
      <c r="NLP27" s="187"/>
      <c r="NLQ27" s="187"/>
      <c r="NLR27" s="187"/>
      <c r="NLS27" s="187"/>
      <c r="NLT27" s="187"/>
      <c r="NLU27" s="187"/>
      <c r="NLV27" s="187"/>
      <c r="NLW27" s="187"/>
      <c r="NLX27" s="187"/>
      <c r="NLY27" s="187"/>
      <c r="NLZ27" s="187"/>
      <c r="NMA27" s="187"/>
      <c r="NMB27" s="187"/>
      <c r="NMC27" s="187"/>
      <c r="NMD27" s="187"/>
      <c r="NME27" s="187"/>
      <c r="NMF27" s="187"/>
      <c r="NMG27" s="187"/>
      <c r="NMH27" s="187"/>
      <c r="NMI27" s="187"/>
      <c r="NMJ27" s="187"/>
      <c r="NMK27" s="187"/>
      <c r="NML27" s="187"/>
      <c r="NMM27" s="187"/>
      <c r="NMN27" s="187"/>
      <c r="NMO27" s="187"/>
      <c r="NMP27" s="187"/>
      <c r="NMQ27" s="187"/>
      <c r="NMR27" s="187"/>
      <c r="NMS27" s="187"/>
      <c r="NMT27" s="187"/>
      <c r="NMU27" s="187"/>
      <c r="NMV27" s="187"/>
      <c r="NMW27" s="187"/>
      <c r="NMX27" s="187"/>
      <c r="NMY27" s="187"/>
      <c r="NMZ27" s="187"/>
      <c r="NNA27" s="187"/>
      <c r="NNB27" s="187"/>
      <c r="NNC27" s="187"/>
      <c r="NND27" s="187"/>
      <c r="NNE27" s="187"/>
      <c r="NNF27" s="187"/>
      <c r="NNG27" s="187"/>
      <c r="NNH27" s="187"/>
      <c r="NNI27" s="187"/>
      <c r="NNJ27" s="187"/>
      <c r="NNK27" s="187"/>
      <c r="NNL27" s="187"/>
      <c r="NNM27" s="187"/>
      <c r="NNN27" s="187"/>
      <c r="NNO27" s="187"/>
      <c r="NNP27" s="187"/>
      <c r="NNQ27" s="187"/>
      <c r="NNR27" s="187"/>
      <c r="NNS27" s="187"/>
      <c r="NNT27" s="187"/>
      <c r="NNU27" s="187"/>
      <c r="NNV27" s="187"/>
      <c r="NNW27" s="187"/>
      <c r="NNX27" s="187"/>
      <c r="NNY27" s="187"/>
      <c r="NNZ27" s="187"/>
      <c r="NOA27" s="187"/>
      <c r="NOB27" s="187"/>
      <c r="NOC27" s="187"/>
      <c r="NOD27" s="187"/>
      <c r="NOE27" s="187"/>
      <c r="NOF27" s="187"/>
      <c r="NOG27" s="187"/>
      <c r="NOH27" s="187"/>
      <c r="NOI27" s="187"/>
      <c r="NOJ27" s="187"/>
      <c r="NOK27" s="187"/>
      <c r="NOL27" s="187"/>
      <c r="NOM27" s="187"/>
      <c r="NON27" s="187"/>
      <c r="NOO27" s="187"/>
      <c r="NOP27" s="187"/>
      <c r="NOQ27" s="187"/>
      <c r="NOR27" s="187"/>
      <c r="NOS27" s="187"/>
      <c r="NOT27" s="187"/>
      <c r="NOU27" s="187"/>
      <c r="NOV27" s="187"/>
      <c r="NOW27" s="187"/>
      <c r="NOX27" s="187"/>
      <c r="NOY27" s="187"/>
      <c r="NOZ27" s="187"/>
      <c r="NPA27" s="187"/>
      <c r="NPB27" s="187"/>
      <c r="NPC27" s="187"/>
      <c r="NPD27" s="187"/>
      <c r="NPE27" s="187"/>
      <c r="NPF27" s="187"/>
      <c r="NPG27" s="187"/>
      <c r="NPH27" s="187"/>
      <c r="NPI27" s="187"/>
      <c r="NPJ27" s="187"/>
      <c r="NPK27" s="187"/>
      <c r="NPL27" s="187"/>
      <c r="NPM27" s="187"/>
      <c r="NPN27" s="187"/>
      <c r="NPO27" s="187"/>
      <c r="NPP27" s="187"/>
      <c r="NPQ27" s="187"/>
      <c r="NPR27" s="187"/>
      <c r="NPS27" s="187"/>
      <c r="NPT27" s="187"/>
      <c r="NPU27" s="187"/>
      <c r="NPV27" s="187"/>
      <c r="NPW27" s="187"/>
      <c r="NPX27" s="187"/>
      <c r="NPY27" s="187"/>
      <c r="NPZ27" s="187"/>
      <c r="NQA27" s="187"/>
      <c r="NQB27" s="187"/>
      <c r="NQC27" s="187"/>
      <c r="NQD27" s="187"/>
      <c r="NQE27" s="187"/>
      <c r="NQF27" s="187"/>
      <c r="NQG27" s="187"/>
      <c r="NQH27" s="187"/>
      <c r="NQI27" s="187"/>
      <c r="NQJ27" s="187"/>
      <c r="NQK27" s="187"/>
      <c r="NQL27" s="187"/>
      <c r="NQM27" s="187"/>
      <c r="NQN27" s="187"/>
      <c r="NQO27" s="187"/>
      <c r="NQP27" s="187"/>
      <c r="NQQ27" s="187"/>
      <c r="NQR27" s="187"/>
      <c r="NQS27" s="187"/>
      <c r="NQT27" s="187"/>
      <c r="NQU27" s="187"/>
      <c r="NQV27" s="187"/>
      <c r="NQW27" s="187"/>
      <c r="NQX27" s="187"/>
      <c r="NQY27" s="187"/>
      <c r="NQZ27" s="187"/>
      <c r="NRA27" s="187"/>
      <c r="NRB27" s="187"/>
      <c r="NRC27" s="187"/>
      <c r="NRD27" s="187"/>
      <c r="NRE27" s="187"/>
      <c r="NRF27" s="187"/>
      <c r="NRG27" s="187"/>
      <c r="NRH27" s="187"/>
      <c r="NRI27" s="187"/>
      <c r="NRJ27" s="187"/>
      <c r="NRK27" s="187"/>
      <c r="NRL27" s="187"/>
      <c r="NRM27" s="187"/>
      <c r="NRN27" s="187"/>
      <c r="NRO27" s="187"/>
      <c r="NRP27" s="187"/>
      <c r="NRQ27" s="187"/>
      <c r="NRR27" s="187"/>
      <c r="NRS27" s="187"/>
      <c r="NRT27" s="187"/>
      <c r="NRU27" s="187"/>
      <c r="NRV27" s="187"/>
      <c r="NRW27" s="187"/>
      <c r="NRX27" s="187"/>
      <c r="NRY27" s="187"/>
      <c r="NRZ27" s="187"/>
      <c r="NSA27" s="187"/>
      <c r="NSB27" s="187"/>
      <c r="NSC27" s="187"/>
      <c r="NSD27" s="187"/>
      <c r="NSE27" s="187"/>
      <c r="NSF27" s="187"/>
      <c r="NSG27" s="187"/>
      <c r="NSH27" s="187"/>
      <c r="NSI27" s="187"/>
      <c r="NSJ27" s="187"/>
      <c r="NSK27" s="187"/>
      <c r="NSL27" s="187"/>
      <c r="NSM27" s="187"/>
      <c r="NSN27" s="187"/>
      <c r="NSO27" s="187"/>
      <c r="NSP27" s="187"/>
      <c r="NSQ27" s="187"/>
      <c r="NSR27" s="187"/>
      <c r="NSS27" s="187"/>
      <c r="NST27" s="187"/>
      <c r="NSU27" s="187"/>
      <c r="NSV27" s="187"/>
      <c r="NSW27" s="187"/>
      <c r="NSX27" s="187"/>
      <c r="NSY27" s="187"/>
      <c r="NSZ27" s="187"/>
      <c r="NTA27" s="187"/>
      <c r="NTB27" s="187"/>
      <c r="NTC27" s="187"/>
      <c r="NTD27" s="187"/>
      <c r="NTE27" s="187"/>
      <c r="NTF27" s="187"/>
      <c r="NTG27" s="187"/>
      <c r="NTH27" s="187"/>
      <c r="NTI27" s="187"/>
      <c r="NTJ27" s="187"/>
      <c r="NTK27" s="187"/>
      <c r="NTL27" s="187"/>
      <c r="NTM27" s="187"/>
      <c r="NTN27" s="187"/>
      <c r="NTO27" s="187"/>
      <c r="NTP27" s="187"/>
      <c r="NTQ27" s="187"/>
      <c r="NTR27" s="187"/>
      <c r="NTS27" s="187"/>
      <c r="NTT27" s="187"/>
      <c r="NTU27" s="187"/>
      <c r="NTV27" s="187"/>
      <c r="NTW27" s="187"/>
      <c r="NTX27" s="187"/>
      <c r="NTY27" s="187"/>
      <c r="NTZ27" s="187"/>
      <c r="NUA27" s="187"/>
      <c r="NUB27" s="187"/>
      <c r="NUC27" s="187"/>
      <c r="NUD27" s="187"/>
      <c r="NUE27" s="187"/>
      <c r="NUF27" s="187"/>
      <c r="NUG27" s="187"/>
      <c r="NUH27" s="187"/>
      <c r="NUI27" s="187"/>
      <c r="NUJ27" s="187"/>
      <c r="NUK27" s="187"/>
      <c r="NUL27" s="187"/>
      <c r="NUM27" s="187"/>
      <c r="NUN27" s="187"/>
      <c r="NUO27" s="187"/>
      <c r="NUP27" s="187"/>
      <c r="NUQ27" s="187"/>
      <c r="NUR27" s="187"/>
      <c r="NUS27" s="187"/>
      <c r="NUT27" s="187"/>
      <c r="NUU27" s="187"/>
      <c r="NUV27" s="187"/>
      <c r="NUW27" s="187"/>
      <c r="NUX27" s="187"/>
      <c r="NUY27" s="187"/>
      <c r="NUZ27" s="187"/>
      <c r="NVA27" s="187"/>
      <c r="NVB27" s="187"/>
      <c r="NVC27" s="187"/>
      <c r="NVD27" s="187"/>
      <c r="NVE27" s="187"/>
      <c r="NVF27" s="187"/>
      <c r="NVG27" s="187"/>
      <c r="NVH27" s="187"/>
      <c r="NVI27" s="187"/>
      <c r="NVJ27" s="187"/>
      <c r="NVK27" s="187"/>
      <c r="NVL27" s="187"/>
      <c r="NVM27" s="187"/>
      <c r="NVN27" s="187"/>
      <c r="NVO27" s="187"/>
      <c r="NVP27" s="187"/>
      <c r="NVQ27" s="187"/>
      <c r="NVR27" s="187"/>
      <c r="NVS27" s="187"/>
      <c r="NVT27" s="187"/>
      <c r="NVU27" s="187"/>
      <c r="NVV27" s="187"/>
      <c r="NVW27" s="187"/>
      <c r="NVX27" s="187"/>
      <c r="NVY27" s="187"/>
      <c r="NVZ27" s="187"/>
      <c r="NWA27" s="187"/>
      <c r="NWB27" s="187"/>
      <c r="NWC27" s="187"/>
      <c r="NWD27" s="187"/>
      <c r="NWE27" s="187"/>
      <c r="NWF27" s="187"/>
      <c r="NWG27" s="187"/>
      <c r="NWH27" s="187"/>
      <c r="NWI27" s="187"/>
      <c r="NWJ27" s="187"/>
      <c r="NWK27" s="187"/>
      <c r="NWL27" s="187"/>
      <c r="NWM27" s="187"/>
      <c r="NWN27" s="187"/>
      <c r="NWO27" s="187"/>
      <c r="NWP27" s="187"/>
      <c r="NWQ27" s="187"/>
      <c r="NWR27" s="187"/>
      <c r="NWS27" s="187"/>
      <c r="NWT27" s="187"/>
      <c r="NWU27" s="187"/>
      <c r="NWV27" s="187"/>
      <c r="NWW27" s="187"/>
      <c r="NWX27" s="187"/>
      <c r="NWY27" s="187"/>
      <c r="NWZ27" s="187"/>
      <c r="NXA27" s="187"/>
      <c r="NXB27" s="187"/>
      <c r="NXC27" s="187"/>
      <c r="NXD27" s="187"/>
      <c r="NXE27" s="187"/>
      <c r="NXF27" s="187"/>
      <c r="NXG27" s="187"/>
      <c r="NXH27" s="187"/>
      <c r="NXI27" s="187"/>
      <c r="NXJ27" s="187"/>
      <c r="NXK27" s="187"/>
      <c r="NXL27" s="187"/>
      <c r="NXM27" s="187"/>
      <c r="NXN27" s="187"/>
      <c r="NXO27" s="187"/>
      <c r="NXP27" s="187"/>
      <c r="NXQ27" s="187"/>
      <c r="NXR27" s="187"/>
      <c r="NXS27" s="187"/>
      <c r="NXT27" s="187"/>
      <c r="NXU27" s="187"/>
      <c r="NXV27" s="187"/>
      <c r="NXW27" s="187"/>
      <c r="NXX27" s="187"/>
      <c r="NXY27" s="187"/>
      <c r="NXZ27" s="187"/>
      <c r="NYA27" s="187"/>
      <c r="NYB27" s="187"/>
      <c r="NYC27" s="187"/>
      <c r="NYD27" s="187"/>
      <c r="NYE27" s="187"/>
      <c r="NYF27" s="187"/>
      <c r="NYG27" s="187"/>
      <c r="NYH27" s="187"/>
      <c r="NYI27" s="187"/>
      <c r="NYJ27" s="187"/>
      <c r="NYK27" s="187"/>
      <c r="NYL27" s="187"/>
      <c r="NYM27" s="187"/>
      <c r="NYN27" s="187"/>
      <c r="NYO27" s="187"/>
      <c r="NYP27" s="187"/>
      <c r="NYQ27" s="187"/>
      <c r="NYR27" s="187"/>
      <c r="NYS27" s="187"/>
      <c r="NYT27" s="187"/>
      <c r="NYU27" s="187"/>
      <c r="NYV27" s="187"/>
      <c r="NYW27" s="187"/>
      <c r="NYX27" s="187"/>
      <c r="NYY27" s="187"/>
      <c r="NYZ27" s="187"/>
      <c r="NZA27" s="187"/>
      <c r="NZB27" s="187"/>
      <c r="NZC27" s="187"/>
      <c r="NZD27" s="187"/>
      <c r="NZE27" s="187"/>
      <c r="NZF27" s="187"/>
      <c r="NZG27" s="187"/>
      <c r="NZH27" s="187"/>
      <c r="NZI27" s="187"/>
      <c r="NZJ27" s="187"/>
      <c r="NZK27" s="187"/>
      <c r="NZL27" s="187"/>
      <c r="NZM27" s="187"/>
      <c r="NZN27" s="187"/>
      <c r="NZO27" s="187"/>
      <c r="NZP27" s="187"/>
      <c r="NZQ27" s="187"/>
      <c r="NZR27" s="187"/>
      <c r="NZS27" s="187"/>
      <c r="NZT27" s="187"/>
      <c r="NZU27" s="187"/>
      <c r="NZV27" s="187"/>
      <c r="NZW27" s="187"/>
      <c r="NZX27" s="187"/>
      <c r="NZY27" s="187"/>
      <c r="NZZ27" s="187"/>
      <c r="OAA27" s="187"/>
      <c r="OAB27" s="187"/>
      <c r="OAC27" s="187"/>
      <c r="OAD27" s="187"/>
      <c r="OAE27" s="187"/>
      <c r="OAF27" s="187"/>
      <c r="OAG27" s="187"/>
      <c r="OAH27" s="187"/>
      <c r="OAI27" s="187"/>
      <c r="OAJ27" s="187"/>
      <c r="OAK27" s="187"/>
      <c r="OAL27" s="187"/>
      <c r="OAM27" s="187"/>
      <c r="OAN27" s="187"/>
      <c r="OAO27" s="187"/>
      <c r="OAP27" s="187"/>
      <c r="OAQ27" s="187"/>
      <c r="OAR27" s="187"/>
      <c r="OAS27" s="187"/>
      <c r="OAT27" s="187"/>
      <c r="OAU27" s="187"/>
      <c r="OAV27" s="187"/>
      <c r="OAW27" s="187"/>
      <c r="OAX27" s="187"/>
      <c r="OAY27" s="187"/>
      <c r="OAZ27" s="187"/>
      <c r="OBA27" s="187"/>
      <c r="OBB27" s="187"/>
      <c r="OBC27" s="187"/>
      <c r="OBD27" s="187"/>
      <c r="OBE27" s="187"/>
      <c r="OBF27" s="187"/>
      <c r="OBG27" s="187"/>
      <c r="OBH27" s="187"/>
      <c r="OBI27" s="187"/>
      <c r="OBJ27" s="187"/>
      <c r="OBK27" s="187"/>
      <c r="OBL27" s="187"/>
      <c r="OBM27" s="187"/>
      <c r="OBN27" s="187"/>
      <c r="OBO27" s="187"/>
      <c r="OBP27" s="187"/>
      <c r="OBQ27" s="187"/>
      <c r="OBR27" s="187"/>
      <c r="OBS27" s="187"/>
      <c r="OBT27" s="187"/>
      <c r="OBU27" s="187"/>
      <c r="OBV27" s="187"/>
      <c r="OBW27" s="187"/>
      <c r="OBX27" s="187"/>
      <c r="OBY27" s="187"/>
      <c r="OBZ27" s="187"/>
      <c r="OCA27" s="187"/>
      <c r="OCB27" s="187"/>
      <c r="OCC27" s="187"/>
      <c r="OCD27" s="187"/>
      <c r="OCE27" s="187"/>
      <c r="OCF27" s="187"/>
      <c r="OCG27" s="187"/>
      <c r="OCH27" s="187"/>
      <c r="OCI27" s="187"/>
      <c r="OCJ27" s="187"/>
      <c r="OCK27" s="187"/>
      <c r="OCL27" s="187"/>
      <c r="OCM27" s="187"/>
      <c r="OCN27" s="187"/>
      <c r="OCO27" s="187"/>
      <c r="OCP27" s="187"/>
      <c r="OCQ27" s="187"/>
      <c r="OCR27" s="187"/>
      <c r="OCS27" s="187"/>
      <c r="OCT27" s="187"/>
      <c r="OCU27" s="187"/>
      <c r="OCV27" s="187"/>
      <c r="OCW27" s="187"/>
      <c r="OCX27" s="187"/>
      <c r="OCY27" s="187"/>
      <c r="OCZ27" s="187"/>
      <c r="ODA27" s="187"/>
      <c r="ODB27" s="187"/>
      <c r="ODC27" s="187"/>
      <c r="ODD27" s="187"/>
      <c r="ODE27" s="187"/>
      <c r="ODF27" s="187"/>
      <c r="ODG27" s="187"/>
      <c r="ODH27" s="187"/>
      <c r="ODI27" s="187"/>
      <c r="ODJ27" s="187"/>
      <c r="ODK27" s="187"/>
      <c r="ODL27" s="187"/>
      <c r="ODM27" s="187"/>
      <c r="ODN27" s="187"/>
      <c r="ODO27" s="187"/>
      <c r="ODP27" s="187"/>
      <c r="ODQ27" s="187"/>
      <c r="ODR27" s="187"/>
      <c r="ODS27" s="187"/>
      <c r="ODT27" s="187"/>
      <c r="ODU27" s="187"/>
      <c r="ODV27" s="187"/>
      <c r="ODW27" s="187"/>
      <c r="ODX27" s="187"/>
      <c r="ODY27" s="187"/>
      <c r="ODZ27" s="187"/>
      <c r="OEA27" s="187"/>
      <c r="OEB27" s="187"/>
      <c r="OEC27" s="187"/>
      <c r="OED27" s="187"/>
      <c r="OEE27" s="187"/>
      <c r="OEF27" s="187"/>
      <c r="OEG27" s="187"/>
      <c r="OEH27" s="187"/>
      <c r="OEI27" s="187"/>
      <c r="OEJ27" s="187"/>
      <c r="OEK27" s="187"/>
      <c r="OEL27" s="187"/>
      <c r="OEM27" s="187"/>
      <c r="OEN27" s="187"/>
      <c r="OEO27" s="187"/>
      <c r="OEP27" s="187"/>
      <c r="OEQ27" s="187"/>
      <c r="OER27" s="187"/>
      <c r="OES27" s="187"/>
      <c r="OET27" s="187"/>
      <c r="OEU27" s="187"/>
      <c r="OEV27" s="187"/>
      <c r="OEW27" s="187"/>
      <c r="OEX27" s="187"/>
      <c r="OEY27" s="187"/>
      <c r="OEZ27" s="187"/>
      <c r="OFA27" s="187"/>
      <c r="OFB27" s="187"/>
      <c r="OFC27" s="187"/>
      <c r="OFD27" s="187"/>
      <c r="OFE27" s="187"/>
      <c r="OFF27" s="187"/>
      <c r="OFG27" s="187"/>
      <c r="OFH27" s="187"/>
      <c r="OFI27" s="187"/>
      <c r="OFJ27" s="187"/>
      <c r="OFK27" s="187"/>
      <c r="OFL27" s="187"/>
      <c r="OFM27" s="187"/>
      <c r="OFN27" s="187"/>
      <c r="OFO27" s="187"/>
      <c r="OFP27" s="187"/>
      <c r="OFQ27" s="187"/>
      <c r="OFR27" s="187"/>
      <c r="OFS27" s="187"/>
      <c r="OFT27" s="187"/>
      <c r="OFU27" s="187"/>
      <c r="OFV27" s="187"/>
      <c r="OFW27" s="187"/>
      <c r="OFX27" s="187"/>
      <c r="OFY27" s="187"/>
      <c r="OFZ27" s="187"/>
      <c r="OGA27" s="187"/>
      <c r="OGB27" s="187"/>
      <c r="OGC27" s="187"/>
      <c r="OGD27" s="187"/>
      <c r="OGE27" s="187"/>
      <c r="OGF27" s="187"/>
      <c r="OGG27" s="187"/>
      <c r="OGH27" s="187"/>
      <c r="OGI27" s="187"/>
      <c r="OGJ27" s="187"/>
      <c r="OGK27" s="187"/>
      <c r="OGL27" s="187"/>
      <c r="OGM27" s="187"/>
      <c r="OGN27" s="187"/>
      <c r="OGO27" s="187"/>
      <c r="OGP27" s="187"/>
      <c r="OGQ27" s="187"/>
      <c r="OGR27" s="187"/>
      <c r="OGS27" s="187"/>
      <c r="OGT27" s="187"/>
      <c r="OGU27" s="187"/>
      <c r="OGV27" s="187"/>
      <c r="OGW27" s="187"/>
      <c r="OGX27" s="187"/>
      <c r="OGY27" s="187"/>
      <c r="OGZ27" s="187"/>
      <c r="OHA27" s="187"/>
      <c r="OHB27" s="187"/>
      <c r="OHC27" s="187"/>
      <c r="OHD27" s="187"/>
      <c r="OHE27" s="187"/>
      <c r="OHF27" s="187"/>
      <c r="OHG27" s="187"/>
      <c r="OHH27" s="187"/>
      <c r="OHI27" s="187"/>
      <c r="OHJ27" s="187"/>
      <c r="OHK27" s="187"/>
      <c r="OHL27" s="187"/>
      <c r="OHM27" s="187"/>
      <c r="OHN27" s="187"/>
      <c r="OHO27" s="187"/>
      <c r="OHP27" s="187"/>
      <c r="OHQ27" s="187"/>
      <c r="OHR27" s="187"/>
      <c r="OHS27" s="187"/>
      <c r="OHT27" s="187"/>
      <c r="OHU27" s="187"/>
      <c r="OHV27" s="187"/>
      <c r="OHW27" s="187"/>
      <c r="OHX27" s="187"/>
      <c r="OHY27" s="187"/>
      <c r="OHZ27" s="187"/>
      <c r="OIA27" s="187"/>
      <c r="OIB27" s="187"/>
      <c r="OIC27" s="187"/>
      <c r="OID27" s="187"/>
      <c r="OIE27" s="187"/>
      <c r="OIF27" s="187"/>
      <c r="OIG27" s="187"/>
      <c r="OIH27" s="187"/>
      <c r="OII27" s="187"/>
      <c r="OIJ27" s="187"/>
      <c r="OIK27" s="187"/>
      <c r="OIL27" s="187"/>
      <c r="OIM27" s="187"/>
      <c r="OIN27" s="187"/>
      <c r="OIO27" s="187"/>
      <c r="OIP27" s="187"/>
      <c r="OIQ27" s="187"/>
      <c r="OIR27" s="187"/>
      <c r="OIS27" s="187"/>
      <c r="OIT27" s="187"/>
      <c r="OIU27" s="187"/>
      <c r="OIV27" s="187"/>
      <c r="OIW27" s="187"/>
      <c r="OIX27" s="187"/>
      <c r="OIY27" s="187"/>
      <c r="OIZ27" s="187"/>
      <c r="OJA27" s="187"/>
      <c r="OJB27" s="187"/>
      <c r="OJC27" s="187"/>
      <c r="OJD27" s="187"/>
      <c r="OJE27" s="187"/>
      <c r="OJF27" s="187"/>
      <c r="OJG27" s="187"/>
      <c r="OJH27" s="187"/>
      <c r="OJI27" s="187"/>
      <c r="OJJ27" s="187"/>
      <c r="OJK27" s="187"/>
      <c r="OJL27" s="187"/>
      <c r="OJM27" s="187"/>
      <c r="OJN27" s="187"/>
      <c r="OJO27" s="187"/>
      <c r="OJP27" s="187"/>
      <c r="OJQ27" s="187"/>
      <c r="OJR27" s="187"/>
      <c r="OJS27" s="187"/>
      <c r="OJT27" s="187"/>
      <c r="OJU27" s="187"/>
      <c r="OJV27" s="187"/>
      <c r="OJW27" s="187"/>
      <c r="OJX27" s="187"/>
      <c r="OJY27" s="187"/>
      <c r="OJZ27" s="187"/>
      <c r="OKA27" s="187"/>
      <c r="OKB27" s="187"/>
      <c r="OKC27" s="187"/>
      <c r="OKD27" s="187"/>
      <c r="OKE27" s="187"/>
      <c r="OKF27" s="187"/>
      <c r="OKG27" s="187"/>
      <c r="OKH27" s="187"/>
      <c r="OKI27" s="187"/>
      <c r="OKJ27" s="187"/>
      <c r="OKK27" s="187"/>
      <c r="OKL27" s="187"/>
      <c r="OKM27" s="187"/>
      <c r="OKN27" s="187"/>
      <c r="OKO27" s="187"/>
      <c r="OKP27" s="187"/>
      <c r="OKQ27" s="187"/>
      <c r="OKR27" s="187"/>
      <c r="OKS27" s="187"/>
      <c r="OKT27" s="187"/>
      <c r="OKU27" s="187"/>
      <c r="OKV27" s="187"/>
      <c r="OKW27" s="187"/>
      <c r="OKX27" s="187"/>
      <c r="OKY27" s="187"/>
      <c r="OKZ27" s="187"/>
      <c r="OLA27" s="187"/>
      <c r="OLB27" s="187"/>
      <c r="OLC27" s="187"/>
      <c r="OLD27" s="187"/>
      <c r="OLE27" s="187"/>
      <c r="OLF27" s="187"/>
      <c r="OLG27" s="187"/>
      <c r="OLH27" s="187"/>
      <c r="OLI27" s="187"/>
      <c r="OLJ27" s="187"/>
      <c r="OLK27" s="187"/>
      <c r="OLL27" s="187"/>
      <c r="OLM27" s="187"/>
      <c r="OLN27" s="187"/>
      <c r="OLO27" s="187"/>
      <c r="OLP27" s="187"/>
      <c r="OLQ27" s="187"/>
      <c r="OLR27" s="187"/>
      <c r="OLS27" s="187"/>
      <c r="OLT27" s="187"/>
      <c r="OLU27" s="187"/>
      <c r="OLV27" s="187"/>
      <c r="OLW27" s="187"/>
      <c r="OLX27" s="187"/>
      <c r="OLY27" s="187"/>
      <c r="OLZ27" s="187"/>
      <c r="OMA27" s="187"/>
      <c r="OMB27" s="187"/>
      <c r="OMC27" s="187"/>
      <c r="OMD27" s="187"/>
      <c r="OME27" s="187"/>
      <c r="OMF27" s="187"/>
      <c r="OMG27" s="187"/>
      <c r="OMH27" s="187"/>
      <c r="OMI27" s="187"/>
      <c r="OMJ27" s="187"/>
      <c r="OMK27" s="187"/>
      <c r="OML27" s="187"/>
      <c r="OMM27" s="187"/>
      <c r="OMN27" s="187"/>
      <c r="OMO27" s="187"/>
      <c r="OMP27" s="187"/>
      <c r="OMQ27" s="187"/>
      <c r="OMR27" s="187"/>
      <c r="OMS27" s="187"/>
      <c r="OMT27" s="187"/>
      <c r="OMU27" s="187"/>
      <c r="OMV27" s="187"/>
      <c r="OMW27" s="187"/>
      <c r="OMX27" s="187"/>
      <c r="OMY27" s="187"/>
      <c r="OMZ27" s="187"/>
      <c r="ONA27" s="187"/>
      <c r="ONB27" s="187"/>
      <c r="ONC27" s="187"/>
      <c r="OND27" s="187"/>
      <c r="ONE27" s="187"/>
      <c r="ONF27" s="187"/>
      <c r="ONG27" s="187"/>
      <c r="ONH27" s="187"/>
      <c r="ONI27" s="187"/>
      <c r="ONJ27" s="187"/>
      <c r="ONK27" s="187"/>
      <c r="ONL27" s="187"/>
      <c r="ONM27" s="187"/>
      <c r="ONN27" s="187"/>
      <c r="ONO27" s="187"/>
      <c r="ONP27" s="187"/>
      <c r="ONQ27" s="187"/>
      <c r="ONR27" s="187"/>
      <c r="ONS27" s="187"/>
      <c r="ONT27" s="187"/>
      <c r="ONU27" s="187"/>
      <c r="ONV27" s="187"/>
      <c r="ONW27" s="187"/>
      <c r="ONX27" s="187"/>
      <c r="ONY27" s="187"/>
      <c r="ONZ27" s="187"/>
      <c r="OOA27" s="187"/>
      <c r="OOB27" s="187"/>
      <c r="OOC27" s="187"/>
      <c r="OOD27" s="187"/>
      <c r="OOE27" s="187"/>
      <c r="OOF27" s="187"/>
      <c r="OOG27" s="187"/>
      <c r="OOH27" s="187"/>
      <c r="OOI27" s="187"/>
      <c r="OOJ27" s="187"/>
      <c r="OOK27" s="187"/>
      <c r="OOL27" s="187"/>
      <c r="OOM27" s="187"/>
      <c r="OON27" s="187"/>
      <c r="OOO27" s="187"/>
      <c r="OOP27" s="187"/>
      <c r="OOQ27" s="187"/>
      <c r="OOR27" s="187"/>
      <c r="OOS27" s="187"/>
      <c r="OOT27" s="187"/>
      <c r="OOU27" s="187"/>
      <c r="OOV27" s="187"/>
      <c r="OOW27" s="187"/>
      <c r="OOX27" s="187"/>
      <c r="OOY27" s="187"/>
      <c r="OOZ27" s="187"/>
      <c r="OPA27" s="187"/>
      <c r="OPB27" s="187"/>
      <c r="OPC27" s="187"/>
      <c r="OPD27" s="187"/>
      <c r="OPE27" s="187"/>
      <c r="OPF27" s="187"/>
      <c r="OPG27" s="187"/>
      <c r="OPH27" s="187"/>
      <c r="OPI27" s="187"/>
      <c r="OPJ27" s="187"/>
      <c r="OPK27" s="187"/>
      <c r="OPL27" s="187"/>
      <c r="OPM27" s="187"/>
      <c r="OPN27" s="187"/>
      <c r="OPO27" s="187"/>
      <c r="OPP27" s="187"/>
      <c r="OPQ27" s="187"/>
      <c r="OPR27" s="187"/>
      <c r="OPS27" s="187"/>
      <c r="OPT27" s="187"/>
      <c r="OPU27" s="187"/>
      <c r="OPV27" s="187"/>
      <c r="OPW27" s="187"/>
      <c r="OPX27" s="187"/>
      <c r="OPY27" s="187"/>
      <c r="OPZ27" s="187"/>
      <c r="OQA27" s="187"/>
      <c r="OQB27" s="187"/>
      <c r="OQC27" s="187"/>
      <c r="OQD27" s="187"/>
      <c r="OQE27" s="187"/>
      <c r="OQF27" s="187"/>
      <c r="OQG27" s="187"/>
      <c r="OQH27" s="187"/>
      <c r="OQI27" s="187"/>
      <c r="OQJ27" s="187"/>
      <c r="OQK27" s="187"/>
      <c r="OQL27" s="187"/>
      <c r="OQM27" s="187"/>
      <c r="OQN27" s="187"/>
      <c r="OQO27" s="187"/>
      <c r="OQP27" s="187"/>
      <c r="OQQ27" s="187"/>
      <c r="OQR27" s="187"/>
      <c r="OQS27" s="187"/>
      <c r="OQT27" s="187"/>
      <c r="OQU27" s="187"/>
      <c r="OQV27" s="187"/>
      <c r="OQW27" s="187"/>
      <c r="OQX27" s="187"/>
      <c r="OQY27" s="187"/>
      <c r="OQZ27" s="187"/>
      <c r="ORA27" s="187"/>
      <c r="ORB27" s="187"/>
      <c r="ORC27" s="187"/>
      <c r="ORD27" s="187"/>
      <c r="ORE27" s="187"/>
      <c r="ORF27" s="187"/>
      <c r="ORG27" s="187"/>
      <c r="ORH27" s="187"/>
      <c r="ORI27" s="187"/>
      <c r="ORJ27" s="187"/>
      <c r="ORK27" s="187"/>
      <c r="ORL27" s="187"/>
      <c r="ORM27" s="187"/>
      <c r="ORN27" s="187"/>
      <c r="ORO27" s="187"/>
      <c r="ORP27" s="187"/>
      <c r="ORQ27" s="187"/>
      <c r="ORR27" s="187"/>
      <c r="ORS27" s="187"/>
      <c r="ORT27" s="187"/>
      <c r="ORU27" s="187"/>
      <c r="ORV27" s="187"/>
      <c r="ORW27" s="187"/>
      <c r="ORX27" s="187"/>
      <c r="ORY27" s="187"/>
      <c r="ORZ27" s="187"/>
      <c r="OSA27" s="187"/>
      <c r="OSB27" s="187"/>
      <c r="OSC27" s="187"/>
      <c r="OSD27" s="187"/>
      <c r="OSE27" s="187"/>
      <c r="OSF27" s="187"/>
      <c r="OSG27" s="187"/>
      <c r="OSH27" s="187"/>
      <c r="OSI27" s="187"/>
      <c r="OSJ27" s="187"/>
      <c r="OSK27" s="187"/>
      <c r="OSL27" s="187"/>
      <c r="OSM27" s="187"/>
      <c r="OSN27" s="187"/>
      <c r="OSO27" s="187"/>
      <c r="OSP27" s="187"/>
      <c r="OSQ27" s="187"/>
      <c r="OSR27" s="187"/>
      <c r="OSS27" s="187"/>
      <c r="OST27" s="187"/>
      <c r="OSU27" s="187"/>
      <c r="OSV27" s="187"/>
      <c r="OSW27" s="187"/>
      <c r="OSX27" s="187"/>
      <c r="OSY27" s="187"/>
      <c r="OSZ27" s="187"/>
      <c r="OTA27" s="187"/>
      <c r="OTB27" s="187"/>
      <c r="OTC27" s="187"/>
      <c r="OTD27" s="187"/>
      <c r="OTE27" s="187"/>
      <c r="OTF27" s="187"/>
      <c r="OTG27" s="187"/>
      <c r="OTH27" s="187"/>
      <c r="OTI27" s="187"/>
      <c r="OTJ27" s="187"/>
      <c r="OTK27" s="187"/>
      <c r="OTL27" s="187"/>
      <c r="OTM27" s="187"/>
      <c r="OTN27" s="187"/>
      <c r="OTO27" s="187"/>
      <c r="OTP27" s="187"/>
      <c r="OTQ27" s="187"/>
      <c r="OTR27" s="187"/>
      <c r="OTS27" s="187"/>
      <c r="OTT27" s="187"/>
      <c r="OTU27" s="187"/>
      <c r="OTV27" s="187"/>
      <c r="OTW27" s="187"/>
      <c r="OTX27" s="187"/>
      <c r="OTY27" s="187"/>
      <c r="OTZ27" s="187"/>
      <c r="OUA27" s="187"/>
      <c r="OUB27" s="187"/>
      <c r="OUC27" s="187"/>
      <c r="OUD27" s="187"/>
      <c r="OUE27" s="187"/>
      <c r="OUF27" s="187"/>
      <c r="OUG27" s="187"/>
      <c r="OUH27" s="187"/>
      <c r="OUI27" s="187"/>
      <c r="OUJ27" s="187"/>
      <c r="OUK27" s="187"/>
      <c r="OUL27" s="187"/>
      <c r="OUM27" s="187"/>
      <c r="OUN27" s="187"/>
      <c r="OUO27" s="187"/>
      <c r="OUP27" s="187"/>
      <c r="OUQ27" s="187"/>
      <c r="OUR27" s="187"/>
      <c r="OUS27" s="187"/>
      <c r="OUT27" s="187"/>
      <c r="OUU27" s="187"/>
      <c r="OUV27" s="187"/>
      <c r="OUW27" s="187"/>
      <c r="OUX27" s="187"/>
      <c r="OUY27" s="187"/>
      <c r="OUZ27" s="187"/>
      <c r="OVA27" s="187"/>
      <c r="OVB27" s="187"/>
      <c r="OVC27" s="187"/>
      <c r="OVD27" s="187"/>
      <c r="OVE27" s="187"/>
      <c r="OVF27" s="187"/>
      <c r="OVG27" s="187"/>
      <c r="OVH27" s="187"/>
      <c r="OVI27" s="187"/>
      <c r="OVJ27" s="187"/>
      <c r="OVK27" s="187"/>
      <c r="OVL27" s="187"/>
      <c r="OVM27" s="187"/>
      <c r="OVN27" s="187"/>
      <c r="OVO27" s="187"/>
      <c r="OVP27" s="187"/>
      <c r="OVQ27" s="187"/>
      <c r="OVR27" s="187"/>
      <c r="OVS27" s="187"/>
      <c r="OVT27" s="187"/>
      <c r="OVU27" s="187"/>
      <c r="OVV27" s="187"/>
      <c r="OVW27" s="187"/>
      <c r="OVX27" s="187"/>
      <c r="OVY27" s="187"/>
      <c r="OVZ27" s="187"/>
      <c r="OWA27" s="187"/>
      <c r="OWB27" s="187"/>
      <c r="OWC27" s="187"/>
      <c r="OWD27" s="187"/>
      <c r="OWE27" s="187"/>
      <c r="OWF27" s="187"/>
      <c r="OWG27" s="187"/>
      <c r="OWH27" s="187"/>
      <c r="OWI27" s="187"/>
      <c r="OWJ27" s="187"/>
      <c r="OWK27" s="187"/>
      <c r="OWL27" s="187"/>
      <c r="OWM27" s="187"/>
      <c r="OWN27" s="187"/>
      <c r="OWO27" s="187"/>
      <c r="OWP27" s="187"/>
      <c r="OWQ27" s="187"/>
      <c r="OWR27" s="187"/>
      <c r="OWS27" s="187"/>
      <c r="OWT27" s="187"/>
      <c r="OWU27" s="187"/>
      <c r="OWV27" s="187"/>
      <c r="OWW27" s="187"/>
      <c r="OWX27" s="187"/>
      <c r="OWY27" s="187"/>
      <c r="OWZ27" s="187"/>
      <c r="OXA27" s="187"/>
      <c r="OXB27" s="187"/>
      <c r="OXC27" s="187"/>
      <c r="OXD27" s="187"/>
      <c r="OXE27" s="187"/>
      <c r="OXF27" s="187"/>
      <c r="OXG27" s="187"/>
      <c r="OXH27" s="187"/>
      <c r="OXI27" s="187"/>
      <c r="OXJ27" s="187"/>
      <c r="OXK27" s="187"/>
      <c r="OXL27" s="187"/>
      <c r="OXM27" s="187"/>
      <c r="OXN27" s="187"/>
      <c r="OXO27" s="187"/>
      <c r="OXP27" s="187"/>
      <c r="OXQ27" s="187"/>
      <c r="OXR27" s="187"/>
      <c r="OXS27" s="187"/>
      <c r="OXT27" s="187"/>
      <c r="OXU27" s="187"/>
      <c r="OXV27" s="187"/>
      <c r="OXW27" s="187"/>
      <c r="OXX27" s="187"/>
      <c r="OXY27" s="187"/>
      <c r="OXZ27" s="187"/>
      <c r="OYA27" s="187"/>
      <c r="OYB27" s="187"/>
      <c r="OYC27" s="187"/>
      <c r="OYD27" s="187"/>
      <c r="OYE27" s="187"/>
      <c r="OYF27" s="187"/>
      <c r="OYG27" s="187"/>
      <c r="OYH27" s="187"/>
      <c r="OYI27" s="187"/>
      <c r="OYJ27" s="187"/>
      <c r="OYK27" s="187"/>
      <c r="OYL27" s="187"/>
      <c r="OYM27" s="187"/>
      <c r="OYN27" s="187"/>
      <c r="OYO27" s="187"/>
      <c r="OYP27" s="187"/>
      <c r="OYQ27" s="187"/>
      <c r="OYR27" s="187"/>
      <c r="OYS27" s="187"/>
      <c r="OYT27" s="187"/>
      <c r="OYU27" s="187"/>
      <c r="OYV27" s="187"/>
      <c r="OYW27" s="187"/>
      <c r="OYX27" s="187"/>
      <c r="OYY27" s="187"/>
      <c r="OYZ27" s="187"/>
      <c r="OZA27" s="187"/>
      <c r="OZB27" s="187"/>
      <c r="OZC27" s="187"/>
      <c r="OZD27" s="187"/>
      <c r="OZE27" s="187"/>
      <c r="OZF27" s="187"/>
      <c r="OZG27" s="187"/>
      <c r="OZH27" s="187"/>
      <c r="OZI27" s="187"/>
      <c r="OZJ27" s="187"/>
      <c r="OZK27" s="187"/>
      <c r="OZL27" s="187"/>
      <c r="OZM27" s="187"/>
      <c r="OZN27" s="187"/>
      <c r="OZO27" s="187"/>
      <c r="OZP27" s="187"/>
      <c r="OZQ27" s="187"/>
      <c r="OZR27" s="187"/>
      <c r="OZS27" s="187"/>
      <c r="OZT27" s="187"/>
      <c r="OZU27" s="187"/>
      <c r="OZV27" s="187"/>
      <c r="OZW27" s="187"/>
      <c r="OZX27" s="187"/>
      <c r="OZY27" s="187"/>
      <c r="OZZ27" s="187"/>
      <c r="PAA27" s="187"/>
      <c r="PAB27" s="187"/>
      <c r="PAC27" s="187"/>
      <c r="PAD27" s="187"/>
      <c r="PAE27" s="187"/>
      <c r="PAF27" s="187"/>
      <c r="PAG27" s="187"/>
      <c r="PAH27" s="187"/>
      <c r="PAI27" s="187"/>
      <c r="PAJ27" s="187"/>
      <c r="PAK27" s="187"/>
      <c r="PAL27" s="187"/>
      <c r="PAM27" s="187"/>
      <c r="PAN27" s="187"/>
      <c r="PAO27" s="187"/>
      <c r="PAP27" s="187"/>
      <c r="PAQ27" s="187"/>
      <c r="PAR27" s="187"/>
      <c r="PAS27" s="187"/>
      <c r="PAT27" s="187"/>
      <c r="PAU27" s="187"/>
      <c r="PAV27" s="187"/>
      <c r="PAW27" s="187"/>
      <c r="PAX27" s="187"/>
      <c r="PAY27" s="187"/>
      <c r="PAZ27" s="187"/>
      <c r="PBA27" s="187"/>
      <c r="PBB27" s="187"/>
      <c r="PBC27" s="187"/>
      <c r="PBD27" s="187"/>
      <c r="PBE27" s="187"/>
      <c r="PBF27" s="187"/>
      <c r="PBG27" s="187"/>
      <c r="PBH27" s="187"/>
      <c r="PBI27" s="187"/>
      <c r="PBJ27" s="187"/>
      <c r="PBK27" s="187"/>
      <c r="PBL27" s="187"/>
      <c r="PBM27" s="187"/>
      <c r="PBN27" s="187"/>
      <c r="PBO27" s="187"/>
      <c r="PBP27" s="187"/>
      <c r="PBQ27" s="187"/>
      <c r="PBR27" s="187"/>
      <c r="PBS27" s="187"/>
      <c r="PBT27" s="187"/>
      <c r="PBU27" s="187"/>
      <c r="PBV27" s="187"/>
      <c r="PBW27" s="187"/>
      <c r="PBX27" s="187"/>
      <c r="PBY27" s="187"/>
      <c r="PBZ27" s="187"/>
      <c r="PCA27" s="187"/>
      <c r="PCB27" s="187"/>
      <c r="PCC27" s="187"/>
      <c r="PCD27" s="187"/>
      <c r="PCE27" s="187"/>
      <c r="PCF27" s="187"/>
      <c r="PCG27" s="187"/>
      <c r="PCH27" s="187"/>
      <c r="PCI27" s="187"/>
      <c r="PCJ27" s="187"/>
      <c r="PCK27" s="187"/>
      <c r="PCL27" s="187"/>
      <c r="PCM27" s="187"/>
      <c r="PCN27" s="187"/>
      <c r="PCO27" s="187"/>
      <c r="PCP27" s="187"/>
      <c r="PCQ27" s="187"/>
      <c r="PCR27" s="187"/>
      <c r="PCS27" s="187"/>
      <c r="PCT27" s="187"/>
      <c r="PCU27" s="187"/>
      <c r="PCV27" s="187"/>
      <c r="PCW27" s="187"/>
      <c r="PCX27" s="187"/>
      <c r="PCY27" s="187"/>
      <c r="PCZ27" s="187"/>
      <c r="PDA27" s="187"/>
      <c r="PDB27" s="187"/>
      <c r="PDC27" s="187"/>
      <c r="PDD27" s="187"/>
      <c r="PDE27" s="187"/>
      <c r="PDF27" s="187"/>
      <c r="PDG27" s="187"/>
      <c r="PDH27" s="187"/>
      <c r="PDI27" s="187"/>
      <c r="PDJ27" s="187"/>
      <c r="PDK27" s="187"/>
      <c r="PDL27" s="187"/>
      <c r="PDM27" s="187"/>
      <c r="PDN27" s="187"/>
      <c r="PDO27" s="187"/>
      <c r="PDP27" s="187"/>
      <c r="PDQ27" s="187"/>
      <c r="PDR27" s="187"/>
      <c r="PDS27" s="187"/>
      <c r="PDT27" s="187"/>
      <c r="PDU27" s="187"/>
      <c r="PDV27" s="187"/>
      <c r="PDW27" s="187"/>
      <c r="PDX27" s="187"/>
      <c r="PDY27" s="187"/>
      <c r="PDZ27" s="187"/>
      <c r="PEA27" s="187"/>
      <c r="PEB27" s="187"/>
      <c r="PEC27" s="187"/>
      <c r="PED27" s="187"/>
      <c r="PEE27" s="187"/>
      <c r="PEF27" s="187"/>
      <c r="PEG27" s="187"/>
      <c r="PEH27" s="187"/>
      <c r="PEI27" s="187"/>
      <c r="PEJ27" s="187"/>
      <c r="PEK27" s="187"/>
      <c r="PEL27" s="187"/>
      <c r="PEM27" s="187"/>
      <c r="PEN27" s="187"/>
      <c r="PEO27" s="187"/>
      <c r="PEP27" s="187"/>
      <c r="PEQ27" s="187"/>
      <c r="PER27" s="187"/>
      <c r="PES27" s="187"/>
      <c r="PET27" s="187"/>
      <c r="PEU27" s="187"/>
      <c r="PEV27" s="187"/>
      <c r="PEW27" s="187"/>
      <c r="PEX27" s="187"/>
      <c r="PEY27" s="187"/>
      <c r="PEZ27" s="187"/>
      <c r="PFA27" s="187"/>
      <c r="PFB27" s="187"/>
      <c r="PFC27" s="187"/>
      <c r="PFD27" s="187"/>
      <c r="PFE27" s="187"/>
      <c r="PFF27" s="187"/>
      <c r="PFG27" s="187"/>
      <c r="PFH27" s="187"/>
      <c r="PFI27" s="187"/>
      <c r="PFJ27" s="187"/>
      <c r="PFK27" s="187"/>
      <c r="PFL27" s="187"/>
      <c r="PFM27" s="187"/>
      <c r="PFN27" s="187"/>
      <c r="PFO27" s="187"/>
      <c r="PFP27" s="187"/>
      <c r="PFQ27" s="187"/>
      <c r="PFR27" s="187"/>
      <c r="PFS27" s="187"/>
      <c r="PFT27" s="187"/>
      <c r="PFU27" s="187"/>
      <c r="PFV27" s="187"/>
      <c r="PFW27" s="187"/>
      <c r="PFX27" s="187"/>
      <c r="PFY27" s="187"/>
      <c r="PFZ27" s="187"/>
      <c r="PGA27" s="187"/>
      <c r="PGB27" s="187"/>
      <c r="PGC27" s="187"/>
      <c r="PGD27" s="187"/>
      <c r="PGE27" s="187"/>
      <c r="PGF27" s="187"/>
      <c r="PGG27" s="187"/>
      <c r="PGH27" s="187"/>
      <c r="PGI27" s="187"/>
      <c r="PGJ27" s="187"/>
      <c r="PGK27" s="187"/>
      <c r="PGL27" s="187"/>
      <c r="PGM27" s="187"/>
      <c r="PGN27" s="187"/>
      <c r="PGO27" s="187"/>
      <c r="PGP27" s="187"/>
      <c r="PGQ27" s="187"/>
      <c r="PGR27" s="187"/>
      <c r="PGS27" s="187"/>
      <c r="PGT27" s="187"/>
      <c r="PGU27" s="187"/>
      <c r="PGV27" s="187"/>
      <c r="PGW27" s="187"/>
      <c r="PGX27" s="187"/>
      <c r="PGY27" s="187"/>
      <c r="PGZ27" s="187"/>
      <c r="PHA27" s="187"/>
      <c r="PHB27" s="187"/>
      <c r="PHC27" s="187"/>
      <c r="PHD27" s="187"/>
      <c r="PHE27" s="187"/>
      <c r="PHF27" s="187"/>
      <c r="PHG27" s="187"/>
      <c r="PHH27" s="187"/>
      <c r="PHI27" s="187"/>
      <c r="PHJ27" s="187"/>
      <c r="PHK27" s="187"/>
      <c r="PHL27" s="187"/>
      <c r="PHM27" s="187"/>
      <c r="PHN27" s="187"/>
      <c r="PHO27" s="187"/>
      <c r="PHP27" s="187"/>
      <c r="PHQ27" s="187"/>
      <c r="PHR27" s="187"/>
      <c r="PHS27" s="187"/>
      <c r="PHT27" s="187"/>
      <c r="PHU27" s="187"/>
      <c r="PHV27" s="187"/>
      <c r="PHW27" s="187"/>
      <c r="PHX27" s="187"/>
      <c r="PHY27" s="187"/>
      <c r="PHZ27" s="187"/>
      <c r="PIA27" s="187"/>
      <c r="PIB27" s="187"/>
      <c r="PIC27" s="187"/>
      <c r="PID27" s="187"/>
      <c r="PIE27" s="187"/>
      <c r="PIF27" s="187"/>
      <c r="PIG27" s="187"/>
      <c r="PIH27" s="187"/>
      <c r="PII27" s="187"/>
      <c r="PIJ27" s="187"/>
      <c r="PIK27" s="187"/>
      <c r="PIL27" s="187"/>
      <c r="PIM27" s="187"/>
      <c r="PIN27" s="187"/>
      <c r="PIO27" s="187"/>
      <c r="PIP27" s="187"/>
      <c r="PIQ27" s="187"/>
      <c r="PIR27" s="187"/>
      <c r="PIS27" s="187"/>
      <c r="PIT27" s="187"/>
      <c r="PIU27" s="187"/>
      <c r="PIV27" s="187"/>
      <c r="PIW27" s="187"/>
      <c r="PIX27" s="187"/>
      <c r="PIY27" s="187"/>
      <c r="PIZ27" s="187"/>
      <c r="PJA27" s="187"/>
      <c r="PJB27" s="187"/>
      <c r="PJC27" s="187"/>
      <c r="PJD27" s="187"/>
      <c r="PJE27" s="187"/>
      <c r="PJF27" s="187"/>
      <c r="PJG27" s="187"/>
      <c r="PJH27" s="187"/>
      <c r="PJI27" s="187"/>
      <c r="PJJ27" s="187"/>
      <c r="PJK27" s="187"/>
      <c r="PJL27" s="187"/>
      <c r="PJM27" s="187"/>
      <c r="PJN27" s="187"/>
      <c r="PJO27" s="187"/>
      <c r="PJP27" s="187"/>
      <c r="PJQ27" s="187"/>
      <c r="PJR27" s="187"/>
      <c r="PJS27" s="187"/>
      <c r="PJT27" s="187"/>
      <c r="PJU27" s="187"/>
      <c r="PJV27" s="187"/>
      <c r="PJW27" s="187"/>
      <c r="PJX27" s="187"/>
      <c r="PJY27" s="187"/>
      <c r="PJZ27" s="187"/>
      <c r="PKA27" s="187"/>
      <c r="PKB27" s="187"/>
      <c r="PKC27" s="187"/>
      <c r="PKD27" s="187"/>
      <c r="PKE27" s="187"/>
      <c r="PKF27" s="187"/>
      <c r="PKG27" s="187"/>
      <c r="PKH27" s="187"/>
      <c r="PKI27" s="187"/>
      <c r="PKJ27" s="187"/>
      <c r="PKK27" s="187"/>
      <c r="PKL27" s="187"/>
      <c r="PKM27" s="187"/>
      <c r="PKN27" s="187"/>
      <c r="PKO27" s="187"/>
      <c r="PKP27" s="187"/>
      <c r="PKQ27" s="187"/>
      <c r="PKR27" s="187"/>
      <c r="PKS27" s="187"/>
      <c r="PKT27" s="187"/>
      <c r="PKU27" s="187"/>
      <c r="PKV27" s="187"/>
      <c r="PKW27" s="187"/>
      <c r="PKX27" s="187"/>
      <c r="PKY27" s="187"/>
      <c r="PKZ27" s="187"/>
      <c r="PLA27" s="187"/>
      <c r="PLB27" s="187"/>
      <c r="PLC27" s="187"/>
      <c r="PLD27" s="187"/>
      <c r="PLE27" s="187"/>
      <c r="PLF27" s="187"/>
      <c r="PLG27" s="187"/>
      <c r="PLH27" s="187"/>
      <c r="PLI27" s="187"/>
      <c r="PLJ27" s="187"/>
      <c r="PLK27" s="187"/>
      <c r="PLL27" s="187"/>
      <c r="PLM27" s="187"/>
      <c r="PLN27" s="187"/>
      <c r="PLO27" s="187"/>
      <c r="PLP27" s="187"/>
      <c r="PLQ27" s="187"/>
      <c r="PLR27" s="187"/>
      <c r="PLS27" s="187"/>
      <c r="PLT27" s="187"/>
      <c r="PLU27" s="187"/>
      <c r="PLV27" s="187"/>
      <c r="PLW27" s="187"/>
      <c r="PLX27" s="187"/>
      <c r="PLY27" s="187"/>
      <c r="PLZ27" s="187"/>
      <c r="PMA27" s="187"/>
      <c r="PMB27" s="187"/>
      <c r="PMC27" s="187"/>
      <c r="PMD27" s="187"/>
      <c r="PME27" s="187"/>
      <c r="PMF27" s="187"/>
      <c r="PMG27" s="187"/>
      <c r="PMH27" s="187"/>
      <c r="PMI27" s="187"/>
      <c r="PMJ27" s="187"/>
      <c r="PMK27" s="187"/>
      <c r="PML27" s="187"/>
      <c r="PMM27" s="187"/>
      <c r="PMN27" s="187"/>
      <c r="PMO27" s="187"/>
      <c r="PMP27" s="187"/>
      <c r="PMQ27" s="187"/>
      <c r="PMR27" s="187"/>
      <c r="PMS27" s="187"/>
      <c r="PMT27" s="187"/>
      <c r="PMU27" s="187"/>
      <c r="PMV27" s="187"/>
      <c r="PMW27" s="187"/>
      <c r="PMX27" s="187"/>
      <c r="PMY27" s="187"/>
      <c r="PMZ27" s="187"/>
      <c r="PNA27" s="187"/>
      <c r="PNB27" s="187"/>
      <c r="PNC27" s="187"/>
      <c r="PND27" s="187"/>
      <c r="PNE27" s="187"/>
      <c r="PNF27" s="187"/>
      <c r="PNG27" s="187"/>
      <c r="PNH27" s="187"/>
      <c r="PNI27" s="187"/>
      <c r="PNJ27" s="187"/>
      <c r="PNK27" s="187"/>
      <c r="PNL27" s="187"/>
      <c r="PNM27" s="187"/>
      <c r="PNN27" s="187"/>
      <c r="PNO27" s="187"/>
      <c r="PNP27" s="187"/>
      <c r="PNQ27" s="187"/>
      <c r="PNR27" s="187"/>
      <c r="PNS27" s="187"/>
      <c r="PNT27" s="187"/>
      <c r="PNU27" s="187"/>
      <c r="PNV27" s="187"/>
      <c r="PNW27" s="187"/>
      <c r="PNX27" s="187"/>
      <c r="PNY27" s="187"/>
      <c r="PNZ27" s="187"/>
      <c r="POA27" s="187"/>
      <c r="POB27" s="187"/>
      <c r="POC27" s="187"/>
      <c r="POD27" s="187"/>
      <c r="POE27" s="187"/>
      <c r="POF27" s="187"/>
      <c r="POG27" s="187"/>
      <c r="POH27" s="187"/>
      <c r="POI27" s="187"/>
      <c r="POJ27" s="187"/>
      <c r="POK27" s="187"/>
      <c r="POL27" s="187"/>
      <c r="POM27" s="187"/>
      <c r="PON27" s="187"/>
      <c r="POO27" s="187"/>
      <c r="POP27" s="187"/>
      <c r="POQ27" s="187"/>
      <c r="POR27" s="187"/>
      <c r="POS27" s="187"/>
      <c r="POT27" s="187"/>
      <c r="POU27" s="187"/>
      <c r="POV27" s="187"/>
      <c r="POW27" s="187"/>
      <c r="POX27" s="187"/>
      <c r="POY27" s="187"/>
      <c r="POZ27" s="187"/>
      <c r="PPA27" s="187"/>
      <c r="PPB27" s="187"/>
      <c r="PPC27" s="187"/>
      <c r="PPD27" s="187"/>
      <c r="PPE27" s="187"/>
      <c r="PPF27" s="187"/>
      <c r="PPG27" s="187"/>
      <c r="PPH27" s="187"/>
      <c r="PPI27" s="187"/>
      <c r="PPJ27" s="187"/>
      <c r="PPK27" s="187"/>
      <c r="PPL27" s="187"/>
      <c r="PPM27" s="187"/>
      <c r="PPN27" s="187"/>
      <c r="PPO27" s="187"/>
      <c r="PPP27" s="187"/>
      <c r="PPQ27" s="187"/>
      <c r="PPR27" s="187"/>
      <c r="PPS27" s="187"/>
      <c r="PPT27" s="187"/>
      <c r="PPU27" s="187"/>
      <c r="PPV27" s="187"/>
      <c r="PPW27" s="187"/>
      <c r="PPX27" s="187"/>
      <c r="PPY27" s="187"/>
      <c r="PPZ27" s="187"/>
      <c r="PQA27" s="187"/>
      <c r="PQB27" s="187"/>
      <c r="PQC27" s="187"/>
      <c r="PQD27" s="187"/>
      <c r="PQE27" s="187"/>
      <c r="PQF27" s="187"/>
      <c r="PQG27" s="187"/>
      <c r="PQH27" s="187"/>
      <c r="PQI27" s="187"/>
      <c r="PQJ27" s="187"/>
      <c r="PQK27" s="187"/>
      <c r="PQL27" s="187"/>
      <c r="PQM27" s="187"/>
      <c r="PQN27" s="187"/>
      <c r="PQO27" s="187"/>
      <c r="PQP27" s="187"/>
      <c r="PQQ27" s="187"/>
      <c r="PQR27" s="187"/>
      <c r="PQS27" s="187"/>
      <c r="PQT27" s="187"/>
      <c r="PQU27" s="187"/>
      <c r="PQV27" s="187"/>
      <c r="PQW27" s="187"/>
      <c r="PQX27" s="187"/>
      <c r="PQY27" s="187"/>
      <c r="PQZ27" s="187"/>
      <c r="PRA27" s="187"/>
      <c r="PRB27" s="187"/>
      <c r="PRC27" s="187"/>
      <c r="PRD27" s="187"/>
      <c r="PRE27" s="187"/>
      <c r="PRF27" s="187"/>
      <c r="PRG27" s="187"/>
      <c r="PRH27" s="187"/>
      <c r="PRI27" s="187"/>
      <c r="PRJ27" s="187"/>
      <c r="PRK27" s="187"/>
      <c r="PRL27" s="187"/>
      <c r="PRM27" s="187"/>
      <c r="PRN27" s="187"/>
      <c r="PRO27" s="187"/>
      <c r="PRP27" s="187"/>
      <c r="PRQ27" s="187"/>
      <c r="PRR27" s="187"/>
      <c r="PRS27" s="187"/>
      <c r="PRT27" s="187"/>
      <c r="PRU27" s="187"/>
      <c r="PRV27" s="187"/>
      <c r="PRW27" s="187"/>
      <c r="PRX27" s="187"/>
      <c r="PRY27" s="187"/>
      <c r="PRZ27" s="187"/>
      <c r="PSA27" s="187"/>
      <c r="PSB27" s="187"/>
      <c r="PSC27" s="187"/>
      <c r="PSD27" s="187"/>
      <c r="PSE27" s="187"/>
      <c r="PSF27" s="187"/>
      <c r="PSG27" s="187"/>
      <c r="PSH27" s="187"/>
      <c r="PSI27" s="187"/>
      <c r="PSJ27" s="187"/>
      <c r="PSK27" s="187"/>
      <c r="PSL27" s="187"/>
      <c r="PSM27" s="187"/>
      <c r="PSN27" s="187"/>
      <c r="PSO27" s="187"/>
      <c r="PSP27" s="187"/>
      <c r="PSQ27" s="187"/>
      <c r="PSR27" s="187"/>
      <c r="PSS27" s="187"/>
      <c r="PST27" s="187"/>
      <c r="PSU27" s="187"/>
      <c r="PSV27" s="187"/>
      <c r="PSW27" s="187"/>
      <c r="PSX27" s="187"/>
      <c r="PSY27" s="187"/>
      <c r="PSZ27" s="187"/>
      <c r="PTA27" s="187"/>
      <c r="PTB27" s="187"/>
      <c r="PTC27" s="187"/>
      <c r="PTD27" s="187"/>
      <c r="PTE27" s="187"/>
      <c r="PTF27" s="187"/>
      <c r="PTG27" s="187"/>
      <c r="PTH27" s="187"/>
      <c r="PTI27" s="187"/>
      <c r="PTJ27" s="187"/>
      <c r="PTK27" s="187"/>
      <c r="PTL27" s="187"/>
      <c r="PTM27" s="187"/>
      <c r="PTN27" s="187"/>
      <c r="PTO27" s="187"/>
      <c r="PTP27" s="187"/>
      <c r="PTQ27" s="187"/>
      <c r="PTR27" s="187"/>
      <c r="PTS27" s="187"/>
      <c r="PTT27" s="187"/>
      <c r="PTU27" s="187"/>
      <c r="PTV27" s="187"/>
      <c r="PTW27" s="187"/>
      <c r="PTX27" s="187"/>
      <c r="PTY27" s="187"/>
      <c r="PTZ27" s="187"/>
      <c r="PUA27" s="187"/>
      <c r="PUB27" s="187"/>
      <c r="PUC27" s="187"/>
      <c r="PUD27" s="187"/>
      <c r="PUE27" s="187"/>
      <c r="PUF27" s="187"/>
      <c r="PUG27" s="187"/>
      <c r="PUH27" s="187"/>
      <c r="PUI27" s="187"/>
      <c r="PUJ27" s="187"/>
      <c r="PUK27" s="187"/>
      <c r="PUL27" s="187"/>
      <c r="PUM27" s="187"/>
      <c r="PUN27" s="187"/>
      <c r="PUO27" s="187"/>
      <c r="PUP27" s="187"/>
      <c r="PUQ27" s="187"/>
      <c r="PUR27" s="187"/>
      <c r="PUS27" s="187"/>
      <c r="PUT27" s="187"/>
      <c r="PUU27" s="187"/>
      <c r="PUV27" s="187"/>
      <c r="PUW27" s="187"/>
      <c r="PUX27" s="187"/>
      <c r="PUY27" s="187"/>
      <c r="PUZ27" s="187"/>
      <c r="PVA27" s="187"/>
      <c r="PVB27" s="187"/>
      <c r="PVC27" s="187"/>
      <c r="PVD27" s="187"/>
      <c r="PVE27" s="187"/>
      <c r="PVF27" s="187"/>
      <c r="PVG27" s="187"/>
      <c r="PVH27" s="187"/>
      <c r="PVI27" s="187"/>
      <c r="PVJ27" s="187"/>
      <c r="PVK27" s="187"/>
      <c r="PVL27" s="187"/>
      <c r="PVM27" s="187"/>
      <c r="PVN27" s="187"/>
      <c r="PVO27" s="187"/>
      <c r="PVP27" s="187"/>
      <c r="PVQ27" s="187"/>
      <c r="PVR27" s="187"/>
      <c r="PVS27" s="187"/>
      <c r="PVT27" s="187"/>
      <c r="PVU27" s="187"/>
      <c r="PVV27" s="187"/>
      <c r="PVW27" s="187"/>
      <c r="PVX27" s="187"/>
      <c r="PVY27" s="187"/>
      <c r="PVZ27" s="187"/>
      <c r="PWA27" s="187"/>
      <c r="PWB27" s="187"/>
      <c r="PWC27" s="187"/>
      <c r="PWD27" s="187"/>
      <c r="PWE27" s="187"/>
      <c r="PWF27" s="187"/>
      <c r="PWG27" s="187"/>
      <c r="PWH27" s="187"/>
      <c r="PWI27" s="187"/>
      <c r="PWJ27" s="187"/>
      <c r="PWK27" s="187"/>
      <c r="PWL27" s="187"/>
      <c r="PWM27" s="187"/>
      <c r="PWN27" s="187"/>
      <c r="PWO27" s="187"/>
      <c r="PWP27" s="187"/>
      <c r="PWQ27" s="187"/>
      <c r="PWR27" s="187"/>
      <c r="PWS27" s="187"/>
      <c r="PWT27" s="187"/>
      <c r="PWU27" s="187"/>
      <c r="PWV27" s="187"/>
      <c r="PWW27" s="187"/>
      <c r="PWX27" s="187"/>
      <c r="PWY27" s="187"/>
      <c r="PWZ27" s="187"/>
      <c r="PXA27" s="187"/>
      <c r="PXB27" s="187"/>
      <c r="PXC27" s="187"/>
      <c r="PXD27" s="187"/>
      <c r="PXE27" s="187"/>
      <c r="PXF27" s="187"/>
      <c r="PXG27" s="187"/>
      <c r="PXH27" s="187"/>
      <c r="PXI27" s="187"/>
      <c r="PXJ27" s="187"/>
      <c r="PXK27" s="187"/>
      <c r="PXL27" s="187"/>
      <c r="PXM27" s="187"/>
      <c r="PXN27" s="187"/>
      <c r="PXO27" s="187"/>
      <c r="PXP27" s="187"/>
      <c r="PXQ27" s="187"/>
      <c r="PXR27" s="187"/>
      <c r="PXS27" s="187"/>
      <c r="PXT27" s="187"/>
      <c r="PXU27" s="187"/>
      <c r="PXV27" s="187"/>
      <c r="PXW27" s="187"/>
      <c r="PXX27" s="187"/>
      <c r="PXY27" s="187"/>
      <c r="PXZ27" s="187"/>
      <c r="PYA27" s="187"/>
      <c r="PYB27" s="187"/>
      <c r="PYC27" s="187"/>
      <c r="PYD27" s="187"/>
      <c r="PYE27" s="187"/>
      <c r="PYF27" s="187"/>
      <c r="PYG27" s="187"/>
      <c r="PYH27" s="187"/>
      <c r="PYI27" s="187"/>
      <c r="PYJ27" s="187"/>
      <c r="PYK27" s="187"/>
      <c r="PYL27" s="187"/>
      <c r="PYM27" s="187"/>
      <c r="PYN27" s="187"/>
      <c r="PYO27" s="187"/>
      <c r="PYP27" s="187"/>
      <c r="PYQ27" s="187"/>
      <c r="PYR27" s="187"/>
      <c r="PYS27" s="187"/>
      <c r="PYT27" s="187"/>
      <c r="PYU27" s="187"/>
      <c r="PYV27" s="187"/>
      <c r="PYW27" s="187"/>
      <c r="PYX27" s="187"/>
      <c r="PYY27" s="187"/>
      <c r="PYZ27" s="187"/>
      <c r="PZA27" s="187"/>
      <c r="PZB27" s="187"/>
      <c r="PZC27" s="187"/>
      <c r="PZD27" s="187"/>
      <c r="PZE27" s="187"/>
      <c r="PZF27" s="187"/>
      <c r="PZG27" s="187"/>
      <c r="PZH27" s="187"/>
      <c r="PZI27" s="187"/>
      <c r="PZJ27" s="187"/>
      <c r="PZK27" s="187"/>
      <c r="PZL27" s="187"/>
      <c r="PZM27" s="187"/>
      <c r="PZN27" s="187"/>
      <c r="PZO27" s="187"/>
      <c r="PZP27" s="187"/>
      <c r="PZQ27" s="187"/>
      <c r="PZR27" s="187"/>
      <c r="PZS27" s="187"/>
      <c r="PZT27" s="187"/>
      <c r="PZU27" s="187"/>
      <c r="PZV27" s="187"/>
      <c r="PZW27" s="187"/>
      <c r="PZX27" s="187"/>
      <c r="PZY27" s="187"/>
      <c r="PZZ27" s="187"/>
      <c r="QAA27" s="187"/>
      <c r="QAB27" s="187"/>
      <c r="QAC27" s="187"/>
      <c r="QAD27" s="187"/>
      <c r="QAE27" s="187"/>
      <c r="QAF27" s="187"/>
      <c r="QAG27" s="187"/>
      <c r="QAH27" s="187"/>
      <c r="QAI27" s="187"/>
      <c r="QAJ27" s="187"/>
      <c r="QAK27" s="187"/>
      <c r="QAL27" s="187"/>
      <c r="QAM27" s="187"/>
      <c r="QAN27" s="187"/>
      <c r="QAO27" s="187"/>
      <c r="QAP27" s="187"/>
      <c r="QAQ27" s="187"/>
      <c r="QAR27" s="187"/>
      <c r="QAS27" s="187"/>
      <c r="QAT27" s="187"/>
      <c r="QAU27" s="187"/>
      <c r="QAV27" s="187"/>
      <c r="QAW27" s="187"/>
      <c r="QAX27" s="187"/>
      <c r="QAY27" s="187"/>
      <c r="QAZ27" s="187"/>
      <c r="QBA27" s="187"/>
      <c r="QBB27" s="187"/>
      <c r="QBC27" s="187"/>
      <c r="QBD27" s="187"/>
      <c r="QBE27" s="187"/>
      <c r="QBF27" s="187"/>
      <c r="QBG27" s="187"/>
      <c r="QBH27" s="187"/>
      <c r="QBI27" s="187"/>
      <c r="QBJ27" s="187"/>
      <c r="QBK27" s="187"/>
      <c r="QBL27" s="187"/>
      <c r="QBM27" s="187"/>
      <c r="QBN27" s="187"/>
      <c r="QBO27" s="187"/>
      <c r="QBP27" s="187"/>
      <c r="QBQ27" s="187"/>
      <c r="QBR27" s="187"/>
      <c r="QBS27" s="187"/>
      <c r="QBT27" s="187"/>
      <c r="QBU27" s="187"/>
      <c r="QBV27" s="187"/>
      <c r="QBW27" s="187"/>
      <c r="QBX27" s="187"/>
      <c r="QBY27" s="187"/>
      <c r="QBZ27" s="187"/>
      <c r="QCA27" s="187"/>
      <c r="QCB27" s="187"/>
      <c r="QCC27" s="187"/>
      <c r="QCD27" s="187"/>
      <c r="QCE27" s="187"/>
      <c r="QCF27" s="187"/>
      <c r="QCG27" s="187"/>
      <c r="QCH27" s="187"/>
      <c r="QCI27" s="187"/>
      <c r="QCJ27" s="187"/>
      <c r="QCK27" s="187"/>
      <c r="QCL27" s="187"/>
      <c r="QCM27" s="187"/>
      <c r="QCN27" s="187"/>
      <c r="QCO27" s="187"/>
      <c r="QCP27" s="187"/>
      <c r="QCQ27" s="187"/>
      <c r="QCR27" s="187"/>
      <c r="QCS27" s="187"/>
      <c r="QCT27" s="187"/>
      <c r="QCU27" s="187"/>
      <c r="QCV27" s="187"/>
      <c r="QCW27" s="187"/>
      <c r="QCX27" s="187"/>
      <c r="QCY27" s="187"/>
      <c r="QCZ27" s="187"/>
      <c r="QDA27" s="187"/>
      <c r="QDB27" s="187"/>
      <c r="QDC27" s="187"/>
      <c r="QDD27" s="187"/>
      <c r="QDE27" s="187"/>
      <c r="QDF27" s="187"/>
      <c r="QDG27" s="187"/>
      <c r="QDH27" s="187"/>
      <c r="QDI27" s="187"/>
      <c r="QDJ27" s="187"/>
      <c r="QDK27" s="187"/>
      <c r="QDL27" s="187"/>
      <c r="QDM27" s="187"/>
      <c r="QDN27" s="187"/>
      <c r="QDO27" s="187"/>
      <c r="QDP27" s="187"/>
      <c r="QDQ27" s="187"/>
      <c r="QDR27" s="187"/>
      <c r="QDS27" s="187"/>
      <c r="QDT27" s="187"/>
      <c r="QDU27" s="187"/>
      <c r="QDV27" s="187"/>
      <c r="QDW27" s="187"/>
      <c r="QDX27" s="187"/>
      <c r="QDY27" s="187"/>
      <c r="QDZ27" s="187"/>
      <c r="QEA27" s="187"/>
      <c r="QEB27" s="187"/>
      <c r="QEC27" s="187"/>
      <c r="QED27" s="187"/>
      <c r="QEE27" s="187"/>
      <c r="QEF27" s="187"/>
      <c r="QEG27" s="187"/>
      <c r="QEH27" s="187"/>
      <c r="QEI27" s="187"/>
      <c r="QEJ27" s="187"/>
      <c r="QEK27" s="187"/>
      <c r="QEL27" s="187"/>
      <c r="QEM27" s="187"/>
      <c r="QEN27" s="187"/>
      <c r="QEO27" s="187"/>
      <c r="QEP27" s="187"/>
      <c r="QEQ27" s="187"/>
      <c r="QER27" s="187"/>
      <c r="QES27" s="187"/>
      <c r="QET27" s="187"/>
      <c r="QEU27" s="187"/>
      <c r="QEV27" s="187"/>
      <c r="QEW27" s="187"/>
      <c r="QEX27" s="187"/>
      <c r="QEY27" s="187"/>
      <c r="QEZ27" s="187"/>
      <c r="QFA27" s="187"/>
      <c r="QFB27" s="187"/>
      <c r="QFC27" s="187"/>
      <c r="QFD27" s="187"/>
      <c r="QFE27" s="187"/>
      <c r="QFF27" s="187"/>
      <c r="QFG27" s="187"/>
      <c r="QFH27" s="187"/>
      <c r="QFI27" s="187"/>
      <c r="QFJ27" s="187"/>
      <c r="QFK27" s="187"/>
      <c r="QFL27" s="187"/>
      <c r="QFM27" s="187"/>
      <c r="QFN27" s="187"/>
      <c r="QFO27" s="187"/>
      <c r="QFP27" s="187"/>
      <c r="QFQ27" s="187"/>
      <c r="QFR27" s="187"/>
      <c r="QFS27" s="187"/>
      <c r="QFT27" s="187"/>
      <c r="QFU27" s="187"/>
      <c r="QFV27" s="187"/>
      <c r="QFW27" s="187"/>
      <c r="QFX27" s="187"/>
      <c r="QFY27" s="187"/>
      <c r="QFZ27" s="187"/>
      <c r="QGA27" s="187"/>
      <c r="QGB27" s="187"/>
      <c r="QGC27" s="187"/>
      <c r="QGD27" s="187"/>
      <c r="QGE27" s="187"/>
      <c r="QGF27" s="187"/>
      <c r="QGG27" s="187"/>
      <c r="QGH27" s="187"/>
      <c r="QGI27" s="187"/>
      <c r="QGJ27" s="187"/>
      <c r="QGK27" s="187"/>
      <c r="QGL27" s="187"/>
      <c r="QGM27" s="187"/>
      <c r="QGN27" s="187"/>
      <c r="QGO27" s="187"/>
      <c r="QGP27" s="187"/>
      <c r="QGQ27" s="187"/>
      <c r="QGR27" s="187"/>
      <c r="QGS27" s="187"/>
      <c r="QGT27" s="187"/>
      <c r="QGU27" s="187"/>
      <c r="QGV27" s="187"/>
      <c r="QGW27" s="187"/>
      <c r="QGX27" s="187"/>
      <c r="QGY27" s="187"/>
      <c r="QGZ27" s="187"/>
      <c r="QHA27" s="187"/>
      <c r="QHB27" s="187"/>
      <c r="QHC27" s="187"/>
      <c r="QHD27" s="187"/>
      <c r="QHE27" s="187"/>
      <c r="QHF27" s="187"/>
      <c r="QHG27" s="187"/>
      <c r="QHH27" s="187"/>
      <c r="QHI27" s="187"/>
      <c r="QHJ27" s="187"/>
      <c r="QHK27" s="187"/>
      <c r="QHL27" s="187"/>
      <c r="QHM27" s="187"/>
      <c r="QHN27" s="187"/>
      <c r="QHO27" s="187"/>
      <c r="QHP27" s="187"/>
      <c r="QHQ27" s="187"/>
      <c r="QHR27" s="187"/>
      <c r="QHS27" s="187"/>
      <c r="QHT27" s="187"/>
      <c r="QHU27" s="187"/>
      <c r="QHV27" s="187"/>
      <c r="QHW27" s="187"/>
      <c r="QHX27" s="187"/>
      <c r="QHY27" s="187"/>
      <c r="QHZ27" s="187"/>
      <c r="QIA27" s="187"/>
      <c r="QIB27" s="187"/>
      <c r="QIC27" s="187"/>
      <c r="QID27" s="187"/>
      <c r="QIE27" s="187"/>
      <c r="QIF27" s="187"/>
      <c r="QIG27" s="187"/>
      <c r="QIH27" s="187"/>
      <c r="QII27" s="187"/>
      <c r="QIJ27" s="187"/>
      <c r="QIK27" s="187"/>
      <c r="QIL27" s="187"/>
      <c r="QIM27" s="187"/>
      <c r="QIN27" s="187"/>
      <c r="QIO27" s="187"/>
      <c r="QIP27" s="187"/>
      <c r="QIQ27" s="187"/>
      <c r="QIR27" s="187"/>
      <c r="QIS27" s="187"/>
      <c r="QIT27" s="187"/>
      <c r="QIU27" s="187"/>
      <c r="QIV27" s="187"/>
      <c r="QIW27" s="187"/>
      <c r="QIX27" s="187"/>
      <c r="QIY27" s="187"/>
      <c r="QIZ27" s="187"/>
      <c r="QJA27" s="187"/>
      <c r="QJB27" s="187"/>
      <c r="QJC27" s="187"/>
      <c r="QJD27" s="187"/>
      <c r="QJE27" s="187"/>
      <c r="QJF27" s="187"/>
      <c r="QJG27" s="187"/>
      <c r="QJH27" s="187"/>
      <c r="QJI27" s="187"/>
      <c r="QJJ27" s="187"/>
      <c r="QJK27" s="187"/>
      <c r="QJL27" s="187"/>
      <c r="QJM27" s="187"/>
      <c r="QJN27" s="187"/>
      <c r="QJO27" s="187"/>
      <c r="QJP27" s="187"/>
      <c r="QJQ27" s="187"/>
      <c r="QJR27" s="187"/>
      <c r="QJS27" s="187"/>
      <c r="QJT27" s="187"/>
      <c r="QJU27" s="187"/>
      <c r="QJV27" s="187"/>
      <c r="QJW27" s="187"/>
      <c r="QJX27" s="187"/>
      <c r="QJY27" s="187"/>
      <c r="QJZ27" s="187"/>
      <c r="QKA27" s="187"/>
      <c r="QKB27" s="187"/>
      <c r="QKC27" s="187"/>
      <c r="QKD27" s="187"/>
      <c r="QKE27" s="187"/>
      <c r="QKF27" s="187"/>
      <c r="QKG27" s="187"/>
      <c r="QKH27" s="187"/>
      <c r="QKI27" s="187"/>
      <c r="QKJ27" s="187"/>
      <c r="QKK27" s="187"/>
      <c r="QKL27" s="187"/>
      <c r="QKM27" s="187"/>
      <c r="QKN27" s="187"/>
      <c r="QKO27" s="187"/>
      <c r="QKP27" s="187"/>
      <c r="QKQ27" s="187"/>
      <c r="QKR27" s="187"/>
      <c r="QKS27" s="187"/>
      <c r="QKT27" s="187"/>
      <c r="QKU27" s="187"/>
      <c r="QKV27" s="187"/>
      <c r="QKW27" s="187"/>
      <c r="QKX27" s="187"/>
      <c r="QKY27" s="187"/>
      <c r="QKZ27" s="187"/>
      <c r="QLA27" s="187"/>
      <c r="QLB27" s="187"/>
      <c r="QLC27" s="187"/>
      <c r="QLD27" s="187"/>
      <c r="QLE27" s="187"/>
      <c r="QLF27" s="187"/>
      <c r="QLG27" s="187"/>
      <c r="QLH27" s="187"/>
      <c r="QLI27" s="187"/>
      <c r="QLJ27" s="187"/>
      <c r="QLK27" s="187"/>
      <c r="QLL27" s="187"/>
      <c r="QLM27" s="187"/>
      <c r="QLN27" s="187"/>
      <c r="QLO27" s="187"/>
      <c r="QLP27" s="187"/>
      <c r="QLQ27" s="187"/>
      <c r="QLR27" s="187"/>
      <c r="QLS27" s="187"/>
      <c r="QLT27" s="187"/>
      <c r="QLU27" s="187"/>
      <c r="QLV27" s="187"/>
      <c r="QLW27" s="187"/>
      <c r="QLX27" s="187"/>
      <c r="QLY27" s="187"/>
      <c r="QLZ27" s="187"/>
      <c r="QMA27" s="187"/>
      <c r="QMB27" s="187"/>
      <c r="QMC27" s="187"/>
      <c r="QMD27" s="187"/>
      <c r="QME27" s="187"/>
      <c r="QMF27" s="187"/>
      <c r="QMG27" s="187"/>
      <c r="QMH27" s="187"/>
      <c r="QMI27" s="187"/>
      <c r="QMJ27" s="187"/>
      <c r="QMK27" s="187"/>
      <c r="QML27" s="187"/>
      <c r="QMM27" s="187"/>
      <c r="QMN27" s="187"/>
      <c r="QMO27" s="187"/>
      <c r="QMP27" s="187"/>
      <c r="QMQ27" s="187"/>
      <c r="QMR27" s="187"/>
      <c r="QMS27" s="187"/>
      <c r="QMT27" s="187"/>
      <c r="QMU27" s="187"/>
      <c r="QMV27" s="187"/>
      <c r="QMW27" s="187"/>
      <c r="QMX27" s="187"/>
      <c r="QMY27" s="187"/>
      <c r="QMZ27" s="187"/>
      <c r="QNA27" s="187"/>
      <c r="QNB27" s="187"/>
      <c r="QNC27" s="187"/>
      <c r="QND27" s="187"/>
      <c r="QNE27" s="187"/>
      <c r="QNF27" s="187"/>
      <c r="QNG27" s="187"/>
      <c r="QNH27" s="187"/>
      <c r="QNI27" s="187"/>
      <c r="QNJ27" s="187"/>
      <c r="QNK27" s="187"/>
      <c r="QNL27" s="187"/>
      <c r="QNM27" s="187"/>
      <c r="QNN27" s="187"/>
      <c r="QNO27" s="187"/>
      <c r="QNP27" s="187"/>
      <c r="QNQ27" s="187"/>
      <c r="QNR27" s="187"/>
      <c r="QNS27" s="187"/>
      <c r="QNT27" s="187"/>
      <c r="QNU27" s="187"/>
      <c r="QNV27" s="187"/>
      <c r="QNW27" s="187"/>
      <c r="QNX27" s="187"/>
      <c r="QNY27" s="187"/>
      <c r="QNZ27" s="187"/>
      <c r="QOA27" s="187"/>
      <c r="QOB27" s="187"/>
      <c r="QOC27" s="187"/>
      <c r="QOD27" s="187"/>
      <c r="QOE27" s="187"/>
      <c r="QOF27" s="187"/>
      <c r="QOG27" s="187"/>
      <c r="QOH27" s="187"/>
      <c r="QOI27" s="187"/>
      <c r="QOJ27" s="187"/>
      <c r="QOK27" s="187"/>
      <c r="QOL27" s="187"/>
      <c r="QOM27" s="187"/>
      <c r="QON27" s="187"/>
      <c r="QOO27" s="187"/>
      <c r="QOP27" s="187"/>
      <c r="QOQ27" s="187"/>
      <c r="QOR27" s="187"/>
      <c r="QOS27" s="187"/>
      <c r="QOT27" s="187"/>
      <c r="QOU27" s="187"/>
      <c r="QOV27" s="187"/>
      <c r="QOW27" s="187"/>
      <c r="QOX27" s="187"/>
      <c r="QOY27" s="187"/>
      <c r="QOZ27" s="187"/>
      <c r="QPA27" s="187"/>
      <c r="QPB27" s="187"/>
      <c r="QPC27" s="187"/>
      <c r="QPD27" s="187"/>
      <c r="QPE27" s="187"/>
      <c r="QPF27" s="187"/>
      <c r="QPG27" s="187"/>
      <c r="QPH27" s="187"/>
      <c r="QPI27" s="187"/>
      <c r="QPJ27" s="187"/>
      <c r="QPK27" s="187"/>
      <c r="QPL27" s="187"/>
      <c r="QPM27" s="187"/>
      <c r="QPN27" s="187"/>
      <c r="QPO27" s="187"/>
      <c r="QPP27" s="187"/>
      <c r="QPQ27" s="187"/>
      <c r="QPR27" s="187"/>
      <c r="QPS27" s="187"/>
      <c r="QPT27" s="187"/>
      <c r="QPU27" s="187"/>
      <c r="QPV27" s="187"/>
      <c r="QPW27" s="187"/>
      <c r="QPX27" s="187"/>
      <c r="QPY27" s="187"/>
      <c r="QPZ27" s="187"/>
      <c r="QQA27" s="187"/>
      <c r="QQB27" s="187"/>
      <c r="QQC27" s="187"/>
      <c r="QQD27" s="187"/>
      <c r="QQE27" s="187"/>
      <c r="QQF27" s="187"/>
      <c r="QQG27" s="187"/>
      <c r="QQH27" s="187"/>
      <c r="QQI27" s="187"/>
      <c r="QQJ27" s="187"/>
      <c r="QQK27" s="187"/>
      <c r="QQL27" s="187"/>
      <c r="QQM27" s="187"/>
      <c r="QQN27" s="187"/>
      <c r="QQO27" s="187"/>
      <c r="QQP27" s="187"/>
      <c r="QQQ27" s="187"/>
      <c r="QQR27" s="187"/>
      <c r="QQS27" s="187"/>
      <c r="QQT27" s="187"/>
      <c r="QQU27" s="187"/>
      <c r="QQV27" s="187"/>
      <c r="QQW27" s="187"/>
      <c r="QQX27" s="187"/>
      <c r="QQY27" s="187"/>
      <c r="QQZ27" s="187"/>
      <c r="QRA27" s="187"/>
      <c r="QRB27" s="187"/>
      <c r="QRC27" s="187"/>
      <c r="QRD27" s="187"/>
      <c r="QRE27" s="187"/>
      <c r="QRF27" s="187"/>
      <c r="QRG27" s="187"/>
      <c r="QRH27" s="187"/>
      <c r="QRI27" s="187"/>
      <c r="QRJ27" s="187"/>
      <c r="QRK27" s="187"/>
      <c r="QRL27" s="187"/>
      <c r="QRM27" s="187"/>
      <c r="QRN27" s="187"/>
      <c r="QRO27" s="187"/>
      <c r="QRP27" s="187"/>
      <c r="QRQ27" s="187"/>
      <c r="QRR27" s="187"/>
      <c r="QRS27" s="187"/>
      <c r="QRT27" s="187"/>
      <c r="QRU27" s="187"/>
      <c r="QRV27" s="187"/>
      <c r="QRW27" s="187"/>
      <c r="QRX27" s="187"/>
      <c r="QRY27" s="187"/>
      <c r="QRZ27" s="187"/>
      <c r="QSA27" s="187"/>
      <c r="QSB27" s="187"/>
      <c r="QSC27" s="187"/>
      <c r="QSD27" s="187"/>
      <c r="QSE27" s="187"/>
      <c r="QSF27" s="187"/>
      <c r="QSG27" s="187"/>
      <c r="QSH27" s="187"/>
      <c r="QSI27" s="187"/>
      <c r="QSJ27" s="187"/>
      <c r="QSK27" s="187"/>
      <c r="QSL27" s="187"/>
      <c r="QSM27" s="187"/>
      <c r="QSN27" s="187"/>
      <c r="QSO27" s="187"/>
      <c r="QSP27" s="187"/>
      <c r="QSQ27" s="187"/>
      <c r="QSR27" s="187"/>
      <c r="QSS27" s="187"/>
      <c r="QST27" s="187"/>
      <c r="QSU27" s="187"/>
      <c r="QSV27" s="187"/>
      <c r="QSW27" s="187"/>
      <c r="QSX27" s="187"/>
      <c r="QSY27" s="187"/>
      <c r="QSZ27" s="187"/>
      <c r="QTA27" s="187"/>
      <c r="QTB27" s="187"/>
      <c r="QTC27" s="187"/>
      <c r="QTD27" s="187"/>
      <c r="QTE27" s="187"/>
      <c r="QTF27" s="187"/>
      <c r="QTG27" s="187"/>
      <c r="QTH27" s="187"/>
      <c r="QTI27" s="187"/>
      <c r="QTJ27" s="187"/>
      <c r="QTK27" s="187"/>
      <c r="QTL27" s="187"/>
      <c r="QTM27" s="187"/>
      <c r="QTN27" s="187"/>
      <c r="QTO27" s="187"/>
      <c r="QTP27" s="187"/>
      <c r="QTQ27" s="187"/>
      <c r="QTR27" s="187"/>
      <c r="QTS27" s="187"/>
      <c r="QTT27" s="187"/>
      <c r="QTU27" s="187"/>
      <c r="QTV27" s="187"/>
      <c r="QTW27" s="187"/>
      <c r="QTX27" s="187"/>
      <c r="QTY27" s="187"/>
      <c r="QTZ27" s="187"/>
      <c r="QUA27" s="187"/>
      <c r="QUB27" s="187"/>
      <c r="QUC27" s="187"/>
      <c r="QUD27" s="187"/>
      <c r="QUE27" s="187"/>
      <c r="QUF27" s="187"/>
      <c r="QUG27" s="187"/>
      <c r="QUH27" s="187"/>
      <c r="QUI27" s="187"/>
      <c r="QUJ27" s="187"/>
      <c r="QUK27" s="187"/>
      <c r="QUL27" s="187"/>
      <c r="QUM27" s="187"/>
      <c r="QUN27" s="187"/>
      <c r="QUO27" s="187"/>
      <c r="QUP27" s="187"/>
      <c r="QUQ27" s="187"/>
      <c r="QUR27" s="187"/>
      <c r="QUS27" s="187"/>
      <c r="QUT27" s="187"/>
      <c r="QUU27" s="187"/>
      <c r="QUV27" s="187"/>
      <c r="QUW27" s="187"/>
      <c r="QUX27" s="187"/>
      <c r="QUY27" s="187"/>
      <c r="QUZ27" s="187"/>
      <c r="QVA27" s="187"/>
      <c r="QVB27" s="187"/>
      <c r="QVC27" s="187"/>
      <c r="QVD27" s="187"/>
      <c r="QVE27" s="187"/>
      <c r="QVF27" s="187"/>
      <c r="QVG27" s="187"/>
      <c r="QVH27" s="187"/>
      <c r="QVI27" s="187"/>
      <c r="QVJ27" s="187"/>
      <c r="QVK27" s="187"/>
      <c r="QVL27" s="187"/>
      <c r="QVM27" s="187"/>
      <c r="QVN27" s="187"/>
      <c r="QVO27" s="187"/>
      <c r="QVP27" s="187"/>
      <c r="QVQ27" s="187"/>
      <c r="QVR27" s="187"/>
      <c r="QVS27" s="187"/>
      <c r="QVT27" s="187"/>
      <c r="QVU27" s="187"/>
      <c r="QVV27" s="187"/>
      <c r="QVW27" s="187"/>
      <c r="QVX27" s="187"/>
      <c r="QVY27" s="187"/>
      <c r="QVZ27" s="187"/>
      <c r="QWA27" s="187"/>
      <c r="QWB27" s="187"/>
      <c r="QWC27" s="187"/>
      <c r="QWD27" s="187"/>
      <c r="QWE27" s="187"/>
      <c r="QWF27" s="187"/>
      <c r="QWG27" s="187"/>
      <c r="QWH27" s="187"/>
      <c r="QWI27" s="187"/>
      <c r="QWJ27" s="187"/>
      <c r="QWK27" s="187"/>
      <c r="QWL27" s="187"/>
      <c r="QWM27" s="187"/>
      <c r="QWN27" s="187"/>
      <c r="QWO27" s="187"/>
      <c r="QWP27" s="187"/>
      <c r="QWQ27" s="187"/>
      <c r="QWR27" s="187"/>
      <c r="QWS27" s="187"/>
      <c r="QWT27" s="187"/>
      <c r="QWU27" s="187"/>
      <c r="QWV27" s="187"/>
      <c r="QWW27" s="187"/>
      <c r="QWX27" s="187"/>
      <c r="QWY27" s="187"/>
      <c r="QWZ27" s="187"/>
      <c r="QXA27" s="187"/>
      <c r="QXB27" s="187"/>
      <c r="QXC27" s="187"/>
      <c r="QXD27" s="187"/>
      <c r="QXE27" s="187"/>
      <c r="QXF27" s="187"/>
      <c r="QXG27" s="187"/>
      <c r="QXH27" s="187"/>
      <c r="QXI27" s="187"/>
      <c r="QXJ27" s="187"/>
      <c r="QXK27" s="187"/>
      <c r="QXL27" s="187"/>
      <c r="QXM27" s="187"/>
      <c r="QXN27" s="187"/>
      <c r="QXO27" s="187"/>
      <c r="QXP27" s="187"/>
      <c r="QXQ27" s="187"/>
      <c r="QXR27" s="187"/>
      <c r="QXS27" s="187"/>
      <c r="QXT27" s="187"/>
      <c r="QXU27" s="187"/>
      <c r="QXV27" s="187"/>
      <c r="QXW27" s="187"/>
      <c r="QXX27" s="187"/>
      <c r="QXY27" s="187"/>
      <c r="QXZ27" s="187"/>
      <c r="QYA27" s="187"/>
      <c r="QYB27" s="187"/>
      <c r="QYC27" s="187"/>
      <c r="QYD27" s="187"/>
      <c r="QYE27" s="187"/>
      <c r="QYF27" s="187"/>
      <c r="QYG27" s="187"/>
      <c r="QYH27" s="187"/>
      <c r="QYI27" s="187"/>
      <c r="QYJ27" s="187"/>
      <c r="QYK27" s="187"/>
      <c r="QYL27" s="187"/>
      <c r="QYM27" s="187"/>
      <c r="QYN27" s="187"/>
      <c r="QYO27" s="187"/>
      <c r="QYP27" s="187"/>
      <c r="QYQ27" s="187"/>
      <c r="QYR27" s="187"/>
      <c r="QYS27" s="187"/>
      <c r="QYT27" s="187"/>
      <c r="QYU27" s="187"/>
      <c r="QYV27" s="187"/>
      <c r="QYW27" s="187"/>
      <c r="QYX27" s="187"/>
      <c r="QYY27" s="187"/>
      <c r="QYZ27" s="187"/>
      <c r="QZA27" s="187"/>
      <c r="QZB27" s="187"/>
      <c r="QZC27" s="187"/>
      <c r="QZD27" s="187"/>
      <c r="QZE27" s="187"/>
      <c r="QZF27" s="187"/>
      <c r="QZG27" s="187"/>
      <c r="QZH27" s="187"/>
      <c r="QZI27" s="187"/>
      <c r="QZJ27" s="187"/>
      <c r="QZK27" s="187"/>
      <c r="QZL27" s="187"/>
      <c r="QZM27" s="187"/>
      <c r="QZN27" s="187"/>
      <c r="QZO27" s="187"/>
      <c r="QZP27" s="187"/>
      <c r="QZQ27" s="187"/>
      <c r="QZR27" s="187"/>
      <c r="QZS27" s="187"/>
      <c r="QZT27" s="187"/>
      <c r="QZU27" s="187"/>
      <c r="QZV27" s="187"/>
      <c r="QZW27" s="187"/>
      <c r="QZX27" s="187"/>
      <c r="QZY27" s="187"/>
      <c r="QZZ27" s="187"/>
      <c r="RAA27" s="187"/>
      <c r="RAB27" s="187"/>
      <c r="RAC27" s="187"/>
      <c r="RAD27" s="187"/>
      <c r="RAE27" s="187"/>
      <c r="RAF27" s="187"/>
      <c r="RAG27" s="187"/>
      <c r="RAH27" s="187"/>
      <c r="RAI27" s="187"/>
      <c r="RAJ27" s="187"/>
      <c r="RAK27" s="187"/>
      <c r="RAL27" s="187"/>
      <c r="RAM27" s="187"/>
      <c r="RAN27" s="187"/>
      <c r="RAO27" s="187"/>
      <c r="RAP27" s="187"/>
      <c r="RAQ27" s="187"/>
      <c r="RAR27" s="187"/>
      <c r="RAS27" s="187"/>
      <c r="RAT27" s="187"/>
      <c r="RAU27" s="187"/>
      <c r="RAV27" s="187"/>
      <c r="RAW27" s="187"/>
      <c r="RAX27" s="187"/>
      <c r="RAY27" s="187"/>
      <c r="RAZ27" s="187"/>
      <c r="RBA27" s="187"/>
      <c r="RBB27" s="187"/>
      <c r="RBC27" s="187"/>
      <c r="RBD27" s="187"/>
      <c r="RBE27" s="187"/>
      <c r="RBF27" s="187"/>
      <c r="RBG27" s="187"/>
      <c r="RBH27" s="187"/>
      <c r="RBI27" s="187"/>
      <c r="RBJ27" s="187"/>
      <c r="RBK27" s="187"/>
      <c r="RBL27" s="187"/>
      <c r="RBM27" s="187"/>
      <c r="RBN27" s="187"/>
      <c r="RBO27" s="187"/>
      <c r="RBP27" s="187"/>
      <c r="RBQ27" s="187"/>
      <c r="RBR27" s="187"/>
      <c r="RBS27" s="187"/>
      <c r="RBT27" s="187"/>
      <c r="RBU27" s="187"/>
      <c r="RBV27" s="187"/>
      <c r="RBW27" s="187"/>
      <c r="RBX27" s="187"/>
      <c r="RBY27" s="187"/>
      <c r="RBZ27" s="187"/>
      <c r="RCA27" s="187"/>
      <c r="RCB27" s="187"/>
      <c r="RCC27" s="187"/>
      <c r="RCD27" s="187"/>
      <c r="RCE27" s="187"/>
      <c r="RCF27" s="187"/>
      <c r="RCG27" s="187"/>
      <c r="RCH27" s="187"/>
      <c r="RCI27" s="187"/>
      <c r="RCJ27" s="187"/>
      <c r="RCK27" s="187"/>
      <c r="RCL27" s="187"/>
      <c r="RCM27" s="187"/>
      <c r="RCN27" s="187"/>
      <c r="RCO27" s="187"/>
      <c r="RCP27" s="187"/>
      <c r="RCQ27" s="187"/>
      <c r="RCR27" s="187"/>
      <c r="RCS27" s="187"/>
      <c r="RCT27" s="187"/>
      <c r="RCU27" s="187"/>
      <c r="RCV27" s="187"/>
      <c r="RCW27" s="187"/>
      <c r="RCX27" s="187"/>
      <c r="RCY27" s="187"/>
      <c r="RCZ27" s="187"/>
      <c r="RDA27" s="187"/>
      <c r="RDB27" s="187"/>
      <c r="RDC27" s="187"/>
      <c r="RDD27" s="187"/>
      <c r="RDE27" s="187"/>
      <c r="RDF27" s="187"/>
      <c r="RDG27" s="187"/>
      <c r="RDH27" s="187"/>
      <c r="RDI27" s="187"/>
      <c r="RDJ27" s="187"/>
      <c r="RDK27" s="187"/>
      <c r="RDL27" s="187"/>
      <c r="RDM27" s="187"/>
      <c r="RDN27" s="187"/>
      <c r="RDO27" s="187"/>
      <c r="RDP27" s="187"/>
      <c r="RDQ27" s="187"/>
      <c r="RDR27" s="187"/>
      <c r="RDS27" s="187"/>
      <c r="RDT27" s="187"/>
      <c r="RDU27" s="187"/>
      <c r="RDV27" s="187"/>
      <c r="RDW27" s="187"/>
      <c r="RDX27" s="187"/>
      <c r="RDY27" s="187"/>
      <c r="RDZ27" s="187"/>
      <c r="REA27" s="187"/>
      <c r="REB27" s="187"/>
      <c r="REC27" s="187"/>
      <c r="RED27" s="187"/>
      <c r="REE27" s="187"/>
      <c r="REF27" s="187"/>
      <c r="REG27" s="187"/>
      <c r="REH27" s="187"/>
      <c r="REI27" s="187"/>
      <c r="REJ27" s="187"/>
      <c r="REK27" s="187"/>
      <c r="REL27" s="187"/>
      <c r="REM27" s="187"/>
      <c r="REN27" s="187"/>
      <c r="REO27" s="187"/>
      <c r="REP27" s="187"/>
      <c r="REQ27" s="187"/>
      <c r="RER27" s="187"/>
      <c r="RES27" s="187"/>
      <c r="RET27" s="187"/>
      <c r="REU27" s="187"/>
      <c r="REV27" s="187"/>
      <c r="REW27" s="187"/>
      <c r="REX27" s="187"/>
      <c r="REY27" s="187"/>
      <c r="REZ27" s="187"/>
      <c r="RFA27" s="187"/>
      <c r="RFB27" s="187"/>
      <c r="RFC27" s="187"/>
      <c r="RFD27" s="187"/>
      <c r="RFE27" s="187"/>
      <c r="RFF27" s="187"/>
      <c r="RFG27" s="187"/>
      <c r="RFH27" s="187"/>
      <c r="RFI27" s="187"/>
      <c r="RFJ27" s="187"/>
      <c r="RFK27" s="187"/>
      <c r="RFL27" s="187"/>
      <c r="RFM27" s="187"/>
      <c r="RFN27" s="187"/>
      <c r="RFO27" s="187"/>
      <c r="RFP27" s="187"/>
      <c r="RFQ27" s="187"/>
      <c r="RFR27" s="187"/>
      <c r="RFS27" s="187"/>
      <c r="RFT27" s="187"/>
      <c r="RFU27" s="187"/>
      <c r="RFV27" s="187"/>
      <c r="RFW27" s="187"/>
      <c r="RFX27" s="187"/>
      <c r="RFY27" s="187"/>
      <c r="RFZ27" s="187"/>
      <c r="RGA27" s="187"/>
      <c r="RGB27" s="187"/>
      <c r="RGC27" s="187"/>
      <c r="RGD27" s="187"/>
      <c r="RGE27" s="187"/>
      <c r="RGF27" s="187"/>
      <c r="RGG27" s="187"/>
      <c r="RGH27" s="187"/>
      <c r="RGI27" s="187"/>
      <c r="RGJ27" s="187"/>
      <c r="RGK27" s="187"/>
      <c r="RGL27" s="187"/>
      <c r="RGM27" s="187"/>
      <c r="RGN27" s="187"/>
      <c r="RGO27" s="187"/>
      <c r="RGP27" s="187"/>
      <c r="RGQ27" s="187"/>
      <c r="RGR27" s="187"/>
      <c r="RGS27" s="187"/>
      <c r="RGT27" s="187"/>
      <c r="RGU27" s="187"/>
      <c r="RGV27" s="187"/>
      <c r="RGW27" s="187"/>
      <c r="RGX27" s="187"/>
      <c r="RGY27" s="187"/>
      <c r="RGZ27" s="187"/>
      <c r="RHA27" s="187"/>
      <c r="RHB27" s="187"/>
      <c r="RHC27" s="187"/>
      <c r="RHD27" s="187"/>
      <c r="RHE27" s="187"/>
      <c r="RHF27" s="187"/>
      <c r="RHG27" s="187"/>
      <c r="RHH27" s="187"/>
      <c r="RHI27" s="187"/>
      <c r="RHJ27" s="187"/>
      <c r="RHK27" s="187"/>
      <c r="RHL27" s="187"/>
      <c r="RHM27" s="187"/>
      <c r="RHN27" s="187"/>
      <c r="RHO27" s="187"/>
      <c r="RHP27" s="187"/>
      <c r="RHQ27" s="187"/>
      <c r="RHR27" s="187"/>
      <c r="RHS27" s="187"/>
      <c r="RHT27" s="187"/>
      <c r="RHU27" s="187"/>
      <c r="RHV27" s="187"/>
      <c r="RHW27" s="187"/>
      <c r="RHX27" s="187"/>
      <c r="RHY27" s="187"/>
      <c r="RHZ27" s="187"/>
      <c r="RIA27" s="187"/>
      <c r="RIB27" s="187"/>
      <c r="RIC27" s="187"/>
      <c r="RID27" s="187"/>
      <c r="RIE27" s="187"/>
      <c r="RIF27" s="187"/>
      <c r="RIG27" s="187"/>
      <c r="RIH27" s="187"/>
      <c r="RII27" s="187"/>
      <c r="RIJ27" s="187"/>
      <c r="RIK27" s="187"/>
      <c r="RIL27" s="187"/>
      <c r="RIM27" s="187"/>
      <c r="RIN27" s="187"/>
      <c r="RIO27" s="187"/>
      <c r="RIP27" s="187"/>
      <c r="RIQ27" s="187"/>
      <c r="RIR27" s="187"/>
      <c r="RIS27" s="187"/>
      <c r="RIT27" s="187"/>
      <c r="RIU27" s="187"/>
      <c r="RIV27" s="187"/>
      <c r="RIW27" s="187"/>
      <c r="RIX27" s="187"/>
      <c r="RIY27" s="187"/>
      <c r="RIZ27" s="187"/>
      <c r="RJA27" s="187"/>
      <c r="RJB27" s="187"/>
      <c r="RJC27" s="187"/>
      <c r="RJD27" s="187"/>
      <c r="RJE27" s="187"/>
      <c r="RJF27" s="187"/>
      <c r="RJG27" s="187"/>
      <c r="RJH27" s="187"/>
      <c r="RJI27" s="187"/>
      <c r="RJJ27" s="187"/>
      <c r="RJK27" s="187"/>
      <c r="RJL27" s="187"/>
      <c r="RJM27" s="187"/>
      <c r="RJN27" s="187"/>
      <c r="RJO27" s="187"/>
      <c r="RJP27" s="187"/>
      <c r="RJQ27" s="187"/>
      <c r="RJR27" s="187"/>
      <c r="RJS27" s="187"/>
      <c r="RJT27" s="187"/>
      <c r="RJU27" s="187"/>
      <c r="RJV27" s="187"/>
      <c r="RJW27" s="187"/>
      <c r="RJX27" s="187"/>
      <c r="RJY27" s="187"/>
      <c r="RJZ27" s="187"/>
      <c r="RKA27" s="187"/>
      <c r="RKB27" s="187"/>
      <c r="RKC27" s="187"/>
      <c r="RKD27" s="187"/>
      <c r="RKE27" s="187"/>
      <c r="RKF27" s="187"/>
      <c r="RKG27" s="187"/>
      <c r="RKH27" s="187"/>
      <c r="RKI27" s="187"/>
      <c r="RKJ27" s="187"/>
      <c r="RKK27" s="187"/>
      <c r="RKL27" s="187"/>
      <c r="RKM27" s="187"/>
      <c r="RKN27" s="187"/>
      <c r="RKO27" s="187"/>
      <c r="RKP27" s="187"/>
      <c r="RKQ27" s="187"/>
      <c r="RKR27" s="187"/>
      <c r="RKS27" s="187"/>
      <c r="RKT27" s="187"/>
      <c r="RKU27" s="187"/>
      <c r="RKV27" s="187"/>
      <c r="RKW27" s="187"/>
      <c r="RKX27" s="187"/>
      <c r="RKY27" s="187"/>
      <c r="RKZ27" s="187"/>
      <c r="RLA27" s="187"/>
      <c r="RLB27" s="187"/>
      <c r="RLC27" s="187"/>
      <c r="RLD27" s="187"/>
      <c r="RLE27" s="187"/>
      <c r="RLF27" s="187"/>
      <c r="RLG27" s="187"/>
      <c r="RLH27" s="187"/>
      <c r="RLI27" s="187"/>
      <c r="RLJ27" s="187"/>
      <c r="RLK27" s="187"/>
      <c r="RLL27" s="187"/>
      <c r="RLM27" s="187"/>
      <c r="RLN27" s="187"/>
      <c r="RLO27" s="187"/>
      <c r="RLP27" s="187"/>
      <c r="RLQ27" s="187"/>
      <c r="RLR27" s="187"/>
      <c r="RLS27" s="187"/>
      <c r="RLT27" s="187"/>
      <c r="RLU27" s="187"/>
      <c r="RLV27" s="187"/>
      <c r="RLW27" s="187"/>
      <c r="RLX27" s="187"/>
      <c r="RLY27" s="187"/>
      <c r="RLZ27" s="187"/>
      <c r="RMA27" s="187"/>
      <c r="RMB27" s="187"/>
      <c r="RMC27" s="187"/>
      <c r="RMD27" s="187"/>
      <c r="RME27" s="187"/>
      <c r="RMF27" s="187"/>
      <c r="RMG27" s="187"/>
      <c r="RMH27" s="187"/>
      <c r="RMI27" s="187"/>
      <c r="RMJ27" s="187"/>
      <c r="RMK27" s="187"/>
      <c r="RML27" s="187"/>
      <c r="RMM27" s="187"/>
      <c r="RMN27" s="187"/>
      <c r="RMO27" s="187"/>
      <c r="RMP27" s="187"/>
      <c r="RMQ27" s="187"/>
      <c r="RMR27" s="187"/>
      <c r="RMS27" s="187"/>
      <c r="RMT27" s="187"/>
      <c r="RMU27" s="187"/>
      <c r="RMV27" s="187"/>
      <c r="RMW27" s="187"/>
      <c r="RMX27" s="187"/>
      <c r="RMY27" s="187"/>
      <c r="RMZ27" s="187"/>
      <c r="RNA27" s="187"/>
      <c r="RNB27" s="187"/>
      <c r="RNC27" s="187"/>
      <c r="RND27" s="187"/>
      <c r="RNE27" s="187"/>
      <c r="RNF27" s="187"/>
      <c r="RNG27" s="187"/>
      <c r="RNH27" s="187"/>
      <c r="RNI27" s="187"/>
      <c r="RNJ27" s="187"/>
      <c r="RNK27" s="187"/>
      <c r="RNL27" s="187"/>
      <c r="RNM27" s="187"/>
      <c r="RNN27" s="187"/>
      <c r="RNO27" s="187"/>
      <c r="RNP27" s="187"/>
      <c r="RNQ27" s="187"/>
      <c r="RNR27" s="187"/>
      <c r="RNS27" s="187"/>
      <c r="RNT27" s="187"/>
      <c r="RNU27" s="187"/>
      <c r="RNV27" s="187"/>
      <c r="RNW27" s="187"/>
      <c r="RNX27" s="187"/>
      <c r="RNY27" s="187"/>
      <c r="RNZ27" s="187"/>
      <c r="ROA27" s="187"/>
      <c r="ROB27" s="187"/>
      <c r="ROC27" s="187"/>
      <c r="ROD27" s="187"/>
      <c r="ROE27" s="187"/>
      <c r="ROF27" s="187"/>
      <c r="ROG27" s="187"/>
      <c r="ROH27" s="187"/>
      <c r="ROI27" s="187"/>
      <c r="ROJ27" s="187"/>
      <c r="ROK27" s="187"/>
      <c r="ROL27" s="187"/>
      <c r="ROM27" s="187"/>
      <c r="RON27" s="187"/>
      <c r="ROO27" s="187"/>
      <c r="ROP27" s="187"/>
      <c r="ROQ27" s="187"/>
      <c r="ROR27" s="187"/>
      <c r="ROS27" s="187"/>
      <c r="ROT27" s="187"/>
      <c r="ROU27" s="187"/>
      <c r="ROV27" s="187"/>
      <c r="ROW27" s="187"/>
      <c r="ROX27" s="187"/>
      <c r="ROY27" s="187"/>
      <c r="ROZ27" s="187"/>
      <c r="RPA27" s="187"/>
      <c r="RPB27" s="187"/>
      <c r="RPC27" s="187"/>
      <c r="RPD27" s="187"/>
      <c r="RPE27" s="187"/>
      <c r="RPF27" s="187"/>
      <c r="RPG27" s="187"/>
      <c r="RPH27" s="187"/>
      <c r="RPI27" s="187"/>
      <c r="RPJ27" s="187"/>
      <c r="RPK27" s="187"/>
      <c r="RPL27" s="187"/>
      <c r="RPM27" s="187"/>
      <c r="RPN27" s="187"/>
      <c r="RPO27" s="187"/>
      <c r="RPP27" s="187"/>
      <c r="RPQ27" s="187"/>
      <c r="RPR27" s="187"/>
      <c r="RPS27" s="187"/>
      <c r="RPT27" s="187"/>
      <c r="RPU27" s="187"/>
      <c r="RPV27" s="187"/>
      <c r="RPW27" s="187"/>
      <c r="RPX27" s="187"/>
      <c r="RPY27" s="187"/>
      <c r="RPZ27" s="187"/>
      <c r="RQA27" s="187"/>
      <c r="RQB27" s="187"/>
      <c r="RQC27" s="187"/>
      <c r="RQD27" s="187"/>
      <c r="RQE27" s="187"/>
      <c r="RQF27" s="187"/>
      <c r="RQG27" s="187"/>
      <c r="RQH27" s="187"/>
      <c r="RQI27" s="187"/>
      <c r="RQJ27" s="187"/>
      <c r="RQK27" s="187"/>
      <c r="RQL27" s="187"/>
      <c r="RQM27" s="187"/>
      <c r="RQN27" s="187"/>
      <c r="RQO27" s="187"/>
      <c r="RQP27" s="187"/>
      <c r="RQQ27" s="187"/>
      <c r="RQR27" s="187"/>
      <c r="RQS27" s="187"/>
      <c r="RQT27" s="187"/>
      <c r="RQU27" s="187"/>
      <c r="RQV27" s="187"/>
      <c r="RQW27" s="187"/>
      <c r="RQX27" s="187"/>
      <c r="RQY27" s="187"/>
      <c r="RQZ27" s="187"/>
      <c r="RRA27" s="187"/>
      <c r="RRB27" s="187"/>
      <c r="RRC27" s="187"/>
      <c r="RRD27" s="187"/>
      <c r="RRE27" s="187"/>
      <c r="RRF27" s="187"/>
      <c r="RRG27" s="187"/>
      <c r="RRH27" s="187"/>
      <c r="RRI27" s="187"/>
      <c r="RRJ27" s="187"/>
      <c r="RRK27" s="187"/>
      <c r="RRL27" s="187"/>
      <c r="RRM27" s="187"/>
      <c r="RRN27" s="187"/>
      <c r="RRO27" s="187"/>
      <c r="RRP27" s="187"/>
      <c r="RRQ27" s="187"/>
      <c r="RRR27" s="187"/>
      <c r="RRS27" s="187"/>
      <c r="RRT27" s="187"/>
      <c r="RRU27" s="187"/>
      <c r="RRV27" s="187"/>
      <c r="RRW27" s="187"/>
      <c r="RRX27" s="187"/>
      <c r="RRY27" s="187"/>
      <c r="RRZ27" s="187"/>
      <c r="RSA27" s="187"/>
      <c r="RSB27" s="187"/>
      <c r="RSC27" s="187"/>
      <c r="RSD27" s="187"/>
      <c r="RSE27" s="187"/>
      <c r="RSF27" s="187"/>
      <c r="RSG27" s="187"/>
      <c r="RSH27" s="187"/>
      <c r="RSI27" s="187"/>
      <c r="RSJ27" s="187"/>
      <c r="RSK27" s="187"/>
      <c r="RSL27" s="187"/>
      <c r="RSM27" s="187"/>
      <c r="RSN27" s="187"/>
      <c r="RSO27" s="187"/>
      <c r="RSP27" s="187"/>
      <c r="RSQ27" s="187"/>
      <c r="RSR27" s="187"/>
      <c r="RSS27" s="187"/>
      <c r="RST27" s="187"/>
      <c r="RSU27" s="187"/>
      <c r="RSV27" s="187"/>
      <c r="RSW27" s="187"/>
      <c r="RSX27" s="187"/>
      <c r="RSY27" s="187"/>
      <c r="RSZ27" s="187"/>
      <c r="RTA27" s="187"/>
      <c r="RTB27" s="187"/>
      <c r="RTC27" s="187"/>
      <c r="RTD27" s="187"/>
      <c r="RTE27" s="187"/>
      <c r="RTF27" s="187"/>
      <c r="RTG27" s="187"/>
      <c r="RTH27" s="187"/>
      <c r="RTI27" s="187"/>
      <c r="RTJ27" s="187"/>
      <c r="RTK27" s="187"/>
      <c r="RTL27" s="187"/>
      <c r="RTM27" s="187"/>
      <c r="RTN27" s="187"/>
      <c r="RTO27" s="187"/>
      <c r="RTP27" s="187"/>
      <c r="RTQ27" s="187"/>
      <c r="RTR27" s="187"/>
      <c r="RTS27" s="187"/>
      <c r="RTT27" s="187"/>
      <c r="RTU27" s="187"/>
      <c r="RTV27" s="187"/>
      <c r="RTW27" s="187"/>
      <c r="RTX27" s="187"/>
      <c r="RTY27" s="187"/>
      <c r="RTZ27" s="187"/>
      <c r="RUA27" s="187"/>
      <c r="RUB27" s="187"/>
      <c r="RUC27" s="187"/>
      <c r="RUD27" s="187"/>
      <c r="RUE27" s="187"/>
      <c r="RUF27" s="187"/>
      <c r="RUG27" s="187"/>
      <c r="RUH27" s="187"/>
      <c r="RUI27" s="187"/>
      <c r="RUJ27" s="187"/>
      <c r="RUK27" s="187"/>
      <c r="RUL27" s="187"/>
      <c r="RUM27" s="187"/>
      <c r="RUN27" s="187"/>
      <c r="RUO27" s="187"/>
      <c r="RUP27" s="187"/>
      <c r="RUQ27" s="187"/>
      <c r="RUR27" s="187"/>
      <c r="RUS27" s="187"/>
      <c r="RUT27" s="187"/>
      <c r="RUU27" s="187"/>
      <c r="RUV27" s="187"/>
      <c r="RUW27" s="187"/>
      <c r="RUX27" s="187"/>
      <c r="RUY27" s="187"/>
      <c r="RUZ27" s="187"/>
      <c r="RVA27" s="187"/>
      <c r="RVB27" s="187"/>
      <c r="RVC27" s="187"/>
      <c r="RVD27" s="187"/>
      <c r="RVE27" s="187"/>
      <c r="RVF27" s="187"/>
      <c r="RVG27" s="187"/>
      <c r="RVH27" s="187"/>
      <c r="RVI27" s="187"/>
      <c r="RVJ27" s="187"/>
      <c r="RVK27" s="187"/>
      <c r="RVL27" s="187"/>
      <c r="RVM27" s="187"/>
      <c r="RVN27" s="187"/>
      <c r="RVO27" s="187"/>
      <c r="RVP27" s="187"/>
      <c r="RVQ27" s="187"/>
      <c r="RVR27" s="187"/>
      <c r="RVS27" s="187"/>
      <c r="RVT27" s="187"/>
      <c r="RVU27" s="187"/>
      <c r="RVV27" s="187"/>
      <c r="RVW27" s="187"/>
      <c r="RVX27" s="187"/>
      <c r="RVY27" s="187"/>
      <c r="RVZ27" s="187"/>
      <c r="RWA27" s="187"/>
      <c r="RWB27" s="187"/>
      <c r="RWC27" s="187"/>
      <c r="RWD27" s="187"/>
      <c r="RWE27" s="187"/>
      <c r="RWF27" s="187"/>
      <c r="RWG27" s="187"/>
      <c r="RWH27" s="187"/>
      <c r="RWI27" s="187"/>
      <c r="RWJ27" s="187"/>
      <c r="RWK27" s="187"/>
      <c r="RWL27" s="187"/>
      <c r="RWM27" s="187"/>
      <c r="RWN27" s="187"/>
      <c r="RWO27" s="187"/>
      <c r="RWP27" s="187"/>
      <c r="RWQ27" s="187"/>
      <c r="RWR27" s="187"/>
      <c r="RWS27" s="187"/>
      <c r="RWT27" s="187"/>
      <c r="RWU27" s="187"/>
      <c r="RWV27" s="187"/>
      <c r="RWW27" s="187"/>
      <c r="RWX27" s="187"/>
      <c r="RWY27" s="187"/>
      <c r="RWZ27" s="187"/>
      <c r="RXA27" s="187"/>
      <c r="RXB27" s="187"/>
      <c r="RXC27" s="187"/>
      <c r="RXD27" s="187"/>
      <c r="RXE27" s="187"/>
      <c r="RXF27" s="187"/>
      <c r="RXG27" s="187"/>
      <c r="RXH27" s="187"/>
      <c r="RXI27" s="187"/>
      <c r="RXJ27" s="187"/>
      <c r="RXK27" s="187"/>
      <c r="RXL27" s="187"/>
      <c r="RXM27" s="187"/>
      <c r="RXN27" s="187"/>
      <c r="RXO27" s="187"/>
      <c r="RXP27" s="187"/>
      <c r="RXQ27" s="187"/>
      <c r="RXR27" s="187"/>
      <c r="RXS27" s="187"/>
      <c r="RXT27" s="187"/>
      <c r="RXU27" s="187"/>
      <c r="RXV27" s="187"/>
      <c r="RXW27" s="187"/>
      <c r="RXX27" s="187"/>
      <c r="RXY27" s="187"/>
      <c r="RXZ27" s="187"/>
      <c r="RYA27" s="187"/>
      <c r="RYB27" s="187"/>
      <c r="RYC27" s="187"/>
      <c r="RYD27" s="187"/>
      <c r="RYE27" s="187"/>
      <c r="RYF27" s="187"/>
      <c r="RYG27" s="187"/>
      <c r="RYH27" s="187"/>
      <c r="RYI27" s="187"/>
      <c r="RYJ27" s="187"/>
      <c r="RYK27" s="187"/>
      <c r="RYL27" s="187"/>
      <c r="RYM27" s="187"/>
      <c r="RYN27" s="187"/>
      <c r="RYO27" s="187"/>
      <c r="RYP27" s="187"/>
      <c r="RYQ27" s="187"/>
      <c r="RYR27" s="187"/>
      <c r="RYS27" s="187"/>
      <c r="RYT27" s="187"/>
      <c r="RYU27" s="187"/>
      <c r="RYV27" s="187"/>
      <c r="RYW27" s="187"/>
      <c r="RYX27" s="187"/>
      <c r="RYY27" s="187"/>
      <c r="RYZ27" s="187"/>
      <c r="RZA27" s="187"/>
      <c r="RZB27" s="187"/>
      <c r="RZC27" s="187"/>
      <c r="RZD27" s="187"/>
      <c r="RZE27" s="187"/>
      <c r="RZF27" s="187"/>
      <c r="RZG27" s="187"/>
      <c r="RZH27" s="187"/>
      <c r="RZI27" s="187"/>
      <c r="RZJ27" s="187"/>
      <c r="RZK27" s="187"/>
      <c r="RZL27" s="187"/>
      <c r="RZM27" s="187"/>
      <c r="RZN27" s="187"/>
      <c r="RZO27" s="187"/>
      <c r="RZP27" s="187"/>
      <c r="RZQ27" s="187"/>
      <c r="RZR27" s="187"/>
      <c r="RZS27" s="187"/>
      <c r="RZT27" s="187"/>
      <c r="RZU27" s="187"/>
      <c r="RZV27" s="187"/>
      <c r="RZW27" s="187"/>
      <c r="RZX27" s="187"/>
      <c r="RZY27" s="187"/>
      <c r="RZZ27" s="187"/>
      <c r="SAA27" s="187"/>
      <c r="SAB27" s="187"/>
      <c r="SAC27" s="187"/>
      <c r="SAD27" s="187"/>
      <c r="SAE27" s="187"/>
      <c r="SAF27" s="187"/>
      <c r="SAG27" s="187"/>
      <c r="SAH27" s="187"/>
      <c r="SAI27" s="187"/>
      <c r="SAJ27" s="187"/>
      <c r="SAK27" s="187"/>
      <c r="SAL27" s="187"/>
      <c r="SAM27" s="187"/>
      <c r="SAN27" s="187"/>
      <c r="SAO27" s="187"/>
      <c r="SAP27" s="187"/>
      <c r="SAQ27" s="187"/>
      <c r="SAR27" s="187"/>
      <c r="SAS27" s="187"/>
      <c r="SAT27" s="187"/>
      <c r="SAU27" s="187"/>
      <c r="SAV27" s="187"/>
      <c r="SAW27" s="187"/>
      <c r="SAX27" s="187"/>
      <c r="SAY27" s="187"/>
      <c r="SAZ27" s="187"/>
      <c r="SBA27" s="187"/>
      <c r="SBB27" s="187"/>
      <c r="SBC27" s="187"/>
      <c r="SBD27" s="187"/>
      <c r="SBE27" s="187"/>
      <c r="SBF27" s="187"/>
      <c r="SBG27" s="187"/>
      <c r="SBH27" s="187"/>
      <c r="SBI27" s="187"/>
      <c r="SBJ27" s="187"/>
      <c r="SBK27" s="187"/>
      <c r="SBL27" s="187"/>
      <c r="SBM27" s="187"/>
      <c r="SBN27" s="187"/>
      <c r="SBO27" s="187"/>
      <c r="SBP27" s="187"/>
      <c r="SBQ27" s="187"/>
      <c r="SBR27" s="187"/>
      <c r="SBS27" s="187"/>
      <c r="SBT27" s="187"/>
      <c r="SBU27" s="187"/>
      <c r="SBV27" s="187"/>
      <c r="SBW27" s="187"/>
      <c r="SBX27" s="187"/>
      <c r="SBY27" s="187"/>
      <c r="SBZ27" s="187"/>
      <c r="SCA27" s="187"/>
      <c r="SCB27" s="187"/>
      <c r="SCC27" s="187"/>
      <c r="SCD27" s="187"/>
      <c r="SCE27" s="187"/>
      <c r="SCF27" s="187"/>
      <c r="SCG27" s="187"/>
      <c r="SCH27" s="187"/>
      <c r="SCI27" s="187"/>
      <c r="SCJ27" s="187"/>
      <c r="SCK27" s="187"/>
      <c r="SCL27" s="187"/>
      <c r="SCM27" s="187"/>
      <c r="SCN27" s="187"/>
      <c r="SCO27" s="187"/>
      <c r="SCP27" s="187"/>
      <c r="SCQ27" s="187"/>
      <c r="SCR27" s="187"/>
      <c r="SCS27" s="187"/>
      <c r="SCT27" s="187"/>
      <c r="SCU27" s="187"/>
      <c r="SCV27" s="187"/>
      <c r="SCW27" s="187"/>
      <c r="SCX27" s="187"/>
      <c r="SCY27" s="187"/>
      <c r="SCZ27" s="187"/>
      <c r="SDA27" s="187"/>
      <c r="SDB27" s="187"/>
      <c r="SDC27" s="187"/>
      <c r="SDD27" s="187"/>
      <c r="SDE27" s="187"/>
      <c r="SDF27" s="187"/>
      <c r="SDG27" s="187"/>
      <c r="SDH27" s="187"/>
      <c r="SDI27" s="187"/>
      <c r="SDJ27" s="187"/>
      <c r="SDK27" s="187"/>
      <c r="SDL27" s="187"/>
      <c r="SDM27" s="187"/>
      <c r="SDN27" s="187"/>
      <c r="SDO27" s="187"/>
      <c r="SDP27" s="187"/>
      <c r="SDQ27" s="187"/>
      <c r="SDR27" s="187"/>
      <c r="SDS27" s="187"/>
      <c r="SDT27" s="187"/>
      <c r="SDU27" s="187"/>
      <c r="SDV27" s="187"/>
      <c r="SDW27" s="187"/>
      <c r="SDX27" s="187"/>
      <c r="SDY27" s="187"/>
      <c r="SDZ27" s="187"/>
      <c r="SEA27" s="187"/>
      <c r="SEB27" s="187"/>
      <c r="SEC27" s="187"/>
      <c r="SED27" s="187"/>
      <c r="SEE27" s="187"/>
      <c r="SEF27" s="187"/>
      <c r="SEG27" s="187"/>
      <c r="SEH27" s="187"/>
      <c r="SEI27" s="187"/>
      <c r="SEJ27" s="187"/>
      <c r="SEK27" s="187"/>
      <c r="SEL27" s="187"/>
      <c r="SEM27" s="187"/>
      <c r="SEN27" s="187"/>
      <c r="SEO27" s="187"/>
      <c r="SEP27" s="187"/>
      <c r="SEQ27" s="187"/>
      <c r="SER27" s="187"/>
      <c r="SES27" s="187"/>
      <c r="SET27" s="187"/>
      <c r="SEU27" s="187"/>
      <c r="SEV27" s="187"/>
      <c r="SEW27" s="187"/>
      <c r="SEX27" s="187"/>
      <c r="SEY27" s="187"/>
      <c r="SEZ27" s="187"/>
      <c r="SFA27" s="187"/>
      <c r="SFB27" s="187"/>
      <c r="SFC27" s="187"/>
      <c r="SFD27" s="187"/>
      <c r="SFE27" s="187"/>
      <c r="SFF27" s="187"/>
      <c r="SFG27" s="187"/>
      <c r="SFH27" s="187"/>
      <c r="SFI27" s="187"/>
      <c r="SFJ27" s="187"/>
      <c r="SFK27" s="187"/>
      <c r="SFL27" s="187"/>
      <c r="SFM27" s="187"/>
      <c r="SFN27" s="187"/>
      <c r="SFO27" s="187"/>
      <c r="SFP27" s="187"/>
      <c r="SFQ27" s="187"/>
      <c r="SFR27" s="187"/>
      <c r="SFS27" s="187"/>
      <c r="SFT27" s="187"/>
      <c r="SFU27" s="187"/>
      <c r="SFV27" s="187"/>
      <c r="SFW27" s="187"/>
      <c r="SFX27" s="187"/>
      <c r="SFY27" s="187"/>
      <c r="SFZ27" s="187"/>
      <c r="SGA27" s="187"/>
      <c r="SGB27" s="187"/>
      <c r="SGC27" s="187"/>
      <c r="SGD27" s="187"/>
      <c r="SGE27" s="187"/>
      <c r="SGF27" s="187"/>
      <c r="SGG27" s="187"/>
      <c r="SGH27" s="187"/>
      <c r="SGI27" s="187"/>
      <c r="SGJ27" s="187"/>
      <c r="SGK27" s="187"/>
      <c r="SGL27" s="187"/>
      <c r="SGM27" s="187"/>
      <c r="SGN27" s="187"/>
      <c r="SGO27" s="187"/>
      <c r="SGP27" s="187"/>
      <c r="SGQ27" s="187"/>
      <c r="SGR27" s="187"/>
      <c r="SGS27" s="187"/>
      <c r="SGT27" s="187"/>
      <c r="SGU27" s="187"/>
      <c r="SGV27" s="187"/>
      <c r="SGW27" s="187"/>
      <c r="SGX27" s="187"/>
      <c r="SGY27" s="187"/>
      <c r="SGZ27" s="187"/>
      <c r="SHA27" s="187"/>
      <c r="SHB27" s="187"/>
      <c r="SHC27" s="187"/>
      <c r="SHD27" s="187"/>
      <c r="SHE27" s="187"/>
      <c r="SHF27" s="187"/>
      <c r="SHG27" s="187"/>
      <c r="SHH27" s="187"/>
      <c r="SHI27" s="187"/>
      <c r="SHJ27" s="187"/>
      <c r="SHK27" s="187"/>
      <c r="SHL27" s="187"/>
      <c r="SHM27" s="187"/>
      <c r="SHN27" s="187"/>
      <c r="SHO27" s="187"/>
      <c r="SHP27" s="187"/>
      <c r="SHQ27" s="187"/>
      <c r="SHR27" s="187"/>
      <c r="SHS27" s="187"/>
      <c r="SHT27" s="187"/>
      <c r="SHU27" s="187"/>
      <c r="SHV27" s="187"/>
      <c r="SHW27" s="187"/>
      <c r="SHX27" s="187"/>
      <c r="SHY27" s="187"/>
      <c r="SHZ27" s="187"/>
      <c r="SIA27" s="187"/>
      <c r="SIB27" s="187"/>
      <c r="SIC27" s="187"/>
      <c r="SID27" s="187"/>
      <c r="SIE27" s="187"/>
      <c r="SIF27" s="187"/>
      <c r="SIG27" s="187"/>
      <c r="SIH27" s="187"/>
      <c r="SII27" s="187"/>
      <c r="SIJ27" s="187"/>
      <c r="SIK27" s="187"/>
      <c r="SIL27" s="187"/>
      <c r="SIM27" s="187"/>
      <c r="SIN27" s="187"/>
      <c r="SIO27" s="187"/>
      <c r="SIP27" s="187"/>
      <c r="SIQ27" s="187"/>
      <c r="SIR27" s="187"/>
      <c r="SIS27" s="187"/>
      <c r="SIT27" s="187"/>
      <c r="SIU27" s="187"/>
      <c r="SIV27" s="187"/>
      <c r="SIW27" s="187"/>
      <c r="SIX27" s="187"/>
      <c r="SIY27" s="187"/>
      <c r="SIZ27" s="187"/>
      <c r="SJA27" s="187"/>
      <c r="SJB27" s="187"/>
      <c r="SJC27" s="187"/>
      <c r="SJD27" s="187"/>
      <c r="SJE27" s="187"/>
      <c r="SJF27" s="187"/>
      <c r="SJG27" s="187"/>
      <c r="SJH27" s="187"/>
      <c r="SJI27" s="187"/>
      <c r="SJJ27" s="187"/>
      <c r="SJK27" s="187"/>
      <c r="SJL27" s="187"/>
      <c r="SJM27" s="187"/>
      <c r="SJN27" s="187"/>
      <c r="SJO27" s="187"/>
      <c r="SJP27" s="187"/>
      <c r="SJQ27" s="187"/>
      <c r="SJR27" s="187"/>
      <c r="SJS27" s="187"/>
      <c r="SJT27" s="187"/>
      <c r="SJU27" s="187"/>
      <c r="SJV27" s="187"/>
      <c r="SJW27" s="187"/>
      <c r="SJX27" s="187"/>
      <c r="SJY27" s="187"/>
      <c r="SJZ27" s="187"/>
      <c r="SKA27" s="187"/>
      <c r="SKB27" s="187"/>
      <c r="SKC27" s="187"/>
      <c r="SKD27" s="187"/>
      <c r="SKE27" s="187"/>
      <c r="SKF27" s="187"/>
      <c r="SKG27" s="187"/>
      <c r="SKH27" s="187"/>
      <c r="SKI27" s="187"/>
      <c r="SKJ27" s="187"/>
      <c r="SKK27" s="187"/>
      <c r="SKL27" s="187"/>
      <c r="SKM27" s="187"/>
      <c r="SKN27" s="187"/>
      <c r="SKO27" s="187"/>
      <c r="SKP27" s="187"/>
      <c r="SKQ27" s="187"/>
      <c r="SKR27" s="187"/>
      <c r="SKS27" s="187"/>
      <c r="SKT27" s="187"/>
      <c r="SKU27" s="187"/>
      <c r="SKV27" s="187"/>
      <c r="SKW27" s="187"/>
      <c r="SKX27" s="187"/>
      <c r="SKY27" s="187"/>
      <c r="SKZ27" s="187"/>
      <c r="SLA27" s="187"/>
      <c r="SLB27" s="187"/>
      <c r="SLC27" s="187"/>
      <c r="SLD27" s="187"/>
      <c r="SLE27" s="187"/>
      <c r="SLF27" s="187"/>
      <c r="SLG27" s="187"/>
      <c r="SLH27" s="187"/>
      <c r="SLI27" s="187"/>
      <c r="SLJ27" s="187"/>
      <c r="SLK27" s="187"/>
      <c r="SLL27" s="187"/>
      <c r="SLM27" s="187"/>
      <c r="SLN27" s="187"/>
      <c r="SLO27" s="187"/>
      <c r="SLP27" s="187"/>
      <c r="SLQ27" s="187"/>
      <c r="SLR27" s="187"/>
      <c r="SLS27" s="187"/>
      <c r="SLT27" s="187"/>
      <c r="SLU27" s="187"/>
      <c r="SLV27" s="187"/>
      <c r="SLW27" s="187"/>
      <c r="SLX27" s="187"/>
      <c r="SLY27" s="187"/>
      <c r="SLZ27" s="187"/>
      <c r="SMA27" s="187"/>
      <c r="SMB27" s="187"/>
      <c r="SMC27" s="187"/>
      <c r="SMD27" s="187"/>
      <c r="SME27" s="187"/>
      <c r="SMF27" s="187"/>
      <c r="SMG27" s="187"/>
      <c r="SMH27" s="187"/>
      <c r="SMI27" s="187"/>
      <c r="SMJ27" s="187"/>
      <c r="SMK27" s="187"/>
      <c r="SML27" s="187"/>
      <c r="SMM27" s="187"/>
      <c r="SMN27" s="187"/>
      <c r="SMO27" s="187"/>
      <c r="SMP27" s="187"/>
      <c r="SMQ27" s="187"/>
      <c r="SMR27" s="187"/>
      <c r="SMS27" s="187"/>
      <c r="SMT27" s="187"/>
      <c r="SMU27" s="187"/>
      <c r="SMV27" s="187"/>
      <c r="SMW27" s="187"/>
      <c r="SMX27" s="187"/>
      <c r="SMY27" s="187"/>
      <c r="SMZ27" s="187"/>
      <c r="SNA27" s="187"/>
      <c r="SNB27" s="187"/>
      <c r="SNC27" s="187"/>
      <c r="SND27" s="187"/>
      <c r="SNE27" s="187"/>
      <c r="SNF27" s="187"/>
      <c r="SNG27" s="187"/>
      <c r="SNH27" s="187"/>
      <c r="SNI27" s="187"/>
      <c r="SNJ27" s="187"/>
      <c r="SNK27" s="187"/>
      <c r="SNL27" s="187"/>
      <c r="SNM27" s="187"/>
      <c r="SNN27" s="187"/>
      <c r="SNO27" s="187"/>
      <c r="SNP27" s="187"/>
      <c r="SNQ27" s="187"/>
      <c r="SNR27" s="187"/>
      <c r="SNS27" s="187"/>
      <c r="SNT27" s="187"/>
      <c r="SNU27" s="187"/>
      <c r="SNV27" s="187"/>
      <c r="SNW27" s="187"/>
      <c r="SNX27" s="187"/>
      <c r="SNY27" s="187"/>
      <c r="SNZ27" s="187"/>
      <c r="SOA27" s="187"/>
      <c r="SOB27" s="187"/>
      <c r="SOC27" s="187"/>
      <c r="SOD27" s="187"/>
      <c r="SOE27" s="187"/>
      <c r="SOF27" s="187"/>
      <c r="SOG27" s="187"/>
      <c r="SOH27" s="187"/>
      <c r="SOI27" s="187"/>
      <c r="SOJ27" s="187"/>
      <c r="SOK27" s="187"/>
      <c r="SOL27" s="187"/>
      <c r="SOM27" s="187"/>
      <c r="SON27" s="187"/>
      <c r="SOO27" s="187"/>
      <c r="SOP27" s="187"/>
      <c r="SOQ27" s="187"/>
      <c r="SOR27" s="187"/>
      <c r="SOS27" s="187"/>
      <c r="SOT27" s="187"/>
      <c r="SOU27" s="187"/>
      <c r="SOV27" s="187"/>
      <c r="SOW27" s="187"/>
      <c r="SOX27" s="187"/>
      <c r="SOY27" s="187"/>
      <c r="SOZ27" s="187"/>
      <c r="SPA27" s="187"/>
      <c r="SPB27" s="187"/>
      <c r="SPC27" s="187"/>
      <c r="SPD27" s="187"/>
      <c r="SPE27" s="187"/>
      <c r="SPF27" s="187"/>
      <c r="SPG27" s="187"/>
      <c r="SPH27" s="187"/>
      <c r="SPI27" s="187"/>
      <c r="SPJ27" s="187"/>
      <c r="SPK27" s="187"/>
      <c r="SPL27" s="187"/>
      <c r="SPM27" s="187"/>
      <c r="SPN27" s="187"/>
      <c r="SPO27" s="187"/>
      <c r="SPP27" s="187"/>
      <c r="SPQ27" s="187"/>
      <c r="SPR27" s="187"/>
      <c r="SPS27" s="187"/>
      <c r="SPT27" s="187"/>
      <c r="SPU27" s="187"/>
      <c r="SPV27" s="187"/>
      <c r="SPW27" s="187"/>
      <c r="SPX27" s="187"/>
      <c r="SPY27" s="187"/>
      <c r="SPZ27" s="187"/>
      <c r="SQA27" s="187"/>
      <c r="SQB27" s="187"/>
      <c r="SQC27" s="187"/>
      <c r="SQD27" s="187"/>
      <c r="SQE27" s="187"/>
      <c r="SQF27" s="187"/>
      <c r="SQG27" s="187"/>
      <c r="SQH27" s="187"/>
      <c r="SQI27" s="187"/>
      <c r="SQJ27" s="187"/>
      <c r="SQK27" s="187"/>
      <c r="SQL27" s="187"/>
      <c r="SQM27" s="187"/>
      <c r="SQN27" s="187"/>
      <c r="SQO27" s="187"/>
      <c r="SQP27" s="187"/>
      <c r="SQQ27" s="187"/>
      <c r="SQR27" s="187"/>
      <c r="SQS27" s="187"/>
      <c r="SQT27" s="187"/>
      <c r="SQU27" s="187"/>
      <c r="SQV27" s="187"/>
      <c r="SQW27" s="187"/>
      <c r="SQX27" s="187"/>
      <c r="SQY27" s="187"/>
      <c r="SQZ27" s="187"/>
      <c r="SRA27" s="187"/>
      <c r="SRB27" s="187"/>
      <c r="SRC27" s="187"/>
      <c r="SRD27" s="187"/>
      <c r="SRE27" s="187"/>
      <c r="SRF27" s="187"/>
      <c r="SRG27" s="187"/>
      <c r="SRH27" s="187"/>
      <c r="SRI27" s="187"/>
      <c r="SRJ27" s="187"/>
      <c r="SRK27" s="187"/>
      <c r="SRL27" s="187"/>
      <c r="SRM27" s="187"/>
      <c r="SRN27" s="187"/>
      <c r="SRO27" s="187"/>
      <c r="SRP27" s="187"/>
      <c r="SRQ27" s="187"/>
      <c r="SRR27" s="187"/>
      <c r="SRS27" s="187"/>
      <c r="SRT27" s="187"/>
      <c r="SRU27" s="187"/>
      <c r="SRV27" s="187"/>
      <c r="SRW27" s="187"/>
      <c r="SRX27" s="187"/>
      <c r="SRY27" s="187"/>
      <c r="SRZ27" s="187"/>
      <c r="SSA27" s="187"/>
      <c r="SSB27" s="187"/>
      <c r="SSC27" s="187"/>
      <c r="SSD27" s="187"/>
      <c r="SSE27" s="187"/>
      <c r="SSF27" s="187"/>
      <c r="SSG27" s="187"/>
      <c r="SSH27" s="187"/>
      <c r="SSI27" s="187"/>
      <c r="SSJ27" s="187"/>
      <c r="SSK27" s="187"/>
      <c r="SSL27" s="187"/>
      <c r="SSM27" s="187"/>
      <c r="SSN27" s="187"/>
      <c r="SSO27" s="187"/>
      <c r="SSP27" s="187"/>
      <c r="SSQ27" s="187"/>
      <c r="SSR27" s="187"/>
      <c r="SSS27" s="187"/>
      <c r="SST27" s="187"/>
      <c r="SSU27" s="187"/>
      <c r="SSV27" s="187"/>
      <c r="SSW27" s="187"/>
      <c r="SSX27" s="187"/>
      <c r="SSY27" s="187"/>
      <c r="SSZ27" s="187"/>
      <c r="STA27" s="187"/>
      <c r="STB27" s="187"/>
      <c r="STC27" s="187"/>
      <c r="STD27" s="187"/>
      <c r="STE27" s="187"/>
      <c r="STF27" s="187"/>
      <c r="STG27" s="187"/>
      <c r="STH27" s="187"/>
      <c r="STI27" s="187"/>
      <c r="STJ27" s="187"/>
      <c r="STK27" s="187"/>
      <c r="STL27" s="187"/>
      <c r="STM27" s="187"/>
      <c r="STN27" s="187"/>
      <c r="STO27" s="187"/>
      <c r="STP27" s="187"/>
      <c r="STQ27" s="187"/>
      <c r="STR27" s="187"/>
      <c r="STS27" s="187"/>
      <c r="STT27" s="187"/>
      <c r="STU27" s="187"/>
      <c r="STV27" s="187"/>
      <c r="STW27" s="187"/>
      <c r="STX27" s="187"/>
      <c r="STY27" s="187"/>
      <c r="STZ27" s="187"/>
      <c r="SUA27" s="187"/>
      <c r="SUB27" s="187"/>
      <c r="SUC27" s="187"/>
      <c r="SUD27" s="187"/>
      <c r="SUE27" s="187"/>
      <c r="SUF27" s="187"/>
      <c r="SUG27" s="187"/>
      <c r="SUH27" s="187"/>
      <c r="SUI27" s="187"/>
      <c r="SUJ27" s="187"/>
      <c r="SUK27" s="187"/>
      <c r="SUL27" s="187"/>
      <c r="SUM27" s="187"/>
      <c r="SUN27" s="187"/>
      <c r="SUO27" s="187"/>
      <c r="SUP27" s="187"/>
      <c r="SUQ27" s="187"/>
      <c r="SUR27" s="187"/>
      <c r="SUS27" s="187"/>
      <c r="SUT27" s="187"/>
      <c r="SUU27" s="187"/>
      <c r="SUV27" s="187"/>
      <c r="SUW27" s="187"/>
      <c r="SUX27" s="187"/>
      <c r="SUY27" s="187"/>
      <c r="SUZ27" s="187"/>
      <c r="SVA27" s="187"/>
      <c r="SVB27" s="187"/>
      <c r="SVC27" s="187"/>
      <c r="SVD27" s="187"/>
      <c r="SVE27" s="187"/>
      <c r="SVF27" s="187"/>
      <c r="SVG27" s="187"/>
      <c r="SVH27" s="187"/>
      <c r="SVI27" s="187"/>
      <c r="SVJ27" s="187"/>
      <c r="SVK27" s="187"/>
      <c r="SVL27" s="187"/>
      <c r="SVM27" s="187"/>
      <c r="SVN27" s="187"/>
      <c r="SVO27" s="187"/>
      <c r="SVP27" s="187"/>
      <c r="SVQ27" s="187"/>
      <c r="SVR27" s="187"/>
      <c r="SVS27" s="187"/>
      <c r="SVT27" s="187"/>
      <c r="SVU27" s="187"/>
      <c r="SVV27" s="187"/>
      <c r="SVW27" s="187"/>
      <c r="SVX27" s="187"/>
      <c r="SVY27" s="187"/>
      <c r="SVZ27" s="187"/>
      <c r="SWA27" s="187"/>
      <c r="SWB27" s="187"/>
      <c r="SWC27" s="187"/>
      <c r="SWD27" s="187"/>
      <c r="SWE27" s="187"/>
      <c r="SWF27" s="187"/>
      <c r="SWG27" s="187"/>
      <c r="SWH27" s="187"/>
      <c r="SWI27" s="187"/>
      <c r="SWJ27" s="187"/>
      <c r="SWK27" s="187"/>
      <c r="SWL27" s="187"/>
      <c r="SWM27" s="187"/>
      <c r="SWN27" s="187"/>
      <c r="SWO27" s="187"/>
      <c r="SWP27" s="187"/>
      <c r="SWQ27" s="187"/>
      <c r="SWR27" s="187"/>
      <c r="SWS27" s="187"/>
      <c r="SWT27" s="187"/>
      <c r="SWU27" s="187"/>
      <c r="SWV27" s="187"/>
      <c r="SWW27" s="187"/>
      <c r="SWX27" s="187"/>
      <c r="SWY27" s="187"/>
      <c r="SWZ27" s="187"/>
      <c r="SXA27" s="187"/>
      <c r="SXB27" s="187"/>
      <c r="SXC27" s="187"/>
      <c r="SXD27" s="187"/>
      <c r="SXE27" s="187"/>
      <c r="SXF27" s="187"/>
      <c r="SXG27" s="187"/>
      <c r="SXH27" s="187"/>
      <c r="SXI27" s="187"/>
      <c r="SXJ27" s="187"/>
      <c r="SXK27" s="187"/>
      <c r="SXL27" s="187"/>
      <c r="SXM27" s="187"/>
      <c r="SXN27" s="187"/>
      <c r="SXO27" s="187"/>
      <c r="SXP27" s="187"/>
      <c r="SXQ27" s="187"/>
      <c r="SXR27" s="187"/>
      <c r="SXS27" s="187"/>
      <c r="SXT27" s="187"/>
      <c r="SXU27" s="187"/>
      <c r="SXV27" s="187"/>
      <c r="SXW27" s="187"/>
      <c r="SXX27" s="187"/>
      <c r="SXY27" s="187"/>
      <c r="SXZ27" s="187"/>
      <c r="SYA27" s="187"/>
      <c r="SYB27" s="187"/>
      <c r="SYC27" s="187"/>
      <c r="SYD27" s="187"/>
      <c r="SYE27" s="187"/>
      <c r="SYF27" s="187"/>
      <c r="SYG27" s="187"/>
      <c r="SYH27" s="187"/>
      <c r="SYI27" s="187"/>
      <c r="SYJ27" s="187"/>
      <c r="SYK27" s="187"/>
      <c r="SYL27" s="187"/>
      <c r="SYM27" s="187"/>
      <c r="SYN27" s="187"/>
      <c r="SYO27" s="187"/>
      <c r="SYP27" s="187"/>
      <c r="SYQ27" s="187"/>
      <c r="SYR27" s="187"/>
      <c r="SYS27" s="187"/>
      <c r="SYT27" s="187"/>
      <c r="SYU27" s="187"/>
      <c r="SYV27" s="187"/>
      <c r="SYW27" s="187"/>
      <c r="SYX27" s="187"/>
      <c r="SYY27" s="187"/>
      <c r="SYZ27" s="187"/>
      <c r="SZA27" s="187"/>
      <c r="SZB27" s="187"/>
      <c r="SZC27" s="187"/>
      <c r="SZD27" s="187"/>
      <c r="SZE27" s="187"/>
      <c r="SZF27" s="187"/>
      <c r="SZG27" s="187"/>
      <c r="SZH27" s="187"/>
      <c r="SZI27" s="187"/>
      <c r="SZJ27" s="187"/>
      <c r="SZK27" s="187"/>
      <c r="SZL27" s="187"/>
      <c r="SZM27" s="187"/>
      <c r="SZN27" s="187"/>
      <c r="SZO27" s="187"/>
      <c r="SZP27" s="187"/>
      <c r="SZQ27" s="187"/>
      <c r="SZR27" s="187"/>
      <c r="SZS27" s="187"/>
      <c r="SZT27" s="187"/>
      <c r="SZU27" s="187"/>
      <c r="SZV27" s="187"/>
      <c r="SZW27" s="187"/>
      <c r="SZX27" s="187"/>
      <c r="SZY27" s="187"/>
      <c r="SZZ27" s="187"/>
      <c r="TAA27" s="187"/>
      <c r="TAB27" s="187"/>
      <c r="TAC27" s="187"/>
      <c r="TAD27" s="187"/>
      <c r="TAE27" s="187"/>
      <c r="TAF27" s="187"/>
      <c r="TAG27" s="187"/>
      <c r="TAH27" s="187"/>
      <c r="TAI27" s="187"/>
      <c r="TAJ27" s="187"/>
      <c r="TAK27" s="187"/>
      <c r="TAL27" s="187"/>
      <c r="TAM27" s="187"/>
      <c r="TAN27" s="187"/>
      <c r="TAO27" s="187"/>
      <c r="TAP27" s="187"/>
      <c r="TAQ27" s="187"/>
      <c r="TAR27" s="187"/>
      <c r="TAS27" s="187"/>
      <c r="TAT27" s="187"/>
      <c r="TAU27" s="187"/>
      <c r="TAV27" s="187"/>
      <c r="TAW27" s="187"/>
      <c r="TAX27" s="187"/>
      <c r="TAY27" s="187"/>
      <c r="TAZ27" s="187"/>
      <c r="TBA27" s="187"/>
      <c r="TBB27" s="187"/>
      <c r="TBC27" s="187"/>
      <c r="TBD27" s="187"/>
      <c r="TBE27" s="187"/>
      <c r="TBF27" s="187"/>
      <c r="TBG27" s="187"/>
      <c r="TBH27" s="187"/>
      <c r="TBI27" s="187"/>
      <c r="TBJ27" s="187"/>
      <c r="TBK27" s="187"/>
      <c r="TBL27" s="187"/>
      <c r="TBM27" s="187"/>
      <c r="TBN27" s="187"/>
      <c r="TBO27" s="187"/>
      <c r="TBP27" s="187"/>
      <c r="TBQ27" s="187"/>
      <c r="TBR27" s="187"/>
      <c r="TBS27" s="187"/>
      <c r="TBT27" s="187"/>
      <c r="TBU27" s="187"/>
      <c r="TBV27" s="187"/>
      <c r="TBW27" s="187"/>
      <c r="TBX27" s="187"/>
      <c r="TBY27" s="187"/>
      <c r="TBZ27" s="187"/>
      <c r="TCA27" s="187"/>
      <c r="TCB27" s="187"/>
      <c r="TCC27" s="187"/>
      <c r="TCD27" s="187"/>
      <c r="TCE27" s="187"/>
      <c r="TCF27" s="187"/>
      <c r="TCG27" s="187"/>
      <c r="TCH27" s="187"/>
      <c r="TCI27" s="187"/>
      <c r="TCJ27" s="187"/>
      <c r="TCK27" s="187"/>
      <c r="TCL27" s="187"/>
      <c r="TCM27" s="187"/>
      <c r="TCN27" s="187"/>
      <c r="TCO27" s="187"/>
      <c r="TCP27" s="187"/>
      <c r="TCQ27" s="187"/>
      <c r="TCR27" s="187"/>
      <c r="TCS27" s="187"/>
      <c r="TCT27" s="187"/>
      <c r="TCU27" s="187"/>
      <c r="TCV27" s="187"/>
      <c r="TCW27" s="187"/>
      <c r="TCX27" s="187"/>
      <c r="TCY27" s="187"/>
      <c r="TCZ27" s="187"/>
      <c r="TDA27" s="187"/>
      <c r="TDB27" s="187"/>
      <c r="TDC27" s="187"/>
      <c r="TDD27" s="187"/>
      <c r="TDE27" s="187"/>
      <c r="TDF27" s="187"/>
      <c r="TDG27" s="187"/>
      <c r="TDH27" s="187"/>
      <c r="TDI27" s="187"/>
      <c r="TDJ27" s="187"/>
      <c r="TDK27" s="187"/>
      <c r="TDL27" s="187"/>
      <c r="TDM27" s="187"/>
      <c r="TDN27" s="187"/>
      <c r="TDO27" s="187"/>
      <c r="TDP27" s="187"/>
      <c r="TDQ27" s="187"/>
      <c r="TDR27" s="187"/>
      <c r="TDS27" s="187"/>
      <c r="TDT27" s="187"/>
      <c r="TDU27" s="187"/>
      <c r="TDV27" s="187"/>
      <c r="TDW27" s="187"/>
      <c r="TDX27" s="187"/>
      <c r="TDY27" s="187"/>
      <c r="TDZ27" s="187"/>
      <c r="TEA27" s="187"/>
      <c r="TEB27" s="187"/>
      <c r="TEC27" s="187"/>
      <c r="TED27" s="187"/>
      <c r="TEE27" s="187"/>
      <c r="TEF27" s="187"/>
      <c r="TEG27" s="187"/>
      <c r="TEH27" s="187"/>
      <c r="TEI27" s="187"/>
      <c r="TEJ27" s="187"/>
      <c r="TEK27" s="187"/>
      <c r="TEL27" s="187"/>
      <c r="TEM27" s="187"/>
      <c r="TEN27" s="187"/>
      <c r="TEO27" s="187"/>
      <c r="TEP27" s="187"/>
      <c r="TEQ27" s="187"/>
      <c r="TER27" s="187"/>
      <c r="TES27" s="187"/>
      <c r="TET27" s="187"/>
      <c r="TEU27" s="187"/>
      <c r="TEV27" s="187"/>
      <c r="TEW27" s="187"/>
      <c r="TEX27" s="187"/>
      <c r="TEY27" s="187"/>
      <c r="TEZ27" s="187"/>
      <c r="TFA27" s="187"/>
      <c r="TFB27" s="187"/>
      <c r="TFC27" s="187"/>
      <c r="TFD27" s="187"/>
      <c r="TFE27" s="187"/>
      <c r="TFF27" s="187"/>
      <c r="TFG27" s="187"/>
      <c r="TFH27" s="187"/>
      <c r="TFI27" s="187"/>
      <c r="TFJ27" s="187"/>
      <c r="TFK27" s="187"/>
      <c r="TFL27" s="187"/>
      <c r="TFM27" s="187"/>
      <c r="TFN27" s="187"/>
      <c r="TFO27" s="187"/>
      <c r="TFP27" s="187"/>
      <c r="TFQ27" s="187"/>
      <c r="TFR27" s="187"/>
      <c r="TFS27" s="187"/>
      <c r="TFT27" s="187"/>
      <c r="TFU27" s="187"/>
      <c r="TFV27" s="187"/>
      <c r="TFW27" s="187"/>
      <c r="TFX27" s="187"/>
      <c r="TFY27" s="187"/>
      <c r="TFZ27" s="187"/>
      <c r="TGA27" s="187"/>
      <c r="TGB27" s="187"/>
      <c r="TGC27" s="187"/>
      <c r="TGD27" s="187"/>
      <c r="TGE27" s="187"/>
      <c r="TGF27" s="187"/>
      <c r="TGG27" s="187"/>
      <c r="TGH27" s="187"/>
      <c r="TGI27" s="187"/>
      <c r="TGJ27" s="187"/>
      <c r="TGK27" s="187"/>
      <c r="TGL27" s="187"/>
      <c r="TGM27" s="187"/>
      <c r="TGN27" s="187"/>
      <c r="TGO27" s="187"/>
      <c r="TGP27" s="187"/>
      <c r="TGQ27" s="187"/>
      <c r="TGR27" s="187"/>
      <c r="TGS27" s="187"/>
      <c r="TGT27" s="187"/>
      <c r="TGU27" s="187"/>
      <c r="TGV27" s="187"/>
      <c r="TGW27" s="187"/>
      <c r="TGX27" s="187"/>
      <c r="TGY27" s="187"/>
      <c r="TGZ27" s="187"/>
      <c r="THA27" s="187"/>
      <c r="THB27" s="187"/>
      <c r="THC27" s="187"/>
      <c r="THD27" s="187"/>
      <c r="THE27" s="187"/>
      <c r="THF27" s="187"/>
      <c r="THG27" s="187"/>
      <c r="THH27" s="187"/>
      <c r="THI27" s="187"/>
      <c r="THJ27" s="187"/>
      <c r="THK27" s="187"/>
      <c r="THL27" s="187"/>
      <c r="THM27" s="187"/>
      <c r="THN27" s="187"/>
      <c r="THO27" s="187"/>
      <c r="THP27" s="187"/>
      <c r="THQ27" s="187"/>
      <c r="THR27" s="187"/>
      <c r="THS27" s="187"/>
      <c r="THT27" s="187"/>
      <c r="THU27" s="187"/>
      <c r="THV27" s="187"/>
      <c r="THW27" s="187"/>
      <c r="THX27" s="187"/>
      <c r="THY27" s="187"/>
      <c r="THZ27" s="187"/>
      <c r="TIA27" s="187"/>
      <c r="TIB27" s="187"/>
      <c r="TIC27" s="187"/>
      <c r="TID27" s="187"/>
      <c r="TIE27" s="187"/>
      <c r="TIF27" s="187"/>
      <c r="TIG27" s="187"/>
      <c r="TIH27" s="187"/>
      <c r="TII27" s="187"/>
      <c r="TIJ27" s="187"/>
      <c r="TIK27" s="187"/>
      <c r="TIL27" s="187"/>
      <c r="TIM27" s="187"/>
      <c r="TIN27" s="187"/>
      <c r="TIO27" s="187"/>
      <c r="TIP27" s="187"/>
      <c r="TIQ27" s="187"/>
      <c r="TIR27" s="187"/>
      <c r="TIS27" s="187"/>
      <c r="TIT27" s="187"/>
      <c r="TIU27" s="187"/>
      <c r="TIV27" s="187"/>
      <c r="TIW27" s="187"/>
      <c r="TIX27" s="187"/>
      <c r="TIY27" s="187"/>
      <c r="TIZ27" s="187"/>
      <c r="TJA27" s="187"/>
      <c r="TJB27" s="187"/>
      <c r="TJC27" s="187"/>
      <c r="TJD27" s="187"/>
      <c r="TJE27" s="187"/>
      <c r="TJF27" s="187"/>
      <c r="TJG27" s="187"/>
      <c r="TJH27" s="187"/>
      <c r="TJI27" s="187"/>
      <c r="TJJ27" s="187"/>
      <c r="TJK27" s="187"/>
      <c r="TJL27" s="187"/>
      <c r="TJM27" s="187"/>
      <c r="TJN27" s="187"/>
      <c r="TJO27" s="187"/>
      <c r="TJP27" s="187"/>
      <c r="TJQ27" s="187"/>
      <c r="TJR27" s="187"/>
      <c r="TJS27" s="187"/>
      <c r="TJT27" s="187"/>
      <c r="TJU27" s="187"/>
      <c r="TJV27" s="187"/>
      <c r="TJW27" s="187"/>
      <c r="TJX27" s="187"/>
      <c r="TJY27" s="187"/>
      <c r="TJZ27" s="187"/>
      <c r="TKA27" s="187"/>
      <c r="TKB27" s="187"/>
      <c r="TKC27" s="187"/>
      <c r="TKD27" s="187"/>
      <c r="TKE27" s="187"/>
      <c r="TKF27" s="187"/>
      <c r="TKG27" s="187"/>
      <c r="TKH27" s="187"/>
      <c r="TKI27" s="187"/>
      <c r="TKJ27" s="187"/>
      <c r="TKK27" s="187"/>
      <c r="TKL27" s="187"/>
      <c r="TKM27" s="187"/>
      <c r="TKN27" s="187"/>
      <c r="TKO27" s="187"/>
      <c r="TKP27" s="187"/>
      <c r="TKQ27" s="187"/>
      <c r="TKR27" s="187"/>
      <c r="TKS27" s="187"/>
      <c r="TKT27" s="187"/>
      <c r="TKU27" s="187"/>
      <c r="TKV27" s="187"/>
      <c r="TKW27" s="187"/>
      <c r="TKX27" s="187"/>
      <c r="TKY27" s="187"/>
      <c r="TKZ27" s="187"/>
      <c r="TLA27" s="187"/>
      <c r="TLB27" s="187"/>
      <c r="TLC27" s="187"/>
      <c r="TLD27" s="187"/>
      <c r="TLE27" s="187"/>
      <c r="TLF27" s="187"/>
      <c r="TLG27" s="187"/>
      <c r="TLH27" s="187"/>
      <c r="TLI27" s="187"/>
      <c r="TLJ27" s="187"/>
      <c r="TLK27" s="187"/>
      <c r="TLL27" s="187"/>
      <c r="TLM27" s="187"/>
      <c r="TLN27" s="187"/>
      <c r="TLO27" s="187"/>
      <c r="TLP27" s="187"/>
      <c r="TLQ27" s="187"/>
      <c r="TLR27" s="187"/>
      <c r="TLS27" s="187"/>
      <c r="TLT27" s="187"/>
      <c r="TLU27" s="187"/>
      <c r="TLV27" s="187"/>
      <c r="TLW27" s="187"/>
      <c r="TLX27" s="187"/>
      <c r="TLY27" s="187"/>
      <c r="TLZ27" s="187"/>
      <c r="TMA27" s="187"/>
      <c r="TMB27" s="187"/>
      <c r="TMC27" s="187"/>
      <c r="TMD27" s="187"/>
      <c r="TME27" s="187"/>
      <c r="TMF27" s="187"/>
      <c r="TMG27" s="187"/>
      <c r="TMH27" s="187"/>
      <c r="TMI27" s="187"/>
      <c r="TMJ27" s="187"/>
      <c r="TMK27" s="187"/>
      <c r="TML27" s="187"/>
      <c r="TMM27" s="187"/>
      <c r="TMN27" s="187"/>
      <c r="TMO27" s="187"/>
      <c r="TMP27" s="187"/>
      <c r="TMQ27" s="187"/>
      <c r="TMR27" s="187"/>
      <c r="TMS27" s="187"/>
      <c r="TMT27" s="187"/>
      <c r="TMU27" s="187"/>
      <c r="TMV27" s="187"/>
      <c r="TMW27" s="187"/>
      <c r="TMX27" s="187"/>
      <c r="TMY27" s="187"/>
      <c r="TMZ27" s="187"/>
      <c r="TNA27" s="187"/>
      <c r="TNB27" s="187"/>
      <c r="TNC27" s="187"/>
      <c r="TND27" s="187"/>
      <c r="TNE27" s="187"/>
      <c r="TNF27" s="187"/>
      <c r="TNG27" s="187"/>
      <c r="TNH27" s="187"/>
      <c r="TNI27" s="187"/>
      <c r="TNJ27" s="187"/>
      <c r="TNK27" s="187"/>
      <c r="TNL27" s="187"/>
      <c r="TNM27" s="187"/>
      <c r="TNN27" s="187"/>
      <c r="TNO27" s="187"/>
      <c r="TNP27" s="187"/>
      <c r="TNQ27" s="187"/>
      <c r="TNR27" s="187"/>
      <c r="TNS27" s="187"/>
      <c r="TNT27" s="187"/>
      <c r="TNU27" s="187"/>
      <c r="TNV27" s="187"/>
      <c r="TNW27" s="187"/>
      <c r="TNX27" s="187"/>
      <c r="TNY27" s="187"/>
      <c r="TNZ27" s="187"/>
      <c r="TOA27" s="187"/>
      <c r="TOB27" s="187"/>
      <c r="TOC27" s="187"/>
      <c r="TOD27" s="187"/>
      <c r="TOE27" s="187"/>
      <c r="TOF27" s="187"/>
      <c r="TOG27" s="187"/>
      <c r="TOH27" s="187"/>
      <c r="TOI27" s="187"/>
      <c r="TOJ27" s="187"/>
      <c r="TOK27" s="187"/>
      <c r="TOL27" s="187"/>
      <c r="TOM27" s="187"/>
      <c r="TON27" s="187"/>
      <c r="TOO27" s="187"/>
      <c r="TOP27" s="187"/>
      <c r="TOQ27" s="187"/>
      <c r="TOR27" s="187"/>
      <c r="TOS27" s="187"/>
      <c r="TOT27" s="187"/>
      <c r="TOU27" s="187"/>
      <c r="TOV27" s="187"/>
      <c r="TOW27" s="187"/>
      <c r="TOX27" s="187"/>
      <c r="TOY27" s="187"/>
      <c r="TOZ27" s="187"/>
      <c r="TPA27" s="187"/>
      <c r="TPB27" s="187"/>
      <c r="TPC27" s="187"/>
      <c r="TPD27" s="187"/>
      <c r="TPE27" s="187"/>
      <c r="TPF27" s="187"/>
      <c r="TPG27" s="187"/>
      <c r="TPH27" s="187"/>
      <c r="TPI27" s="187"/>
      <c r="TPJ27" s="187"/>
      <c r="TPK27" s="187"/>
      <c r="TPL27" s="187"/>
      <c r="TPM27" s="187"/>
      <c r="TPN27" s="187"/>
      <c r="TPO27" s="187"/>
      <c r="TPP27" s="187"/>
      <c r="TPQ27" s="187"/>
      <c r="TPR27" s="187"/>
      <c r="TPS27" s="187"/>
      <c r="TPT27" s="187"/>
      <c r="TPU27" s="187"/>
      <c r="TPV27" s="187"/>
      <c r="TPW27" s="187"/>
      <c r="TPX27" s="187"/>
      <c r="TPY27" s="187"/>
      <c r="TPZ27" s="187"/>
      <c r="TQA27" s="187"/>
      <c r="TQB27" s="187"/>
      <c r="TQC27" s="187"/>
      <c r="TQD27" s="187"/>
      <c r="TQE27" s="187"/>
      <c r="TQF27" s="187"/>
      <c r="TQG27" s="187"/>
      <c r="TQH27" s="187"/>
      <c r="TQI27" s="187"/>
      <c r="TQJ27" s="187"/>
      <c r="TQK27" s="187"/>
      <c r="TQL27" s="187"/>
      <c r="TQM27" s="187"/>
      <c r="TQN27" s="187"/>
      <c r="TQO27" s="187"/>
      <c r="TQP27" s="187"/>
      <c r="TQQ27" s="187"/>
      <c r="TQR27" s="187"/>
      <c r="TQS27" s="187"/>
      <c r="TQT27" s="187"/>
      <c r="TQU27" s="187"/>
      <c r="TQV27" s="187"/>
      <c r="TQW27" s="187"/>
      <c r="TQX27" s="187"/>
      <c r="TQY27" s="187"/>
      <c r="TQZ27" s="187"/>
      <c r="TRA27" s="187"/>
      <c r="TRB27" s="187"/>
      <c r="TRC27" s="187"/>
      <c r="TRD27" s="187"/>
      <c r="TRE27" s="187"/>
      <c r="TRF27" s="187"/>
      <c r="TRG27" s="187"/>
      <c r="TRH27" s="187"/>
      <c r="TRI27" s="187"/>
      <c r="TRJ27" s="187"/>
      <c r="TRK27" s="187"/>
      <c r="TRL27" s="187"/>
      <c r="TRM27" s="187"/>
      <c r="TRN27" s="187"/>
      <c r="TRO27" s="187"/>
      <c r="TRP27" s="187"/>
      <c r="TRQ27" s="187"/>
      <c r="TRR27" s="187"/>
      <c r="TRS27" s="187"/>
      <c r="TRT27" s="187"/>
      <c r="TRU27" s="187"/>
      <c r="TRV27" s="187"/>
      <c r="TRW27" s="187"/>
      <c r="TRX27" s="187"/>
      <c r="TRY27" s="187"/>
      <c r="TRZ27" s="187"/>
      <c r="TSA27" s="187"/>
      <c r="TSB27" s="187"/>
      <c r="TSC27" s="187"/>
      <c r="TSD27" s="187"/>
      <c r="TSE27" s="187"/>
      <c r="TSF27" s="187"/>
      <c r="TSG27" s="187"/>
      <c r="TSH27" s="187"/>
      <c r="TSI27" s="187"/>
      <c r="TSJ27" s="187"/>
      <c r="TSK27" s="187"/>
      <c r="TSL27" s="187"/>
      <c r="TSM27" s="187"/>
      <c r="TSN27" s="187"/>
      <c r="TSO27" s="187"/>
      <c r="TSP27" s="187"/>
      <c r="TSQ27" s="187"/>
      <c r="TSR27" s="187"/>
      <c r="TSS27" s="187"/>
      <c r="TST27" s="187"/>
      <c r="TSU27" s="187"/>
      <c r="TSV27" s="187"/>
      <c r="TSW27" s="187"/>
      <c r="TSX27" s="187"/>
      <c r="TSY27" s="187"/>
      <c r="TSZ27" s="187"/>
      <c r="TTA27" s="187"/>
      <c r="TTB27" s="187"/>
      <c r="TTC27" s="187"/>
      <c r="TTD27" s="187"/>
      <c r="TTE27" s="187"/>
      <c r="TTF27" s="187"/>
      <c r="TTG27" s="187"/>
      <c r="TTH27" s="187"/>
      <c r="TTI27" s="187"/>
      <c r="TTJ27" s="187"/>
      <c r="TTK27" s="187"/>
      <c r="TTL27" s="187"/>
      <c r="TTM27" s="187"/>
      <c r="TTN27" s="187"/>
      <c r="TTO27" s="187"/>
      <c r="TTP27" s="187"/>
      <c r="TTQ27" s="187"/>
      <c r="TTR27" s="187"/>
      <c r="TTS27" s="187"/>
      <c r="TTT27" s="187"/>
      <c r="TTU27" s="187"/>
      <c r="TTV27" s="187"/>
      <c r="TTW27" s="187"/>
      <c r="TTX27" s="187"/>
      <c r="TTY27" s="187"/>
      <c r="TTZ27" s="187"/>
      <c r="TUA27" s="187"/>
      <c r="TUB27" s="187"/>
      <c r="TUC27" s="187"/>
      <c r="TUD27" s="187"/>
      <c r="TUE27" s="187"/>
      <c r="TUF27" s="187"/>
      <c r="TUG27" s="187"/>
      <c r="TUH27" s="187"/>
      <c r="TUI27" s="187"/>
      <c r="TUJ27" s="187"/>
      <c r="TUK27" s="187"/>
      <c r="TUL27" s="187"/>
      <c r="TUM27" s="187"/>
      <c r="TUN27" s="187"/>
      <c r="TUO27" s="187"/>
      <c r="TUP27" s="187"/>
      <c r="TUQ27" s="187"/>
      <c r="TUR27" s="187"/>
      <c r="TUS27" s="187"/>
      <c r="TUT27" s="187"/>
      <c r="TUU27" s="187"/>
      <c r="TUV27" s="187"/>
      <c r="TUW27" s="187"/>
      <c r="TUX27" s="187"/>
      <c r="TUY27" s="187"/>
      <c r="TUZ27" s="187"/>
      <c r="TVA27" s="187"/>
      <c r="TVB27" s="187"/>
      <c r="TVC27" s="187"/>
      <c r="TVD27" s="187"/>
      <c r="TVE27" s="187"/>
      <c r="TVF27" s="187"/>
      <c r="TVG27" s="187"/>
      <c r="TVH27" s="187"/>
      <c r="TVI27" s="187"/>
      <c r="TVJ27" s="187"/>
      <c r="TVK27" s="187"/>
      <c r="TVL27" s="187"/>
      <c r="TVM27" s="187"/>
      <c r="TVN27" s="187"/>
      <c r="TVO27" s="187"/>
      <c r="TVP27" s="187"/>
      <c r="TVQ27" s="187"/>
      <c r="TVR27" s="187"/>
      <c r="TVS27" s="187"/>
      <c r="TVT27" s="187"/>
      <c r="TVU27" s="187"/>
      <c r="TVV27" s="187"/>
      <c r="TVW27" s="187"/>
      <c r="TVX27" s="187"/>
      <c r="TVY27" s="187"/>
      <c r="TVZ27" s="187"/>
      <c r="TWA27" s="187"/>
      <c r="TWB27" s="187"/>
      <c r="TWC27" s="187"/>
      <c r="TWD27" s="187"/>
      <c r="TWE27" s="187"/>
      <c r="TWF27" s="187"/>
      <c r="TWG27" s="187"/>
      <c r="TWH27" s="187"/>
      <c r="TWI27" s="187"/>
      <c r="TWJ27" s="187"/>
      <c r="TWK27" s="187"/>
      <c r="TWL27" s="187"/>
      <c r="TWM27" s="187"/>
      <c r="TWN27" s="187"/>
      <c r="TWO27" s="187"/>
      <c r="TWP27" s="187"/>
      <c r="TWQ27" s="187"/>
      <c r="TWR27" s="187"/>
      <c r="TWS27" s="187"/>
      <c r="TWT27" s="187"/>
      <c r="TWU27" s="187"/>
      <c r="TWV27" s="187"/>
      <c r="TWW27" s="187"/>
      <c r="TWX27" s="187"/>
      <c r="TWY27" s="187"/>
      <c r="TWZ27" s="187"/>
      <c r="TXA27" s="187"/>
      <c r="TXB27" s="187"/>
      <c r="TXC27" s="187"/>
      <c r="TXD27" s="187"/>
      <c r="TXE27" s="187"/>
      <c r="TXF27" s="187"/>
      <c r="TXG27" s="187"/>
      <c r="TXH27" s="187"/>
      <c r="TXI27" s="187"/>
      <c r="TXJ27" s="187"/>
      <c r="TXK27" s="187"/>
      <c r="TXL27" s="187"/>
      <c r="TXM27" s="187"/>
      <c r="TXN27" s="187"/>
      <c r="TXO27" s="187"/>
      <c r="TXP27" s="187"/>
      <c r="TXQ27" s="187"/>
      <c r="TXR27" s="187"/>
      <c r="TXS27" s="187"/>
      <c r="TXT27" s="187"/>
      <c r="TXU27" s="187"/>
      <c r="TXV27" s="187"/>
      <c r="TXW27" s="187"/>
      <c r="TXX27" s="187"/>
      <c r="TXY27" s="187"/>
      <c r="TXZ27" s="187"/>
      <c r="TYA27" s="187"/>
      <c r="TYB27" s="187"/>
      <c r="TYC27" s="187"/>
      <c r="TYD27" s="187"/>
      <c r="TYE27" s="187"/>
      <c r="TYF27" s="187"/>
      <c r="TYG27" s="187"/>
      <c r="TYH27" s="187"/>
      <c r="TYI27" s="187"/>
      <c r="TYJ27" s="187"/>
      <c r="TYK27" s="187"/>
      <c r="TYL27" s="187"/>
      <c r="TYM27" s="187"/>
      <c r="TYN27" s="187"/>
      <c r="TYO27" s="187"/>
      <c r="TYP27" s="187"/>
      <c r="TYQ27" s="187"/>
      <c r="TYR27" s="187"/>
      <c r="TYS27" s="187"/>
      <c r="TYT27" s="187"/>
      <c r="TYU27" s="187"/>
      <c r="TYV27" s="187"/>
      <c r="TYW27" s="187"/>
      <c r="TYX27" s="187"/>
      <c r="TYY27" s="187"/>
      <c r="TYZ27" s="187"/>
      <c r="TZA27" s="187"/>
      <c r="TZB27" s="187"/>
      <c r="TZC27" s="187"/>
      <c r="TZD27" s="187"/>
      <c r="TZE27" s="187"/>
      <c r="TZF27" s="187"/>
      <c r="TZG27" s="187"/>
      <c r="TZH27" s="187"/>
      <c r="TZI27" s="187"/>
      <c r="TZJ27" s="187"/>
      <c r="TZK27" s="187"/>
      <c r="TZL27" s="187"/>
      <c r="TZM27" s="187"/>
      <c r="TZN27" s="187"/>
      <c r="TZO27" s="187"/>
      <c r="TZP27" s="187"/>
      <c r="TZQ27" s="187"/>
      <c r="TZR27" s="187"/>
      <c r="TZS27" s="187"/>
      <c r="TZT27" s="187"/>
      <c r="TZU27" s="187"/>
      <c r="TZV27" s="187"/>
      <c r="TZW27" s="187"/>
      <c r="TZX27" s="187"/>
      <c r="TZY27" s="187"/>
      <c r="TZZ27" s="187"/>
      <c r="UAA27" s="187"/>
      <c r="UAB27" s="187"/>
      <c r="UAC27" s="187"/>
      <c r="UAD27" s="187"/>
      <c r="UAE27" s="187"/>
      <c r="UAF27" s="187"/>
      <c r="UAG27" s="187"/>
      <c r="UAH27" s="187"/>
      <c r="UAI27" s="187"/>
      <c r="UAJ27" s="187"/>
      <c r="UAK27" s="187"/>
      <c r="UAL27" s="187"/>
      <c r="UAM27" s="187"/>
      <c r="UAN27" s="187"/>
      <c r="UAO27" s="187"/>
      <c r="UAP27" s="187"/>
      <c r="UAQ27" s="187"/>
      <c r="UAR27" s="187"/>
      <c r="UAS27" s="187"/>
      <c r="UAT27" s="187"/>
      <c r="UAU27" s="187"/>
      <c r="UAV27" s="187"/>
      <c r="UAW27" s="187"/>
      <c r="UAX27" s="187"/>
      <c r="UAY27" s="187"/>
      <c r="UAZ27" s="187"/>
      <c r="UBA27" s="187"/>
      <c r="UBB27" s="187"/>
      <c r="UBC27" s="187"/>
      <c r="UBD27" s="187"/>
      <c r="UBE27" s="187"/>
      <c r="UBF27" s="187"/>
      <c r="UBG27" s="187"/>
      <c r="UBH27" s="187"/>
      <c r="UBI27" s="187"/>
      <c r="UBJ27" s="187"/>
      <c r="UBK27" s="187"/>
      <c r="UBL27" s="187"/>
      <c r="UBM27" s="187"/>
      <c r="UBN27" s="187"/>
      <c r="UBO27" s="187"/>
      <c r="UBP27" s="187"/>
      <c r="UBQ27" s="187"/>
      <c r="UBR27" s="187"/>
      <c r="UBS27" s="187"/>
      <c r="UBT27" s="187"/>
      <c r="UBU27" s="187"/>
      <c r="UBV27" s="187"/>
      <c r="UBW27" s="187"/>
      <c r="UBX27" s="187"/>
      <c r="UBY27" s="187"/>
      <c r="UBZ27" s="187"/>
      <c r="UCA27" s="187"/>
      <c r="UCB27" s="187"/>
      <c r="UCC27" s="187"/>
      <c r="UCD27" s="187"/>
      <c r="UCE27" s="187"/>
      <c r="UCF27" s="187"/>
      <c r="UCG27" s="187"/>
      <c r="UCH27" s="187"/>
      <c r="UCI27" s="187"/>
      <c r="UCJ27" s="187"/>
      <c r="UCK27" s="187"/>
      <c r="UCL27" s="187"/>
      <c r="UCM27" s="187"/>
      <c r="UCN27" s="187"/>
      <c r="UCO27" s="187"/>
      <c r="UCP27" s="187"/>
      <c r="UCQ27" s="187"/>
      <c r="UCR27" s="187"/>
      <c r="UCS27" s="187"/>
      <c r="UCT27" s="187"/>
      <c r="UCU27" s="187"/>
      <c r="UCV27" s="187"/>
      <c r="UCW27" s="187"/>
      <c r="UCX27" s="187"/>
      <c r="UCY27" s="187"/>
      <c r="UCZ27" s="187"/>
      <c r="UDA27" s="187"/>
      <c r="UDB27" s="187"/>
      <c r="UDC27" s="187"/>
      <c r="UDD27" s="187"/>
      <c r="UDE27" s="187"/>
      <c r="UDF27" s="187"/>
      <c r="UDG27" s="187"/>
      <c r="UDH27" s="187"/>
      <c r="UDI27" s="187"/>
      <c r="UDJ27" s="187"/>
      <c r="UDK27" s="187"/>
      <c r="UDL27" s="187"/>
      <c r="UDM27" s="187"/>
      <c r="UDN27" s="187"/>
      <c r="UDO27" s="187"/>
      <c r="UDP27" s="187"/>
      <c r="UDQ27" s="187"/>
      <c r="UDR27" s="187"/>
      <c r="UDS27" s="187"/>
      <c r="UDT27" s="187"/>
      <c r="UDU27" s="187"/>
      <c r="UDV27" s="187"/>
      <c r="UDW27" s="187"/>
      <c r="UDX27" s="187"/>
      <c r="UDY27" s="187"/>
      <c r="UDZ27" s="187"/>
      <c r="UEA27" s="187"/>
      <c r="UEB27" s="187"/>
      <c r="UEC27" s="187"/>
      <c r="UED27" s="187"/>
      <c r="UEE27" s="187"/>
      <c r="UEF27" s="187"/>
      <c r="UEG27" s="187"/>
      <c r="UEH27" s="187"/>
      <c r="UEI27" s="187"/>
      <c r="UEJ27" s="187"/>
      <c r="UEK27" s="187"/>
      <c r="UEL27" s="187"/>
      <c r="UEM27" s="187"/>
      <c r="UEN27" s="187"/>
      <c r="UEO27" s="187"/>
      <c r="UEP27" s="187"/>
      <c r="UEQ27" s="187"/>
      <c r="UER27" s="187"/>
      <c r="UES27" s="187"/>
      <c r="UET27" s="187"/>
      <c r="UEU27" s="187"/>
      <c r="UEV27" s="187"/>
      <c r="UEW27" s="187"/>
      <c r="UEX27" s="187"/>
      <c r="UEY27" s="187"/>
      <c r="UEZ27" s="187"/>
      <c r="UFA27" s="187"/>
      <c r="UFB27" s="187"/>
      <c r="UFC27" s="187"/>
      <c r="UFD27" s="187"/>
      <c r="UFE27" s="187"/>
      <c r="UFF27" s="187"/>
      <c r="UFG27" s="187"/>
      <c r="UFH27" s="187"/>
      <c r="UFI27" s="187"/>
      <c r="UFJ27" s="187"/>
      <c r="UFK27" s="187"/>
      <c r="UFL27" s="187"/>
      <c r="UFM27" s="187"/>
      <c r="UFN27" s="187"/>
      <c r="UFO27" s="187"/>
      <c r="UFP27" s="187"/>
      <c r="UFQ27" s="187"/>
      <c r="UFR27" s="187"/>
      <c r="UFS27" s="187"/>
      <c r="UFT27" s="187"/>
      <c r="UFU27" s="187"/>
      <c r="UFV27" s="187"/>
      <c r="UFW27" s="187"/>
      <c r="UFX27" s="187"/>
      <c r="UFY27" s="187"/>
      <c r="UFZ27" s="187"/>
      <c r="UGA27" s="187"/>
      <c r="UGB27" s="187"/>
      <c r="UGC27" s="187"/>
      <c r="UGD27" s="187"/>
      <c r="UGE27" s="187"/>
      <c r="UGF27" s="187"/>
      <c r="UGG27" s="187"/>
      <c r="UGH27" s="187"/>
      <c r="UGI27" s="187"/>
      <c r="UGJ27" s="187"/>
      <c r="UGK27" s="187"/>
      <c r="UGL27" s="187"/>
      <c r="UGM27" s="187"/>
      <c r="UGN27" s="187"/>
      <c r="UGO27" s="187"/>
      <c r="UGP27" s="187"/>
      <c r="UGQ27" s="187"/>
      <c r="UGR27" s="187"/>
      <c r="UGS27" s="187"/>
      <c r="UGT27" s="187"/>
      <c r="UGU27" s="187"/>
      <c r="UGV27" s="187"/>
      <c r="UGW27" s="187"/>
      <c r="UGX27" s="187"/>
      <c r="UGY27" s="187"/>
      <c r="UGZ27" s="187"/>
      <c r="UHA27" s="187"/>
      <c r="UHB27" s="187"/>
      <c r="UHC27" s="187"/>
      <c r="UHD27" s="187"/>
      <c r="UHE27" s="187"/>
      <c r="UHF27" s="187"/>
      <c r="UHG27" s="187"/>
      <c r="UHH27" s="187"/>
      <c r="UHI27" s="187"/>
      <c r="UHJ27" s="187"/>
      <c r="UHK27" s="187"/>
      <c r="UHL27" s="187"/>
      <c r="UHM27" s="187"/>
      <c r="UHN27" s="187"/>
      <c r="UHO27" s="187"/>
      <c r="UHP27" s="187"/>
      <c r="UHQ27" s="187"/>
      <c r="UHR27" s="187"/>
      <c r="UHS27" s="187"/>
      <c r="UHT27" s="187"/>
      <c r="UHU27" s="187"/>
      <c r="UHV27" s="187"/>
      <c r="UHW27" s="187"/>
      <c r="UHX27" s="187"/>
      <c r="UHY27" s="187"/>
      <c r="UHZ27" s="187"/>
      <c r="UIA27" s="187"/>
      <c r="UIB27" s="187"/>
      <c r="UIC27" s="187"/>
      <c r="UID27" s="187"/>
      <c r="UIE27" s="187"/>
      <c r="UIF27" s="187"/>
      <c r="UIG27" s="187"/>
      <c r="UIH27" s="187"/>
      <c r="UII27" s="187"/>
      <c r="UIJ27" s="187"/>
      <c r="UIK27" s="187"/>
      <c r="UIL27" s="187"/>
      <c r="UIM27" s="187"/>
      <c r="UIN27" s="187"/>
      <c r="UIO27" s="187"/>
      <c r="UIP27" s="187"/>
      <c r="UIQ27" s="187"/>
      <c r="UIR27" s="187"/>
      <c r="UIS27" s="187"/>
      <c r="UIT27" s="187"/>
      <c r="UIU27" s="187"/>
      <c r="UIV27" s="187"/>
      <c r="UIW27" s="187"/>
      <c r="UIX27" s="187"/>
      <c r="UIY27" s="187"/>
      <c r="UIZ27" s="187"/>
      <c r="UJA27" s="187"/>
      <c r="UJB27" s="187"/>
      <c r="UJC27" s="187"/>
      <c r="UJD27" s="187"/>
      <c r="UJE27" s="187"/>
      <c r="UJF27" s="187"/>
      <c r="UJG27" s="187"/>
      <c r="UJH27" s="187"/>
      <c r="UJI27" s="187"/>
      <c r="UJJ27" s="187"/>
      <c r="UJK27" s="187"/>
      <c r="UJL27" s="187"/>
      <c r="UJM27" s="187"/>
      <c r="UJN27" s="187"/>
      <c r="UJO27" s="187"/>
      <c r="UJP27" s="187"/>
      <c r="UJQ27" s="187"/>
      <c r="UJR27" s="187"/>
      <c r="UJS27" s="187"/>
      <c r="UJT27" s="187"/>
      <c r="UJU27" s="187"/>
      <c r="UJV27" s="187"/>
      <c r="UJW27" s="187"/>
      <c r="UJX27" s="187"/>
      <c r="UJY27" s="187"/>
      <c r="UJZ27" s="187"/>
      <c r="UKA27" s="187"/>
      <c r="UKB27" s="187"/>
      <c r="UKC27" s="187"/>
      <c r="UKD27" s="187"/>
      <c r="UKE27" s="187"/>
      <c r="UKF27" s="187"/>
      <c r="UKG27" s="187"/>
      <c r="UKH27" s="187"/>
      <c r="UKI27" s="187"/>
      <c r="UKJ27" s="187"/>
      <c r="UKK27" s="187"/>
      <c r="UKL27" s="187"/>
      <c r="UKM27" s="187"/>
      <c r="UKN27" s="187"/>
      <c r="UKO27" s="187"/>
      <c r="UKP27" s="187"/>
      <c r="UKQ27" s="187"/>
      <c r="UKR27" s="187"/>
      <c r="UKS27" s="187"/>
      <c r="UKT27" s="187"/>
      <c r="UKU27" s="187"/>
      <c r="UKV27" s="187"/>
      <c r="UKW27" s="187"/>
      <c r="UKX27" s="187"/>
      <c r="UKY27" s="187"/>
      <c r="UKZ27" s="187"/>
      <c r="ULA27" s="187"/>
      <c r="ULB27" s="187"/>
      <c r="ULC27" s="187"/>
      <c r="ULD27" s="187"/>
      <c r="ULE27" s="187"/>
      <c r="ULF27" s="187"/>
      <c r="ULG27" s="187"/>
      <c r="ULH27" s="187"/>
      <c r="ULI27" s="187"/>
      <c r="ULJ27" s="187"/>
      <c r="ULK27" s="187"/>
      <c r="ULL27" s="187"/>
      <c r="ULM27" s="187"/>
      <c r="ULN27" s="187"/>
      <c r="ULO27" s="187"/>
      <c r="ULP27" s="187"/>
      <c r="ULQ27" s="187"/>
      <c r="ULR27" s="187"/>
      <c r="ULS27" s="187"/>
      <c r="ULT27" s="187"/>
      <c r="ULU27" s="187"/>
      <c r="ULV27" s="187"/>
      <c r="ULW27" s="187"/>
      <c r="ULX27" s="187"/>
      <c r="ULY27" s="187"/>
      <c r="ULZ27" s="187"/>
      <c r="UMA27" s="187"/>
      <c r="UMB27" s="187"/>
      <c r="UMC27" s="187"/>
      <c r="UMD27" s="187"/>
      <c r="UME27" s="187"/>
      <c r="UMF27" s="187"/>
      <c r="UMG27" s="187"/>
      <c r="UMH27" s="187"/>
      <c r="UMI27" s="187"/>
      <c r="UMJ27" s="187"/>
      <c r="UMK27" s="187"/>
      <c r="UML27" s="187"/>
      <c r="UMM27" s="187"/>
      <c r="UMN27" s="187"/>
      <c r="UMO27" s="187"/>
      <c r="UMP27" s="187"/>
      <c r="UMQ27" s="187"/>
      <c r="UMR27" s="187"/>
      <c r="UMS27" s="187"/>
      <c r="UMT27" s="187"/>
      <c r="UMU27" s="187"/>
      <c r="UMV27" s="187"/>
      <c r="UMW27" s="187"/>
      <c r="UMX27" s="187"/>
      <c r="UMY27" s="187"/>
      <c r="UMZ27" s="187"/>
      <c r="UNA27" s="187"/>
      <c r="UNB27" s="187"/>
      <c r="UNC27" s="187"/>
      <c r="UND27" s="187"/>
      <c r="UNE27" s="187"/>
      <c r="UNF27" s="187"/>
      <c r="UNG27" s="187"/>
      <c r="UNH27" s="187"/>
      <c r="UNI27" s="187"/>
      <c r="UNJ27" s="187"/>
      <c r="UNK27" s="187"/>
      <c r="UNL27" s="187"/>
      <c r="UNM27" s="187"/>
      <c r="UNN27" s="187"/>
      <c r="UNO27" s="187"/>
      <c r="UNP27" s="187"/>
      <c r="UNQ27" s="187"/>
      <c r="UNR27" s="187"/>
      <c r="UNS27" s="187"/>
      <c r="UNT27" s="187"/>
      <c r="UNU27" s="187"/>
      <c r="UNV27" s="187"/>
      <c r="UNW27" s="187"/>
      <c r="UNX27" s="187"/>
      <c r="UNY27" s="187"/>
      <c r="UNZ27" s="187"/>
      <c r="UOA27" s="187"/>
      <c r="UOB27" s="187"/>
      <c r="UOC27" s="187"/>
      <c r="UOD27" s="187"/>
      <c r="UOE27" s="187"/>
      <c r="UOF27" s="187"/>
      <c r="UOG27" s="187"/>
      <c r="UOH27" s="187"/>
      <c r="UOI27" s="187"/>
      <c r="UOJ27" s="187"/>
      <c r="UOK27" s="187"/>
      <c r="UOL27" s="187"/>
      <c r="UOM27" s="187"/>
      <c r="UON27" s="187"/>
      <c r="UOO27" s="187"/>
      <c r="UOP27" s="187"/>
      <c r="UOQ27" s="187"/>
      <c r="UOR27" s="187"/>
      <c r="UOS27" s="187"/>
      <c r="UOT27" s="187"/>
      <c r="UOU27" s="187"/>
      <c r="UOV27" s="187"/>
      <c r="UOW27" s="187"/>
      <c r="UOX27" s="187"/>
      <c r="UOY27" s="187"/>
      <c r="UOZ27" s="187"/>
      <c r="UPA27" s="187"/>
      <c r="UPB27" s="187"/>
      <c r="UPC27" s="187"/>
      <c r="UPD27" s="187"/>
      <c r="UPE27" s="187"/>
      <c r="UPF27" s="187"/>
      <c r="UPG27" s="187"/>
      <c r="UPH27" s="187"/>
      <c r="UPI27" s="187"/>
      <c r="UPJ27" s="187"/>
      <c r="UPK27" s="187"/>
      <c r="UPL27" s="187"/>
      <c r="UPM27" s="187"/>
      <c r="UPN27" s="187"/>
      <c r="UPO27" s="187"/>
      <c r="UPP27" s="187"/>
      <c r="UPQ27" s="187"/>
      <c r="UPR27" s="187"/>
      <c r="UPS27" s="187"/>
      <c r="UPT27" s="187"/>
      <c r="UPU27" s="187"/>
      <c r="UPV27" s="187"/>
      <c r="UPW27" s="187"/>
      <c r="UPX27" s="187"/>
      <c r="UPY27" s="187"/>
      <c r="UPZ27" s="187"/>
      <c r="UQA27" s="187"/>
      <c r="UQB27" s="187"/>
      <c r="UQC27" s="187"/>
      <c r="UQD27" s="187"/>
      <c r="UQE27" s="187"/>
      <c r="UQF27" s="187"/>
      <c r="UQG27" s="187"/>
      <c r="UQH27" s="187"/>
      <c r="UQI27" s="187"/>
      <c r="UQJ27" s="187"/>
      <c r="UQK27" s="187"/>
      <c r="UQL27" s="187"/>
      <c r="UQM27" s="187"/>
      <c r="UQN27" s="187"/>
      <c r="UQO27" s="187"/>
      <c r="UQP27" s="187"/>
      <c r="UQQ27" s="187"/>
      <c r="UQR27" s="187"/>
      <c r="UQS27" s="187"/>
      <c r="UQT27" s="187"/>
      <c r="UQU27" s="187"/>
      <c r="UQV27" s="187"/>
      <c r="UQW27" s="187"/>
      <c r="UQX27" s="187"/>
      <c r="UQY27" s="187"/>
      <c r="UQZ27" s="187"/>
      <c r="URA27" s="187"/>
      <c r="URB27" s="187"/>
      <c r="URC27" s="187"/>
      <c r="URD27" s="187"/>
      <c r="URE27" s="187"/>
      <c r="URF27" s="187"/>
      <c r="URG27" s="187"/>
      <c r="URH27" s="187"/>
      <c r="URI27" s="187"/>
      <c r="URJ27" s="187"/>
      <c r="URK27" s="187"/>
      <c r="URL27" s="187"/>
      <c r="URM27" s="187"/>
      <c r="URN27" s="187"/>
      <c r="URO27" s="187"/>
      <c r="URP27" s="187"/>
      <c r="URQ27" s="187"/>
      <c r="URR27" s="187"/>
      <c r="URS27" s="187"/>
      <c r="URT27" s="187"/>
      <c r="URU27" s="187"/>
      <c r="URV27" s="187"/>
      <c r="URW27" s="187"/>
      <c r="URX27" s="187"/>
      <c r="URY27" s="187"/>
      <c r="URZ27" s="187"/>
      <c r="USA27" s="187"/>
      <c r="USB27" s="187"/>
      <c r="USC27" s="187"/>
      <c r="USD27" s="187"/>
      <c r="USE27" s="187"/>
      <c r="USF27" s="187"/>
      <c r="USG27" s="187"/>
      <c r="USH27" s="187"/>
      <c r="USI27" s="187"/>
      <c r="USJ27" s="187"/>
      <c r="USK27" s="187"/>
      <c r="USL27" s="187"/>
      <c r="USM27" s="187"/>
      <c r="USN27" s="187"/>
      <c r="USO27" s="187"/>
      <c r="USP27" s="187"/>
      <c r="USQ27" s="187"/>
      <c r="USR27" s="187"/>
      <c r="USS27" s="187"/>
      <c r="UST27" s="187"/>
      <c r="USU27" s="187"/>
      <c r="USV27" s="187"/>
      <c r="USW27" s="187"/>
      <c r="USX27" s="187"/>
      <c r="USY27" s="187"/>
      <c r="USZ27" s="187"/>
      <c r="UTA27" s="187"/>
      <c r="UTB27" s="187"/>
      <c r="UTC27" s="187"/>
      <c r="UTD27" s="187"/>
      <c r="UTE27" s="187"/>
      <c r="UTF27" s="187"/>
      <c r="UTG27" s="187"/>
      <c r="UTH27" s="187"/>
      <c r="UTI27" s="187"/>
      <c r="UTJ27" s="187"/>
      <c r="UTK27" s="187"/>
      <c r="UTL27" s="187"/>
      <c r="UTM27" s="187"/>
      <c r="UTN27" s="187"/>
      <c r="UTO27" s="187"/>
      <c r="UTP27" s="187"/>
      <c r="UTQ27" s="187"/>
      <c r="UTR27" s="187"/>
      <c r="UTS27" s="187"/>
      <c r="UTT27" s="187"/>
      <c r="UTU27" s="187"/>
      <c r="UTV27" s="187"/>
      <c r="UTW27" s="187"/>
      <c r="UTX27" s="187"/>
      <c r="UTY27" s="187"/>
      <c r="UTZ27" s="187"/>
      <c r="UUA27" s="187"/>
      <c r="UUB27" s="187"/>
      <c r="UUC27" s="187"/>
      <c r="UUD27" s="187"/>
      <c r="UUE27" s="187"/>
      <c r="UUF27" s="187"/>
      <c r="UUG27" s="187"/>
      <c r="UUH27" s="187"/>
      <c r="UUI27" s="187"/>
      <c r="UUJ27" s="187"/>
      <c r="UUK27" s="187"/>
      <c r="UUL27" s="187"/>
      <c r="UUM27" s="187"/>
      <c r="UUN27" s="187"/>
      <c r="UUO27" s="187"/>
      <c r="UUP27" s="187"/>
      <c r="UUQ27" s="187"/>
      <c r="UUR27" s="187"/>
      <c r="UUS27" s="187"/>
      <c r="UUT27" s="187"/>
      <c r="UUU27" s="187"/>
      <c r="UUV27" s="187"/>
      <c r="UUW27" s="187"/>
      <c r="UUX27" s="187"/>
      <c r="UUY27" s="187"/>
      <c r="UUZ27" s="187"/>
      <c r="UVA27" s="187"/>
      <c r="UVB27" s="187"/>
      <c r="UVC27" s="187"/>
      <c r="UVD27" s="187"/>
      <c r="UVE27" s="187"/>
      <c r="UVF27" s="187"/>
      <c r="UVG27" s="187"/>
      <c r="UVH27" s="187"/>
      <c r="UVI27" s="187"/>
      <c r="UVJ27" s="187"/>
      <c r="UVK27" s="187"/>
      <c r="UVL27" s="187"/>
      <c r="UVM27" s="187"/>
      <c r="UVN27" s="187"/>
      <c r="UVO27" s="187"/>
      <c r="UVP27" s="187"/>
      <c r="UVQ27" s="187"/>
      <c r="UVR27" s="187"/>
      <c r="UVS27" s="187"/>
      <c r="UVT27" s="187"/>
      <c r="UVU27" s="187"/>
      <c r="UVV27" s="187"/>
      <c r="UVW27" s="187"/>
      <c r="UVX27" s="187"/>
      <c r="UVY27" s="187"/>
      <c r="UVZ27" s="187"/>
      <c r="UWA27" s="187"/>
      <c r="UWB27" s="187"/>
      <c r="UWC27" s="187"/>
      <c r="UWD27" s="187"/>
      <c r="UWE27" s="187"/>
      <c r="UWF27" s="187"/>
      <c r="UWG27" s="187"/>
      <c r="UWH27" s="187"/>
      <c r="UWI27" s="187"/>
      <c r="UWJ27" s="187"/>
      <c r="UWK27" s="187"/>
      <c r="UWL27" s="187"/>
      <c r="UWM27" s="187"/>
      <c r="UWN27" s="187"/>
      <c r="UWO27" s="187"/>
      <c r="UWP27" s="187"/>
      <c r="UWQ27" s="187"/>
      <c r="UWR27" s="187"/>
      <c r="UWS27" s="187"/>
      <c r="UWT27" s="187"/>
      <c r="UWU27" s="187"/>
      <c r="UWV27" s="187"/>
      <c r="UWW27" s="187"/>
      <c r="UWX27" s="187"/>
      <c r="UWY27" s="187"/>
      <c r="UWZ27" s="187"/>
      <c r="UXA27" s="187"/>
      <c r="UXB27" s="187"/>
      <c r="UXC27" s="187"/>
      <c r="UXD27" s="187"/>
      <c r="UXE27" s="187"/>
      <c r="UXF27" s="187"/>
      <c r="UXG27" s="187"/>
      <c r="UXH27" s="187"/>
      <c r="UXI27" s="187"/>
      <c r="UXJ27" s="187"/>
      <c r="UXK27" s="187"/>
      <c r="UXL27" s="187"/>
      <c r="UXM27" s="187"/>
      <c r="UXN27" s="187"/>
      <c r="UXO27" s="187"/>
      <c r="UXP27" s="187"/>
      <c r="UXQ27" s="187"/>
      <c r="UXR27" s="187"/>
      <c r="UXS27" s="187"/>
      <c r="UXT27" s="187"/>
      <c r="UXU27" s="187"/>
      <c r="UXV27" s="187"/>
      <c r="UXW27" s="187"/>
      <c r="UXX27" s="187"/>
      <c r="UXY27" s="187"/>
      <c r="UXZ27" s="187"/>
      <c r="UYA27" s="187"/>
      <c r="UYB27" s="187"/>
      <c r="UYC27" s="187"/>
      <c r="UYD27" s="187"/>
      <c r="UYE27" s="187"/>
      <c r="UYF27" s="187"/>
      <c r="UYG27" s="187"/>
      <c r="UYH27" s="187"/>
      <c r="UYI27" s="187"/>
      <c r="UYJ27" s="187"/>
      <c r="UYK27" s="187"/>
      <c r="UYL27" s="187"/>
      <c r="UYM27" s="187"/>
      <c r="UYN27" s="187"/>
      <c r="UYO27" s="187"/>
      <c r="UYP27" s="187"/>
      <c r="UYQ27" s="187"/>
      <c r="UYR27" s="187"/>
      <c r="UYS27" s="187"/>
      <c r="UYT27" s="187"/>
      <c r="UYU27" s="187"/>
      <c r="UYV27" s="187"/>
      <c r="UYW27" s="187"/>
      <c r="UYX27" s="187"/>
      <c r="UYY27" s="187"/>
      <c r="UYZ27" s="187"/>
      <c r="UZA27" s="187"/>
      <c r="UZB27" s="187"/>
      <c r="UZC27" s="187"/>
      <c r="UZD27" s="187"/>
      <c r="UZE27" s="187"/>
      <c r="UZF27" s="187"/>
      <c r="UZG27" s="187"/>
      <c r="UZH27" s="187"/>
      <c r="UZI27" s="187"/>
      <c r="UZJ27" s="187"/>
      <c r="UZK27" s="187"/>
      <c r="UZL27" s="187"/>
      <c r="UZM27" s="187"/>
      <c r="UZN27" s="187"/>
      <c r="UZO27" s="187"/>
      <c r="UZP27" s="187"/>
      <c r="UZQ27" s="187"/>
      <c r="UZR27" s="187"/>
      <c r="UZS27" s="187"/>
      <c r="UZT27" s="187"/>
      <c r="UZU27" s="187"/>
      <c r="UZV27" s="187"/>
      <c r="UZW27" s="187"/>
      <c r="UZX27" s="187"/>
      <c r="UZY27" s="187"/>
      <c r="UZZ27" s="187"/>
      <c r="VAA27" s="187"/>
      <c r="VAB27" s="187"/>
      <c r="VAC27" s="187"/>
      <c r="VAD27" s="187"/>
      <c r="VAE27" s="187"/>
      <c r="VAF27" s="187"/>
      <c r="VAG27" s="187"/>
      <c r="VAH27" s="187"/>
      <c r="VAI27" s="187"/>
      <c r="VAJ27" s="187"/>
      <c r="VAK27" s="187"/>
      <c r="VAL27" s="187"/>
      <c r="VAM27" s="187"/>
      <c r="VAN27" s="187"/>
      <c r="VAO27" s="187"/>
      <c r="VAP27" s="187"/>
      <c r="VAQ27" s="187"/>
      <c r="VAR27" s="187"/>
      <c r="VAS27" s="187"/>
      <c r="VAT27" s="187"/>
      <c r="VAU27" s="187"/>
      <c r="VAV27" s="187"/>
      <c r="VAW27" s="187"/>
      <c r="VAX27" s="187"/>
      <c r="VAY27" s="187"/>
      <c r="VAZ27" s="187"/>
      <c r="VBA27" s="187"/>
      <c r="VBB27" s="187"/>
      <c r="VBC27" s="187"/>
      <c r="VBD27" s="187"/>
      <c r="VBE27" s="187"/>
      <c r="VBF27" s="187"/>
      <c r="VBG27" s="187"/>
      <c r="VBH27" s="187"/>
      <c r="VBI27" s="187"/>
      <c r="VBJ27" s="187"/>
      <c r="VBK27" s="187"/>
      <c r="VBL27" s="187"/>
      <c r="VBM27" s="187"/>
      <c r="VBN27" s="187"/>
      <c r="VBO27" s="187"/>
      <c r="VBP27" s="187"/>
      <c r="VBQ27" s="187"/>
      <c r="VBR27" s="187"/>
      <c r="VBS27" s="187"/>
      <c r="VBT27" s="187"/>
      <c r="VBU27" s="187"/>
      <c r="VBV27" s="187"/>
      <c r="VBW27" s="187"/>
      <c r="VBX27" s="187"/>
      <c r="VBY27" s="187"/>
      <c r="VBZ27" s="187"/>
      <c r="VCA27" s="187"/>
      <c r="VCB27" s="187"/>
      <c r="VCC27" s="187"/>
      <c r="VCD27" s="187"/>
      <c r="VCE27" s="187"/>
      <c r="VCF27" s="187"/>
      <c r="VCG27" s="187"/>
      <c r="VCH27" s="187"/>
      <c r="VCI27" s="187"/>
      <c r="VCJ27" s="187"/>
      <c r="VCK27" s="187"/>
      <c r="VCL27" s="187"/>
      <c r="VCM27" s="187"/>
      <c r="VCN27" s="187"/>
      <c r="VCO27" s="187"/>
      <c r="VCP27" s="187"/>
      <c r="VCQ27" s="187"/>
      <c r="VCR27" s="187"/>
      <c r="VCS27" s="187"/>
      <c r="VCT27" s="187"/>
      <c r="VCU27" s="187"/>
      <c r="VCV27" s="187"/>
      <c r="VCW27" s="187"/>
      <c r="VCX27" s="187"/>
      <c r="VCY27" s="187"/>
      <c r="VCZ27" s="187"/>
      <c r="VDA27" s="187"/>
      <c r="VDB27" s="187"/>
      <c r="VDC27" s="187"/>
      <c r="VDD27" s="187"/>
      <c r="VDE27" s="187"/>
      <c r="VDF27" s="187"/>
      <c r="VDG27" s="187"/>
      <c r="VDH27" s="187"/>
      <c r="VDI27" s="187"/>
      <c r="VDJ27" s="187"/>
      <c r="VDK27" s="187"/>
      <c r="VDL27" s="187"/>
      <c r="VDM27" s="187"/>
      <c r="VDN27" s="187"/>
      <c r="VDO27" s="187"/>
      <c r="VDP27" s="187"/>
      <c r="VDQ27" s="187"/>
      <c r="VDR27" s="187"/>
      <c r="VDS27" s="187"/>
      <c r="VDT27" s="187"/>
      <c r="VDU27" s="187"/>
      <c r="VDV27" s="187"/>
      <c r="VDW27" s="187"/>
      <c r="VDX27" s="187"/>
      <c r="VDY27" s="187"/>
      <c r="VDZ27" s="187"/>
      <c r="VEA27" s="187"/>
      <c r="VEB27" s="187"/>
      <c r="VEC27" s="187"/>
      <c r="VED27" s="187"/>
      <c r="VEE27" s="187"/>
      <c r="VEF27" s="187"/>
      <c r="VEG27" s="187"/>
      <c r="VEH27" s="187"/>
      <c r="VEI27" s="187"/>
      <c r="VEJ27" s="187"/>
      <c r="VEK27" s="187"/>
      <c r="VEL27" s="187"/>
      <c r="VEM27" s="187"/>
      <c r="VEN27" s="187"/>
      <c r="VEO27" s="187"/>
      <c r="VEP27" s="187"/>
      <c r="VEQ27" s="187"/>
      <c r="VER27" s="187"/>
      <c r="VES27" s="187"/>
      <c r="VET27" s="187"/>
      <c r="VEU27" s="187"/>
      <c r="VEV27" s="187"/>
      <c r="VEW27" s="187"/>
      <c r="VEX27" s="187"/>
      <c r="VEY27" s="187"/>
      <c r="VEZ27" s="187"/>
      <c r="VFA27" s="187"/>
      <c r="VFB27" s="187"/>
      <c r="VFC27" s="187"/>
      <c r="VFD27" s="187"/>
      <c r="VFE27" s="187"/>
      <c r="VFF27" s="187"/>
      <c r="VFG27" s="187"/>
      <c r="VFH27" s="187"/>
      <c r="VFI27" s="187"/>
      <c r="VFJ27" s="187"/>
      <c r="VFK27" s="187"/>
      <c r="VFL27" s="187"/>
      <c r="VFM27" s="187"/>
      <c r="VFN27" s="187"/>
      <c r="VFO27" s="187"/>
      <c r="VFP27" s="187"/>
      <c r="VFQ27" s="187"/>
      <c r="VFR27" s="187"/>
      <c r="VFS27" s="187"/>
      <c r="VFT27" s="187"/>
      <c r="VFU27" s="187"/>
      <c r="VFV27" s="187"/>
      <c r="VFW27" s="187"/>
      <c r="VFX27" s="187"/>
      <c r="VFY27" s="187"/>
      <c r="VFZ27" s="187"/>
      <c r="VGA27" s="187"/>
      <c r="VGB27" s="187"/>
      <c r="VGC27" s="187"/>
      <c r="VGD27" s="187"/>
      <c r="VGE27" s="187"/>
      <c r="VGF27" s="187"/>
      <c r="VGG27" s="187"/>
      <c r="VGH27" s="187"/>
      <c r="VGI27" s="187"/>
      <c r="VGJ27" s="187"/>
      <c r="VGK27" s="187"/>
      <c r="VGL27" s="187"/>
      <c r="VGM27" s="187"/>
      <c r="VGN27" s="187"/>
      <c r="VGO27" s="187"/>
      <c r="VGP27" s="187"/>
      <c r="VGQ27" s="187"/>
      <c r="VGR27" s="187"/>
      <c r="VGS27" s="187"/>
      <c r="VGT27" s="187"/>
      <c r="VGU27" s="187"/>
      <c r="VGV27" s="187"/>
      <c r="VGW27" s="187"/>
      <c r="VGX27" s="187"/>
      <c r="VGY27" s="187"/>
      <c r="VGZ27" s="187"/>
      <c r="VHA27" s="187"/>
      <c r="VHB27" s="187"/>
      <c r="VHC27" s="187"/>
      <c r="VHD27" s="187"/>
      <c r="VHE27" s="187"/>
      <c r="VHF27" s="187"/>
      <c r="VHG27" s="187"/>
      <c r="VHH27" s="187"/>
      <c r="VHI27" s="187"/>
      <c r="VHJ27" s="187"/>
      <c r="VHK27" s="187"/>
      <c r="VHL27" s="187"/>
      <c r="VHM27" s="187"/>
      <c r="VHN27" s="187"/>
      <c r="VHO27" s="187"/>
      <c r="VHP27" s="187"/>
      <c r="VHQ27" s="187"/>
      <c r="VHR27" s="187"/>
      <c r="VHS27" s="187"/>
      <c r="VHT27" s="187"/>
      <c r="VHU27" s="187"/>
      <c r="VHV27" s="187"/>
      <c r="VHW27" s="187"/>
      <c r="VHX27" s="187"/>
      <c r="VHY27" s="187"/>
      <c r="VHZ27" s="187"/>
      <c r="VIA27" s="187"/>
      <c r="VIB27" s="187"/>
      <c r="VIC27" s="187"/>
      <c r="VID27" s="187"/>
      <c r="VIE27" s="187"/>
      <c r="VIF27" s="187"/>
      <c r="VIG27" s="187"/>
      <c r="VIH27" s="187"/>
      <c r="VII27" s="187"/>
      <c r="VIJ27" s="187"/>
      <c r="VIK27" s="187"/>
      <c r="VIL27" s="187"/>
      <c r="VIM27" s="187"/>
      <c r="VIN27" s="187"/>
      <c r="VIO27" s="187"/>
      <c r="VIP27" s="187"/>
      <c r="VIQ27" s="187"/>
      <c r="VIR27" s="187"/>
      <c r="VIS27" s="187"/>
      <c r="VIT27" s="187"/>
      <c r="VIU27" s="187"/>
      <c r="VIV27" s="187"/>
      <c r="VIW27" s="187"/>
      <c r="VIX27" s="187"/>
      <c r="VIY27" s="187"/>
      <c r="VIZ27" s="187"/>
      <c r="VJA27" s="187"/>
      <c r="VJB27" s="187"/>
      <c r="VJC27" s="187"/>
      <c r="VJD27" s="187"/>
      <c r="VJE27" s="187"/>
      <c r="VJF27" s="187"/>
      <c r="VJG27" s="187"/>
      <c r="VJH27" s="187"/>
      <c r="VJI27" s="187"/>
      <c r="VJJ27" s="187"/>
      <c r="VJK27" s="187"/>
      <c r="VJL27" s="187"/>
      <c r="VJM27" s="187"/>
      <c r="VJN27" s="187"/>
      <c r="VJO27" s="187"/>
      <c r="VJP27" s="187"/>
      <c r="VJQ27" s="187"/>
      <c r="VJR27" s="187"/>
      <c r="VJS27" s="187"/>
      <c r="VJT27" s="187"/>
      <c r="VJU27" s="187"/>
      <c r="VJV27" s="187"/>
      <c r="VJW27" s="187"/>
      <c r="VJX27" s="187"/>
      <c r="VJY27" s="187"/>
      <c r="VJZ27" s="187"/>
      <c r="VKA27" s="187"/>
      <c r="VKB27" s="187"/>
      <c r="VKC27" s="187"/>
      <c r="VKD27" s="187"/>
      <c r="VKE27" s="187"/>
      <c r="VKF27" s="187"/>
      <c r="VKG27" s="187"/>
      <c r="VKH27" s="187"/>
      <c r="VKI27" s="187"/>
      <c r="VKJ27" s="187"/>
      <c r="VKK27" s="187"/>
      <c r="VKL27" s="187"/>
      <c r="VKM27" s="187"/>
      <c r="VKN27" s="187"/>
      <c r="VKO27" s="187"/>
      <c r="VKP27" s="187"/>
      <c r="VKQ27" s="187"/>
      <c r="VKR27" s="187"/>
      <c r="VKS27" s="187"/>
      <c r="VKT27" s="187"/>
      <c r="VKU27" s="187"/>
      <c r="VKV27" s="187"/>
      <c r="VKW27" s="187"/>
      <c r="VKX27" s="187"/>
      <c r="VKY27" s="187"/>
      <c r="VKZ27" s="187"/>
      <c r="VLA27" s="187"/>
      <c r="VLB27" s="187"/>
      <c r="VLC27" s="187"/>
      <c r="VLD27" s="187"/>
      <c r="VLE27" s="187"/>
      <c r="VLF27" s="187"/>
      <c r="VLG27" s="187"/>
      <c r="VLH27" s="187"/>
      <c r="VLI27" s="187"/>
      <c r="VLJ27" s="187"/>
      <c r="VLK27" s="187"/>
      <c r="VLL27" s="187"/>
      <c r="VLM27" s="187"/>
      <c r="VLN27" s="187"/>
      <c r="VLO27" s="187"/>
      <c r="VLP27" s="187"/>
      <c r="VLQ27" s="187"/>
      <c r="VLR27" s="187"/>
      <c r="VLS27" s="187"/>
      <c r="VLT27" s="187"/>
      <c r="VLU27" s="187"/>
      <c r="VLV27" s="187"/>
      <c r="VLW27" s="187"/>
      <c r="VLX27" s="187"/>
      <c r="VLY27" s="187"/>
      <c r="VLZ27" s="187"/>
      <c r="VMA27" s="187"/>
      <c r="VMB27" s="187"/>
      <c r="VMC27" s="187"/>
      <c r="VMD27" s="187"/>
      <c r="VME27" s="187"/>
      <c r="VMF27" s="187"/>
      <c r="VMG27" s="187"/>
      <c r="VMH27" s="187"/>
      <c r="VMI27" s="187"/>
      <c r="VMJ27" s="187"/>
      <c r="VMK27" s="187"/>
      <c r="VML27" s="187"/>
      <c r="VMM27" s="187"/>
      <c r="VMN27" s="187"/>
      <c r="VMO27" s="187"/>
      <c r="VMP27" s="187"/>
      <c r="VMQ27" s="187"/>
      <c r="VMR27" s="187"/>
      <c r="VMS27" s="187"/>
      <c r="VMT27" s="187"/>
      <c r="VMU27" s="187"/>
      <c r="VMV27" s="187"/>
      <c r="VMW27" s="187"/>
      <c r="VMX27" s="187"/>
      <c r="VMY27" s="187"/>
      <c r="VMZ27" s="187"/>
      <c r="VNA27" s="187"/>
      <c r="VNB27" s="187"/>
      <c r="VNC27" s="187"/>
      <c r="VND27" s="187"/>
      <c r="VNE27" s="187"/>
      <c r="VNF27" s="187"/>
      <c r="VNG27" s="187"/>
      <c r="VNH27" s="187"/>
      <c r="VNI27" s="187"/>
      <c r="VNJ27" s="187"/>
      <c r="VNK27" s="187"/>
      <c r="VNL27" s="187"/>
      <c r="VNM27" s="187"/>
      <c r="VNN27" s="187"/>
      <c r="VNO27" s="187"/>
      <c r="VNP27" s="187"/>
      <c r="VNQ27" s="187"/>
      <c r="VNR27" s="187"/>
      <c r="VNS27" s="187"/>
      <c r="VNT27" s="187"/>
      <c r="VNU27" s="187"/>
      <c r="VNV27" s="187"/>
      <c r="VNW27" s="187"/>
      <c r="VNX27" s="187"/>
      <c r="VNY27" s="187"/>
      <c r="VNZ27" s="187"/>
      <c r="VOA27" s="187"/>
      <c r="VOB27" s="187"/>
      <c r="VOC27" s="187"/>
      <c r="VOD27" s="187"/>
      <c r="VOE27" s="187"/>
      <c r="VOF27" s="187"/>
      <c r="VOG27" s="187"/>
      <c r="VOH27" s="187"/>
      <c r="VOI27" s="187"/>
      <c r="VOJ27" s="187"/>
      <c r="VOK27" s="187"/>
      <c r="VOL27" s="187"/>
      <c r="VOM27" s="187"/>
      <c r="VON27" s="187"/>
      <c r="VOO27" s="187"/>
      <c r="VOP27" s="187"/>
      <c r="VOQ27" s="187"/>
      <c r="VOR27" s="187"/>
      <c r="VOS27" s="187"/>
      <c r="VOT27" s="187"/>
      <c r="VOU27" s="187"/>
      <c r="VOV27" s="187"/>
      <c r="VOW27" s="187"/>
      <c r="VOX27" s="187"/>
      <c r="VOY27" s="187"/>
      <c r="VOZ27" s="187"/>
      <c r="VPA27" s="187"/>
      <c r="VPB27" s="187"/>
      <c r="VPC27" s="187"/>
      <c r="VPD27" s="187"/>
      <c r="VPE27" s="187"/>
      <c r="VPF27" s="187"/>
      <c r="VPG27" s="187"/>
      <c r="VPH27" s="187"/>
      <c r="VPI27" s="187"/>
      <c r="VPJ27" s="187"/>
      <c r="VPK27" s="187"/>
      <c r="VPL27" s="187"/>
      <c r="VPM27" s="187"/>
      <c r="VPN27" s="187"/>
      <c r="VPO27" s="187"/>
      <c r="VPP27" s="187"/>
      <c r="VPQ27" s="187"/>
      <c r="VPR27" s="187"/>
      <c r="VPS27" s="187"/>
      <c r="VPT27" s="187"/>
      <c r="VPU27" s="187"/>
      <c r="VPV27" s="187"/>
      <c r="VPW27" s="187"/>
      <c r="VPX27" s="187"/>
      <c r="VPY27" s="187"/>
      <c r="VPZ27" s="187"/>
      <c r="VQA27" s="187"/>
      <c r="VQB27" s="187"/>
      <c r="VQC27" s="187"/>
      <c r="VQD27" s="187"/>
      <c r="VQE27" s="187"/>
      <c r="VQF27" s="187"/>
      <c r="VQG27" s="187"/>
      <c r="VQH27" s="187"/>
      <c r="VQI27" s="187"/>
      <c r="VQJ27" s="187"/>
      <c r="VQK27" s="187"/>
      <c r="VQL27" s="187"/>
      <c r="VQM27" s="187"/>
      <c r="VQN27" s="187"/>
      <c r="VQO27" s="187"/>
      <c r="VQP27" s="187"/>
      <c r="VQQ27" s="187"/>
      <c r="VQR27" s="187"/>
      <c r="VQS27" s="187"/>
      <c r="VQT27" s="187"/>
      <c r="VQU27" s="187"/>
      <c r="VQV27" s="187"/>
      <c r="VQW27" s="187"/>
      <c r="VQX27" s="187"/>
      <c r="VQY27" s="187"/>
      <c r="VQZ27" s="187"/>
      <c r="VRA27" s="187"/>
      <c r="VRB27" s="187"/>
      <c r="VRC27" s="187"/>
      <c r="VRD27" s="187"/>
      <c r="VRE27" s="187"/>
      <c r="VRF27" s="187"/>
      <c r="VRG27" s="187"/>
      <c r="VRH27" s="187"/>
      <c r="VRI27" s="187"/>
      <c r="VRJ27" s="187"/>
      <c r="VRK27" s="187"/>
      <c r="VRL27" s="187"/>
      <c r="VRM27" s="187"/>
      <c r="VRN27" s="187"/>
      <c r="VRO27" s="187"/>
      <c r="VRP27" s="187"/>
      <c r="VRQ27" s="187"/>
      <c r="VRR27" s="187"/>
      <c r="VRS27" s="187"/>
      <c r="VRT27" s="187"/>
      <c r="VRU27" s="187"/>
      <c r="VRV27" s="187"/>
      <c r="VRW27" s="187"/>
      <c r="VRX27" s="187"/>
      <c r="VRY27" s="187"/>
      <c r="VRZ27" s="187"/>
      <c r="VSA27" s="187"/>
      <c r="VSB27" s="187"/>
      <c r="VSC27" s="187"/>
      <c r="VSD27" s="187"/>
      <c r="VSE27" s="187"/>
      <c r="VSF27" s="187"/>
      <c r="VSG27" s="187"/>
      <c r="VSH27" s="187"/>
      <c r="VSI27" s="187"/>
      <c r="VSJ27" s="187"/>
      <c r="VSK27" s="187"/>
      <c r="VSL27" s="187"/>
      <c r="VSM27" s="187"/>
      <c r="VSN27" s="187"/>
      <c r="VSO27" s="187"/>
      <c r="VSP27" s="187"/>
      <c r="VSQ27" s="187"/>
      <c r="VSR27" s="187"/>
      <c r="VSS27" s="187"/>
      <c r="VST27" s="187"/>
      <c r="VSU27" s="187"/>
      <c r="VSV27" s="187"/>
      <c r="VSW27" s="187"/>
      <c r="VSX27" s="187"/>
      <c r="VSY27" s="187"/>
      <c r="VSZ27" s="187"/>
      <c r="VTA27" s="187"/>
      <c r="VTB27" s="187"/>
      <c r="VTC27" s="187"/>
      <c r="VTD27" s="187"/>
      <c r="VTE27" s="187"/>
      <c r="VTF27" s="187"/>
      <c r="VTG27" s="187"/>
      <c r="VTH27" s="187"/>
      <c r="VTI27" s="187"/>
      <c r="VTJ27" s="187"/>
      <c r="VTK27" s="187"/>
      <c r="VTL27" s="187"/>
      <c r="VTM27" s="187"/>
      <c r="VTN27" s="187"/>
      <c r="VTO27" s="187"/>
      <c r="VTP27" s="187"/>
      <c r="VTQ27" s="187"/>
      <c r="VTR27" s="187"/>
      <c r="VTS27" s="187"/>
      <c r="VTT27" s="187"/>
      <c r="VTU27" s="187"/>
      <c r="VTV27" s="187"/>
      <c r="VTW27" s="187"/>
      <c r="VTX27" s="187"/>
      <c r="VTY27" s="187"/>
      <c r="VTZ27" s="187"/>
      <c r="VUA27" s="187"/>
      <c r="VUB27" s="187"/>
      <c r="VUC27" s="187"/>
      <c r="VUD27" s="187"/>
      <c r="VUE27" s="187"/>
      <c r="VUF27" s="187"/>
      <c r="VUG27" s="187"/>
      <c r="VUH27" s="187"/>
      <c r="VUI27" s="187"/>
      <c r="VUJ27" s="187"/>
      <c r="VUK27" s="187"/>
      <c r="VUL27" s="187"/>
      <c r="VUM27" s="187"/>
      <c r="VUN27" s="187"/>
      <c r="VUO27" s="187"/>
      <c r="VUP27" s="187"/>
      <c r="VUQ27" s="187"/>
      <c r="VUR27" s="187"/>
      <c r="VUS27" s="187"/>
      <c r="VUT27" s="187"/>
      <c r="VUU27" s="187"/>
      <c r="VUV27" s="187"/>
      <c r="VUW27" s="187"/>
      <c r="VUX27" s="187"/>
      <c r="VUY27" s="187"/>
      <c r="VUZ27" s="187"/>
      <c r="VVA27" s="187"/>
      <c r="VVB27" s="187"/>
      <c r="VVC27" s="187"/>
      <c r="VVD27" s="187"/>
      <c r="VVE27" s="187"/>
      <c r="VVF27" s="187"/>
      <c r="VVG27" s="187"/>
      <c r="VVH27" s="187"/>
      <c r="VVI27" s="187"/>
      <c r="VVJ27" s="187"/>
      <c r="VVK27" s="187"/>
      <c r="VVL27" s="187"/>
      <c r="VVM27" s="187"/>
      <c r="VVN27" s="187"/>
      <c r="VVO27" s="187"/>
      <c r="VVP27" s="187"/>
      <c r="VVQ27" s="187"/>
      <c r="VVR27" s="187"/>
      <c r="VVS27" s="187"/>
      <c r="VVT27" s="187"/>
      <c r="VVU27" s="187"/>
      <c r="VVV27" s="187"/>
      <c r="VVW27" s="187"/>
      <c r="VVX27" s="187"/>
      <c r="VVY27" s="187"/>
      <c r="VVZ27" s="187"/>
      <c r="VWA27" s="187"/>
      <c r="VWB27" s="187"/>
      <c r="VWC27" s="187"/>
      <c r="VWD27" s="187"/>
      <c r="VWE27" s="187"/>
      <c r="VWF27" s="187"/>
      <c r="VWG27" s="187"/>
      <c r="VWH27" s="187"/>
      <c r="VWI27" s="187"/>
      <c r="VWJ27" s="187"/>
      <c r="VWK27" s="187"/>
      <c r="VWL27" s="187"/>
      <c r="VWM27" s="187"/>
      <c r="VWN27" s="187"/>
      <c r="VWO27" s="187"/>
      <c r="VWP27" s="187"/>
      <c r="VWQ27" s="187"/>
      <c r="VWR27" s="187"/>
      <c r="VWS27" s="187"/>
      <c r="VWT27" s="187"/>
      <c r="VWU27" s="187"/>
      <c r="VWV27" s="187"/>
      <c r="VWW27" s="187"/>
      <c r="VWX27" s="187"/>
      <c r="VWY27" s="187"/>
      <c r="VWZ27" s="187"/>
      <c r="VXA27" s="187"/>
      <c r="VXB27" s="187"/>
      <c r="VXC27" s="187"/>
      <c r="VXD27" s="187"/>
      <c r="VXE27" s="187"/>
      <c r="VXF27" s="187"/>
      <c r="VXG27" s="187"/>
      <c r="VXH27" s="187"/>
      <c r="VXI27" s="187"/>
      <c r="VXJ27" s="187"/>
      <c r="VXK27" s="187"/>
      <c r="VXL27" s="187"/>
      <c r="VXM27" s="187"/>
      <c r="VXN27" s="187"/>
      <c r="VXO27" s="187"/>
      <c r="VXP27" s="187"/>
      <c r="VXQ27" s="187"/>
      <c r="VXR27" s="187"/>
      <c r="VXS27" s="187"/>
      <c r="VXT27" s="187"/>
      <c r="VXU27" s="187"/>
      <c r="VXV27" s="187"/>
      <c r="VXW27" s="187"/>
      <c r="VXX27" s="187"/>
      <c r="VXY27" s="187"/>
      <c r="VXZ27" s="187"/>
      <c r="VYA27" s="187"/>
      <c r="VYB27" s="187"/>
      <c r="VYC27" s="187"/>
      <c r="VYD27" s="187"/>
      <c r="VYE27" s="187"/>
      <c r="VYF27" s="187"/>
      <c r="VYG27" s="187"/>
      <c r="VYH27" s="187"/>
      <c r="VYI27" s="187"/>
      <c r="VYJ27" s="187"/>
      <c r="VYK27" s="187"/>
      <c r="VYL27" s="187"/>
      <c r="VYM27" s="187"/>
      <c r="VYN27" s="187"/>
      <c r="VYO27" s="187"/>
      <c r="VYP27" s="187"/>
      <c r="VYQ27" s="187"/>
      <c r="VYR27" s="187"/>
      <c r="VYS27" s="187"/>
      <c r="VYT27" s="187"/>
      <c r="VYU27" s="187"/>
      <c r="VYV27" s="187"/>
      <c r="VYW27" s="187"/>
      <c r="VYX27" s="187"/>
      <c r="VYY27" s="187"/>
      <c r="VYZ27" s="187"/>
      <c r="VZA27" s="187"/>
      <c r="VZB27" s="187"/>
      <c r="VZC27" s="187"/>
      <c r="VZD27" s="187"/>
      <c r="VZE27" s="187"/>
      <c r="VZF27" s="187"/>
      <c r="VZG27" s="187"/>
      <c r="VZH27" s="187"/>
      <c r="VZI27" s="187"/>
      <c r="VZJ27" s="187"/>
      <c r="VZK27" s="187"/>
      <c r="VZL27" s="187"/>
      <c r="VZM27" s="187"/>
      <c r="VZN27" s="187"/>
      <c r="VZO27" s="187"/>
      <c r="VZP27" s="187"/>
      <c r="VZQ27" s="187"/>
      <c r="VZR27" s="187"/>
      <c r="VZS27" s="187"/>
      <c r="VZT27" s="187"/>
      <c r="VZU27" s="187"/>
      <c r="VZV27" s="187"/>
      <c r="VZW27" s="187"/>
      <c r="VZX27" s="187"/>
      <c r="VZY27" s="187"/>
      <c r="VZZ27" s="187"/>
      <c r="WAA27" s="187"/>
      <c r="WAB27" s="187"/>
      <c r="WAC27" s="187"/>
      <c r="WAD27" s="187"/>
      <c r="WAE27" s="187"/>
      <c r="WAF27" s="187"/>
      <c r="WAG27" s="187"/>
      <c r="WAH27" s="187"/>
      <c r="WAI27" s="187"/>
      <c r="WAJ27" s="187"/>
      <c r="WAK27" s="187"/>
      <c r="WAL27" s="187"/>
      <c r="WAM27" s="187"/>
      <c r="WAN27" s="187"/>
      <c r="WAO27" s="187"/>
      <c r="WAP27" s="187"/>
      <c r="WAQ27" s="187"/>
      <c r="WAR27" s="187"/>
      <c r="WAS27" s="187"/>
      <c r="WAT27" s="187"/>
      <c r="WAU27" s="187"/>
      <c r="WAV27" s="187"/>
      <c r="WAW27" s="187"/>
      <c r="WAX27" s="187"/>
      <c r="WAY27" s="187"/>
      <c r="WAZ27" s="187"/>
      <c r="WBA27" s="187"/>
      <c r="WBB27" s="187"/>
      <c r="WBC27" s="187"/>
      <c r="WBD27" s="187"/>
      <c r="WBE27" s="187"/>
      <c r="WBF27" s="187"/>
      <c r="WBG27" s="187"/>
      <c r="WBH27" s="187"/>
      <c r="WBI27" s="187"/>
      <c r="WBJ27" s="187"/>
      <c r="WBK27" s="187"/>
      <c r="WBL27" s="187"/>
      <c r="WBM27" s="187"/>
      <c r="WBN27" s="187"/>
      <c r="WBO27" s="187"/>
      <c r="WBP27" s="187"/>
      <c r="WBQ27" s="187"/>
      <c r="WBR27" s="187"/>
      <c r="WBS27" s="187"/>
      <c r="WBT27" s="187"/>
      <c r="WBU27" s="187"/>
      <c r="WBV27" s="187"/>
      <c r="WBW27" s="187"/>
      <c r="WBX27" s="187"/>
      <c r="WBY27" s="187"/>
      <c r="WBZ27" s="187"/>
      <c r="WCA27" s="187"/>
      <c r="WCB27" s="187"/>
      <c r="WCC27" s="187"/>
      <c r="WCD27" s="187"/>
      <c r="WCE27" s="187"/>
      <c r="WCF27" s="187"/>
      <c r="WCG27" s="187"/>
      <c r="WCH27" s="187"/>
      <c r="WCI27" s="187"/>
      <c r="WCJ27" s="187"/>
      <c r="WCK27" s="187"/>
      <c r="WCL27" s="187"/>
      <c r="WCM27" s="187"/>
      <c r="WCN27" s="187"/>
      <c r="WCO27" s="187"/>
      <c r="WCP27" s="187"/>
      <c r="WCQ27" s="187"/>
      <c r="WCR27" s="187"/>
      <c r="WCS27" s="187"/>
      <c r="WCT27" s="187"/>
      <c r="WCU27" s="187"/>
      <c r="WCV27" s="187"/>
      <c r="WCW27" s="187"/>
      <c r="WCX27" s="187"/>
      <c r="WCY27" s="187"/>
      <c r="WCZ27" s="187"/>
      <c r="WDA27" s="187"/>
      <c r="WDB27" s="187"/>
      <c r="WDC27" s="187"/>
      <c r="WDD27" s="187"/>
      <c r="WDE27" s="187"/>
      <c r="WDF27" s="187"/>
      <c r="WDG27" s="187"/>
      <c r="WDH27" s="187"/>
      <c r="WDI27" s="187"/>
      <c r="WDJ27" s="187"/>
      <c r="WDK27" s="187"/>
      <c r="WDL27" s="187"/>
      <c r="WDM27" s="187"/>
      <c r="WDN27" s="187"/>
      <c r="WDO27" s="187"/>
      <c r="WDP27" s="187"/>
      <c r="WDQ27" s="187"/>
      <c r="WDR27" s="187"/>
      <c r="WDS27" s="187"/>
      <c r="WDT27" s="187"/>
      <c r="WDU27" s="187"/>
      <c r="WDV27" s="187"/>
      <c r="WDW27" s="187"/>
      <c r="WDX27" s="187"/>
      <c r="WDY27" s="187"/>
      <c r="WDZ27" s="187"/>
      <c r="WEA27" s="187"/>
      <c r="WEB27" s="187"/>
      <c r="WEC27" s="187"/>
      <c r="WED27" s="187"/>
      <c r="WEE27" s="187"/>
      <c r="WEF27" s="187"/>
      <c r="WEG27" s="187"/>
      <c r="WEH27" s="187"/>
      <c r="WEI27" s="187"/>
      <c r="WEJ27" s="187"/>
      <c r="WEK27" s="187"/>
      <c r="WEL27" s="187"/>
      <c r="WEM27" s="187"/>
      <c r="WEN27" s="187"/>
      <c r="WEO27" s="187"/>
      <c r="WEP27" s="187"/>
      <c r="WEQ27" s="187"/>
      <c r="WER27" s="187"/>
      <c r="WES27" s="187"/>
      <c r="WET27" s="187"/>
      <c r="WEU27" s="187"/>
      <c r="WEV27" s="187"/>
      <c r="WEW27" s="187"/>
      <c r="WEX27" s="187"/>
      <c r="WEY27" s="187"/>
      <c r="WEZ27" s="187"/>
      <c r="WFA27" s="187"/>
      <c r="WFB27" s="187"/>
      <c r="WFC27" s="187"/>
      <c r="WFD27" s="187"/>
      <c r="WFE27" s="187"/>
      <c r="WFF27" s="187"/>
      <c r="WFG27" s="187"/>
      <c r="WFH27" s="187"/>
      <c r="WFI27" s="187"/>
      <c r="WFJ27" s="187"/>
      <c r="WFK27" s="187"/>
      <c r="WFL27" s="187"/>
      <c r="WFM27" s="187"/>
      <c r="WFN27" s="187"/>
      <c r="WFO27" s="187"/>
      <c r="WFP27" s="187"/>
      <c r="WFQ27" s="187"/>
      <c r="WFR27" s="187"/>
      <c r="WFS27" s="187"/>
      <c r="WFT27" s="187"/>
      <c r="WFU27" s="187"/>
      <c r="WFV27" s="187"/>
      <c r="WFW27" s="187"/>
      <c r="WFX27" s="187"/>
      <c r="WFY27" s="187"/>
      <c r="WFZ27" s="187"/>
      <c r="WGA27" s="187"/>
      <c r="WGB27" s="187"/>
      <c r="WGC27" s="187"/>
      <c r="WGD27" s="187"/>
      <c r="WGE27" s="187"/>
      <c r="WGF27" s="187"/>
      <c r="WGG27" s="187"/>
      <c r="WGH27" s="187"/>
      <c r="WGI27" s="187"/>
      <c r="WGJ27" s="187"/>
      <c r="WGK27" s="187"/>
      <c r="WGL27" s="187"/>
      <c r="WGM27" s="187"/>
      <c r="WGN27" s="187"/>
      <c r="WGO27" s="187"/>
      <c r="WGP27" s="187"/>
      <c r="WGQ27" s="187"/>
      <c r="WGR27" s="187"/>
      <c r="WGS27" s="187"/>
      <c r="WGT27" s="187"/>
      <c r="WGU27" s="187"/>
      <c r="WGV27" s="187"/>
      <c r="WGW27" s="187"/>
      <c r="WGX27" s="187"/>
      <c r="WGY27" s="187"/>
      <c r="WGZ27" s="187"/>
      <c r="WHA27" s="187"/>
      <c r="WHB27" s="187"/>
      <c r="WHC27" s="187"/>
      <c r="WHD27" s="187"/>
      <c r="WHE27" s="187"/>
      <c r="WHF27" s="187"/>
      <c r="WHG27" s="187"/>
      <c r="WHH27" s="187"/>
      <c r="WHI27" s="187"/>
      <c r="WHJ27" s="187"/>
      <c r="WHK27" s="187"/>
      <c r="WHL27" s="187"/>
      <c r="WHM27" s="187"/>
      <c r="WHN27" s="187"/>
      <c r="WHO27" s="187"/>
      <c r="WHP27" s="187"/>
      <c r="WHQ27" s="187"/>
      <c r="WHR27" s="187"/>
      <c r="WHS27" s="187"/>
      <c r="WHT27" s="187"/>
      <c r="WHU27" s="187"/>
      <c r="WHV27" s="187"/>
      <c r="WHW27" s="187"/>
      <c r="WHX27" s="187"/>
      <c r="WHY27" s="187"/>
      <c r="WHZ27" s="187"/>
      <c r="WIA27" s="187"/>
      <c r="WIB27" s="187"/>
      <c r="WIC27" s="187"/>
      <c r="WID27" s="187"/>
      <c r="WIE27" s="187"/>
      <c r="WIF27" s="187"/>
      <c r="WIG27" s="187"/>
      <c r="WIH27" s="187"/>
      <c r="WII27" s="187"/>
      <c r="WIJ27" s="187"/>
      <c r="WIK27" s="187"/>
      <c r="WIL27" s="187"/>
      <c r="WIM27" s="187"/>
      <c r="WIN27" s="187"/>
      <c r="WIO27" s="187"/>
      <c r="WIP27" s="187"/>
      <c r="WIQ27" s="187"/>
      <c r="WIR27" s="187"/>
      <c r="WIS27" s="187"/>
      <c r="WIT27" s="187"/>
      <c r="WIU27" s="187"/>
      <c r="WIV27" s="187"/>
      <c r="WIW27" s="187"/>
      <c r="WIX27" s="187"/>
      <c r="WIY27" s="187"/>
      <c r="WIZ27" s="187"/>
      <c r="WJA27" s="187"/>
      <c r="WJB27" s="187"/>
      <c r="WJC27" s="187"/>
      <c r="WJD27" s="187"/>
      <c r="WJE27" s="187"/>
      <c r="WJF27" s="187"/>
      <c r="WJG27" s="187"/>
      <c r="WJH27" s="187"/>
      <c r="WJI27" s="187"/>
      <c r="WJJ27" s="187"/>
      <c r="WJK27" s="187"/>
      <c r="WJL27" s="187"/>
      <c r="WJM27" s="187"/>
      <c r="WJN27" s="187"/>
      <c r="WJO27" s="187"/>
      <c r="WJP27" s="187"/>
      <c r="WJQ27" s="187"/>
      <c r="WJR27" s="187"/>
      <c r="WJS27" s="187"/>
      <c r="WJT27" s="187"/>
      <c r="WJU27" s="187"/>
      <c r="WJV27" s="187"/>
      <c r="WJW27" s="187"/>
      <c r="WJX27" s="187"/>
      <c r="WJY27" s="187"/>
      <c r="WJZ27" s="187"/>
      <c r="WKA27" s="187"/>
      <c r="WKB27" s="187"/>
      <c r="WKC27" s="187"/>
      <c r="WKD27" s="187"/>
      <c r="WKE27" s="187"/>
      <c r="WKF27" s="187"/>
      <c r="WKG27" s="187"/>
      <c r="WKH27" s="187"/>
      <c r="WKI27" s="187"/>
      <c r="WKJ27" s="187"/>
      <c r="WKK27" s="187"/>
      <c r="WKL27" s="187"/>
      <c r="WKM27" s="187"/>
      <c r="WKN27" s="187"/>
      <c r="WKO27" s="187"/>
      <c r="WKP27" s="187"/>
      <c r="WKQ27" s="187"/>
      <c r="WKR27" s="187"/>
      <c r="WKS27" s="187"/>
      <c r="WKT27" s="187"/>
      <c r="WKU27" s="187"/>
      <c r="WKV27" s="187"/>
      <c r="WKW27" s="187"/>
      <c r="WKX27" s="187"/>
      <c r="WKY27" s="187"/>
      <c r="WKZ27" s="187"/>
      <c r="WLA27" s="187"/>
      <c r="WLB27" s="187"/>
      <c r="WLC27" s="187"/>
      <c r="WLD27" s="187"/>
      <c r="WLE27" s="187"/>
      <c r="WLF27" s="187"/>
      <c r="WLG27" s="187"/>
      <c r="WLH27" s="187"/>
      <c r="WLI27" s="187"/>
      <c r="WLJ27" s="187"/>
      <c r="WLK27" s="187"/>
      <c r="WLL27" s="187"/>
      <c r="WLM27" s="187"/>
      <c r="WLN27" s="187"/>
      <c r="WLO27" s="187"/>
      <c r="WLP27" s="187"/>
      <c r="WLQ27" s="187"/>
      <c r="WLR27" s="187"/>
      <c r="WLS27" s="187"/>
      <c r="WLT27" s="187"/>
      <c r="WLU27" s="187"/>
      <c r="WLV27" s="187"/>
      <c r="WLW27" s="187"/>
      <c r="WLX27" s="187"/>
      <c r="WLY27" s="187"/>
      <c r="WLZ27" s="187"/>
      <c r="WMA27" s="187"/>
      <c r="WMB27" s="187"/>
      <c r="WMC27" s="187"/>
      <c r="WMD27" s="187"/>
      <c r="WME27" s="187"/>
      <c r="WMF27" s="187"/>
      <c r="WMG27" s="187"/>
      <c r="WMH27" s="187"/>
      <c r="WMI27" s="187"/>
      <c r="WMJ27" s="187"/>
      <c r="WMK27" s="187"/>
      <c r="WML27" s="187"/>
      <c r="WMM27" s="187"/>
      <c r="WMN27" s="187"/>
      <c r="WMO27" s="187"/>
      <c r="WMP27" s="187"/>
      <c r="WMQ27" s="187"/>
      <c r="WMR27" s="187"/>
      <c r="WMS27" s="187"/>
      <c r="WMT27" s="187"/>
      <c r="WMU27" s="187"/>
      <c r="WMV27" s="187"/>
      <c r="WMW27" s="187"/>
      <c r="WMX27" s="187"/>
      <c r="WMY27" s="187"/>
      <c r="WMZ27" s="187"/>
      <c r="WNA27" s="187"/>
      <c r="WNB27" s="187"/>
      <c r="WNC27" s="187"/>
      <c r="WND27" s="187"/>
      <c r="WNE27" s="187"/>
      <c r="WNF27" s="187"/>
      <c r="WNG27" s="187"/>
      <c r="WNH27" s="187"/>
      <c r="WNI27" s="187"/>
      <c r="WNJ27" s="187"/>
      <c r="WNK27" s="187"/>
      <c r="WNL27" s="187"/>
      <c r="WNM27" s="187"/>
      <c r="WNN27" s="187"/>
      <c r="WNO27" s="187"/>
      <c r="WNP27" s="187"/>
      <c r="WNQ27" s="187"/>
      <c r="WNR27" s="187"/>
      <c r="WNS27" s="187"/>
      <c r="WNT27" s="187"/>
      <c r="WNU27" s="187"/>
      <c r="WNV27" s="187"/>
      <c r="WNW27" s="187"/>
      <c r="WNX27" s="187"/>
      <c r="WNY27" s="187"/>
      <c r="WNZ27" s="187"/>
      <c r="WOA27" s="187"/>
      <c r="WOB27" s="187"/>
      <c r="WOC27" s="187"/>
      <c r="WOD27" s="187"/>
      <c r="WOE27" s="187"/>
      <c r="WOF27" s="187"/>
      <c r="WOG27" s="187"/>
      <c r="WOH27" s="187"/>
      <c r="WOI27" s="187"/>
      <c r="WOJ27" s="187"/>
      <c r="WOK27" s="187"/>
      <c r="WOL27" s="187"/>
      <c r="WOM27" s="187"/>
      <c r="WON27" s="187"/>
      <c r="WOO27" s="187"/>
      <c r="WOP27" s="187"/>
      <c r="WOQ27" s="187"/>
      <c r="WOR27" s="187"/>
      <c r="WOS27" s="187"/>
      <c r="WOT27" s="187"/>
      <c r="WOU27" s="187"/>
      <c r="WOV27" s="187"/>
      <c r="WOW27" s="187"/>
      <c r="WOX27" s="187"/>
      <c r="WOY27" s="187"/>
      <c r="WOZ27" s="187"/>
      <c r="WPA27" s="187"/>
      <c r="WPB27" s="187"/>
      <c r="WPC27" s="187"/>
      <c r="WPD27" s="187"/>
      <c r="WPE27" s="187"/>
      <c r="WPF27" s="187"/>
      <c r="WPG27" s="187"/>
      <c r="WPH27" s="187"/>
      <c r="WPI27" s="187"/>
      <c r="WPJ27" s="187"/>
      <c r="WPK27" s="187"/>
      <c r="WPL27" s="187"/>
      <c r="WPM27" s="187"/>
      <c r="WPN27" s="187"/>
      <c r="WPO27" s="187"/>
      <c r="WPP27" s="187"/>
      <c r="WPQ27" s="187"/>
      <c r="WPR27" s="187"/>
      <c r="WPS27" s="187"/>
      <c r="WPT27" s="187"/>
      <c r="WPU27" s="187"/>
      <c r="WPV27" s="187"/>
      <c r="WPW27" s="187"/>
      <c r="WPX27" s="187"/>
      <c r="WPY27" s="187"/>
      <c r="WPZ27" s="187"/>
      <c r="WQA27" s="187"/>
      <c r="WQB27" s="187"/>
      <c r="WQC27" s="187"/>
      <c r="WQD27" s="187"/>
      <c r="WQE27" s="187"/>
      <c r="WQF27" s="187"/>
      <c r="WQG27" s="187"/>
      <c r="WQH27" s="187"/>
      <c r="WQI27" s="187"/>
      <c r="WQJ27" s="187"/>
      <c r="WQK27" s="187"/>
      <c r="WQL27" s="187"/>
      <c r="WQM27" s="187"/>
      <c r="WQN27" s="187"/>
      <c r="WQO27" s="187"/>
      <c r="WQP27" s="187"/>
      <c r="WQQ27" s="187"/>
      <c r="WQR27" s="187"/>
      <c r="WQS27" s="187"/>
      <c r="WQT27" s="187"/>
      <c r="WQU27" s="187"/>
      <c r="WQV27" s="187"/>
      <c r="WQW27" s="187"/>
      <c r="WQX27" s="187"/>
      <c r="WQY27" s="187"/>
      <c r="WQZ27" s="187"/>
      <c r="WRA27" s="187"/>
      <c r="WRB27" s="187"/>
      <c r="WRC27" s="187"/>
      <c r="WRD27" s="187"/>
      <c r="WRE27" s="187"/>
      <c r="WRF27" s="187"/>
      <c r="WRG27" s="187"/>
      <c r="WRH27" s="187"/>
      <c r="WRI27" s="187"/>
      <c r="WRJ27" s="187"/>
      <c r="WRK27" s="187"/>
      <c r="WRL27" s="187"/>
      <c r="WRM27" s="187"/>
      <c r="WRN27" s="187"/>
      <c r="WRO27" s="187"/>
      <c r="WRP27" s="187"/>
      <c r="WRQ27" s="187"/>
      <c r="WRR27" s="187"/>
      <c r="WRS27" s="187"/>
      <c r="WRT27" s="187"/>
      <c r="WRU27" s="187"/>
      <c r="WRV27" s="187"/>
      <c r="WRW27" s="187"/>
      <c r="WRX27" s="187"/>
      <c r="WRY27" s="187"/>
      <c r="WRZ27" s="187"/>
      <c r="WSA27" s="187"/>
      <c r="WSB27" s="187"/>
      <c r="WSC27" s="187"/>
      <c r="WSD27" s="187"/>
      <c r="WSE27" s="187"/>
      <c r="WSF27" s="187"/>
      <c r="WSG27" s="187"/>
      <c r="WSH27" s="187"/>
      <c r="WSI27" s="187"/>
      <c r="WSJ27" s="187"/>
      <c r="WSK27" s="187"/>
      <c r="WSL27" s="187"/>
      <c r="WSM27" s="187"/>
      <c r="WSN27" s="187"/>
      <c r="WSO27" s="187"/>
      <c r="WSP27" s="187"/>
      <c r="WSQ27" s="187"/>
      <c r="WSR27" s="187"/>
      <c r="WSS27" s="187"/>
      <c r="WST27" s="187"/>
      <c r="WSU27" s="187"/>
      <c r="WSV27" s="187"/>
      <c r="WSW27" s="187"/>
      <c r="WSX27" s="187"/>
      <c r="WSY27" s="187"/>
      <c r="WSZ27" s="187"/>
      <c r="WTA27" s="187"/>
      <c r="WTB27" s="187"/>
      <c r="WTC27" s="187"/>
      <c r="WTD27" s="187"/>
      <c r="WTE27" s="187"/>
      <c r="WTF27" s="187"/>
      <c r="WTG27" s="187"/>
      <c r="WTH27" s="187"/>
      <c r="WTI27" s="187"/>
      <c r="WTJ27" s="187"/>
      <c r="WTK27" s="187"/>
      <c r="WTL27" s="187"/>
      <c r="WTM27" s="187"/>
      <c r="WTN27" s="187"/>
      <c r="WTO27" s="187"/>
      <c r="WTP27" s="187"/>
      <c r="WTQ27" s="187"/>
      <c r="WTR27" s="187"/>
      <c r="WTS27" s="187"/>
      <c r="WTT27" s="187"/>
      <c r="WTU27" s="187"/>
      <c r="WTV27" s="187"/>
      <c r="WTW27" s="187"/>
      <c r="WTX27" s="187"/>
      <c r="WTY27" s="187"/>
      <c r="WTZ27" s="187"/>
      <c r="WUA27" s="187"/>
      <c r="WUB27" s="187"/>
      <c r="WUC27" s="187"/>
      <c r="WUD27" s="187"/>
      <c r="WUE27" s="187"/>
      <c r="WUF27" s="187"/>
      <c r="WUG27" s="187"/>
      <c r="WUH27" s="187"/>
      <c r="WUI27" s="187"/>
      <c r="WUJ27" s="187"/>
      <c r="WUK27" s="187"/>
      <c r="WUL27" s="187"/>
      <c r="WUM27" s="187"/>
      <c r="WUN27" s="187"/>
      <c r="WUO27" s="187"/>
      <c r="WUP27" s="187"/>
      <c r="WUQ27" s="187"/>
      <c r="WUR27" s="187"/>
      <c r="WUS27" s="187"/>
      <c r="WUT27" s="187"/>
      <c r="WUU27" s="187"/>
      <c r="WUV27" s="187"/>
      <c r="WUW27" s="187"/>
      <c r="WUX27" s="187"/>
      <c r="WUY27" s="187"/>
      <c r="WUZ27" s="187"/>
      <c r="WVA27" s="187"/>
      <c r="WVB27" s="187"/>
      <c r="WVC27" s="187"/>
      <c r="WVD27" s="187"/>
      <c r="WVE27" s="187"/>
      <c r="WVF27" s="187"/>
      <c r="WVG27" s="187"/>
      <c r="WVH27" s="187"/>
      <c r="WVI27" s="187"/>
      <c r="WVJ27" s="187"/>
      <c r="WVK27" s="187"/>
      <c r="WVL27" s="187"/>
      <c r="WVM27" s="187"/>
      <c r="WVN27" s="187"/>
      <c r="WVO27" s="187"/>
      <c r="WVP27" s="187"/>
      <c r="WVQ27" s="187"/>
      <c r="WVR27" s="187"/>
      <c r="WVS27" s="187"/>
      <c r="WVT27" s="187"/>
      <c r="WVU27" s="187"/>
      <c r="WVV27" s="187"/>
      <c r="WVW27" s="187"/>
      <c r="WVX27" s="187"/>
      <c r="WVY27" s="187"/>
      <c r="WVZ27" s="187"/>
      <c r="WWA27" s="187"/>
      <c r="WWB27" s="187"/>
      <c r="WWC27" s="187"/>
      <c r="WWD27" s="187"/>
      <c r="WWE27" s="187"/>
      <c r="WWF27" s="187"/>
      <c r="WWG27" s="187"/>
      <c r="WWH27" s="187"/>
      <c r="WWI27" s="187"/>
      <c r="WWJ27" s="187"/>
      <c r="WWK27" s="187"/>
      <c r="WWL27" s="187"/>
      <c r="WWM27" s="187"/>
      <c r="WWN27" s="187"/>
      <c r="WWO27" s="187"/>
      <c r="WWP27" s="187"/>
      <c r="WWQ27" s="187"/>
      <c r="WWR27" s="187"/>
      <c r="WWS27" s="187"/>
      <c r="WWT27" s="187"/>
      <c r="WWU27" s="187"/>
      <c r="WWV27" s="187"/>
      <c r="WWW27" s="187"/>
      <c r="WWX27" s="187"/>
      <c r="WWY27" s="187"/>
      <c r="WWZ27" s="187"/>
      <c r="WXA27" s="187"/>
      <c r="WXB27" s="187"/>
      <c r="WXC27" s="187"/>
      <c r="WXD27" s="187"/>
      <c r="WXE27" s="187"/>
      <c r="WXF27" s="187"/>
      <c r="WXG27" s="187"/>
      <c r="WXH27" s="187"/>
      <c r="WXI27" s="187"/>
      <c r="WXJ27" s="187"/>
      <c r="WXK27" s="187"/>
      <c r="WXL27" s="187"/>
      <c r="WXM27" s="187"/>
      <c r="WXN27" s="187"/>
      <c r="WXO27" s="187"/>
      <c r="WXP27" s="187"/>
      <c r="WXQ27" s="187"/>
      <c r="WXR27" s="187"/>
      <c r="WXS27" s="187"/>
      <c r="WXT27" s="187"/>
      <c r="WXU27" s="187"/>
      <c r="WXV27" s="187"/>
      <c r="WXW27" s="187"/>
      <c r="WXX27" s="187"/>
      <c r="WXY27" s="187"/>
      <c r="WXZ27" s="187"/>
      <c r="WYA27" s="187"/>
      <c r="WYB27" s="187"/>
      <c r="WYC27" s="187"/>
      <c r="WYD27" s="187"/>
      <c r="WYE27" s="187"/>
      <c r="WYF27" s="187"/>
      <c r="WYG27" s="187"/>
      <c r="WYH27" s="187"/>
      <c r="WYI27" s="187"/>
      <c r="WYJ27" s="187"/>
      <c r="WYK27" s="187"/>
      <c r="WYL27" s="187"/>
      <c r="WYM27" s="187"/>
      <c r="WYN27" s="187"/>
      <c r="WYO27" s="187"/>
      <c r="WYP27" s="187"/>
      <c r="WYQ27" s="187"/>
      <c r="WYR27" s="187"/>
      <c r="WYS27" s="187"/>
      <c r="WYT27" s="187"/>
      <c r="WYU27" s="187"/>
      <c r="WYV27" s="187"/>
      <c r="WYW27" s="187"/>
      <c r="WYX27" s="187"/>
      <c r="WYY27" s="187"/>
      <c r="WYZ27" s="187"/>
      <c r="WZA27" s="187"/>
      <c r="WZB27" s="187"/>
      <c r="WZC27" s="187"/>
      <c r="WZD27" s="187"/>
      <c r="WZE27" s="187"/>
      <c r="WZF27" s="187"/>
      <c r="WZG27" s="187"/>
      <c r="WZH27" s="187"/>
      <c r="WZI27" s="187"/>
      <c r="WZJ27" s="187"/>
      <c r="WZK27" s="187"/>
      <c r="WZL27" s="187"/>
      <c r="WZM27" s="187"/>
      <c r="WZN27" s="187"/>
      <c r="WZO27" s="187"/>
      <c r="WZP27" s="187"/>
      <c r="WZQ27" s="187"/>
      <c r="WZR27" s="187"/>
      <c r="WZS27" s="187"/>
      <c r="WZT27" s="187"/>
      <c r="WZU27" s="187"/>
      <c r="WZV27" s="187"/>
      <c r="WZW27" s="187"/>
      <c r="WZX27" s="187"/>
      <c r="WZY27" s="187"/>
      <c r="WZZ27" s="187"/>
      <c r="XAA27" s="187"/>
      <c r="XAB27" s="187"/>
      <c r="XAC27" s="187"/>
      <c r="XAD27" s="187"/>
      <c r="XAE27" s="187"/>
      <c r="XAF27" s="187"/>
      <c r="XAG27" s="187"/>
      <c r="XAH27" s="187"/>
      <c r="XAI27" s="187"/>
      <c r="XAJ27" s="187"/>
      <c r="XAK27" s="187"/>
      <c r="XAL27" s="187"/>
      <c r="XAM27" s="187"/>
      <c r="XAN27" s="187"/>
      <c r="XAO27" s="187"/>
      <c r="XAP27" s="187"/>
      <c r="XAQ27" s="187"/>
      <c r="XAR27" s="187"/>
      <c r="XAS27" s="187"/>
      <c r="XAT27" s="187"/>
      <c r="XAU27" s="187"/>
      <c r="XAV27" s="187"/>
      <c r="XAW27" s="187"/>
      <c r="XAX27" s="187"/>
      <c r="XAY27" s="187"/>
      <c r="XAZ27" s="187"/>
      <c r="XBA27" s="187"/>
      <c r="XBB27" s="187"/>
      <c r="XBC27" s="187"/>
      <c r="XBD27" s="187"/>
      <c r="XBE27" s="187"/>
      <c r="XBF27" s="187"/>
      <c r="XBG27" s="187"/>
      <c r="XBH27" s="187"/>
      <c r="XBI27" s="187"/>
      <c r="XBJ27" s="187"/>
      <c r="XBK27" s="187"/>
      <c r="XBL27" s="187"/>
      <c r="XBM27" s="187"/>
      <c r="XBN27" s="187"/>
      <c r="XBO27" s="187"/>
      <c r="XBP27" s="187"/>
      <c r="XBQ27" s="187"/>
      <c r="XBR27" s="187"/>
      <c r="XBS27" s="187"/>
      <c r="XBT27" s="187"/>
      <c r="XBU27" s="187"/>
      <c r="XBV27" s="187"/>
      <c r="XBW27" s="187"/>
      <c r="XBX27" s="187"/>
      <c r="XBY27" s="187"/>
      <c r="XBZ27" s="187"/>
      <c r="XCA27" s="187"/>
      <c r="XCB27" s="187"/>
      <c r="XCC27" s="187"/>
      <c r="XCD27" s="187"/>
      <c r="XCE27" s="187"/>
      <c r="XCF27" s="187"/>
      <c r="XCG27" s="187"/>
      <c r="XCH27" s="187"/>
      <c r="XCI27" s="187"/>
      <c r="XCJ27" s="187"/>
      <c r="XCK27" s="187"/>
      <c r="XCL27" s="187"/>
      <c r="XCM27" s="187"/>
      <c r="XCN27" s="187"/>
      <c r="XCO27" s="187"/>
      <c r="XCP27" s="187"/>
      <c r="XCQ27" s="187"/>
      <c r="XCR27" s="187"/>
      <c r="XCS27" s="187"/>
      <c r="XCT27" s="187"/>
      <c r="XCU27" s="187"/>
      <c r="XCV27" s="187"/>
      <c r="XCW27" s="187"/>
      <c r="XCX27" s="187"/>
      <c r="XCY27" s="187"/>
      <c r="XCZ27" s="187"/>
      <c r="XDA27" s="187"/>
      <c r="XDB27" s="187"/>
      <c r="XDC27" s="187"/>
      <c r="XDD27" s="187"/>
      <c r="XDE27" s="187"/>
      <c r="XDF27" s="187"/>
      <c r="XDG27" s="187"/>
      <c r="XDH27" s="187"/>
      <c r="XDI27" s="187"/>
      <c r="XDJ27" s="187"/>
      <c r="XDK27" s="187"/>
      <c r="XDL27" s="187"/>
      <c r="XDM27" s="187"/>
      <c r="XDN27" s="187"/>
      <c r="XDO27" s="187"/>
      <c r="XDP27" s="187"/>
      <c r="XDQ27" s="187"/>
      <c r="XDR27" s="187"/>
      <c r="XDS27" s="187"/>
      <c r="XDT27" s="187"/>
      <c r="XDU27" s="187"/>
      <c r="XDV27" s="187"/>
      <c r="XDW27" s="187"/>
      <c r="XDX27" s="187"/>
      <c r="XDY27" s="187"/>
      <c r="XDZ27" s="187"/>
      <c r="XEA27" s="187"/>
      <c r="XEB27" s="187"/>
      <c r="XEC27" s="187"/>
      <c r="XED27" s="187"/>
      <c r="XEE27" s="187"/>
      <c r="XEF27" s="187"/>
      <c r="XEG27" s="187"/>
      <c r="XEH27" s="187"/>
      <c r="XEI27" s="187"/>
      <c r="XEJ27" s="187"/>
      <c r="XEK27" s="187"/>
      <c r="XEL27" s="187"/>
      <c r="XEM27" s="187"/>
      <c r="XEN27" s="187"/>
      <c r="XEO27" s="187"/>
      <c r="XEP27" s="187"/>
      <c r="XEQ27" s="187"/>
      <c r="XER27" s="187"/>
      <c r="XES27" s="187"/>
      <c r="XET27" s="187"/>
      <c r="XEU27" s="187"/>
      <c r="XEV27" s="187"/>
    </row>
    <row r="28" spans="1:16376" x14ac:dyDescent="0.2">
      <c r="A28" s="279">
        <v>9</v>
      </c>
      <c r="B28" s="271" t="s">
        <v>325</v>
      </c>
      <c r="C28" s="271" t="s">
        <v>326</v>
      </c>
      <c r="D28" s="272">
        <v>14</v>
      </c>
      <c r="E28" s="271" t="s">
        <v>245</v>
      </c>
      <c r="F28" s="271" t="s">
        <v>327</v>
      </c>
      <c r="G28" s="271" t="s">
        <v>338</v>
      </c>
      <c r="H28" s="274" t="s">
        <v>87</v>
      </c>
      <c r="I28" s="275">
        <v>10</v>
      </c>
      <c r="J28" s="276" t="s">
        <v>107</v>
      </c>
      <c r="K28" s="277">
        <v>16156</v>
      </c>
      <c r="L28" s="277"/>
      <c r="M28" s="277"/>
      <c r="N28" s="277">
        <v>16156</v>
      </c>
      <c r="O28" s="277">
        <v>280.39999999999998</v>
      </c>
      <c r="P28" s="277">
        <v>2943</v>
      </c>
      <c r="Q28" s="277">
        <v>29430</v>
      </c>
      <c r="R28" s="277">
        <v>2827.2999999999997</v>
      </c>
      <c r="S28" s="277">
        <v>484.68</v>
      </c>
      <c r="T28" s="277">
        <v>807.80000000000007</v>
      </c>
      <c r="U28" s="277">
        <v>323.12</v>
      </c>
      <c r="V28" s="277">
        <v>931</v>
      </c>
      <c r="W28" s="277">
        <v>571</v>
      </c>
      <c r="X28" s="186">
        <v>8829</v>
      </c>
      <c r="Y28" s="186">
        <v>25814.799999999999</v>
      </c>
      <c r="Z28" s="186">
        <v>154888.79999999999</v>
      </c>
      <c r="AA28" s="186"/>
      <c r="AB28" s="186"/>
      <c r="AC28" s="186"/>
      <c r="AD28" s="186"/>
      <c r="AE28" s="186"/>
      <c r="AF28" s="186"/>
      <c r="AG28" s="186"/>
      <c r="AH28" s="186"/>
      <c r="AI28" s="186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188"/>
      <c r="FK28" s="188"/>
      <c r="FL28" s="188"/>
      <c r="FM28" s="188"/>
      <c r="FN28" s="188"/>
      <c r="FO28" s="188"/>
      <c r="FP28" s="188"/>
      <c r="FQ28" s="188"/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188"/>
      <c r="HQ28" s="188"/>
      <c r="HR28" s="188"/>
      <c r="HS28" s="188"/>
      <c r="HT28" s="188"/>
      <c r="HU28" s="188"/>
      <c r="HV28" s="188"/>
      <c r="HW28" s="188"/>
      <c r="HX28" s="188"/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188"/>
      <c r="JN28" s="188"/>
      <c r="JO28" s="188"/>
      <c r="JP28" s="188"/>
      <c r="JQ28" s="188"/>
      <c r="JR28" s="188"/>
      <c r="JS28" s="188"/>
      <c r="JT28" s="188"/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8"/>
      <c r="LQ28" s="188"/>
      <c r="LR28" s="188"/>
      <c r="LS28" s="188"/>
      <c r="LT28" s="188"/>
      <c r="LU28" s="188"/>
      <c r="LV28" s="188"/>
      <c r="LW28" s="188"/>
      <c r="LX28" s="188"/>
      <c r="LY28" s="188"/>
      <c r="LZ28" s="188"/>
      <c r="MA28" s="188"/>
      <c r="MB28" s="188"/>
      <c r="MC28" s="188"/>
      <c r="MD28" s="188"/>
      <c r="ME28" s="188"/>
      <c r="MF28" s="188"/>
      <c r="MG28" s="188"/>
      <c r="MH28" s="188"/>
      <c r="MI28" s="188"/>
      <c r="MJ28" s="188"/>
      <c r="MK28" s="188"/>
      <c r="ML28" s="188"/>
      <c r="MM28" s="188"/>
      <c r="MN28" s="188"/>
      <c r="MO28" s="188"/>
      <c r="MP28" s="188"/>
      <c r="MQ28" s="188"/>
      <c r="MR28" s="188"/>
      <c r="MS28" s="188"/>
      <c r="MT28" s="188"/>
      <c r="MU28" s="188"/>
      <c r="MV28" s="188"/>
      <c r="MW28" s="188"/>
      <c r="MX28" s="188"/>
      <c r="MY28" s="188"/>
      <c r="MZ28" s="188"/>
      <c r="NA28" s="188"/>
      <c r="NB28" s="188"/>
      <c r="NC28" s="188"/>
      <c r="ND28" s="188"/>
      <c r="NE28" s="188"/>
      <c r="NF28" s="188"/>
      <c r="NG28" s="188"/>
      <c r="NH28" s="188"/>
      <c r="NI28" s="188"/>
      <c r="NJ28" s="188"/>
      <c r="NK28" s="188"/>
      <c r="NL28" s="188"/>
      <c r="NM28" s="188"/>
      <c r="NN28" s="188"/>
      <c r="NO28" s="188"/>
      <c r="NP28" s="188"/>
      <c r="NQ28" s="188"/>
      <c r="NR28" s="188"/>
      <c r="NS28" s="188"/>
      <c r="NT28" s="188"/>
      <c r="NU28" s="188"/>
      <c r="NV28" s="188"/>
      <c r="NW28" s="188"/>
      <c r="NX28" s="188"/>
      <c r="NY28" s="188"/>
      <c r="NZ28" s="188"/>
      <c r="OA28" s="188"/>
      <c r="OB28" s="188"/>
      <c r="OC28" s="188"/>
      <c r="OD28" s="188"/>
      <c r="OE28" s="188"/>
      <c r="OF28" s="188"/>
      <c r="OG28" s="188"/>
      <c r="OH28" s="188"/>
      <c r="OI28" s="188"/>
      <c r="OJ28" s="188"/>
      <c r="OK28" s="188"/>
      <c r="OL28" s="188"/>
      <c r="OM28" s="188"/>
      <c r="ON28" s="188"/>
      <c r="OO28" s="188"/>
      <c r="OP28" s="188"/>
      <c r="OQ28" s="188"/>
      <c r="OR28" s="188"/>
      <c r="OS28" s="188"/>
      <c r="OT28" s="188"/>
      <c r="OU28" s="188"/>
      <c r="OV28" s="188"/>
      <c r="OW28" s="188"/>
      <c r="OX28" s="188"/>
      <c r="OY28" s="188"/>
      <c r="OZ28" s="188"/>
      <c r="PA28" s="188"/>
      <c r="PB28" s="188"/>
      <c r="PC28" s="188"/>
      <c r="PD28" s="188"/>
      <c r="PE28" s="188"/>
      <c r="PF28" s="188"/>
      <c r="PG28" s="188"/>
      <c r="PH28" s="188"/>
      <c r="PI28" s="188"/>
      <c r="PJ28" s="188"/>
      <c r="PK28" s="188"/>
      <c r="PL28" s="188"/>
      <c r="PM28" s="188"/>
      <c r="PN28" s="188"/>
      <c r="PO28" s="188"/>
      <c r="PP28" s="188"/>
      <c r="PQ28" s="188"/>
      <c r="PR28" s="188"/>
      <c r="PS28" s="188"/>
      <c r="PT28" s="188"/>
      <c r="PU28" s="188"/>
      <c r="PV28" s="188"/>
      <c r="PW28" s="188"/>
      <c r="PX28" s="188"/>
      <c r="PY28" s="188"/>
      <c r="PZ28" s="188"/>
      <c r="QA28" s="188"/>
      <c r="QB28" s="188"/>
      <c r="QC28" s="188"/>
      <c r="QD28" s="188"/>
      <c r="QE28" s="188"/>
      <c r="QF28" s="188"/>
      <c r="QG28" s="188"/>
      <c r="QH28" s="188"/>
      <c r="QI28" s="188"/>
      <c r="QJ28" s="188"/>
      <c r="QK28" s="188"/>
      <c r="QL28" s="188"/>
      <c r="QM28" s="188"/>
      <c r="QN28" s="188"/>
      <c r="QO28" s="188"/>
      <c r="QP28" s="188"/>
      <c r="QQ28" s="188"/>
      <c r="QR28" s="188"/>
      <c r="QS28" s="188"/>
      <c r="QT28" s="188"/>
      <c r="QU28" s="188"/>
      <c r="QV28" s="188"/>
      <c r="QW28" s="188"/>
      <c r="QX28" s="188"/>
      <c r="QY28" s="188"/>
      <c r="QZ28" s="188"/>
      <c r="RA28" s="188"/>
      <c r="RB28" s="188"/>
      <c r="RC28" s="188"/>
      <c r="RD28" s="188"/>
      <c r="RE28" s="188"/>
      <c r="RF28" s="188"/>
      <c r="RG28" s="188"/>
      <c r="RH28" s="188"/>
      <c r="RI28" s="188"/>
      <c r="RJ28" s="188"/>
      <c r="RK28" s="188"/>
      <c r="RL28" s="188"/>
      <c r="RM28" s="188"/>
      <c r="RN28" s="188"/>
      <c r="RO28" s="188"/>
      <c r="RP28" s="188"/>
      <c r="RQ28" s="188"/>
      <c r="RR28" s="188"/>
      <c r="RS28" s="188"/>
      <c r="RT28" s="188"/>
      <c r="RU28" s="188"/>
      <c r="RV28" s="188"/>
      <c r="RW28" s="188"/>
      <c r="RX28" s="188"/>
      <c r="RY28" s="188"/>
      <c r="RZ28" s="188"/>
      <c r="SA28" s="188"/>
      <c r="SB28" s="188"/>
      <c r="SC28" s="188"/>
      <c r="SD28" s="188"/>
      <c r="SE28" s="188"/>
      <c r="SF28" s="188"/>
      <c r="SG28" s="188"/>
      <c r="SH28" s="188"/>
      <c r="SI28" s="188"/>
      <c r="SJ28" s="188"/>
      <c r="SK28" s="188"/>
      <c r="SL28" s="188"/>
      <c r="SM28" s="188"/>
      <c r="SN28" s="188"/>
      <c r="SO28" s="188"/>
      <c r="SP28" s="188"/>
      <c r="SQ28" s="188"/>
      <c r="SR28" s="188"/>
      <c r="SS28" s="188"/>
      <c r="ST28" s="188"/>
      <c r="SU28" s="188"/>
      <c r="SV28" s="188"/>
      <c r="SW28" s="188"/>
      <c r="SX28" s="188"/>
      <c r="SY28" s="188"/>
      <c r="SZ28" s="188"/>
      <c r="TA28" s="188"/>
      <c r="TB28" s="188"/>
      <c r="TC28" s="188"/>
      <c r="TD28" s="188"/>
      <c r="TE28" s="188"/>
      <c r="TF28" s="188"/>
      <c r="TG28" s="188"/>
      <c r="TH28" s="188"/>
      <c r="TI28" s="188"/>
      <c r="TJ28" s="188"/>
      <c r="TK28" s="188"/>
      <c r="TL28" s="188"/>
      <c r="TM28" s="188"/>
      <c r="TN28" s="188"/>
      <c r="TO28" s="188"/>
      <c r="TP28" s="188"/>
      <c r="TQ28" s="188"/>
      <c r="TR28" s="188"/>
      <c r="TS28" s="188"/>
      <c r="TT28" s="188"/>
      <c r="TU28" s="188"/>
      <c r="TV28" s="188"/>
      <c r="TW28" s="188"/>
      <c r="TX28" s="188"/>
      <c r="TY28" s="188"/>
      <c r="TZ28" s="188"/>
      <c r="UA28" s="188"/>
      <c r="UB28" s="188"/>
      <c r="UC28" s="188"/>
      <c r="UD28" s="188"/>
      <c r="UE28" s="188"/>
      <c r="UF28" s="188"/>
      <c r="UG28" s="188"/>
      <c r="UH28" s="188"/>
      <c r="UI28" s="188"/>
      <c r="UJ28" s="188"/>
      <c r="UK28" s="188"/>
      <c r="UL28" s="188"/>
      <c r="UM28" s="188"/>
      <c r="UN28" s="188"/>
      <c r="UO28" s="188"/>
      <c r="UP28" s="188"/>
      <c r="UQ28" s="188"/>
      <c r="UR28" s="188"/>
      <c r="US28" s="188"/>
      <c r="UT28" s="188"/>
      <c r="UU28" s="188"/>
      <c r="UV28" s="188"/>
      <c r="UW28" s="188"/>
      <c r="UX28" s="188"/>
      <c r="UY28" s="188"/>
      <c r="UZ28" s="188"/>
      <c r="VA28" s="188"/>
      <c r="VB28" s="187"/>
      <c r="VC28" s="187"/>
      <c r="VD28" s="187"/>
      <c r="VE28" s="187"/>
      <c r="VF28" s="187"/>
      <c r="VG28" s="187"/>
      <c r="VH28" s="187"/>
      <c r="VI28" s="187"/>
      <c r="VJ28" s="187"/>
      <c r="VK28" s="187"/>
      <c r="VL28" s="187"/>
      <c r="VM28" s="187"/>
      <c r="VN28" s="187"/>
      <c r="VO28" s="187"/>
      <c r="VP28" s="187"/>
      <c r="VQ28" s="187"/>
      <c r="VR28" s="187"/>
      <c r="VS28" s="187"/>
      <c r="VT28" s="187"/>
      <c r="VU28" s="187"/>
      <c r="VV28" s="187"/>
      <c r="VW28" s="187"/>
      <c r="VX28" s="187"/>
      <c r="VY28" s="187"/>
      <c r="VZ28" s="187"/>
      <c r="WA28" s="187"/>
      <c r="WB28" s="187"/>
      <c r="WC28" s="187"/>
      <c r="WD28" s="187"/>
      <c r="WE28" s="187"/>
      <c r="WF28" s="187"/>
      <c r="WG28" s="187"/>
      <c r="WH28" s="187"/>
      <c r="WI28" s="187"/>
      <c r="WJ28" s="187"/>
      <c r="WK28" s="187"/>
      <c r="WL28" s="187"/>
      <c r="WM28" s="187"/>
      <c r="WN28" s="187"/>
      <c r="WO28" s="187"/>
      <c r="WP28" s="187"/>
      <c r="WQ28" s="187"/>
      <c r="WR28" s="187"/>
      <c r="WS28" s="187"/>
      <c r="WT28" s="187"/>
      <c r="WU28" s="187"/>
      <c r="WV28" s="187"/>
      <c r="WW28" s="187"/>
      <c r="WX28" s="187"/>
      <c r="WY28" s="187"/>
      <c r="WZ28" s="187"/>
      <c r="XA28" s="187"/>
      <c r="XB28" s="187"/>
      <c r="XC28" s="187"/>
      <c r="XD28" s="187"/>
      <c r="XE28" s="187"/>
      <c r="XF28" s="187"/>
      <c r="XG28" s="187"/>
      <c r="XH28" s="187"/>
      <c r="XI28" s="187"/>
      <c r="XJ28" s="187"/>
      <c r="XK28" s="187"/>
      <c r="XL28" s="187"/>
      <c r="XM28" s="187"/>
      <c r="XN28" s="187"/>
      <c r="XO28" s="187"/>
      <c r="XP28" s="187"/>
      <c r="XQ28" s="187"/>
      <c r="XR28" s="187"/>
      <c r="XS28" s="187"/>
      <c r="XT28" s="187"/>
      <c r="XU28" s="187"/>
      <c r="XV28" s="187"/>
      <c r="XW28" s="187"/>
      <c r="XX28" s="187"/>
      <c r="XY28" s="187"/>
      <c r="XZ28" s="187"/>
      <c r="YA28" s="187"/>
      <c r="YB28" s="187"/>
      <c r="YC28" s="187"/>
      <c r="YD28" s="187"/>
      <c r="YE28" s="187"/>
      <c r="YF28" s="187"/>
      <c r="YG28" s="187"/>
      <c r="YH28" s="187"/>
      <c r="YI28" s="187"/>
      <c r="YJ28" s="187"/>
      <c r="YK28" s="187"/>
      <c r="YL28" s="187"/>
      <c r="YM28" s="187"/>
      <c r="YN28" s="187"/>
      <c r="YO28" s="187"/>
      <c r="YP28" s="187"/>
      <c r="YQ28" s="187"/>
      <c r="YR28" s="187"/>
      <c r="YS28" s="187"/>
      <c r="YT28" s="187"/>
      <c r="YU28" s="187"/>
      <c r="YV28" s="187"/>
      <c r="YW28" s="187"/>
      <c r="YX28" s="187"/>
      <c r="YY28" s="187"/>
      <c r="YZ28" s="187"/>
      <c r="ZA28" s="187"/>
      <c r="ZB28" s="187"/>
      <c r="ZC28" s="187"/>
      <c r="ZD28" s="187"/>
      <c r="ZE28" s="187"/>
      <c r="ZF28" s="187"/>
      <c r="ZG28" s="187"/>
      <c r="ZH28" s="187"/>
      <c r="ZI28" s="187"/>
      <c r="ZJ28" s="187"/>
      <c r="ZK28" s="187"/>
      <c r="ZL28" s="187"/>
      <c r="ZM28" s="187"/>
      <c r="ZN28" s="187"/>
      <c r="ZO28" s="187"/>
      <c r="ZP28" s="187"/>
      <c r="ZQ28" s="187"/>
      <c r="ZR28" s="187"/>
      <c r="ZS28" s="187"/>
      <c r="ZT28" s="187"/>
      <c r="ZU28" s="187"/>
      <c r="ZV28" s="187"/>
      <c r="ZW28" s="187"/>
      <c r="ZX28" s="187"/>
      <c r="ZY28" s="187"/>
      <c r="ZZ28" s="187"/>
      <c r="AAA28" s="187"/>
      <c r="AAB28" s="187"/>
      <c r="AAC28" s="187"/>
      <c r="AAD28" s="187"/>
      <c r="AAE28" s="187"/>
      <c r="AAF28" s="187"/>
      <c r="AAG28" s="187"/>
      <c r="AAH28" s="187"/>
      <c r="AAI28" s="187"/>
      <c r="AAJ28" s="187"/>
      <c r="AAK28" s="187"/>
      <c r="AAL28" s="187"/>
      <c r="AAM28" s="187"/>
      <c r="AAN28" s="187"/>
      <c r="AAO28" s="187"/>
      <c r="AAP28" s="187"/>
      <c r="AAQ28" s="187"/>
      <c r="AAR28" s="187"/>
      <c r="AAS28" s="187"/>
      <c r="AAT28" s="187"/>
      <c r="AAU28" s="187"/>
      <c r="AAV28" s="187"/>
      <c r="AAW28" s="187"/>
      <c r="AAX28" s="187"/>
      <c r="AAY28" s="187"/>
      <c r="AAZ28" s="187"/>
      <c r="ABA28" s="187"/>
      <c r="ABB28" s="187"/>
      <c r="ABC28" s="187"/>
      <c r="ABD28" s="187"/>
      <c r="ABE28" s="187"/>
      <c r="ABF28" s="187"/>
      <c r="ABG28" s="187"/>
      <c r="ABH28" s="187"/>
      <c r="ABI28" s="187"/>
      <c r="ABJ28" s="187"/>
      <c r="ABK28" s="187"/>
      <c r="ABL28" s="187"/>
      <c r="ABM28" s="187"/>
      <c r="ABN28" s="187"/>
      <c r="ABO28" s="187"/>
      <c r="ABP28" s="187"/>
      <c r="ABQ28" s="187"/>
      <c r="ABR28" s="187"/>
      <c r="ABS28" s="187"/>
      <c r="ABT28" s="187"/>
      <c r="ABU28" s="187"/>
      <c r="ABV28" s="187"/>
      <c r="ABW28" s="187"/>
      <c r="ABX28" s="187"/>
      <c r="ABY28" s="187"/>
      <c r="ABZ28" s="187"/>
      <c r="ACA28" s="187"/>
      <c r="ACB28" s="187"/>
      <c r="ACC28" s="187"/>
      <c r="ACD28" s="187"/>
      <c r="ACE28" s="187"/>
      <c r="ACF28" s="187"/>
      <c r="ACG28" s="187"/>
      <c r="ACH28" s="187"/>
      <c r="ACI28" s="187"/>
      <c r="ACJ28" s="187"/>
      <c r="ACK28" s="187"/>
      <c r="ACL28" s="187"/>
      <c r="ACM28" s="187"/>
      <c r="ACN28" s="187"/>
      <c r="ACO28" s="187"/>
      <c r="ACP28" s="187"/>
      <c r="ACQ28" s="187"/>
      <c r="ACR28" s="187"/>
      <c r="ACS28" s="187"/>
      <c r="ACT28" s="187"/>
      <c r="ACU28" s="187"/>
      <c r="ACV28" s="187"/>
      <c r="ACW28" s="187"/>
      <c r="ACX28" s="187"/>
      <c r="ACY28" s="187"/>
      <c r="ACZ28" s="187"/>
      <c r="ADA28" s="187"/>
      <c r="ADB28" s="187"/>
      <c r="ADC28" s="187"/>
      <c r="ADD28" s="187"/>
      <c r="ADE28" s="187"/>
      <c r="ADF28" s="187"/>
      <c r="ADG28" s="187"/>
      <c r="ADH28" s="187"/>
      <c r="ADI28" s="187"/>
      <c r="ADJ28" s="187"/>
      <c r="ADK28" s="187"/>
      <c r="ADL28" s="187"/>
      <c r="ADM28" s="187"/>
      <c r="ADN28" s="187"/>
      <c r="ADO28" s="187"/>
      <c r="ADP28" s="187"/>
      <c r="ADQ28" s="187"/>
      <c r="ADR28" s="187"/>
      <c r="ADS28" s="187"/>
      <c r="ADT28" s="187"/>
      <c r="ADU28" s="187"/>
      <c r="ADV28" s="187"/>
      <c r="ADW28" s="187"/>
      <c r="ADX28" s="187"/>
      <c r="ADY28" s="187"/>
      <c r="ADZ28" s="187"/>
      <c r="AEA28" s="187"/>
      <c r="AEB28" s="187"/>
      <c r="AEC28" s="187"/>
      <c r="AED28" s="187"/>
      <c r="AEE28" s="187"/>
      <c r="AEF28" s="187"/>
      <c r="AEG28" s="187"/>
      <c r="AEH28" s="187"/>
      <c r="AEI28" s="187"/>
      <c r="AEJ28" s="187"/>
      <c r="AEK28" s="187"/>
      <c r="AEL28" s="187"/>
      <c r="AEM28" s="187"/>
      <c r="AEN28" s="187"/>
      <c r="AEO28" s="187"/>
      <c r="AEP28" s="187"/>
      <c r="AEQ28" s="187"/>
      <c r="AER28" s="187"/>
      <c r="AES28" s="187"/>
      <c r="AET28" s="187"/>
      <c r="AEU28" s="187"/>
      <c r="AEV28" s="187"/>
      <c r="AEW28" s="187"/>
      <c r="AEX28" s="187"/>
      <c r="AEY28" s="187"/>
      <c r="AEZ28" s="187"/>
      <c r="AFA28" s="187"/>
      <c r="AFB28" s="187"/>
      <c r="AFC28" s="187"/>
      <c r="AFD28" s="187"/>
      <c r="AFE28" s="187"/>
      <c r="AFF28" s="187"/>
      <c r="AFG28" s="187"/>
      <c r="AFH28" s="187"/>
      <c r="AFI28" s="187"/>
      <c r="AFJ28" s="187"/>
      <c r="AFK28" s="187"/>
      <c r="AFL28" s="187"/>
      <c r="AFM28" s="187"/>
      <c r="AFN28" s="187"/>
      <c r="AFO28" s="187"/>
      <c r="AFP28" s="187"/>
      <c r="AFQ28" s="187"/>
      <c r="AFR28" s="187"/>
      <c r="AFS28" s="187"/>
      <c r="AFT28" s="187"/>
      <c r="AFU28" s="187"/>
      <c r="AFV28" s="187"/>
      <c r="AFW28" s="187"/>
      <c r="AFX28" s="187"/>
      <c r="AFY28" s="187"/>
      <c r="AFZ28" s="187"/>
      <c r="AGA28" s="187"/>
      <c r="AGB28" s="187"/>
      <c r="AGC28" s="187"/>
      <c r="AGD28" s="187"/>
      <c r="AGE28" s="187"/>
      <c r="AGF28" s="187"/>
      <c r="AGG28" s="187"/>
      <c r="AGH28" s="187"/>
      <c r="AGI28" s="187"/>
      <c r="AGJ28" s="187"/>
      <c r="AGK28" s="187"/>
      <c r="AGL28" s="187"/>
      <c r="AGM28" s="187"/>
      <c r="AGN28" s="187"/>
      <c r="AGO28" s="187"/>
      <c r="AGP28" s="187"/>
      <c r="AGQ28" s="187"/>
      <c r="AGR28" s="187"/>
      <c r="AGS28" s="187"/>
      <c r="AGT28" s="187"/>
      <c r="AGU28" s="187"/>
      <c r="AGV28" s="187"/>
      <c r="AGW28" s="187"/>
      <c r="AGX28" s="187"/>
      <c r="AGY28" s="187"/>
      <c r="AGZ28" s="187"/>
      <c r="AHA28" s="187"/>
      <c r="AHB28" s="187"/>
      <c r="AHC28" s="187"/>
      <c r="AHD28" s="187"/>
      <c r="AHE28" s="187"/>
      <c r="AHF28" s="187"/>
      <c r="AHG28" s="187"/>
      <c r="AHH28" s="187"/>
      <c r="AHI28" s="187"/>
      <c r="AHJ28" s="187"/>
      <c r="AHK28" s="187"/>
      <c r="AHL28" s="187"/>
      <c r="AHM28" s="187"/>
      <c r="AHN28" s="187"/>
      <c r="AHO28" s="187"/>
      <c r="AHP28" s="187"/>
      <c r="AHQ28" s="187"/>
      <c r="AHR28" s="187"/>
      <c r="AHS28" s="187"/>
      <c r="AHT28" s="187"/>
      <c r="AHU28" s="187"/>
      <c r="AHV28" s="187"/>
      <c r="AHW28" s="187"/>
      <c r="AHX28" s="187"/>
      <c r="AHY28" s="187"/>
      <c r="AHZ28" s="187"/>
      <c r="AIA28" s="187"/>
      <c r="AIB28" s="187"/>
      <c r="AIC28" s="187"/>
      <c r="AID28" s="187"/>
      <c r="AIE28" s="187"/>
      <c r="AIF28" s="187"/>
      <c r="AIG28" s="187"/>
      <c r="AIH28" s="187"/>
      <c r="AII28" s="187"/>
      <c r="AIJ28" s="187"/>
      <c r="AIK28" s="187"/>
      <c r="AIL28" s="187"/>
      <c r="AIM28" s="187"/>
      <c r="AIN28" s="187"/>
      <c r="AIO28" s="187"/>
      <c r="AIP28" s="187"/>
      <c r="AIQ28" s="187"/>
      <c r="AIR28" s="187"/>
      <c r="AIS28" s="187"/>
      <c r="AIT28" s="187"/>
      <c r="AIU28" s="187"/>
      <c r="AIV28" s="187"/>
      <c r="AIW28" s="187"/>
      <c r="AIX28" s="187"/>
      <c r="AIY28" s="187"/>
      <c r="AIZ28" s="187"/>
      <c r="AJA28" s="187"/>
      <c r="AJB28" s="187"/>
      <c r="AJC28" s="187"/>
      <c r="AJD28" s="187"/>
      <c r="AJE28" s="187"/>
      <c r="AJF28" s="187"/>
      <c r="AJG28" s="187"/>
      <c r="AJH28" s="187"/>
      <c r="AJI28" s="187"/>
      <c r="AJJ28" s="187"/>
      <c r="AJK28" s="187"/>
      <c r="AJL28" s="187"/>
      <c r="AJM28" s="187"/>
      <c r="AJN28" s="187"/>
      <c r="AJO28" s="187"/>
      <c r="AJP28" s="187"/>
      <c r="AJQ28" s="187"/>
      <c r="AJR28" s="187"/>
      <c r="AJS28" s="187"/>
      <c r="AJT28" s="187"/>
      <c r="AJU28" s="187"/>
      <c r="AJV28" s="187"/>
      <c r="AJW28" s="187"/>
      <c r="AJX28" s="187"/>
      <c r="AJY28" s="187"/>
      <c r="AJZ28" s="187"/>
      <c r="AKA28" s="187"/>
      <c r="AKB28" s="187"/>
      <c r="AKC28" s="187"/>
      <c r="AKD28" s="187"/>
      <c r="AKE28" s="187"/>
      <c r="AKF28" s="187"/>
      <c r="AKG28" s="187"/>
      <c r="AKH28" s="187"/>
      <c r="AKI28" s="187"/>
      <c r="AKJ28" s="187"/>
      <c r="AKK28" s="187"/>
      <c r="AKL28" s="187"/>
      <c r="AKM28" s="187"/>
      <c r="AKN28" s="187"/>
      <c r="AKO28" s="187"/>
      <c r="AKP28" s="187"/>
      <c r="AKQ28" s="187"/>
      <c r="AKR28" s="187"/>
      <c r="AKS28" s="187"/>
      <c r="AKT28" s="187"/>
      <c r="AKU28" s="187"/>
      <c r="AKV28" s="187"/>
      <c r="AKW28" s="187"/>
      <c r="AKX28" s="187"/>
      <c r="AKY28" s="187"/>
      <c r="AKZ28" s="187"/>
      <c r="ALA28" s="187"/>
      <c r="ALB28" s="187"/>
      <c r="ALC28" s="187"/>
      <c r="ALD28" s="187"/>
      <c r="ALE28" s="187"/>
      <c r="ALF28" s="187"/>
      <c r="ALG28" s="187"/>
      <c r="ALH28" s="187"/>
      <c r="ALI28" s="187"/>
      <c r="ALJ28" s="187"/>
      <c r="ALK28" s="187"/>
      <c r="ALL28" s="187"/>
      <c r="ALM28" s="187"/>
      <c r="ALN28" s="187"/>
      <c r="ALO28" s="187"/>
      <c r="ALP28" s="187"/>
      <c r="ALQ28" s="187"/>
      <c r="ALR28" s="187"/>
      <c r="ALS28" s="187"/>
      <c r="ALT28" s="187"/>
      <c r="ALU28" s="187"/>
      <c r="ALV28" s="187"/>
      <c r="ALW28" s="187"/>
      <c r="ALX28" s="187"/>
      <c r="ALY28" s="187"/>
      <c r="ALZ28" s="187"/>
      <c r="AMA28" s="187"/>
      <c r="AMB28" s="187"/>
      <c r="AMC28" s="187"/>
      <c r="AMD28" s="187"/>
      <c r="AME28" s="187"/>
      <c r="AMF28" s="187"/>
      <c r="AMG28" s="187"/>
      <c r="AMH28" s="187"/>
      <c r="AMI28" s="187"/>
      <c r="AMJ28" s="187"/>
      <c r="AMK28" s="187"/>
      <c r="AML28" s="187"/>
      <c r="AMM28" s="187"/>
      <c r="AMN28" s="187"/>
      <c r="AMO28" s="187"/>
      <c r="AMP28" s="187"/>
      <c r="AMQ28" s="187"/>
      <c r="AMR28" s="187"/>
      <c r="AMS28" s="187"/>
      <c r="AMT28" s="187"/>
      <c r="AMU28" s="187"/>
      <c r="AMV28" s="187"/>
      <c r="AMW28" s="187"/>
      <c r="AMX28" s="187"/>
      <c r="AMY28" s="187"/>
      <c r="AMZ28" s="187"/>
      <c r="ANA28" s="187"/>
      <c r="ANB28" s="187"/>
      <c r="ANC28" s="187"/>
      <c r="AND28" s="187"/>
      <c r="ANE28" s="187"/>
      <c r="ANF28" s="187"/>
      <c r="ANG28" s="187"/>
      <c r="ANH28" s="187"/>
      <c r="ANI28" s="187"/>
      <c r="ANJ28" s="187"/>
      <c r="ANK28" s="187"/>
      <c r="ANL28" s="187"/>
      <c r="ANM28" s="187"/>
      <c r="ANN28" s="187"/>
      <c r="ANO28" s="187"/>
      <c r="ANP28" s="187"/>
      <c r="ANQ28" s="187"/>
      <c r="ANR28" s="187"/>
      <c r="ANS28" s="187"/>
      <c r="ANT28" s="187"/>
      <c r="ANU28" s="187"/>
      <c r="ANV28" s="187"/>
      <c r="ANW28" s="187"/>
      <c r="ANX28" s="187"/>
      <c r="ANY28" s="187"/>
      <c r="ANZ28" s="187"/>
      <c r="AOA28" s="187"/>
      <c r="AOB28" s="187"/>
      <c r="AOC28" s="187"/>
      <c r="AOD28" s="187"/>
      <c r="AOE28" s="187"/>
      <c r="AOF28" s="187"/>
      <c r="AOG28" s="187"/>
      <c r="AOH28" s="187"/>
      <c r="AOI28" s="187"/>
      <c r="AOJ28" s="187"/>
      <c r="AOK28" s="187"/>
      <c r="AOL28" s="187"/>
      <c r="AOM28" s="187"/>
      <c r="AON28" s="187"/>
      <c r="AOO28" s="187"/>
      <c r="AOP28" s="187"/>
      <c r="AOQ28" s="187"/>
      <c r="AOR28" s="187"/>
      <c r="AOS28" s="187"/>
      <c r="AOT28" s="187"/>
      <c r="AOU28" s="187"/>
      <c r="AOV28" s="187"/>
      <c r="AOW28" s="187"/>
      <c r="AOX28" s="187"/>
      <c r="AOY28" s="187"/>
      <c r="AOZ28" s="187"/>
      <c r="APA28" s="187"/>
      <c r="APB28" s="187"/>
      <c r="APC28" s="187"/>
      <c r="APD28" s="187"/>
      <c r="APE28" s="187"/>
      <c r="APF28" s="187"/>
      <c r="APG28" s="187"/>
      <c r="APH28" s="187"/>
      <c r="API28" s="187"/>
      <c r="APJ28" s="187"/>
      <c r="APK28" s="187"/>
      <c r="APL28" s="187"/>
      <c r="APM28" s="187"/>
      <c r="APN28" s="187"/>
      <c r="APO28" s="187"/>
      <c r="APP28" s="187"/>
      <c r="APQ28" s="187"/>
      <c r="APR28" s="187"/>
      <c r="APS28" s="187"/>
      <c r="APT28" s="187"/>
      <c r="APU28" s="187"/>
      <c r="APV28" s="187"/>
      <c r="APW28" s="187"/>
      <c r="APX28" s="187"/>
      <c r="APY28" s="187"/>
      <c r="APZ28" s="187"/>
      <c r="AQA28" s="187"/>
      <c r="AQB28" s="187"/>
      <c r="AQC28" s="187"/>
      <c r="AQD28" s="187"/>
      <c r="AQE28" s="187"/>
      <c r="AQF28" s="187"/>
      <c r="AQG28" s="187"/>
      <c r="AQH28" s="187"/>
      <c r="AQI28" s="187"/>
      <c r="AQJ28" s="187"/>
      <c r="AQK28" s="187"/>
      <c r="AQL28" s="187"/>
      <c r="AQM28" s="187"/>
      <c r="AQN28" s="187"/>
      <c r="AQO28" s="187"/>
      <c r="AQP28" s="187"/>
      <c r="AQQ28" s="187"/>
      <c r="AQR28" s="187"/>
      <c r="AQS28" s="187"/>
      <c r="AQT28" s="187"/>
      <c r="AQU28" s="187"/>
      <c r="AQV28" s="187"/>
      <c r="AQW28" s="187"/>
      <c r="AQX28" s="187"/>
      <c r="AQY28" s="187"/>
      <c r="AQZ28" s="187"/>
      <c r="ARA28" s="187"/>
      <c r="ARB28" s="187"/>
      <c r="ARC28" s="187"/>
      <c r="ARD28" s="187"/>
      <c r="ARE28" s="187"/>
      <c r="ARF28" s="187"/>
      <c r="ARG28" s="187"/>
      <c r="ARH28" s="187"/>
      <c r="ARI28" s="187"/>
      <c r="ARJ28" s="187"/>
      <c r="ARK28" s="187"/>
      <c r="ARL28" s="187"/>
      <c r="ARM28" s="187"/>
      <c r="ARN28" s="187"/>
      <c r="ARO28" s="187"/>
      <c r="ARP28" s="187"/>
      <c r="ARQ28" s="187"/>
      <c r="ARR28" s="187"/>
      <c r="ARS28" s="187"/>
      <c r="ART28" s="187"/>
      <c r="ARU28" s="187"/>
      <c r="ARV28" s="187"/>
      <c r="ARW28" s="187"/>
      <c r="ARX28" s="187"/>
      <c r="ARY28" s="187"/>
      <c r="ARZ28" s="187"/>
      <c r="ASA28" s="187"/>
      <c r="ASB28" s="187"/>
      <c r="ASC28" s="187"/>
      <c r="ASD28" s="187"/>
      <c r="ASE28" s="187"/>
      <c r="ASF28" s="187"/>
      <c r="ASG28" s="187"/>
      <c r="ASH28" s="187"/>
      <c r="ASI28" s="187"/>
      <c r="ASJ28" s="187"/>
      <c r="ASK28" s="187"/>
      <c r="ASL28" s="187"/>
      <c r="ASM28" s="187"/>
      <c r="ASN28" s="187"/>
      <c r="ASO28" s="187"/>
      <c r="ASP28" s="187"/>
      <c r="ASQ28" s="187"/>
      <c r="ASR28" s="187"/>
      <c r="ASS28" s="187"/>
      <c r="AST28" s="187"/>
      <c r="ASU28" s="187"/>
      <c r="ASV28" s="187"/>
      <c r="ASW28" s="187"/>
      <c r="ASX28" s="187"/>
      <c r="ASY28" s="187"/>
      <c r="ASZ28" s="187"/>
      <c r="ATA28" s="187"/>
      <c r="ATB28" s="187"/>
      <c r="ATC28" s="187"/>
      <c r="ATD28" s="187"/>
      <c r="ATE28" s="187"/>
      <c r="ATF28" s="187"/>
      <c r="ATG28" s="187"/>
      <c r="ATH28" s="187"/>
      <c r="ATI28" s="187"/>
      <c r="ATJ28" s="187"/>
      <c r="ATK28" s="187"/>
      <c r="ATL28" s="187"/>
      <c r="ATM28" s="187"/>
      <c r="ATN28" s="187"/>
      <c r="ATO28" s="187"/>
      <c r="ATP28" s="187"/>
      <c r="ATQ28" s="187"/>
      <c r="ATR28" s="187"/>
      <c r="ATS28" s="187"/>
      <c r="ATT28" s="187"/>
      <c r="ATU28" s="187"/>
      <c r="ATV28" s="187"/>
      <c r="ATW28" s="187"/>
      <c r="ATX28" s="187"/>
      <c r="ATY28" s="187"/>
      <c r="ATZ28" s="187"/>
      <c r="AUA28" s="187"/>
      <c r="AUB28" s="187"/>
      <c r="AUC28" s="187"/>
      <c r="AUD28" s="187"/>
      <c r="AUE28" s="187"/>
      <c r="AUF28" s="187"/>
      <c r="AUG28" s="187"/>
      <c r="AUH28" s="187"/>
      <c r="AUI28" s="187"/>
      <c r="AUJ28" s="187"/>
      <c r="AUK28" s="187"/>
      <c r="AUL28" s="187"/>
      <c r="AUM28" s="187"/>
      <c r="AUN28" s="187"/>
      <c r="AUO28" s="187"/>
      <c r="AUP28" s="187"/>
      <c r="AUQ28" s="187"/>
      <c r="AUR28" s="187"/>
      <c r="AUS28" s="187"/>
      <c r="AUT28" s="187"/>
      <c r="AUU28" s="187"/>
      <c r="AUV28" s="187"/>
      <c r="AUW28" s="187"/>
      <c r="AUX28" s="187"/>
      <c r="AUY28" s="187"/>
      <c r="AUZ28" s="187"/>
      <c r="AVA28" s="187"/>
      <c r="AVB28" s="187"/>
      <c r="AVC28" s="187"/>
      <c r="AVD28" s="187"/>
      <c r="AVE28" s="187"/>
      <c r="AVF28" s="187"/>
      <c r="AVG28" s="187"/>
      <c r="AVH28" s="187"/>
      <c r="AVI28" s="187"/>
      <c r="AVJ28" s="187"/>
      <c r="AVK28" s="187"/>
      <c r="AVL28" s="187"/>
      <c r="AVM28" s="187"/>
      <c r="AVN28" s="187"/>
      <c r="AVO28" s="187"/>
      <c r="AVP28" s="187"/>
      <c r="AVQ28" s="187"/>
      <c r="AVR28" s="187"/>
      <c r="AVS28" s="187"/>
      <c r="AVT28" s="187"/>
      <c r="AVU28" s="187"/>
      <c r="AVV28" s="187"/>
      <c r="AVW28" s="187"/>
      <c r="AVX28" s="187"/>
      <c r="AVY28" s="187"/>
      <c r="AVZ28" s="187"/>
      <c r="AWA28" s="187"/>
      <c r="AWB28" s="187"/>
      <c r="AWC28" s="187"/>
      <c r="AWD28" s="187"/>
      <c r="AWE28" s="187"/>
      <c r="AWF28" s="187"/>
      <c r="AWG28" s="187"/>
      <c r="AWH28" s="187"/>
      <c r="AWI28" s="187"/>
      <c r="AWJ28" s="187"/>
      <c r="AWK28" s="187"/>
      <c r="AWL28" s="187"/>
      <c r="AWM28" s="187"/>
      <c r="AWN28" s="187"/>
      <c r="AWO28" s="187"/>
      <c r="AWP28" s="187"/>
      <c r="AWQ28" s="187"/>
      <c r="AWR28" s="187"/>
      <c r="AWS28" s="187"/>
      <c r="AWT28" s="187"/>
      <c r="AWU28" s="187"/>
      <c r="AWV28" s="187"/>
      <c r="AWW28" s="187"/>
      <c r="AWX28" s="187"/>
      <c r="AWY28" s="187"/>
      <c r="AWZ28" s="187"/>
      <c r="AXA28" s="187"/>
      <c r="AXB28" s="187"/>
      <c r="AXC28" s="187"/>
      <c r="AXD28" s="187"/>
      <c r="AXE28" s="187"/>
      <c r="AXF28" s="187"/>
      <c r="AXG28" s="187"/>
      <c r="AXH28" s="187"/>
      <c r="AXI28" s="187"/>
      <c r="AXJ28" s="187"/>
      <c r="AXK28" s="187"/>
      <c r="AXL28" s="187"/>
      <c r="AXM28" s="187"/>
      <c r="AXN28" s="187"/>
      <c r="AXO28" s="187"/>
      <c r="AXP28" s="187"/>
      <c r="AXQ28" s="187"/>
      <c r="AXR28" s="187"/>
      <c r="AXS28" s="187"/>
      <c r="AXT28" s="187"/>
      <c r="AXU28" s="187"/>
      <c r="AXV28" s="187"/>
      <c r="AXW28" s="187"/>
      <c r="AXX28" s="187"/>
      <c r="AXY28" s="187"/>
      <c r="AXZ28" s="187"/>
      <c r="AYA28" s="187"/>
      <c r="AYB28" s="187"/>
      <c r="AYC28" s="187"/>
      <c r="AYD28" s="187"/>
      <c r="AYE28" s="187"/>
      <c r="AYF28" s="187"/>
      <c r="AYG28" s="187"/>
      <c r="AYH28" s="187"/>
      <c r="AYI28" s="187"/>
      <c r="AYJ28" s="187"/>
      <c r="AYK28" s="187"/>
      <c r="AYL28" s="187"/>
      <c r="AYM28" s="187"/>
      <c r="AYN28" s="187"/>
      <c r="AYO28" s="187"/>
      <c r="AYP28" s="187"/>
      <c r="AYQ28" s="187"/>
      <c r="AYR28" s="187"/>
      <c r="AYS28" s="187"/>
      <c r="AYT28" s="187"/>
      <c r="AYU28" s="187"/>
      <c r="AYV28" s="187"/>
      <c r="AYW28" s="187"/>
      <c r="AYX28" s="187"/>
      <c r="AYY28" s="187"/>
      <c r="AYZ28" s="187"/>
      <c r="AZA28" s="187"/>
      <c r="AZB28" s="187"/>
      <c r="AZC28" s="187"/>
      <c r="AZD28" s="187"/>
      <c r="AZE28" s="187"/>
      <c r="AZF28" s="187"/>
      <c r="AZG28" s="187"/>
      <c r="AZH28" s="187"/>
      <c r="AZI28" s="187"/>
      <c r="AZJ28" s="187"/>
      <c r="AZK28" s="187"/>
      <c r="AZL28" s="187"/>
      <c r="AZM28" s="187"/>
      <c r="AZN28" s="187"/>
      <c r="AZO28" s="187"/>
      <c r="AZP28" s="187"/>
      <c r="AZQ28" s="187"/>
      <c r="AZR28" s="187"/>
      <c r="AZS28" s="187"/>
      <c r="AZT28" s="187"/>
      <c r="AZU28" s="187"/>
      <c r="AZV28" s="187"/>
      <c r="AZW28" s="187"/>
      <c r="AZX28" s="187"/>
      <c r="AZY28" s="187"/>
      <c r="AZZ28" s="187"/>
      <c r="BAA28" s="187"/>
      <c r="BAB28" s="187"/>
      <c r="BAC28" s="187"/>
      <c r="BAD28" s="187"/>
      <c r="BAE28" s="187"/>
      <c r="BAF28" s="187"/>
      <c r="BAG28" s="187"/>
      <c r="BAH28" s="187"/>
      <c r="BAI28" s="187"/>
      <c r="BAJ28" s="187"/>
      <c r="BAK28" s="187"/>
      <c r="BAL28" s="187"/>
      <c r="BAM28" s="187"/>
      <c r="BAN28" s="187"/>
      <c r="BAO28" s="187"/>
      <c r="BAP28" s="187"/>
      <c r="BAQ28" s="187"/>
      <c r="BAR28" s="187"/>
      <c r="BAS28" s="187"/>
      <c r="BAT28" s="187"/>
      <c r="BAU28" s="187"/>
      <c r="BAV28" s="187"/>
      <c r="BAW28" s="187"/>
      <c r="BAX28" s="187"/>
      <c r="BAY28" s="187"/>
      <c r="BAZ28" s="187"/>
      <c r="BBA28" s="187"/>
      <c r="BBB28" s="187"/>
      <c r="BBC28" s="187"/>
      <c r="BBD28" s="187"/>
      <c r="BBE28" s="187"/>
      <c r="BBF28" s="187"/>
      <c r="BBG28" s="187"/>
      <c r="BBH28" s="187"/>
      <c r="BBI28" s="187"/>
      <c r="BBJ28" s="187"/>
      <c r="BBK28" s="187"/>
      <c r="BBL28" s="187"/>
      <c r="BBM28" s="187"/>
      <c r="BBN28" s="187"/>
      <c r="BBO28" s="187"/>
      <c r="BBP28" s="187"/>
      <c r="BBQ28" s="187"/>
      <c r="BBR28" s="187"/>
      <c r="BBS28" s="187"/>
      <c r="BBT28" s="187"/>
      <c r="BBU28" s="187"/>
      <c r="BBV28" s="187"/>
      <c r="BBW28" s="187"/>
      <c r="BBX28" s="187"/>
      <c r="BBY28" s="187"/>
      <c r="BBZ28" s="187"/>
      <c r="BCA28" s="187"/>
      <c r="BCB28" s="187"/>
      <c r="BCC28" s="187"/>
      <c r="BCD28" s="187"/>
      <c r="BCE28" s="187"/>
      <c r="BCF28" s="187"/>
      <c r="BCG28" s="187"/>
      <c r="BCH28" s="187"/>
      <c r="BCI28" s="187"/>
      <c r="BCJ28" s="187"/>
      <c r="BCK28" s="187"/>
      <c r="BCL28" s="187"/>
      <c r="BCM28" s="187"/>
      <c r="BCN28" s="187"/>
      <c r="BCO28" s="187"/>
      <c r="BCP28" s="187"/>
      <c r="BCQ28" s="187"/>
      <c r="BCR28" s="187"/>
      <c r="BCS28" s="187"/>
      <c r="BCT28" s="187"/>
      <c r="BCU28" s="187"/>
      <c r="BCV28" s="187"/>
      <c r="BCW28" s="187"/>
      <c r="BCX28" s="187"/>
      <c r="BCY28" s="187"/>
      <c r="BCZ28" s="187"/>
      <c r="BDA28" s="187"/>
      <c r="BDB28" s="187"/>
      <c r="BDC28" s="187"/>
      <c r="BDD28" s="187"/>
      <c r="BDE28" s="187"/>
      <c r="BDF28" s="187"/>
      <c r="BDG28" s="187"/>
      <c r="BDH28" s="187"/>
      <c r="BDI28" s="187"/>
      <c r="BDJ28" s="187"/>
      <c r="BDK28" s="187"/>
      <c r="BDL28" s="187"/>
      <c r="BDM28" s="187"/>
      <c r="BDN28" s="187"/>
      <c r="BDO28" s="187"/>
      <c r="BDP28" s="187"/>
      <c r="BDQ28" s="187"/>
      <c r="BDR28" s="187"/>
      <c r="BDS28" s="187"/>
      <c r="BDT28" s="187"/>
      <c r="BDU28" s="187"/>
      <c r="BDV28" s="187"/>
      <c r="BDW28" s="187"/>
      <c r="BDX28" s="187"/>
      <c r="BDY28" s="187"/>
      <c r="BDZ28" s="187"/>
      <c r="BEA28" s="187"/>
      <c r="BEB28" s="187"/>
      <c r="BEC28" s="187"/>
      <c r="BED28" s="187"/>
      <c r="BEE28" s="187"/>
      <c r="BEF28" s="187"/>
      <c r="BEG28" s="187"/>
      <c r="BEH28" s="187"/>
      <c r="BEI28" s="187"/>
      <c r="BEJ28" s="187"/>
      <c r="BEK28" s="187"/>
      <c r="BEL28" s="187"/>
      <c r="BEM28" s="187"/>
      <c r="BEN28" s="187"/>
      <c r="BEO28" s="187"/>
      <c r="BEP28" s="187"/>
      <c r="BEQ28" s="187"/>
      <c r="BER28" s="187"/>
      <c r="BES28" s="187"/>
      <c r="BET28" s="187"/>
      <c r="BEU28" s="187"/>
      <c r="BEV28" s="187"/>
      <c r="BEW28" s="187"/>
      <c r="BEX28" s="187"/>
      <c r="BEY28" s="187"/>
      <c r="BEZ28" s="187"/>
      <c r="BFA28" s="187"/>
      <c r="BFB28" s="187"/>
      <c r="BFC28" s="187"/>
      <c r="BFD28" s="187"/>
      <c r="BFE28" s="187"/>
      <c r="BFF28" s="187"/>
      <c r="BFG28" s="187"/>
      <c r="BFH28" s="187"/>
      <c r="BFI28" s="187"/>
      <c r="BFJ28" s="187"/>
      <c r="BFK28" s="187"/>
      <c r="BFL28" s="187"/>
      <c r="BFM28" s="187"/>
      <c r="BFN28" s="187"/>
      <c r="BFO28" s="187"/>
      <c r="BFP28" s="187"/>
      <c r="BFQ28" s="187"/>
      <c r="BFR28" s="187"/>
      <c r="BFS28" s="187"/>
      <c r="BFT28" s="187"/>
      <c r="BFU28" s="187"/>
      <c r="BFV28" s="187"/>
      <c r="BFW28" s="187"/>
      <c r="BFX28" s="187"/>
      <c r="BFY28" s="187"/>
      <c r="BFZ28" s="187"/>
      <c r="BGA28" s="187"/>
      <c r="BGB28" s="187"/>
      <c r="BGC28" s="187"/>
      <c r="BGD28" s="187"/>
      <c r="BGE28" s="187"/>
      <c r="BGF28" s="187"/>
      <c r="BGG28" s="187"/>
      <c r="BGH28" s="187"/>
      <c r="BGI28" s="187"/>
      <c r="BGJ28" s="187"/>
      <c r="BGK28" s="187"/>
      <c r="BGL28" s="187"/>
      <c r="BGM28" s="187"/>
      <c r="BGN28" s="187"/>
      <c r="BGO28" s="187"/>
      <c r="BGP28" s="187"/>
      <c r="BGQ28" s="187"/>
      <c r="BGR28" s="187"/>
      <c r="BGS28" s="187"/>
      <c r="BGT28" s="187"/>
      <c r="BGU28" s="187"/>
      <c r="BGV28" s="187"/>
      <c r="BGW28" s="187"/>
      <c r="BGX28" s="187"/>
      <c r="BGY28" s="187"/>
      <c r="BGZ28" s="187"/>
      <c r="BHA28" s="187"/>
      <c r="BHB28" s="187"/>
      <c r="BHC28" s="187"/>
      <c r="BHD28" s="187"/>
      <c r="BHE28" s="187"/>
      <c r="BHF28" s="187"/>
      <c r="BHG28" s="187"/>
      <c r="BHH28" s="187"/>
      <c r="BHI28" s="187"/>
      <c r="BHJ28" s="187"/>
      <c r="BHK28" s="187"/>
      <c r="BHL28" s="187"/>
      <c r="BHM28" s="187"/>
      <c r="BHN28" s="187"/>
      <c r="BHO28" s="187"/>
      <c r="BHP28" s="187"/>
      <c r="BHQ28" s="187"/>
      <c r="BHR28" s="187"/>
      <c r="BHS28" s="187"/>
      <c r="BHT28" s="187"/>
      <c r="BHU28" s="187"/>
      <c r="BHV28" s="187"/>
      <c r="BHW28" s="187"/>
      <c r="BHX28" s="187"/>
      <c r="BHY28" s="187"/>
      <c r="BHZ28" s="187"/>
      <c r="BIA28" s="187"/>
      <c r="BIB28" s="187"/>
      <c r="BIC28" s="187"/>
      <c r="BID28" s="187"/>
      <c r="BIE28" s="187"/>
      <c r="BIF28" s="187"/>
      <c r="BIG28" s="187"/>
      <c r="BIH28" s="187"/>
      <c r="BII28" s="187"/>
      <c r="BIJ28" s="187"/>
      <c r="BIK28" s="187"/>
      <c r="BIL28" s="187"/>
      <c r="BIM28" s="187"/>
      <c r="BIN28" s="187"/>
      <c r="BIO28" s="187"/>
      <c r="BIP28" s="187"/>
      <c r="BIQ28" s="187"/>
      <c r="BIR28" s="187"/>
      <c r="BIS28" s="187"/>
      <c r="BIT28" s="187"/>
      <c r="BIU28" s="187"/>
      <c r="BIV28" s="187"/>
      <c r="BIW28" s="187"/>
      <c r="BIX28" s="187"/>
      <c r="BIY28" s="187"/>
      <c r="BIZ28" s="187"/>
      <c r="BJA28" s="187"/>
      <c r="BJB28" s="187"/>
      <c r="BJC28" s="187"/>
      <c r="BJD28" s="187"/>
      <c r="BJE28" s="187"/>
      <c r="BJF28" s="187"/>
      <c r="BJG28" s="187"/>
      <c r="BJH28" s="187"/>
      <c r="BJI28" s="187"/>
      <c r="BJJ28" s="187"/>
      <c r="BJK28" s="187"/>
      <c r="BJL28" s="187"/>
      <c r="BJM28" s="187"/>
      <c r="BJN28" s="187"/>
      <c r="BJO28" s="187"/>
      <c r="BJP28" s="187"/>
      <c r="BJQ28" s="187"/>
      <c r="BJR28" s="187"/>
      <c r="BJS28" s="187"/>
      <c r="BJT28" s="187"/>
      <c r="BJU28" s="187"/>
      <c r="BJV28" s="187"/>
      <c r="BJW28" s="187"/>
      <c r="BJX28" s="187"/>
      <c r="BJY28" s="187"/>
      <c r="BJZ28" s="187"/>
      <c r="BKA28" s="187"/>
      <c r="BKB28" s="187"/>
      <c r="BKC28" s="187"/>
      <c r="BKD28" s="187"/>
      <c r="BKE28" s="187"/>
      <c r="BKF28" s="187"/>
      <c r="BKG28" s="187"/>
      <c r="BKH28" s="187"/>
      <c r="BKI28" s="187"/>
      <c r="BKJ28" s="187"/>
      <c r="BKK28" s="187"/>
      <c r="BKL28" s="187"/>
      <c r="BKM28" s="187"/>
      <c r="BKN28" s="187"/>
      <c r="BKO28" s="187"/>
      <c r="BKP28" s="187"/>
      <c r="BKQ28" s="187"/>
      <c r="BKR28" s="187"/>
      <c r="BKS28" s="187"/>
      <c r="BKT28" s="187"/>
      <c r="BKU28" s="187"/>
      <c r="BKV28" s="187"/>
      <c r="BKW28" s="187"/>
      <c r="BKX28" s="187"/>
      <c r="BKY28" s="187"/>
      <c r="BKZ28" s="187"/>
      <c r="BLA28" s="187"/>
      <c r="BLB28" s="187"/>
      <c r="BLC28" s="187"/>
      <c r="BLD28" s="187"/>
      <c r="BLE28" s="187"/>
      <c r="BLF28" s="187"/>
      <c r="BLG28" s="187"/>
      <c r="BLH28" s="187"/>
      <c r="BLI28" s="187"/>
      <c r="BLJ28" s="187"/>
      <c r="BLK28" s="187"/>
      <c r="BLL28" s="187"/>
      <c r="BLM28" s="187"/>
      <c r="BLN28" s="187"/>
      <c r="BLO28" s="187"/>
      <c r="BLP28" s="187"/>
      <c r="BLQ28" s="187"/>
      <c r="BLR28" s="187"/>
      <c r="BLS28" s="187"/>
      <c r="BLT28" s="187"/>
      <c r="BLU28" s="187"/>
      <c r="BLV28" s="187"/>
      <c r="BLW28" s="187"/>
      <c r="BLX28" s="187"/>
      <c r="BLY28" s="187"/>
      <c r="BLZ28" s="187"/>
      <c r="BMA28" s="187"/>
      <c r="BMB28" s="187"/>
      <c r="BMC28" s="187"/>
      <c r="BMD28" s="187"/>
      <c r="BME28" s="187"/>
      <c r="BMF28" s="187"/>
      <c r="BMG28" s="187"/>
      <c r="BMH28" s="187"/>
      <c r="BMI28" s="187"/>
      <c r="BMJ28" s="187"/>
      <c r="BMK28" s="187"/>
      <c r="BML28" s="187"/>
      <c r="BMM28" s="187"/>
      <c r="BMN28" s="187"/>
      <c r="BMO28" s="187"/>
      <c r="BMP28" s="187"/>
      <c r="BMQ28" s="187"/>
      <c r="BMR28" s="187"/>
      <c r="BMS28" s="187"/>
      <c r="BMT28" s="187"/>
      <c r="BMU28" s="187"/>
      <c r="BMV28" s="187"/>
      <c r="BMW28" s="187"/>
      <c r="BMX28" s="187"/>
      <c r="BMY28" s="187"/>
      <c r="BMZ28" s="187"/>
      <c r="BNA28" s="187"/>
      <c r="BNB28" s="187"/>
      <c r="BNC28" s="187"/>
      <c r="BND28" s="187"/>
      <c r="BNE28" s="187"/>
      <c r="BNF28" s="187"/>
      <c r="BNG28" s="187"/>
      <c r="BNH28" s="187"/>
      <c r="BNI28" s="187"/>
      <c r="BNJ28" s="187"/>
      <c r="BNK28" s="187"/>
      <c r="BNL28" s="187"/>
      <c r="BNM28" s="187"/>
      <c r="BNN28" s="187"/>
      <c r="BNO28" s="187"/>
      <c r="BNP28" s="187"/>
      <c r="BNQ28" s="187"/>
      <c r="BNR28" s="187"/>
      <c r="BNS28" s="187"/>
      <c r="BNT28" s="187"/>
      <c r="BNU28" s="187"/>
      <c r="BNV28" s="187"/>
      <c r="BNW28" s="187"/>
      <c r="BNX28" s="187"/>
      <c r="BNY28" s="187"/>
      <c r="BNZ28" s="187"/>
      <c r="BOA28" s="187"/>
      <c r="BOB28" s="187"/>
      <c r="BOC28" s="187"/>
      <c r="BOD28" s="187"/>
      <c r="BOE28" s="187"/>
      <c r="BOF28" s="187"/>
      <c r="BOG28" s="187"/>
      <c r="BOH28" s="187"/>
      <c r="BOI28" s="187"/>
      <c r="BOJ28" s="187"/>
      <c r="BOK28" s="187"/>
      <c r="BOL28" s="187"/>
      <c r="BOM28" s="187"/>
      <c r="BON28" s="187"/>
      <c r="BOO28" s="187"/>
      <c r="BOP28" s="187"/>
      <c r="BOQ28" s="187"/>
      <c r="BOR28" s="187"/>
      <c r="BOS28" s="187"/>
      <c r="BOT28" s="187"/>
      <c r="BOU28" s="187"/>
      <c r="BOV28" s="187"/>
      <c r="BOW28" s="187"/>
      <c r="BOX28" s="187"/>
      <c r="BOY28" s="187"/>
      <c r="BOZ28" s="187"/>
      <c r="BPA28" s="187"/>
      <c r="BPB28" s="187"/>
      <c r="BPC28" s="187"/>
      <c r="BPD28" s="187"/>
      <c r="BPE28" s="187"/>
      <c r="BPF28" s="187"/>
      <c r="BPG28" s="187"/>
      <c r="BPH28" s="187"/>
      <c r="BPI28" s="187"/>
      <c r="BPJ28" s="187"/>
      <c r="BPK28" s="187"/>
      <c r="BPL28" s="187"/>
      <c r="BPM28" s="187"/>
      <c r="BPN28" s="187"/>
      <c r="BPO28" s="187"/>
      <c r="BPP28" s="187"/>
      <c r="BPQ28" s="187"/>
      <c r="BPR28" s="187"/>
      <c r="BPS28" s="187"/>
      <c r="BPT28" s="187"/>
      <c r="BPU28" s="187"/>
      <c r="BPV28" s="187"/>
      <c r="BPW28" s="187"/>
      <c r="BPX28" s="187"/>
      <c r="BPY28" s="187"/>
      <c r="BPZ28" s="187"/>
      <c r="BQA28" s="187"/>
      <c r="BQB28" s="187"/>
      <c r="BQC28" s="187"/>
      <c r="BQD28" s="187"/>
      <c r="BQE28" s="187"/>
      <c r="BQF28" s="187"/>
      <c r="BQG28" s="187"/>
      <c r="BQH28" s="187"/>
      <c r="BQI28" s="187"/>
      <c r="BQJ28" s="187"/>
      <c r="BQK28" s="187"/>
      <c r="BQL28" s="187"/>
      <c r="BQM28" s="187"/>
      <c r="BQN28" s="187"/>
      <c r="BQO28" s="187"/>
      <c r="BQP28" s="187"/>
      <c r="BQQ28" s="187"/>
      <c r="BQR28" s="187"/>
      <c r="BQS28" s="187"/>
      <c r="BQT28" s="187"/>
      <c r="BQU28" s="187"/>
      <c r="BQV28" s="187"/>
      <c r="BQW28" s="187"/>
      <c r="BQX28" s="187"/>
      <c r="BQY28" s="187"/>
      <c r="BQZ28" s="187"/>
      <c r="BRA28" s="187"/>
      <c r="BRB28" s="187"/>
      <c r="BRC28" s="187"/>
      <c r="BRD28" s="187"/>
      <c r="BRE28" s="187"/>
      <c r="BRF28" s="187"/>
      <c r="BRG28" s="187"/>
      <c r="BRH28" s="187"/>
      <c r="BRI28" s="187"/>
      <c r="BRJ28" s="187"/>
      <c r="BRK28" s="187"/>
      <c r="BRL28" s="187"/>
      <c r="BRM28" s="187"/>
      <c r="BRN28" s="187"/>
      <c r="BRO28" s="187"/>
      <c r="BRP28" s="187"/>
      <c r="BRQ28" s="187"/>
      <c r="BRR28" s="187"/>
      <c r="BRS28" s="187"/>
      <c r="BRT28" s="187"/>
      <c r="BRU28" s="187"/>
      <c r="BRV28" s="187"/>
      <c r="BRW28" s="187"/>
      <c r="BRX28" s="187"/>
      <c r="BRY28" s="187"/>
      <c r="BRZ28" s="187"/>
      <c r="BSA28" s="187"/>
      <c r="BSB28" s="187"/>
      <c r="BSC28" s="187"/>
      <c r="BSD28" s="187"/>
      <c r="BSE28" s="187"/>
      <c r="BSF28" s="187"/>
      <c r="BSG28" s="187"/>
      <c r="BSH28" s="187"/>
      <c r="BSI28" s="187"/>
      <c r="BSJ28" s="187"/>
      <c r="BSK28" s="187"/>
      <c r="BSL28" s="187"/>
      <c r="BSM28" s="187"/>
      <c r="BSN28" s="187"/>
      <c r="BSO28" s="187"/>
      <c r="BSP28" s="187"/>
      <c r="BSQ28" s="187"/>
      <c r="BSR28" s="187"/>
      <c r="BSS28" s="187"/>
      <c r="BST28" s="187"/>
      <c r="BSU28" s="187"/>
      <c r="BSV28" s="187"/>
      <c r="BSW28" s="187"/>
      <c r="BSX28" s="187"/>
      <c r="BSY28" s="187"/>
      <c r="BSZ28" s="187"/>
      <c r="BTA28" s="187"/>
      <c r="BTB28" s="187"/>
      <c r="BTC28" s="187"/>
      <c r="BTD28" s="187"/>
      <c r="BTE28" s="187"/>
      <c r="BTF28" s="187"/>
      <c r="BTG28" s="187"/>
      <c r="BTH28" s="187"/>
      <c r="BTI28" s="187"/>
      <c r="BTJ28" s="187"/>
      <c r="BTK28" s="187"/>
      <c r="BTL28" s="187"/>
      <c r="BTM28" s="187"/>
      <c r="BTN28" s="187"/>
      <c r="BTO28" s="187"/>
      <c r="BTP28" s="187"/>
      <c r="BTQ28" s="187"/>
      <c r="BTR28" s="187"/>
      <c r="BTS28" s="187"/>
      <c r="BTT28" s="187"/>
      <c r="BTU28" s="187"/>
      <c r="BTV28" s="187"/>
      <c r="BTW28" s="187"/>
      <c r="BTX28" s="187"/>
      <c r="BTY28" s="187"/>
      <c r="BTZ28" s="187"/>
      <c r="BUA28" s="187"/>
      <c r="BUB28" s="187"/>
      <c r="BUC28" s="187"/>
      <c r="BUD28" s="187"/>
      <c r="BUE28" s="187"/>
      <c r="BUF28" s="187"/>
      <c r="BUG28" s="187"/>
      <c r="BUH28" s="187"/>
      <c r="BUI28" s="187"/>
      <c r="BUJ28" s="187"/>
      <c r="BUK28" s="187"/>
      <c r="BUL28" s="187"/>
      <c r="BUM28" s="187"/>
      <c r="BUN28" s="187"/>
      <c r="BUO28" s="187"/>
      <c r="BUP28" s="187"/>
      <c r="BUQ28" s="187"/>
      <c r="BUR28" s="187"/>
      <c r="BUS28" s="187"/>
      <c r="BUT28" s="187"/>
      <c r="BUU28" s="187"/>
      <c r="BUV28" s="187"/>
      <c r="BUW28" s="187"/>
      <c r="BUX28" s="187"/>
      <c r="BUY28" s="187"/>
      <c r="BUZ28" s="187"/>
      <c r="BVA28" s="187"/>
      <c r="BVB28" s="187"/>
      <c r="BVC28" s="187"/>
      <c r="BVD28" s="187"/>
      <c r="BVE28" s="187"/>
      <c r="BVF28" s="187"/>
      <c r="BVG28" s="187"/>
      <c r="BVH28" s="187"/>
      <c r="BVI28" s="187"/>
      <c r="BVJ28" s="187"/>
      <c r="BVK28" s="187"/>
      <c r="BVL28" s="187"/>
      <c r="BVM28" s="187"/>
      <c r="BVN28" s="187"/>
      <c r="BVO28" s="187"/>
      <c r="BVP28" s="187"/>
      <c r="BVQ28" s="187"/>
      <c r="BVR28" s="187"/>
      <c r="BVS28" s="187"/>
      <c r="BVT28" s="187"/>
      <c r="BVU28" s="187"/>
      <c r="BVV28" s="187"/>
      <c r="BVW28" s="187"/>
      <c r="BVX28" s="187"/>
      <c r="BVY28" s="187"/>
      <c r="BVZ28" s="187"/>
      <c r="BWA28" s="187"/>
      <c r="BWB28" s="187"/>
      <c r="BWC28" s="187"/>
      <c r="BWD28" s="187"/>
      <c r="BWE28" s="187"/>
      <c r="BWF28" s="187"/>
      <c r="BWG28" s="187"/>
      <c r="BWH28" s="187"/>
      <c r="BWI28" s="187"/>
      <c r="BWJ28" s="187"/>
      <c r="BWK28" s="187"/>
      <c r="BWL28" s="187"/>
      <c r="BWM28" s="187"/>
      <c r="BWN28" s="187"/>
      <c r="BWO28" s="187"/>
      <c r="BWP28" s="187"/>
      <c r="BWQ28" s="187"/>
      <c r="BWR28" s="187"/>
      <c r="BWS28" s="187"/>
      <c r="BWT28" s="187"/>
      <c r="BWU28" s="187"/>
      <c r="BWV28" s="187"/>
      <c r="BWW28" s="187"/>
      <c r="BWX28" s="187"/>
      <c r="BWY28" s="187"/>
      <c r="BWZ28" s="187"/>
      <c r="BXA28" s="187"/>
      <c r="BXB28" s="187"/>
      <c r="BXC28" s="187"/>
      <c r="BXD28" s="187"/>
      <c r="BXE28" s="187"/>
      <c r="BXF28" s="187"/>
      <c r="BXG28" s="187"/>
      <c r="BXH28" s="187"/>
      <c r="BXI28" s="187"/>
      <c r="BXJ28" s="187"/>
      <c r="BXK28" s="187"/>
      <c r="BXL28" s="187"/>
      <c r="BXM28" s="187"/>
      <c r="BXN28" s="187"/>
      <c r="BXO28" s="187"/>
      <c r="BXP28" s="187"/>
      <c r="BXQ28" s="187"/>
      <c r="BXR28" s="187"/>
      <c r="BXS28" s="187"/>
      <c r="BXT28" s="187"/>
      <c r="BXU28" s="187"/>
      <c r="BXV28" s="187"/>
      <c r="BXW28" s="187"/>
      <c r="BXX28" s="187"/>
      <c r="BXY28" s="187"/>
      <c r="BXZ28" s="187"/>
      <c r="BYA28" s="187"/>
      <c r="BYB28" s="187"/>
      <c r="BYC28" s="187"/>
      <c r="BYD28" s="187"/>
      <c r="BYE28" s="187"/>
      <c r="BYF28" s="187"/>
      <c r="BYG28" s="187"/>
      <c r="BYH28" s="187"/>
      <c r="BYI28" s="187"/>
      <c r="BYJ28" s="187"/>
      <c r="BYK28" s="187"/>
      <c r="BYL28" s="187"/>
      <c r="BYM28" s="187"/>
      <c r="BYN28" s="187"/>
      <c r="BYO28" s="187"/>
      <c r="BYP28" s="187"/>
      <c r="BYQ28" s="187"/>
      <c r="BYR28" s="187"/>
      <c r="BYS28" s="187"/>
      <c r="BYT28" s="187"/>
      <c r="BYU28" s="187"/>
      <c r="BYV28" s="187"/>
      <c r="BYW28" s="187"/>
      <c r="BYX28" s="187"/>
      <c r="BYY28" s="187"/>
      <c r="BYZ28" s="187"/>
      <c r="BZA28" s="187"/>
      <c r="BZB28" s="187"/>
      <c r="BZC28" s="187"/>
      <c r="BZD28" s="187"/>
      <c r="BZE28" s="187"/>
      <c r="BZF28" s="187"/>
      <c r="BZG28" s="187"/>
      <c r="BZH28" s="187"/>
      <c r="BZI28" s="187"/>
      <c r="BZJ28" s="187"/>
      <c r="BZK28" s="187"/>
      <c r="BZL28" s="187"/>
      <c r="BZM28" s="187"/>
      <c r="BZN28" s="187"/>
      <c r="BZO28" s="187"/>
      <c r="BZP28" s="187"/>
      <c r="BZQ28" s="187"/>
      <c r="BZR28" s="187"/>
      <c r="BZS28" s="187"/>
      <c r="BZT28" s="187"/>
      <c r="BZU28" s="187"/>
      <c r="BZV28" s="187"/>
      <c r="BZW28" s="187"/>
      <c r="BZX28" s="187"/>
      <c r="BZY28" s="187"/>
      <c r="BZZ28" s="187"/>
      <c r="CAA28" s="187"/>
      <c r="CAB28" s="187"/>
      <c r="CAC28" s="187"/>
      <c r="CAD28" s="187"/>
      <c r="CAE28" s="187"/>
      <c r="CAF28" s="187"/>
      <c r="CAG28" s="187"/>
      <c r="CAH28" s="187"/>
      <c r="CAI28" s="187"/>
      <c r="CAJ28" s="187"/>
      <c r="CAK28" s="187"/>
      <c r="CAL28" s="187"/>
      <c r="CAM28" s="187"/>
      <c r="CAN28" s="187"/>
      <c r="CAO28" s="187"/>
      <c r="CAP28" s="187"/>
      <c r="CAQ28" s="187"/>
      <c r="CAR28" s="187"/>
      <c r="CAS28" s="187"/>
      <c r="CAT28" s="187"/>
      <c r="CAU28" s="187"/>
      <c r="CAV28" s="187"/>
      <c r="CAW28" s="187"/>
      <c r="CAX28" s="187"/>
      <c r="CAY28" s="187"/>
      <c r="CAZ28" s="187"/>
      <c r="CBA28" s="187"/>
      <c r="CBB28" s="187"/>
      <c r="CBC28" s="187"/>
      <c r="CBD28" s="187"/>
      <c r="CBE28" s="187"/>
      <c r="CBF28" s="187"/>
      <c r="CBG28" s="187"/>
      <c r="CBH28" s="187"/>
      <c r="CBI28" s="187"/>
      <c r="CBJ28" s="187"/>
      <c r="CBK28" s="187"/>
      <c r="CBL28" s="187"/>
      <c r="CBM28" s="187"/>
      <c r="CBN28" s="187"/>
      <c r="CBO28" s="187"/>
      <c r="CBP28" s="187"/>
      <c r="CBQ28" s="187"/>
      <c r="CBR28" s="187"/>
      <c r="CBS28" s="187"/>
      <c r="CBT28" s="187"/>
      <c r="CBU28" s="187"/>
      <c r="CBV28" s="187"/>
      <c r="CBW28" s="187"/>
      <c r="CBX28" s="187"/>
      <c r="CBY28" s="187"/>
      <c r="CBZ28" s="187"/>
      <c r="CCA28" s="187"/>
      <c r="CCB28" s="187"/>
      <c r="CCC28" s="187"/>
      <c r="CCD28" s="187"/>
      <c r="CCE28" s="187"/>
      <c r="CCF28" s="187"/>
      <c r="CCG28" s="187"/>
      <c r="CCH28" s="187"/>
      <c r="CCI28" s="187"/>
      <c r="CCJ28" s="187"/>
      <c r="CCK28" s="187"/>
      <c r="CCL28" s="187"/>
      <c r="CCM28" s="187"/>
      <c r="CCN28" s="187"/>
      <c r="CCO28" s="187"/>
      <c r="CCP28" s="187"/>
      <c r="CCQ28" s="187"/>
      <c r="CCR28" s="187"/>
      <c r="CCS28" s="187"/>
      <c r="CCT28" s="187"/>
      <c r="CCU28" s="187"/>
      <c r="CCV28" s="187"/>
      <c r="CCW28" s="187"/>
      <c r="CCX28" s="187"/>
      <c r="CCY28" s="187"/>
      <c r="CCZ28" s="187"/>
      <c r="CDA28" s="187"/>
      <c r="CDB28" s="187"/>
      <c r="CDC28" s="187"/>
      <c r="CDD28" s="187"/>
      <c r="CDE28" s="187"/>
      <c r="CDF28" s="187"/>
      <c r="CDG28" s="187"/>
      <c r="CDH28" s="187"/>
      <c r="CDI28" s="187"/>
      <c r="CDJ28" s="187"/>
      <c r="CDK28" s="187"/>
      <c r="CDL28" s="187"/>
      <c r="CDM28" s="187"/>
      <c r="CDN28" s="187"/>
      <c r="CDO28" s="187"/>
      <c r="CDP28" s="187"/>
      <c r="CDQ28" s="187"/>
      <c r="CDR28" s="187"/>
      <c r="CDS28" s="187"/>
      <c r="CDT28" s="187"/>
      <c r="CDU28" s="187"/>
      <c r="CDV28" s="187"/>
      <c r="CDW28" s="187"/>
      <c r="CDX28" s="187"/>
      <c r="CDY28" s="187"/>
      <c r="CDZ28" s="187"/>
      <c r="CEA28" s="187"/>
      <c r="CEB28" s="187"/>
      <c r="CEC28" s="187"/>
      <c r="CED28" s="187"/>
      <c r="CEE28" s="187"/>
      <c r="CEF28" s="187"/>
      <c r="CEG28" s="187"/>
      <c r="CEH28" s="187"/>
      <c r="CEI28" s="187"/>
      <c r="CEJ28" s="187"/>
      <c r="CEK28" s="187"/>
      <c r="CEL28" s="187"/>
      <c r="CEM28" s="187"/>
      <c r="CEN28" s="187"/>
      <c r="CEO28" s="187"/>
      <c r="CEP28" s="187"/>
      <c r="CEQ28" s="187"/>
      <c r="CER28" s="187"/>
      <c r="CES28" s="187"/>
      <c r="CET28" s="187"/>
      <c r="CEU28" s="187"/>
      <c r="CEV28" s="187"/>
      <c r="CEW28" s="187"/>
      <c r="CEX28" s="187"/>
      <c r="CEY28" s="187"/>
      <c r="CEZ28" s="187"/>
      <c r="CFA28" s="187"/>
      <c r="CFB28" s="187"/>
      <c r="CFC28" s="187"/>
      <c r="CFD28" s="187"/>
      <c r="CFE28" s="187"/>
      <c r="CFF28" s="187"/>
      <c r="CFG28" s="187"/>
      <c r="CFH28" s="187"/>
      <c r="CFI28" s="187"/>
      <c r="CFJ28" s="187"/>
      <c r="CFK28" s="187"/>
      <c r="CFL28" s="187"/>
      <c r="CFM28" s="187"/>
      <c r="CFN28" s="187"/>
      <c r="CFO28" s="187"/>
      <c r="CFP28" s="187"/>
      <c r="CFQ28" s="187"/>
      <c r="CFR28" s="187"/>
      <c r="CFS28" s="187"/>
      <c r="CFT28" s="187"/>
      <c r="CFU28" s="187"/>
      <c r="CFV28" s="187"/>
      <c r="CFW28" s="187"/>
      <c r="CFX28" s="187"/>
      <c r="CFY28" s="187"/>
      <c r="CFZ28" s="187"/>
      <c r="CGA28" s="187"/>
      <c r="CGB28" s="187"/>
      <c r="CGC28" s="187"/>
      <c r="CGD28" s="187"/>
      <c r="CGE28" s="187"/>
      <c r="CGF28" s="187"/>
      <c r="CGG28" s="187"/>
      <c r="CGH28" s="187"/>
      <c r="CGI28" s="187"/>
      <c r="CGJ28" s="187"/>
      <c r="CGK28" s="187"/>
      <c r="CGL28" s="187"/>
      <c r="CGM28" s="187"/>
      <c r="CGN28" s="187"/>
      <c r="CGO28" s="187"/>
      <c r="CGP28" s="187"/>
      <c r="CGQ28" s="187"/>
      <c r="CGR28" s="187"/>
      <c r="CGS28" s="187"/>
      <c r="CGT28" s="187"/>
      <c r="CGU28" s="187"/>
      <c r="CGV28" s="187"/>
      <c r="CGW28" s="187"/>
      <c r="CGX28" s="187"/>
      <c r="CGY28" s="187"/>
      <c r="CGZ28" s="187"/>
      <c r="CHA28" s="187"/>
      <c r="CHB28" s="187"/>
      <c r="CHC28" s="187"/>
      <c r="CHD28" s="187"/>
      <c r="CHE28" s="187"/>
      <c r="CHF28" s="187"/>
      <c r="CHG28" s="187"/>
      <c r="CHH28" s="187"/>
      <c r="CHI28" s="187"/>
      <c r="CHJ28" s="187"/>
      <c r="CHK28" s="187"/>
      <c r="CHL28" s="187"/>
      <c r="CHM28" s="187"/>
      <c r="CHN28" s="187"/>
      <c r="CHO28" s="187"/>
      <c r="CHP28" s="187"/>
      <c r="CHQ28" s="187"/>
      <c r="CHR28" s="187"/>
      <c r="CHS28" s="187"/>
      <c r="CHT28" s="187"/>
      <c r="CHU28" s="187"/>
      <c r="CHV28" s="187"/>
      <c r="CHW28" s="187"/>
      <c r="CHX28" s="187"/>
      <c r="CHY28" s="187"/>
      <c r="CHZ28" s="187"/>
      <c r="CIA28" s="187"/>
      <c r="CIB28" s="187"/>
      <c r="CIC28" s="187"/>
      <c r="CID28" s="187"/>
      <c r="CIE28" s="187"/>
      <c r="CIF28" s="187"/>
      <c r="CIG28" s="187"/>
      <c r="CIH28" s="187"/>
      <c r="CII28" s="187"/>
      <c r="CIJ28" s="187"/>
      <c r="CIK28" s="187"/>
      <c r="CIL28" s="187"/>
      <c r="CIM28" s="187"/>
      <c r="CIN28" s="187"/>
      <c r="CIO28" s="187"/>
      <c r="CIP28" s="187"/>
      <c r="CIQ28" s="187"/>
      <c r="CIR28" s="187"/>
      <c r="CIS28" s="187"/>
      <c r="CIT28" s="187"/>
      <c r="CIU28" s="187"/>
      <c r="CIV28" s="187"/>
      <c r="CIW28" s="187"/>
      <c r="CIX28" s="187"/>
      <c r="CIY28" s="187"/>
      <c r="CIZ28" s="187"/>
      <c r="CJA28" s="187"/>
      <c r="CJB28" s="187"/>
      <c r="CJC28" s="187"/>
      <c r="CJD28" s="187"/>
      <c r="CJE28" s="187"/>
      <c r="CJF28" s="187"/>
      <c r="CJG28" s="187"/>
      <c r="CJH28" s="187"/>
      <c r="CJI28" s="187"/>
      <c r="CJJ28" s="187"/>
      <c r="CJK28" s="187"/>
      <c r="CJL28" s="187"/>
      <c r="CJM28" s="187"/>
      <c r="CJN28" s="187"/>
      <c r="CJO28" s="187"/>
      <c r="CJP28" s="187"/>
      <c r="CJQ28" s="187"/>
      <c r="CJR28" s="187"/>
      <c r="CJS28" s="187"/>
      <c r="CJT28" s="187"/>
      <c r="CJU28" s="187"/>
      <c r="CJV28" s="187"/>
      <c r="CJW28" s="187"/>
      <c r="CJX28" s="187"/>
      <c r="CJY28" s="187"/>
      <c r="CJZ28" s="187"/>
      <c r="CKA28" s="187"/>
      <c r="CKB28" s="187"/>
      <c r="CKC28" s="187"/>
      <c r="CKD28" s="187"/>
      <c r="CKE28" s="187"/>
      <c r="CKF28" s="187"/>
      <c r="CKG28" s="187"/>
      <c r="CKH28" s="187"/>
      <c r="CKI28" s="187"/>
      <c r="CKJ28" s="187"/>
      <c r="CKK28" s="187"/>
      <c r="CKL28" s="187"/>
      <c r="CKM28" s="187"/>
      <c r="CKN28" s="187"/>
      <c r="CKO28" s="187"/>
      <c r="CKP28" s="187"/>
      <c r="CKQ28" s="187"/>
      <c r="CKR28" s="187"/>
      <c r="CKS28" s="187"/>
      <c r="CKT28" s="187"/>
      <c r="CKU28" s="187"/>
      <c r="CKV28" s="187"/>
      <c r="CKW28" s="187"/>
      <c r="CKX28" s="187"/>
      <c r="CKY28" s="187"/>
      <c r="CKZ28" s="187"/>
      <c r="CLA28" s="187"/>
      <c r="CLB28" s="187"/>
      <c r="CLC28" s="187"/>
      <c r="CLD28" s="187"/>
      <c r="CLE28" s="187"/>
      <c r="CLF28" s="187"/>
      <c r="CLG28" s="187"/>
      <c r="CLH28" s="187"/>
      <c r="CLI28" s="187"/>
      <c r="CLJ28" s="187"/>
      <c r="CLK28" s="187"/>
      <c r="CLL28" s="187"/>
      <c r="CLM28" s="187"/>
      <c r="CLN28" s="187"/>
      <c r="CLO28" s="187"/>
      <c r="CLP28" s="187"/>
      <c r="CLQ28" s="187"/>
      <c r="CLR28" s="187"/>
      <c r="CLS28" s="187"/>
      <c r="CLT28" s="187"/>
      <c r="CLU28" s="187"/>
      <c r="CLV28" s="187"/>
      <c r="CLW28" s="187"/>
      <c r="CLX28" s="187"/>
      <c r="CLY28" s="187"/>
      <c r="CLZ28" s="187"/>
      <c r="CMA28" s="187"/>
      <c r="CMB28" s="187"/>
      <c r="CMC28" s="187"/>
      <c r="CMD28" s="187"/>
      <c r="CME28" s="187"/>
      <c r="CMF28" s="187"/>
      <c r="CMG28" s="187"/>
      <c r="CMH28" s="187"/>
      <c r="CMI28" s="187"/>
      <c r="CMJ28" s="187"/>
      <c r="CMK28" s="187"/>
      <c r="CML28" s="187"/>
      <c r="CMM28" s="187"/>
      <c r="CMN28" s="187"/>
      <c r="CMO28" s="187"/>
      <c r="CMP28" s="187"/>
      <c r="CMQ28" s="187"/>
      <c r="CMR28" s="187"/>
      <c r="CMS28" s="187"/>
      <c r="CMT28" s="187"/>
      <c r="CMU28" s="187"/>
      <c r="CMV28" s="187"/>
      <c r="CMW28" s="187"/>
      <c r="CMX28" s="187"/>
      <c r="CMY28" s="187"/>
      <c r="CMZ28" s="187"/>
      <c r="CNA28" s="187"/>
      <c r="CNB28" s="187"/>
      <c r="CNC28" s="187"/>
      <c r="CND28" s="187"/>
      <c r="CNE28" s="187"/>
      <c r="CNF28" s="187"/>
      <c r="CNG28" s="187"/>
      <c r="CNH28" s="187"/>
      <c r="CNI28" s="187"/>
      <c r="CNJ28" s="187"/>
      <c r="CNK28" s="187"/>
      <c r="CNL28" s="187"/>
      <c r="CNM28" s="187"/>
      <c r="CNN28" s="187"/>
      <c r="CNO28" s="187"/>
      <c r="CNP28" s="187"/>
      <c r="CNQ28" s="187"/>
      <c r="CNR28" s="187"/>
      <c r="CNS28" s="187"/>
      <c r="CNT28" s="187"/>
      <c r="CNU28" s="187"/>
      <c r="CNV28" s="187"/>
      <c r="CNW28" s="187"/>
      <c r="CNX28" s="187"/>
      <c r="CNY28" s="187"/>
      <c r="CNZ28" s="187"/>
      <c r="COA28" s="187"/>
      <c r="COB28" s="187"/>
      <c r="COC28" s="187"/>
      <c r="COD28" s="187"/>
      <c r="COE28" s="187"/>
      <c r="COF28" s="187"/>
      <c r="COG28" s="187"/>
      <c r="COH28" s="187"/>
      <c r="COI28" s="187"/>
      <c r="COJ28" s="187"/>
      <c r="COK28" s="187"/>
      <c r="COL28" s="187"/>
      <c r="COM28" s="187"/>
      <c r="CON28" s="187"/>
      <c r="COO28" s="187"/>
      <c r="COP28" s="187"/>
      <c r="COQ28" s="187"/>
      <c r="COR28" s="187"/>
      <c r="COS28" s="187"/>
      <c r="COT28" s="187"/>
      <c r="COU28" s="187"/>
      <c r="COV28" s="187"/>
      <c r="COW28" s="187"/>
      <c r="COX28" s="187"/>
      <c r="COY28" s="187"/>
      <c r="COZ28" s="187"/>
      <c r="CPA28" s="187"/>
      <c r="CPB28" s="187"/>
      <c r="CPC28" s="187"/>
      <c r="CPD28" s="187"/>
      <c r="CPE28" s="187"/>
      <c r="CPF28" s="187"/>
      <c r="CPG28" s="187"/>
      <c r="CPH28" s="187"/>
      <c r="CPI28" s="187"/>
      <c r="CPJ28" s="187"/>
      <c r="CPK28" s="187"/>
      <c r="CPL28" s="187"/>
      <c r="CPM28" s="187"/>
      <c r="CPN28" s="187"/>
      <c r="CPO28" s="187"/>
      <c r="CPP28" s="187"/>
      <c r="CPQ28" s="187"/>
      <c r="CPR28" s="187"/>
      <c r="CPS28" s="187"/>
      <c r="CPT28" s="187"/>
      <c r="CPU28" s="187"/>
      <c r="CPV28" s="187"/>
      <c r="CPW28" s="187"/>
      <c r="CPX28" s="187"/>
      <c r="CPY28" s="187"/>
      <c r="CPZ28" s="187"/>
      <c r="CQA28" s="187"/>
      <c r="CQB28" s="187"/>
      <c r="CQC28" s="187"/>
      <c r="CQD28" s="187"/>
      <c r="CQE28" s="187"/>
      <c r="CQF28" s="187"/>
      <c r="CQG28" s="187"/>
      <c r="CQH28" s="187"/>
      <c r="CQI28" s="187"/>
      <c r="CQJ28" s="187"/>
      <c r="CQK28" s="187"/>
      <c r="CQL28" s="187"/>
      <c r="CQM28" s="187"/>
      <c r="CQN28" s="187"/>
      <c r="CQO28" s="187"/>
      <c r="CQP28" s="187"/>
      <c r="CQQ28" s="187"/>
      <c r="CQR28" s="187"/>
      <c r="CQS28" s="187"/>
      <c r="CQT28" s="187"/>
      <c r="CQU28" s="187"/>
      <c r="CQV28" s="187"/>
      <c r="CQW28" s="187"/>
      <c r="CQX28" s="187"/>
      <c r="CQY28" s="187"/>
      <c r="CQZ28" s="187"/>
      <c r="CRA28" s="187"/>
      <c r="CRB28" s="187"/>
      <c r="CRC28" s="187"/>
      <c r="CRD28" s="187"/>
      <c r="CRE28" s="187"/>
      <c r="CRF28" s="187"/>
      <c r="CRG28" s="187"/>
      <c r="CRH28" s="187"/>
      <c r="CRI28" s="187"/>
      <c r="CRJ28" s="187"/>
      <c r="CRK28" s="187"/>
      <c r="CRL28" s="187"/>
      <c r="CRM28" s="187"/>
      <c r="CRN28" s="187"/>
      <c r="CRO28" s="187"/>
      <c r="CRP28" s="187"/>
      <c r="CRQ28" s="187"/>
      <c r="CRR28" s="187"/>
      <c r="CRS28" s="187"/>
      <c r="CRT28" s="187"/>
      <c r="CRU28" s="187"/>
      <c r="CRV28" s="187"/>
      <c r="CRW28" s="187"/>
      <c r="CRX28" s="187"/>
      <c r="CRY28" s="187"/>
      <c r="CRZ28" s="187"/>
      <c r="CSA28" s="187"/>
      <c r="CSB28" s="187"/>
      <c r="CSC28" s="187"/>
      <c r="CSD28" s="187"/>
      <c r="CSE28" s="187"/>
      <c r="CSF28" s="187"/>
      <c r="CSG28" s="187"/>
      <c r="CSH28" s="187"/>
      <c r="CSI28" s="187"/>
      <c r="CSJ28" s="187"/>
      <c r="CSK28" s="187"/>
      <c r="CSL28" s="187"/>
      <c r="CSM28" s="187"/>
      <c r="CSN28" s="187"/>
      <c r="CSO28" s="187"/>
      <c r="CSP28" s="187"/>
      <c r="CSQ28" s="187"/>
      <c r="CSR28" s="187"/>
      <c r="CSS28" s="187"/>
      <c r="CST28" s="187"/>
      <c r="CSU28" s="187"/>
      <c r="CSV28" s="187"/>
      <c r="CSW28" s="187"/>
      <c r="CSX28" s="187"/>
      <c r="CSY28" s="187"/>
      <c r="CSZ28" s="187"/>
      <c r="CTA28" s="187"/>
      <c r="CTB28" s="187"/>
      <c r="CTC28" s="187"/>
      <c r="CTD28" s="187"/>
      <c r="CTE28" s="187"/>
      <c r="CTF28" s="187"/>
      <c r="CTG28" s="187"/>
      <c r="CTH28" s="187"/>
      <c r="CTI28" s="187"/>
      <c r="CTJ28" s="187"/>
      <c r="CTK28" s="187"/>
      <c r="CTL28" s="187"/>
      <c r="CTM28" s="187"/>
      <c r="CTN28" s="187"/>
      <c r="CTO28" s="187"/>
      <c r="CTP28" s="187"/>
      <c r="CTQ28" s="187"/>
      <c r="CTR28" s="187"/>
      <c r="CTS28" s="187"/>
      <c r="CTT28" s="187"/>
      <c r="CTU28" s="187"/>
      <c r="CTV28" s="187"/>
      <c r="CTW28" s="187"/>
      <c r="CTX28" s="187"/>
      <c r="CTY28" s="187"/>
      <c r="CTZ28" s="187"/>
      <c r="CUA28" s="187"/>
      <c r="CUB28" s="187"/>
      <c r="CUC28" s="187"/>
      <c r="CUD28" s="187"/>
      <c r="CUE28" s="187"/>
      <c r="CUF28" s="187"/>
      <c r="CUG28" s="187"/>
      <c r="CUH28" s="187"/>
      <c r="CUI28" s="187"/>
      <c r="CUJ28" s="187"/>
      <c r="CUK28" s="187"/>
      <c r="CUL28" s="187"/>
      <c r="CUM28" s="187"/>
      <c r="CUN28" s="187"/>
      <c r="CUO28" s="187"/>
      <c r="CUP28" s="187"/>
      <c r="CUQ28" s="187"/>
      <c r="CUR28" s="187"/>
      <c r="CUS28" s="187"/>
      <c r="CUT28" s="187"/>
      <c r="CUU28" s="187"/>
      <c r="CUV28" s="187"/>
      <c r="CUW28" s="187"/>
      <c r="CUX28" s="187"/>
      <c r="CUY28" s="187"/>
      <c r="CUZ28" s="187"/>
      <c r="CVA28" s="187"/>
      <c r="CVB28" s="187"/>
      <c r="CVC28" s="187"/>
      <c r="CVD28" s="187"/>
      <c r="CVE28" s="187"/>
      <c r="CVF28" s="187"/>
      <c r="CVG28" s="187"/>
      <c r="CVH28" s="187"/>
      <c r="CVI28" s="187"/>
      <c r="CVJ28" s="187"/>
      <c r="CVK28" s="187"/>
      <c r="CVL28" s="187"/>
      <c r="CVM28" s="187"/>
      <c r="CVN28" s="187"/>
      <c r="CVO28" s="187"/>
      <c r="CVP28" s="187"/>
      <c r="CVQ28" s="187"/>
      <c r="CVR28" s="187"/>
      <c r="CVS28" s="187"/>
      <c r="CVT28" s="187"/>
      <c r="CVU28" s="187"/>
      <c r="CVV28" s="187"/>
      <c r="CVW28" s="187"/>
      <c r="CVX28" s="187"/>
      <c r="CVY28" s="187"/>
      <c r="CVZ28" s="187"/>
      <c r="CWA28" s="187"/>
      <c r="CWB28" s="187"/>
      <c r="CWC28" s="187"/>
      <c r="CWD28" s="187"/>
      <c r="CWE28" s="187"/>
      <c r="CWF28" s="187"/>
      <c r="CWG28" s="187"/>
      <c r="CWH28" s="187"/>
      <c r="CWI28" s="187"/>
      <c r="CWJ28" s="187"/>
      <c r="CWK28" s="187"/>
      <c r="CWL28" s="187"/>
      <c r="CWM28" s="187"/>
      <c r="CWN28" s="187"/>
      <c r="CWO28" s="187"/>
      <c r="CWP28" s="187"/>
      <c r="CWQ28" s="187"/>
      <c r="CWR28" s="187"/>
      <c r="CWS28" s="187"/>
      <c r="CWT28" s="187"/>
      <c r="CWU28" s="187"/>
      <c r="CWV28" s="187"/>
      <c r="CWW28" s="187"/>
      <c r="CWX28" s="187"/>
      <c r="CWY28" s="187"/>
      <c r="CWZ28" s="187"/>
      <c r="CXA28" s="187"/>
      <c r="CXB28" s="187"/>
      <c r="CXC28" s="187"/>
      <c r="CXD28" s="187"/>
      <c r="CXE28" s="187"/>
      <c r="CXF28" s="187"/>
      <c r="CXG28" s="187"/>
      <c r="CXH28" s="187"/>
      <c r="CXI28" s="187"/>
      <c r="CXJ28" s="187"/>
      <c r="CXK28" s="187"/>
      <c r="CXL28" s="187"/>
      <c r="CXM28" s="187"/>
      <c r="CXN28" s="187"/>
      <c r="CXO28" s="187"/>
      <c r="CXP28" s="187"/>
      <c r="CXQ28" s="187"/>
      <c r="CXR28" s="187"/>
      <c r="CXS28" s="187"/>
      <c r="CXT28" s="187"/>
      <c r="CXU28" s="187"/>
      <c r="CXV28" s="187"/>
      <c r="CXW28" s="187"/>
      <c r="CXX28" s="187"/>
      <c r="CXY28" s="187"/>
      <c r="CXZ28" s="187"/>
      <c r="CYA28" s="187"/>
      <c r="CYB28" s="187"/>
      <c r="CYC28" s="187"/>
      <c r="CYD28" s="187"/>
      <c r="CYE28" s="187"/>
      <c r="CYF28" s="187"/>
      <c r="CYG28" s="187"/>
      <c r="CYH28" s="187"/>
      <c r="CYI28" s="187"/>
      <c r="CYJ28" s="187"/>
      <c r="CYK28" s="187"/>
      <c r="CYL28" s="187"/>
      <c r="CYM28" s="187"/>
      <c r="CYN28" s="187"/>
      <c r="CYO28" s="187"/>
      <c r="CYP28" s="187"/>
      <c r="CYQ28" s="187"/>
      <c r="CYR28" s="187"/>
      <c r="CYS28" s="187"/>
      <c r="CYT28" s="187"/>
      <c r="CYU28" s="187"/>
      <c r="CYV28" s="187"/>
      <c r="CYW28" s="187"/>
      <c r="CYX28" s="187"/>
      <c r="CYY28" s="187"/>
      <c r="CYZ28" s="187"/>
      <c r="CZA28" s="187"/>
      <c r="CZB28" s="187"/>
      <c r="CZC28" s="187"/>
      <c r="CZD28" s="187"/>
      <c r="CZE28" s="187"/>
      <c r="CZF28" s="187"/>
      <c r="CZG28" s="187"/>
      <c r="CZH28" s="187"/>
      <c r="CZI28" s="187"/>
      <c r="CZJ28" s="187"/>
      <c r="CZK28" s="187"/>
      <c r="CZL28" s="187"/>
      <c r="CZM28" s="187"/>
      <c r="CZN28" s="187"/>
      <c r="CZO28" s="187"/>
      <c r="CZP28" s="187"/>
      <c r="CZQ28" s="187"/>
      <c r="CZR28" s="187"/>
      <c r="CZS28" s="187"/>
      <c r="CZT28" s="187"/>
      <c r="CZU28" s="187"/>
      <c r="CZV28" s="187"/>
      <c r="CZW28" s="187"/>
      <c r="CZX28" s="187"/>
      <c r="CZY28" s="187"/>
      <c r="CZZ28" s="187"/>
      <c r="DAA28" s="187"/>
      <c r="DAB28" s="187"/>
      <c r="DAC28" s="187"/>
      <c r="DAD28" s="187"/>
      <c r="DAE28" s="187"/>
      <c r="DAF28" s="187"/>
      <c r="DAG28" s="187"/>
      <c r="DAH28" s="187"/>
      <c r="DAI28" s="187"/>
      <c r="DAJ28" s="187"/>
      <c r="DAK28" s="187"/>
      <c r="DAL28" s="187"/>
      <c r="DAM28" s="187"/>
      <c r="DAN28" s="187"/>
      <c r="DAO28" s="187"/>
      <c r="DAP28" s="187"/>
      <c r="DAQ28" s="187"/>
      <c r="DAR28" s="187"/>
      <c r="DAS28" s="187"/>
      <c r="DAT28" s="187"/>
      <c r="DAU28" s="187"/>
      <c r="DAV28" s="187"/>
      <c r="DAW28" s="187"/>
      <c r="DAX28" s="187"/>
      <c r="DAY28" s="187"/>
      <c r="DAZ28" s="187"/>
      <c r="DBA28" s="187"/>
      <c r="DBB28" s="187"/>
      <c r="DBC28" s="187"/>
      <c r="DBD28" s="187"/>
      <c r="DBE28" s="187"/>
      <c r="DBF28" s="187"/>
      <c r="DBG28" s="187"/>
      <c r="DBH28" s="187"/>
      <c r="DBI28" s="187"/>
      <c r="DBJ28" s="187"/>
      <c r="DBK28" s="187"/>
      <c r="DBL28" s="187"/>
      <c r="DBM28" s="187"/>
      <c r="DBN28" s="187"/>
      <c r="DBO28" s="187"/>
      <c r="DBP28" s="187"/>
      <c r="DBQ28" s="187"/>
      <c r="DBR28" s="187"/>
      <c r="DBS28" s="187"/>
      <c r="DBT28" s="187"/>
      <c r="DBU28" s="187"/>
      <c r="DBV28" s="187"/>
      <c r="DBW28" s="187"/>
      <c r="DBX28" s="187"/>
      <c r="DBY28" s="187"/>
      <c r="DBZ28" s="187"/>
      <c r="DCA28" s="187"/>
      <c r="DCB28" s="187"/>
      <c r="DCC28" s="187"/>
      <c r="DCD28" s="187"/>
      <c r="DCE28" s="187"/>
      <c r="DCF28" s="187"/>
      <c r="DCG28" s="187"/>
      <c r="DCH28" s="187"/>
      <c r="DCI28" s="187"/>
      <c r="DCJ28" s="187"/>
      <c r="DCK28" s="187"/>
      <c r="DCL28" s="187"/>
      <c r="DCM28" s="187"/>
      <c r="DCN28" s="187"/>
      <c r="DCO28" s="187"/>
      <c r="DCP28" s="187"/>
      <c r="DCQ28" s="187"/>
      <c r="DCR28" s="187"/>
      <c r="DCS28" s="187"/>
      <c r="DCT28" s="187"/>
      <c r="DCU28" s="187"/>
      <c r="DCV28" s="187"/>
      <c r="DCW28" s="187"/>
      <c r="DCX28" s="187"/>
      <c r="DCY28" s="187"/>
      <c r="DCZ28" s="187"/>
      <c r="DDA28" s="187"/>
      <c r="DDB28" s="187"/>
      <c r="DDC28" s="187"/>
      <c r="DDD28" s="187"/>
      <c r="DDE28" s="187"/>
      <c r="DDF28" s="187"/>
      <c r="DDG28" s="187"/>
      <c r="DDH28" s="187"/>
      <c r="DDI28" s="187"/>
      <c r="DDJ28" s="187"/>
      <c r="DDK28" s="187"/>
      <c r="DDL28" s="187"/>
      <c r="DDM28" s="187"/>
      <c r="DDN28" s="187"/>
      <c r="DDO28" s="187"/>
      <c r="DDP28" s="187"/>
      <c r="DDQ28" s="187"/>
      <c r="DDR28" s="187"/>
      <c r="DDS28" s="187"/>
      <c r="DDT28" s="187"/>
      <c r="DDU28" s="187"/>
      <c r="DDV28" s="187"/>
      <c r="DDW28" s="187"/>
      <c r="DDX28" s="187"/>
      <c r="DDY28" s="187"/>
      <c r="DDZ28" s="187"/>
      <c r="DEA28" s="187"/>
      <c r="DEB28" s="187"/>
      <c r="DEC28" s="187"/>
      <c r="DED28" s="187"/>
      <c r="DEE28" s="187"/>
      <c r="DEF28" s="187"/>
      <c r="DEG28" s="187"/>
      <c r="DEH28" s="187"/>
      <c r="DEI28" s="187"/>
      <c r="DEJ28" s="187"/>
      <c r="DEK28" s="187"/>
      <c r="DEL28" s="187"/>
      <c r="DEM28" s="187"/>
      <c r="DEN28" s="187"/>
      <c r="DEO28" s="187"/>
      <c r="DEP28" s="187"/>
      <c r="DEQ28" s="187"/>
      <c r="DER28" s="187"/>
      <c r="DES28" s="187"/>
      <c r="DET28" s="187"/>
      <c r="DEU28" s="187"/>
      <c r="DEV28" s="187"/>
      <c r="DEW28" s="187"/>
      <c r="DEX28" s="187"/>
      <c r="DEY28" s="187"/>
      <c r="DEZ28" s="187"/>
      <c r="DFA28" s="187"/>
      <c r="DFB28" s="187"/>
      <c r="DFC28" s="187"/>
      <c r="DFD28" s="187"/>
      <c r="DFE28" s="187"/>
      <c r="DFF28" s="187"/>
      <c r="DFG28" s="187"/>
      <c r="DFH28" s="187"/>
      <c r="DFI28" s="187"/>
      <c r="DFJ28" s="187"/>
      <c r="DFK28" s="187"/>
      <c r="DFL28" s="187"/>
      <c r="DFM28" s="187"/>
      <c r="DFN28" s="187"/>
      <c r="DFO28" s="187"/>
      <c r="DFP28" s="187"/>
      <c r="DFQ28" s="187"/>
      <c r="DFR28" s="187"/>
      <c r="DFS28" s="187"/>
      <c r="DFT28" s="187"/>
      <c r="DFU28" s="187"/>
      <c r="DFV28" s="187"/>
      <c r="DFW28" s="187"/>
      <c r="DFX28" s="187"/>
      <c r="DFY28" s="187"/>
      <c r="DFZ28" s="187"/>
      <c r="DGA28" s="187"/>
      <c r="DGB28" s="187"/>
      <c r="DGC28" s="187"/>
      <c r="DGD28" s="187"/>
      <c r="DGE28" s="187"/>
      <c r="DGF28" s="187"/>
      <c r="DGG28" s="187"/>
      <c r="DGH28" s="187"/>
      <c r="DGI28" s="187"/>
      <c r="DGJ28" s="187"/>
      <c r="DGK28" s="187"/>
      <c r="DGL28" s="187"/>
      <c r="DGM28" s="187"/>
      <c r="DGN28" s="187"/>
      <c r="DGO28" s="187"/>
      <c r="DGP28" s="187"/>
      <c r="DGQ28" s="187"/>
      <c r="DGR28" s="187"/>
      <c r="DGS28" s="187"/>
      <c r="DGT28" s="187"/>
      <c r="DGU28" s="187"/>
      <c r="DGV28" s="187"/>
      <c r="DGW28" s="187"/>
      <c r="DGX28" s="187"/>
      <c r="DGY28" s="187"/>
      <c r="DGZ28" s="187"/>
      <c r="DHA28" s="187"/>
      <c r="DHB28" s="187"/>
      <c r="DHC28" s="187"/>
      <c r="DHD28" s="187"/>
      <c r="DHE28" s="187"/>
      <c r="DHF28" s="187"/>
      <c r="DHG28" s="187"/>
      <c r="DHH28" s="187"/>
      <c r="DHI28" s="187"/>
      <c r="DHJ28" s="187"/>
      <c r="DHK28" s="187"/>
      <c r="DHL28" s="187"/>
      <c r="DHM28" s="187"/>
      <c r="DHN28" s="187"/>
      <c r="DHO28" s="187"/>
      <c r="DHP28" s="187"/>
      <c r="DHQ28" s="187"/>
      <c r="DHR28" s="187"/>
      <c r="DHS28" s="187"/>
      <c r="DHT28" s="187"/>
      <c r="DHU28" s="187"/>
      <c r="DHV28" s="187"/>
      <c r="DHW28" s="187"/>
      <c r="DHX28" s="187"/>
      <c r="DHY28" s="187"/>
      <c r="DHZ28" s="187"/>
      <c r="DIA28" s="187"/>
      <c r="DIB28" s="187"/>
      <c r="DIC28" s="187"/>
      <c r="DID28" s="187"/>
      <c r="DIE28" s="187"/>
      <c r="DIF28" s="187"/>
      <c r="DIG28" s="187"/>
      <c r="DIH28" s="187"/>
      <c r="DII28" s="187"/>
      <c r="DIJ28" s="187"/>
      <c r="DIK28" s="187"/>
      <c r="DIL28" s="187"/>
      <c r="DIM28" s="187"/>
      <c r="DIN28" s="187"/>
      <c r="DIO28" s="187"/>
      <c r="DIP28" s="187"/>
      <c r="DIQ28" s="187"/>
      <c r="DIR28" s="187"/>
      <c r="DIS28" s="187"/>
      <c r="DIT28" s="187"/>
      <c r="DIU28" s="187"/>
      <c r="DIV28" s="187"/>
      <c r="DIW28" s="187"/>
      <c r="DIX28" s="187"/>
      <c r="DIY28" s="187"/>
      <c r="DIZ28" s="187"/>
      <c r="DJA28" s="187"/>
      <c r="DJB28" s="187"/>
      <c r="DJC28" s="187"/>
      <c r="DJD28" s="187"/>
      <c r="DJE28" s="187"/>
      <c r="DJF28" s="187"/>
      <c r="DJG28" s="187"/>
      <c r="DJH28" s="187"/>
      <c r="DJI28" s="187"/>
      <c r="DJJ28" s="187"/>
      <c r="DJK28" s="187"/>
      <c r="DJL28" s="187"/>
      <c r="DJM28" s="187"/>
      <c r="DJN28" s="187"/>
      <c r="DJO28" s="187"/>
      <c r="DJP28" s="187"/>
      <c r="DJQ28" s="187"/>
      <c r="DJR28" s="187"/>
      <c r="DJS28" s="187"/>
      <c r="DJT28" s="187"/>
      <c r="DJU28" s="187"/>
      <c r="DJV28" s="187"/>
      <c r="DJW28" s="187"/>
      <c r="DJX28" s="187"/>
      <c r="DJY28" s="187"/>
      <c r="DJZ28" s="187"/>
      <c r="DKA28" s="187"/>
      <c r="DKB28" s="187"/>
      <c r="DKC28" s="187"/>
      <c r="DKD28" s="187"/>
      <c r="DKE28" s="187"/>
      <c r="DKF28" s="187"/>
      <c r="DKG28" s="187"/>
      <c r="DKH28" s="187"/>
      <c r="DKI28" s="187"/>
      <c r="DKJ28" s="187"/>
      <c r="DKK28" s="187"/>
      <c r="DKL28" s="187"/>
      <c r="DKM28" s="187"/>
      <c r="DKN28" s="187"/>
      <c r="DKO28" s="187"/>
      <c r="DKP28" s="187"/>
      <c r="DKQ28" s="187"/>
      <c r="DKR28" s="187"/>
      <c r="DKS28" s="187"/>
      <c r="DKT28" s="187"/>
      <c r="DKU28" s="187"/>
      <c r="DKV28" s="187"/>
      <c r="DKW28" s="187"/>
      <c r="DKX28" s="187"/>
      <c r="DKY28" s="187"/>
      <c r="DKZ28" s="187"/>
      <c r="DLA28" s="187"/>
      <c r="DLB28" s="187"/>
      <c r="DLC28" s="187"/>
      <c r="DLD28" s="187"/>
      <c r="DLE28" s="187"/>
      <c r="DLF28" s="187"/>
      <c r="DLG28" s="187"/>
      <c r="DLH28" s="187"/>
      <c r="DLI28" s="187"/>
      <c r="DLJ28" s="187"/>
      <c r="DLK28" s="187"/>
      <c r="DLL28" s="187"/>
      <c r="DLM28" s="187"/>
      <c r="DLN28" s="187"/>
      <c r="DLO28" s="187"/>
      <c r="DLP28" s="187"/>
      <c r="DLQ28" s="187"/>
      <c r="DLR28" s="187"/>
      <c r="DLS28" s="187"/>
      <c r="DLT28" s="187"/>
      <c r="DLU28" s="187"/>
      <c r="DLV28" s="187"/>
      <c r="DLW28" s="187"/>
      <c r="DLX28" s="187"/>
      <c r="DLY28" s="187"/>
      <c r="DLZ28" s="187"/>
      <c r="DMA28" s="187"/>
      <c r="DMB28" s="187"/>
      <c r="DMC28" s="187"/>
      <c r="DMD28" s="187"/>
      <c r="DME28" s="187"/>
      <c r="DMF28" s="187"/>
      <c r="DMG28" s="187"/>
      <c r="DMH28" s="187"/>
      <c r="DMI28" s="187"/>
      <c r="DMJ28" s="187"/>
      <c r="DMK28" s="187"/>
      <c r="DML28" s="187"/>
      <c r="DMM28" s="187"/>
      <c r="DMN28" s="187"/>
      <c r="DMO28" s="187"/>
      <c r="DMP28" s="187"/>
      <c r="DMQ28" s="187"/>
      <c r="DMR28" s="187"/>
      <c r="DMS28" s="187"/>
      <c r="DMT28" s="187"/>
      <c r="DMU28" s="187"/>
      <c r="DMV28" s="187"/>
      <c r="DMW28" s="187"/>
      <c r="DMX28" s="187"/>
      <c r="DMY28" s="187"/>
      <c r="DMZ28" s="187"/>
      <c r="DNA28" s="187"/>
      <c r="DNB28" s="187"/>
      <c r="DNC28" s="187"/>
      <c r="DND28" s="187"/>
      <c r="DNE28" s="187"/>
      <c r="DNF28" s="187"/>
      <c r="DNG28" s="187"/>
      <c r="DNH28" s="187"/>
      <c r="DNI28" s="187"/>
      <c r="DNJ28" s="187"/>
      <c r="DNK28" s="187"/>
      <c r="DNL28" s="187"/>
      <c r="DNM28" s="187"/>
      <c r="DNN28" s="187"/>
      <c r="DNO28" s="187"/>
      <c r="DNP28" s="187"/>
      <c r="DNQ28" s="187"/>
      <c r="DNR28" s="187"/>
      <c r="DNS28" s="187"/>
      <c r="DNT28" s="187"/>
      <c r="DNU28" s="187"/>
      <c r="DNV28" s="187"/>
      <c r="DNW28" s="187"/>
      <c r="DNX28" s="187"/>
      <c r="DNY28" s="187"/>
      <c r="DNZ28" s="187"/>
      <c r="DOA28" s="187"/>
      <c r="DOB28" s="187"/>
      <c r="DOC28" s="187"/>
      <c r="DOD28" s="187"/>
      <c r="DOE28" s="187"/>
      <c r="DOF28" s="187"/>
      <c r="DOG28" s="187"/>
      <c r="DOH28" s="187"/>
      <c r="DOI28" s="187"/>
      <c r="DOJ28" s="187"/>
      <c r="DOK28" s="187"/>
      <c r="DOL28" s="187"/>
      <c r="DOM28" s="187"/>
      <c r="DON28" s="187"/>
      <c r="DOO28" s="187"/>
      <c r="DOP28" s="187"/>
      <c r="DOQ28" s="187"/>
      <c r="DOR28" s="187"/>
      <c r="DOS28" s="187"/>
      <c r="DOT28" s="187"/>
      <c r="DOU28" s="187"/>
      <c r="DOV28" s="187"/>
      <c r="DOW28" s="187"/>
      <c r="DOX28" s="187"/>
      <c r="DOY28" s="187"/>
      <c r="DOZ28" s="187"/>
      <c r="DPA28" s="187"/>
      <c r="DPB28" s="187"/>
      <c r="DPC28" s="187"/>
      <c r="DPD28" s="187"/>
      <c r="DPE28" s="187"/>
      <c r="DPF28" s="187"/>
      <c r="DPG28" s="187"/>
      <c r="DPH28" s="187"/>
      <c r="DPI28" s="187"/>
      <c r="DPJ28" s="187"/>
      <c r="DPK28" s="187"/>
      <c r="DPL28" s="187"/>
      <c r="DPM28" s="187"/>
      <c r="DPN28" s="187"/>
      <c r="DPO28" s="187"/>
      <c r="DPP28" s="187"/>
      <c r="DPQ28" s="187"/>
      <c r="DPR28" s="187"/>
      <c r="DPS28" s="187"/>
      <c r="DPT28" s="187"/>
      <c r="DPU28" s="187"/>
      <c r="DPV28" s="187"/>
      <c r="DPW28" s="187"/>
      <c r="DPX28" s="187"/>
      <c r="DPY28" s="187"/>
      <c r="DPZ28" s="187"/>
      <c r="DQA28" s="187"/>
      <c r="DQB28" s="187"/>
      <c r="DQC28" s="187"/>
      <c r="DQD28" s="187"/>
      <c r="DQE28" s="187"/>
      <c r="DQF28" s="187"/>
      <c r="DQG28" s="187"/>
      <c r="DQH28" s="187"/>
      <c r="DQI28" s="187"/>
      <c r="DQJ28" s="187"/>
      <c r="DQK28" s="187"/>
      <c r="DQL28" s="187"/>
      <c r="DQM28" s="187"/>
      <c r="DQN28" s="187"/>
      <c r="DQO28" s="187"/>
      <c r="DQP28" s="187"/>
      <c r="DQQ28" s="187"/>
      <c r="DQR28" s="187"/>
      <c r="DQS28" s="187"/>
      <c r="DQT28" s="187"/>
      <c r="DQU28" s="187"/>
      <c r="DQV28" s="187"/>
      <c r="DQW28" s="187"/>
      <c r="DQX28" s="187"/>
      <c r="DQY28" s="187"/>
      <c r="DQZ28" s="187"/>
      <c r="DRA28" s="187"/>
      <c r="DRB28" s="187"/>
      <c r="DRC28" s="187"/>
      <c r="DRD28" s="187"/>
      <c r="DRE28" s="187"/>
      <c r="DRF28" s="187"/>
      <c r="DRG28" s="187"/>
      <c r="DRH28" s="187"/>
      <c r="DRI28" s="187"/>
      <c r="DRJ28" s="187"/>
      <c r="DRK28" s="187"/>
      <c r="DRL28" s="187"/>
      <c r="DRM28" s="187"/>
      <c r="DRN28" s="187"/>
      <c r="DRO28" s="187"/>
      <c r="DRP28" s="187"/>
      <c r="DRQ28" s="187"/>
      <c r="DRR28" s="187"/>
      <c r="DRS28" s="187"/>
      <c r="DRT28" s="187"/>
      <c r="DRU28" s="187"/>
      <c r="DRV28" s="187"/>
      <c r="DRW28" s="187"/>
      <c r="DRX28" s="187"/>
      <c r="DRY28" s="187"/>
      <c r="DRZ28" s="187"/>
      <c r="DSA28" s="187"/>
      <c r="DSB28" s="187"/>
      <c r="DSC28" s="187"/>
      <c r="DSD28" s="187"/>
      <c r="DSE28" s="187"/>
      <c r="DSF28" s="187"/>
      <c r="DSG28" s="187"/>
      <c r="DSH28" s="187"/>
      <c r="DSI28" s="187"/>
      <c r="DSJ28" s="187"/>
      <c r="DSK28" s="187"/>
      <c r="DSL28" s="187"/>
      <c r="DSM28" s="187"/>
      <c r="DSN28" s="187"/>
      <c r="DSO28" s="187"/>
      <c r="DSP28" s="187"/>
      <c r="DSQ28" s="187"/>
      <c r="DSR28" s="187"/>
      <c r="DSS28" s="187"/>
      <c r="DST28" s="187"/>
      <c r="DSU28" s="187"/>
      <c r="DSV28" s="187"/>
      <c r="DSW28" s="187"/>
      <c r="DSX28" s="187"/>
      <c r="DSY28" s="187"/>
      <c r="DSZ28" s="187"/>
      <c r="DTA28" s="187"/>
      <c r="DTB28" s="187"/>
      <c r="DTC28" s="187"/>
      <c r="DTD28" s="187"/>
      <c r="DTE28" s="187"/>
      <c r="DTF28" s="187"/>
      <c r="DTG28" s="187"/>
      <c r="DTH28" s="187"/>
      <c r="DTI28" s="187"/>
      <c r="DTJ28" s="187"/>
      <c r="DTK28" s="187"/>
      <c r="DTL28" s="187"/>
      <c r="DTM28" s="187"/>
      <c r="DTN28" s="187"/>
      <c r="DTO28" s="187"/>
      <c r="DTP28" s="187"/>
      <c r="DTQ28" s="187"/>
      <c r="DTR28" s="187"/>
      <c r="DTS28" s="187"/>
      <c r="DTT28" s="187"/>
      <c r="DTU28" s="187"/>
      <c r="DTV28" s="187"/>
      <c r="DTW28" s="187"/>
      <c r="DTX28" s="187"/>
      <c r="DTY28" s="187"/>
      <c r="DTZ28" s="187"/>
      <c r="DUA28" s="187"/>
      <c r="DUB28" s="187"/>
      <c r="DUC28" s="187"/>
      <c r="DUD28" s="187"/>
      <c r="DUE28" s="187"/>
      <c r="DUF28" s="187"/>
      <c r="DUG28" s="187"/>
      <c r="DUH28" s="187"/>
      <c r="DUI28" s="187"/>
      <c r="DUJ28" s="187"/>
      <c r="DUK28" s="187"/>
      <c r="DUL28" s="187"/>
      <c r="DUM28" s="187"/>
      <c r="DUN28" s="187"/>
      <c r="DUO28" s="187"/>
      <c r="DUP28" s="187"/>
      <c r="DUQ28" s="187"/>
      <c r="DUR28" s="187"/>
      <c r="DUS28" s="187"/>
      <c r="DUT28" s="187"/>
      <c r="DUU28" s="187"/>
      <c r="DUV28" s="187"/>
      <c r="DUW28" s="187"/>
      <c r="DUX28" s="187"/>
      <c r="DUY28" s="187"/>
      <c r="DUZ28" s="187"/>
      <c r="DVA28" s="187"/>
      <c r="DVB28" s="187"/>
      <c r="DVC28" s="187"/>
      <c r="DVD28" s="187"/>
      <c r="DVE28" s="187"/>
      <c r="DVF28" s="187"/>
      <c r="DVG28" s="187"/>
      <c r="DVH28" s="187"/>
      <c r="DVI28" s="187"/>
      <c r="DVJ28" s="187"/>
      <c r="DVK28" s="187"/>
      <c r="DVL28" s="187"/>
      <c r="DVM28" s="187"/>
      <c r="DVN28" s="187"/>
      <c r="DVO28" s="187"/>
      <c r="DVP28" s="187"/>
      <c r="DVQ28" s="187"/>
      <c r="DVR28" s="187"/>
      <c r="DVS28" s="187"/>
      <c r="DVT28" s="187"/>
      <c r="DVU28" s="187"/>
      <c r="DVV28" s="187"/>
      <c r="DVW28" s="187"/>
      <c r="DVX28" s="187"/>
      <c r="DVY28" s="187"/>
      <c r="DVZ28" s="187"/>
      <c r="DWA28" s="187"/>
      <c r="DWB28" s="187"/>
      <c r="DWC28" s="187"/>
      <c r="DWD28" s="187"/>
      <c r="DWE28" s="187"/>
      <c r="DWF28" s="187"/>
      <c r="DWG28" s="187"/>
      <c r="DWH28" s="187"/>
      <c r="DWI28" s="187"/>
      <c r="DWJ28" s="187"/>
      <c r="DWK28" s="187"/>
      <c r="DWL28" s="187"/>
      <c r="DWM28" s="187"/>
      <c r="DWN28" s="187"/>
      <c r="DWO28" s="187"/>
      <c r="DWP28" s="187"/>
      <c r="DWQ28" s="187"/>
      <c r="DWR28" s="187"/>
      <c r="DWS28" s="187"/>
      <c r="DWT28" s="187"/>
      <c r="DWU28" s="187"/>
      <c r="DWV28" s="187"/>
      <c r="DWW28" s="187"/>
      <c r="DWX28" s="187"/>
      <c r="DWY28" s="187"/>
      <c r="DWZ28" s="187"/>
      <c r="DXA28" s="187"/>
      <c r="DXB28" s="187"/>
      <c r="DXC28" s="187"/>
      <c r="DXD28" s="187"/>
      <c r="DXE28" s="187"/>
      <c r="DXF28" s="187"/>
      <c r="DXG28" s="187"/>
      <c r="DXH28" s="187"/>
      <c r="DXI28" s="187"/>
      <c r="DXJ28" s="187"/>
      <c r="DXK28" s="187"/>
      <c r="DXL28" s="187"/>
      <c r="DXM28" s="187"/>
      <c r="DXN28" s="187"/>
      <c r="DXO28" s="187"/>
      <c r="DXP28" s="187"/>
      <c r="DXQ28" s="187"/>
      <c r="DXR28" s="187"/>
      <c r="DXS28" s="187"/>
      <c r="DXT28" s="187"/>
      <c r="DXU28" s="187"/>
      <c r="DXV28" s="187"/>
      <c r="DXW28" s="187"/>
      <c r="DXX28" s="187"/>
      <c r="DXY28" s="187"/>
      <c r="DXZ28" s="187"/>
      <c r="DYA28" s="187"/>
      <c r="DYB28" s="187"/>
      <c r="DYC28" s="187"/>
      <c r="DYD28" s="187"/>
      <c r="DYE28" s="187"/>
      <c r="DYF28" s="187"/>
      <c r="DYG28" s="187"/>
      <c r="DYH28" s="187"/>
      <c r="DYI28" s="187"/>
      <c r="DYJ28" s="187"/>
      <c r="DYK28" s="187"/>
      <c r="DYL28" s="187"/>
      <c r="DYM28" s="187"/>
      <c r="DYN28" s="187"/>
      <c r="DYO28" s="187"/>
      <c r="DYP28" s="187"/>
      <c r="DYQ28" s="187"/>
      <c r="DYR28" s="187"/>
      <c r="DYS28" s="187"/>
      <c r="DYT28" s="187"/>
      <c r="DYU28" s="187"/>
      <c r="DYV28" s="187"/>
      <c r="DYW28" s="187"/>
      <c r="DYX28" s="187"/>
      <c r="DYY28" s="187"/>
      <c r="DYZ28" s="187"/>
      <c r="DZA28" s="187"/>
      <c r="DZB28" s="187"/>
      <c r="DZC28" s="187"/>
      <c r="DZD28" s="187"/>
      <c r="DZE28" s="187"/>
      <c r="DZF28" s="187"/>
      <c r="DZG28" s="187"/>
      <c r="DZH28" s="187"/>
      <c r="DZI28" s="187"/>
      <c r="DZJ28" s="187"/>
      <c r="DZK28" s="187"/>
      <c r="DZL28" s="187"/>
      <c r="DZM28" s="187"/>
      <c r="DZN28" s="187"/>
      <c r="DZO28" s="187"/>
      <c r="DZP28" s="187"/>
      <c r="DZQ28" s="187"/>
      <c r="DZR28" s="187"/>
      <c r="DZS28" s="187"/>
      <c r="DZT28" s="187"/>
      <c r="DZU28" s="187"/>
      <c r="DZV28" s="187"/>
      <c r="DZW28" s="187"/>
      <c r="DZX28" s="187"/>
      <c r="DZY28" s="187"/>
      <c r="DZZ28" s="187"/>
      <c r="EAA28" s="187"/>
      <c r="EAB28" s="187"/>
      <c r="EAC28" s="187"/>
      <c r="EAD28" s="187"/>
      <c r="EAE28" s="187"/>
      <c r="EAF28" s="187"/>
      <c r="EAG28" s="187"/>
      <c r="EAH28" s="187"/>
      <c r="EAI28" s="187"/>
      <c r="EAJ28" s="187"/>
      <c r="EAK28" s="187"/>
      <c r="EAL28" s="187"/>
      <c r="EAM28" s="187"/>
      <c r="EAN28" s="187"/>
      <c r="EAO28" s="187"/>
      <c r="EAP28" s="187"/>
      <c r="EAQ28" s="187"/>
      <c r="EAR28" s="187"/>
      <c r="EAS28" s="187"/>
      <c r="EAT28" s="187"/>
      <c r="EAU28" s="187"/>
      <c r="EAV28" s="187"/>
      <c r="EAW28" s="187"/>
      <c r="EAX28" s="187"/>
      <c r="EAY28" s="187"/>
      <c r="EAZ28" s="187"/>
      <c r="EBA28" s="187"/>
      <c r="EBB28" s="187"/>
      <c r="EBC28" s="187"/>
      <c r="EBD28" s="187"/>
      <c r="EBE28" s="187"/>
      <c r="EBF28" s="187"/>
      <c r="EBG28" s="187"/>
      <c r="EBH28" s="187"/>
      <c r="EBI28" s="187"/>
      <c r="EBJ28" s="187"/>
      <c r="EBK28" s="187"/>
      <c r="EBL28" s="187"/>
      <c r="EBM28" s="187"/>
      <c r="EBN28" s="187"/>
      <c r="EBO28" s="187"/>
      <c r="EBP28" s="187"/>
      <c r="EBQ28" s="187"/>
      <c r="EBR28" s="187"/>
      <c r="EBS28" s="187"/>
      <c r="EBT28" s="187"/>
      <c r="EBU28" s="187"/>
      <c r="EBV28" s="187"/>
      <c r="EBW28" s="187"/>
      <c r="EBX28" s="187"/>
      <c r="EBY28" s="187"/>
      <c r="EBZ28" s="187"/>
      <c r="ECA28" s="187"/>
      <c r="ECB28" s="187"/>
      <c r="ECC28" s="187"/>
      <c r="ECD28" s="187"/>
      <c r="ECE28" s="187"/>
      <c r="ECF28" s="187"/>
      <c r="ECG28" s="187"/>
      <c r="ECH28" s="187"/>
      <c r="ECI28" s="187"/>
      <c r="ECJ28" s="187"/>
      <c r="ECK28" s="187"/>
      <c r="ECL28" s="187"/>
      <c r="ECM28" s="187"/>
      <c r="ECN28" s="187"/>
      <c r="ECO28" s="187"/>
      <c r="ECP28" s="187"/>
      <c r="ECQ28" s="187"/>
      <c r="ECR28" s="187"/>
      <c r="ECS28" s="187"/>
      <c r="ECT28" s="187"/>
      <c r="ECU28" s="187"/>
      <c r="ECV28" s="187"/>
      <c r="ECW28" s="187"/>
      <c r="ECX28" s="187"/>
      <c r="ECY28" s="187"/>
      <c r="ECZ28" s="187"/>
      <c r="EDA28" s="187"/>
      <c r="EDB28" s="187"/>
      <c r="EDC28" s="187"/>
      <c r="EDD28" s="187"/>
      <c r="EDE28" s="187"/>
      <c r="EDF28" s="187"/>
      <c r="EDG28" s="187"/>
      <c r="EDH28" s="187"/>
      <c r="EDI28" s="187"/>
      <c r="EDJ28" s="187"/>
      <c r="EDK28" s="187"/>
      <c r="EDL28" s="187"/>
      <c r="EDM28" s="187"/>
      <c r="EDN28" s="187"/>
      <c r="EDO28" s="187"/>
      <c r="EDP28" s="187"/>
      <c r="EDQ28" s="187"/>
      <c r="EDR28" s="187"/>
      <c r="EDS28" s="187"/>
      <c r="EDT28" s="187"/>
      <c r="EDU28" s="187"/>
      <c r="EDV28" s="187"/>
      <c r="EDW28" s="187"/>
      <c r="EDX28" s="187"/>
      <c r="EDY28" s="187"/>
      <c r="EDZ28" s="187"/>
      <c r="EEA28" s="187"/>
      <c r="EEB28" s="187"/>
      <c r="EEC28" s="187"/>
      <c r="EED28" s="187"/>
      <c r="EEE28" s="187"/>
      <c r="EEF28" s="187"/>
      <c r="EEG28" s="187"/>
      <c r="EEH28" s="187"/>
      <c r="EEI28" s="187"/>
      <c r="EEJ28" s="187"/>
      <c r="EEK28" s="187"/>
      <c r="EEL28" s="187"/>
      <c r="EEM28" s="187"/>
      <c r="EEN28" s="187"/>
      <c r="EEO28" s="187"/>
      <c r="EEP28" s="187"/>
      <c r="EEQ28" s="187"/>
      <c r="EER28" s="187"/>
      <c r="EES28" s="187"/>
      <c r="EET28" s="187"/>
      <c r="EEU28" s="187"/>
      <c r="EEV28" s="187"/>
      <c r="EEW28" s="187"/>
      <c r="EEX28" s="187"/>
      <c r="EEY28" s="187"/>
      <c r="EEZ28" s="187"/>
      <c r="EFA28" s="187"/>
      <c r="EFB28" s="187"/>
      <c r="EFC28" s="187"/>
      <c r="EFD28" s="187"/>
      <c r="EFE28" s="187"/>
      <c r="EFF28" s="187"/>
      <c r="EFG28" s="187"/>
      <c r="EFH28" s="187"/>
      <c r="EFI28" s="187"/>
      <c r="EFJ28" s="187"/>
      <c r="EFK28" s="187"/>
      <c r="EFL28" s="187"/>
      <c r="EFM28" s="187"/>
      <c r="EFN28" s="187"/>
      <c r="EFO28" s="187"/>
      <c r="EFP28" s="187"/>
      <c r="EFQ28" s="187"/>
      <c r="EFR28" s="187"/>
      <c r="EFS28" s="187"/>
      <c r="EFT28" s="187"/>
      <c r="EFU28" s="187"/>
      <c r="EFV28" s="187"/>
      <c r="EFW28" s="187"/>
      <c r="EFX28" s="187"/>
      <c r="EFY28" s="187"/>
      <c r="EFZ28" s="187"/>
      <c r="EGA28" s="187"/>
      <c r="EGB28" s="187"/>
      <c r="EGC28" s="187"/>
      <c r="EGD28" s="187"/>
      <c r="EGE28" s="187"/>
      <c r="EGF28" s="187"/>
      <c r="EGG28" s="187"/>
      <c r="EGH28" s="187"/>
      <c r="EGI28" s="187"/>
      <c r="EGJ28" s="187"/>
      <c r="EGK28" s="187"/>
      <c r="EGL28" s="187"/>
      <c r="EGM28" s="187"/>
      <c r="EGN28" s="187"/>
      <c r="EGO28" s="187"/>
      <c r="EGP28" s="187"/>
      <c r="EGQ28" s="187"/>
      <c r="EGR28" s="187"/>
      <c r="EGS28" s="187"/>
      <c r="EGT28" s="187"/>
      <c r="EGU28" s="187"/>
      <c r="EGV28" s="187"/>
      <c r="EGW28" s="187"/>
      <c r="EGX28" s="187"/>
      <c r="EGY28" s="187"/>
      <c r="EGZ28" s="187"/>
      <c r="EHA28" s="187"/>
      <c r="EHB28" s="187"/>
      <c r="EHC28" s="187"/>
      <c r="EHD28" s="187"/>
      <c r="EHE28" s="187"/>
      <c r="EHF28" s="187"/>
      <c r="EHG28" s="187"/>
      <c r="EHH28" s="187"/>
      <c r="EHI28" s="187"/>
      <c r="EHJ28" s="187"/>
      <c r="EHK28" s="187"/>
      <c r="EHL28" s="187"/>
      <c r="EHM28" s="187"/>
      <c r="EHN28" s="187"/>
      <c r="EHO28" s="187"/>
      <c r="EHP28" s="187"/>
      <c r="EHQ28" s="187"/>
      <c r="EHR28" s="187"/>
      <c r="EHS28" s="187"/>
      <c r="EHT28" s="187"/>
      <c r="EHU28" s="187"/>
      <c r="EHV28" s="187"/>
      <c r="EHW28" s="187"/>
      <c r="EHX28" s="187"/>
      <c r="EHY28" s="187"/>
      <c r="EHZ28" s="187"/>
      <c r="EIA28" s="187"/>
      <c r="EIB28" s="187"/>
      <c r="EIC28" s="187"/>
      <c r="EID28" s="187"/>
      <c r="EIE28" s="187"/>
      <c r="EIF28" s="187"/>
      <c r="EIG28" s="187"/>
      <c r="EIH28" s="187"/>
      <c r="EII28" s="187"/>
      <c r="EIJ28" s="187"/>
      <c r="EIK28" s="187"/>
      <c r="EIL28" s="187"/>
      <c r="EIM28" s="187"/>
      <c r="EIN28" s="187"/>
      <c r="EIO28" s="187"/>
      <c r="EIP28" s="187"/>
      <c r="EIQ28" s="187"/>
      <c r="EIR28" s="187"/>
      <c r="EIS28" s="187"/>
      <c r="EIT28" s="187"/>
      <c r="EIU28" s="187"/>
      <c r="EIV28" s="187"/>
      <c r="EIW28" s="187"/>
      <c r="EIX28" s="187"/>
      <c r="EIY28" s="187"/>
      <c r="EIZ28" s="187"/>
      <c r="EJA28" s="187"/>
      <c r="EJB28" s="187"/>
      <c r="EJC28" s="187"/>
      <c r="EJD28" s="187"/>
      <c r="EJE28" s="187"/>
      <c r="EJF28" s="187"/>
      <c r="EJG28" s="187"/>
      <c r="EJH28" s="187"/>
      <c r="EJI28" s="187"/>
      <c r="EJJ28" s="187"/>
      <c r="EJK28" s="187"/>
      <c r="EJL28" s="187"/>
      <c r="EJM28" s="187"/>
      <c r="EJN28" s="187"/>
      <c r="EJO28" s="187"/>
      <c r="EJP28" s="187"/>
      <c r="EJQ28" s="187"/>
      <c r="EJR28" s="187"/>
      <c r="EJS28" s="187"/>
      <c r="EJT28" s="187"/>
      <c r="EJU28" s="187"/>
      <c r="EJV28" s="187"/>
      <c r="EJW28" s="187"/>
      <c r="EJX28" s="187"/>
      <c r="EJY28" s="187"/>
      <c r="EJZ28" s="187"/>
      <c r="EKA28" s="187"/>
      <c r="EKB28" s="187"/>
      <c r="EKC28" s="187"/>
      <c r="EKD28" s="187"/>
      <c r="EKE28" s="187"/>
      <c r="EKF28" s="187"/>
      <c r="EKG28" s="187"/>
      <c r="EKH28" s="187"/>
      <c r="EKI28" s="187"/>
      <c r="EKJ28" s="187"/>
      <c r="EKK28" s="187"/>
      <c r="EKL28" s="187"/>
      <c r="EKM28" s="187"/>
      <c r="EKN28" s="187"/>
      <c r="EKO28" s="187"/>
      <c r="EKP28" s="187"/>
      <c r="EKQ28" s="187"/>
      <c r="EKR28" s="187"/>
      <c r="EKS28" s="187"/>
      <c r="EKT28" s="187"/>
      <c r="EKU28" s="187"/>
      <c r="EKV28" s="187"/>
      <c r="EKW28" s="187"/>
      <c r="EKX28" s="187"/>
      <c r="EKY28" s="187"/>
      <c r="EKZ28" s="187"/>
      <c r="ELA28" s="187"/>
      <c r="ELB28" s="187"/>
      <c r="ELC28" s="187"/>
      <c r="ELD28" s="187"/>
      <c r="ELE28" s="187"/>
      <c r="ELF28" s="187"/>
      <c r="ELG28" s="187"/>
      <c r="ELH28" s="187"/>
      <c r="ELI28" s="187"/>
      <c r="ELJ28" s="187"/>
      <c r="ELK28" s="187"/>
      <c r="ELL28" s="187"/>
      <c r="ELM28" s="187"/>
      <c r="ELN28" s="187"/>
      <c r="ELO28" s="187"/>
      <c r="ELP28" s="187"/>
      <c r="ELQ28" s="187"/>
      <c r="ELR28" s="187"/>
      <c r="ELS28" s="187"/>
      <c r="ELT28" s="187"/>
      <c r="ELU28" s="187"/>
      <c r="ELV28" s="187"/>
      <c r="ELW28" s="187"/>
      <c r="ELX28" s="187"/>
      <c r="ELY28" s="187"/>
      <c r="ELZ28" s="187"/>
      <c r="EMA28" s="187"/>
      <c r="EMB28" s="187"/>
      <c r="EMC28" s="187"/>
      <c r="EMD28" s="187"/>
      <c r="EME28" s="187"/>
      <c r="EMF28" s="187"/>
      <c r="EMG28" s="187"/>
      <c r="EMH28" s="187"/>
      <c r="EMI28" s="187"/>
      <c r="EMJ28" s="187"/>
      <c r="EMK28" s="187"/>
      <c r="EML28" s="187"/>
      <c r="EMM28" s="187"/>
      <c r="EMN28" s="187"/>
      <c r="EMO28" s="187"/>
      <c r="EMP28" s="187"/>
      <c r="EMQ28" s="187"/>
      <c r="EMR28" s="187"/>
      <c r="EMS28" s="187"/>
      <c r="EMT28" s="187"/>
      <c r="EMU28" s="187"/>
      <c r="EMV28" s="187"/>
      <c r="EMW28" s="187"/>
      <c r="EMX28" s="187"/>
      <c r="EMY28" s="187"/>
      <c r="EMZ28" s="187"/>
      <c r="ENA28" s="187"/>
      <c r="ENB28" s="187"/>
      <c r="ENC28" s="187"/>
      <c r="END28" s="187"/>
      <c r="ENE28" s="187"/>
      <c r="ENF28" s="187"/>
      <c r="ENG28" s="187"/>
      <c r="ENH28" s="187"/>
      <c r="ENI28" s="187"/>
      <c r="ENJ28" s="187"/>
      <c r="ENK28" s="187"/>
      <c r="ENL28" s="187"/>
      <c r="ENM28" s="187"/>
      <c r="ENN28" s="187"/>
      <c r="ENO28" s="187"/>
      <c r="ENP28" s="187"/>
      <c r="ENQ28" s="187"/>
      <c r="ENR28" s="187"/>
      <c r="ENS28" s="187"/>
      <c r="ENT28" s="187"/>
      <c r="ENU28" s="187"/>
      <c r="ENV28" s="187"/>
      <c r="ENW28" s="187"/>
      <c r="ENX28" s="187"/>
      <c r="ENY28" s="187"/>
      <c r="ENZ28" s="187"/>
      <c r="EOA28" s="187"/>
      <c r="EOB28" s="187"/>
      <c r="EOC28" s="187"/>
      <c r="EOD28" s="187"/>
      <c r="EOE28" s="187"/>
      <c r="EOF28" s="187"/>
      <c r="EOG28" s="187"/>
      <c r="EOH28" s="187"/>
      <c r="EOI28" s="187"/>
      <c r="EOJ28" s="187"/>
      <c r="EOK28" s="187"/>
      <c r="EOL28" s="187"/>
      <c r="EOM28" s="187"/>
      <c r="EON28" s="187"/>
      <c r="EOO28" s="187"/>
      <c r="EOP28" s="187"/>
      <c r="EOQ28" s="187"/>
      <c r="EOR28" s="187"/>
      <c r="EOS28" s="187"/>
      <c r="EOT28" s="187"/>
      <c r="EOU28" s="187"/>
      <c r="EOV28" s="187"/>
      <c r="EOW28" s="187"/>
      <c r="EOX28" s="187"/>
      <c r="EOY28" s="187"/>
      <c r="EOZ28" s="187"/>
      <c r="EPA28" s="187"/>
      <c r="EPB28" s="187"/>
      <c r="EPC28" s="187"/>
      <c r="EPD28" s="187"/>
      <c r="EPE28" s="187"/>
      <c r="EPF28" s="187"/>
      <c r="EPG28" s="187"/>
      <c r="EPH28" s="187"/>
      <c r="EPI28" s="187"/>
      <c r="EPJ28" s="187"/>
      <c r="EPK28" s="187"/>
      <c r="EPL28" s="187"/>
      <c r="EPM28" s="187"/>
      <c r="EPN28" s="187"/>
      <c r="EPO28" s="187"/>
      <c r="EPP28" s="187"/>
      <c r="EPQ28" s="187"/>
      <c r="EPR28" s="187"/>
      <c r="EPS28" s="187"/>
      <c r="EPT28" s="187"/>
      <c r="EPU28" s="187"/>
      <c r="EPV28" s="187"/>
      <c r="EPW28" s="187"/>
      <c r="EPX28" s="187"/>
      <c r="EPY28" s="187"/>
      <c r="EPZ28" s="187"/>
      <c r="EQA28" s="187"/>
      <c r="EQB28" s="187"/>
      <c r="EQC28" s="187"/>
      <c r="EQD28" s="187"/>
      <c r="EQE28" s="187"/>
      <c r="EQF28" s="187"/>
      <c r="EQG28" s="187"/>
      <c r="EQH28" s="187"/>
      <c r="EQI28" s="187"/>
      <c r="EQJ28" s="187"/>
      <c r="EQK28" s="187"/>
      <c r="EQL28" s="187"/>
      <c r="EQM28" s="187"/>
      <c r="EQN28" s="187"/>
      <c r="EQO28" s="187"/>
      <c r="EQP28" s="187"/>
      <c r="EQQ28" s="187"/>
      <c r="EQR28" s="187"/>
      <c r="EQS28" s="187"/>
      <c r="EQT28" s="187"/>
      <c r="EQU28" s="187"/>
      <c r="EQV28" s="187"/>
      <c r="EQW28" s="187"/>
      <c r="EQX28" s="187"/>
      <c r="EQY28" s="187"/>
      <c r="EQZ28" s="187"/>
      <c r="ERA28" s="187"/>
      <c r="ERB28" s="187"/>
      <c r="ERC28" s="187"/>
      <c r="ERD28" s="187"/>
      <c r="ERE28" s="187"/>
      <c r="ERF28" s="187"/>
      <c r="ERG28" s="187"/>
      <c r="ERH28" s="187"/>
      <c r="ERI28" s="187"/>
      <c r="ERJ28" s="187"/>
      <c r="ERK28" s="187"/>
      <c r="ERL28" s="187"/>
      <c r="ERM28" s="187"/>
      <c r="ERN28" s="187"/>
      <c r="ERO28" s="187"/>
      <c r="ERP28" s="187"/>
      <c r="ERQ28" s="187"/>
      <c r="ERR28" s="187"/>
      <c r="ERS28" s="187"/>
      <c r="ERT28" s="187"/>
      <c r="ERU28" s="187"/>
      <c r="ERV28" s="187"/>
      <c r="ERW28" s="187"/>
      <c r="ERX28" s="187"/>
      <c r="ERY28" s="187"/>
      <c r="ERZ28" s="187"/>
      <c r="ESA28" s="187"/>
      <c r="ESB28" s="187"/>
      <c r="ESC28" s="187"/>
      <c r="ESD28" s="187"/>
      <c r="ESE28" s="187"/>
      <c r="ESF28" s="187"/>
      <c r="ESG28" s="187"/>
      <c r="ESH28" s="187"/>
      <c r="ESI28" s="187"/>
      <c r="ESJ28" s="187"/>
      <c r="ESK28" s="187"/>
      <c r="ESL28" s="187"/>
      <c r="ESM28" s="187"/>
      <c r="ESN28" s="187"/>
      <c r="ESO28" s="187"/>
      <c r="ESP28" s="187"/>
      <c r="ESQ28" s="187"/>
      <c r="ESR28" s="187"/>
      <c r="ESS28" s="187"/>
      <c r="EST28" s="187"/>
      <c r="ESU28" s="187"/>
      <c r="ESV28" s="187"/>
      <c r="ESW28" s="187"/>
      <c r="ESX28" s="187"/>
      <c r="ESY28" s="187"/>
      <c r="ESZ28" s="187"/>
      <c r="ETA28" s="187"/>
      <c r="ETB28" s="187"/>
      <c r="ETC28" s="187"/>
      <c r="ETD28" s="187"/>
      <c r="ETE28" s="187"/>
      <c r="ETF28" s="187"/>
      <c r="ETG28" s="187"/>
      <c r="ETH28" s="187"/>
      <c r="ETI28" s="187"/>
      <c r="ETJ28" s="187"/>
      <c r="ETK28" s="187"/>
      <c r="ETL28" s="187"/>
      <c r="ETM28" s="187"/>
      <c r="ETN28" s="187"/>
      <c r="ETO28" s="187"/>
      <c r="ETP28" s="187"/>
      <c r="ETQ28" s="187"/>
      <c r="ETR28" s="187"/>
      <c r="ETS28" s="187"/>
      <c r="ETT28" s="187"/>
      <c r="ETU28" s="187"/>
      <c r="ETV28" s="187"/>
      <c r="ETW28" s="187"/>
      <c r="ETX28" s="187"/>
      <c r="ETY28" s="187"/>
      <c r="ETZ28" s="187"/>
      <c r="EUA28" s="187"/>
      <c r="EUB28" s="187"/>
      <c r="EUC28" s="187"/>
      <c r="EUD28" s="187"/>
      <c r="EUE28" s="187"/>
      <c r="EUF28" s="187"/>
      <c r="EUG28" s="187"/>
      <c r="EUH28" s="187"/>
      <c r="EUI28" s="187"/>
      <c r="EUJ28" s="187"/>
      <c r="EUK28" s="187"/>
      <c r="EUL28" s="187"/>
      <c r="EUM28" s="187"/>
      <c r="EUN28" s="187"/>
      <c r="EUO28" s="187"/>
      <c r="EUP28" s="187"/>
      <c r="EUQ28" s="187"/>
      <c r="EUR28" s="187"/>
      <c r="EUS28" s="187"/>
      <c r="EUT28" s="187"/>
      <c r="EUU28" s="187"/>
      <c r="EUV28" s="187"/>
      <c r="EUW28" s="187"/>
      <c r="EUX28" s="187"/>
      <c r="EUY28" s="187"/>
      <c r="EUZ28" s="187"/>
      <c r="EVA28" s="187"/>
      <c r="EVB28" s="187"/>
      <c r="EVC28" s="187"/>
      <c r="EVD28" s="187"/>
      <c r="EVE28" s="187"/>
      <c r="EVF28" s="187"/>
      <c r="EVG28" s="187"/>
      <c r="EVH28" s="187"/>
      <c r="EVI28" s="187"/>
      <c r="EVJ28" s="187"/>
      <c r="EVK28" s="187"/>
      <c r="EVL28" s="187"/>
      <c r="EVM28" s="187"/>
      <c r="EVN28" s="187"/>
      <c r="EVO28" s="187"/>
      <c r="EVP28" s="187"/>
      <c r="EVQ28" s="187"/>
      <c r="EVR28" s="187"/>
      <c r="EVS28" s="187"/>
      <c r="EVT28" s="187"/>
      <c r="EVU28" s="187"/>
      <c r="EVV28" s="187"/>
      <c r="EVW28" s="187"/>
      <c r="EVX28" s="187"/>
      <c r="EVY28" s="187"/>
      <c r="EVZ28" s="187"/>
      <c r="EWA28" s="187"/>
      <c r="EWB28" s="187"/>
      <c r="EWC28" s="187"/>
      <c r="EWD28" s="187"/>
      <c r="EWE28" s="187"/>
      <c r="EWF28" s="187"/>
      <c r="EWG28" s="187"/>
      <c r="EWH28" s="187"/>
      <c r="EWI28" s="187"/>
      <c r="EWJ28" s="187"/>
      <c r="EWK28" s="187"/>
      <c r="EWL28" s="187"/>
      <c r="EWM28" s="187"/>
      <c r="EWN28" s="187"/>
      <c r="EWO28" s="187"/>
      <c r="EWP28" s="187"/>
      <c r="EWQ28" s="187"/>
      <c r="EWR28" s="187"/>
      <c r="EWS28" s="187"/>
      <c r="EWT28" s="187"/>
      <c r="EWU28" s="187"/>
      <c r="EWV28" s="187"/>
      <c r="EWW28" s="187"/>
      <c r="EWX28" s="187"/>
      <c r="EWY28" s="187"/>
      <c r="EWZ28" s="187"/>
      <c r="EXA28" s="187"/>
      <c r="EXB28" s="187"/>
      <c r="EXC28" s="187"/>
      <c r="EXD28" s="187"/>
      <c r="EXE28" s="187"/>
      <c r="EXF28" s="187"/>
      <c r="EXG28" s="187"/>
      <c r="EXH28" s="187"/>
      <c r="EXI28" s="187"/>
      <c r="EXJ28" s="187"/>
      <c r="EXK28" s="187"/>
      <c r="EXL28" s="187"/>
      <c r="EXM28" s="187"/>
      <c r="EXN28" s="187"/>
      <c r="EXO28" s="187"/>
      <c r="EXP28" s="187"/>
      <c r="EXQ28" s="187"/>
      <c r="EXR28" s="187"/>
      <c r="EXS28" s="187"/>
      <c r="EXT28" s="187"/>
      <c r="EXU28" s="187"/>
      <c r="EXV28" s="187"/>
      <c r="EXW28" s="187"/>
      <c r="EXX28" s="187"/>
      <c r="EXY28" s="187"/>
      <c r="EXZ28" s="187"/>
      <c r="EYA28" s="187"/>
      <c r="EYB28" s="187"/>
      <c r="EYC28" s="187"/>
      <c r="EYD28" s="187"/>
      <c r="EYE28" s="187"/>
      <c r="EYF28" s="187"/>
      <c r="EYG28" s="187"/>
      <c r="EYH28" s="187"/>
      <c r="EYI28" s="187"/>
      <c r="EYJ28" s="187"/>
      <c r="EYK28" s="187"/>
      <c r="EYL28" s="187"/>
      <c r="EYM28" s="187"/>
      <c r="EYN28" s="187"/>
      <c r="EYO28" s="187"/>
      <c r="EYP28" s="187"/>
      <c r="EYQ28" s="187"/>
      <c r="EYR28" s="187"/>
      <c r="EYS28" s="187"/>
      <c r="EYT28" s="187"/>
      <c r="EYU28" s="187"/>
      <c r="EYV28" s="187"/>
      <c r="EYW28" s="187"/>
      <c r="EYX28" s="187"/>
      <c r="EYY28" s="187"/>
      <c r="EYZ28" s="187"/>
      <c r="EZA28" s="187"/>
      <c r="EZB28" s="187"/>
      <c r="EZC28" s="187"/>
      <c r="EZD28" s="187"/>
      <c r="EZE28" s="187"/>
      <c r="EZF28" s="187"/>
      <c r="EZG28" s="187"/>
      <c r="EZH28" s="187"/>
      <c r="EZI28" s="187"/>
      <c r="EZJ28" s="187"/>
      <c r="EZK28" s="187"/>
      <c r="EZL28" s="187"/>
      <c r="EZM28" s="187"/>
      <c r="EZN28" s="187"/>
      <c r="EZO28" s="187"/>
      <c r="EZP28" s="187"/>
      <c r="EZQ28" s="187"/>
      <c r="EZR28" s="187"/>
      <c r="EZS28" s="187"/>
      <c r="EZT28" s="187"/>
      <c r="EZU28" s="187"/>
      <c r="EZV28" s="187"/>
      <c r="EZW28" s="187"/>
      <c r="EZX28" s="187"/>
      <c r="EZY28" s="187"/>
      <c r="EZZ28" s="187"/>
      <c r="FAA28" s="187"/>
      <c r="FAB28" s="187"/>
      <c r="FAC28" s="187"/>
      <c r="FAD28" s="187"/>
      <c r="FAE28" s="187"/>
      <c r="FAF28" s="187"/>
      <c r="FAG28" s="187"/>
      <c r="FAH28" s="187"/>
      <c r="FAI28" s="187"/>
      <c r="FAJ28" s="187"/>
      <c r="FAK28" s="187"/>
      <c r="FAL28" s="187"/>
      <c r="FAM28" s="187"/>
      <c r="FAN28" s="187"/>
      <c r="FAO28" s="187"/>
      <c r="FAP28" s="187"/>
      <c r="FAQ28" s="187"/>
      <c r="FAR28" s="187"/>
      <c r="FAS28" s="187"/>
      <c r="FAT28" s="187"/>
      <c r="FAU28" s="187"/>
      <c r="FAV28" s="187"/>
      <c r="FAW28" s="187"/>
      <c r="FAX28" s="187"/>
      <c r="FAY28" s="187"/>
      <c r="FAZ28" s="187"/>
      <c r="FBA28" s="187"/>
      <c r="FBB28" s="187"/>
      <c r="FBC28" s="187"/>
      <c r="FBD28" s="187"/>
      <c r="FBE28" s="187"/>
      <c r="FBF28" s="187"/>
      <c r="FBG28" s="187"/>
      <c r="FBH28" s="187"/>
      <c r="FBI28" s="187"/>
      <c r="FBJ28" s="187"/>
      <c r="FBK28" s="187"/>
      <c r="FBL28" s="187"/>
      <c r="FBM28" s="187"/>
      <c r="FBN28" s="187"/>
      <c r="FBO28" s="187"/>
      <c r="FBP28" s="187"/>
      <c r="FBQ28" s="187"/>
      <c r="FBR28" s="187"/>
      <c r="FBS28" s="187"/>
      <c r="FBT28" s="187"/>
      <c r="FBU28" s="187"/>
      <c r="FBV28" s="187"/>
      <c r="FBW28" s="187"/>
      <c r="FBX28" s="187"/>
      <c r="FBY28" s="187"/>
      <c r="FBZ28" s="187"/>
      <c r="FCA28" s="187"/>
      <c r="FCB28" s="187"/>
      <c r="FCC28" s="187"/>
      <c r="FCD28" s="187"/>
      <c r="FCE28" s="187"/>
      <c r="FCF28" s="187"/>
      <c r="FCG28" s="187"/>
      <c r="FCH28" s="187"/>
      <c r="FCI28" s="187"/>
      <c r="FCJ28" s="187"/>
      <c r="FCK28" s="187"/>
      <c r="FCL28" s="187"/>
      <c r="FCM28" s="187"/>
      <c r="FCN28" s="187"/>
      <c r="FCO28" s="187"/>
      <c r="FCP28" s="187"/>
      <c r="FCQ28" s="187"/>
      <c r="FCR28" s="187"/>
      <c r="FCS28" s="187"/>
      <c r="FCT28" s="187"/>
      <c r="FCU28" s="187"/>
      <c r="FCV28" s="187"/>
      <c r="FCW28" s="187"/>
      <c r="FCX28" s="187"/>
      <c r="FCY28" s="187"/>
      <c r="FCZ28" s="187"/>
      <c r="FDA28" s="187"/>
      <c r="FDB28" s="187"/>
      <c r="FDC28" s="187"/>
      <c r="FDD28" s="187"/>
      <c r="FDE28" s="187"/>
      <c r="FDF28" s="187"/>
      <c r="FDG28" s="187"/>
      <c r="FDH28" s="187"/>
      <c r="FDI28" s="187"/>
      <c r="FDJ28" s="187"/>
      <c r="FDK28" s="187"/>
      <c r="FDL28" s="187"/>
      <c r="FDM28" s="187"/>
      <c r="FDN28" s="187"/>
      <c r="FDO28" s="187"/>
      <c r="FDP28" s="187"/>
      <c r="FDQ28" s="187"/>
      <c r="FDR28" s="187"/>
      <c r="FDS28" s="187"/>
      <c r="FDT28" s="187"/>
      <c r="FDU28" s="187"/>
      <c r="FDV28" s="187"/>
      <c r="FDW28" s="187"/>
      <c r="FDX28" s="187"/>
      <c r="FDY28" s="187"/>
      <c r="FDZ28" s="187"/>
      <c r="FEA28" s="187"/>
      <c r="FEB28" s="187"/>
      <c r="FEC28" s="187"/>
      <c r="FED28" s="187"/>
      <c r="FEE28" s="187"/>
      <c r="FEF28" s="187"/>
      <c r="FEG28" s="187"/>
      <c r="FEH28" s="187"/>
      <c r="FEI28" s="187"/>
      <c r="FEJ28" s="187"/>
      <c r="FEK28" s="187"/>
      <c r="FEL28" s="187"/>
      <c r="FEM28" s="187"/>
      <c r="FEN28" s="187"/>
      <c r="FEO28" s="187"/>
      <c r="FEP28" s="187"/>
      <c r="FEQ28" s="187"/>
      <c r="FER28" s="187"/>
      <c r="FES28" s="187"/>
      <c r="FET28" s="187"/>
      <c r="FEU28" s="187"/>
      <c r="FEV28" s="187"/>
      <c r="FEW28" s="187"/>
      <c r="FEX28" s="187"/>
      <c r="FEY28" s="187"/>
      <c r="FEZ28" s="187"/>
      <c r="FFA28" s="187"/>
      <c r="FFB28" s="187"/>
      <c r="FFC28" s="187"/>
      <c r="FFD28" s="187"/>
      <c r="FFE28" s="187"/>
      <c r="FFF28" s="187"/>
      <c r="FFG28" s="187"/>
      <c r="FFH28" s="187"/>
      <c r="FFI28" s="187"/>
      <c r="FFJ28" s="187"/>
      <c r="FFK28" s="187"/>
      <c r="FFL28" s="187"/>
      <c r="FFM28" s="187"/>
      <c r="FFN28" s="187"/>
      <c r="FFO28" s="187"/>
      <c r="FFP28" s="187"/>
      <c r="FFQ28" s="187"/>
      <c r="FFR28" s="187"/>
      <c r="FFS28" s="187"/>
      <c r="FFT28" s="187"/>
      <c r="FFU28" s="187"/>
      <c r="FFV28" s="187"/>
      <c r="FFW28" s="187"/>
      <c r="FFX28" s="187"/>
      <c r="FFY28" s="187"/>
      <c r="FFZ28" s="187"/>
      <c r="FGA28" s="187"/>
      <c r="FGB28" s="187"/>
      <c r="FGC28" s="187"/>
      <c r="FGD28" s="187"/>
      <c r="FGE28" s="187"/>
      <c r="FGF28" s="187"/>
      <c r="FGG28" s="187"/>
      <c r="FGH28" s="187"/>
      <c r="FGI28" s="187"/>
      <c r="FGJ28" s="187"/>
      <c r="FGK28" s="187"/>
      <c r="FGL28" s="187"/>
      <c r="FGM28" s="187"/>
      <c r="FGN28" s="187"/>
      <c r="FGO28" s="187"/>
      <c r="FGP28" s="187"/>
      <c r="FGQ28" s="187"/>
      <c r="FGR28" s="187"/>
      <c r="FGS28" s="187"/>
      <c r="FGT28" s="187"/>
      <c r="FGU28" s="187"/>
      <c r="FGV28" s="187"/>
      <c r="FGW28" s="187"/>
      <c r="FGX28" s="187"/>
      <c r="FGY28" s="187"/>
      <c r="FGZ28" s="187"/>
      <c r="FHA28" s="187"/>
      <c r="FHB28" s="187"/>
      <c r="FHC28" s="187"/>
      <c r="FHD28" s="187"/>
      <c r="FHE28" s="187"/>
      <c r="FHF28" s="187"/>
      <c r="FHG28" s="187"/>
      <c r="FHH28" s="187"/>
      <c r="FHI28" s="187"/>
      <c r="FHJ28" s="187"/>
      <c r="FHK28" s="187"/>
      <c r="FHL28" s="187"/>
      <c r="FHM28" s="187"/>
      <c r="FHN28" s="187"/>
      <c r="FHO28" s="187"/>
      <c r="FHP28" s="187"/>
      <c r="FHQ28" s="187"/>
      <c r="FHR28" s="187"/>
      <c r="FHS28" s="187"/>
      <c r="FHT28" s="187"/>
      <c r="FHU28" s="187"/>
      <c r="FHV28" s="187"/>
      <c r="FHW28" s="187"/>
      <c r="FHX28" s="187"/>
      <c r="FHY28" s="187"/>
      <c r="FHZ28" s="187"/>
      <c r="FIA28" s="187"/>
      <c r="FIB28" s="187"/>
      <c r="FIC28" s="187"/>
      <c r="FID28" s="187"/>
      <c r="FIE28" s="187"/>
      <c r="FIF28" s="187"/>
      <c r="FIG28" s="187"/>
      <c r="FIH28" s="187"/>
      <c r="FII28" s="187"/>
      <c r="FIJ28" s="187"/>
      <c r="FIK28" s="187"/>
      <c r="FIL28" s="187"/>
      <c r="FIM28" s="187"/>
      <c r="FIN28" s="187"/>
      <c r="FIO28" s="187"/>
      <c r="FIP28" s="187"/>
      <c r="FIQ28" s="187"/>
      <c r="FIR28" s="187"/>
      <c r="FIS28" s="187"/>
      <c r="FIT28" s="187"/>
      <c r="FIU28" s="187"/>
      <c r="FIV28" s="187"/>
      <c r="FIW28" s="187"/>
      <c r="FIX28" s="187"/>
      <c r="FIY28" s="187"/>
      <c r="FIZ28" s="187"/>
      <c r="FJA28" s="187"/>
      <c r="FJB28" s="187"/>
      <c r="FJC28" s="187"/>
      <c r="FJD28" s="187"/>
      <c r="FJE28" s="187"/>
      <c r="FJF28" s="187"/>
      <c r="FJG28" s="187"/>
      <c r="FJH28" s="187"/>
      <c r="FJI28" s="187"/>
      <c r="FJJ28" s="187"/>
      <c r="FJK28" s="187"/>
      <c r="FJL28" s="187"/>
      <c r="FJM28" s="187"/>
      <c r="FJN28" s="187"/>
      <c r="FJO28" s="187"/>
      <c r="FJP28" s="187"/>
      <c r="FJQ28" s="187"/>
      <c r="FJR28" s="187"/>
      <c r="FJS28" s="187"/>
      <c r="FJT28" s="187"/>
      <c r="FJU28" s="187"/>
      <c r="FJV28" s="187"/>
      <c r="FJW28" s="187"/>
      <c r="FJX28" s="187"/>
      <c r="FJY28" s="187"/>
      <c r="FJZ28" s="187"/>
      <c r="FKA28" s="187"/>
      <c r="FKB28" s="187"/>
      <c r="FKC28" s="187"/>
      <c r="FKD28" s="187"/>
      <c r="FKE28" s="187"/>
      <c r="FKF28" s="187"/>
      <c r="FKG28" s="187"/>
      <c r="FKH28" s="187"/>
      <c r="FKI28" s="187"/>
      <c r="FKJ28" s="187"/>
      <c r="FKK28" s="187"/>
      <c r="FKL28" s="187"/>
      <c r="FKM28" s="187"/>
      <c r="FKN28" s="187"/>
      <c r="FKO28" s="187"/>
      <c r="FKP28" s="187"/>
      <c r="FKQ28" s="187"/>
      <c r="FKR28" s="187"/>
      <c r="FKS28" s="187"/>
      <c r="FKT28" s="187"/>
      <c r="FKU28" s="187"/>
      <c r="FKV28" s="187"/>
      <c r="FKW28" s="187"/>
      <c r="FKX28" s="187"/>
      <c r="FKY28" s="187"/>
      <c r="FKZ28" s="187"/>
      <c r="FLA28" s="187"/>
      <c r="FLB28" s="187"/>
      <c r="FLC28" s="187"/>
      <c r="FLD28" s="187"/>
      <c r="FLE28" s="187"/>
      <c r="FLF28" s="187"/>
      <c r="FLG28" s="187"/>
      <c r="FLH28" s="187"/>
      <c r="FLI28" s="187"/>
      <c r="FLJ28" s="187"/>
      <c r="FLK28" s="187"/>
      <c r="FLL28" s="187"/>
      <c r="FLM28" s="187"/>
      <c r="FLN28" s="187"/>
      <c r="FLO28" s="187"/>
      <c r="FLP28" s="187"/>
      <c r="FLQ28" s="187"/>
      <c r="FLR28" s="187"/>
      <c r="FLS28" s="187"/>
      <c r="FLT28" s="187"/>
      <c r="FLU28" s="187"/>
      <c r="FLV28" s="187"/>
      <c r="FLW28" s="187"/>
      <c r="FLX28" s="187"/>
      <c r="FLY28" s="187"/>
      <c r="FLZ28" s="187"/>
      <c r="FMA28" s="187"/>
      <c r="FMB28" s="187"/>
      <c r="FMC28" s="187"/>
      <c r="FMD28" s="187"/>
      <c r="FME28" s="187"/>
      <c r="FMF28" s="187"/>
      <c r="FMG28" s="187"/>
      <c r="FMH28" s="187"/>
      <c r="FMI28" s="187"/>
      <c r="FMJ28" s="187"/>
      <c r="FMK28" s="187"/>
      <c r="FML28" s="187"/>
      <c r="FMM28" s="187"/>
      <c r="FMN28" s="187"/>
      <c r="FMO28" s="187"/>
      <c r="FMP28" s="187"/>
      <c r="FMQ28" s="187"/>
      <c r="FMR28" s="187"/>
      <c r="FMS28" s="187"/>
      <c r="FMT28" s="187"/>
      <c r="FMU28" s="187"/>
      <c r="FMV28" s="187"/>
      <c r="FMW28" s="187"/>
      <c r="FMX28" s="187"/>
      <c r="FMY28" s="187"/>
      <c r="FMZ28" s="187"/>
      <c r="FNA28" s="187"/>
      <c r="FNB28" s="187"/>
      <c r="FNC28" s="187"/>
      <c r="FND28" s="187"/>
      <c r="FNE28" s="187"/>
      <c r="FNF28" s="187"/>
      <c r="FNG28" s="187"/>
      <c r="FNH28" s="187"/>
      <c r="FNI28" s="187"/>
      <c r="FNJ28" s="187"/>
      <c r="FNK28" s="187"/>
      <c r="FNL28" s="187"/>
      <c r="FNM28" s="187"/>
      <c r="FNN28" s="187"/>
      <c r="FNO28" s="187"/>
      <c r="FNP28" s="187"/>
      <c r="FNQ28" s="187"/>
      <c r="FNR28" s="187"/>
      <c r="FNS28" s="187"/>
      <c r="FNT28" s="187"/>
      <c r="FNU28" s="187"/>
      <c r="FNV28" s="187"/>
      <c r="FNW28" s="187"/>
      <c r="FNX28" s="187"/>
      <c r="FNY28" s="187"/>
      <c r="FNZ28" s="187"/>
      <c r="FOA28" s="187"/>
      <c r="FOB28" s="187"/>
      <c r="FOC28" s="187"/>
      <c r="FOD28" s="187"/>
      <c r="FOE28" s="187"/>
      <c r="FOF28" s="187"/>
      <c r="FOG28" s="187"/>
      <c r="FOH28" s="187"/>
      <c r="FOI28" s="187"/>
      <c r="FOJ28" s="187"/>
      <c r="FOK28" s="187"/>
      <c r="FOL28" s="187"/>
      <c r="FOM28" s="187"/>
      <c r="FON28" s="187"/>
      <c r="FOO28" s="187"/>
      <c r="FOP28" s="187"/>
      <c r="FOQ28" s="187"/>
      <c r="FOR28" s="187"/>
      <c r="FOS28" s="187"/>
      <c r="FOT28" s="187"/>
      <c r="FOU28" s="187"/>
      <c r="FOV28" s="187"/>
      <c r="FOW28" s="187"/>
      <c r="FOX28" s="187"/>
      <c r="FOY28" s="187"/>
      <c r="FOZ28" s="187"/>
      <c r="FPA28" s="187"/>
      <c r="FPB28" s="187"/>
      <c r="FPC28" s="187"/>
      <c r="FPD28" s="187"/>
      <c r="FPE28" s="187"/>
      <c r="FPF28" s="187"/>
      <c r="FPG28" s="187"/>
      <c r="FPH28" s="187"/>
      <c r="FPI28" s="187"/>
      <c r="FPJ28" s="187"/>
      <c r="FPK28" s="187"/>
      <c r="FPL28" s="187"/>
      <c r="FPM28" s="187"/>
      <c r="FPN28" s="187"/>
      <c r="FPO28" s="187"/>
      <c r="FPP28" s="187"/>
      <c r="FPQ28" s="187"/>
      <c r="FPR28" s="187"/>
      <c r="FPS28" s="187"/>
      <c r="FPT28" s="187"/>
      <c r="FPU28" s="187"/>
      <c r="FPV28" s="187"/>
      <c r="FPW28" s="187"/>
      <c r="FPX28" s="187"/>
      <c r="FPY28" s="187"/>
      <c r="FPZ28" s="187"/>
      <c r="FQA28" s="187"/>
      <c r="FQB28" s="187"/>
      <c r="FQC28" s="187"/>
      <c r="FQD28" s="187"/>
      <c r="FQE28" s="187"/>
      <c r="FQF28" s="187"/>
      <c r="FQG28" s="187"/>
      <c r="FQH28" s="187"/>
      <c r="FQI28" s="187"/>
      <c r="FQJ28" s="187"/>
      <c r="FQK28" s="187"/>
      <c r="FQL28" s="187"/>
      <c r="FQM28" s="187"/>
      <c r="FQN28" s="187"/>
      <c r="FQO28" s="187"/>
      <c r="FQP28" s="187"/>
      <c r="FQQ28" s="187"/>
      <c r="FQR28" s="187"/>
      <c r="FQS28" s="187"/>
      <c r="FQT28" s="187"/>
      <c r="FQU28" s="187"/>
      <c r="FQV28" s="187"/>
      <c r="FQW28" s="187"/>
      <c r="FQX28" s="187"/>
      <c r="FQY28" s="187"/>
      <c r="FQZ28" s="187"/>
      <c r="FRA28" s="187"/>
      <c r="FRB28" s="187"/>
      <c r="FRC28" s="187"/>
      <c r="FRD28" s="187"/>
      <c r="FRE28" s="187"/>
      <c r="FRF28" s="187"/>
      <c r="FRG28" s="187"/>
      <c r="FRH28" s="187"/>
      <c r="FRI28" s="187"/>
      <c r="FRJ28" s="187"/>
      <c r="FRK28" s="187"/>
      <c r="FRL28" s="187"/>
      <c r="FRM28" s="187"/>
      <c r="FRN28" s="187"/>
      <c r="FRO28" s="187"/>
      <c r="FRP28" s="187"/>
      <c r="FRQ28" s="187"/>
      <c r="FRR28" s="187"/>
      <c r="FRS28" s="187"/>
      <c r="FRT28" s="187"/>
      <c r="FRU28" s="187"/>
      <c r="FRV28" s="187"/>
      <c r="FRW28" s="187"/>
      <c r="FRX28" s="187"/>
      <c r="FRY28" s="187"/>
      <c r="FRZ28" s="187"/>
      <c r="FSA28" s="187"/>
      <c r="FSB28" s="187"/>
      <c r="FSC28" s="187"/>
      <c r="FSD28" s="187"/>
      <c r="FSE28" s="187"/>
      <c r="FSF28" s="187"/>
      <c r="FSG28" s="187"/>
      <c r="FSH28" s="187"/>
      <c r="FSI28" s="187"/>
      <c r="FSJ28" s="187"/>
      <c r="FSK28" s="187"/>
      <c r="FSL28" s="187"/>
      <c r="FSM28" s="187"/>
      <c r="FSN28" s="187"/>
      <c r="FSO28" s="187"/>
      <c r="FSP28" s="187"/>
      <c r="FSQ28" s="187"/>
      <c r="FSR28" s="187"/>
      <c r="FSS28" s="187"/>
      <c r="FST28" s="187"/>
      <c r="FSU28" s="187"/>
      <c r="FSV28" s="187"/>
      <c r="FSW28" s="187"/>
      <c r="FSX28" s="187"/>
      <c r="FSY28" s="187"/>
      <c r="FSZ28" s="187"/>
      <c r="FTA28" s="187"/>
      <c r="FTB28" s="187"/>
      <c r="FTC28" s="187"/>
      <c r="FTD28" s="187"/>
      <c r="FTE28" s="187"/>
      <c r="FTF28" s="187"/>
      <c r="FTG28" s="187"/>
      <c r="FTH28" s="187"/>
      <c r="FTI28" s="187"/>
      <c r="FTJ28" s="187"/>
      <c r="FTK28" s="187"/>
      <c r="FTL28" s="187"/>
      <c r="FTM28" s="187"/>
      <c r="FTN28" s="187"/>
      <c r="FTO28" s="187"/>
      <c r="FTP28" s="187"/>
      <c r="FTQ28" s="187"/>
      <c r="FTR28" s="187"/>
      <c r="FTS28" s="187"/>
      <c r="FTT28" s="187"/>
      <c r="FTU28" s="187"/>
      <c r="FTV28" s="187"/>
      <c r="FTW28" s="187"/>
      <c r="FTX28" s="187"/>
      <c r="FTY28" s="187"/>
      <c r="FTZ28" s="187"/>
      <c r="FUA28" s="187"/>
      <c r="FUB28" s="187"/>
      <c r="FUC28" s="187"/>
      <c r="FUD28" s="187"/>
      <c r="FUE28" s="187"/>
      <c r="FUF28" s="187"/>
      <c r="FUG28" s="187"/>
      <c r="FUH28" s="187"/>
      <c r="FUI28" s="187"/>
      <c r="FUJ28" s="187"/>
      <c r="FUK28" s="187"/>
      <c r="FUL28" s="187"/>
      <c r="FUM28" s="187"/>
      <c r="FUN28" s="187"/>
      <c r="FUO28" s="187"/>
      <c r="FUP28" s="187"/>
      <c r="FUQ28" s="187"/>
      <c r="FUR28" s="187"/>
      <c r="FUS28" s="187"/>
      <c r="FUT28" s="187"/>
      <c r="FUU28" s="187"/>
      <c r="FUV28" s="187"/>
      <c r="FUW28" s="187"/>
      <c r="FUX28" s="187"/>
      <c r="FUY28" s="187"/>
      <c r="FUZ28" s="187"/>
      <c r="FVA28" s="187"/>
      <c r="FVB28" s="187"/>
      <c r="FVC28" s="187"/>
      <c r="FVD28" s="187"/>
      <c r="FVE28" s="187"/>
      <c r="FVF28" s="187"/>
      <c r="FVG28" s="187"/>
      <c r="FVH28" s="187"/>
      <c r="FVI28" s="187"/>
      <c r="FVJ28" s="187"/>
      <c r="FVK28" s="187"/>
      <c r="FVL28" s="187"/>
      <c r="FVM28" s="187"/>
      <c r="FVN28" s="187"/>
      <c r="FVO28" s="187"/>
      <c r="FVP28" s="187"/>
      <c r="FVQ28" s="187"/>
      <c r="FVR28" s="187"/>
      <c r="FVS28" s="187"/>
      <c r="FVT28" s="187"/>
      <c r="FVU28" s="187"/>
      <c r="FVV28" s="187"/>
      <c r="FVW28" s="187"/>
      <c r="FVX28" s="187"/>
      <c r="FVY28" s="187"/>
      <c r="FVZ28" s="187"/>
      <c r="FWA28" s="187"/>
      <c r="FWB28" s="187"/>
      <c r="FWC28" s="187"/>
      <c r="FWD28" s="187"/>
      <c r="FWE28" s="187"/>
      <c r="FWF28" s="187"/>
      <c r="FWG28" s="187"/>
      <c r="FWH28" s="187"/>
      <c r="FWI28" s="187"/>
      <c r="FWJ28" s="187"/>
      <c r="FWK28" s="187"/>
      <c r="FWL28" s="187"/>
      <c r="FWM28" s="187"/>
      <c r="FWN28" s="187"/>
      <c r="FWO28" s="187"/>
      <c r="FWP28" s="187"/>
      <c r="FWQ28" s="187"/>
      <c r="FWR28" s="187"/>
      <c r="FWS28" s="187"/>
      <c r="FWT28" s="187"/>
      <c r="FWU28" s="187"/>
      <c r="FWV28" s="187"/>
      <c r="FWW28" s="187"/>
      <c r="FWX28" s="187"/>
      <c r="FWY28" s="187"/>
      <c r="FWZ28" s="187"/>
      <c r="FXA28" s="187"/>
      <c r="FXB28" s="187"/>
      <c r="FXC28" s="187"/>
      <c r="FXD28" s="187"/>
      <c r="FXE28" s="187"/>
      <c r="FXF28" s="187"/>
      <c r="FXG28" s="187"/>
      <c r="FXH28" s="187"/>
      <c r="FXI28" s="187"/>
      <c r="FXJ28" s="187"/>
      <c r="FXK28" s="187"/>
      <c r="FXL28" s="187"/>
      <c r="FXM28" s="187"/>
      <c r="FXN28" s="187"/>
      <c r="FXO28" s="187"/>
      <c r="FXP28" s="187"/>
      <c r="FXQ28" s="187"/>
      <c r="FXR28" s="187"/>
      <c r="FXS28" s="187"/>
      <c r="FXT28" s="187"/>
      <c r="FXU28" s="187"/>
      <c r="FXV28" s="187"/>
      <c r="FXW28" s="187"/>
      <c r="FXX28" s="187"/>
      <c r="FXY28" s="187"/>
      <c r="FXZ28" s="187"/>
      <c r="FYA28" s="187"/>
      <c r="FYB28" s="187"/>
      <c r="FYC28" s="187"/>
      <c r="FYD28" s="187"/>
      <c r="FYE28" s="187"/>
      <c r="FYF28" s="187"/>
      <c r="FYG28" s="187"/>
      <c r="FYH28" s="187"/>
      <c r="FYI28" s="187"/>
      <c r="FYJ28" s="187"/>
      <c r="FYK28" s="187"/>
      <c r="FYL28" s="187"/>
      <c r="FYM28" s="187"/>
      <c r="FYN28" s="187"/>
      <c r="FYO28" s="187"/>
      <c r="FYP28" s="187"/>
      <c r="FYQ28" s="187"/>
      <c r="FYR28" s="187"/>
      <c r="FYS28" s="187"/>
      <c r="FYT28" s="187"/>
      <c r="FYU28" s="187"/>
      <c r="FYV28" s="187"/>
      <c r="FYW28" s="187"/>
      <c r="FYX28" s="187"/>
      <c r="FYY28" s="187"/>
      <c r="FYZ28" s="187"/>
      <c r="FZA28" s="187"/>
      <c r="FZB28" s="187"/>
      <c r="FZC28" s="187"/>
      <c r="FZD28" s="187"/>
      <c r="FZE28" s="187"/>
      <c r="FZF28" s="187"/>
      <c r="FZG28" s="187"/>
      <c r="FZH28" s="187"/>
      <c r="FZI28" s="187"/>
      <c r="FZJ28" s="187"/>
      <c r="FZK28" s="187"/>
      <c r="FZL28" s="187"/>
      <c r="FZM28" s="187"/>
      <c r="FZN28" s="187"/>
      <c r="FZO28" s="187"/>
      <c r="FZP28" s="187"/>
      <c r="FZQ28" s="187"/>
      <c r="FZR28" s="187"/>
      <c r="FZS28" s="187"/>
      <c r="FZT28" s="187"/>
      <c r="FZU28" s="187"/>
      <c r="FZV28" s="187"/>
      <c r="FZW28" s="187"/>
      <c r="FZX28" s="187"/>
      <c r="FZY28" s="187"/>
      <c r="FZZ28" s="187"/>
      <c r="GAA28" s="187"/>
      <c r="GAB28" s="187"/>
      <c r="GAC28" s="187"/>
      <c r="GAD28" s="187"/>
      <c r="GAE28" s="187"/>
      <c r="GAF28" s="187"/>
      <c r="GAG28" s="187"/>
      <c r="GAH28" s="187"/>
      <c r="GAI28" s="187"/>
      <c r="GAJ28" s="187"/>
      <c r="GAK28" s="187"/>
      <c r="GAL28" s="187"/>
      <c r="GAM28" s="187"/>
      <c r="GAN28" s="187"/>
      <c r="GAO28" s="187"/>
      <c r="GAP28" s="187"/>
      <c r="GAQ28" s="187"/>
      <c r="GAR28" s="187"/>
      <c r="GAS28" s="187"/>
      <c r="GAT28" s="187"/>
      <c r="GAU28" s="187"/>
      <c r="GAV28" s="187"/>
      <c r="GAW28" s="187"/>
      <c r="GAX28" s="187"/>
      <c r="GAY28" s="187"/>
      <c r="GAZ28" s="187"/>
      <c r="GBA28" s="187"/>
      <c r="GBB28" s="187"/>
      <c r="GBC28" s="187"/>
      <c r="GBD28" s="187"/>
      <c r="GBE28" s="187"/>
      <c r="GBF28" s="187"/>
      <c r="GBG28" s="187"/>
      <c r="GBH28" s="187"/>
      <c r="GBI28" s="187"/>
      <c r="GBJ28" s="187"/>
      <c r="GBK28" s="187"/>
      <c r="GBL28" s="187"/>
      <c r="GBM28" s="187"/>
      <c r="GBN28" s="187"/>
      <c r="GBO28" s="187"/>
      <c r="GBP28" s="187"/>
      <c r="GBQ28" s="187"/>
      <c r="GBR28" s="187"/>
      <c r="GBS28" s="187"/>
      <c r="GBT28" s="187"/>
      <c r="GBU28" s="187"/>
      <c r="GBV28" s="187"/>
      <c r="GBW28" s="187"/>
      <c r="GBX28" s="187"/>
      <c r="GBY28" s="187"/>
      <c r="GBZ28" s="187"/>
      <c r="GCA28" s="187"/>
      <c r="GCB28" s="187"/>
      <c r="GCC28" s="187"/>
      <c r="GCD28" s="187"/>
      <c r="GCE28" s="187"/>
      <c r="GCF28" s="187"/>
      <c r="GCG28" s="187"/>
      <c r="GCH28" s="187"/>
      <c r="GCI28" s="187"/>
      <c r="GCJ28" s="187"/>
      <c r="GCK28" s="187"/>
      <c r="GCL28" s="187"/>
      <c r="GCM28" s="187"/>
      <c r="GCN28" s="187"/>
      <c r="GCO28" s="187"/>
      <c r="GCP28" s="187"/>
      <c r="GCQ28" s="187"/>
      <c r="GCR28" s="187"/>
      <c r="GCS28" s="187"/>
      <c r="GCT28" s="187"/>
      <c r="GCU28" s="187"/>
      <c r="GCV28" s="187"/>
      <c r="GCW28" s="187"/>
      <c r="GCX28" s="187"/>
      <c r="GCY28" s="187"/>
      <c r="GCZ28" s="187"/>
      <c r="GDA28" s="187"/>
      <c r="GDB28" s="187"/>
      <c r="GDC28" s="187"/>
      <c r="GDD28" s="187"/>
      <c r="GDE28" s="187"/>
      <c r="GDF28" s="187"/>
      <c r="GDG28" s="187"/>
      <c r="GDH28" s="187"/>
      <c r="GDI28" s="187"/>
      <c r="GDJ28" s="187"/>
      <c r="GDK28" s="187"/>
      <c r="GDL28" s="187"/>
      <c r="GDM28" s="187"/>
      <c r="GDN28" s="187"/>
      <c r="GDO28" s="187"/>
      <c r="GDP28" s="187"/>
      <c r="GDQ28" s="187"/>
      <c r="GDR28" s="187"/>
      <c r="GDS28" s="187"/>
      <c r="GDT28" s="187"/>
      <c r="GDU28" s="187"/>
      <c r="GDV28" s="187"/>
      <c r="GDW28" s="187"/>
      <c r="GDX28" s="187"/>
      <c r="GDY28" s="187"/>
      <c r="GDZ28" s="187"/>
      <c r="GEA28" s="187"/>
      <c r="GEB28" s="187"/>
      <c r="GEC28" s="187"/>
      <c r="GED28" s="187"/>
      <c r="GEE28" s="187"/>
      <c r="GEF28" s="187"/>
      <c r="GEG28" s="187"/>
      <c r="GEH28" s="187"/>
      <c r="GEI28" s="187"/>
      <c r="GEJ28" s="187"/>
      <c r="GEK28" s="187"/>
      <c r="GEL28" s="187"/>
      <c r="GEM28" s="187"/>
      <c r="GEN28" s="187"/>
      <c r="GEO28" s="187"/>
      <c r="GEP28" s="187"/>
      <c r="GEQ28" s="187"/>
      <c r="GER28" s="187"/>
      <c r="GES28" s="187"/>
      <c r="GET28" s="187"/>
      <c r="GEU28" s="187"/>
      <c r="GEV28" s="187"/>
      <c r="GEW28" s="187"/>
      <c r="GEX28" s="187"/>
      <c r="GEY28" s="187"/>
      <c r="GEZ28" s="187"/>
      <c r="GFA28" s="187"/>
      <c r="GFB28" s="187"/>
      <c r="GFC28" s="187"/>
      <c r="GFD28" s="187"/>
      <c r="GFE28" s="187"/>
      <c r="GFF28" s="187"/>
      <c r="GFG28" s="187"/>
      <c r="GFH28" s="187"/>
      <c r="GFI28" s="187"/>
      <c r="GFJ28" s="187"/>
      <c r="GFK28" s="187"/>
      <c r="GFL28" s="187"/>
      <c r="GFM28" s="187"/>
      <c r="GFN28" s="187"/>
      <c r="GFO28" s="187"/>
      <c r="GFP28" s="187"/>
      <c r="GFQ28" s="187"/>
      <c r="GFR28" s="187"/>
      <c r="GFS28" s="187"/>
      <c r="GFT28" s="187"/>
      <c r="GFU28" s="187"/>
      <c r="GFV28" s="187"/>
      <c r="GFW28" s="187"/>
      <c r="GFX28" s="187"/>
      <c r="GFY28" s="187"/>
      <c r="GFZ28" s="187"/>
      <c r="GGA28" s="187"/>
      <c r="GGB28" s="187"/>
      <c r="GGC28" s="187"/>
      <c r="GGD28" s="187"/>
      <c r="GGE28" s="187"/>
      <c r="GGF28" s="187"/>
      <c r="GGG28" s="187"/>
      <c r="GGH28" s="187"/>
      <c r="GGI28" s="187"/>
      <c r="GGJ28" s="187"/>
      <c r="GGK28" s="187"/>
      <c r="GGL28" s="187"/>
      <c r="GGM28" s="187"/>
      <c r="GGN28" s="187"/>
      <c r="GGO28" s="187"/>
      <c r="GGP28" s="187"/>
      <c r="GGQ28" s="187"/>
      <c r="GGR28" s="187"/>
      <c r="GGS28" s="187"/>
      <c r="GGT28" s="187"/>
      <c r="GGU28" s="187"/>
      <c r="GGV28" s="187"/>
      <c r="GGW28" s="187"/>
      <c r="GGX28" s="187"/>
      <c r="GGY28" s="187"/>
      <c r="GGZ28" s="187"/>
      <c r="GHA28" s="187"/>
      <c r="GHB28" s="187"/>
      <c r="GHC28" s="187"/>
      <c r="GHD28" s="187"/>
      <c r="GHE28" s="187"/>
      <c r="GHF28" s="187"/>
      <c r="GHG28" s="187"/>
      <c r="GHH28" s="187"/>
      <c r="GHI28" s="187"/>
      <c r="GHJ28" s="187"/>
      <c r="GHK28" s="187"/>
      <c r="GHL28" s="187"/>
      <c r="GHM28" s="187"/>
      <c r="GHN28" s="187"/>
      <c r="GHO28" s="187"/>
      <c r="GHP28" s="187"/>
      <c r="GHQ28" s="187"/>
      <c r="GHR28" s="187"/>
      <c r="GHS28" s="187"/>
      <c r="GHT28" s="187"/>
      <c r="GHU28" s="187"/>
      <c r="GHV28" s="187"/>
      <c r="GHW28" s="187"/>
      <c r="GHX28" s="187"/>
      <c r="GHY28" s="187"/>
      <c r="GHZ28" s="187"/>
      <c r="GIA28" s="187"/>
      <c r="GIB28" s="187"/>
      <c r="GIC28" s="187"/>
      <c r="GID28" s="187"/>
      <c r="GIE28" s="187"/>
      <c r="GIF28" s="187"/>
      <c r="GIG28" s="187"/>
      <c r="GIH28" s="187"/>
      <c r="GII28" s="187"/>
      <c r="GIJ28" s="187"/>
      <c r="GIK28" s="187"/>
      <c r="GIL28" s="187"/>
      <c r="GIM28" s="187"/>
      <c r="GIN28" s="187"/>
      <c r="GIO28" s="187"/>
      <c r="GIP28" s="187"/>
      <c r="GIQ28" s="187"/>
      <c r="GIR28" s="187"/>
      <c r="GIS28" s="187"/>
      <c r="GIT28" s="187"/>
      <c r="GIU28" s="187"/>
      <c r="GIV28" s="187"/>
      <c r="GIW28" s="187"/>
      <c r="GIX28" s="187"/>
      <c r="GIY28" s="187"/>
      <c r="GIZ28" s="187"/>
      <c r="GJA28" s="187"/>
      <c r="GJB28" s="187"/>
      <c r="GJC28" s="187"/>
      <c r="GJD28" s="187"/>
      <c r="GJE28" s="187"/>
      <c r="GJF28" s="187"/>
      <c r="GJG28" s="187"/>
      <c r="GJH28" s="187"/>
      <c r="GJI28" s="187"/>
      <c r="GJJ28" s="187"/>
      <c r="GJK28" s="187"/>
      <c r="GJL28" s="187"/>
      <c r="GJM28" s="187"/>
      <c r="GJN28" s="187"/>
      <c r="GJO28" s="187"/>
      <c r="GJP28" s="187"/>
      <c r="GJQ28" s="187"/>
      <c r="GJR28" s="187"/>
      <c r="GJS28" s="187"/>
      <c r="GJT28" s="187"/>
      <c r="GJU28" s="187"/>
      <c r="GJV28" s="187"/>
      <c r="GJW28" s="187"/>
      <c r="GJX28" s="187"/>
      <c r="GJY28" s="187"/>
      <c r="GJZ28" s="187"/>
      <c r="GKA28" s="187"/>
      <c r="GKB28" s="187"/>
      <c r="GKC28" s="187"/>
      <c r="GKD28" s="187"/>
      <c r="GKE28" s="187"/>
      <c r="GKF28" s="187"/>
      <c r="GKG28" s="187"/>
      <c r="GKH28" s="187"/>
      <c r="GKI28" s="187"/>
      <c r="GKJ28" s="187"/>
      <c r="GKK28" s="187"/>
      <c r="GKL28" s="187"/>
      <c r="GKM28" s="187"/>
      <c r="GKN28" s="187"/>
      <c r="GKO28" s="187"/>
      <c r="GKP28" s="187"/>
      <c r="GKQ28" s="187"/>
      <c r="GKR28" s="187"/>
      <c r="GKS28" s="187"/>
      <c r="GKT28" s="187"/>
      <c r="GKU28" s="187"/>
      <c r="GKV28" s="187"/>
      <c r="GKW28" s="187"/>
      <c r="GKX28" s="187"/>
      <c r="GKY28" s="187"/>
      <c r="GKZ28" s="187"/>
      <c r="GLA28" s="187"/>
      <c r="GLB28" s="187"/>
      <c r="GLC28" s="187"/>
      <c r="GLD28" s="187"/>
      <c r="GLE28" s="187"/>
      <c r="GLF28" s="187"/>
      <c r="GLG28" s="187"/>
      <c r="GLH28" s="187"/>
      <c r="GLI28" s="187"/>
      <c r="GLJ28" s="187"/>
      <c r="GLK28" s="187"/>
      <c r="GLL28" s="187"/>
      <c r="GLM28" s="187"/>
      <c r="GLN28" s="187"/>
      <c r="GLO28" s="187"/>
      <c r="GLP28" s="187"/>
      <c r="GLQ28" s="187"/>
      <c r="GLR28" s="187"/>
      <c r="GLS28" s="187"/>
      <c r="GLT28" s="187"/>
      <c r="GLU28" s="187"/>
      <c r="GLV28" s="187"/>
      <c r="GLW28" s="187"/>
      <c r="GLX28" s="187"/>
      <c r="GLY28" s="187"/>
      <c r="GLZ28" s="187"/>
      <c r="GMA28" s="187"/>
      <c r="GMB28" s="187"/>
      <c r="GMC28" s="187"/>
      <c r="GMD28" s="187"/>
      <c r="GME28" s="187"/>
      <c r="GMF28" s="187"/>
      <c r="GMG28" s="187"/>
      <c r="GMH28" s="187"/>
      <c r="GMI28" s="187"/>
      <c r="GMJ28" s="187"/>
      <c r="GMK28" s="187"/>
      <c r="GML28" s="187"/>
      <c r="GMM28" s="187"/>
      <c r="GMN28" s="187"/>
      <c r="GMO28" s="187"/>
      <c r="GMP28" s="187"/>
      <c r="GMQ28" s="187"/>
      <c r="GMR28" s="187"/>
      <c r="GMS28" s="187"/>
      <c r="GMT28" s="187"/>
      <c r="GMU28" s="187"/>
      <c r="GMV28" s="187"/>
      <c r="GMW28" s="187"/>
      <c r="GMX28" s="187"/>
      <c r="GMY28" s="187"/>
      <c r="GMZ28" s="187"/>
      <c r="GNA28" s="187"/>
      <c r="GNB28" s="187"/>
      <c r="GNC28" s="187"/>
      <c r="GND28" s="187"/>
      <c r="GNE28" s="187"/>
      <c r="GNF28" s="187"/>
      <c r="GNG28" s="187"/>
      <c r="GNH28" s="187"/>
      <c r="GNI28" s="187"/>
      <c r="GNJ28" s="187"/>
      <c r="GNK28" s="187"/>
      <c r="GNL28" s="187"/>
      <c r="GNM28" s="187"/>
      <c r="GNN28" s="187"/>
      <c r="GNO28" s="187"/>
      <c r="GNP28" s="187"/>
      <c r="GNQ28" s="187"/>
      <c r="GNR28" s="187"/>
      <c r="GNS28" s="187"/>
      <c r="GNT28" s="187"/>
      <c r="GNU28" s="187"/>
      <c r="GNV28" s="187"/>
      <c r="GNW28" s="187"/>
      <c r="GNX28" s="187"/>
      <c r="GNY28" s="187"/>
      <c r="GNZ28" s="187"/>
      <c r="GOA28" s="187"/>
      <c r="GOB28" s="187"/>
      <c r="GOC28" s="187"/>
      <c r="GOD28" s="187"/>
      <c r="GOE28" s="187"/>
      <c r="GOF28" s="187"/>
      <c r="GOG28" s="187"/>
      <c r="GOH28" s="187"/>
      <c r="GOI28" s="187"/>
      <c r="GOJ28" s="187"/>
      <c r="GOK28" s="187"/>
      <c r="GOL28" s="187"/>
      <c r="GOM28" s="187"/>
      <c r="GON28" s="187"/>
      <c r="GOO28" s="187"/>
      <c r="GOP28" s="187"/>
      <c r="GOQ28" s="187"/>
      <c r="GOR28" s="187"/>
      <c r="GOS28" s="187"/>
      <c r="GOT28" s="187"/>
      <c r="GOU28" s="187"/>
      <c r="GOV28" s="187"/>
      <c r="GOW28" s="187"/>
      <c r="GOX28" s="187"/>
      <c r="GOY28" s="187"/>
      <c r="GOZ28" s="187"/>
      <c r="GPA28" s="187"/>
      <c r="GPB28" s="187"/>
      <c r="GPC28" s="187"/>
      <c r="GPD28" s="187"/>
      <c r="GPE28" s="187"/>
      <c r="GPF28" s="187"/>
      <c r="GPG28" s="187"/>
      <c r="GPH28" s="187"/>
      <c r="GPI28" s="187"/>
      <c r="GPJ28" s="187"/>
      <c r="GPK28" s="187"/>
      <c r="GPL28" s="187"/>
      <c r="GPM28" s="187"/>
      <c r="GPN28" s="187"/>
      <c r="GPO28" s="187"/>
      <c r="GPP28" s="187"/>
      <c r="GPQ28" s="187"/>
      <c r="GPR28" s="187"/>
      <c r="GPS28" s="187"/>
      <c r="GPT28" s="187"/>
      <c r="GPU28" s="187"/>
      <c r="GPV28" s="187"/>
      <c r="GPW28" s="187"/>
      <c r="GPX28" s="187"/>
      <c r="GPY28" s="187"/>
      <c r="GPZ28" s="187"/>
      <c r="GQA28" s="187"/>
      <c r="GQB28" s="187"/>
      <c r="GQC28" s="187"/>
      <c r="GQD28" s="187"/>
      <c r="GQE28" s="187"/>
      <c r="GQF28" s="187"/>
      <c r="GQG28" s="187"/>
      <c r="GQH28" s="187"/>
      <c r="GQI28" s="187"/>
      <c r="GQJ28" s="187"/>
      <c r="GQK28" s="187"/>
      <c r="GQL28" s="187"/>
      <c r="GQM28" s="187"/>
      <c r="GQN28" s="187"/>
      <c r="GQO28" s="187"/>
      <c r="GQP28" s="187"/>
      <c r="GQQ28" s="187"/>
      <c r="GQR28" s="187"/>
      <c r="GQS28" s="187"/>
      <c r="GQT28" s="187"/>
      <c r="GQU28" s="187"/>
      <c r="GQV28" s="187"/>
      <c r="GQW28" s="187"/>
      <c r="GQX28" s="187"/>
      <c r="GQY28" s="187"/>
      <c r="GQZ28" s="187"/>
      <c r="GRA28" s="187"/>
      <c r="GRB28" s="187"/>
      <c r="GRC28" s="187"/>
      <c r="GRD28" s="187"/>
      <c r="GRE28" s="187"/>
      <c r="GRF28" s="187"/>
      <c r="GRG28" s="187"/>
      <c r="GRH28" s="187"/>
      <c r="GRI28" s="187"/>
      <c r="GRJ28" s="187"/>
      <c r="GRK28" s="187"/>
      <c r="GRL28" s="187"/>
      <c r="GRM28" s="187"/>
      <c r="GRN28" s="187"/>
      <c r="GRO28" s="187"/>
      <c r="GRP28" s="187"/>
      <c r="GRQ28" s="187"/>
      <c r="GRR28" s="187"/>
      <c r="GRS28" s="187"/>
      <c r="GRT28" s="187"/>
      <c r="GRU28" s="187"/>
      <c r="GRV28" s="187"/>
      <c r="GRW28" s="187"/>
      <c r="GRX28" s="187"/>
      <c r="GRY28" s="187"/>
      <c r="GRZ28" s="187"/>
      <c r="GSA28" s="187"/>
      <c r="GSB28" s="187"/>
      <c r="GSC28" s="187"/>
      <c r="GSD28" s="187"/>
      <c r="GSE28" s="187"/>
      <c r="GSF28" s="187"/>
      <c r="GSG28" s="187"/>
      <c r="GSH28" s="187"/>
      <c r="GSI28" s="187"/>
      <c r="GSJ28" s="187"/>
      <c r="GSK28" s="187"/>
      <c r="GSL28" s="187"/>
      <c r="GSM28" s="187"/>
      <c r="GSN28" s="187"/>
      <c r="GSO28" s="187"/>
      <c r="GSP28" s="187"/>
      <c r="GSQ28" s="187"/>
      <c r="GSR28" s="187"/>
      <c r="GSS28" s="187"/>
      <c r="GST28" s="187"/>
      <c r="GSU28" s="187"/>
      <c r="GSV28" s="187"/>
      <c r="GSW28" s="187"/>
      <c r="GSX28" s="187"/>
      <c r="GSY28" s="187"/>
      <c r="GSZ28" s="187"/>
      <c r="GTA28" s="187"/>
      <c r="GTB28" s="187"/>
      <c r="GTC28" s="187"/>
      <c r="GTD28" s="187"/>
      <c r="GTE28" s="187"/>
      <c r="GTF28" s="187"/>
      <c r="GTG28" s="187"/>
      <c r="GTH28" s="187"/>
      <c r="GTI28" s="187"/>
      <c r="GTJ28" s="187"/>
      <c r="GTK28" s="187"/>
      <c r="GTL28" s="187"/>
      <c r="GTM28" s="187"/>
      <c r="GTN28" s="187"/>
      <c r="GTO28" s="187"/>
      <c r="GTP28" s="187"/>
      <c r="GTQ28" s="187"/>
      <c r="GTR28" s="187"/>
      <c r="GTS28" s="187"/>
      <c r="GTT28" s="187"/>
      <c r="GTU28" s="187"/>
      <c r="GTV28" s="187"/>
      <c r="GTW28" s="187"/>
      <c r="GTX28" s="187"/>
      <c r="GTY28" s="187"/>
      <c r="GTZ28" s="187"/>
      <c r="GUA28" s="187"/>
      <c r="GUB28" s="187"/>
      <c r="GUC28" s="187"/>
      <c r="GUD28" s="187"/>
      <c r="GUE28" s="187"/>
      <c r="GUF28" s="187"/>
      <c r="GUG28" s="187"/>
      <c r="GUH28" s="187"/>
      <c r="GUI28" s="187"/>
      <c r="GUJ28" s="187"/>
      <c r="GUK28" s="187"/>
      <c r="GUL28" s="187"/>
      <c r="GUM28" s="187"/>
      <c r="GUN28" s="187"/>
      <c r="GUO28" s="187"/>
      <c r="GUP28" s="187"/>
      <c r="GUQ28" s="187"/>
      <c r="GUR28" s="187"/>
      <c r="GUS28" s="187"/>
      <c r="GUT28" s="187"/>
      <c r="GUU28" s="187"/>
      <c r="GUV28" s="187"/>
      <c r="GUW28" s="187"/>
      <c r="GUX28" s="187"/>
      <c r="GUY28" s="187"/>
      <c r="GUZ28" s="187"/>
      <c r="GVA28" s="187"/>
      <c r="GVB28" s="187"/>
      <c r="GVC28" s="187"/>
      <c r="GVD28" s="187"/>
      <c r="GVE28" s="187"/>
      <c r="GVF28" s="187"/>
      <c r="GVG28" s="187"/>
      <c r="GVH28" s="187"/>
      <c r="GVI28" s="187"/>
      <c r="GVJ28" s="187"/>
      <c r="GVK28" s="187"/>
      <c r="GVL28" s="187"/>
      <c r="GVM28" s="187"/>
      <c r="GVN28" s="187"/>
      <c r="GVO28" s="187"/>
      <c r="GVP28" s="187"/>
      <c r="GVQ28" s="187"/>
      <c r="GVR28" s="187"/>
      <c r="GVS28" s="187"/>
      <c r="GVT28" s="187"/>
      <c r="GVU28" s="187"/>
      <c r="GVV28" s="187"/>
      <c r="GVW28" s="187"/>
      <c r="GVX28" s="187"/>
      <c r="GVY28" s="187"/>
      <c r="GVZ28" s="187"/>
      <c r="GWA28" s="187"/>
      <c r="GWB28" s="187"/>
      <c r="GWC28" s="187"/>
      <c r="GWD28" s="187"/>
      <c r="GWE28" s="187"/>
      <c r="GWF28" s="187"/>
      <c r="GWG28" s="187"/>
      <c r="GWH28" s="187"/>
      <c r="GWI28" s="187"/>
      <c r="GWJ28" s="187"/>
      <c r="GWK28" s="187"/>
      <c r="GWL28" s="187"/>
      <c r="GWM28" s="187"/>
      <c r="GWN28" s="187"/>
      <c r="GWO28" s="187"/>
      <c r="GWP28" s="187"/>
      <c r="GWQ28" s="187"/>
      <c r="GWR28" s="187"/>
      <c r="GWS28" s="187"/>
      <c r="GWT28" s="187"/>
      <c r="GWU28" s="187"/>
      <c r="GWV28" s="187"/>
      <c r="GWW28" s="187"/>
      <c r="GWX28" s="187"/>
      <c r="GWY28" s="187"/>
      <c r="GWZ28" s="187"/>
      <c r="GXA28" s="187"/>
      <c r="GXB28" s="187"/>
      <c r="GXC28" s="187"/>
      <c r="GXD28" s="187"/>
      <c r="GXE28" s="187"/>
      <c r="GXF28" s="187"/>
      <c r="GXG28" s="187"/>
      <c r="GXH28" s="187"/>
      <c r="GXI28" s="187"/>
      <c r="GXJ28" s="187"/>
      <c r="GXK28" s="187"/>
      <c r="GXL28" s="187"/>
      <c r="GXM28" s="187"/>
      <c r="GXN28" s="187"/>
      <c r="GXO28" s="187"/>
      <c r="GXP28" s="187"/>
      <c r="GXQ28" s="187"/>
      <c r="GXR28" s="187"/>
      <c r="GXS28" s="187"/>
      <c r="GXT28" s="187"/>
      <c r="GXU28" s="187"/>
      <c r="GXV28" s="187"/>
      <c r="GXW28" s="187"/>
      <c r="GXX28" s="187"/>
      <c r="GXY28" s="187"/>
      <c r="GXZ28" s="187"/>
      <c r="GYA28" s="187"/>
      <c r="GYB28" s="187"/>
      <c r="GYC28" s="187"/>
      <c r="GYD28" s="187"/>
      <c r="GYE28" s="187"/>
      <c r="GYF28" s="187"/>
      <c r="GYG28" s="187"/>
      <c r="GYH28" s="187"/>
      <c r="GYI28" s="187"/>
      <c r="GYJ28" s="187"/>
      <c r="GYK28" s="187"/>
      <c r="GYL28" s="187"/>
      <c r="GYM28" s="187"/>
      <c r="GYN28" s="187"/>
      <c r="GYO28" s="187"/>
      <c r="GYP28" s="187"/>
      <c r="GYQ28" s="187"/>
      <c r="GYR28" s="187"/>
      <c r="GYS28" s="187"/>
      <c r="GYT28" s="187"/>
      <c r="GYU28" s="187"/>
      <c r="GYV28" s="187"/>
      <c r="GYW28" s="187"/>
      <c r="GYX28" s="187"/>
      <c r="GYY28" s="187"/>
      <c r="GYZ28" s="187"/>
      <c r="GZA28" s="187"/>
      <c r="GZB28" s="187"/>
      <c r="GZC28" s="187"/>
      <c r="GZD28" s="187"/>
      <c r="GZE28" s="187"/>
      <c r="GZF28" s="187"/>
      <c r="GZG28" s="187"/>
      <c r="GZH28" s="187"/>
      <c r="GZI28" s="187"/>
      <c r="GZJ28" s="187"/>
      <c r="GZK28" s="187"/>
      <c r="GZL28" s="187"/>
      <c r="GZM28" s="187"/>
      <c r="GZN28" s="187"/>
      <c r="GZO28" s="187"/>
      <c r="GZP28" s="187"/>
      <c r="GZQ28" s="187"/>
      <c r="GZR28" s="187"/>
      <c r="GZS28" s="187"/>
      <c r="GZT28" s="187"/>
      <c r="GZU28" s="187"/>
      <c r="GZV28" s="187"/>
      <c r="GZW28" s="187"/>
      <c r="GZX28" s="187"/>
      <c r="GZY28" s="187"/>
      <c r="GZZ28" s="187"/>
      <c r="HAA28" s="187"/>
      <c r="HAB28" s="187"/>
      <c r="HAC28" s="187"/>
      <c r="HAD28" s="187"/>
      <c r="HAE28" s="187"/>
      <c r="HAF28" s="187"/>
      <c r="HAG28" s="187"/>
      <c r="HAH28" s="187"/>
      <c r="HAI28" s="187"/>
      <c r="HAJ28" s="187"/>
      <c r="HAK28" s="187"/>
      <c r="HAL28" s="187"/>
      <c r="HAM28" s="187"/>
      <c r="HAN28" s="187"/>
      <c r="HAO28" s="187"/>
      <c r="HAP28" s="187"/>
      <c r="HAQ28" s="187"/>
      <c r="HAR28" s="187"/>
      <c r="HAS28" s="187"/>
      <c r="HAT28" s="187"/>
      <c r="HAU28" s="187"/>
      <c r="HAV28" s="187"/>
      <c r="HAW28" s="187"/>
      <c r="HAX28" s="187"/>
      <c r="HAY28" s="187"/>
      <c r="HAZ28" s="187"/>
      <c r="HBA28" s="187"/>
      <c r="HBB28" s="187"/>
      <c r="HBC28" s="187"/>
      <c r="HBD28" s="187"/>
      <c r="HBE28" s="187"/>
      <c r="HBF28" s="187"/>
      <c r="HBG28" s="187"/>
      <c r="HBH28" s="187"/>
      <c r="HBI28" s="187"/>
      <c r="HBJ28" s="187"/>
      <c r="HBK28" s="187"/>
      <c r="HBL28" s="187"/>
      <c r="HBM28" s="187"/>
      <c r="HBN28" s="187"/>
      <c r="HBO28" s="187"/>
      <c r="HBP28" s="187"/>
      <c r="HBQ28" s="187"/>
      <c r="HBR28" s="187"/>
      <c r="HBS28" s="187"/>
      <c r="HBT28" s="187"/>
      <c r="HBU28" s="187"/>
      <c r="HBV28" s="187"/>
      <c r="HBW28" s="187"/>
      <c r="HBX28" s="187"/>
      <c r="HBY28" s="187"/>
      <c r="HBZ28" s="187"/>
      <c r="HCA28" s="187"/>
      <c r="HCB28" s="187"/>
      <c r="HCC28" s="187"/>
      <c r="HCD28" s="187"/>
      <c r="HCE28" s="187"/>
      <c r="HCF28" s="187"/>
      <c r="HCG28" s="187"/>
      <c r="HCH28" s="187"/>
      <c r="HCI28" s="187"/>
      <c r="HCJ28" s="187"/>
      <c r="HCK28" s="187"/>
      <c r="HCL28" s="187"/>
      <c r="HCM28" s="187"/>
      <c r="HCN28" s="187"/>
      <c r="HCO28" s="187"/>
      <c r="HCP28" s="187"/>
      <c r="HCQ28" s="187"/>
      <c r="HCR28" s="187"/>
      <c r="HCS28" s="187"/>
      <c r="HCT28" s="187"/>
      <c r="HCU28" s="187"/>
      <c r="HCV28" s="187"/>
      <c r="HCW28" s="187"/>
      <c r="HCX28" s="187"/>
      <c r="HCY28" s="187"/>
      <c r="HCZ28" s="187"/>
      <c r="HDA28" s="187"/>
      <c r="HDB28" s="187"/>
      <c r="HDC28" s="187"/>
      <c r="HDD28" s="187"/>
      <c r="HDE28" s="187"/>
      <c r="HDF28" s="187"/>
      <c r="HDG28" s="187"/>
      <c r="HDH28" s="187"/>
      <c r="HDI28" s="187"/>
      <c r="HDJ28" s="187"/>
      <c r="HDK28" s="187"/>
      <c r="HDL28" s="187"/>
      <c r="HDM28" s="187"/>
      <c r="HDN28" s="187"/>
      <c r="HDO28" s="187"/>
      <c r="HDP28" s="187"/>
      <c r="HDQ28" s="187"/>
      <c r="HDR28" s="187"/>
      <c r="HDS28" s="187"/>
      <c r="HDT28" s="187"/>
      <c r="HDU28" s="187"/>
      <c r="HDV28" s="187"/>
      <c r="HDW28" s="187"/>
      <c r="HDX28" s="187"/>
      <c r="HDY28" s="187"/>
      <c r="HDZ28" s="187"/>
      <c r="HEA28" s="187"/>
      <c r="HEB28" s="187"/>
      <c r="HEC28" s="187"/>
      <c r="HED28" s="187"/>
      <c r="HEE28" s="187"/>
      <c r="HEF28" s="187"/>
      <c r="HEG28" s="187"/>
      <c r="HEH28" s="187"/>
      <c r="HEI28" s="187"/>
      <c r="HEJ28" s="187"/>
      <c r="HEK28" s="187"/>
      <c r="HEL28" s="187"/>
      <c r="HEM28" s="187"/>
      <c r="HEN28" s="187"/>
      <c r="HEO28" s="187"/>
      <c r="HEP28" s="187"/>
      <c r="HEQ28" s="187"/>
      <c r="HER28" s="187"/>
      <c r="HES28" s="187"/>
      <c r="HET28" s="187"/>
      <c r="HEU28" s="187"/>
      <c r="HEV28" s="187"/>
      <c r="HEW28" s="187"/>
      <c r="HEX28" s="187"/>
      <c r="HEY28" s="187"/>
      <c r="HEZ28" s="187"/>
      <c r="HFA28" s="187"/>
      <c r="HFB28" s="187"/>
      <c r="HFC28" s="187"/>
      <c r="HFD28" s="187"/>
      <c r="HFE28" s="187"/>
      <c r="HFF28" s="187"/>
      <c r="HFG28" s="187"/>
      <c r="HFH28" s="187"/>
      <c r="HFI28" s="187"/>
      <c r="HFJ28" s="187"/>
      <c r="HFK28" s="187"/>
      <c r="HFL28" s="187"/>
      <c r="HFM28" s="187"/>
      <c r="HFN28" s="187"/>
      <c r="HFO28" s="187"/>
      <c r="HFP28" s="187"/>
      <c r="HFQ28" s="187"/>
      <c r="HFR28" s="187"/>
      <c r="HFS28" s="187"/>
      <c r="HFT28" s="187"/>
      <c r="HFU28" s="187"/>
      <c r="HFV28" s="187"/>
      <c r="HFW28" s="187"/>
      <c r="HFX28" s="187"/>
      <c r="HFY28" s="187"/>
      <c r="HFZ28" s="187"/>
      <c r="HGA28" s="187"/>
      <c r="HGB28" s="187"/>
      <c r="HGC28" s="187"/>
      <c r="HGD28" s="187"/>
      <c r="HGE28" s="187"/>
      <c r="HGF28" s="187"/>
      <c r="HGG28" s="187"/>
      <c r="HGH28" s="187"/>
      <c r="HGI28" s="187"/>
      <c r="HGJ28" s="187"/>
      <c r="HGK28" s="187"/>
      <c r="HGL28" s="187"/>
      <c r="HGM28" s="187"/>
      <c r="HGN28" s="187"/>
      <c r="HGO28" s="187"/>
      <c r="HGP28" s="187"/>
      <c r="HGQ28" s="187"/>
      <c r="HGR28" s="187"/>
      <c r="HGS28" s="187"/>
      <c r="HGT28" s="187"/>
      <c r="HGU28" s="187"/>
      <c r="HGV28" s="187"/>
      <c r="HGW28" s="187"/>
      <c r="HGX28" s="187"/>
      <c r="HGY28" s="187"/>
      <c r="HGZ28" s="187"/>
      <c r="HHA28" s="187"/>
      <c r="HHB28" s="187"/>
      <c r="HHC28" s="187"/>
      <c r="HHD28" s="187"/>
      <c r="HHE28" s="187"/>
      <c r="HHF28" s="187"/>
      <c r="HHG28" s="187"/>
      <c r="HHH28" s="187"/>
      <c r="HHI28" s="187"/>
      <c r="HHJ28" s="187"/>
      <c r="HHK28" s="187"/>
      <c r="HHL28" s="187"/>
      <c r="HHM28" s="187"/>
      <c r="HHN28" s="187"/>
      <c r="HHO28" s="187"/>
      <c r="HHP28" s="187"/>
      <c r="HHQ28" s="187"/>
      <c r="HHR28" s="187"/>
      <c r="HHS28" s="187"/>
      <c r="HHT28" s="187"/>
      <c r="HHU28" s="187"/>
      <c r="HHV28" s="187"/>
      <c r="HHW28" s="187"/>
      <c r="HHX28" s="187"/>
      <c r="HHY28" s="187"/>
      <c r="HHZ28" s="187"/>
      <c r="HIA28" s="187"/>
      <c r="HIB28" s="187"/>
      <c r="HIC28" s="187"/>
      <c r="HID28" s="187"/>
      <c r="HIE28" s="187"/>
      <c r="HIF28" s="187"/>
      <c r="HIG28" s="187"/>
      <c r="HIH28" s="187"/>
      <c r="HII28" s="187"/>
      <c r="HIJ28" s="187"/>
      <c r="HIK28" s="187"/>
      <c r="HIL28" s="187"/>
      <c r="HIM28" s="187"/>
      <c r="HIN28" s="187"/>
      <c r="HIO28" s="187"/>
      <c r="HIP28" s="187"/>
      <c r="HIQ28" s="187"/>
      <c r="HIR28" s="187"/>
      <c r="HIS28" s="187"/>
      <c r="HIT28" s="187"/>
      <c r="HIU28" s="187"/>
      <c r="HIV28" s="187"/>
      <c r="HIW28" s="187"/>
      <c r="HIX28" s="187"/>
      <c r="HIY28" s="187"/>
      <c r="HIZ28" s="187"/>
      <c r="HJA28" s="187"/>
      <c r="HJB28" s="187"/>
      <c r="HJC28" s="187"/>
      <c r="HJD28" s="187"/>
      <c r="HJE28" s="187"/>
      <c r="HJF28" s="187"/>
      <c r="HJG28" s="187"/>
      <c r="HJH28" s="187"/>
      <c r="HJI28" s="187"/>
      <c r="HJJ28" s="187"/>
      <c r="HJK28" s="187"/>
      <c r="HJL28" s="187"/>
      <c r="HJM28" s="187"/>
      <c r="HJN28" s="187"/>
      <c r="HJO28" s="187"/>
      <c r="HJP28" s="187"/>
      <c r="HJQ28" s="187"/>
      <c r="HJR28" s="187"/>
      <c r="HJS28" s="187"/>
      <c r="HJT28" s="187"/>
      <c r="HJU28" s="187"/>
      <c r="HJV28" s="187"/>
      <c r="HJW28" s="187"/>
      <c r="HJX28" s="187"/>
      <c r="HJY28" s="187"/>
      <c r="HJZ28" s="187"/>
      <c r="HKA28" s="187"/>
      <c r="HKB28" s="187"/>
      <c r="HKC28" s="187"/>
      <c r="HKD28" s="187"/>
      <c r="HKE28" s="187"/>
      <c r="HKF28" s="187"/>
      <c r="HKG28" s="187"/>
      <c r="HKH28" s="187"/>
      <c r="HKI28" s="187"/>
      <c r="HKJ28" s="187"/>
      <c r="HKK28" s="187"/>
      <c r="HKL28" s="187"/>
      <c r="HKM28" s="187"/>
      <c r="HKN28" s="187"/>
      <c r="HKO28" s="187"/>
      <c r="HKP28" s="187"/>
      <c r="HKQ28" s="187"/>
      <c r="HKR28" s="187"/>
      <c r="HKS28" s="187"/>
      <c r="HKT28" s="187"/>
      <c r="HKU28" s="187"/>
      <c r="HKV28" s="187"/>
      <c r="HKW28" s="187"/>
      <c r="HKX28" s="187"/>
      <c r="HKY28" s="187"/>
      <c r="HKZ28" s="187"/>
      <c r="HLA28" s="187"/>
      <c r="HLB28" s="187"/>
      <c r="HLC28" s="187"/>
      <c r="HLD28" s="187"/>
      <c r="HLE28" s="187"/>
      <c r="HLF28" s="187"/>
      <c r="HLG28" s="187"/>
      <c r="HLH28" s="187"/>
      <c r="HLI28" s="187"/>
      <c r="HLJ28" s="187"/>
      <c r="HLK28" s="187"/>
      <c r="HLL28" s="187"/>
      <c r="HLM28" s="187"/>
      <c r="HLN28" s="187"/>
      <c r="HLO28" s="187"/>
      <c r="HLP28" s="187"/>
      <c r="HLQ28" s="187"/>
      <c r="HLR28" s="187"/>
      <c r="HLS28" s="187"/>
      <c r="HLT28" s="187"/>
      <c r="HLU28" s="187"/>
      <c r="HLV28" s="187"/>
      <c r="HLW28" s="187"/>
      <c r="HLX28" s="187"/>
      <c r="HLY28" s="187"/>
      <c r="HLZ28" s="187"/>
      <c r="HMA28" s="187"/>
      <c r="HMB28" s="187"/>
      <c r="HMC28" s="187"/>
      <c r="HMD28" s="187"/>
      <c r="HME28" s="187"/>
      <c r="HMF28" s="187"/>
      <c r="HMG28" s="187"/>
      <c r="HMH28" s="187"/>
      <c r="HMI28" s="187"/>
      <c r="HMJ28" s="187"/>
      <c r="HMK28" s="187"/>
      <c r="HML28" s="187"/>
      <c r="HMM28" s="187"/>
      <c r="HMN28" s="187"/>
      <c r="HMO28" s="187"/>
      <c r="HMP28" s="187"/>
      <c r="HMQ28" s="187"/>
      <c r="HMR28" s="187"/>
      <c r="HMS28" s="187"/>
      <c r="HMT28" s="187"/>
      <c r="HMU28" s="187"/>
      <c r="HMV28" s="187"/>
      <c r="HMW28" s="187"/>
      <c r="HMX28" s="187"/>
      <c r="HMY28" s="187"/>
      <c r="HMZ28" s="187"/>
      <c r="HNA28" s="187"/>
      <c r="HNB28" s="187"/>
      <c r="HNC28" s="187"/>
      <c r="HND28" s="187"/>
      <c r="HNE28" s="187"/>
      <c r="HNF28" s="187"/>
      <c r="HNG28" s="187"/>
      <c r="HNH28" s="187"/>
      <c r="HNI28" s="187"/>
      <c r="HNJ28" s="187"/>
      <c r="HNK28" s="187"/>
      <c r="HNL28" s="187"/>
      <c r="HNM28" s="187"/>
      <c r="HNN28" s="187"/>
      <c r="HNO28" s="187"/>
      <c r="HNP28" s="187"/>
      <c r="HNQ28" s="187"/>
      <c r="HNR28" s="187"/>
      <c r="HNS28" s="187"/>
      <c r="HNT28" s="187"/>
      <c r="HNU28" s="187"/>
      <c r="HNV28" s="187"/>
      <c r="HNW28" s="187"/>
      <c r="HNX28" s="187"/>
      <c r="HNY28" s="187"/>
      <c r="HNZ28" s="187"/>
      <c r="HOA28" s="187"/>
      <c r="HOB28" s="187"/>
      <c r="HOC28" s="187"/>
      <c r="HOD28" s="187"/>
      <c r="HOE28" s="187"/>
      <c r="HOF28" s="187"/>
      <c r="HOG28" s="187"/>
      <c r="HOH28" s="187"/>
      <c r="HOI28" s="187"/>
      <c r="HOJ28" s="187"/>
      <c r="HOK28" s="187"/>
      <c r="HOL28" s="187"/>
      <c r="HOM28" s="187"/>
      <c r="HON28" s="187"/>
      <c r="HOO28" s="187"/>
      <c r="HOP28" s="187"/>
      <c r="HOQ28" s="187"/>
      <c r="HOR28" s="187"/>
      <c r="HOS28" s="187"/>
      <c r="HOT28" s="187"/>
      <c r="HOU28" s="187"/>
      <c r="HOV28" s="187"/>
      <c r="HOW28" s="187"/>
      <c r="HOX28" s="187"/>
      <c r="HOY28" s="187"/>
      <c r="HOZ28" s="187"/>
      <c r="HPA28" s="187"/>
      <c r="HPB28" s="187"/>
      <c r="HPC28" s="187"/>
      <c r="HPD28" s="187"/>
      <c r="HPE28" s="187"/>
      <c r="HPF28" s="187"/>
      <c r="HPG28" s="187"/>
      <c r="HPH28" s="187"/>
      <c r="HPI28" s="187"/>
      <c r="HPJ28" s="187"/>
      <c r="HPK28" s="187"/>
      <c r="HPL28" s="187"/>
      <c r="HPM28" s="187"/>
      <c r="HPN28" s="187"/>
      <c r="HPO28" s="187"/>
      <c r="HPP28" s="187"/>
      <c r="HPQ28" s="187"/>
      <c r="HPR28" s="187"/>
      <c r="HPS28" s="187"/>
      <c r="HPT28" s="187"/>
      <c r="HPU28" s="187"/>
      <c r="HPV28" s="187"/>
      <c r="HPW28" s="187"/>
      <c r="HPX28" s="187"/>
      <c r="HPY28" s="187"/>
      <c r="HPZ28" s="187"/>
      <c r="HQA28" s="187"/>
      <c r="HQB28" s="187"/>
      <c r="HQC28" s="187"/>
      <c r="HQD28" s="187"/>
      <c r="HQE28" s="187"/>
      <c r="HQF28" s="187"/>
      <c r="HQG28" s="187"/>
      <c r="HQH28" s="187"/>
      <c r="HQI28" s="187"/>
      <c r="HQJ28" s="187"/>
      <c r="HQK28" s="187"/>
      <c r="HQL28" s="187"/>
      <c r="HQM28" s="187"/>
      <c r="HQN28" s="187"/>
      <c r="HQO28" s="187"/>
      <c r="HQP28" s="187"/>
      <c r="HQQ28" s="187"/>
      <c r="HQR28" s="187"/>
      <c r="HQS28" s="187"/>
      <c r="HQT28" s="187"/>
      <c r="HQU28" s="187"/>
      <c r="HQV28" s="187"/>
      <c r="HQW28" s="187"/>
      <c r="HQX28" s="187"/>
      <c r="HQY28" s="187"/>
      <c r="HQZ28" s="187"/>
      <c r="HRA28" s="187"/>
      <c r="HRB28" s="187"/>
      <c r="HRC28" s="187"/>
      <c r="HRD28" s="187"/>
      <c r="HRE28" s="187"/>
      <c r="HRF28" s="187"/>
      <c r="HRG28" s="187"/>
      <c r="HRH28" s="187"/>
      <c r="HRI28" s="187"/>
      <c r="HRJ28" s="187"/>
      <c r="HRK28" s="187"/>
      <c r="HRL28" s="187"/>
      <c r="HRM28" s="187"/>
      <c r="HRN28" s="187"/>
      <c r="HRO28" s="187"/>
      <c r="HRP28" s="187"/>
      <c r="HRQ28" s="187"/>
      <c r="HRR28" s="187"/>
      <c r="HRS28" s="187"/>
      <c r="HRT28" s="187"/>
      <c r="HRU28" s="187"/>
      <c r="HRV28" s="187"/>
      <c r="HRW28" s="187"/>
      <c r="HRX28" s="187"/>
      <c r="HRY28" s="187"/>
      <c r="HRZ28" s="187"/>
      <c r="HSA28" s="187"/>
      <c r="HSB28" s="187"/>
      <c r="HSC28" s="187"/>
      <c r="HSD28" s="187"/>
      <c r="HSE28" s="187"/>
      <c r="HSF28" s="187"/>
      <c r="HSG28" s="187"/>
      <c r="HSH28" s="187"/>
      <c r="HSI28" s="187"/>
      <c r="HSJ28" s="187"/>
      <c r="HSK28" s="187"/>
      <c r="HSL28" s="187"/>
      <c r="HSM28" s="187"/>
      <c r="HSN28" s="187"/>
      <c r="HSO28" s="187"/>
      <c r="HSP28" s="187"/>
      <c r="HSQ28" s="187"/>
      <c r="HSR28" s="187"/>
      <c r="HSS28" s="187"/>
      <c r="HST28" s="187"/>
      <c r="HSU28" s="187"/>
      <c r="HSV28" s="187"/>
      <c r="HSW28" s="187"/>
      <c r="HSX28" s="187"/>
      <c r="HSY28" s="187"/>
      <c r="HSZ28" s="187"/>
      <c r="HTA28" s="187"/>
      <c r="HTB28" s="187"/>
      <c r="HTC28" s="187"/>
      <c r="HTD28" s="187"/>
      <c r="HTE28" s="187"/>
      <c r="HTF28" s="187"/>
      <c r="HTG28" s="187"/>
      <c r="HTH28" s="187"/>
      <c r="HTI28" s="187"/>
      <c r="HTJ28" s="187"/>
      <c r="HTK28" s="187"/>
      <c r="HTL28" s="187"/>
      <c r="HTM28" s="187"/>
      <c r="HTN28" s="187"/>
      <c r="HTO28" s="187"/>
      <c r="HTP28" s="187"/>
      <c r="HTQ28" s="187"/>
      <c r="HTR28" s="187"/>
      <c r="HTS28" s="187"/>
      <c r="HTT28" s="187"/>
      <c r="HTU28" s="187"/>
      <c r="HTV28" s="187"/>
      <c r="HTW28" s="187"/>
      <c r="HTX28" s="187"/>
      <c r="HTY28" s="187"/>
      <c r="HTZ28" s="187"/>
      <c r="HUA28" s="187"/>
      <c r="HUB28" s="187"/>
      <c r="HUC28" s="187"/>
      <c r="HUD28" s="187"/>
      <c r="HUE28" s="187"/>
      <c r="HUF28" s="187"/>
      <c r="HUG28" s="187"/>
      <c r="HUH28" s="187"/>
      <c r="HUI28" s="187"/>
      <c r="HUJ28" s="187"/>
      <c r="HUK28" s="187"/>
      <c r="HUL28" s="187"/>
      <c r="HUM28" s="187"/>
      <c r="HUN28" s="187"/>
      <c r="HUO28" s="187"/>
      <c r="HUP28" s="187"/>
      <c r="HUQ28" s="187"/>
      <c r="HUR28" s="187"/>
      <c r="HUS28" s="187"/>
      <c r="HUT28" s="187"/>
      <c r="HUU28" s="187"/>
      <c r="HUV28" s="187"/>
      <c r="HUW28" s="187"/>
      <c r="HUX28" s="187"/>
      <c r="HUY28" s="187"/>
      <c r="HUZ28" s="187"/>
      <c r="HVA28" s="187"/>
      <c r="HVB28" s="187"/>
      <c r="HVC28" s="187"/>
      <c r="HVD28" s="187"/>
      <c r="HVE28" s="187"/>
      <c r="HVF28" s="187"/>
      <c r="HVG28" s="187"/>
      <c r="HVH28" s="187"/>
      <c r="HVI28" s="187"/>
      <c r="HVJ28" s="187"/>
      <c r="HVK28" s="187"/>
      <c r="HVL28" s="187"/>
      <c r="HVM28" s="187"/>
      <c r="HVN28" s="187"/>
      <c r="HVO28" s="187"/>
      <c r="HVP28" s="187"/>
      <c r="HVQ28" s="187"/>
      <c r="HVR28" s="187"/>
      <c r="HVS28" s="187"/>
      <c r="HVT28" s="187"/>
      <c r="HVU28" s="187"/>
      <c r="HVV28" s="187"/>
      <c r="HVW28" s="187"/>
      <c r="HVX28" s="187"/>
      <c r="HVY28" s="187"/>
      <c r="HVZ28" s="187"/>
      <c r="HWA28" s="187"/>
      <c r="HWB28" s="187"/>
      <c r="HWC28" s="187"/>
      <c r="HWD28" s="187"/>
      <c r="HWE28" s="187"/>
      <c r="HWF28" s="187"/>
      <c r="HWG28" s="187"/>
      <c r="HWH28" s="187"/>
      <c r="HWI28" s="187"/>
      <c r="HWJ28" s="187"/>
      <c r="HWK28" s="187"/>
      <c r="HWL28" s="187"/>
      <c r="HWM28" s="187"/>
      <c r="HWN28" s="187"/>
      <c r="HWO28" s="187"/>
      <c r="HWP28" s="187"/>
      <c r="HWQ28" s="187"/>
      <c r="HWR28" s="187"/>
      <c r="HWS28" s="187"/>
      <c r="HWT28" s="187"/>
      <c r="HWU28" s="187"/>
      <c r="HWV28" s="187"/>
      <c r="HWW28" s="187"/>
      <c r="HWX28" s="187"/>
      <c r="HWY28" s="187"/>
      <c r="HWZ28" s="187"/>
      <c r="HXA28" s="187"/>
      <c r="HXB28" s="187"/>
      <c r="HXC28" s="187"/>
      <c r="HXD28" s="187"/>
      <c r="HXE28" s="187"/>
      <c r="HXF28" s="187"/>
      <c r="HXG28" s="187"/>
      <c r="HXH28" s="187"/>
      <c r="HXI28" s="187"/>
      <c r="HXJ28" s="187"/>
      <c r="HXK28" s="187"/>
      <c r="HXL28" s="187"/>
      <c r="HXM28" s="187"/>
      <c r="HXN28" s="187"/>
      <c r="HXO28" s="187"/>
      <c r="HXP28" s="187"/>
      <c r="HXQ28" s="187"/>
      <c r="HXR28" s="187"/>
      <c r="HXS28" s="187"/>
      <c r="HXT28" s="187"/>
      <c r="HXU28" s="187"/>
      <c r="HXV28" s="187"/>
      <c r="HXW28" s="187"/>
      <c r="HXX28" s="187"/>
      <c r="HXY28" s="187"/>
      <c r="HXZ28" s="187"/>
      <c r="HYA28" s="187"/>
      <c r="HYB28" s="187"/>
      <c r="HYC28" s="187"/>
      <c r="HYD28" s="187"/>
      <c r="HYE28" s="187"/>
      <c r="HYF28" s="187"/>
      <c r="HYG28" s="187"/>
      <c r="HYH28" s="187"/>
      <c r="HYI28" s="187"/>
      <c r="HYJ28" s="187"/>
      <c r="HYK28" s="187"/>
      <c r="HYL28" s="187"/>
      <c r="HYM28" s="187"/>
      <c r="HYN28" s="187"/>
      <c r="HYO28" s="187"/>
      <c r="HYP28" s="187"/>
      <c r="HYQ28" s="187"/>
      <c r="HYR28" s="187"/>
      <c r="HYS28" s="187"/>
      <c r="HYT28" s="187"/>
      <c r="HYU28" s="187"/>
      <c r="HYV28" s="187"/>
      <c r="HYW28" s="187"/>
      <c r="HYX28" s="187"/>
      <c r="HYY28" s="187"/>
      <c r="HYZ28" s="187"/>
      <c r="HZA28" s="187"/>
      <c r="HZB28" s="187"/>
      <c r="HZC28" s="187"/>
      <c r="HZD28" s="187"/>
      <c r="HZE28" s="187"/>
      <c r="HZF28" s="187"/>
      <c r="HZG28" s="187"/>
      <c r="HZH28" s="187"/>
      <c r="HZI28" s="187"/>
      <c r="HZJ28" s="187"/>
      <c r="HZK28" s="187"/>
      <c r="HZL28" s="187"/>
      <c r="HZM28" s="187"/>
      <c r="HZN28" s="187"/>
      <c r="HZO28" s="187"/>
      <c r="HZP28" s="187"/>
      <c r="HZQ28" s="187"/>
      <c r="HZR28" s="187"/>
      <c r="HZS28" s="187"/>
      <c r="HZT28" s="187"/>
      <c r="HZU28" s="187"/>
      <c r="HZV28" s="187"/>
      <c r="HZW28" s="187"/>
      <c r="HZX28" s="187"/>
      <c r="HZY28" s="187"/>
      <c r="HZZ28" s="187"/>
      <c r="IAA28" s="187"/>
      <c r="IAB28" s="187"/>
      <c r="IAC28" s="187"/>
      <c r="IAD28" s="187"/>
      <c r="IAE28" s="187"/>
      <c r="IAF28" s="187"/>
      <c r="IAG28" s="187"/>
      <c r="IAH28" s="187"/>
      <c r="IAI28" s="187"/>
      <c r="IAJ28" s="187"/>
      <c r="IAK28" s="187"/>
      <c r="IAL28" s="187"/>
      <c r="IAM28" s="187"/>
      <c r="IAN28" s="187"/>
      <c r="IAO28" s="187"/>
      <c r="IAP28" s="187"/>
      <c r="IAQ28" s="187"/>
      <c r="IAR28" s="187"/>
      <c r="IAS28" s="187"/>
      <c r="IAT28" s="187"/>
      <c r="IAU28" s="187"/>
      <c r="IAV28" s="187"/>
      <c r="IAW28" s="187"/>
      <c r="IAX28" s="187"/>
      <c r="IAY28" s="187"/>
      <c r="IAZ28" s="187"/>
      <c r="IBA28" s="187"/>
      <c r="IBB28" s="187"/>
      <c r="IBC28" s="187"/>
      <c r="IBD28" s="187"/>
      <c r="IBE28" s="187"/>
      <c r="IBF28" s="187"/>
      <c r="IBG28" s="187"/>
      <c r="IBH28" s="187"/>
      <c r="IBI28" s="187"/>
      <c r="IBJ28" s="187"/>
      <c r="IBK28" s="187"/>
      <c r="IBL28" s="187"/>
      <c r="IBM28" s="187"/>
      <c r="IBN28" s="187"/>
      <c r="IBO28" s="187"/>
      <c r="IBP28" s="187"/>
      <c r="IBQ28" s="187"/>
      <c r="IBR28" s="187"/>
      <c r="IBS28" s="187"/>
      <c r="IBT28" s="187"/>
      <c r="IBU28" s="187"/>
      <c r="IBV28" s="187"/>
      <c r="IBW28" s="187"/>
      <c r="IBX28" s="187"/>
      <c r="IBY28" s="187"/>
      <c r="IBZ28" s="187"/>
      <c r="ICA28" s="187"/>
      <c r="ICB28" s="187"/>
      <c r="ICC28" s="187"/>
      <c r="ICD28" s="187"/>
      <c r="ICE28" s="187"/>
      <c r="ICF28" s="187"/>
      <c r="ICG28" s="187"/>
      <c r="ICH28" s="187"/>
      <c r="ICI28" s="187"/>
      <c r="ICJ28" s="187"/>
      <c r="ICK28" s="187"/>
      <c r="ICL28" s="187"/>
      <c r="ICM28" s="187"/>
      <c r="ICN28" s="187"/>
      <c r="ICO28" s="187"/>
      <c r="ICP28" s="187"/>
      <c r="ICQ28" s="187"/>
      <c r="ICR28" s="187"/>
      <c r="ICS28" s="187"/>
      <c r="ICT28" s="187"/>
      <c r="ICU28" s="187"/>
      <c r="ICV28" s="187"/>
      <c r="ICW28" s="187"/>
      <c r="ICX28" s="187"/>
      <c r="ICY28" s="187"/>
      <c r="ICZ28" s="187"/>
      <c r="IDA28" s="187"/>
      <c r="IDB28" s="187"/>
      <c r="IDC28" s="187"/>
      <c r="IDD28" s="187"/>
      <c r="IDE28" s="187"/>
      <c r="IDF28" s="187"/>
      <c r="IDG28" s="187"/>
      <c r="IDH28" s="187"/>
      <c r="IDI28" s="187"/>
      <c r="IDJ28" s="187"/>
      <c r="IDK28" s="187"/>
      <c r="IDL28" s="187"/>
      <c r="IDM28" s="187"/>
      <c r="IDN28" s="187"/>
      <c r="IDO28" s="187"/>
      <c r="IDP28" s="187"/>
      <c r="IDQ28" s="187"/>
      <c r="IDR28" s="187"/>
      <c r="IDS28" s="187"/>
      <c r="IDT28" s="187"/>
      <c r="IDU28" s="187"/>
      <c r="IDV28" s="187"/>
      <c r="IDW28" s="187"/>
      <c r="IDX28" s="187"/>
      <c r="IDY28" s="187"/>
      <c r="IDZ28" s="187"/>
      <c r="IEA28" s="187"/>
      <c r="IEB28" s="187"/>
      <c r="IEC28" s="187"/>
      <c r="IED28" s="187"/>
      <c r="IEE28" s="187"/>
      <c r="IEF28" s="187"/>
      <c r="IEG28" s="187"/>
      <c r="IEH28" s="187"/>
      <c r="IEI28" s="187"/>
      <c r="IEJ28" s="187"/>
      <c r="IEK28" s="187"/>
      <c r="IEL28" s="187"/>
      <c r="IEM28" s="187"/>
      <c r="IEN28" s="187"/>
      <c r="IEO28" s="187"/>
      <c r="IEP28" s="187"/>
      <c r="IEQ28" s="187"/>
      <c r="IER28" s="187"/>
      <c r="IES28" s="187"/>
      <c r="IET28" s="187"/>
      <c r="IEU28" s="187"/>
      <c r="IEV28" s="187"/>
      <c r="IEW28" s="187"/>
      <c r="IEX28" s="187"/>
      <c r="IEY28" s="187"/>
      <c r="IEZ28" s="187"/>
      <c r="IFA28" s="187"/>
      <c r="IFB28" s="187"/>
      <c r="IFC28" s="187"/>
      <c r="IFD28" s="187"/>
      <c r="IFE28" s="187"/>
      <c r="IFF28" s="187"/>
      <c r="IFG28" s="187"/>
      <c r="IFH28" s="187"/>
      <c r="IFI28" s="187"/>
      <c r="IFJ28" s="187"/>
      <c r="IFK28" s="187"/>
      <c r="IFL28" s="187"/>
      <c r="IFM28" s="187"/>
      <c r="IFN28" s="187"/>
      <c r="IFO28" s="187"/>
      <c r="IFP28" s="187"/>
      <c r="IFQ28" s="187"/>
      <c r="IFR28" s="187"/>
      <c r="IFS28" s="187"/>
      <c r="IFT28" s="187"/>
      <c r="IFU28" s="187"/>
      <c r="IFV28" s="187"/>
      <c r="IFW28" s="187"/>
      <c r="IFX28" s="187"/>
      <c r="IFY28" s="187"/>
      <c r="IFZ28" s="187"/>
      <c r="IGA28" s="187"/>
      <c r="IGB28" s="187"/>
      <c r="IGC28" s="187"/>
      <c r="IGD28" s="187"/>
      <c r="IGE28" s="187"/>
      <c r="IGF28" s="187"/>
      <c r="IGG28" s="187"/>
      <c r="IGH28" s="187"/>
      <c r="IGI28" s="187"/>
      <c r="IGJ28" s="187"/>
      <c r="IGK28" s="187"/>
      <c r="IGL28" s="187"/>
      <c r="IGM28" s="187"/>
      <c r="IGN28" s="187"/>
      <c r="IGO28" s="187"/>
      <c r="IGP28" s="187"/>
      <c r="IGQ28" s="187"/>
      <c r="IGR28" s="187"/>
      <c r="IGS28" s="187"/>
      <c r="IGT28" s="187"/>
      <c r="IGU28" s="187"/>
      <c r="IGV28" s="187"/>
      <c r="IGW28" s="187"/>
      <c r="IGX28" s="187"/>
      <c r="IGY28" s="187"/>
      <c r="IGZ28" s="187"/>
      <c r="IHA28" s="187"/>
      <c r="IHB28" s="187"/>
      <c r="IHC28" s="187"/>
      <c r="IHD28" s="187"/>
      <c r="IHE28" s="187"/>
      <c r="IHF28" s="187"/>
      <c r="IHG28" s="187"/>
      <c r="IHH28" s="187"/>
      <c r="IHI28" s="187"/>
      <c r="IHJ28" s="187"/>
      <c r="IHK28" s="187"/>
      <c r="IHL28" s="187"/>
      <c r="IHM28" s="187"/>
      <c r="IHN28" s="187"/>
      <c r="IHO28" s="187"/>
      <c r="IHP28" s="187"/>
      <c r="IHQ28" s="187"/>
      <c r="IHR28" s="187"/>
      <c r="IHS28" s="187"/>
      <c r="IHT28" s="187"/>
      <c r="IHU28" s="187"/>
      <c r="IHV28" s="187"/>
      <c r="IHW28" s="187"/>
      <c r="IHX28" s="187"/>
      <c r="IHY28" s="187"/>
      <c r="IHZ28" s="187"/>
      <c r="IIA28" s="187"/>
      <c r="IIB28" s="187"/>
      <c r="IIC28" s="187"/>
      <c r="IID28" s="187"/>
      <c r="IIE28" s="187"/>
      <c r="IIF28" s="187"/>
      <c r="IIG28" s="187"/>
      <c r="IIH28" s="187"/>
      <c r="III28" s="187"/>
      <c r="IIJ28" s="187"/>
      <c r="IIK28" s="187"/>
      <c r="IIL28" s="187"/>
      <c r="IIM28" s="187"/>
      <c r="IIN28" s="187"/>
      <c r="IIO28" s="187"/>
      <c r="IIP28" s="187"/>
      <c r="IIQ28" s="187"/>
      <c r="IIR28" s="187"/>
      <c r="IIS28" s="187"/>
      <c r="IIT28" s="187"/>
      <c r="IIU28" s="187"/>
      <c r="IIV28" s="187"/>
      <c r="IIW28" s="187"/>
      <c r="IIX28" s="187"/>
      <c r="IIY28" s="187"/>
      <c r="IIZ28" s="187"/>
      <c r="IJA28" s="187"/>
      <c r="IJB28" s="187"/>
      <c r="IJC28" s="187"/>
      <c r="IJD28" s="187"/>
      <c r="IJE28" s="187"/>
      <c r="IJF28" s="187"/>
      <c r="IJG28" s="187"/>
      <c r="IJH28" s="187"/>
      <c r="IJI28" s="187"/>
      <c r="IJJ28" s="187"/>
      <c r="IJK28" s="187"/>
      <c r="IJL28" s="187"/>
      <c r="IJM28" s="187"/>
      <c r="IJN28" s="187"/>
      <c r="IJO28" s="187"/>
      <c r="IJP28" s="187"/>
      <c r="IJQ28" s="187"/>
      <c r="IJR28" s="187"/>
      <c r="IJS28" s="187"/>
      <c r="IJT28" s="187"/>
      <c r="IJU28" s="187"/>
      <c r="IJV28" s="187"/>
      <c r="IJW28" s="187"/>
      <c r="IJX28" s="187"/>
      <c r="IJY28" s="187"/>
      <c r="IJZ28" s="187"/>
      <c r="IKA28" s="187"/>
      <c r="IKB28" s="187"/>
      <c r="IKC28" s="187"/>
      <c r="IKD28" s="187"/>
      <c r="IKE28" s="187"/>
      <c r="IKF28" s="187"/>
      <c r="IKG28" s="187"/>
      <c r="IKH28" s="187"/>
      <c r="IKI28" s="187"/>
      <c r="IKJ28" s="187"/>
      <c r="IKK28" s="187"/>
      <c r="IKL28" s="187"/>
      <c r="IKM28" s="187"/>
      <c r="IKN28" s="187"/>
      <c r="IKO28" s="187"/>
      <c r="IKP28" s="187"/>
      <c r="IKQ28" s="187"/>
      <c r="IKR28" s="187"/>
      <c r="IKS28" s="187"/>
      <c r="IKT28" s="187"/>
      <c r="IKU28" s="187"/>
      <c r="IKV28" s="187"/>
      <c r="IKW28" s="187"/>
      <c r="IKX28" s="187"/>
      <c r="IKY28" s="187"/>
      <c r="IKZ28" s="187"/>
      <c r="ILA28" s="187"/>
      <c r="ILB28" s="187"/>
      <c r="ILC28" s="187"/>
      <c r="ILD28" s="187"/>
      <c r="ILE28" s="187"/>
      <c r="ILF28" s="187"/>
      <c r="ILG28" s="187"/>
      <c r="ILH28" s="187"/>
      <c r="ILI28" s="187"/>
      <c r="ILJ28" s="187"/>
      <c r="ILK28" s="187"/>
      <c r="ILL28" s="187"/>
      <c r="ILM28" s="187"/>
      <c r="ILN28" s="187"/>
      <c r="ILO28" s="187"/>
      <c r="ILP28" s="187"/>
      <c r="ILQ28" s="187"/>
      <c r="ILR28" s="187"/>
      <c r="ILS28" s="187"/>
      <c r="ILT28" s="187"/>
      <c r="ILU28" s="187"/>
      <c r="ILV28" s="187"/>
      <c r="ILW28" s="187"/>
      <c r="ILX28" s="187"/>
      <c r="ILY28" s="187"/>
      <c r="ILZ28" s="187"/>
      <c r="IMA28" s="187"/>
      <c r="IMB28" s="187"/>
      <c r="IMC28" s="187"/>
      <c r="IMD28" s="187"/>
      <c r="IME28" s="187"/>
      <c r="IMF28" s="187"/>
      <c r="IMG28" s="187"/>
      <c r="IMH28" s="187"/>
      <c r="IMI28" s="187"/>
      <c r="IMJ28" s="187"/>
      <c r="IMK28" s="187"/>
      <c r="IML28" s="187"/>
      <c r="IMM28" s="187"/>
      <c r="IMN28" s="187"/>
      <c r="IMO28" s="187"/>
      <c r="IMP28" s="187"/>
      <c r="IMQ28" s="187"/>
      <c r="IMR28" s="187"/>
      <c r="IMS28" s="187"/>
      <c r="IMT28" s="187"/>
      <c r="IMU28" s="187"/>
      <c r="IMV28" s="187"/>
      <c r="IMW28" s="187"/>
      <c r="IMX28" s="187"/>
      <c r="IMY28" s="187"/>
      <c r="IMZ28" s="187"/>
      <c r="INA28" s="187"/>
      <c r="INB28" s="187"/>
      <c r="INC28" s="187"/>
      <c r="IND28" s="187"/>
      <c r="INE28" s="187"/>
      <c r="INF28" s="187"/>
      <c r="ING28" s="187"/>
      <c r="INH28" s="187"/>
      <c r="INI28" s="187"/>
      <c r="INJ28" s="187"/>
      <c r="INK28" s="187"/>
      <c r="INL28" s="187"/>
      <c r="INM28" s="187"/>
      <c r="INN28" s="187"/>
      <c r="INO28" s="187"/>
      <c r="INP28" s="187"/>
      <c r="INQ28" s="187"/>
      <c r="INR28" s="187"/>
      <c r="INS28" s="187"/>
      <c r="INT28" s="187"/>
      <c r="INU28" s="187"/>
      <c r="INV28" s="187"/>
      <c r="INW28" s="187"/>
      <c r="INX28" s="187"/>
      <c r="INY28" s="187"/>
      <c r="INZ28" s="187"/>
      <c r="IOA28" s="187"/>
      <c r="IOB28" s="187"/>
      <c r="IOC28" s="187"/>
      <c r="IOD28" s="187"/>
      <c r="IOE28" s="187"/>
      <c r="IOF28" s="187"/>
      <c r="IOG28" s="187"/>
      <c r="IOH28" s="187"/>
      <c r="IOI28" s="187"/>
      <c r="IOJ28" s="187"/>
      <c r="IOK28" s="187"/>
      <c r="IOL28" s="187"/>
      <c r="IOM28" s="187"/>
      <c r="ION28" s="187"/>
      <c r="IOO28" s="187"/>
      <c r="IOP28" s="187"/>
      <c r="IOQ28" s="187"/>
      <c r="IOR28" s="187"/>
      <c r="IOS28" s="187"/>
      <c r="IOT28" s="187"/>
      <c r="IOU28" s="187"/>
      <c r="IOV28" s="187"/>
      <c r="IOW28" s="187"/>
      <c r="IOX28" s="187"/>
      <c r="IOY28" s="187"/>
      <c r="IOZ28" s="187"/>
      <c r="IPA28" s="187"/>
      <c r="IPB28" s="187"/>
      <c r="IPC28" s="187"/>
      <c r="IPD28" s="187"/>
      <c r="IPE28" s="187"/>
      <c r="IPF28" s="187"/>
      <c r="IPG28" s="187"/>
      <c r="IPH28" s="187"/>
      <c r="IPI28" s="187"/>
      <c r="IPJ28" s="187"/>
      <c r="IPK28" s="187"/>
      <c r="IPL28" s="187"/>
      <c r="IPM28" s="187"/>
      <c r="IPN28" s="187"/>
      <c r="IPO28" s="187"/>
      <c r="IPP28" s="187"/>
      <c r="IPQ28" s="187"/>
      <c r="IPR28" s="187"/>
      <c r="IPS28" s="187"/>
      <c r="IPT28" s="187"/>
      <c r="IPU28" s="187"/>
      <c r="IPV28" s="187"/>
      <c r="IPW28" s="187"/>
      <c r="IPX28" s="187"/>
      <c r="IPY28" s="187"/>
      <c r="IPZ28" s="187"/>
      <c r="IQA28" s="187"/>
      <c r="IQB28" s="187"/>
      <c r="IQC28" s="187"/>
      <c r="IQD28" s="187"/>
      <c r="IQE28" s="187"/>
      <c r="IQF28" s="187"/>
      <c r="IQG28" s="187"/>
      <c r="IQH28" s="187"/>
      <c r="IQI28" s="187"/>
      <c r="IQJ28" s="187"/>
      <c r="IQK28" s="187"/>
      <c r="IQL28" s="187"/>
      <c r="IQM28" s="187"/>
      <c r="IQN28" s="187"/>
      <c r="IQO28" s="187"/>
      <c r="IQP28" s="187"/>
      <c r="IQQ28" s="187"/>
      <c r="IQR28" s="187"/>
      <c r="IQS28" s="187"/>
      <c r="IQT28" s="187"/>
      <c r="IQU28" s="187"/>
      <c r="IQV28" s="187"/>
      <c r="IQW28" s="187"/>
      <c r="IQX28" s="187"/>
      <c r="IQY28" s="187"/>
      <c r="IQZ28" s="187"/>
      <c r="IRA28" s="187"/>
      <c r="IRB28" s="187"/>
      <c r="IRC28" s="187"/>
      <c r="IRD28" s="187"/>
      <c r="IRE28" s="187"/>
      <c r="IRF28" s="187"/>
      <c r="IRG28" s="187"/>
      <c r="IRH28" s="187"/>
      <c r="IRI28" s="187"/>
      <c r="IRJ28" s="187"/>
      <c r="IRK28" s="187"/>
      <c r="IRL28" s="187"/>
      <c r="IRM28" s="187"/>
      <c r="IRN28" s="187"/>
      <c r="IRO28" s="187"/>
      <c r="IRP28" s="187"/>
      <c r="IRQ28" s="187"/>
      <c r="IRR28" s="187"/>
      <c r="IRS28" s="187"/>
      <c r="IRT28" s="187"/>
      <c r="IRU28" s="187"/>
      <c r="IRV28" s="187"/>
      <c r="IRW28" s="187"/>
      <c r="IRX28" s="187"/>
      <c r="IRY28" s="187"/>
      <c r="IRZ28" s="187"/>
      <c r="ISA28" s="187"/>
      <c r="ISB28" s="187"/>
      <c r="ISC28" s="187"/>
      <c r="ISD28" s="187"/>
      <c r="ISE28" s="187"/>
      <c r="ISF28" s="187"/>
      <c r="ISG28" s="187"/>
      <c r="ISH28" s="187"/>
      <c r="ISI28" s="187"/>
      <c r="ISJ28" s="187"/>
      <c r="ISK28" s="187"/>
      <c r="ISL28" s="187"/>
      <c r="ISM28" s="187"/>
      <c r="ISN28" s="187"/>
      <c r="ISO28" s="187"/>
      <c r="ISP28" s="187"/>
      <c r="ISQ28" s="187"/>
      <c r="ISR28" s="187"/>
      <c r="ISS28" s="187"/>
      <c r="IST28" s="187"/>
      <c r="ISU28" s="187"/>
      <c r="ISV28" s="187"/>
      <c r="ISW28" s="187"/>
      <c r="ISX28" s="187"/>
      <c r="ISY28" s="187"/>
      <c r="ISZ28" s="187"/>
      <c r="ITA28" s="187"/>
      <c r="ITB28" s="187"/>
      <c r="ITC28" s="187"/>
      <c r="ITD28" s="187"/>
      <c r="ITE28" s="187"/>
      <c r="ITF28" s="187"/>
      <c r="ITG28" s="187"/>
      <c r="ITH28" s="187"/>
      <c r="ITI28" s="187"/>
      <c r="ITJ28" s="187"/>
      <c r="ITK28" s="187"/>
      <c r="ITL28" s="187"/>
      <c r="ITM28" s="187"/>
      <c r="ITN28" s="187"/>
      <c r="ITO28" s="187"/>
      <c r="ITP28" s="187"/>
      <c r="ITQ28" s="187"/>
      <c r="ITR28" s="187"/>
      <c r="ITS28" s="187"/>
      <c r="ITT28" s="187"/>
      <c r="ITU28" s="187"/>
      <c r="ITV28" s="187"/>
      <c r="ITW28" s="187"/>
      <c r="ITX28" s="187"/>
      <c r="ITY28" s="187"/>
      <c r="ITZ28" s="187"/>
      <c r="IUA28" s="187"/>
      <c r="IUB28" s="187"/>
      <c r="IUC28" s="187"/>
      <c r="IUD28" s="187"/>
      <c r="IUE28" s="187"/>
      <c r="IUF28" s="187"/>
      <c r="IUG28" s="187"/>
      <c r="IUH28" s="187"/>
      <c r="IUI28" s="187"/>
      <c r="IUJ28" s="187"/>
      <c r="IUK28" s="187"/>
      <c r="IUL28" s="187"/>
      <c r="IUM28" s="187"/>
      <c r="IUN28" s="187"/>
      <c r="IUO28" s="187"/>
      <c r="IUP28" s="187"/>
      <c r="IUQ28" s="187"/>
      <c r="IUR28" s="187"/>
      <c r="IUS28" s="187"/>
      <c r="IUT28" s="187"/>
      <c r="IUU28" s="187"/>
      <c r="IUV28" s="187"/>
      <c r="IUW28" s="187"/>
      <c r="IUX28" s="187"/>
      <c r="IUY28" s="187"/>
      <c r="IUZ28" s="187"/>
      <c r="IVA28" s="187"/>
      <c r="IVB28" s="187"/>
      <c r="IVC28" s="187"/>
      <c r="IVD28" s="187"/>
      <c r="IVE28" s="187"/>
      <c r="IVF28" s="187"/>
      <c r="IVG28" s="187"/>
      <c r="IVH28" s="187"/>
      <c r="IVI28" s="187"/>
      <c r="IVJ28" s="187"/>
      <c r="IVK28" s="187"/>
      <c r="IVL28" s="187"/>
      <c r="IVM28" s="187"/>
      <c r="IVN28" s="187"/>
      <c r="IVO28" s="187"/>
      <c r="IVP28" s="187"/>
      <c r="IVQ28" s="187"/>
      <c r="IVR28" s="187"/>
      <c r="IVS28" s="187"/>
      <c r="IVT28" s="187"/>
      <c r="IVU28" s="187"/>
      <c r="IVV28" s="187"/>
      <c r="IVW28" s="187"/>
      <c r="IVX28" s="187"/>
      <c r="IVY28" s="187"/>
      <c r="IVZ28" s="187"/>
      <c r="IWA28" s="187"/>
      <c r="IWB28" s="187"/>
      <c r="IWC28" s="187"/>
      <c r="IWD28" s="187"/>
      <c r="IWE28" s="187"/>
      <c r="IWF28" s="187"/>
      <c r="IWG28" s="187"/>
      <c r="IWH28" s="187"/>
      <c r="IWI28" s="187"/>
      <c r="IWJ28" s="187"/>
      <c r="IWK28" s="187"/>
      <c r="IWL28" s="187"/>
      <c r="IWM28" s="187"/>
      <c r="IWN28" s="187"/>
      <c r="IWO28" s="187"/>
      <c r="IWP28" s="187"/>
      <c r="IWQ28" s="187"/>
      <c r="IWR28" s="187"/>
      <c r="IWS28" s="187"/>
      <c r="IWT28" s="187"/>
      <c r="IWU28" s="187"/>
      <c r="IWV28" s="187"/>
      <c r="IWW28" s="187"/>
      <c r="IWX28" s="187"/>
      <c r="IWY28" s="187"/>
      <c r="IWZ28" s="187"/>
      <c r="IXA28" s="187"/>
      <c r="IXB28" s="187"/>
      <c r="IXC28" s="187"/>
      <c r="IXD28" s="187"/>
      <c r="IXE28" s="187"/>
      <c r="IXF28" s="187"/>
      <c r="IXG28" s="187"/>
      <c r="IXH28" s="187"/>
      <c r="IXI28" s="187"/>
      <c r="IXJ28" s="187"/>
      <c r="IXK28" s="187"/>
      <c r="IXL28" s="187"/>
      <c r="IXM28" s="187"/>
      <c r="IXN28" s="187"/>
      <c r="IXO28" s="187"/>
      <c r="IXP28" s="187"/>
      <c r="IXQ28" s="187"/>
      <c r="IXR28" s="187"/>
      <c r="IXS28" s="187"/>
      <c r="IXT28" s="187"/>
      <c r="IXU28" s="187"/>
      <c r="IXV28" s="187"/>
      <c r="IXW28" s="187"/>
      <c r="IXX28" s="187"/>
      <c r="IXY28" s="187"/>
      <c r="IXZ28" s="187"/>
      <c r="IYA28" s="187"/>
      <c r="IYB28" s="187"/>
      <c r="IYC28" s="187"/>
      <c r="IYD28" s="187"/>
      <c r="IYE28" s="187"/>
      <c r="IYF28" s="187"/>
      <c r="IYG28" s="187"/>
      <c r="IYH28" s="187"/>
      <c r="IYI28" s="187"/>
      <c r="IYJ28" s="187"/>
      <c r="IYK28" s="187"/>
      <c r="IYL28" s="187"/>
      <c r="IYM28" s="187"/>
      <c r="IYN28" s="187"/>
      <c r="IYO28" s="187"/>
      <c r="IYP28" s="187"/>
      <c r="IYQ28" s="187"/>
      <c r="IYR28" s="187"/>
      <c r="IYS28" s="187"/>
      <c r="IYT28" s="187"/>
      <c r="IYU28" s="187"/>
      <c r="IYV28" s="187"/>
      <c r="IYW28" s="187"/>
      <c r="IYX28" s="187"/>
      <c r="IYY28" s="187"/>
      <c r="IYZ28" s="187"/>
      <c r="IZA28" s="187"/>
      <c r="IZB28" s="187"/>
      <c r="IZC28" s="187"/>
      <c r="IZD28" s="187"/>
      <c r="IZE28" s="187"/>
      <c r="IZF28" s="187"/>
      <c r="IZG28" s="187"/>
      <c r="IZH28" s="187"/>
      <c r="IZI28" s="187"/>
      <c r="IZJ28" s="187"/>
      <c r="IZK28" s="187"/>
      <c r="IZL28" s="187"/>
      <c r="IZM28" s="187"/>
      <c r="IZN28" s="187"/>
      <c r="IZO28" s="187"/>
      <c r="IZP28" s="187"/>
      <c r="IZQ28" s="187"/>
      <c r="IZR28" s="187"/>
      <c r="IZS28" s="187"/>
      <c r="IZT28" s="187"/>
      <c r="IZU28" s="187"/>
      <c r="IZV28" s="187"/>
      <c r="IZW28" s="187"/>
      <c r="IZX28" s="187"/>
      <c r="IZY28" s="187"/>
      <c r="IZZ28" s="187"/>
      <c r="JAA28" s="187"/>
      <c r="JAB28" s="187"/>
      <c r="JAC28" s="187"/>
      <c r="JAD28" s="187"/>
      <c r="JAE28" s="187"/>
      <c r="JAF28" s="187"/>
      <c r="JAG28" s="187"/>
      <c r="JAH28" s="187"/>
      <c r="JAI28" s="187"/>
      <c r="JAJ28" s="187"/>
      <c r="JAK28" s="187"/>
      <c r="JAL28" s="187"/>
      <c r="JAM28" s="187"/>
      <c r="JAN28" s="187"/>
      <c r="JAO28" s="187"/>
      <c r="JAP28" s="187"/>
      <c r="JAQ28" s="187"/>
      <c r="JAR28" s="187"/>
      <c r="JAS28" s="187"/>
      <c r="JAT28" s="187"/>
      <c r="JAU28" s="187"/>
      <c r="JAV28" s="187"/>
      <c r="JAW28" s="187"/>
      <c r="JAX28" s="187"/>
      <c r="JAY28" s="187"/>
      <c r="JAZ28" s="187"/>
      <c r="JBA28" s="187"/>
      <c r="JBB28" s="187"/>
      <c r="JBC28" s="187"/>
      <c r="JBD28" s="187"/>
      <c r="JBE28" s="187"/>
      <c r="JBF28" s="187"/>
      <c r="JBG28" s="187"/>
      <c r="JBH28" s="187"/>
      <c r="JBI28" s="187"/>
      <c r="JBJ28" s="187"/>
      <c r="JBK28" s="187"/>
      <c r="JBL28" s="187"/>
      <c r="JBM28" s="187"/>
      <c r="JBN28" s="187"/>
      <c r="JBO28" s="187"/>
      <c r="JBP28" s="187"/>
      <c r="JBQ28" s="187"/>
      <c r="JBR28" s="187"/>
      <c r="JBS28" s="187"/>
      <c r="JBT28" s="187"/>
      <c r="JBU28" s="187"/>
      <c r="JBV28" s="187"/>
      <c r="JBW28" s="187"/>
      <c r="JBX28" s="187"/>
      <c r="JBY28" s="187"/>
      <c r="JBZ28" s="187"/>
      <c r="JCA28" s="187"/>
      <c r="JCB28" s="187"/>
      <c r="JCC28" s="187"/>
      <c r="JCD28" s="187"/>
      <c r="JCE28" s="187"/>
      <c r="JCF28" s="187"/>
      <c r="JCG28" s="187"/>
      <c r="JCH28" s="187"/>
      <c r="JCI28" s="187"/>
      <c r="JCJ28" s="187"/>
      <c r="JCK28" s="187"/>
      <c r="JCL28" s="187"/>
      <c r="JCM28" s="187"/>
      <c r="JCN28" s="187"/>
      <c r="JCO28" s="187"/>
      <c r="JCP28" s="187"/>
      <c r="JCQ28" s="187"/>
      <c r="JCR28" s="187"/>
      <c r="JCS28" s="187"/>
      <c r="JCT28" s="187"/>
      <c r="JCU28" s="187"/>
      <c r="JCV28" s="187"/>
      <c r="JCW28" s="187"/>
      <c r="JCX28" s="187"/>
      <c r="JCY28" s="187"/>
      <c r="JCZ28" s="187"/>
      <c r="JDA28" s="187"/>
      <c r="JDB28" s="187"/>
      <c r="JDC28" s="187"/>
      <c r="JDD28" s="187"/>
      <c r="JDE28" s="187"/>
      <c r="JDF28" s="187"/>
      <c r="JDG28" s="187"/>
      <c r="JDH28" s="187"/>
      <c r="JDI28" s="187"/>
      <c r="JDJ28" s="187"/>
      <c r="JDK28" s="187"/>
      <c r="JDL28" s="187"/>
      <c r="JDM28" s="187"/>
      <c r="JDN28" s="187"/>
      <c r="JDO28" s="187"/>
      <c r="JDP28" s="187"/>
      <c r="JDQ28" s="187"/>
      <c r="JDR28" s="187"/>
      <c r="JDS28" s="187"/>
      <c r="JDT28" s="187"/>
      <c r="JDU28" s="187"/>
      <c r="JDV28" s="187"/>
      <c r="JDW28" s="187"/>
      <c r="JDX28" s="187"/>
      <c r="JDY28" s="187"/>
      <c r="JDZ28" s="187"/>
      <c r="JEA28" s="187"/>
      <c r="JEB28" s="187"/>
      <c r="JEC28" s="187"/>
      <c r="JED28" s="187"/>
      <c r="JEE28" s="187"/>
      <c r="JEF28" s="187"/>
      <c r="JEG28" s="187"/>
      <c r="JEH28" s="187"/>
      <c r="JEI28" s="187"/>
      <c r="JEJ28" s="187"/>
      <c r="JEK28" s="187"/>
      <c r="JEL28" s="187"/>
      <c r="JEM28" s="187"/>
      <c r="JEN28" s="187"/>
      <c r="JEO28" s="187"/>
      <c r="JEP28" s="187"/>
      <c r="JEQ28" s="187"/>
      <c r="JER28" s="187"/>
      <c r="JES28" s="187"/>
      <c r="JET28" s="187"/>
      <c r="JEU28" s="187"/>
      <c r="JEV28" s="187"/>
      <c r="JEW28" s="187"/>
      <c r="JEX28" s="187"/>
      <c r="JEY28" s="187"/>
      <c r="JEZ28" s="187"/>
      <c r="JFA28" s="187"/>
      <c r="JFB28" s="187"/>
      <c r="JFC28" s="187"/>
      <c r="JFD28" s="187"/>
      <c r="JFE28" s="187"/>
      <c r="JFF28" s="187"/>
      <c r="JFG28" s="187"/>
      <c r="JFH28" s="187"/>
      <c r="JFI28" s="187"/>
      <c r="JFJ28" s="187"/>
      <c r="JFK28" s="187"/>
      <c r="JFL28" s="187"/>
      <c r="JFM28" s="187"/>
      <c r="JFN28" s="187"/>
      <c r="JFO28" s="187"/>
      <c r="JFP28" s="187"/>
      <c r="JFQ28" s="187"/>
      <c r="JFR28" s="187"/>
      <c r="JFS28" s="187"/>
      <c r="JFT28" s="187"/>
      <c r="JFU28" s="187"/>
      <c r="JFV28" s="187"/>
      <c r="JFW28" s="187"/>
      <c r="JFX28" s="187"/>
      <c r="JFY28" s="187"/>
      <c r="JFZ28" s="187"/>
      <c r="JGA28" s="187"/>
      <c r="JGB28" s="187"/>
      <c r="JGC28" s="187"/>
      <c r="JGD28" s="187"/>
      <c r="JGE28" s="187"/>
      <c r="JGF28" s="187"/>
      <c r="JGG28" s="187"/>
      <c r="JGH28" s="187"/>
      <c r="JGI28" s="187"/>
      <c r="JGJ28" s="187"/>
      <c r="JGK28" s="187"/>
      <c r="JGL28" s="187"/>
      <c r="JGM28" s="187"/>
      <c r="JGN28" s="187"/>
      <c r="JGO28" s="187"/>
      <c r="JGP28" s="187"/>
      <c r="JGQ28" s="187"/>
      <c r="JGR28" s="187"/>
      <c r="JGS28" s="187"/>
      <c r="JGT28" s="187"/>
      <c r="JGU28" s="187"/>
      <c r="JGV28" s="187"/>
      <c r="JGW28" s="187"/>
      <c r="JGX28" s="187"/>
      <c r="JGY28" s="187"/>
      <c r="JGZ28" s="187"/>
      <c r="JHA28" s="187"/>
      <c r="JHB28" s="187"/>
      <c r="JHC28" s="187"/>
      <c r="JHD28" s="187"/>
      <c r="JHE28" s="187"/>
      <c r="JHF28" s="187"/>
      <c r="JHG28" s="187"/>
      <c r="JHH28" s="187"/>
      <c r="JHI28" s="187"/>
      <c r="JHJ28" s="187"/>
      <c r="JHK28" s="187"/>
      <c r="JHL28" s="187"/>
      <c r="JHM28" s="187"/>
      <c r="JHN28" s="187"/>
      <c r="JHO28" s="187"/>
      <c r="JHP28" s="187"/>
      <c r="JHQ28" s="187"/>
      <c r="JHR28" s="187"/>
      <c r="JHS28" s="187"/>
      <c r="JHT28" s="187"/>
      <c r="JHU28" s="187"/>
      <c r="JHV28" s="187"/>
      <c r="JHW28" s="187"/>
      <c r="JHX28" s="187"/>
      <c r="JHY28" s="187"/>
      <c r="JHZ28" s="187"/>
      <c r="JIA28" s="187"/>
      <c r="JIB28" s="187"/>
      <c r="JIC28" s="187"/>
      <c r="JID28" s="187"/>
      <c r="JIE28" s="187"/>
      <c r="JIF28" s="187"/>
      <c r="JIG28" s="187"/>
      <c r="JIH28" s="187"/>
      <c r="JII28" s="187"/>
      <c r="JIJ28" s="187"/>
      <c r="JIK28" s="187"/>
      <c r="JIL28" s="187"/>
      <c r="JIM28" s="187"/>
      <c r="JIN28" s="187"/>
      <c r="JIO28" s="187"/>
      <c r="JIP28" s="187"/>
      <c r="JIQ28" s="187"/>
      <c r="JIR28" s="187"/>
      <c r="JIS28" s="187"/>
      <c r="JIT28" s="187"/>
      <c r="JIU28" s="187"/>
      <c r="JIV28" s="187"/>
      <c r="JIW28" s="187"/>
      <c r="JIX28" s="187"/>
      <c r="JIY28" s="187"/>
      <c r="JIZ28" s="187"/>
      <c r="JJA28" s="187"/>
      <c r="JJB28" s="187"/>
      <c r="JJC28" s="187"/>
      <c r="JJD28" s="187"/>
      <c r="JJE28" s="187"/>
      <c r="JJF28" s="187"/>
      <c r="JJG28" s="187"/>
      <c r="JJH28" s="187"/>
      <c r="JJI28" s="187"/>
      <c r="JJJ28" s="187"/>
      <c r="JJK28" s="187"/>
      <c r="JJL28" s="187"/>
      <c r="JJM28" s="187"/>
      <c r="JJN28" s="187"/>
      <c r="JJO28" s="187"/>
      <c r="JJP28" s="187"/>
      <c r="JJQ28" s="187"/>
      <c r="JJR28" s="187"/>
      <c r="JJS28" s="187"/>
      <c r="JJT28" s="187"/>
      <c r="JJU28" s="187"/>
      <c r="JJV28" s="187"/>
      <c r="JJW28" s="187"/>
      <c r="JJX28" s="187"/>
      <c r="JJY28" s="187"/>
      <c r="JJZ28" s="187"/>
      <c r="JKA28" s="187"/>
      <c r="JKB28" s="187"/>
      <c r="JKC28" s="187"/>
      <c r="JKD28" s="187"/>
      <c r="JKE28" s="187"/>
      <c r="JKF28" s="187"/>
      <c r="JKG28" s="187"/>
      <c r="JKH28" s="187"/>
      <c r="JKI28" s="187"/>
      <c r="JKJ28" s="187"/>
      <c r="JKK28" s="187"/>
      <c r="JKL28" s="187"/>
      <c r="JKM28" s="187"/>
      <c r="JKN28" s="187"/>
      <c r="JKO28" s="187"/>
      <c r="JKP28" s="187"/>
      <c r="JKQ28" s="187"/>
      <c r="JKR28" s="187"/>
      <c r="JKS28" s="187"/>
      <c r="JKT28" s="187"/>
      <c r="JKU28" s="187"/>
      <c r="JKV28" s="187"/>
      <c r="JKW28" s="187"/>
      <c r="JKX28" s="187"/>
      <c r="JKY28" s="187"/>
      <c r="JKZ28" s="187"/>
      <c r="JLA28" s="187"/>
      <c r="JLB28" s="187"/>
      <c r="JLC28" s="187"/>
      <c r="JLD28" s="187"/>
      <c r="JLE28" s="187"/>
      <c r="JLF28" s="187"/>
      <c r="JLG28" s="187"/>
      <c r="JLH28" s="187"/>
      <c r="JLI28" s="187"/>
      <c r="JLJ28" s="187"/>
      <c r="JLK28" s="187"/>
      <c r="JLL28" s="187"/>
      <c r="JLM28" s="187"/>
      <c r="JLN28" s="187"/>
      <c r="JLO28" s="187"/>
      <c r="JLP28" s="187"/>
      <c r="JLQ28" s="187"/>
      <c r="JLR28" s="187"/>
      <c r="JLS28" s="187"/>
      <c r="JLT28" s="187"/>
      <c r="JLU28" s="187"/>
      <c r="JLV28" s="187"/>
      <c r="JLW28" s="187"/>
      <c r="JLX28" s="187"/>
      <c r="JLY28" s="187"/>
      <c r="JLZ28" s="187"/>
      <c r="JMA28" s="187"/>
      <c r="JMB28" s="187"/>
      <c r="JMC28" s="187"/>
      <c r="JMD28" s="187"/>
      <c r="JME28" s="187"/>
      <c r="JMF28" s="187"/>
      <c r="JMG28" s="187"/>
      <c r="JMH28" s="187"/>
      <c r="JMI28" s="187"/>
      <c r="JMJ28" s="187"/>
      <c r="JMK28" s="187"/>
      <c r="JML28" s="187"/>
      <c r="JMM28" s="187"/>
      <c r="JMN28" s="187"/>
      <c r="JMO28" s="187"/>
      <c r="JMP28" s="187"/>
      <c r="JMQ28" s="187"/>
      <c r="JMR28" s="187"/>
      <c r="JMS28" s="187"/>
      <c r="JMT28" s="187"/>
      <c r="JMU28" s="187"/>
      <c r="JMV28" s="187"/>
      <c r="JMW28" s="187"/>
      <c r="JMX28" s="187"/>
      <c r="JMY28" s="187"/>
      <c r="JMZ28" s="187"/>
      <c r="JNA28" s="187"/>
      <c r="JNB28" s="187"/>
      <c r="JNC28" s="187"/>
      <c r="JND28" s="187"/>
      <c r="JNE28" s="187"/>
      <c r="JNF28" s="187"/>
      <c r="JNG28" s="187"/>
      <c r="JNH28" s="187"/>
      <c r="JNI28" s="187"/>
      <c r="JNJ28" s="187"/>
      <c r="JNK28" s="187"/>
      <c r="JNL28" s="187"/>
      <c r="JNM28" s="187"/>
      <c r="JNN28" s="187"/>
      <c r="JNO28" s="187"/>
      <c r="JNP28" s="187"/>
      <c r="JNQ28" s="187"/>
      <c r="JNR28" s="187"/>
      <c r="JNS28" s="187"/>
      <c r="JNT28" s="187"/>
      <c r="JNU28" s="187"/>
      <c r="JNV28" s="187"/>
      <c r="JNW28" s="187"/>
      <c r="JNX28" s="187"/>
      <c r="JNY28" s="187"/>
      <c r="JNZ28" s="187"/>
      <c r="JOA28" s="187"/>
      <c r="JOB28" s="187"/>
      <c r="JOC28" s="187"/>
      <c r="JOD28" s="187"/>
      <c r="JOE28" s="187"/>
      <c r="JOF28" s="187"/>
      <c r="JOG28" s="187"/>
      <c r="JOH28" s="187"/>
      <c r="JOI28" s="187"/>
      <c r="JOJ28" s="187"/>
      <c r="JOK28" s="187"/>
      <c r="JOL28" s="187"/>
      <c r="JOM28" s="187"/>
      <c r="JON28" s="187"/>
      <c r="JOO28" s="187"/>
      <c r="JOP28" s="187"/>
      <c r="JOQ28" s="187"/>
      <c r="JOR28" s="187"/>
      <c r="JOS28" s="187"/>
      <c r="JOT28" s="187"/>
      <c r="JOU28" s="187"/>
      <c r="JOV28" s="187"/>
      <c r="JOW28" s="187"/>
      <c r="JOX28" s="187"/>
      <c r="JOY28" s="187"/>
      <c r="JOZ28" s="187"/>
      <c r="JPA28" s="187"/>
      <c r="JPB28" s="187"/>
      <c r="JPC28" s="187"/>
      <c r="JPD28" s="187"/>
      <c r="JPE28" s="187"/>
      <c r="JPF28" s="187"/>
      <c r="JPG28" s="187"/>
      <c r="JPH28" s="187"/>
      <c r="JPI28" s="187"/>
      <c r="JPJ28" s="187"/>
      <c r="JPK28" s="187"/>
      <c r="JPL28" s="187"/>
      <c r="JPM28" s="187"/>
      <c r="JPN28" s="187"/>
      <c r="JPO28" s="187"/>
      <c r="JPP28" s="187"/>
      <c r="JPQ28" s="187"/>
      <c r="JPR28" s="187"/>
      <c r="JPS28" s="187"/>
      <c r="JPT28" s="187"/>
      <c r="JPU28" s="187"/>
      <c r="JPV28" s="187"/>
      <c r="JPW28" s="187"/>
      <c r="JPX28" s="187"/>
      <c r="JPY28" s="187"/>
      <c r="JPZ28" s="187"/>
      <c r="JQA28" s="187"/>
      <c r="JQB28" s="187"/>
      <c r="JQC28" s="187"/>
      <c r="JQD28" s="187"/>
      <c r="JQE28" s="187"/>
      <c r="JQF28" s="187"/>
      <c r="JQG28" s="187"/>
      <c r="JQH28" s="187"/>
      <c r="JQI28" s="187"/>
      <c r="JQJ28" s="187"/>
      <c r="JQK28" s="187"/>
      <c r="JQL28" s="187"/>
      <c r="JQM28" s="187"/>
      <c r="JQN28" s="187"/>
      <c r="JQO28" s="187"/>
      <c r="JQP28" s="187"/>
      <c r="JQQ28" s="187"/>
      <c r="JQR28" s="187"/>
      <c r="JQS28" s="187"/>
      <c r="JQT28" s="187"/>
      <c r="JQU28" s="187"/>
      <c r="JQV28" s="187"/>
      <c r="JQW28" s="187"/>
      <c r="JQX28" s="187"/>
      <c r="JQY28" s="187"/>
      <c r="JQZ28" s="187"/>
      <c r="JRA28" s="187"/>
      <c r="JRB28" s="187"/>
      <c r="JRC28" s="187"/>
      <c r="JRD28" s="187"/>
      <c r="JRE28" s="187"/>
      <c r="JRF28" s="187"/>
      <c r="JRG28" s="187"/>
      <c r="JRH28" s="187"/>
      <c r="JRI28" s="187"/>
      <c r="JRJ28" s="187"/>
      <c r="JRK28" s="187"/>
      <c r="JRL28" s="187"/>
      <c r="JRM28" s="187"/>
      <c r="JRN28" s="187"/>
      <c r="JRO28" s="187"/>
      <c r="JRP28" s="187"/>
      <c r="JRQ28" s="187"/>
      <c r="JRR28" s="187"/>
      <c r="JRS28" s="187"/>
      <c r="JRT28" s="187"/>
      <c r="JRU28" s="187"/>
      <c r="JRV28" s="187"/>
      <c r="JRW28" s="187"/>
      <c r="JRX28" s="187"/>
      <c r="JRY28" s="187"/>
      <c r="JRZ28" s="187"/>
      <c r="JSA28" s="187"/>
      <c r="JSB28" s="187"/>
      <c r="JSC28" s="187"/>
      <c r="JSD28" s="187"/>
      <c r="JSE28" s="187"/>
      <c r="JSF28" s="187"/>
      <c r="JSG28" s="187"/>
      <c r="JSH28" s="187"/>
      <c r="JSI28" s="187"/>
      <c r="JSJ28" s="187"/>
      <c r="JSK28" s="187"/>
      <c r="JSL28" s="187"/>
      <c r="JSM28" s="187"/>
      <c r="JSN28" s="187"/>
      <c r="JSO28" s="187"/>
      <c r="JSP28" s="187"/>
      <c r="JSQ28" s="187"/>
      <c r="JSR28" s="187"/>
      <c r="JSS28" s="187"/>
      <c r="JST28" s="187"/>
      <c r="JSU28" s="187"/>
      <c r="JSV28" s="187"/>
      <c r="JSW28" s="187"/>
      <c r="JSX28" s="187"/>
      <c r="JSY28" s="187"/>
      <c r="JSZ28" s="187"/>
      <c r="JTA28" s="187"/>
      <c r="JTB28" s="187"/>
      <c r="JTC28" s="187"/>
      <c r="JTD28" s="187"/>
      <c r="JTE28" s="187"/>
      <c r="JTF28" s="187"/>
      <c r="JTG28" s="187"/>
      <c r="JTH28" s="187"/>
      <c r="JTI28" s="187"/>
      <c r="JTJ28" s="187"/>
      <c r="JTK28" s="187"/>
      <c r="JTL28" s="187"/>
      <c r="JTM28" s="187"/>
      <c r="JTN28" s="187"/>
      <c r="JTO28" s="187"/>
      <c r="JTP28" s="187"/>
      <c r="JTQ28" s="187"/>
      <c r="JTR28" s="187"/>
      <c r="JTS28" s="187"/>
      <c r="JTT28" s="187"/>
      <c r="JTU28" s="187"/>
      <c r="JTV28" s="187"/>
      <c r="JTW28" s="187"/>
      <c r="JTX28" s="187"/>
      <c r="JTY28" s="187"/>
      <c r="JTZ28" s="187"/>
      <c r="JUA28" s="187"/>
      <c r="JUB28" s="187"/>
      <c r="JUC28" s="187"/>
      <c r="JUD28" s="187"/>
      <c r="JUE28" s="187"/>
      <c r="JUF28" s="187"/>
      <c r="JUG28" s="187"/>
      <c r="JUH28" s="187"/>
      <c r="JUI28" s="187"/>
      <c r="JUJ28" s="187"/>
      <c r="JUK28" s="187"/>
      <c r="JUL28" s="187"/>
      <c r="JUM28" s="187"/>
      <c r="JUN28" s="187"/>
      <c r="JUO28" s="187"/>
      <c r="JUP28" s="187"/>
      <c r="JUQ28" s="187"/>
      <c r="JUR28" s="187"/>
      <c r="JUS28" s="187"/>
      <c r="JUT28" s="187"/>
      <c r="JUU28" s="187"/>
      <c r="JUV28" s="187"/>
      <c r="JUW28" s="187"/>
      <c r="JUX28" s="187"/>
      <c r="JUY28" s="187"/>
      <c r="JUZ28" s="187"/>
      <c r="JVA28" s="187"/>
      <c r="JVB28" s="187"/>
      <c r="JVC28" s="187"/>
      <c r="JVD28" s="187"/>
      <c r="JVE28" s="187"/>
      <c r="JVF28" s="187"/>
      <c r="JVG28" s="187"/>
      <c r="JVH28" s="187"/>
      <c r="JVI28" s="187"/>
      <c r="JVJ28" s="187"/>
      <c r="JVK28" s="187"/>
      <c r="JVL28" s="187"/>
      <c r="JVM28" s="187"/>
      <c r="JVN28" s="187"/>
      <c r="JVO28" s="187"/>
      <c r="JVP28" s="187"/>
      <c r="JVQ28" s="187"/>
      <c r="JVR28" s="187"/>
      <c r="JVS28" s="187"/>
      <c r="JVT28" s="187"/>
      <c r="JVU28" s="187"/>
      <c r="JVV28" s="187"/>
      <c r="JVW28" s="187"/>
      <c r="JVX28" s="187"/>
      <c r="JVY28" s="187"/>
      <c r="JVZ28" s="187"/>
      <c r="JWA28" s="187"/>
      <c r="JWB28" s="187"/>
      <c r="JWC28" s="187"/>
      <c r="JWD28" s="187"/>
      <c r="JWE28" s="187"/>
      <c r="JWF28" s="187"/>
      <c r="JWG28" s="187"/>
      <c r="JWH28" s="187"/>
      <c r="JWI28" s="187"/>
      <c r="JWJ28" s="187"/>
      <c r="JWK28" s="187"/>
      <c r="JWL28" s="187"/>
      <c r="JWM28" s="187"/>
      <c r="JWN28" s="187"/>
      <c r="JWO28" s="187"/>
      <c r="JWP28" s="187"/>
      <c r="JWQ28" s="187"/>
      <c r="JWR28" s="187"/>
      <c r="JWS28" s="187"/>
      <c r="JWT28" s="187"/>
      <c r="JWU28" s="187"/>
      <c r="JWV28" s="187"/>
      <c r="JWW28" s="187"/>
      <c r="JWX28" s="187"/>
      <c r="JWY28" s="187"/>
      <c r="JWZ28" s="187"/>
      <c r="JXA28" s="187"/>
      <c r="JXB28" s="187"/>
      <c r="JXC28" s="187"/>
      <c r="JXD28" s="187"/>
      <c r="JXE28" s="187"/>
      <c r="JXF28" s="187"/>
      <c r="JXG28" s="187"/>
      <c r="JXH28" s="187"/>
      <c r="JXI28" s="187"/>
      <c r="JXJ28" s="187"/>
      <c r="JXK28" s="187"/>
      <c r="JXL28" s="187"/>
      <c r="JXM28" s="187"/>
      <c r="JXN28" s="187"/>
      <c r="JXO28" s="187"/>
      <c r="JXP28" s="187"/>
      <c r="JXQ28" s="187"/>
      <c r="JXR28" s="187"/>
      <c r="JXS28" s="187"/>
      <c r="JXT28" s="187"/>
      <c r="JXU28" s="187"/>
      <c r="JXV28" s="187"/>
      <c r="JXW28" s="187"/>
      <c r="JXX28" s="187"/>
      <c r="JXY28" s="187"/>
      <c r="JXZ28" s="187"/>
      <c r="JYA28" s="187"/>
      <c r="JYB28" s="187"/>
      <c r="JYC28" s="187"/>
      <c r="JYD28" s="187"/>
      <c r="JYE28" s="187"/>
      <c r="JYF28" s="187"/>
      <c r="JYG28" s="187"/>
      <c r="JYH28" s="187"/>
      <c r="JYI28" s="187"/>
      <c r="JYJ28" s="187"/>
      <c r="JYK28" s="187"/>
      <c r="JYL28" s="187"/>
      <c r="JYM28" s="187"/>
      <c r="JYN28" s="187"/>
      <c r="JYO28" s="187"/>
      <c r="JYP28" s="187"/>
      <c r="JYQ28" s="187"/>
      <c r="JYR28" s="187"/>
      <c r="JYS28" s="187"/>
      <c r="JYT28" s="187"/>
      <c r="JYU28" s="187"/>
      <c r="JYV28" s="187"/>
      <c r="JYW28" s="187"/>
      <c r="JYX28" s="187"/>
      <c r="JYY28" s="187"/>
      <c r="JYZ28" s="187"/>
      <c r="JZA28" s="187"/>
      <c r="JZB28" s="187"/>
      <c r="JZC28" s="187"/>
      <c r="JZD28" s="187"/>
      <c r="JZE28" s="187"/>
      <c r="JZF28" s="187"/>
      <c r="JZG28" s="187"/>
      <c r="JZH28" s="187"/>
      <c r="JZI28" s="187"/>
      <c r="JZJ28" s="187"/>
      <c r="JZK28" s="187"/>
      <c r="JZL28" s="187"/>
      <c r="JZM28" s="187"/>
      <c r="JZN28" s="187"/>
      <c r="JZO28" s="187"/>
      <c r="JZP28" s="187"/>
      <c r="JZQ28" s="187"/>
      <c r="JZR28" s="187"/>
      <c r="JZS28" s="187"/>
      <c r="JZT28" s="187"/>
      <c r="JZU28" s="187"/>
      <c r="JZV28" s="187"/>
      <c r="JZW28" s="187"/>
      <c r="JZX28" s="187"/>
      <c r="JZY28" s="187"/>
      <c r="JZZ28" s="187"/>
      <c r="KAA28" s="187"/>
      <c r="KAB28" s="187"/>
      <c r="KAC28" s="187"/>
      <c r="KAD28" s="187"/>
      <c r="KAE28" s="187"/>
      <c r="KAF28" s="187"/>
      <c r="KAG28" s="187"/>
      <c r="KAH28" s="187"/>
      <c r="KAI28" s="187"/>
      <c r="KAJ28" s="187"/>
      <c r="KAK28" s="187"/>
      <c r="KAL28" s="187"/>
      <c r="KAM28" s="187"/>
      <c r="KAN28" s="187"/>
      <c r="KAO28" s="187"/>
      <c r="KAP28" s="187"/>
      <c r="KAQ28" s="187"/>
      <c r="KAR28" s="187"/>
      <c r="KAS28" s="187"/>
      <c r="KAT28" s="187"/>
      <c r="KAU28" s="187"/>
      <c r="KAV28" s="187"/>
      <c r="KAW28" s="187"/>
      <c r="KAX28" s="187"/>
      <c r="KAY28" s="187"/>
      <c r="KAZ28" s="187"/>
      <c r="KBA28" s="187"/>
      <c r="KBB28" s="187"/>
      <c r="KBC28" s="187"/>
      <c r="KBD28" s="187"/>
      <c r="KBE28" s="187"/>
      <c r="KBF28" s="187"/>
      <c r="KBG28" s="187"/>
      <c r="KBH28" s="187"/>
      <c r="KBI28" s="187"/>
      <c r="KBJ28" s="187"/>
      <c r="KBK28" s="187"/>
      <c r="KBL28" s="187"/>
      <c r="KBM28" s="187"/>
      <c r="KBN28" s="187"/>
      <c r="KBO28" s="187"/>
      <c r="KBP28" s="187"/>
      <c r="KBQ28" s="187"/>
      <c r="KBR28" s="187"/>
      <c r="KBS28" s="187"/>
      <c r="KBT28" s="187"/>
      <c r="KBU28" s="187"/>
      <c r="KBV28" s="187"/>
      <c r="KBW28" s="187"/>
      <c r="KBX28" s="187"/>
      <c r="KBY28" s="187"/>
      <c r="KBZ28" s="187"/>
      <c r="KCA28" s="187"/>
      <c r="KCB28" s="187"/>
      <c r="KCC28" s="187"/>
      <c r="KCD28" s="187"/>
      <c r="KCE28" s="187"/>
      <c r="KCF28" s="187"/>
      <c r="KCG28" s="187"/>
      <c r="KCH28" s="187"/>
      <c r="KCI28" s="187"/>
      <c r="KCJ28" s="187"/>
      <c r="KCK28" s="187"/>
      <c r="KCL28" s="187"/>
      <c r="KCM28" s="187"/>
      <c r="KCN28" s="187"/>
      <c r="KCO28" s="187"/>
      <c r="KCP28" s="187"/>
      <c r="KCQ28" s="187"/>
      <c r="KCR28" s="187"/>
      <c r="KCS28" s="187"/>
      <c r="KCT28" s="187"/>
      <c r="KCU28" s="187"/>
      <c r="KCV28" s="187"/>
      <c r="KCW28" s="187"/>
      <c r="KCX28" s="187"/>
      <c r="KCY28" s="187"/>
      <c r="KCZ28" s="187"/>
      <c r="KDA28" s="187"/>
      <c r="KDB28" s="187"/>
      <c r="KDC28" s="187"/>
      <c r="KDD28" s="187"/>
      <c r="KDE28" s="187"/>
      <c r="KDF28" s="187"/>
      <c r="KDG28" s="187"/>
      <c r="KDH28" s="187"/>
      <c r="KDI28" s="187"/>
      <c r="KDJ28" s="187"/>
      <c r="KDK28" s="187"/>
      <c r="KDL28" s="187"/>
      <c r="KDM28" s="187"/>
      <c r="KDN28" s="187"/>
      <c r="KDO28" s="187"/>
      <c r="KDP28" s="187"/>
      <c r="KDQ28" s="187"/>
      <c r="KDR28" s="187"/>
      <c r="KDS28" s="187"/>
      <c r="KDT28" s="187"/>
      <c r="KDU28" s="187"/>
      <c r="KDV28" s="187"/>
      <c r="KDW28" s="187"/>
      <c r="KDX28" s="187"/>
      <c r="KDY28" s="187"/>
      <c r="KDZ28" s="187"/>
      <c r="KEA28" s="187"/>
      <c r="KEB28" s="187"/>
      <c r="KEC28" s="187"/>
      <c r="KED28" s="187"/>
      <c r="KEE28" s="187"/>
      <c r="KEF28" s="187"/>
      <c r="KEG28" s="187"/>
      <c r="KEH28" s="187"/>
      <c r="KEI28" s="187"/>
      <c r="KEJ28" s="187"/>
      <c r="KEK28" s="187"/>
      <c r="KEL28" s="187"/>
      <c r="KEM28" s="187"/>
      <c r="KEN28" s="187"/>
      <c r="KEO28" s="187"/>
      <c r="KEP28" s="187"/>
      <c r="KEQ28" s="187"/>
      <c r="KER28" s="187"/>
      <c r="KES28" s="187"/>
      <c r="KET28" s="187"/>
      <c r="KEU28" s="187"/>
      <c r="KEV28" s="187"/>
      <c r="KEW28" s="187"/>
      <c r="KEX28" s="187"/>
      <c r="KEY28" s="187"/>
      <c r="KEZ28" s="187"/>
      <c r="KFA28" s="187"/>
      <c r="KFB28" s="187"/>
      <c r="KFC28" s="187"/>
      <c r="KFD28" s="187"/>
      <c r="KFE28" s="187"/>
      <c r="KFF28" s="187"/>
      <c r="KFG28" s="187"/>
      <c r="KFH28" s="187"/>
      <c r="KFI28" s="187"/>
      <c r="KFJ28" s="187"/>
      <c r="KFK28" s="187"/>
      <c r="KFL28" s="187"/>
      <c r="KFM28" s="187"/>
      <c r="KFN28" s="187"/>
      <c r="KFO28" s="187"/>
      <c r="KFP28" s="187"/>
      <c r="KFQ28" s="187"/>
      <c r="KFR28" s="187"/>
      <c r="KFS28" s="187"/>
      <c r="KFT28" s="187"/>
      <c r="KFU28" s="187"/>
      <c r="KFV28" s="187"/>
      <c r="KFW28" s="187"/>
      <c r="KFX28" s="187"/>
      <c r="KFY28" s="187"/>
      <c r="KFZ28" s="187"/>
      <c r="KGA28" s="187"/>
      <c r="KGB28" s="187"/>
      <c r="KGC28" s="187"/>
      <c r="KGD28" s="187"/>
      <c r="KGE28" s="187"/>
      <c r="KGF28" s="187"/>
      <c r="KGG28" s="187"/>
      <c r="KGH28" s="187"/>
      <c r="KGI28" s="187"/>
      <c r="KGJ28" s="187"/>
      <c r="KGK28" s="187"/>
      <c r="KGL28" s="187"/>
      <c r="KGM28" s="187"/>
      <c r="KGN28" s="187"/>
      <c r="KGO28" s="187"/>
      <c r="KGP28" s="187"/>
      <c r="KGQ28" s="187"/>
      <c r="KGR28" s="187"/>
      <c r="KGS28" s="187"/>
      <c r="KGT28" s="187"/>
      <c r="KGU28" s="187"/>
      <c r="KGV28" s="187"/>
      <c r="KGW28" s="187"/>
      <c r="KGX28" s="187"/>
      <c r="KGY28" s="187"/>
      <c r="KGZ28" s="187"/>
      <c r="KHA28" s="187"/>
      <c r="KHB28" s="187"/>
      <c r="KHC28" s="187"/>
      <c r="KHD28" s="187"/>
      <c r="KHE28" s="187"/>
      <c r="KHF28" s="187"/>
      <c r="KHG28" s="187"/>
      <c r="KHH28" s="187"/>
      <c r="KHI28" s="187"/>
      <c r="KHJ28" s="187"/>
      <c r="KHK28" s="187"/>
      <c r="KHL28" s="187"/>
      <c r="KHM28" s="187"/>
      <c r="KHN28" s="187"/>
      <c r="KHO28" s="187"/>
      <c r="KHP28" s="187"/>
      <c r="KHQ28" s="187"/>
      <c r="KHR28" s="187"/>
      <c r="KHS28" s="187"/>
      <c r="KHT28" s="187"/>
      <c r="KHU28" s="187"/>
      <c r="KHV28" s="187"/>
      <c r="KHW28" s="187"/>
      <c r="KHX28" s="187"/>
      <c r="KHY28" s="187"/>
      <c r="KHZ28" s="187"/>
      <c r="KIA28" s="187"/>
      <c r="KIB28" s="187"/>
      <c r="KIC28" s="187"/>
      <c r="KID28" s="187"/>
      <c r="KIE28" s="187"/>
      <c r="KIF28" s="187"/>
      <c r="KIG28" s="187"/>
      <c r="KIH28" s="187"/>
      <c r="KII28" s="187"/>
      <c r="KIJ28" s="187"/>
      <c r="KIK28" s="187"/>
      <c r="KIL28" s="187"/>
      <c r="KIM28" s="187"/>
      <c r="KIN28" s="187"/>
      <c r="KIO28" s="187"/>
      <c r="KIP28" s="187"/>
      <c r="KIQ28" s="187"/>
      <c r="KIR28" s="187"/>
      <c r="KIS28" s="187"/>
      <c r="KIT28" s="187"/>
      <c r="KIU28" s="187"/>
      <c r="KIV28" s="187"/>
      <c r="KIW28" s="187"/>
      <c r="KIX28" s="187"/>
      <c r="KIY28" s="187"/>
      <c r="KIZ28" s="187"/>
      <c r="KJA28" s="187"/>
      <c r="KJB28" s="187"/>
      <c r="KJC28" s="187"/>
      <c r="KJD28" s="187"/>
      <c r="KJE28" s="187"/>
      <c r="KJF28" s="187"/>
      <c r="KJG28" s="187"/>
      <c r="KJH28" s="187"/>
      <c r="KJI28" s="187"/>
      <c r="KJJ28" s="187"/>
      <c r="KJK28" s="187"/>
      <c r="KJL28" s="187"/>
      <c r="KJM28" s="187"/>
      <c r="KJN28" s="187"/>
      <c r="KJO28" s="187"/>
      <c r="KJP28" s="187"/>
      <c r="KJQ28" s="187"/>
      <c r="KJR28" s="187"/>
      <c r="KJS28" s="187"/>
      <c r="KJT28" s="187"/>
      <c r="KJU28" s="187"/>
      <c r="KJV28" s="187"/>
      <c r="KJW28" s="187"/>
      <c r="KJX28" s="187"/>
      <c r="KJY28" s="187"/>
      <c r="KJZ28" s="187"/>
      <c r="KKA28" s="187"/>
      <c r="KKB28" s="187"/>
      <c r="KKC28" s="187"/>
      <c r="KKD28" s="187"/>
      <c r="KKE28" s="187"/>
      <c r="KKF28" s="187"/>
      <c r="KKG28" s="187"/>
      <c r="KKH28" s="187"/>
      <c r="KKI28" s="187"/>
      <c r="KKJ28" s="187"/>
      <c r="KKK28" s="187"/>
      <c r="KKL28" s="187"/>
      <c r="KKM28" s="187"/>
      <c r="KKN28" s="187"/>
      <c r="KKO28" s="187"/>
      <c r="KKP28" s="187"/>
      <c r="KKQ28" s="187"/>
      <c r="KKR28" s="187"/>
      <c r="KKS28" s="187"/>
      <c r="KKT28" s="187"/>
      <c r="KKU28" s="187"/>
      <c r="KKV28" s="187"/>
      <c r="KKW28" s="187"/>
      <c r="KKX28" s="187"/>
      <c r="KKY28" s="187"/>
      <c r="KKZ28" s="187"/>
      <c r="KLA28" s="187"/>
      <c r="KLB28" s="187"/>
      <c r="KLC28" s="187"/>
      <c r="KLD28" s="187"/>
      <c r="KLE28" s="187"/>
      <c r="KLF28" s="187"/>
      <c r="KLG28" s="187"/>
      <c r="KLH28" s="187"/>
      <c r="KLI28" s="187"/>
      <c r="KLJ28" s="187"/>
      <c r="KLK28" s="187"/>
      <c r="KLL28" s="187"/>
      <c r="KLM28" s="187"/>
      <c r="KLN28" s="187"/>
      <c r="KLO28" s="187"/>
      <c r="KLP28" s="187"/>
      <c r="KLQ28" s="187"/>
      <c r="KLR28" s="187"/>
      <c r="KLS28" s="187"/>
      <c r="KLT28" s="187"/>
      <c r="KLU28" s="187"/>
      <c r="KLV28" s="187"/>
      <c r="KLW28" s="187"/>
      <c r="KLX28" s="187"/>
      <c r="KLY28" s="187"/>
      <c r="KLZ28" s="187"/>
      <c r="KMA28" s="187"/>
      <c r="KMB28" s="187"/>
      <c r="KMC28" s="187"/>
      <c r="KMD28" s="187"/>
      <c r="KME28" s="187"/>
      <c r="KMF28" s="187"/>
      <c r="KMG28" s="187"/>
      <c r="KMH28" s="187"/>
      <c r="KMI28" s="187"/>
      <c r="KMJ28" s="187"/>
      <c r="KMK28" s="187"/>
      <c r="KML28" s="187"/>
      <c r="KMM28" s="187"/>
      <c r="KMN28" s="187"/>
      <c r="KMO28" s="187"/>
      <c r="KMP28" s="187"/>
      <c r="KMQ28" s="187"/>
      <c r="KMR28" s="187"/>
      <c r="KMS28" s="187"/>
      <c r="KMT28" s="187"/>
      <c r="KMU28" s="187"/>
      <c r="KMV28" s="187"/>
      <c r="KMW28" s="187"/>
      <c r="KMX28" s="187"/>
      <c r="KMY28" s="187"/>
      <c r="KMZ28" s="187"/>
      <c r="KNA28" s="187"/>
      <c r="KNB28" s="187"/>
      <c r="KNC28" s="187"/>
      <c r="KND28" s="187"/>
      <c r="KNE28" s="187"/>
      <c r="KNF28" s="187"/>
      <c r="KNG28" s="187"/>
      <c r="KNH28" s="187"/>
      <c r="KNI28" s="187"/>
      <c r="KNJ28" s="187"/>
      <c r="KNK28" s="187"/>
      <c r="KNL28" s="187"/>
      <c r="KNM28" s="187"/>
      <c r="KNN28" s="187"/>
      <c r="KNO28" s="187"/>
      <c r="KNP28" s="187"/>
      <c r="KNQ28" s="187"/>
      <c r="KNR28" s="187"/>
      <c r="KNS28" s="187"/>
      <c r="KNT28" s="187"/>
      <c r="KNU28" s="187"/>
      <c r="KNV28" s="187"/>
      <c r="KNW28" s="187"/>
      <c r="KNX28" s="187"/>
      <c r="KNY28" s="187"/>
      <c r="KNZ28" s="187"/>
      <c r="KOA28" s="187"/>
      <c r="KOB28" s="187"/>
      <c r="KOC28" s="187"/>
      <c r="KOD28" s="187"/>
      <c r="KOE28" s="187"/>
      <c r="KOF28" s="187"/>
      <c r="KOG28" s="187"/>
      <c r="KOH28" s="187"/>
      <c r="KOI28" s="187"/>
      <c r="KOJ28" s="187"/>
      <c r="KOK28" s="187"/>
      <c r="KOL28" s="187"/>
      <c r="KOM28" s="187"/>
      <c r="KON28" s="187"/>
      <c r="KOO28" s="187"/>
      <c r="KOP28" s="187"/>
      <c r="KOQ28" s="187"/>
      <c r="KOR28" s="187"/>
      <c r="KOS28" s="187"/>
      <c r="KOT28" s="187"/>
      <c r="KOU28" s="187"/>
      <c r="KOV28" s="187"/>
      <c r="KOW28" s="187"/>
      <c r="KOX28" s="187"/>
      <c r="KOY28" s="187"/>
      <c r="KOZ28" s="187"/>
      <c r="KPA28" s="187"/>
      <c r="KPB28" s="187"/>
      <c r="KPC28" s="187"/>
      <c r="KPD28" s="187"/>
      <c r="KPE28" s="187"/>
      <c r="KPF28" s="187"/>
      <c r="KPG28" s="187"/>
      <c r="KPH28" s="187"/>
      <c r="KPI28" s="187"/>
      <c r="KPJ28" s="187"/>
      <c r="KPK28" s="187"/>
      <c r="KPL28" s="187"/>
      <c r="KPM28" s="187"/>
      <c r="KPN28" s="187"/>
      <c r="KPO28" s="187"/>
      <c r="KPP28" s="187"/>
      <c r="KPQ28" s="187"/>
      <c r="KPR28" s="187"/>
      <c r="KPS28" s="187"/>
      <c r="KPT28" s="187"/>
      <c r="KPU28" s="187"/>
      <c r="KPV28" s="187"/>
      <c r="KPW28" s="187"/>
      <c r="KPX28" s="187"/>
      <c r="KPY28" s="187"/>
      <c r="KPZ28" s="187"/>
      <c r="KQA28" s="187"/>
      <c r="KQB28" s="187"/>
      <c r="KQC28" s="187"/>
      <c r="KQD28" s="187"/>
      <c r="KQE28" s="187"/>
      <c r="KQF28" s="187"/>
      <c r="KQG28" s="187"/>
      <c r="KQH28" s="187"/>
      <c r="KQI28" s="187"/>
      <c r="KQJ28" s="187"/>
      <c r="KQK28" s="187"/>
      <c r="KQL28" s="187"/>
      <c r="KQM28" s="187"/>
      <c r="KQN28" s="187"/>
      <c r="KQO28" s="187"/>
      <c r="KQP28" s="187"/>
      <c r="KQQ28" s="187"/>
      <c r="KQR28" s="187"/>
      <c r="KQS28" s="187"/>
      <c r="KQT28" s="187"/>
      <c r="KQU28" s="187"/>
      <c r="KQV28" s="187"/>
      <c r="KQW28" s="187"/>
      <c r="KQX28" s="187"/>
      <c r="KQY28" s="187"/>
      <c r="KQZ28" s="187"/>
      <c r="KRA28" s="187"/>
      <c r="KRB28" s="187"/>
      <c r="KRC28" s="187"/>
      <c r="KRD28" s="187"/>
      <c r="KRE28" s="187"/>
      <c r="KRF28" s="187"/>
      <c r="KRG28" s="187"/>
      <c r="KRH28" s="187"/>
      <c r="KRI28" s="187"/>
      <c r="KRJ28" s="187"/>
      <c r="KRK28" s="187"/>
      <c r="KRL28" s="187"/>
      <c r="KRM28" s="187"/>
      <c r="KRN28" s="187"/>
      <c r="KRO28" s="187"/>
      <c r="KRP28" s="187"/>
      <c r="KRQ28" s="187"/>
      <c r="KRR28" s="187"/>
      <c r="KRS28" s="187"/>
      <c r="KRT28" s="187"/>
      <c r="KRU28" s="187"/>
      <c r="KRV28" s="187"/>
      <c r="KRW28" s="187"/>
      <c r="KRX28" s="187"/>
      <c r="KRY28" s="187"/>
      <c r="KRZ28" s="187"/>
      <c r="KSA28" s="187"/>
      <c r="KSB28" s="187"/>
      <c r="KSC28" s="187"/>
      <c r="KSD28" s="187"/>
      <c r="KSE28" s="187"/>
      <c r="KSF28" s="187"/>
      <c r="KSG28" s="187"/>
      <c r="KSH28" s="187"/>
      <c r="KSI28" s="187"/>
      <c r="KSJ28" s="187"/>
      <c r="KSK28" s="187"/>
      <c r="KSL28" s="187"/>
      <c r="KSM28" s="187"/>
      <c r="KSN28" s="187"/>
      <c r="KSO28" s="187"/>
      <c r="KSP28" s="187"/>
      <c r="KSQ28" s="187"/>
      <c r="KSR28" s="187"/>
      <c r="KSS28" s="187"/>
      <c r="KST28" s="187"/>
      <c r="KSU28" s="187"/>
      <c r="KSV28" s="187"/>
      <c r="KSW28" s="187"/>
      <c r="KSX28" s="187"/>
      <c r="KSY28" s="187"/>
      <c r="KSZ28" s="187"/>
      <c r="KTA28" s="187"/>
      <c r="KTB28" s="187"/>
      <c r="KTC28" s="187"/>
      <c r="KTD28" s="187"/>
      <c r="KTE28" s="187"/>
      <c r="KTF28" s="187"/>
      <c r="KTG28" s="187"/>
      <c r="KTH28" s="187"/>
      <c r="KTI28" s="187"/>
      <c r="KTJ28" s="187"/>
      <c r="KTK28" s="187"/>
      <c r="KTL28" s="187"/>
      <c r="KTM28" s="187"/>
      <c r="KTN28" s="187"/>
      <c r="KTO28" s="187"/>
      <c r="KTP28" s="187"/>
      <c r="KTQ28" s="187"/>
      <c r="KTR28" s="187"/>
      <c r="KTS28" s="187"/>
      <c r="KTT28" s="187"/>
      <c r="KTU28" s="187"/>
      <c r="KTV28" s="187"/>
      <c r="KTW28" s="187"/>
      <c r="KTX28" s="187"/>
      <c r="KTY28" s="187"/>
      <c r="KTZ28" s="187"/>
      <c r="KUA28" s="187"/>
      <c r="KUB28" s="187"/>
      <c r="KUC28" s="187"/>
      <c r="KUD28" s="187"/>
      <c r="KUE28" s="187"/>
      <c r="KUF28" s="187"/>
      <c r="KUG28" s="187"/>
      <c r="KUH28" s="187"/>
      <c r="KUI28" s="187"/>
      <c r="KUJ28" s="187"/>
      <c r="KUK28" s="187"/>
      <c r="KUL28" s="187"/>
      <c r="KUM28" s="187"/>
      <c r="KUN28" s="187"/>
      <c r="KUO28" s="187"/>
      <c r="KUP28" s="187"/>
      <c r="KUQ28" s="187"/>
      <c r="KUR28" s="187"/>
      <c r="KUS28" s="187"/>
      <c r="KUT28" s="187"/>
      <c r="KUU28" s="187"/>
      <c r="KUV28" s="187"/>
      <c r="KUW28" s="187"/>
      <c r="KUX28" s="187"/>
      <c r="KUY28" s="187"/>
      <c r="KUZ28" s="187"/>
      <c r="KVA28" s="187"/>
      <c r="KVB28" s="187"/>
      <c r="KVC28" s="187"/>
      <c r="KVD28" s="187"/>
      <c r="KVE28" s="187"/>
      <c r="KVF28" s="187"/>
      <c r="KVG28" s="187"/>
      <c r="KVH28" s="187"/>
      <c r="KVI28" s="187"/>
      <c r="KVJ28" s="187"/>
      <c r="KVK28" s="187"/>
      <c r="KVL28" s="187"/>
      <c r="KVM28" s="187"/>
      <c r="KVN28" s="187"/>
      <c r="KVO28" s="187"/>
      <c r="KVP28" s="187"/>
      <c r="KVQ28" s="187"/>
      <c r="KVR28" s="187"/>
      <c r="KVS28" s="187"/>
      <c r="KVT28" s="187"/>
      <c r="KVU28" s="187"/>
      <c r="KVV28" s="187"/>
      <c r="KVW28" s="187"/>
      <c r="KVX28" s="187"/>
      <c r="KVY28" s="187"/>
      <c r="KVZ28" s="187"/>
      <c r="KWA28" s="187"/>
      <c r="KWB28" s="187"/>
      <c r="KWC28" s="187"/>
      <c r="KWD28" s="187"/>
      <c r="KWE28" s="187"/>
      <c r="KWF28" s="187"/>
      <c r="KWG28" s="187"/>
      <c r="KWH28" s="187"/>
      <c r="KWI28" s="187"/>
      <c r="KWJ28" s="187"/>
      <c r="KWK28" s="187"/>
      <c r="KWL28" s="187"/>
      <c r="KWM28" s="187"/>
      <c r="KWN28" s="187"/>
      <c r="KWO28" s="187"/>
      <c r="KWP28" s="187"/>
      <c r="KWQ28" s="187"/>
      <c r="KWR28" s="187"/>
      <c r="KWS28" s="187"/>
      <c r="KWT28" s="187"/>
      <c r="KWU28" s="187"/>
      <c r="KWV28" s="187"/>
      <c r="KWW28" s="187"/>
      <c r="KWX28" s="187"/>
      <c r="KWY28" s="187"/>
      <c r="KWZ28" s="187"/>
      <c r="KXA28" s="187"/>
      <c r="KXB28" s="187"/>
      <c r="KXC28" s="187"/>
      <c r="KXD28" s="187"/>
      <c r="KXE28" s="187"/>
      <c r="KXF28" s="187"/>
      <c r="KXG28" s="187"/>
      <c r="KXH28" s="187"/>
      <c r="KXI28" s="187"/>
      <c r="KXJ28" s="187"/>
      <c r="KXK28" s="187"/>
      <c r="KXL28" s="187"/>
      <c r="KXM28" s="187"/>
      <c r="KXN28" s="187"/>
      <c r="KXO28" s="187"/>
      <c r="KXP28" s="187"/>
      <c r="KXQ28" s="187"/>
      <c r="KXR28" s="187"/>
      <c r="KXS28" s="187"/>
      <c r="KXT28" s="187"/>
      <c r="KXU28" s="187"/>
      <c r="KXV28" s="187"/>
      <c r="KXW28" s="187"/>
      <c r="KXX28" s="187"/>
      <c r="KXY28" s="187"/>
      <c r="KXZ28" s="187"/>
      <c r="KYA28" s="187"/>
      <c r="KYB28" s="187"/>
      <c r="KYC28" s="187"/>
      <c r="KYD28" s="187"/>
      <c r="KYE28" s="187"/>
      <c r="KYF28" s="187"/>
      <c r="KYG28" s="187"/>
      <c r="KYH28" s="187"/>
      <c r="KYI28" s="187"/>
      <c r="KYJ28" s="187"/>
      <c r="KYK28" s="187"/>
      <c r="KYL28" s="187"/>
      <c r="KYM28" s="187"/>
      <c r="KYN28" s="187"/>
      <c r="KYO28" s="187"/>
      <c r="KYP28" s="187"/>
      <c r="KYQ28" s="187"/>
      <c r="KYR28" s="187"/>
      <c r="KYS28" s="187"/>
      <c r="KYT28" s="187"/>
      <c r="KYU28" s="187"/>
      <c r="KYV28" s="187"/>
      <c r="KYW28" s="187"/>
      <c r="KYX28" s="187"/>
      <c r="KYY28" s="187"/>
      <c r="KYZ28" s="187"/>
      <c r="KZA28" s="187"/>
      <c r="KZB28" s="187"/>
      <c r="KZC28" s="187"/>
      <c r="KZD28" s="187"/>
      <c r="KZE28" s="187"/>
      <c r="KZF28" s="187"/>
      <c r="KZG28" s="187"/>
      <c r="KZH28" s="187"/>
      <c r="KZI28" s="187"/>
      <c r="KZJ28" s="187"/>
      <c r="KZK28" s="187"/>
      <c r="KZL28" s="187"/>
      <c r="KZM28" s="187"/>
      <c r="KZN28" s="187"/>
      <c r="KZO28" s="187"/>
      <c r="KZP28" s="187"/>
      <c r="KZQ28" s="187"/>
      <c r="KZR28" s="187"/>
      <c r="KZS28" s="187"/>
      <c r="KZT28" s="187"/>
      <c r="KZU28" s="187"/>
      <c r="KZV28" s="187"/>
      <c r="KZW28" s="187"/>
      <c r="KZX28" s="187"/>
      <c r="KZY28" s="187"/>
      <c r="KZZ28" s="187"/>
      <c r="LAA28" s="187"/>
      <c r="LAB28" s="187"/>
      <c r="LAC28" s="187"/>
      <c r="LAD28" s="187"/>
      <c r="LAE28" s="187"/>
      <c r="LAF28" s="187"/>
      <c r="LAG28" s="187"/>
      <c r="LAH28" s="187"/>
      <c r="LAI28" s="187"/>
      <c r="LAJ28" s="187"/>
      <c r="LAK28" s="187"/>
      <c r="LAL28" s="187"/>
      <c r="LAM28" s="187"/>
      <c r="LAN28" s="187"/>
      <c r="LAO28" s="187"/>
      <c r="LAP28" s="187"/>
      <c r="LAQ28" s="187"/>
      <c r="LAR28" s="187"/>
      <c r="LAS28" s="187"/>
      <c r="LAT28" s="187"/>
      <c r="LAU28" s="187"/>
      <c r="LAV28" s="187"/>
      <c r="LAW28" s="187"/>
      <c r="LAX28" s="187"/>
      <c r="LAY28" s="187"/>
      <c r="LAZ28" s="187"/>
      <c r="LBA28" s="187"/>
      <c r="LBB28" s="187"/>
      <c r="LBC28" s="187"/>
      <c r="LBD28" s="187"/>
      <c r="LBE28" s="187"/>
      <c r="LBF28" s="187"/>
      <c r="LBG28" s="187"/>
      <c r="LBH28" s="187"/>
      <c r="LBI28" s="187"/>
      <c r="LBJ28" s="187"/>
      <c r="LBK28" s="187"/>
      <c r="LBL28" s="187"/>
      <c r="LBM28" s="187"/>
      <c r="LBN28" s="187"/>
      <c r="LBO28" s="187"/>
      <c r="LBP28" s="187"/>
      <c r="LBQ28" s="187"/>
      <c r="LBR28" s="187"/>
      <c r="LBS28" s="187"/>
      <c r="LBT28" s="187"/>
      <c r="LBU28" s="187"/>
      <c r="LBV28" s="187"/>
      <c r="LBW28" s="187"/>
      <c r="LBX28" s="187"/>
      <c r="LBY28" s="187"/>
      <c r="LBZ28" s="187"/>
      <c r="LCA28" s="187"/>
      <c r="LCB28" s="187"/>
      <c r="LCC28" s="187"/>
      <c r="LCD28" s="187"/>
      <c r="LCE28" s="187"/>
      <c r="LCF28" s="187"/>
      <c r="LCG28" s="187"/>
      <c r="LCH28" s="187"/>
      <c r="LCI28" s="187"/>
      <c r="LCJ28" s="187"/>
      <c r="LCK28" s="187"/>
      <c r="LCL28" s="187"/>
      <c r="LCM28" s="187"/>
      <c r="LCN28" s="187"/>
      <c r="LCO28" s="187"/>
      <c r="LCP28" s="187"/>
      <c r="LCQ28" s="187"/>
      <c r="LCR28" s="187"/>
      <c r="LCS28" s="187"/>
      <c r="LCT28" s="187"/>
      <c r="LCU28" s="187"/>
      <c r="LCV28" s="187"/>
      <c r="LCW28" s="187"/>
      <c r="LCX28" s="187"/>
      <c r="LCY28" s="187"/>
      <c r="LCZ28" s="187"/>
      <c r="LDA28" s="187"/>
      <c r="LDB28" s="187"/>
      <c r="LDC28" s="187"/>
      <c r="LDD28" s="187"/>
      <c r="LDE28" s="187"/>
      <c r="LDF28" s="187"/>
      <c r="LDG28" s="187"/>
      <c r="LDH28" s="187"/>
      <c r="LDI28" s="187"/>
      <c r="LDJ28" s="187"/>
      <c r="LDK28" s="187"/>
      <c r="LDL28" s="187"/>
      <c r="LDM28" s="187"/>
      <c r="LDN28" s="187"/>
      <c r="LDO28" s="187"/>
      <c r="LDP28" s="187"/>
      <c r="LDQ28" s="187"/>
      <c r="LDR28" s="187"/>
      <c r="LDS28" s="187"/>
      <c r="LDT28" s="187"/>
      <c r="LDU28" s="187"/>
      <c r="LDV28" s="187"/>
      <c r="LDW28" s="187"/>
      <c r="LDX28" s="187"/>
      <c r="LDY28" s="187"/>
      <c r="LDZ28" s="187"/>
      <c r="LEA28" s="187"/>
      <c r="LEB28" s="187"/>
      <c r="LEC28" s="187"/>
      <c r="LED28" s="187"/>
      <c r="LEE28" s="187"/>
      <c r="LEF28" s="187"/>
      <c r="LEG28" s="187"/>
      <c r="LEH28" s="187"/>
      <c r="LEI28" s="187"/>
      <c r="LEJ28" s="187"/>
      <c r="LEK28" s="187"/>
      <c r="LEL28" s="187"/>
      <c r="LEM28" s="187"/>
      <c r="LEN28" s="187"/>
      <c r="LEO28" s="187"/>
      <c r="LEP28" s="187"/>
      <c r="LEQ28" s="187"/>
      <c r="LER28" s="187"/>
      <c r="LES28" s="187"/>
      <c r="LET28" s="187"/>
      <c r="LEU28" s="187"/>
      <c r="LEV28" s="187"/>
      <c r="LEW28" s="187"/>
      <c r="LEX28" s="187"/>
      <c r="LEY28" s="187"/>
      <c r="LEZ28" s="187"/>
      <c r="LFA28" s="187"/>
      <c r="LFB28" s="187"/>
      <c r="LFC28" s="187"/>
      <c r="LFD28" s="187"/>
      <c r="LFE28" s="187"/>
      <c r="LFF28" s="187"/>
      <c r="LFG28" s="187"/>
      <c r="LFH28" s="187"/>
      <c r="LFI28" s="187"/>
      <c r="LFJ28" s="187"/>
      <c r="LFK28" s="187"/>
      <c r="LFL28" s="187"/>
      <c r="LFM28" s="187"/>
      <c r="LFN28" s="187"/>
      <c r="LFO28" s="187"/>
      <c r="LFP28" s="187"/>
      <c r="LFQ28" s="187"/>
      <c r="LFR28" s="187"/>
      <c r="LFS28" s="187"/>
      <c r="LFT28" s="187"/>
      <c r="LFU28" s="187"/>
      <c r="LFV28" s="187"/>
      <c r="LFW28" s="187"/>
      <c r="LFX28" s="187"/>
      <c r="LFY28" s="187"/>
      <c r="LFZ28" s="187"/>
      <c r="LGA28" s="187"/>
      <c r="LGB28" s="187"/>
      <c r="LGC28" s="187"/>
      <c r="LGD28" s="187"/>
      <c r="LGE28" s="187"/>
      <c r="LGF28" s="187"/>
      <c r="LGG28" s="187"/>
      <c r="LGH28" s="187"/>
      <c r="LGI28" s="187"/>
      <c r="LGJ28" s="187"/>
      <c r="LGK28" s="187"/>
      <c r="LGL28" s="187"/>
      <c r="LGM28" s="187"/>
      <c r="LGN28" s="187"/>
      <c r="LGO28" s="187"/>
      <c r="LGP28" s="187"/>
      <c r="LGQ28" s="187"/>
      <c r="LGR28" s="187"/>
      <c r="LGS28" s="187"/>
      <c r="LGT28" s="187"/>
      <c r="LGU28" s="187"/>
      <c r="LGV28" s="187"/>
      <c r="LGW28" s="187"/>
      <c r="LGX28" s="187"/>
      <c r="LGY28" s="187"/>
      <c r="LGZ28" s="187"/>
      <c r="LHA28" s="187"/>
      <c r="LHB28" s="187"/>
      <c r="LHC28" s="187"/>
      <c r="LHD28" s="187"/>
      <c r="LHE28" s="187"/>
      <c r="LHF28" s="187"/>
      <c r="LHG28" s="187"/>
      <c r="LHH28" s="187"/>
      <c r="LHI28" s="187"/>
      <c r="LHJ28" s="187"/>
      <c r="LHK28" s="187"/>
      <c r="LHL28" s="187"/>
      <c r="LHM28" s="187"/>
      <c r="LHN28" s="187"/>
      <c r="LHO28" s="187"/>
      <c r="LHP28" s="187"/>
      <c r="LHQ28" s="187"/>
      <c r="LHR28" s="187"/>
      <c r="LHS28" s="187"/>
      <c r="LHT28" s="187"/>
      <c r="LHU28" s="187"/>
      <c r="LHV28" s="187"/>
      <c r="LHW28" s="187"/>
      <c r="LHX28" s="187"/>
      <c r="LHY28" s="187"/>
      <c r="LHZ28" s="187"/>
      <c r="LIA28" s="187"/>
      <c r="LIB28" s="187"/>
      <c r="LIC28" s="187"/>
      <c r="LID28" s="187"/>
      <c r="LIE28" s="187"/>
      <c r="LIF28" s="187"/>
      <c r="LIG28" s="187"/>
      <c r="LIH28" s="187"/>
      <c r="LII28" s="187"/>
      <c r="LIJ28" s="187"/>
      <c r="LIK28" s="187"/>
      <c r="LIL28" s="187"/>
      <c r="LIM28" s="187"/>
      <c r="LIN28" s="187"/>
      <c r="LIO28" s="187"/>
      <c r="LIP28" s="187"/>
      <c r="LIQ28" s="187"/>
      <c r="LIR28" s="187"/>
      <c r="LIS28" s="187"/>
      <c r="LIT28" s="187"/>
      <c r="LIU28" s="187"/>
      <c r="LIV28" s="187"/>
      <c r="LIW28" s="187"/>
      <c r="LIX28" s="187"/>
      <c r="LIY28" s="187"/>
      <c r="LIZ28" s="187"/>
      <c r="LJA28" s="187"/>
      <c r="LJB28" s="187"/>
      <c r="LJC28" s="187"/>
      <c r="LJD28" s="187"/>
      <c r="LJE28" s="187"/>
      <c r="LJF28" s="187"/>
      <c r="LJG28" s="187"/>
      <c r="LJH28" s="187"/>
      <c r="LJI28" s="187"/>
      <c r="LJJ28" s="187"/>
      <c r="LJK28" s="187"/>
      <c r="LJL28" s="187"/>
      <c r="LJM28" s="187"/>
      <c r="LJN28" s="187"/>
      <c r="LJO28" s="187"/>
      <c r="LJP28" s="187"/>
      <c r="LJQ28" s="187"/>
      <c r="LJR28" s="187"/>
      <c r="LJS28" s="187"/>
      <c r="LJT28" s="187"/>
      <c r="LJU28" s="187"/>
      <c r="LJV28" s="187"/>
      <c r="LJW28" s="187"/>
      <c r="LJX28" s="187"/>
      <c r="LJY28" s="187"/>
      <c r="LJZ28" s="187"/>
      <c r="LKA28" s="187"/>
      <c r="LKB28" s="187"/>
      <c r="LKC28" s="187"/>
      <c r="LKD28" s="187"/>
      <c r="LKE28" s="187"/>
      <c r="LKF28" s="187"/>
      <c r="LKG28" s="187"/>
      <c r="LKH28" s="187"/>
      <c r="LKI28" s="187"/>
      <c r="LKJ28" s="187"/>
      <c r="LKK28" s="187"/>
      <c r="LKL28" s="187"/>
      <c r="LKM28" s="187"/>
      <c r="LKN28" s="187"/>
      <c r="LKO28" s="187"/>
      <c r="LKP28" s="187"/>
      <c r="LKQ28" s="187"/>
      <c r="LKR28" s="187"/>
      <c r="LKS28" s="187"/>
      <c r="LKT28" s="187"/>
      <c r="LKU28" s="187"/>
      <c r="LKV28" s="187"/>
      <c r="LKW28" s="187"/>
      <c r="LKX28" s="187"/>
      <c r="LKY28" s="187"/>
      <c r="LKZ28" s="187"/>
      <c r="LLA28" s="187"/>
      <c r="LLB28" s="187"/>
      <c r="LLC28" s="187"/>
      <c r="LLD28" s="187"/>
      <c r="LLE28" s="187"/>
      <c r="LLF28" s="187"/>
      <c r="LLG28" s="187"/>
      <c r="LLH28" s="187"/>
      <c r="LLI28" s="187"/>
      <c r="LLJ28" s="187"/>
      <c r="LLK28" s="187"/>
      <c r="LLL28" s="187"/>
      <c r="LLM28" s="187"/>
      <c r="LLN28" s="187"/>
      <c r="LLO28" s="187"/>
      <c r="LLP28" s="187"/>
      <c r="LLQ28" s="187"/>
      <c r="LLR28" s="187"/>
      <c r="LLS28" s="187"/>
      <c r="LLT28" s="187"/>
      <c r="LLU28" s="187"/>
      <c r="LLV28" s="187"/>
      <c r="LLW28" s="187"/>
      <c r="LLX28" s="187"/>
      <c r="LLY28" s="187"/>
      <c r="LLZ28" s="187"/>
      <c r="LMA28" s="187"/>
      <c r="LMB28" s="187"/>
      <c r="LMC28" s="187"/>
      <c r="LMD28" s="187"/>
      <c r="LME28" s="187"/>
      <c r="LMF28" s="187"/>
      <c r="LMG28" s="187"/>
      <c r="LMH28" s="187"/>
      <c r="LMI28" s="187"/>
      <c r="LMJ28" s="187"/>
      <c r="LMK28" s="187"/>
      <c r="LML28" s="187"/>
      <c r="LMM28" s="187"/>
      <c r="LMN28" s="187"/>
      <c r="LMO28" s="187"/>
      <c r="LMP28" s="187"/>
      <c r="LMQ28" s="187"/>
      <c r="LMR28" s="187"/>
      <c r="LMS28" s="187"/>
      <c r="LMT28" s="187"/>
      <c r="LMU28" s="187"/>
      <c r="LMV28" s="187"/>
      <c r="LMW28" s="187"/>
      <c r="LMX28" s="187"/>
      <c r="LMY28" s="187"/>
      <c r="LMZ28" s="187"/>
      <c r="LNA28" s="187"/>
      <c r="LNB28" s="187"/>
      <c r="LNC28" s="187"/>
      <c r="LND28" s="187"/>
      <c r="LNE28" s="187"/>
      <c r="LNF28" s="187"/>
      <c r="LNG28" s="187"/>
      <c r="LNH28" s="187"/>
      <c r="LNI28" s="187"/>
      <c r="LNJ28" s="187"/>
      <c r="LNK28" s="187"/>
      <c r="LNL28" s="187"/>
      <c r="LNM28" s="187"/>
      <c r="LNN28" s="187"/>
      <c r="LNO28" s="187"/>
      <c r="LNP28" s="187"/>
      <c r="LNQ28" s="187"/>
      <c r="LNR28" s="187"/>
      <c r="LNS28" s="187"/>
      <c r="LNT28" s="187"/>
      <c r="LNU28" s="187"/>
      <c r="LNV28" s="187"/>
      <c r="LNW28" s="187"/>
      <c r="LNX28" s="187"/>
      <c r="LNY28" s="187"/>
      <c r="LNZ28" s="187"/>
      <c r="LOA28" s="187"/>
      <c r="LOB28" s="187"/>
      <c r="LOC28" s="187"/>
      <c r="LOD28" s="187"/>
      <c r="LOE28" s="187"/>
      <c r="LOF28" s="187"/>
      <c r="LOG28" s="187"/>
      <c r="LOH28" s="187"/>
      <c r="LOI28" s="187"/>
      <c r="LOJ28" s="187"/>
      <c r="LOK28" s="187"/>
      <c r="LOL28" s="187"/>
      <c r="LOM28" s="187"/>
      <c r="LON28" s="187"/>
      <c r="LOO28" s="187"/>
      <c r="LOP28" s="187"/>
      <c r="LOQ28" s="187"/>
      <c r="LOR28" s="187"/>
      <c r="LOS28" s="187"/>
      <c r="LOT28" s="187"/>
      <c r="LOU28" s="187"/>
      <c r="LOV28" s="187"/>
      <c r="LOW28" s="187"/>
      <c r="LOX28" s="187"/>
      <c r="LOY28" s="187"/>
      <c r="LOZ28" s="187"/>
      <c r="LPA28" s="187"/>
      <c r="LPB28" s="187"/>
      <c r="LPC28" s="187"/>
      <c r="LPD28" s="187"/>
      <c r="LPE28" s="187"/>
      <c r="LPF28" s="187"/>
      <c r="LPG28" s="187"/>
      <c r="LPH28" s="187"/>
      <c r="LPI28" s="187"/>
      <c r="LPJ28" s="187"/>
      <c r="LPK28" s="187"/>
      <c r="LPL28" s="187"/>
      <c r="LPM28" s="187"/>
      <c r="LPN28" s="187"/>
      <c r="LPO28" s="187"/>
      <c r="LPP28" s="187"/>
      <c r="LPQ28" s="187"/>
      <c r="LPR28" s="187"/>
      <c r="LPS28" s="187"/>
      <c r="LPT28" s="187"/>
      <c r="LPU28" s="187"/>
      <c r="LPV28" s="187"/>
      <c r="LPW28" s="187"/>
      <c r="LPX28" s="187"/>
      <c r="LPY28" s="187"/>
      <c r="LPZ28" s="187"/>
      <c r="LQA28" s="187"/>
      <c r="LQB28" s="187"/>
      <c r="LQC28" s="187"/>
      <c r="LQD28" s="187"/>
      <c r="LQE28" s="187"/>
      <c r="LQF28" s="187"/>
      <c r="LQG28" s="187"/>
      <c r="LQH28" s="187"/>
      <c r="LQI28" s="187"/>
      <c r="LQJ28" s="187"/>
      <c r="LQK28" s="187"/>
      <c r="LQL28" s="187"/>
      <c r="LQM28" s="187"/>
      <c r="LQN28" s="187"/>
      <c r="LQO28" s="187"/>
      <c r="LQP28" s="187"/>
      <c r="LQQ28" s="187"/>
      <c r="LQR28" s="187"/>
      <c r="LQS28" s="187"/>
      <c r="LQT28" s="187"/>
      <c r="LQU28" s="187"/>
      <c r="LQV28" s="187"/>
      <c r="LQW28" s="187"/>
      <c r="LQX28" s="187"/>
      <c r="LQY28" s="187"/>
      <c r="LQZ28" s="187"/>
      <c r="LRA28" s="187"/>
      <c r="LRB28" s="187"/>
      <c r="LRC28" s="187"/>
      <c r="LRD28" s="187"/>
      <c r="LRE28" s="187"/>
      <c r="LRF28" s="187"/>
      <c r="LRG28" s="187"/>
      <c r="LRH28" s="187"/>
      <c r="LRI28" s="187"/>
      <c r="LRJ28" s="187"/>
      <c r="LRK28" s="187"/>
      <c r="LRL28" s="187"/>
      <c r="LRM28" s="187"/>
      <c r="LRN28" s="187"/>
      <c r="LRO28" s="187"/>
      <c r="LRP28" s="187"/>
      <c r="LRQ28" s="187"/>
      <c r="LRR28" s="187"/>
      <c r="LRS28" s="187"/>
      <c r="LRT28" s="187"/>
      <c r="LRU28" s="187"/>
      <c r="LRV28" s="187"/>
      <c r="LRW28" s="187"/>
      <c r="LRX28" s="187"/>
      <c r="LRY28" s="187"/>
      <c r="LRZ28" s="187"/>
      <c r="LSA28" s="187"/>
      <c r="LSB28" s="187"/>
      <c r="LSC28" s="187"/>
      <c r="LSD28" s="187"/>
      <c r="LSE28" s="187"/>
      <c r="LSF28" s="187"/>
      <c r="LSG28" s="187"/>
      <c r="LSH28" s="187"/>
      <c r="LSI28" s="187"/>
      <c r="LSJ28" s="187"/>
      <c r="LSK28" s="187"/>
      <c r="LSL28" s="187"/>
      <c r="LSM28" s="187"/>
      <c r="LSN28" s="187"/>
      <c r="LSO28" s="187"/>
      <c r="LSP28" s="187"/>
      <c r="LSQ28" s="187"/>
      <c r="LSR28" s="187"/>
      <c r="LSS28" s="187"/>
      <c r="LST28" s="187"/>
      <c r="LSU28" s="187"/>
      <c r="LSV28" s="187"/>
      <c r="LSW28" s="187"/>
      <c r="LSX28" s="187"/>
      <c r="LSY28" s="187"/>
      <c r="LSZ28" s="187"/>
      <c r="LTA28" s="187"/>
      <c r="LTB28" s="187"/>
      <c r="LTC28" s="187"/>
      <c r="LTD28" s="187"/>
      <c r="LTE28" s="187"/>
      <c r="LTF28" s="187"/>
      <c r="LTG28" s="187"/>
      <c r="LTH28" s="187"/>
      <c r="LTI28" s="187"/>
      <c r="LTJ28" s="187"/>
      <c r="LTK28" s="187"/>
      <c r="LTL28" s="187"/>
      <c r="LTM28" s="187"/>
      <c r="LTN28" s="187"/>
      <c r="LTO28" s="187"/>
      <c r="LTP28" s="187"/>
      <c r="LTQ28" s="187"/>
      <c r="LTR28" s="187"/>
      <c r="LTS28" s="187"/>
      <c r="LTT28" s="187"/>
      <c r="LTU28" s="187"/>
      <c r="LTV28" s="187"/>
      <c r="LTW28" s="187"/>
      <c r="LTX28" s="187"/>
      <c r="LTY28" s="187"/>
      <c r="LTZ28" s="187"/>
      <c r="LUA28" s="187"/>
      <c r="LUB28" s="187"/>
      <c r="LUC28" s="187"/>
      <c r="LUD28" s="187"/>
      <c r="LUE28" s="187"/>
      <c r="LUF28" s="187"/>
      <c r="LUG28" s="187"/>
      <c r="LUH28" s="187"/>
      <c r="LUI28" s="187"/>
      <c r="LUJ28" s="187"/>
      <c r="LUK28" s="187"/>
      <c r="LUL28" s="187"/>
      <c r="LUM28" s="187"/>
      <c r="LUN28" s="187"/>
      <c r="LUO28" s="187"/>
      <c r="LUP28" s="187"/>
      <c r="LUQ28" s="187"/>
      <c r="LUR28" s="187"/>
      <c r="LUS28" s="187"/>
      <c r="LUT28" s="187"/>
      <c r="LUU28" s="187"/>
      <c r="LUV28" s="187"/>
      <c r="LUW28" s="187"/>
      <c r="LUX28" s="187"/>
      <c r="LUY28" s="187"/>
      <c r="LUZ28" s="187"/>
      <c r="LVA28" s="187"/>
      <c r="LVB28" s="187"/>
      <c r="LVC28" s="187"/>
      <c r="LVD28" s="187"/>
      <c r="LVE28" s="187"/>
      <c r="LVF28" s="187"/>
      <c r="LVG28" s="187"/>
      <c r="LVH28" s="187"/>
      <c r="LVI28" s="187"/>
      <c r="LVJ28" s="187"/>
      <c r="LVK28" s="187"/>
      <c r="LVL28" s="187"/>
      <c r="LVM28" s="187"/>
      <c r="LVN28" s="187"/>
      <c r="LVO28" s="187"/>
      <c r="LVP28" s="187"/>
      <c r="LVQ28" s="187"/>
      <c r="LVR28" s="187"/>
      <c r="LVS28" s="187"/>
      <c r="LVT28" s="187"/>
      <c r="LVU28" s="187"/>
      <c r="LVV28" s="187"/>
      <c r="LVW28" s="187"/>
      <c r="LVX28" s="187"/>
      <c r="LVY28" s="187"/>
      <c r="LVZ28" s="187"/>
      <c r="LWA28" s="187"/>
      <c r="LWB28" s="187"/>
      <c r="LWC28" s="187"/>
      <c r="LWD28" s="187"/>
      <c r="LWE28" s="187"/>
      <c r="LWF28" s="187"/>
      <c r="LWG28" s="187"/>
      <c r="LWH28" s="187"/>
      <c r="LWI28" s="187"/>
      <c r="LWJ28" s="187"/>
      <c r="LWK28" s="187"/>
      <c r="LWL28" s="187"/>
      <c r="LWM28" s="187"/>
      <c r="LWN28" s="187"/>
      <c r="LWO28" s="187"/>
      <c r="LWP28" s="187"/>
      <c r="LWQ28" s="187"/>
      <c r="LWR28" s="187"/>
      <c r="LWS28" s="187"/>
      <c r="LWT28" s="187"/>
      <c r="LWU28" s="187"/>
      <c r="LWV28" s="187"/>
      <c r="LWW28" s="187"/>
      <c r="LWX28" s="187"/>
      <c r="LWY28" s="187"/>
      <c r="LWZ28" s="187"/>
      <c r="LXA28" s="187"/>
      <c r="LXB28" s="187"/>
      <c r="LXC28" s="187"/>
      <c r="LXD28" s="187"/>
      <c r="LXE28" s="187"/>
      <c r="LXF28" s="187"/>
      <c r="LXG28" s="187"/>
      <c r="LXH28" s="187"/>
      <c r="LXI28" s="187"/>
      <c r="LXJ28" s="187"/>
      <c r="LXK28" s="187"/>
      <c r="LXL28" s="187"/>
      <c r="LXM28" s="187"/>
      <c r="LXN28" s="187"/>
      <c r="LXO28" s="187"/>
      <c r="LXP28" s="187"/>
      <c r="LXQ28" s="187"/>
      <c r="LXR28" s="187"/>
      <c r="LXS28" s="187"/>
      <c r="LXT28" s="187"/>
      <c r="LXU28" s="187"/>
      <c r="LXV28" s="187"/>
      <c r="LXW28" s="187"/>
      <c r="LXX28" s="187"/>
      <c r="LXY28" s="187"/>
      <c r="LXZ28" s="187"/>
      <c r="LYA28" s="187"/>
      <c r="LYB28" s="187"/>
      <c r="LYC28" s="187"/>
      <c r="LYD28" s="187"/>
      <c r="LYE28" s="187"/>
      <c r="LYF28" s="187"/>
      <c r="LYG28" s="187"/>
      <c r="LYH28" s="187"/>
      <c r="LYI28" s="187"/>
      <c r="LYJ28" s="187"/>
      <c r="LYK28" s="187"/>
      <c r="LYL28" s="187"/>
      <c r="LYM28" s="187"/>
      <c r="LYN28" s="187"/>
      <c r="LYO28" s="187"/>
      <c r="LYP28" s="187"/>
      <c r="LYQ28" s="187"/>
      <c r="LYR28" s="187"/>
      <c r="LYS28" s="187"/>
      <c r="LYT28" s="187"/>
      <c r="LYU28" s="187"/>
      <c r="LYV28" s="187"/>
      <c r="LYW28" s="187"/>
      <c r="LYX28" s="187"/>
      <c r="LYY28" s="187"/>
      <c r="LYZ28" s="187"/>
      <c r="LZA28" s="187"/>
      <c r="LZB28" s="187"/>
      <c r="LZC28" s="187"/>
      <c r="LZD28" s="187"/>
      <c r="LZE28" s="187"/>
      <c r="LZF28" s="187"/>
      <c r="LZG28" s="187"/>
      <c r="LZH28" s="187"/>
      <c r="LZI28" s="187"/>
      <c r="LZJ28" s="187"/>
      <c r="LZK28" s="187"/>
      <c r="LZL28" s="187"/>
      <c r="LZM28" s="187"/>
      <c r="LZN28" s="187"/>
      <c r="LZO28" s="187"/>
      <c r="LZP28" s="187"/>
      <c r="LZQ28" s="187"/>
      <c r="LZR28" s="187"/>
      <c r="LZS28" s="187"/>
      <c r="LZT28" s="187"/>
      <c r="LZU28" s="187"/>
      <c r="LZV28" s="187"/>
      <c r="LZW28" s="187"/>
      <c r="LZX28" s="187"/>
      <c r="LZY28" s="187"/>
      <c r="LZZ28" s="187"/>
      <c r="MAA28" s="187"/>
      <c r="MAB28" s="187"/>
      <c r="MAC28" s="187"/>
      <c r="MAD28" s="187"/>
      <c r="MAE28" s="187"/>
      <c r="MAF28" s="187"/>
      <c r="MAG28" s="187"/>
      <c r="MAH28" s="187"/>
      <c r="MAI28" s="187"/>
      <c r="MAJ28" s="187"/>
      <c r="MAK28" s="187"/>
      <c r="MAL28" s="187"/>
      <c r="MAM28" s="187"/>
      <c r="MAN28" s="187"/>
      <c r="MAO28" s="187"/>
      <c r="MAP28" s="187"/>
      <c r="MAQ28" s="187"/>
      <c r="MAR28" s="187"/>
      <c r="MAS28" s="187"/>
      <c r="MAT28" s="187"/>
      <c r="MAU28" s="187"/>
      <c r="MAV28" s="187"/>
      <c r="MAW28" s="187"/>
      <c r="MAX28" s="187"/>
      <c r="MAY28" s="187"/>
      <c r="MAZ28" s="187"/>
      <c r="MBA28" s="187"/>
      <c r="MBB28" s="187"/>
      <c r="MBC28" s="187"/>
      <c r="MBD28" s="187"/>
      <c r="MBE28" s="187"/>
      <c r="MBF28" s="187"/>
      <c r="MBG28" s="187"/>
      <c r="MBH28" s="187"/>
      <c r="MBI28" s="187"/>
      <c r="MBJ28" s="187"/>
      <c r="MBK28" s="187"/>
      <c r="MBL28" s="187"/>
      <c r="MBM28" s="187"/>
      <c r="MBN28" s="187"/>
      <c r="MBO28" s="187"/>
      <c r="MBP28" s="187"/>
      <c r="MBQ28" s="187"/>
      <c r="MBR28" s="187"/>
      <c r="MBS28" s="187"/>
      <c r="MBT28" s="187"/>
      <c r="MBU28" s="187"/>
      <c r="MBV28" s="187"/>
      <c r="MBW28" s="187"/>
      <c r="MBX28" s="187"/>
      <c r="MBY28" s="187"/>
      <c r="MBZ28" s="187"/>
      <c r="MCA28" s="187"/>
      <c r="MCB28" s="187"/>
      <c r="MCC28" s="187"/>
      <c r="MCD28" s="187"/>
      <c r="MCE28" s="187"/>
      <c r="MCF28" s="187"/>
      <c r="MCG28" s="187"/>
      <c r="MCH28" s="187"/>
      <c r="MCI28" s="187"/>
      <c r="MCJ28" s="187"/>
      <c r="MCK28" s="187"/>
      <c r="MCL28" s="187"/>
      <c r="MCM28" s="187"/>
      <c r="MCN28" s="187"/>
      <c r="MCO28" s="187"/>
      <c r="MCP28" s="187"/>
      <c r="MCQ28" s="187"/>
      <c r="MCR28" s="187"/>
      <c r="MCS28" s="187"/>
      <c r="MCT28" s="187"/>
      <c r="MCU28" s="187"/>
      <c r="MCV28" s="187"/>
      <c r="MCW28" s="187"/>
      <c r="MCX28" s="187"/>
      <c r="MCY28" s="187"/>
      <c r="MCZ28" s="187"/>
      <c r="MDA28" s="187"/>
      <c r="MDB28" s="187"/>
      <c r="MDC28" s="187"/>
      <c r="MDD28" s="187"/>
      <c r="MDE28" s="187"/>
      <c r="MDF28" s="187"/>
      <c r="MDG28" s="187"/>
      <c r="MDH28" s="187"/>
      <c r="MDI28" s="187"/>
      <c r="MDJ28" s="187"/>
      <c r="MDK28" s="187"/>
      <c r="MDL28" s="187"/>
      <c r="MDM28" s="187"/>
      <c r="MDN28" s="187"/>
      <c r="MDO28" s="187"/>
      <c r="MDP28" s="187"/>
      <c r="MDQ28" s="187"/>
      <c r="MDR28" s="187"/>
      <c r="MDS28" s="187"/>
      <c r="MDT28" s="187"/>
      <c r="MDU28" s="187"/>
      <c r="MDV28" s="187"/>
      <c r="MDW28" s="187"/>
      <c r="MDX28" s="187"/>
      <c r="MDY28" s="187"/>
      <c r="MDZ28" s="187"/>
      <c r="MEA28" s="187"/>
      <c r="MEB28" s="187"/>
      <c r="MEC28" s="187"/>
      <c r="MED28" s="187"/>
      <c r="MEE28" s="187"/>
      <c r="MEF28" s="187"/>
      <c r="MEG28" s="187"/>
      <c r="MEH28" s="187"/>
      <c r="MEI28" s="187"/>
      <c r="MEJ28" s="187"/>
      <c r="MEK28" s="187"/>
      <c r="MEL28" s="187"/>
      <c r="MEM28" s="187"/>
      <c r="MEN28" s="187"/>
      <c r="MEO28" s="187"/>
      <c r="MEP28" s="187"/>
      <c r="MEQ28" s="187"/>
      <c r="MER28" s="187"/>
      <c r="MES28" s="187"/>
      <c r="MET28" s="187"/>
      <c r="MEU28" s="187"/>
      <c r="MEV28" s="187"/>
      <c r="MEW28" s="187"/>
      <c r="MEX28" s="187"/>
      <c r="MEY28" s="187"/>
      <c r="MEZ28" s="187"/>
      <c r="MFA28" s="187"/>
      <c r="MFB28" s="187"/>
      <c r="MFC28" s="187"/>
      <c r="MFD28" s="187"/>
      <c r="MFE28" s="187"/>
      <c r="MFF28" s="187"/>
      <c r="MFG28" s="187"/>
      <c r="MFH28" s="187"/>
      <c r="MFI28" s="187"/>
      <c r="MFJ28" s="187"/>
      <c r="MFK28" s="187"/>
      <c r="MFL28" s="187"/>
      <c r="MFM28" s="187"/>
      <c r="MFN28" s="187"/>
      <c r="MFO28" s="187"/>
      <c r="MFP28" s="187"/>
      <c r="MFQ28" s="187"/>
      <c r="MFR28" s="187"/>
      <c r="MFS28" s="187"/>
      <c r="MFT28" s="187"/>
      <c r="MFU28" s="187"/>
      <c r="MFV28" s="187"/>
      <c r="MFW28" s="187"/>
      <c r="MFX28" s="187"/>
      <c r="MFY28" s="187"/>
      <c r="MFZ28" s="187"/>
      <c r="MGA28" s="187"/>
      <c r="MGB28" s="187"/>
      <c r="MGC28" s="187"/>
      <c r="MGD28" s="187"/>
      <c r="MGE28" s="187"/>
      <c r="MGF28" s="187"/>
      <c r="MGG28" s="187"/>
      <c r="MGH28" s="187"/>
      <c r="MGI28" s="187"/>
      <c r="MGJ28" s="187"/>
      <c r="MGK28" s="187"/>
      <c r="MGL28" s="187"/>
      <c r="MGM28" s="187"/>
      <c r="MGN28" s="187"/>
      <c r="MGO28" s="187"/>
      <c r="MGP28" s="187"/>
      <c r="MGQ28" s="187"/>
      <c r="MGR28" s="187"/>
      <c r="MGS28" s="187"/>
      <c r="MGT28" s="187"/>
      <c r="MGU28" s="187"/>
      <c r="MGV28" s="187"/>
      <c r="MGW28" s="187"/>
      <c r="MGX28" s="187"/>
      <c r="MGY28" s="187"/>
      <c r="MGZ28" s="187"/>
      <c r="MHA28" s="187"/>
      <c r="MHB28" s="187"/>
      <c r="MHC28" s="187"/>
      <c r="MHD28" s="187"/>
      <c r="MHE28" s="187"/>
      <c r="MHF28" s="187"/>
      <c r="MHG28" s="187"/>
      <c r="MHH28" s="187"/>
      <c r="MHI28" s="187"/>
      <c r="MHJ28" s="187"/>
      <c r="MHK28" s="187"/>
      <c r="MHL28" s="187"/>
      <c r="MHM28" s="187"/>
      <c r="MHN28" s="187"/>
      <c r="MHO28" s="187"/>
      <c r="MHP28" s="187"/>
      <c r="MHQ28" s="187"/>
      <c r="MHR28" s="187"/>
      <c r="MHS28" s="187"/>
      <c r="MHT28" s="187"/>
      <c r="MHU28" s="187"/>
      <c r="MHV28" s="187"/>
      <c r="MHW28" s="187"/>
      <c r="MHX28" s="187"/>
      <c r="MHY28" s="187"/>
      <c r="MHZ28" s="187"/>
      <c r="MIA28" s="187"/>
      <c r="MIB28" s="187"/>
      <c r="MIC28" s="187"/>
      <c r="MID28" s="187"/>
      <c r="MIE28" s="187"/>
      <c r="MIF28" s="187"/>
      <c r="MIG28" s="187"/>
      <c r="MIH28" s="187"/>
      <c r="MII28" s="187"/>
      <c r="MIJ28" s="187"/>
      <c r="MIK28" s="187"/>
      <c r="MIL28" s="187"/>
      <c r="MIM28" s="187"/>
      <c r="MIN28" s="187"/>
      <c r="MIO28" s="187"/>
      <c r="MIP28" s="187"/>
      <c r="MIQ28" s="187"/>
      <c r="MIR28" s="187"/>
      <c r="MIS28" s="187"/>
      <c r="MIT28" s="187"/>
      <c r="MIU28" s="187"/>
      <c r="MIV28" s="187"/>
      <c r="MIW28" s="187"/>
      <c r="MIX28" s="187"/>
      <c r="MIY28" s="187"/>
      <c r="MIZ28" s="187"/>
      <c r="MJA28" s="187"/>
      <c r="MJB28" s="187"/>
      <c r="MJC28" s="187"/>
      <c r="MJD28" s="187"/>
      <c r="MJE28" s="187"/>
      <c r="MJF28" s="187"/>
      <c r="MJG28" s="187"/>
      <c r="MJH28" s="187"/>
      <c r="MJI28" s="187"/>
      <c r="MJJ28" s="187"/>
      <c r="MJK28" s="187"/>
      <c r="MJL28" s="187"/>
      <c r="MJM28" s="187"/>
      <c r="MJN28" s="187"/>
      <c r="MJO28" s="187"/>
      <c r="MJP28" s="187"/>
      <c r="MJQ28" s="187"/>
      <c r="MJR28" s="187"/>
      <c r="MJS28" s="187"/>
      <c r="MJT28" s="187"/>
      <c r="MJU28" s="187"/>
      <c r="MJV28" s="187"/>
      <c r="MJW28" s="187"/>
      <c r="MJX28" s="187"/>
      <c r="MJY28" s="187"/>
      <c r="MJZ28" s="187"/>
      <c r="MKA28" s="187"/>
      <c r="MKB28" s="187"/>
      <c r="MKC28" s="187"/>
      <c r="MKD28" s="187"/>
      <c r="MKE28" s="187"/>
      <c r="MKF28" s="187"/>
      <c r="MKG28" s="187"/>
      <c r="MKH28" s="187"/>
      <c r="MKI28" s="187"/>
      <c r="MKJ28" s="187"/>
      <c r="MKK28" s="187"/>
      <c r="MKL28" s="187"/>
      <c r="MKM28" s="187"/>
      <c r="MKN28" s="187"/>
      <c r="MKO28" s="187"/>
      <c r="MKP28" s="187"/>
      <c r="MKQ28" s="187"/>
      <c r="MKR28" s="187"/>
      <c r="MKS28" s="187"/>
      <c r="MKT28" s="187"/>
      <c r="MKU28" s="187"/>
      <c r="MKV28" s="187"/>
      <c r="MKW28" s="187"/>
      <c r="MKX28" s="187"/>
      <c r="MKY28" s="187"/>
      <c r="MKZ28" s="187"/>
      <c r="MLA28" s="187"/>
      <c r="MLB28" s="187"/>
      <c r="MLC28" s="187"/>
      <c r="MLD28" s="187"/>
      <c r="MLE28" s="187"/>
      <c r="MLF28" s="187"/>
      <c r="MLG28" s="187"/>
      <c r="MLH28" s="187"/>
      <c r="MLI28" s="187"/>
      <c r="MLJ28" s="187"/>
      <c r="MLK28" s="187"/>
      <c r="MLL28" s="187"/>
      <c r="MLM28" s="187"/>
      <c r="MLN28" s="187"/>
      <c r="MLO28" s="187"/>
      <c r="MLP28" s="187"/>
      <c r="MLQ28" s="187"/>
      <c r="MLR28" s="187"/>
      <c r="MLS28" s="187"/>
      <c r="MLT28" s="187"/>
      <c r="MLU28" s="187"/>
      <c r="MLV28" s="187"/>
      <c r="MLW28" s="187"/>
      <c r="MLX28" s="187"/>
      <c r="MLY28" s="187"/>
      <c r="MLZ28" s="187"/>
      <c r="MMA28" s="187"/>
      <c r="MMB28" s="187"/>
      <c r="MMC28" s="187"/>
      <c r="MMD28" s="187"/>
      <c r="MME28" s="187"/>
      <c r="MMF28" s="187"/>
      <c r="MMG28" s="187"/>
      <c r="MMH28" s="187"/>
      <c r="MMI28" s="187"/>
      <c r="MMJ28" s="187"/>
      <c r="MMK28" s="187"/>
      <c r="MML28" s="187"/>
      <c r="MMM28" s="187"/>
      <c r="MMN28" s="187"/>
      <c r="MMO28" s="187"/>
      <c r="MMP28" s="187"/>
      <c r="MMQ28" s="187"/>
      <c r="MMR28" s="187"/>
      <c r="MMS28" s="187"/>
      <c r="MMT28" s="187"/>
      <c r="MMU28" s="187"/>
      <c r="MMV28" s="187"/>
      <c r="MMW28" s="187"/>
      <c r="MMX28" s="187"/>
      <c r="MMY28" s="187"/>
      <c r="MMZ28" s="187"/>
      <c r="MNA28" s="187"/>
      <c r="MNB28" s="187"/>
      <c r="MNC28" s="187"/>
      <c r="MND28" s="187"/>
      <c r="MNE28" s="187"/>
      <c r="MNF28" s="187"/>
      <c r="MNG28" s="187"/>
      <c r="MNH28" s="187"/>
      <c r="MNI28" s="187"/>
      <c r="MNJ28" s="187"/>
      <c r="MNK28" s="187"/>
      <c r="MNL28" s="187"/>
      <c r="MNM28" s="187"/>
      <c r="MNN28" s="187"/>
      <c r="MNO28" s="187"/>
      <c r="MNP28" s="187"/>
      <c r="MNQ28" s="187"/>
      <c r="MNR28" s="187"/>
      <c r="MNS28" s="187"/>
      <c r="MNT28" s="187"/>
      <c r="MNU28" s="187"/>
      <c r="MNV28" s="187"/>
      <c r="MNW28" s="187"/>
      <c r="MNX28" s="187"/>
      <c r="MNY28" s="187"/>
      <c r="MNZ28" s="187"/>
      <c r="MOA28" s="187"/>
      <c r="MOB28" s="187"/>
      <c r="MOC28" s="187"/>
      <c r="MOD28" s="187"/>
      <c r="MOE28" s="187"/>
      <c r="MOF28" s="187"/>
      <c r="MOG28" s="187"/>
      <c r="MOH28" s="187"/>
      <c r="MOI28" s="187"/>
      <c r="MOJ28" s="187"/>
      <c r="MOK28" s="187"/>
      <c r="MOL28" s="187"/>
      <c r="MOM28" s="187"/>
      <c r="MON28" s="187"/>
      <c r="MOO28" s="187"/>
      <c r="MOP28" s="187"/>
      <c r="MOQ28" s="187"/>
      <c r="MOR28" s="187"/>
      <c r="MOS28" s="187"/>
      <c r="MOT28" s="187"/>
      <c r="MOU28" s="187"/>
      <c r="MOV28" s="187"/>
      <c r="MOW28" s="187"/>
      <c r="MOX28" s="187"/>
      <c r="MOY28" s="187"/>
      <c r="MOZ28" s="187"/>
      <c r="MPA28" s="187"/>
      <c r="MPB28" s="187"/>
      <c r="MPC28" s="187"/>
      <c r="MPD28" s="187"/>
      <c r="MPE28" s="187"/>
      <c r="MPF28" s="187"/>
      <c r="MPG28" s="187"/>
      <c r="MPH28" s="187"/>
      <c r="MPI28" s="187"/>
      <c r="MPJ28" s="187"/>
      <c r="MPK28" s="187"/>
      <c r="MPL28" s="187"/>
      <c r="MPM28" s="187"/>
      <c r="MPN28" s="187"/>
      <c r="MPO28" s="187"/>
      <c r="MPP28" s="187"/>
      <c r="MPQ28" s="187"/>
      <c r="MPR28" s="187"/>
      <c r="MPS28" s="187"/>
      <c r="MPT28" s="187"/>
      <c r="MPU28" s="187"/>
      <c r="MPV28" s="187"/>
      <c r="MPW28" s="187"/>
      <c r="MPX28" s="187"/>
      <c r="MPY28" s="187"/>
      <c r="MPZ28" s="187"/>
      <c r="MQA28" s="187"/>
      <c r="MQB28" s="187"/>
      <c r="MQC28" s="187"/>
      <c r="MQD28" s="187"/>
      <c r="MQE28" s="187"/>
      <c r="MQF28" s="187"/>
      <c r="MQG28" s="187"/>
      <c r="MQH28" s="187"/>
      <c r="MQI28" s="187"/>
      <c r="MQJ28" s="187"/>
      <c r="MQK28" s="187"/>
      <c r="MQL28" s="187"/>
      <c r="MQM28" s="187"/>
      <c r="MQN28" s="187"/>
      <c r="MQO28" s="187"/>
      <c r="MQP28" s="187"/>
      <c r="MQQ28" s="187"/>
      <c r="MQR28" s="187"/>
      <c r="MQS28" s="187"/>
      <c r="MQT28" s="187"/>
      <c r="MQU28" s="187"/>
      <c r="MQV28" s="187"/>
      <c r="MQW28" s="187"/>
      <c r="MQX28" s="187"/>
      <c r="MQY28" s="187"/>
      <c r="MQZ28" s="187"/>
      <c r="MRA28" s="187"/>
      <c r="MRB28" s="187"/>
      <c r="MRC28" s="187"/>
      <c r="MRD28" s="187"/>
      <c r="MRE28" s="187"/>
      <c r="MRF28" s="187"/>
      <c r="MRG28" s="187"/>
      <c r="MRH28" s="187"/>
      <c r="MRI28" s="187"/>
      <c r="MRJ28" s="187"/>
      <c r="MRK28" s="187"/>
      <c r="MRL28" s="187"/>
      <c r="MRM28" s="187"/>
      <c r="MRN28" s="187"/>
      <c r="MRO28" s="187"/>
      <c r="MRP28" s="187"/>
      <c r="MRQ28" s="187"/>
      <c r="MRR28" s="187"/>
      <c r="MRS28" s="187"/>
      <c r="MRT28" s="187"/>
      <c r="MRU28" s="187"/>
      <c r="MRV28" s="187"/>
      <c r="MRW28" s="187"/>
      <c r="MRX28" s="187"/>
      <c r="MRY28" s="187"/>
      <c r="MRZ28" s="187"/>
      <c r="MSA28" s="187"/>
      <c r="MSB28" s="187"/>
      <c r="MSC28" s="187"/>
      <c r="MSD28" s="187"/>
      <c r="MSE28" s="187"/>
      <c r="MSF28" s="187"/>
      <c r="MSG28" s="187"/>
      <c r="MSH28" s="187"/>
      <c r="MSI28" s="187"/>
      <c r="MSJ28" s="187"/>
      <c r="MSK28" s="187"/>
      <c r="MSL28" s="187"/>
      <c r="MSM28" s="187"/>
      <c r="MSN28" s="187"/>
      <c r="MSO28" s="187"/>
      <c r="MSP28" s="187"/>
      <c r="MSQ28" s="187"/>
      <c r="MSR28" s="187"/>
      <c r="MSS28" s="187"/>
      <c r="MST28" s="187"/>
      <c r="MSU28" s="187"/>
      <c r="MSV28" s="187"/>
      <c r="MSW28" s="187"/>
      <c r="MSX28" s="187"/>
      <c r="MSY28" s="187"/>
      <c r="MSZ28" s="187"/>
      <c r="MTA28" s="187"/>
      <c r="MTB28" s="187"/>
      <c r="MTC28" s="187"/>
      <c r="MTD28" s="187"/>
      <c r="MTE28" s="187"/>
      <c r="MTF28" s="187"/>
      <c r="MTG28" s="187"/>
      <c r="MTH28" s="187"/>
      <c r="MTI28" s="187"/>
      <c r="MTJ28" s="187"/>
      <c r="MTK28" s="187"/>
      <c r="MTL28" s="187"/>
      <c r="MTM28" s="187"/>
      <c r="MTN28" s="187"/>
      <c r="MTO28" s="187"/>
      <c r="MTP28" s="187"/>
      <c r="MTQ28" s="187"/>
      <c r="MTR28" s="187"/>
      <c r="MTS28" s="187"/>
      <c r="MTT28" s="187"/>
      <c r="MTU28" s="187"/>
      <c r="MTV28" s="187"/>
      <c r="MTW28" s="187"/>
      <c r="MTX28" s="187"/>
      <c r="MTY28" s="187"/>
      <c r="MTZ28" s="187"/>
      <c r="MUA28" s="187"/>
      <c r="MUB28" s="187"/>
      <c r="MUC28" s="187"/>
      <c r="MUD28" s="187"/>
      <c r="MUE28" s="187"/>
      <c r="MUF28" s="187"/>
      <c r="MUG28" s="187"/>
      <c r="MUH28" s="187"/>
      <c r="MUI28" s="187"/>
      <c r="MUJ28" s="187"/>
      <c r="MUK28" s="187"/>
      <c r="MUL28" s="187"/>
      <c r="MUM28" s="187"/>
      <c r="MUN28" s="187"/>
      <c r="MUO28" s="187"/>
      <c r="MUP28" s="187"/>
      <c r="MUQ28" s="187"/>
      <c r="MUR28" s="187"/>
      <c r="MUS28" s="187"/>
      <c r="MUT28" s="187"/>
      <c r="MUU28" s="187"/>
      <c r="MUV28" s="187"/>
      <c r="MUW28" s="187"/>
      <c r="MUX28" s="187"/>
      <c r="MUY28" s="187"/>
      <c r="MUZ28" s="187"/>
      <c r="MVA28" s="187"/>
      <c r="MVB28" s="187"/>
      <c r="MVC28" s="187"/>
      <c r="MVD28" s="187"/>
      <c r="MVE28" s="187"/>
      <c r="MVF28" s="187"/>
      <c r="MVG28" s="187"/>
      <c r="MVH28" s="187"/>
      <c r="MVI28" s="187"/>
      <c r="MVJ28" s="187"/>
      <c r="MVK28" s="187"/>
      <c r="MVL28" s="187"/>
      <c r="MVM28" s="187"/>
      <c r="MVN28" s="187"/>
      <c r="MVO28" s="187"/>
      <c r="MVP28" s="187"/>
      <c r="MVQ28" s="187"/>
      <c r="MVR28" s="187"/>
      <c r="MVS28" s="187"/>
      <c r="MVT28" s="187"/>
      <c r="MVU28" s="187"/>
      <c r="MVV28" s="187"/>
      <c r="MVW28" s="187"/>
      <c r="MVX28" s="187"/>
      <c r="MVY28" s="187"/>
      <c r="MVZ28" s="187"/>
      <c r="MWA28" s="187"/>
      <c r="MWB28" s="187"/>
      <c r="MWC28" s="187"/>
      <c r="MWD28" s="187"/>
      <c r="MWE28" s="187"/>
      <c r="MWF28" s="187"/>
      <c r="MWG28" s="187"/>
      <c r="MWH28" s="187"/>
      <c r="MWI28" s="187"/>
      <c r="MWJ28" s="187"/>
      <c r="MWK28" s="187"/>
      <c r="MWL28" s="187"/>
      <c r="MWM28" s="187"/>
      <c r="MWN28" s="187"/>
      <c r="MWO28" s="187"/>
      <c r="MWP28" s="187"/>
      <c r="MWQ28" s="187"/>
      <c r="MWR28" s="187"/>
      <c r="MWS28" s="187"/>
      <c r="MWT28" s="187"/>
      <c r="MWU28" s="187"/>
      <c r="MWV28" s="187"/>
      <c r="MWW28" s="187"/>
      <c r="MWX28" s="187"/>
      <c r="MWY28" s="187"/>
      <c r="MWZ28" s="187"/>
      <c r="MXA28" s="187"/>
      <c r="MXB28" s="187"/>
      <c r="MXC28" s="187"/>
      <c r="MXD28" s="187"/>
      <c r="MXE28" s="187"/>
      <c r="MXF28" s="187"/>
      <c r="MXG28" s="187"/>
      <c r="MXH28" s="187"/>
      <c r="MXI28" s="187"/>
      <c r="MXJ28" s="187"/>
      <c r="MXK28" s="187"/>
      <c r="MXL28" s="187"/>
      <c r="MXM28" s="187"/>
      <c r="MXN28" s="187"/>
      <c r="MXO28" s="187"/>
      <c r="MXP28" s="187"/>
      <c r="MXQ28" s="187"/>
      <c r="MXR28" s="187"/>
      <c r="MXS28" s="187"/>
      <c r="MXT28" s="187"/>
      <c r="MXU28" s="187"/>
      <c r="MXV28" s="187"/>
      <c r="MXW28" s="187"/>
      <c r="MXX28" s="187"/>
      <c r="MXY28" s="187"/>
      <c r="MXZ28" s="187"/>
      <c r="MYA28" s="187"/>
      <c r="MYB28" s="187"/>
      <c r="MYC28" s="187"/>
      <c r="MYD28" s="187"/>
      <c r="MYE28" s="187"/>
      <c r="MYF28" s="187"/>
      <c r="MYG28" s="187"/>
      <c r="MYH28" s="187"/>
      <c r="MYI28" s="187"/>
      <c r="MYJ28" s="187"/>
      <c r="MYK28" s="187"/>
      <c r="MYL28" s="187"/>
      <c r="MYM28" s="187"/>
      <c r="MYN28" s="187"/>
      <c r="MYO28" s="187"/>
      <c r="MYP28" s="187"/>
      <c r="MYQ28" s="187"/>
      <c r="MYR28" s="187"/>
      <c r="MYS28" s="187"/>
      <c r="MYT28" s="187"/>
      <c r="MYU28" s="187"/>
      <c r="MYV28" s="187"/>
      <c r="MYW28" s="187"/>
      <c r="MYX28" s="187"/>
      <c r="MYY28" s="187"/>
      <c r="MYZ28" s="187"/>
      <c r="MZA28" s="187"/>
      <c r="MZB28" s="187"/>
      <c r="MZC28" s="187"/>
      <c r="MZD28" s="187"/>
      <c r="MZE28" s="187"/>
      <c r="MZF28" s="187"/>
      <c r="MZG28" s="187"/>
      <c r="MZH28" s="187"/>
      <c r="MZI28" s="187"/>
      <c r="MZJ28" s="187"/>
      <c r="MZK28" s="187"/>
      <c r="MZL28" s="187"/>
      <c r="MZM28" s="187"/>
      <c r="MZN28" s="187"/>
      <c r="MZO28" s="187"/>
      <c r="MZP28" s="187"/>
      <c r="MZQ28" s="187"/>
      <c r="MZR28" s="187"/>
      <c r="MZS28" s="187"/>
      <c r="MZT28" s="187"/>
      <c r="MZU28" s="187"/>
      <c r="MZV28" s="187"/>
      <c r="MZW28" s="187"/>
      <c r="MZX28" s="187"/>
      <c r="MZY28" s="187"/>
      <c r="MZZ28" s="187"/>
      <c r="NAA28" s="187"/>
      <c r="NAB28" s="187"/>
      <c r="NAC28" s="187"/>
      <c r="NAD28" s="187"/>
      <c r="NAE28" s="187"/>
      <c r="NAF28" s="187"/>
      <c r="NAG28" s="187"/>
      <c r="NAH28" s="187"/>
      <c r="NAI28" s="187"/>
      <c r="NAJ28" s="187"/>
      <c r="NAK28" s="187"/>
      <c r="NAL28" s="187"/>
      <c r="NAM28" s="187"/>
      <c r="NAN28" s="187"/>
      <c r="NAO28" s="187"/>
      <c r="NAP28" s="187"/>
      <c r="NAQ28" s="187"/>
      <c r="NAR28" s="187"/>
      <c r="NAS28" s="187"/>
      <c r="NAT28" s="187"/>
      <c r="NAU28" s="187"/>
      <c r="NAV28" s="187"/>
      <c r="NAW28" s="187"/>
      <c r="NAX28" s="187"/>
      <c r="NAY28" s="187"/>
      <c r="NAZ28" s="187"/>
      <c r="NBA28" s="187"/>
      <c r="NBB28" s="187"/>
      <c r="NBC28" s="187"/>
      <c r="NBD28" s="187"/>
      <c r="NBE28" s="187"/>
      <c r="NBF28" s="187"/>
      <c r="NBG28" s="187"/>
      <c r="NBH28" s="187"/>
      <c r="NBI28" s="187"/>
      <c r="NBJ28" s="187"/>
      <c r="NBK28" s="187"/>
      <c r="NBL28" s="187"/>
      <c r="NBM28" s="187"/>
      <c r="NBN28" s="187"/>
      <c r="NBO28" s="187"/>
      <c r="NBP28" s="187"/>
      <c r="NBQ28" s="187"/>
      <c r="NBR28" s="187"/>
      <c r="NBS28" s="187"/>
      <c r="NBT28" s="187"/>
      <c r="NBU28" s="187"/>
      <c r="NBV28" s="187"/>
      <c r="NBW28" s="187"/>
      <c r="NBX28" s="187"/>
      <c r="NBY28" s="187"/>
      <c r="NBZ28" s="187"/>
      <c r="NCA28" s="187"/>
      <c r="NCB28" s="187"/>
      <c r="NCC28" s="187"/>
      <c r="NCD28" s="187"/>
      <c r="NCE28" s="187"/>
      <c r="NCF28" s="187"/>
      <c r="NCG28" s="187"/>
      <c r="NCH28" s="187"/>
      <c r="NCI28" s="187"/>
      <c r="NCJ28" s="187"/>
      <c r="NCK28" s="187"/>
      <c r="NCL28" s="187"/>
      <c r="NCM28" s="187"/>
      <c r="NCN28" s="187"/>
      <c r="NCO28" s="187"/>
      <c r="NCP28" s="187"/>
      <c r="NCQ28" s="187"/>
      <c r="NCR28" s="187"/>
      <c r="NCS28" s="187"/>
      <c r="NCT28" s="187"/>
      <c r="NCU28" s="187"/>
      <c r="NCV28" s="187"/>
      <c r="NCW28" s="187"/>
      <c r="NCX28" s="187"/>
      <c r="NCY28" s="187"/>
      <c r="NCZ28" s="187"/>
      <c r="NDA28" s="187"/>
      <c r="NDB28" s="187"/>
      <c r="NDC28" s="187"/>
      <c r="NDD28" s="187"/>
      <c r="NDE28" s="187"/>
      <c r="NDF28" s="187"/>
      <c r="NDG28" s="187"/>
      <c r="NDH28" s="187"/>
      <c r="NDI28" s="187"/>
      <c r="NDJ28" s="187"/>
      <c r="NDK28" s="187"/>
      <c r="NDL28" s="187"/>
      <c r="NDM28" s="187"/>
      <c r="NDN28" s="187"/>
      <c r="NDO28" s="187"/>
      <c r="NDP28" s="187"/>
      <c r="NDQ28" s="187"/>
      <c r="NDR28" s="187"/>
      <c r="NDS28" s="187"/>
      <c r="NDT28" s="187"/>
      <c r="NDU28" s="187"/>
      <c r="NDV28" s="187"/>
      <c r="NDW28" s="187"/>
      <c r="NDX28" s="187"/>
      <c r="NDY28" s="187"/>
      <c r="NDZ28" s="187"/>
      <c r="NEA28" s="187"/>
      <c r="NEB28" s="187"/>
      <c r="NEC28" s="187"/>
      <c r="NED28" s="187"/>
      <c r="NEE28" s="187"/>
      <c r="NEF28" s="187"/>
      <c r="NEG28" s="187"/>
      <c r="NEH28" s="187"/>
      <c r="NEI28" s="187"/>
      <c r="NEJ28" s="187"/>
      <c r="NEK28" s="187"/>
      <c r="NEL28" s="187"/>
      <c r="NEM28" s="187"/>
      <c r="NEN28" s="187"/>
      <c r="NEO28" s="187"/>
      <c r="NEP28" s="187"/>
      <c r="NEQ28" s="187"/>
      <c r="NER28" s="187"/>
      <c r="NES28" s="187"/>
      <c r="NET28" s="187"/>
      <c r="NEU28" s="187"/>
      <c r="NEV28" s="187"/>
      <c r="NEW28" s="187"/>
      <c r="NEX28" s="187"/>
      <c r="NEY28" s="187"/>
      <c r="NEZ28" s="187"/>
      <c r="NFA28" s="187"/>
      <c r="NFB28" s="187"/>
      <c r="NFC28" s="187"/>
      <c r="NFD28" s="187"/>
      <c r="NFE28" s="187"/>
      <c r="NFF28" s="187"/>
      <c r="NFG28" s="187"/>
      <c r="NFH28" s="187"/>
      <c r="NFI28" s="187"/>
      <c r="NFJ28" s="187"/>
      <c r="NFK28" s="187"/>
      <c r="NFL28" s="187"/>
      <c r="NFM28" s="187"/>
      <c r="NFN28" s="187"/>
      <c r="NFO28" s="187"/>
      <c r="NFP28" s="187"/>
      <c r="NFQ28" s="187"/>
      <c r="NFR28" s="187"/>
      <c r="NFS28" s="187"/>
      <c r="NFT28" s="187"/>
      <c r="NFU28" s="187"/>
      <c r="NFV28" s="187"/>
      <c r="NFW28" s="187"/>
      <c r="NFX28" s="187"/>
      <c r="NFY28" s="187"/>
      <c r="NFZ28" s="187"/>
      <c r="NGA28" s="187"/>
      <c r="NGB28" s="187"/>
      <c r="NGC28" s="187"/>
      <c r="NGD28" s="187"/>
      <c r="NGE28" s="187"/>
      <c r="NGF28" s="187"/>
      <c r="NGG28" s="187"/>
      <c r="NGH28" s="187"/>
      <c r="NGI28" s="187"/>
      <c r="NGJ28" s="187"/>
      <c r="NGK28" s="187"/>
      <c r="NGL28" s="187"/>
      <c r="NGM28" s="187"/>
      <c r="NGN28" s="187"/>
      <c r="NGO28" s="187"/>
      <c r="NGP28" s="187"/>
      <c r="NGQ28" s="187"/>
      <c r="NGR28" s="187"/>
      <c r="NGS28" s="187"/>
      <c r="NGT28" s="187"/>
      <c r="NGU28" s="187"/>
      <c r="NGV28" s="187"/>
      <c r="NGW28" s="187"/>
      <c r="NGX28" s="187"/>
      <c r="NGY28" s="187"/>
      <c r="NGZ28" s="187"/>
      <c r="NHA28" s="187"/>
      <c r="NHB28" s="187"/>
      <c r="NHC28" s="187"/>
      <c r="NHD28" s="187"/>
      <c r="NHE28" s="187"/>
      <c r="NHF28" s="187"/>
      <c r="NHG28" s="187"/>
      <c r="NHH28" s="187"/>
      <c r="NHI28" s="187"/>
      <c r="NHJ28" s="187"/>
      <c r="NHK28" s="187"/>
      <c r="NHL28" s="187"/>
      <c r="NHM28" s="187"/>
      <c r="NHN28" s="187"/>
      <c r="NHO28" s="187"/>
      <c r="NHP28" s="187"/>
      <c r="NHQ28" s="187"/>
      <c r="NHR28" s="187"/>
      <c r="NHS28" s="187"/>
      <c r="NHT28" s="187"/>
      <c r="NHU28" s="187"/>
      <c r="NHV28" s="187"/>
      <c r="NHW28" s="187"/>
      <c r="NHX28" s="187"/>
      <c r="NHY28" s="187"/>
      <c r="NHZ28" s="187"/>
      <c r="NIA28" s="187"/>
      <c r="NIB28" s="187"/>
      <c r="NIC28" s="187"/>
      <c r="NID28" s="187"/>
      <c r="NIE28" s="187"/>
      <c r="NIF28" s="187"/>
      <c r="NIG28" s="187"/>
      <c r="NIH28" s="187"/>
      <c r="NII28" s="187"/>
      <c r="NIJ28" s="187"/>
      <c r="NIK28" s="187"/>
      <c r="NIL28" s="187"/>
      <c r="NIM28" s="187"/>
      <c r="NIN28" s="187"/>
      <c r="NIO28" s="187"/>
      <c r="NIP28" s="187"/>
      <c r="NIQ28" s="187"/>
      <c r="NIR28" s="187"/>
      <c r="NIS28" s="187"/>
      <c r="NIT28" s="187"/>
      <c r="NIU28" s="187"/>
      <c r="NIV28" s="187"/>
      <c r="NIW28" s="187"/>
      <c r="NIX28" s="187"/>
      <c r="NIY28" s="187"/>
      <c r="NIZ28" s="187"/>
      <c r="NJA28" s="187"/>
      <c r="NJB28" s="187"/>
      <c r="NJC28" s="187"/>
      <c r="NJD28" s="187"/>
      <c r="NJE28" s="187"/>
      <c r="NJF28" s="187"/>
      <c r="NJG28" s="187"/>
      <c r="NJH28" s="187"/>
      <c r="NJI28" s="187"/>
      <c r="NJJ28" s="187"/>
      <c r="NJK28" s="187"/>
      <c r="NJL28" s="187"/>
      <c r="NJM28" s="187"/>
      <c r="NJN28" s="187"/>
      <c r="NJO28" s="187"/>
      <c r="NJP28" s="187"/>
      <c r="NJQ28" s="187"/>
      <c r="NJR28" s="187"/>
      <c r="NJS28" s="187"/>
      <c r="NJT28" s="187"/>
      <c r="NJU28" s="187"/>
      <c r="NJV28" s="187"/>
      <c r="NJW28" s="187"/>
      <c r="NJX28" s="187"/>
      <c r="NJY28" s="187"/>
      <c r="NJZ28" s="187"/>
      <c r="NKA28" s="187"/>
      <c r="NKB28" s="187"/>
      <c r="NKC28" s="187"/>
      <c r="NKD28" s="187"/>
      <c r="NKE28" s="187"/>
      <c r="NKF28" s="187"/>
      <c r="NKG28" s="187"/>
      <c r="NKH28" s="187"/>
      <c r="NKI28" s="187"/>
      <c r="NKJ28" s="187"/>
      <c r="NKK28" s="187"/>
      <c r="NKL28" s="187"/>
      <c r="NKM28" s="187"/>
      <c r="NKN28" s="187"/>
      <c r="NKO28" s="187"/>
      <c r="NKP28" s="187"/>
      <c r="NKQ28" s="187"/>
      <c r="NKR28" s="187"/>
      <c r="NKS28" s="187"/>
      <c r="NKT28" s="187"/>
      <c r="NKU28" s="187"/>
      <c r="NKV28" s="187"/>
      <c r="NKW28" s="187"/>
      <c r="NKX28" s="187"/>
      <c r="NKY28" s="187"/>
      <c r="NKZ28" s="187"/>
      <c r="NLA28" s="187"/>
      <c r="NLB28" s="187"/>
      <c r="NLC28" s="187"/>
      <c r="NLD28" s="187"/>
      <c r="NLE28" s="187"/>
      <c r="NLF28" s="187"/>
      <c r="NLG28" s="187"/>
      <c r="NLH28" s="187"/>
      <c r="NLI28" s="187"/>
      <c r="NLJ28" s="187"/>
      <c r="NLK28" s="187"/>
      <c r="NLL28" s="187"/>
      <c r="NLM28" s="187"/>
      <c r="NLN28" s="187"/>
      <c r="NLO28" s="187"/>
      <c r="NLP28" s="187"/>
      <c r="NLQ28" s="187"/>
      <c r="NLR28" s="187"/>
      <c r="NLS28" s="187"/>
      <c r="NLT28" s="187"/>
      <c r="NLU28" s="187"/>
      <c r="NLV28" s="187"/>
      <c r="NLW28" s="187"/>
      <c r="NLX28" s="187"/>
      <c r="NLY28" s="187"/>
      <c r="NLZ28" s="187"/>
      <c r="NMA28" s="187"/>
      <c r="NMB28" s="187"/>
      <c r="NMC28" s="187"/>
      <c r="NMD28" s="187"/>
      <c r="NME28" s="187"/>
      <c r="NMF28" s="187"/>
      <c r="NMG28" s="187"/>
      <c r="NMH28" s="187"/>
      <c r="NMI28" s="187"/>
      <c r="NMJ28" s="187"/>
      <c r="NMK28" s="187"/>
      <c r="NML28" s="187"/>
      <c r="NMM28" s="187"/>
      <c r="NMN28" s="187"/>
      <c r="NMO28" s="187"/>
      <c r="NMP28" s="187"/>
      <c r="NMQ28" s="187"/>
      <c r="NMR28" s="187"/>
      <c r="NMS28" s="187"/>
      <c r="NMT28" s="187"/>
      <c r="NMU28" s="187"/>
      <c r="NMV28" s="187"/>
      <c r="NMW28" s="187"/>
      <c r="NMX28" s="187"/>
      <c r="NMY28" s="187"/>
      <c r="NMZ28" s="187"/>
      <c r="NNA28" s="187"/>
      <c r="NNB28" s="187"/>
      <c r="NNC28" s="187"/>
      <c r="NND28" s="187"/>
      <c r="NNE28" s="187"/>
      <c r="NNF28" s="187"/>
      <c r="NNG28" s="187"/>
      <c r="NNH28" s="187"/>
      <c r="NNI28" s="187"/>
      <c r="NNJ28" s="187"/>
      <c r="NNK28" s="187"/>
      <c r="NNL28" s="187"/>
      <c r="NNM28" s="187"/>
      <c r="NNN28" s="187"/>
      <c r="NNO28" s="187"/>
      <c r="NNP28" s="187"/>
      <c r="NNQ28" s="187"/>
      <c r="NNR28" s="187"/>
      <c r="NNS28" s="187"/>
      <c r="NNT28" s="187"/>
      <c r="NNU28" s="187"/>
      <c r="NNV28" s="187"/>
      <c r="NNW28" s="187"/>
      <c r="NNX28" s="187"/>
      <c r="NNY28" s="187"/>
      <c r="NNZ28" s="187"/>
      <c r="NOA28" s="187"/>
      <c r="NOB28" s="187"/>
      <c r="NOC28" s="187"/>
      <c r="NOD28" s="187"/>
      <c r="NOE28" s="187"/>
      <c r="NOF28" s="187"/>
      <c r="NOG28" s="187"/>
      <c r="NOH28" s="187"/>
      <c r="NOI28" s="187"/>
      <c r="NOJ28" s="187"/>
      <c r="NOK28" s="187"/>
      <c r="NOL28" s="187"/>
      <c r="NOM28" s="187"/>
      <c r="NON28" s="187"/>
      <c r="NOO28" s="187"/>
      <c r="NOP28" s="187"/>
      <c r="NOQ28" s="187"/>
      <c r="NOR28" s="187"/>
      <c r="NOS28" s="187"/>
      <c r="NOT28" s="187"/>
      <c r="NOU28" s="187"/>
      <c r="NOV28" s="187"/>
      <c r="NOW28" s="187"/>
      <c r="NOX28" s="187"/>
      <c r="NOY28" s="187"/>
      <c r="NOZ28" s="187"/>
      <c r="NPA28" s="187"/>
      <c r="NPB28" s="187"/>
      <c r="NPC28" s="187"/>
      <c r="NPD28" s="187"/>
      <c r="NPE28" s="187"/>
      <c r="NPF28" s="187"/>
      <c r="NPG28" s="187"/>
      <c r="NPH28" s="187"/>
      <c r="NPI28" s="187"/>
      <c r="NPJ28" s="187"/>
      <c r="NPK28" s="187"/>
      <c r="NPL28" s="187"/>
      <c r="NPM28" s="187"/>
      <c r="NPN28" s="187"/>
      <c r="NPO28" s="187"/>
      <c r="NPP28" s="187"/>
      <c r="NPQ28" s="187"/>
      <c r="NPR28" s="187"/>
      <c r="NPS28" s="187"/>
      <c r="NPT28" s="187"/>
      <c r="NPU28" s="187"/>
      <c r="NPV28" s="187"/>
      <c r="NPW28" s="187"/>
      <c r="NPX28" s="187"/>
      <c r="NPY28" s="187"/>
      <c r="NPZ28" s="187"/>
      <c r="NQA28" s="187"/>
      <c r="NQB28" s="187"/>
      <c r="NQC28" s="187"/>
      <c r="NQD28" s="187"/>
      <c r="NQE28" s="187"/>
      <c r="NQF28" s="187"/>
      <c r="NQG28" s="187"/>
      <c r="NQH28" s="187"/>
      <c r="NQI28" s="187"/>
      <c r="NQJ28" s="187"/>
      <c r="NQK28" s="187"/>
      <c r="NQL28" s="187"/>
      <c r="NQM28" s="187"/>
      <c r="NQN28" s="187"/>
      <c r="NQO28" s="187"/>
      <c r="NQP28" s="187"/>
      <c r="NQQ28" s="187"/>
      <c r="NQR28" s="187"/>
      <c r="NQS28" s="187"/>
      <c r="NQT28" s="187"/>
      <c r="NQU28" s="187"/>
      <c r="NQV28" s="187"/>
      <c r="NQW28" s="187"/>
      <c r="NQX28" s="187"/>
      <c r="NQY28" s="187"/>
      <c r="NQZ28" s="187"/>
      <c r="NRA28" s="187"/>
      <c r="NRB28" s="187"/>
      <c r="NRC28" s="187"/>
      <c r="NRD28" s="187"/>
      <c r="NRE28" s="187"/>
      <c r="NRF28" s="187"/>
      <c r="NRG28" s="187"/>
      <c r="NRH28" s="187"/>
      <c r="NRI28" s="187"/>
      <c r="NRJ28" s="187"/>
      <c r="NRK28" s="187"/>
      <c r="NRL28" s="187"/>
      <c r="NRM28" s="187"/>
      <c r="NRN28" s="187"/>
      <c r="NRO28" s="187"/>
      <c r="NRP28" s="187"/>
      <c r="NRQ28" s="187"/>
      <c r="NRR28" s="187"/>
      <c r="NRS28" s="187"/>
      <c r="NRT28" s="187"/>
      <c r="NRU28" s="187"/>
      <c r="NRV28" s="187"/>
      <c r="NRW28" s="187"/>
      <c r="NRX28" s="187"/>
      <c r="NRY28" s="187"/>
      <c r="NRZ28" s="187"/>
      <c r="NSA28" s="187"/>
      <c r="NSB28" s="187"/>
      <c r="NSC28" s="187"/>
      <c r="NSD28" s="187"/>
      <c r="NSE28" s="187"/>
      <c r="NSF28" s="187"/>
      <c r="NSG28" s="187"/>
      <c r="NSH28" s="187"/>
      <c r="NSI28" s="187"/>
      <c r="NSJ28" s="187"/>
      <c r="NSK28" s="187"/>
      <c r="NSL28" s="187"/>
      <c r="NSM28" s="187"/>
      <c r="NSN28" s="187"/>
      <c r="NSO28" s="187"/>
      <c r="NSP28" s="187"/>
      <c r="NSQ28" s="187"/>
      <c r="NSR28" s="187"/>
      <c r="NSS28" s="187"/>
      <c r="NST28" s="187"/>
      <c r="NSU28" s="187"/>
      <c r="NSV28" s="187"/>
      <c r="NSW28" s="187"/>
      <c r="NSX28" s="187"/>
      <c r="NSY28" s="187"/>
      <c r="NSZ28" s="187"/>
      <c r="NTA28" s="187"/>
      <c r="NTB28" s="187"/>
      <c r="NTC28" s="187"/>
      <c r="NTD28" s="187"/>
      <c r="NTE28" s="187"/>
      <c r="NTF28" s="187"/>
      <c r="NTG28" s="187"/>
      <c r="NTH28" s="187"/>
      <c r="NTI28" s="187"/>
      <c r="NTJ28" s="187"/>
      <c r="NTK28" s="187"/>
      <c r="NTL28" s="187"/>
      <c r="NTM28" s="187"/>
      <c r="NTN28" s="187"/>
      <c r="NTO28" s="187"/>
      <c r="NTP28" s="187"/>
      <c r="NTQ28" s="187"/>
      <c r="NTR28" s="187"/>
      <c r="NTS28" s="187"/>
      <c r="NTT28" s="187"/>
      <c r="NTU28" s="187"/>
      <c r="NTV28" s="187"/>
      <c r="NTW28" s="187"/>
      <c r="NTX28" s="187"/>
      <c r="NTY28" s="187"/>
      <c r="NTZ28" s="187"/>
      <c r="NUA28" s="187"/>
      <c r="NUB28" s="187"/>
      <c r="NUC28" s="187"/>
      <c r="NUD28" s="187"/>
      <c r="NUE28" s="187"/>
      <c r="NUF28" s="187"/>
      <c r="NUG28" s="187"/>
      <c r="NUH28" s="187"/>
      <c r="NUI28" s="187"/>
      <c r="NUJ28" s="187"/>
      <c r="NUK28" s="187"/>
      <c r="NUL28" s="187"/>
      <c r="NUM28" s="187"/>
      <c r="NUN28" s="187"/>
      <c r="NUO28" s="187"/>
      <c r="NUP28" s="187"/>
      <c r="NUQ28" s="187"/>
      <c r="NUR28" s="187"/>
      <c r="NUS28" s="187"/>
      <c r="NUT28" s="187"/>
      <c r="NUU28" s="187"/>
      <c r="NUV28" s="187"/>
      <c r="NUW28" s="187"/>
      <c r="NUX28" s="187"/>
      <c r="NUY28" s="187"/>
      <c r="NUZ28" s="187"/>
      <c r="NVA28" s="187"/>
      <c r="NVB28" s="187"/>
      <c r="NVC28" s="187"/>
      <c r="NVD28" s="187"/>
      <c r="NVE28" s="187"/>
      <c r="NVF28" s="187"/>
      <c r="NVG28" s="187"/>
      <c r="NVH28" s="187"/>
      <c r="NVI28" s="187"/>
      <c r="NVJ28" s="187"/>
      <c r="NVK28" s="187"/>
      <c r="NVL28" s="187"/>
      <c r="NVM28" s="187"/>
      <c r="NVN28" s="187"/>
      <c r="NVO28" s="187"/>
      <c r="NVP28" s="187"/>
      <c r="NVQ28" s="187"/>
      <c r="NVR28" s="187"/>
      <c r="NVS28" s="187"/>
      <c r="NVT28" s="187"/>
      <c r="NVU28" s="187"/>
      <c r="NVV28" s="187"/>
      <c r="NVW28" s="187"/>
      <c r="NVX28" s="187"/>
      <c r="NVY28" s="187"/>
      <c r="NVZ28" s="187"/>
      <c r="NWA28" s="187"/>
      <c r="NWB28" s="187"/>
      <c r="NWC28" s="187"/>
      <c r="NWD28" s="187"/>
      <c r="NWE28" s="187"/>
      <c r="NWF28" s="187"/>
      <c r="NWG28" s="187"/>
      <c r="NWH28" s="187"/>
      <c r="NWI28" s="187"/>
      <c r="NWJ28" s="187"/>
      <c r="NWK28" s="187"/>
      <c r="NWL28" s="187"/>
      <c r="NWM28" s="187"/>
      <c r="NWN28" s="187"/>
      <c r="NWO28" s="187"/>
      <c r="NWP28" s="187"/>
      <c r="NWQ28" s="187"/>
      <c r="NWR28" s="187"/>
      <c r="NWS28" s="187"/>
      <c r="NWT28" s="187"/>
      <c r="NWU28" s="187"/>
      <c r="NWV28" s="187"/>
      <c r="NWW28" s="187"/>
      <c r="NWX28" s="187"/>
      <c r="NWY28" s="187"/>
      <c r="NWZ28" s="187"/>
      <c r="NXA28" s="187"/>
      <c r="NXB28" s="187"/>
      <c r="NXC28" s="187"/>
      <c r="NXD28" s="187"/>
      <c r="NXE28" s="187"/>
      <c r="NXF28" s="187"/>
      <c r="NXG28" s="187"/>
      <c r="NXH28" s="187"/>
      <c r="NXI28" s="187"/>
      <c r="NXJ28" s="187"/>
      <c r="NXK28" s="187"/>
      <c r="NXL28" s="187"/>
      <c r="NXM28" s="187"/>
      <c r="NXN28" s="187"/>
      <c r="NXO28" s="187"/>
      <c r="NXP28" s="187"/>
      <c r="NXQ28" s="187"/>
      <c r="NXR28" s="187"/>
      <c r="NXS28" s="187"/>
      <c r="NXT28" s="187"/>
      <c r="NXU28" s="187"/>
      <c r="NXV28" s="187"/>
      <c r="NXW28" s="187"/>
      <c r="NXX28" s="187"/>
      <c r="NXY28" s="187"/>
      <c r="NXZ28" s="187"/>
      <c r="NYA28" s="187"/>
      <c r="NYB28" s="187"/>
      <c r="NYC28" s="187"/>
      <c r="NYD28" s="187"/>
      <c r="NYE28" s="187"/>
      <c r="NYF28" s="187"/>
      <c r="NYG28" s="187"/>
      <c r="NYH28" s="187"/>
      <c r="NYI28" s="187"/>
      <c r="NYJ28" s="187"/>
      <c r="NYK28" s="187"/>
      <c r="NYL28" s="187"/>
      <c r="NYM28" s="187"/>
      <c r="NYN28" s="187"/>
      <c r="NYO28" s="187"/>
      <c r="NYP28" s="187"/>
      <c r="NYQ28" s="187"/>
      <c r="NYR28" s="187"/>
      <c r="NYS28" s="187"/>
      <c r="NYT28" s="187"/>
      <c r="NYU28" s="187"/>
      <c r="NYV28" s="187"/>
      <c r="NYW28" s="187"/>
      <c r="NYX28" s="187"/>
      <c r="NYY28" s="187"/>
      <c r="NYZ28" s="187"/>
      <c r="NZA28" s="187"/>
      <c r="NZB28" s="187"/>
      <c r="NZC28" s="187"/>
      <c r="NZD28" s="187"/>
      <c r="NZE28" s="187"/>
      <c r="NZF28" s="187"/>
      <c r="NZG28" s="187"/>
      <c r="NZH28" s="187"/>
      <c r="NZI28" s="187"/>
      <c r="NZJ28" s="187"/>
      <c r="NZK28" s="187"/>
      <c r="NZL28" s="187"/>
      <c r="NZM28" s="187"/>
      <c r="NZN28" s="187"/>
      <c r="NZO28" s="187"/>
      <c r="NZP28" s="187"/>
      <c r="NZQ28" s="187"/>
      <c r="NZR28" s="187"/>
      <c r="NZS28" s="187"/>
      <c r="NZT28" s="187"/>
      <c r="NZU28" s="187"/>
      <c r="NZV28" s="187"/>
      <c r="NZW28" s="187"/>
      <c r="NZX28" s="187"/>
      <c r="NZY28" s="187"/>
      <c r="NZZ28" s="187"/>
      <c r="OAA28" s="187"/>
      <c r="OAB28" s="187"/>
      <c r="OAC28" s="187"/>
      <c r="OAD28" s="187"/>
      <c r="OAE28" s="187"/>
      <c r="OAF28" s="187"/>
      <c r="OAG28" s="187"/>
      <c r="OAH28" s="187"/>
      <c r="OAI28" s="187"/>
      <c r="OAJ28" s="187"/>
      <c r="OAK28" s="187"/>
      <c r="OAL28" s="187"/>
      <c r="OAM28" s="187"/>
      <c r="OAN28" s="187"/>
      <c r="OAO28" s="187"/>
      <c r="OAP28" s="187"/>
      <c r="OAQ28" s="187"/>
      <c r="OAR28" s="187"/>
      <c r="OAS28" s="187"/>
      <c r="OAT28" s="187"/>
      <c r="OAU28" s="187"/>
      <c r="OAV28" s="187"/>
      <c r="OAW28" s="187"/>
      <c r="OAX28" s="187"/>
      <c r="OAY28" s="187"/>
      <c r="OAZ28" s="187"/>
      <c r="OBA28" s="187"/>
      <c r="OBB28" s="187"/>
      <c r="OBC28" s="187"/>
      <c r="OBD28" s="187"/>
      <c r="OBE28" s="187"/>
      <c r="OBF28" s="187"/>
      <c r="OBG28" s="187"/>
      <c r="OBH28" s="187"/>
      <c r="OBI28" s="187"/>
      <c r="OBJ28" s="187"/>
      <c r="OBK28" s="187"/>
      <c r="OBL28" s="187"/>
      <c r="OBM28" s="187"/>
      <c r="OBN28" s="187"/>
      <c r="OBO28" s="187"/>
      <c r="OBP28" s="187"/>
      <c r="OBQ28" s="187"/>
      <c r="OBR28" s="187"/>
      <c r="OBS28" s="187"/>
      <c r="OBT28" s="187"/>
      <c r="OBU28" s="187"/>
      <c r="OBV28" s="187"/>
      <c r="OBW28" s="187"/>
      <c r="OBX28" s="187"/>
      <c r="OBY28" s="187"/>
      <c r="OBZ28" s="187"/>
      <c r="OCA28" s="187"/>
      <c r="OCB28" s="187"/>
      <c r="OCC28" s="187"/>
      <c r="OCD28" s="187"/>
      <c r="OCE28" s="187"/>
      <c r="OCF28" s="187"/>
      <c r="OCG28" s="187"/>
      <c r="OCH28" s="187"/>
      <c r="OCI28" s="187"/>
      <c r="OCJ28" s="187"/>
      <c r="OCK28" s="187"/>
      <c r="OCL28" s="187"/>
      <c r="OCM28" s="187"/>
      <c r="OCN28" s="187"/>
      <c r="OCO28" s="187"/>
      <c r="OCP28" s="187"/>
      <c r="OCQ28" s="187"/>
      <c r="OCR28" s="187"/>
      <c r="OCS28" s="187"/>
      <c r="OCT28" s="187"/>
      <c r="OCU28" s="187"/>
      <c r="OCV28" s="187"/>
      <c r="OCW28" s="187"/>
      <c r="OCX28" s="187"/>
      <c r="OCY28" s="187"/>
      <c r="OCZ28" s="187"/>
      <c r="ODA28" s="187"/>
      <c r="ODB28" s="187"/>
      <c r="ODC28" s="187"/>
      <c r="ODD28" s="187"/>
      <c r="ODE28" s="187"/>
      <c r="ODF28" s="187"/>
      <c r="ODG28" s="187"/>
      <c r="ODH28" s="187"/>
      <c r="ODI28" s="187"/>
      <c r="ODJ28" s="187"/>
      <c r="ODK28" s="187"/>
      <c r="ODL28" s="187"/>
      <c r="ODM28" s="187"/>
      <c r="ODN28" s="187"/>
      <c r="ODO28" s="187"/>
      <c r="ODP28" s="187"/>
      <c r="ODQ28" s="187"/>
      <c r="ODR28" s="187"/>
      <c r="ODS28" s="187"/>
      <c r="ODT28" s="187"/>
      <c r="ODU28" s="187"/>
      <c r="ODV28" s="187"/>
      <c r="ODW28" s="187"/>
      <c r="ODX28" s="187"/>
      <c r="ODY28" s="187"/>
      <c r="ODZ28" s="187"/>
      <c r="OEA28" s="187"/>
      <c r="OEB28" s="187"/>
      <c r="OEC28" s="187"/>
      <c r="OED28" s="187"/>
      <c r="OEE28" s="187"/>
      <c r="OEF28" s="187"/>
      <c r="OEG28" s="187"/>
      <c r="OEH28" s="187"/>
      <c r="OEI28" s="187"/>
      <c r="OEJ28" s="187"/>
      <c r="OEK28" s="187"/>
      <c r="OEL28" s="187"/>
      <c r="OEM28" s="187"/>
      <c r="OEN28" s="187"/>
      <c r="OEO28" s="187"/>
      <c r="OEP28" s="187"/>
      <c r="OEQ28" s="187"/>
      <c r="OER28" s="187"/>
      <c r="OES28" s="187"/>
      <c r="OET28" s="187"/>
      <c r="OEU28" s="187"/>
      <c r="OEV28" s="187"/>
      <c r="OEW28" s="187"/>
      <c r="OEX28" s="187"/>
      <c r="OEY28" s="187"/>
      <c r="OEZ28" s="187"/>
      <c r="OFA28" s="187"/>
      <c r="OFB28" s="187"/>
      <c r="OFC28" s="187"/>
      <c r="OFD28" s="187"/>
      <c r="OFE28" s="187"/>
      <c r="OFF28" s="187"/>
      <c r="OFG28" s="187"/>
      <c r="OFH28" s="187"/>
      <c r="OFI28" s="187"/>
      <c r="OFJ28" s="187"/>
      <c r="OFK28" s="187"/>
      <c r="OFL28" s="187"/>
      <c r="OFM28" s="187"/>
      <c r="OFN28" s="187"/>
      <c r="OFO28" s="187"/>
      <c r="OFP28" s="187"/>
      <c r="OFQ28" s="187"/>
      <c r="OFR28" s="187"/>
      <c r="OFS28" s="187"/>
      <c r="OFT28" s="187"/>
      <c r="OFU28" s="187"/>
      <c r="OFV28" s="187"/>
      <c r="OFW28" s="187"/>
      <c r="OFX28" s="187"/>
      <c r="OFY28" s="187"/>
      <c r="OFZ28" s="187"/>
      <c r="OGA28" s="187"/>
      <c r="OGB28" s="187"/>
      <c r="OGC28" s="187"/>
      <c r="OGD28" s="187"/>
      <c r="OGE28" s="187"/>
      <c r="OGF28" s="187"/>
      <c r="OGG28" s="187"/>
      <c r="OGH28" s="187"/>
      <c r="OGI28" s="187"/>
      <c r="OGJ28" s="187"/>
      <c r="OGK28" s="187"/>
      <c r="OGL28" s="187"/>
      <c r="OGM28" s="187"/>
      <c r="OGN28" s="187"/>
      <c r="OGO28" s="187"/>
      <c r="OGP28" s="187"/>
      <c r="OGQ28" s="187"/>
      <c r="OGR28" s="187"/>
      <c r="OGS28" s="187"/>
      <c r="OGT28" s="187"/>
      <c r="OGU28" s="187"/>
      <c r="OGV28" s="187"/>
      <c r="OGW28" s="187"/>
      <c r="OGX28" s="187"/>
      <c r="OGY28" s="187"/>
      <c r="OGZ28" s="187"/>
      <c r="OHA28" s="187"/>
      <c r="OHB28" s="187"/>
      <c r="OHC28" s="187"/>
      <c r="OHD28" s="187"/>
      <c r="OHE28" s="187"/>
      <c r="OHF28" s="187"/>
      <c r="OHG28" s="187"/>
      <c r="OHH28" s="187"/>
      <c r="OHI28" s="187"/>
      <c r="OHJ28" s="187"/>
      <c r="OHK28" s="187"/>
      <c r="OHL28" s="187"/>
      <c r="OHM28" s="187"/>
      <c r="OHN28" s="187"/>
      <c r="OHO28" s="187"/>
      <c r="OHP28" s="187"/>
      <c r="OHQ28" s="187"/>
      <c r="OHR28" s="187"/>
      <c r="OHS28" s="187"/>
      <c r="OHT28" s="187"/>
      <c r="OHU28" s="187"/>
      <c r="OHV28" s="187"/>
      <c r="OHW28" s="187"/>
      <c r="OHX28" s="187"/>
      <c r="OHY28" s="187"/>
      <c r="OHZ28" s="187"/>
      <c r="OIA28" s="187"/>
      <c r="OIB28" s="187"/>
      <c r="OIC28" s="187"/>
      <c r="OID28" s="187"/>
      <c r="OIE28" s="187"/>
      <c r="OIF28" s="187"/>
      <c r="OIG28" s="187"/>
      <c r="OIH28" s="187"/>
      <c r="OII28" s="187"/>
      <c r="OIJ28" s="187"/>
      <c r="OIK28" s="187"/>
      <c r="OIL28" s="187"/>
      <c r="OIM28" s="187"/>
      <c r="OIN28" s="187"/>
      <c r="OIO28" s="187"/>
      <c r="OIP28" s="187"/>
      <c r="OIQ28" s="187"/>
      <c r="OIR28" s="187"/>
      <c r="OIS28" s="187"/>
      <c r="OIT28" s="187"/>
      <c r="OIU28" s="187"/>
      <c r="OIV28" s="187"/>
      <c r="OIW28" s="187"/>
      <c r="OIX28" s="187"/>
      <c r="OIY28" s="187"/>
      <c r="OIZ28" s="187"/>
      <c r="OJA28" s="187"/>
      <c r="OJB28" s="187"/>
      <c r="OJC28" s="187"/>
      <c r="OJD28" s="187"/>
      <c r="OJE28" s="187"/>
      <c r="OJF28" s="187"/>
      <c r="OJG28" s="187"/>
      <c r="OJH28" s="187"/>
      <c r="OJI28" s="187"/>
      <c r="OJJ28" s="187"/>
      <c r="OJK28" s="187"/>
      <c r="OJL28" s="187"/>
      <c r="OJM28" s="187"/>
      <c r="OJN28" s="187"/>
      <c r="OJO28" s="187"/>
      <c r="OJP28" s="187"/>
      <c r="OJQ28" s="187"/>
      <c r="OJR28" s="187"/>
      <c r="OJS28" s="187"/>
      <c r="OJT28" s="187"/>
      <c r="OJU28" s="187"/>
      <c r="OJV28" s="187"/>
      <c r="OJW28" s="187"/>
      <c r="OJX28" s="187"/>
      <c r="OJY28" s="187"/>
      <c r="OJZ28" s="187"/>
      <c r="OKA28" s="187"/>
      <c r="OKB28" s="187"/>
      <c r="OKC28" s="187"/>
      <c r="OKD28" s="187"/>
      <c r="OKE28" s="187"/>
      <c r="OKF28" s="187"/>
      <c r="OKG28" s="187"/>
      <c r="OKH28" s="187"/>
      <c r="OKI28" s="187"/>
      <c r="OKJ28" s="187"/>
      <c r="OKK28" s="187"/>
      <c r="OKL28" s="187"/>
      <c r="OKM28" s="187"/>
      <c r="OKN28" s="187"/>
      <c r="OKO28" s="187"/>
      <c r="OKP28" s="187"/>
      <c r="OKQ28" s="187"/>
      <c r="OKR28" s="187"/>
      <c r="OKS28" s="187"/>
      <c r="OKT28" s="187"/>
      <c r="OKU28" s="187"/>
      <c r="OKV28" s="187"/>
      <c r="OKW28" s="187"/>
      <c r="OKX28" s="187"/>
      <c r="OKY28" s="187"/>
      <c r="OKZ28" s="187"/>
      <c r="OLA28" s="187"/>
      <c r="OLB28" s="187"/>
      <c r="OLC28" s="187"/>
      <c r="OLD28" s="187"/>
      <c r="OLE28" s="187"/>
      <c r="OLF28" s="187"/>
      <c r="OLG28" s="187"/>
      <c r="OLH28" s="187"/>
      <c r="OLI28" s="187"/>
      <c r="OLJ28" s="187"/>
      <c r="OLK28" s="187"/>
      <c r="OLL28" s="187"/>
      <c r="OLM28" s="187"/>
      <c r="OLN28" s="187"/>
      <c r="OLO28" s="187"/>
      <c r="OLP28" s="187"/>
      <c r="OLQ28" s="187"/>
      <c r="OLR28" s="187"/>
      <c r="OLS28" s="187"/>
      <c r="OLT28" s="187"/>
      <c r="OLU28" s="187"/>
      <c r="OLV28" s="187"/>
      <c r="OLW28" s="187"/>
      <c r="OLX28" s="187"/>
      <c r="OLY28" s="187"/>
      <c r="OLZ28" s="187"/>
      <c r="OMA28" s="187"/>
      <c r="OMB28" s="187"/>
      <c r="OMC28" s="187"/>
      <c r="OMD28" s="187"/>
      <c r="OME28" s="187"/>
      <c r="OMF28" s="187"/>
      <c r="OMG28" s="187"/>
      <c r="OMH28" s="187"/>
      <c r="OMI28" s="187"/>
      <c r="OMJ28" s="187"/>
      <c r="OMK28" s="187"/>
      <c r="OML28" s="187"/>
      <c r="OMM28" s="187"/>
      <c r="OMN28" s="187"/>
      <c r="OMO28" s="187"/>
      <c r="OMP28" s="187"/>
      <c r="OMQ28" s="187"/>
      <c r="OMR28" s="187"/>
      <c r="OMS28" s="187"/>
      <c r="OMT28" s="187"/>
      <c r="OMU28" s="187"/>
      <c r="OMV28" s="187"/>
      <c r="OMW28" s="187"/>
      <c r="OMX28" s="187"/>
      <c r="OMY28" s="187"/>
      <c r="OMZ28" s="187"/>
      <c r="ONA28" s="187"/>
      <c r="ONB28" s="187"/>
      <c r="ONC28" s="187"/>
      <c r="OND28" s="187"/>
      <c r="ONE28" s="187"/>
      <c r="ONF28" s="187"/>
      <c r="ONG28" s="187"/>
      <c r="ONH28" s="187"/>
      <c r="ONI28" s="187"/>
      <c r="ONJ28" s="187"/>
      <c r="ONK28" s="187"/>
      <c r="ONL28" s="187"/>
      <c r="ONM28" s="187"/>
      <c r="ONN28" s="187"/>
      <c r="ONO28" s="187"/>
      <c r="ONP28" s="187"/>
      <c r="ONQ28" s="187"/>
      <c r="ONR28" s="187"/>
      <c r="ONS28" s="187"/>
      <c r="ONT28" s="187"/>
      <c r="ONU28" s="187"/>
      <c r="ONV28" s="187"/>
      <c r="ONW28" s="187"/>
      <c r="ONX28" s="187"/>
      <c r="ONY28" s="187"/>
      <c r="ONZ28" s="187"/>
      <c r="OOA28" s="187"/>
      <c r="OOB28" s="187"/>
      <c r="OOC28" s="187"/>
      <c r="OOD28" s="187"/>
      <c r="OOE28" s="187"/>
      <c r="OOF28" s="187"/>
      <c r="OOG28" s="187"/>
      <c r="OOH28" s="187"/>
      <c r="OOI28" s="187"/>
      <c r="OOJ28" s="187"/>
      <c r="OOK28" s="187"/>
      <c r="OOL28" s="187"/>
      <c r="OOM28" s="187"/>
      <c r="OON28" s="187"/>
      <c r="OOO28" s="187"/>
      <c r="OOP28" s="187"/>
      <c r="OOQ28" s="187"/>
      <c r="OOR28" s="187"/>
      <c r="OOS28" s="187"/>
      <c r="OOT28" s="187"/>
      <c r="OOU28" s="187"/>
      <c r="OOV28" s="187"/>
      <c r="OOW28" s="187"/>
      <c r="OOX28" s="187"/>
      <c r="OOY28" s="187"/>
      <c r="OOZ28" s="187"/>
      <c r="OPA28" s="187"/>
      <c r="OPB28" s="187"/>
      <c r="OPC28" s="187"/>
      <c r="OPD28" s="187"/>
      <c r="OPE28" s="187"/>
      <c r="OPF28" s="187"/>
      <c r="OPG28" s="187"/>
      <c r="OPH28" s="187"/>
      <c r="OPI28" s="187"/>
      <c r="OPJ28" s="187"/>
      <c r="OPK28" s="187"/>
      <c r="OPL28" s="187"/>
      <c r="OPM28" s="187"/>
      <c r="OPN28" s="187"/>
      <c r="OPO28" s="187"/>
      <c r="OPP28" s="187"/>
      <c r="OPQ28" s="187"/>
      <c r="OPR28" s="187"/>
      <c r="OPS28" s="187"/>
      <c r="OPT28" s="187"/>
      <c r="OPU28" s="187"/>
      <c r="OPV28" s="187"/>
      <c r="OPW28" s="187"/>
      <c r="OPX28" s="187"/>
      <c r="OPY28" s="187"/>
      <c r="OPZ28" s="187"/>
      <c r="OQA28" s="187"/>
      <c r="OQB28" s="187"/>
      <c r="OQC28" s="187"/>
      <c r="OQD28" s="187"/>
      <c r="OQE28" s="187"/>
      <c r="OQF28" s="187"/>
      <c r="OQG28" s="187"/>
      <c r="OQH28" s="187"/>
      <c r="OQI28" s="187"/>
      <c r="OQJ28" s="187"/>
      <c r="OQK28" s="187"/>
      <c r="OQL28" s="187"/>
      <c r="OQM28" s="187"/>
      <c r="OQN28" s="187"/>
      <c r="OQO28" s="187"/>
      <c r="OQP28" s="187"/>
      <c r="OQQ28" s="187"/>
      <c r="OQR28" s="187"/>
      <c r="OQS28" s="187"/>
      <c r="OQT28" s="187"/>
      <c r="OQU28" s="187"/>
      <c r="OQV28" s="187"/>
      <c r="OQW28" s="187"/>
      <c r="OQX28" s="187"/>
      <c r="OQY28" s="187"/>
      <c r="OQZ28" s="187"/>
      <c r="ORA28" s="187"/>
      <c r="ORB28" s="187"/>
      <c r="ORC28" s="187"/>
      <c r="ORD28" s="187"/>
      <c r="ORE28" s="187"/>
      <c r="ORF28" s="187"/>
      <c r="ORG28" s="187"/>
      <c r="ORH28" s="187"/>
      <c r="ORI28" s="187"/>
      <c r="ORJ28" s="187"/>
      <c r="ORK28" s="187"/>
      <c r="ORL28" s="187"/>
      <c r="ORM28" s="187"/>
      <c r="ORN28" s="187"/>
      <c r="ORO28" s="187"/>
      <c r="ORP28" s="187"/>
      <c r="ORQ28" s="187"/>
      <c r="ORR28" s="187"/>
      <c r="ORS28" s="187"/>
      <c r="ORT28" s="187"/>
      <c r="ORU28" s="187"/>
      <c r="ORV28" s="187"/>
      <c r="ORW28" s="187"/>
      <c r="ORX28" s="187"/>
      <c r="ORY28" s="187"/>
      <c r="ORZ28" s="187"/>
      <c r="OSA28" s="187"/>
      <c r="OSB28" s="187"/>
      <c r="OSC28" s="187"/>
      <c r="OSD28" s="187"/>
      <c r="OSE28" s="187"/>
      <c r="OSF28" s="187"/>
      <c r="OSG28" s="187"/>
      <c r="OSH28" s="187"/>
      <c r="OSI28" s="187"/>
      <c r="OSJ28" s="187"/>
      <c r="OSK28" s="187"/>
      <c r="OSL28" s="187"/>
      <c r="OSM28" s="187"/>
      <c r="OSN28" s="187"/>
      <c r="OSO28" s="187"/>
      <c r="OSP28" s="187"/>
      <c r="OSQ28" s="187"/>
      <c r="OSR28" s="187"/>
      <c r="OSS28" s="187"/>
      <c r="OST28" s="187"/>
      <c r="OSU28" s="187"/>
      <c r="OSV28" s="187"/>
      <c r="OSW28" s="187"/>
      <c r="OSX28" s="187"/>
      <c r="OSY28" s="187"/>
      <c r="OSZ28" s="187"/>
      <c r="OTA28" s="187"/>
      <c r="OTB28" s="187"/>
      <c r="OTC28" s="187"/>
      <c r="OTD28" s="187"/>
      <c r="OTE28" s="187"/>
      <c r="OTF28" s="187"/>
      <c r="OTG28" s="187"/>
      <c r="OTH28" s="187"/>
      <c r="OTI28" s="187"/>
      <c r="OTJ28" s="187"/>
      <c r="OTK28" s="187"/>
      <c r="OTL28" s="187"/>
      <c r="OTM28" s="187"/>
      <c r="OTN28" s="187"/>
      <c r="OTO28" s="187"/>
      <c r="OTP28" s="187"/>
      <c r="OTQ28" s="187"/>
      <c r="OTR28" s="187"/>
      <c r="OTS28" s="187"/>
      <c r="OTT28" s="187"/>
      <c r="OTU28" s="187"/>
      <c r="OTV28" s="187"/>
      <c r="OTW28" s="187"/>
      <c r="OTX28" s="187"/>
      <c r="OTY28" s="187"/>
      <c r="OTZ28" s="187"/>
      <c r="OUA28" s="187"/>
      <c r="OUB28" s="187"/>
      <c r="OUC28" s="187"/>
      <c r="OUD28" s="187"/>
      <c r="OUE28" s="187"/>
      <c r="OUF28" s="187"/>
      <c r="OUG28" s="187"/>
      <c r="OUH28" s="187"/>
      <c r="OUI28" s="187"/>
      <c r="OUJ28" s="187"/>
      <c r="OUK28" s="187"/>
      <c r="OUL28" s="187"/>
      <c r="OUM28" s="187"/>
      <c r="OUN28" s="187"/>
      <c r="OUO28" s="187"/>
      <c r="OUP28" s="187"/>
      <c r="OUQ28" s="187"/>
      <c r="OUR28" s="187"/>
      <c r="OUS28" s="187"/>
      <c r="OUT28" s="187"/>
      <c r="OUU28" s="187"/>
      <c r="OUV28" s="187"/>
      <c r="OUW28" s="187"/>
      <c r="OUX28" s="187"/>
      <c r="OUY28" s="187"/>
      <c r="OUZ28" s="187"/>
      <c r="OVA28" s="187"/>
      <c r="OVB28" s="187"/>
      <c r="OVC28" s="187"/>
      <c r="OVD28" s="187"/>
      <c r="OVE28" s="187"/>
      <c r="OVF28" s="187"/>
      <c r="OVG28" s="187"/>
      <c r="OVH28" s="187"/>
      <c r="OVI28" s="187"/>
      <c r="OVJ28" s="187"/>
      <c r="OVK28" s="187"/>
      <c r="OVL28" s="187"/>
      <c r="OVM28" s="187"/>
      <c r="OVN28" s="187"/>
      <c r="OVO28" s="187"/>
      <c r="OVP28" s="187"/>
      <c r="OVQ28" s="187"/>
      <c r="OVR28" s="187"/>
      <c r="OVS28" s="187"/>
      <c r="OVT28" s="187"/>
      <c r="OVU28" s="187"/>
      <c r="OVV28" s="187"/>
      <c r="OVW28" s="187"/>
      <c r="OVX28" s="187"/>
      <c r="OVY28" s="187"/>
      <c r="OVZ28" s="187"/>
      <c r="OWA28" s="187"/>
      <c r="OWB28" s="187"/>
      <c r="OWC28" s="187"/>
      <c r="OWD28" s="187"/>
      <c r="OWE28" s="187"/>
      <c r="OWF28" s="187"/>
      <c r="OWG28" s="187"/>
      <c r="OWH28" s="187"/>
      <c r="OWI28" s="187"/>
      <c r="OWJ28" s="187"/>
      <c r="OWK28" s="187"/>
      <c r="OWL28" s="187"/>
      <c r="OWM28" s="187"/>
      <c r="OWN28" s="187"/>
      <c r="OWO28" s="187"/>
      <c r="OWP28" s="187"/>
      <c r="OWQ28" s="187"/>
      <c r="OWR28" s="187"/>
      <c r="OWS28" s="187"/>
      <c r="OWT28" s="187"/>
      <c r="OWU28" s="187"/>
      <c r="OWV28" s="187"/>
      <c r="OWW28" s="187"/>
      <c r="OWX28" s="187"/>
      <c r="OWY28" s="187"/>
      <c r="OWZ28" s="187"/>
      <c r="OXA28" s="187"/>
      <c r="OXB28" s="187"/>
      <c r="OXC28" s="187"/>
      <c r="OXD28" s="187"/>
      <c r="OXE28" s="187"/>
      <c r="OXF28" s="187"/>
      <c r="OXG28" s="187"/>
      <c r="OXH28" s="187"/>
      <c r="OXI28" s="187"/>
      <c r="OXJ28" s="187"/>
      <c r="OXK28" s="187"/>
      <c r="OXL28" s="187"/>
      <c r="OXM28" s="187"/>
      <c r="OXN28" s="187"/>
      <c r="OXO28" s="187"/>
      <c r="OXP28" s="187"/>
      <c r="OXQ28" s="187"/>
      <c r="OXR28" s="187"/>
      <c r="OXS28" s="187"/>
      <c r="OXT28" s="187"/>
      <c r="OXU28" s="187"/>
      <c r="OXV28" s="187"/>
      <c r="OXW28" s="187"/>
      <c r="OXX28" s="187"/>
      <c r="OXY28" s="187"/>
      <c r="OXZ28" s="187"/>
      <c r="OYA28" s="187"/>
      <c r="OYB28" s="187"/>
      <c r="OYC28" s="187"/>
      <c r="OYD28" s="187"/>
      <c r="OYE28" s="187"/>
      <c r="OYF28" s="187"/>
      <c r="OYG28" s="187"/>
      <c r="OYH28" s="187"/>
      <c r="OYI28" s="187"/>
      <c r="OYJ28" s="187"/>
      <c r="OYK28" s="187"/>
      <c r="OYL28" s="187"/>
      <c r="OYM28" s="187"/>
      <c r="OYN28" s="187"/>
      <c r="OYO28" s="187"/>
      <c r="OYP28" s="187"/>
      <c r="OYQ28" s="187"/>
      <c r="OYR28" s="187"/>
      <c r="OYS28" s="187"/>
      <c r="OYT28" s="187"/>
      <c r="OYU28" s="187"/>
      <c r="OYV28" s="187"/>
      <c r="OYW28" s="187"/>
      <c r="OYX28" s="187"/>
      <c r="OYY28" s="187"/>
      <c r="OYZ28" s="187"/>
      <c r="OZA28" s="187"/>
      <c r="OZB28" s="187"/>
      <c r="OZC28" s="187"/>
      <c r="OZD28" s="187"/>
      <c r="OZE28" s="187"/>
      <c r="OZF28" s="187"/>
      <c r="OZG28" s="187"/>
      <c r="OZH28" s="187"/>
      <c r="OZI28" s="187"/>
      <c r="OZJ28" s="187"/>
      <c r="OZK28" s="187"/>
      <c r="OZL28" s="187"/>
      <c r="OZM28" s="187"/>
      <c r="OZN28" s="187"/>
      <c r="OZO28" s="187"/>
      <c r="OZP28" s="187"/>
      <c r="OZQ28" s="187"/>
      <c r="OZR28" s="187"/>
      <c r="OZS28" s="187"/>
      <c r="OZT28" s="187"/>
      <c r="OZU28" s="187"/>
      <c r="OZV28" s="187"/>
      <c r="OZW28" s="187"/>
      <c r="OZX28" s="187"/>
      <c r="OZY28" s="187"/>
      <c r="OZZ28" s="187"/>
      <c r="PAA28" s="187"/>
      <c r="PAB28" s="187"/>
      <c r="PAC28" s="187"/>
      <c r="PAD28" s="187"/>
      <c r="PAE28" s="187"/>
      <c r="PAF28" s="187"/>
      <c r="PAG28" s="187"/>
      <c r="PAH28" s="187"/>
      <c r="PAI28" s="187"/>
      <c r="PAJ28" s="187"/>
      <c r="PAK28" s="187"/>
      <c r="PAL28" s="187"/>
      <c r="PAM28" s="187"/>
      <c r="PAN28" s="187"/>
      <c r="PAO28" s="187"/>
      <c r="PAP28" s="187"/>
      <c r="PAQ28" s="187"/>
      <c r="PAR28" s="187"/>
      <c r="PAS28" s="187"/>
      <c r="PAT28" s="187"/>
      <c r="PAU28" s="187"/>
      <c r="PAV28" s="187"/>
      <c r="PAW28" s="187"/>
      <c r="PAX28" s="187"/>
      <c r="PAY28" s="187"/>
      <c r="PAZ28" s="187"/>
      <c r="PBA28" s="187"/>
      <c r="PBB28" s="187"/>
      <c r="PBC28" s="187"/>
      <c r="PBD28" s="187"/>
      <c r="PBE28" s="187"/>
      <c r="PBF28" s="187"/>
      <c r="PBG28" s="187"/>
      <c r="PBH28" s="187"/>
      <c r="PBI28" s="187"/>
      <c r="PBJ28" s="187"/>
      <c r="PBK28" s="187"/>
      <c r="PBL28" s="187"/>
      <c r="PBM28" s="187"/>
      <c r="PBN28" s="187"/>
      <c r="PBO28" s="187"/>
      <c r="PBP28" s="187"/>
      <c r="PBQ28" s="187"/>
      <c r="PBR28" s="187"/>
      <c r="PBS28" s="187"/>
      <c r="PBT28" s="187"/>
      <c r="PBU28" s="187"/>
      <c r="PBV28" s="187"/>
      <c r="PBW28" s="187"/>
      <c r="PBX28" s="187"/>
      <c r="PBY28" s="187"/>
      <c r="PBZ28" s="187"/>
      <c r="PCA28" s="187"/>
      <c r="PCB28" s="187"/>
      <c r="PCC28" s="187"/>
      <c r="PCD28" s="187"/>
      <c r="PCE28" s="187"/>
      <c r="PCF28" s="187"/>
      <c r="PCG28" s="187"/>
      <c r="PCH28" s="187"/>
      <c r="PCI28" s="187"/>
      <c r="PCJ28" s="187"/>
      <c r="PCK28" s="187"/>
      <c r="PCL28" s="187"/>
      <c r="PCM28" s="187"/>
      <c r="PCN28" s="187"/>
      <c r="PCO28" s="187"/>
      <c r="PCP28" s="187"/>
      <c r="PCQ28" s="187"/>
      <c r="PCR28" s="187"/>
      <c r="PCS28" s="187"/>
      <c r="PCT28" s="187"/>
      <c r="PCU28" s="187"/>
      <c r="PCV28" s="187"/>
      <c r="PCW28" s="187"/>
      <c r="PCX28" s="187"/>
      <c r="PCY28" s="187"/>
      <c r="PCZ28" s="187"/>
      <c r="PDA28" s="187"/>
      <c r="PDB28" s="187"/>
      <c r="PDC28" s="187"/>
      <c r="PDD28" s="187"/>
      <c r="PDE28" s="187"/>
      <c r="PDF28" s="187"/>
      <c r="PDG28" s="187"/>
      <c r="PDH28" s="187"/>
      <c r="PDI28" s="187"/>
      <c r="PDJ28" s="187"/>
      <c r="PDK28" s="187"/>
      <c r="PDL28" s="187"/>
      <c r="PDM28" s="187"/>
      <c r="PDN28" s="187"/>
      <c r="PDO28" s="187"/>
      <c r="PDP28" s="187"/>
      <c r="PDQ28" s="187"/>
      <c r="PDR28" s="187"/>
      <c r="PDS28" s="187"/>
      <c r="PDT28" s="187"/>
      <c r="PDU28" s="187"/>
      <c r="PDV28" s="187"/>
      <c r="PDW28" s="187"/>
      <c r="PDX28" s="187"/>
      <c r="PDY28" s="187"/>
      <c r="PDZ28" s="187"/>
      <c r="PEA28" s="187"/>
      <c r="PEB28" s="187"/>
      <c r="PEC28" s="187"/>
      <c r="PED28" s="187"/>
      <c r="PEE28" s="187"/>
      <c r="PEF28" s="187"/>
      <c r="PEG28" s="187"/>
      <c r="PEH28" s="187"/>
      <c r="PEI28" s="187"/>
      <c r="PEJ28" s="187"/>
      <c r="PEK28" s="187"/>
      <c r="PEL28" s="187"/>
      <c r="PEM28" s="187"/>
      <c r="PEN28" s="187"/>
      <c r="PEO28" s="187"/>
      <c r="PEP28" s="187"/>
      <c r="PEQ28" s="187"/>
      <c r="PER28" s="187"/>
      <c r="PES28" s="187"/>
      <c r="PET28" s="187"/>
      <c r="PEU28" s="187"/>
      <c r="PEV28" s="187"/>
      <c r="PEW28" s="187"/>
      <c r="PEX28" s="187"/>
      <c r="PEY28" s="187"/>
      <c r="PEZ28" s="187"/>
      <c r="PFA28" s="187"/>
      <c r="PFB28" s="187"/>
      <c r="PFC28" s="187"/>
      <c r="PFD28" s="187"/>
      <c r="PFE28" s="187"/>
      <c r="PFF28" s="187"/>
      <c r="PFG28" s="187"/>
      <c r="PFH28" s="187"/>
      <c r="PFI28" s="187"/>
      <c r="PFJ28" s="187"/>
      <c r="PFK28" s="187"/>
      <c r="PFL28" s="187"/>
      <c r="PFM28" s="187"/>
      <c r="PFN28" s="187"/>
      <c r="PFO28" s="187"/>
      <c r="PFP28" s="187"/>
      <c r="PFQ28" s="187"/>
      <c r="PFR28" s="187"/>
      <c r="PFS28" s="187"/>
      <c r="PFT28" s="187"/>
      <c r="PFU28" s="187"/>
      <c r="PFV28" s="187"/>
      <c r="PFW28" s="187"/>
      <c r="PFX28" s="187"/>
      <c r="PFY28" s="187"/>
      <c r="PFZ28" s="187"/>
      <c r="PGA28" s="187"/>
      <c r="PGB28" s="187"/>
      <c r="PGC28" s="187"/>
      <c r="PGD28" s="187"/>
      <c r="PGE28" s="187"/>
      <c r="PGF28" s="187"/>
      <c r="PGG28" s="187"/>
      <c r="PGH28" s="187"/>
      <c r="PGI28" s="187"/>
      <c r="PGJ28" s="187"/>
      <c r="PGK28" s="187"/>
      <c r="PGL28" s="187"/>
      <c r="PGM28" s="187"/>
      <c r="PGN28" s="187"/>
      <c r="PGO28" s="187"/>
      <c r="PGP28" s="187"/>
      <c r="PGQ28" s="187"/>
      <c r="PGR28" s="187"/>
      <c r="PGS28" s="187"/>
      <c r="PGT28" s="187"/>
      <c r="PGU28" s="187"/>
      <c r="PGV28" s="187"/>
      <c r="PGW28" s="187"/>
      <c r="PGX28" s="187"/>
      <c r="PGY28" s="187"/>
      <c r="PGZ28" s="187"/>
      <c r="PHA28" s="187"/>
      <c r="PHB28" s="187"/>
      <c r="PHC28" s="187"/>
      <c r="PHD28" s="187"/>
      <c r="PHE28" s="187"/>
      <c r="PHF28" s="187"/>
      <c r="PHG28" s="187"/>
      <c r="PHH28" s="187"/>
      <c r="PHI28" s="187"/>
      <c r="PHJ28" s="187"/>
      <c r="PHK28" s="187"/>
      <c r="PHL28" s="187"/>
      <c r="PHM28" s="187"/>
      <c r="PHN28" s="187"/>
      <c r="PHO28" s="187"/>
      <c r="PHP28" s="187"/>
      <c r="PHQ28" s="187"/>
      <c r="PHR28" s="187"/>
      <c r="PHS28" s="187"/>
      <c r="PHT28" s="187"/>
      <c r="PHU28" s="187"/>
      <c r="PHV28" s="187"/>
      <c r="PHW28" s="187"/>
      <c r="PHX28" s="187"/>
      <c r="PHY28" s="187"/>
      <c r="PHZ28" s="187"/>
      <c r="PIA28" s="187"/>
      <c r="PIB28" s="187"/>
      <c r="PIC28" s="187"/>
      <c r="PID28" s="187"/>
      <c r="PIE28" s="187"/>
      <c r="PIF28" s="187"/>
      <c r="PIG28" s="187"/>
      <c r="PIH28" s="187"/>
      <c r="PII28" s="187"/>
      <c r="PIJ28" s="187"/>
      <c r="PIK28" s="187"/>
      <c r="PIL28" s="187"/>
      <c r="PIM28" s="187"/>
      <c r="PIN28" s="187"/>
      <c r="PIO28" s="187"/>
      <c r="PIP28" s="187"/>
      <c r="PIQ28" s="187"/>
      <c r="PIR28" s="187"/>
      <c r="PIS28" s="187"/>
      <c r="PIT28" s="187"/>
      <c r="PIU28" s="187"/>
      <c r="PIV28" s="187"/>
      <c r="PIW28" s="187"/>
      <c r="PIX28" s="187"/>
      <c r="PIY28" s="187"/>
      <c r="PIZ28" s="187"/>
      <c r="PJA28" s="187"/>
      <c r="PJB28" s="187"/>
      <c r="PJC28" s="187"/>
      <c r="PJD28" s="187"/>
      <c r="PJE28" s="187"/>
      <c r="PJF28" s="187"/>
      <c r="PJG28" s="187"/>
      <c r="PJH28" s="187"/>
      <c r="PJI28" s="187"/>
      <c r="PJJ28" s="187"/>
      <c r="PJK28" s="187"/>
      <c r="PJL28" s="187"/>
      <c r="PJM28" s="187"/>
      <c r="PJN28" s="187"/>
      <c r="PJO28" s="187"/>
      <c r="PJP28" s="187"/>
      <c r="PJQ28" s="187"/>
      <c r="PJR28" s="187"/>
      <c r="PJS28" s="187"/>
      <c r="PJT28" s="187"/>
      <c r="PJU28" s="187"/>
      <c r="PJV28" s="187"/>
      <c r="PJW28" s="187"/>
      <c r="PJX28" s="187"/>
      <c r="PJY28" s="187"/>
      <c r="PJZ28" s="187"/>
      <c r="PKA28" s="187"/>
      <c r="PKB28" s="187"/>
      <c r="PKC28" s="187"/>
      <c r="PKD28" s="187"/>
      <c r="PKE28" s="187"/>
      <c r="PKF28" s="187"/>
      <c r="PKG28" s="187"/>
      <c r="PKH28" s="187"/>
      <c r="PKI28" s="187"/>
      <c r="PKJ28" s="187"/>
      <c r="PKK28" s="187"/>
      <c r="PKL28" s="187"/>
      <c r="PKM28" s="187"/>
      <c r="PKN28" s="187"/>
      <c r="PKO28" s="187"/>
      <c r="PKP28" s="187"/>
      <c r="PKQ28" s="187"/>
      <c r="PKR28" s="187"/>
      <c r="PKS28" s="187"/>
      <c r="PKT28" s="187"/>
      <c r="PKU28" s="187"/>
      <c r="PKV28" s="187"/>
      <c r="PKW28" s="187"/>
      <c r="PKX28" s="187"/>
      <c r="PKY28" s="187"/>
      <c r="PKZ28" s="187"/>
      <c r="PLA28" s="187"/>
      <c r="PLB28" s="187"/>
      <c r="PLC28" s="187"/>
      <c r="PLD28" s="187"/>
      <c r="PLE28" s="187"/>
      <c r="PLF28" s="187"/>
      <c r="PLG28" s="187"/>
      <c r="PLH28" s="187"/>
      <c r="PLI28" s="187"/>
      <c r="PLJ28" s="187"/>
      <c r="PLK28" s="187"/>
      <c r="PLL28" s="187"/>
      <c r="PLM28" s="187"/>
      <c r="PLN28" s="187"/>
      <c r="PLO28" s="187"/>
      <c r="PLP28" s="187"/>
      <c r="PLQ28" s="187"/>
      <c r="PLR28" s="187"/>
      <c r="PLS28" s="187"/>
      <c r="PLT28" s="187"/>
      <c r="PLU28" s="187"/>
      <c r="PLV28" s="187"/>
      <c r="PLW28" s="187"/>
      <c r="PLX28" s="187"/>
      <c r="PLY28" s="187"/>
      <c r="PLZ28" s="187"/>
      <c r="PMA28" s="187"/>
      <c r="PMB28" s="187"/>
      <c r="PMC28" s="187"/>
      <c r="PMD28" s="187"/>
      <c r="PME28" s="187"/>
      <c r="PMF28" s="187"/>
      <c r="PMG28" s="187"/>
      <c r="PMH28" s="187"/>
      <c r="PMI28" s="187"/>
      <c r="PMJ28" s="187"/>
      <c r="PMK28" s="187"/>
      <c r="PML28" s="187"/>
      <c r="PMM28" s="187"/>
      <c r="PMN28" s="187"/>
      <c r="PMO28" s="187"/>
      <c r="PMP28" s="187"/>
      <c r="PMQ28" s="187"/>
      <c r="PMR28" s="187"/>
      <c r="PMS28" s="187"/>
      <c r="PMT28" s="187"/>
      <c r="PMU28" s="187"/>
      <c r="PMV28" s="187"/>
      <c r="PMW28" s="187"/>
      <c r="PMX28" s="187"/>
      <c r="PMY28" s="187"/>
      <c r="PMZ28" s="187"/>
      <c r="PNA28" s="187"/>
      <c r="PNB28" s="187"/>
      <c r="PNC28" s="187"/>
      <c r="PND28" s="187"/>
      <c r="PNE28" s="187"/>
      <c r="PNF28" s="187"/>
      <c r="PNG28" s="187"/>
      <c r="PNH28" s="187"/>
      <c r="PNI28" s="187"/>
      <c r="PNJ28" s="187"/>
      <c r="PNK28" s="187"/>
      <c r="PNL28" s="187"/>
      <c r="PNM28" s="187"/>
      <c r="PNN28" s="187"/>
      <c r="PNO28" s="187"/>
      <c r="PNP28" s="187"/>
      <c r="PNQ28" s="187"/>
      <c r="PNR28" s="187"/>
      <c r="PNS28" s="187"/>
      <c r="PNT28" s="187"/>
      <c r="PNU28" s="187"/>
      <c r="PNV28" s="187"/>
      <c r="PNW28" s="187"/>
      <c r="PNX28" s="187"/>
      <c r="PNY28" s="187"/>
      <c r="PNZ28" s="187"/>
      <c r="POA28" s="187"/>
      <c r="POB28" s="187"/>
      <c r="POC28" s="187"/>
      <c r="POD28" s="187"/>
      <c r="POE28" s="187"/>
      <c r="POF28" s="187"/>
      <c r="POG28" s="187"/>
      <c r="POH28" s="187"/>
      <c r="POI28" s="187"/>
      <c r="POJ28" s="187"/>
      <c r="POK28" s="187"/>
      <c r="POL28" s="187"/>
      <c r="POM28" s="187"/>
      <c r="PON28" s="187"/>
      <c r="POO28" s="187"/>
      <c r="POP28" s="187"/>
      <c r="POQ28" s="187"/>
      <c r="POR28" s="187"/>
      <c r="POS28" s="187"/>
      <c r="POT28" s="187"/>
      <c r="POU28" s="187"/>
      <c r="POV28" s="187"/>
      <c r="POW28" s="187"/>
      <c r="POX28" s="187"/>
      <c r="POY28" s="187"/>
      <c r="POZ28" s="187"/>
      <c r="PPA28" s="187"/>
      <c r="PPB28" s="187"/>
      <c r="PPC28" s="187"/>
      <c r="PPD28" s="187"/>
      <c r="PPE28" s="187"/>
      <c r="PPF28" s="187"/>
      <c r="PPG28" s="187"/>
      <c r="PPH28" s="187"/>
      <c r="PPI28" s="187"/>
      <c r="PPJ28" s="187"/>
      <c r="PPK28" s="187"/>
      <c r="PPL28" s="187"/>
      <c r="PPM28" s="187"/>
      <c r="PPN28" s="187"/>
      <c r="PPO28" s="187"/>
      <c r="PPP28" s="187"/>
      <c r="PPQ28" s="187"/>
      <c r="PPR28" s="187"/>
      <c r="PPS28" s="187"/>
      <c r="PPT28" s="187"/>
      <c r="PPU28" s="187"/>
      <c r="PPV28" s="187"/>
      <c r="PPW28" s="187"/>
      <c r="PPX28" s="187"/>
      <c r="PPY28" s="187"/>
      <c r="PPZ28" s="187"/>
      <c r="PQA28" s="187"/>
      <c r="PQB28" s="187"/>
      <c r="PQC28" s="187"/>
      <c r="PQD28" s="187"/>
      <c r="PQE28" s="187"/>
      <c r="PQF28" s="187"/>
      <c r="PQG28" s="187"/>
      <c r="PQH28" s="187"/>
      <c r="PQI28" s="187"/>
      <c r="PQJ28" s="187"/>
      <c r="PQK28" s="187"/>
      <c r="PQL28" s="187"/>
      <c r="PQM28" s="187"/>
      <c r="PQN28" s="187"/>
      <c r="PQO28" s="187"/>
      <c r="PQP28" s="187"/>
      <c r="PQQ28" s="187"/>
      <c r="PQR28" s="187"/>
      <c r="PQS28" s="187"/>
      <c r="PQT28" s="187"/>
      <c r="PQU28" s="187"/>
      <c r="PQV28" s="187"/>
      <c r="PQW28" s="187"/>
      <c r="PQX28" s="187"/>
      <c r="PQY28" s="187"/>
      <c r="PQZ28" s="187"/>
      <c r="PRA28" s="187"/>
      <c r="PRB28" s="187"/>
      <c r="PRC28" s="187"/>
      <c r="PRD28" s="187"/>
      <c r="PRE28" s="187"/>
      <c r="PRF28" s="187"/>
      <c r="PRG28" s="187"/>
      <c r="PRH28" s="187"/>
      <c r="PRI28" s="187"/>
      <c r="PRJ28" s="187"/>
      <c r="PRK28" s="187"/>
      <c r="PRL28" s="187"/>
      <c r="PRM28" s="187"/>
      <c r="PRN28" s="187"/>
      <c r="PRO28" s="187"/>
      <c r="PRP28" s="187"/>
      <c r="PRQ28" s="187"/>
      <c r="PRR28" s="187"/>
      <c r="PRS28" s="187"/>
      <c r="PRT28" s="187"/>
      <c r="PRU28" s="187"/>
      <c r="PRV28" s="187"/>
      <c r="PRW28" s="187"/>
      <c r="PRX28" s="187"/>
      <c r="PRY28" s="187"/>
      <c r="PRZ28" s="187"/>
      <c r="PSA28" s="187"/>
      <c r="PSB28" s="187"/>
      <c r="PSC28" s="187"/>
      <c r="PSD28" s="187"/>
      <c r="PSE28" s="187"/>
      <c r="PSF28" s="187"/>
      <c r="PSG28" s="187"/>
      <c r="PSH28" s="187"/>
      <c r="PSI28" s="187"/>
      <c r="PSJ28" s="187"/>
      <c r="PSK28" s="187"/>
      <c r="PSL28" s="187"/>
      <c r="PSM28" s="187"/>
      <c r="PSN28" s="187"/>
      <c r="PSO28" s="187"/>
      <c r="PSP28" s="187"/>
      <c r="PSQ28" s="187"/>
      <c r="PSR28" s="187"/>
      <c r="PSS28" s="187"/>
      <c r="PST28" s="187"/>
      <c r="PSU28" s="187"/>
      <c r="PSV28" s="187"/>
      <c r="PSW28" s="187"/>
      <c r="PSX28" s="187"/>
      <c r="PSY28" s="187"/>
      <c r="PSZ28" s="187"/>
      <c r="PTA28" s="187"/>
      <c r="PTB28" s="187"/>
      <c r="PTC28" s="187"/>
      <c r="PTD28" s="187"/>
      <c r="PTE28" s="187"/>
      <c r="PTF28" s="187"/>
      <c r="PTG28" s="187"/>
      <c r="PTH28" s="187"/>
      <c r="PTI28" s="187"/>
      <c r="PTJ28" s="187"/>
      <c r="PTK28" s="187"/>
      <c r="PTL28" s="187"/>
      <c r="PTM28" s="187"/>
      <c r="PTN28" s="187"/>
      <c r="PTO28" s="187"/>
      <c r="PTP28" s="187"/>
      <c r="PTQ28" s="187"/>
      <c r="PTR28" s="187"/>
      <c r="PTS28" s="187"/>
      <c r="PTT28" s="187"/>
      <c r="PTU28" s="187"/>
      <c r="PTV28" s="187"/>
      <c r="PTW28" s="187"/>
      <c r="PTX28" s="187"/>
      <c r="PTY28" s="187"/>
      <c r="PTZ28" s="187"/>
      <c r="PUA28" s="187"/>
      <c r="PUB28" s="187"/>
      <c r="PUC28" s="187"/>
      <c r="PUD28" s="187"/>
      <c r="PUE28" s="187"/>
      <c r="PUF28" s="187"/>
      <c r="PUG28" s="187"/>
      <c r="PUH28" s="187"/>
      <c r="PUI28" s="187"/>
      <c r="PUJ28" s="187"/>
      <c r="PUK28" s="187"/>
      <c r="PUL28" s="187"/>
      <c r="PUM28" s="187"/>
      <c r="PUN28" s="187"/>
      <c r="PUO28" s="187"/>
      <c r="PUP28" s="187"/>
      <c r="PUQ28" s="187"/>
      <c r="PUR28" s="187"/>
      <c r="PUS28" s="187"/>
      <c r="PUT28" s="187"/>
      <c r="PUU28" s="187"/>
      <c r="PUV28" s="187"/>
      <c r="PUW28" s="187"/>
      <c r="PUX28" s="187"/>
      <c r="PUY28" s="187"/>
      <c r="PUZ28" s="187"/>
      <c r="PVA28" s="187"/>
      <c r="PVB28" s="187"/>
      <c r="PVC28" s="187"/>
      <c r="PVD28" s="187"/>
      <c r="PVE28" s="187"/>
      <c r="PVF28" s="187"/>
      <c r="PVG28" s="187"/>
      <c r="PVH28" s="187"/>
      <c r="PVI28" s="187"/>
      <c r="PVJ28" s="187"/>
      <c r="PVK28" s="187"/>
      <c r="PVL28" s="187"/>
      <c r="PVM28" s="187"/>
      <c r="PVN28" s="187"/>
      <c r="PVO28" s="187"/>
      <c r="PVP28" s="187"/>
      <c r="PVQ28" s="187"/>
      <c r="PVR28" s="187"/>
      <c r="PVS28" s="187"/>
      <c r="PVT28" s="187"/>
      <c r="PVU28" s="187"/>
      <c r="PVV28" s="187"/>
      <c r="PVW28" s="187"/>
      <c r="PVX28" s="187"/>
      <c r="PVY28" s="187"/>
      <c r="PVZ28" s="187"/>
      <c r="PWA28" s="187"/>
      <c r="PWB28" s="187"/>
      <c r="PWC28" s="187"/>
      <c r="PWD28" s="187"/>
      <c r="PWE28" s="187"/>
      <c r="PWF28" s="187"/>
      <c r="PWG28" s="187"/>
      <c r="PWH28" s="187"/>
      <c r="PWI28" s="187"/>
      <c r="PWJ28" s="187"/>
      <c r="PWK28" s="187"/>
      <c r="PWL28" s="187"/>
      <c r="PWM28" s="187"/>
      <c r="PWN28" s="187"/>
      <c r="PWO28" s="187"/>
      <c r="PWP28" s="187"/>
      <c r="PWQ28" s="187"/>
      <c r="PWR28" s="187"/>
      <c r="PWS28" s="187"/>
      <c r="PWT28" s="187"/>
      <c r="PWU28" s="187"/>
      <c r="PWV28" s="187"/>
      <c r="PWW28" s="187"/>
      <c r="PWX28" s="187"/>
      <c r="PWY28" s="187"/>
      <c r="PWZ28" s="187"/>
      <c r="PXA28" s="187"/>
      <c r="PXB28" s="187"/>
      <c r="PXC28" s="187"/>
      <c r="PXD28" s="187"/>
      <c r="PXE28" s="187"/>
      <c r="PXF28" s="187"/>
      <c r="PXG28" s="187"/>
      <c r="PXH28" s="187"/>
      <c r="PXI28" s="187"/>
      <c r="PXJ28" s="187"/>
      <c r="PXK28" s="187"/>
      <c r="PXL28" s="187"/>
      <c r="PXM28" s="187"/>
      <c r="PXN28" s="187"/>
      <c r="PXO28" s="187"/>
      <c r="PXP28" s="187"/>
      <c r="PXQ28" s="187"/>
      <c r="PXR28" s="187"/>
      <c r="PXS28" s="187"/>
      <c r="PXT28" s="187"/>
      <c r="PXU28" s="187"/>
      <c r="PXV28" s="187"/>
      <c r="PXW28" s="187"/>
      <c r="PXX28" s="187"/>
      <c r="PXY28" s="187"/>
      <c r="PXZ28" s="187"/>
      <c r="PYA28" s="187"/>
      <c r="PYB28" s="187"/>
      <c r="PYC28" s="187"/>
      <c r="PYD28" s="187"/>
      <c r="PYE28" s="187"/>
      <c r="PYF28" s="187"/>
      <c r="PYG28" s="187"/>
      <c r="PYH28" s="187"/>
      <c r="PYI28" s="187"/>
      <c r="PYJ28" s="187"/>
      <c r="PYK28" s="187"/>
      <c r="PYL28" s="187"/>
      <c r="PYM28" s="187"/>
      <c r="PYN28" s="187"/>
      <c r="PYO28" s="187"/>
      <c r="PYP28" s="187"/>
      <c r="PYQ28" s="187"/>
      <c r="PYR28" s="187"/>
      <c r="PYS28" s="187"/>
      <c r="PYT28" s="187"/>
      <c r="PYU28" s="187"/>
      <c r="PYV28" s="187"/>
      <c r="PYW28" s="187"/>
      <c r="PYX28" s="187"/>
      <c r="PYY28" s="187"/>
      <c r="PYZ28" s="187"/>
      <c r="PZA28" s="187"/>
      <c r="PZB28" s="187"/>
      <c r="PZC28" s="187"/>
      <c r="PZD28" s="187"/>
      <c r="PZE28" s="187"/>
      <c r="PZF28" s="187"/>
      <c r="PZG28" s="187"/>
      <c r="PZH28" s="187"/>
      <c r="PZI28" s="187"/>
      <c r="PZJ28" s="187"/>
      <c r="PZK28" s="187"/>
      <c r="PZL28" s="187"/>
      <c r="PZM28" s="187"/>
      <c r="PZN28" s="187"/>
      <c r="PZO28" s="187"/>
      <c r="PZP28" s="187"/>
      <c r="PZQ28" s="187"/>
      <c r="PZR28" s="187"/>
      <c r="PZS28" s="187"/>
      <c r="PZT28" s="187"/>
      <c r="PZU28" s="187"/>
      <c r="PZV28" s="187"/>
      <c r="PZW28" s="187"/>
      <c r="PZX28" s="187"/>
      <c r="PZY28" s="187"/>
      <c r="PZZ28" s="187"/>
      <c r="QAA28" s="187"/>
      <c r="QAB28" s="187"/>
      <c r="QAC28" s="187"/>
      <c r="QAD28" s="187"/>
      <c r="QAE28" s="187"/>
      <c r="QAF28" s="187"/>
      <c r="QAG28" s="187"/>
      <c r="QAH28" s="187"/>
      <c r="QAI28" s="187"/>
      <c r="QAJ28" s="187"/>
      <c r="QAK28" s="187"/>
      <c r="QAL28" s="187"/>
      <c r="QAM28" s="187"/>
      <c r="QAN28" s="187"/>
      <c r="QAO28" s="187"/>
      <c r="QAP28" s="187"/>
      <c r="QAQ28" s="187"/>
      <c r="QAR28" s="187"/>
      <c r="QAS28" s="187"/>
      <c r="QAT28" s="187"/>
      <c r="QAU28" s="187"/>
      <c r="QAV28" s="187"/>
      <c r="QAW28" s="187"/>
      <c r="QAX28" s="187"/>
      <c r="QAY28" s="187"/>
      <c r="QAZ28" s="187"/>
      <c r="QBA28" s="187"/>
      <c r="QBB28" s="187"/>
      <c r="QBC28" s="187"/>
      <c r="QBD28" s="187"/>
      <c r="QBE28" s="187"/>
      <c r="QBF28" s="187"/>
      <c r="QBG28" s="187"/>
      <c r="QBH28" s="187"/>
      <c r="QBI28" s="187"/>
      <c r="QBJ28" s="187"/>
      <c r="QBK28" s="187"/>
      <c r="QBL28" s="187"/>
      <c r="QBM28" s="187"/>
      <c r="QBN28" s="187"/>
      <c r="QBO28" s="187"/>
      <c r="QBP28" s="187"/>
      <c r="QBQ28" s="187"/>
      <c r="QBR28" s="187"/>
      <c r="QBS28" s="187"/>
      <c r="QBT28" s="187"/>
      <c r="QBU28" s="187"/>
      <c r="QBV28" s="187"/>
      <c r="QBW28" s="187"/>
      <c r="QBX28" s="187"/>
      <c r="QBY28" s="187"/>
      <c r="QBZ28" s="187"/>
      <c r="QCA28" s="187"/>
      <c r="QCB28" s="187"/>
      <c r="QCC28" s="187"/>
      <c r="QCD28" s="187"/>
      <c r="QCE28" s="187"/>
      <c r="QCF28" s="187"/>
      <c r="QCG28" s="187"/>
      <c r="QCH28" s="187"/>
      <c r="QCI28" s="187"/>
      <c r="QCJ28" s="187"/>
      <c r="QCK28" s="187"/>
      <c r="QCL28" s="187"/>
      <c r="QCM28" s="187"/>
      <c r="QCN28" s="187"/>
      <c r="QCO28" s="187"/>
      <c r="QCP28" s="187"/>
      <c r="QCQ28" s="187"/>
      <c r="QCR28" s="187"/>
      <c r="QCS28" s="187"/>
      <c r="QCT28" s="187"/>
      <c r="QCU28" s="187"/>
      <c r="QCV28" s="187"/>
      <c r="QCW28" s="187"/>
      <c r="QCX28" s="187"/>
      <c r="QCY28" s="187"/>
      <c r="QCZ28" s="187"/>
      <c r="QDA28" s="187"/>
      <c r="QDB28" s="187"/>
      <c r="QDC28" s="187"/>
      <c r="QDD28" s="187"/>
      <c r="QDE28" s="187"/>
      <c r="QDF28" s="187"/>
      <c r="QDG28" s="187"/>
      <c r="QDH28" s="187"/>
      <c r="QDI28" s="187"/>
      <c r="QDJ28" s="187"/>
      <c r="QDK28" s="187"/>
      <c r="QDL28" s="187"/>
      <c r="QDM28" s="187"/>
      <c r="QDN28" s="187"/>
      <c r="QDO28" s="187"/>
      <c r="QDP28" s="187"/>
      <c r="QDQ28" s="187"/>
      <c r="QDR28" s="187"/>
      <c r="QDS28" s="187"/>
      <c r="QDT28" s="187"/>
      <c r="QDU28" s="187"/>
      <c r="QDV28" s="187"/>
      <c r="QDW28" s="187"/>
      <c r="QDX28" s="187"/>
      <c r="QDY28" s="187"/>
      <c r="QDZ28" s="187"/>
      <c r="QEA28" s="187"/>
      <c r="QEB28" s="187"/>
      <c r="QEC28" s="187"/>
      <c r="QED28" s="187"/>
      <c r="QEE28" s="187"/>
      <c r="QEF28" s="187"/>
      <c r="QEG28" s="187"/>
      <c r="QEH28" s="187"/>
      <c r="QEI28" s="187"/>
      <c r="QEJ28" s="187"/>
      <c r="QEK28" s="187"/>
      <c r="QEL28" s="187"/>
      <c r="QEM28" s="187"/>
      <c r="QEN28" s="187"/>
      <c r="QEO28" s="187"/>
      <c r="QEP28" s="187"/>
      <c r="QEQ28" s="187"/>
      <c r="QER28" s="187"/>
      <c r="QES28" s="187"/>
      <c r="QET28" s="187"/>
      <c r="QEU28" s="187"/>
      <c r="QEV28" s="187"/>
      <c r="QEW28" s="187"/>
      <c r="QEX28" s="187"/>
      <c r="QEY28" s="187"/>
      <c r="QEZ28" s="187"/>
      <c r="QFA28" s="187"/>
      <c r="QFB28" s="187"/>
      <c r="QFC28" s="187"/>
      <c r="QFD28" s="187"/>
      <c r="QFE28" s="187"/>
      <c r="QFF28" s="187"/>
      <c r="QFG28" s="187"/>
      <c r="QFH28" s="187"/>
      <c r="QFI28" s="187"/>
      <c r="QFJ28" s="187"/>
      <c r="QFK28" s="187"/>
      <c r="QFL28" s="187"/>
      <c r="QFM28" s="187"/>
      <c r="QFN28" s="187"/>
      <c r="QFO28" s="187"/>
      <c r="QFP28" s="187"/>
      <c r="QFQ28" s="187"/>
      <c r="QFR28" s="187"/>
      <c r="QFS28" s="187"/>
      <c r="QFT28" s="187"/>
      <c r="QFU28" s="187"/>
      <c r="QFV28" s="187"/>
      <c r="QFW28" s="187"/>
      <c r="QFX28" s="187"/>
      <c r="QFY28" s="187"/>
      <c r="QFZ28" s="187"/>
      <c r="QGA28" s="187"/>
      <c r="QGB28" s="187"/>
      <c r="QGC28" s="187"/>
      <c r="QGD28" s="187"/>
      <c r="QGE28" s="187"/>
      <c r="QGF28" s="187"/>
      <c r="QGG28" s="187"/>
      <c r="QGH28" s="187"/>
      <c r="QGI28" s="187"/>
      <c r="QGJ28" s="187"/>
      <c r="QGK28" s="187"/>
      <c r="QGL28" s="187"/>
      <c r="QGM28" s="187"/>
      <c r="QGN28" s="187"/>
      <c r="QGO28" s="187"/>
      <c r="QGP28" s="187"/>
      <c r="QGQ28" s="187"/>
      <c r="QGR28" s="187"/>
      <c r="QGS28" s="187"/>
      <c r="QGT28" s="187"/>
      <c r="QGU28" s="187"/>
      <c r="QGV28" s="187"/>
      <c r="QGW28" s="187"/>
      <c r="QGX28" s="187"/>
      <c r="QGY28" s="187"/>
      <c r="QGZ28" s="187"/>
      <c r="QHA28" s="187"/>
      <c r="QHB28" s="187"/>
      <c r="QHC28" s="187"/>
      <c r="QHD28" s="187"/>
      <c r="QHE28" s="187"/>
      <c r="QHF28" s="187"/>
      <c r="QHG28" s="187"/>
      <c r="QHH28" s="187"/>
      <c r="QHI28" s="187"/>
      <c r="QHJ28" s="187"/>
      <c r="QHK28" s="187"/>
      <c r="QHL28" s="187"/>
      <c r="QHM28" s="187"/>
      <c r="QHN28" s="187"/>
      <c r="QHO28" s="187"/>
      <c r="QHP28" s="187"/>
      <c r="QHQ28" s="187"/>
      <c r="QHR28" s="187"/>
      <c r="QHS28" s="187"/>
      <c r="QHT28" s="187"/>
      <c r="QHU28" s="187"/>
      <c r="QHV28" s="187"/>
      <c r="QHW28" s="187"/>
      <c r="QHX28" s="187"/>
      <c r="QHY28" s="187"/>
      <c r="QHZ28" s="187"/>
      <c r="QIA28" s="187"/>
      <c r="QIB28" s="187"/>
      <c r="QIC28" s="187"/>
      <c r="QID28" s="187"/>
      <c r="QIE28" s="187"/>
      <c r="QIF28" s="187"/>
      <c r="QIG28" s="187"/>
      <c r="QIH28" s="187"/>
      <c r="QII28" s="187"/>
      <c r="QIJ28" s="187"/>
      <c r="QIK28" s="187"/>
      <c r="QIL28" s="187"/>
      <c r="QIM28" s="187"/>
      <c r="QIN28" s="187"/>
      <c r="QIO28" s="187"/>
      <c r="QIP28" s="187"/>
      <c r="QIQ28" s="187"/>
      <c r="QIR28" s="187"/>
      <c r="QIS28" s="187"/>
      <c r="QIT28" s="187"/>
      <c r="QIU28" s="187"/>
      <c r="QIV28" s="187"/>
      <c r="QIW28" s="187"/>
      <c r="QIX28" s="187"/>
      <c r="QIY28" s="187"/>
      <c r="QIZ28" s="187"/>
      <c r="QJA28" s="187"/>
      <c r="QJB28" s="187"/>
      <c r="QJC28" s="187"/>
      <c r="QJD28" s="187"/>
      <c r="QJE28" s="187"/>
      <c r="QJF28" s="187"/>
      <c r="QJG28" s="187"/>
      <c r="QJH28" s="187"/>
      <c r="QJI28" s="187"/>
      <c r="QJJ28" s="187"/>
      <c r="QJK28" s="187"/>
      <c r="QJL28" s="187"/>
      <c r="QJM28" s="187"/>
      <c r="QJN28" s="187"/>
      <c r="QJO28" s="187"/>
      <c r="QJP28" s="187"/>
      <c r="QJQ28" s="187"/>
      <c r="QJR28" s="187"/>
      <c r="QJS28" s="187"/>
      <c r="QJT28" s="187"/>
      <c r="QJU28" s="187"/>
      <c r="QJV28" s="187"/>
      <c r="QJW28" s="187"/>
      <c r="QJX28" s="187"/>
      <c r="QJY28" s="187"/>
      <c r="QJZ28" s="187"/>
      <c r="QKA28" s="187"/>
      <c r="QKB28" s="187"/>
      <c r="QKC28" s="187"/>
      <c r="QKD28" s="187"/>
      <c r="QKE28" s="187"/>
      <c r="QKF28" s="187"/>
      <c r="QKG28" s="187"/>
      <c r="QKH28" s="187"/>
      <c r="QKI28" s="187"/>
      <c r="QKJ28" s="187"/>
      <c r="QKK28" s="187"/>
      <c r="QKL28" s="187"/>
      <c r="QKM28" s="187"/>
      <c r="QKN28" s="187"/>
      <c r="QKO28" s="187"/>
      <c r="QKP28" s="187"/>
      <c r="QKQ28" s="187"/>
      <c r="QKR28" s="187"/>
      <c r="QKS28" s="187"/>
      <c r="QKT28" s="187"/>
      <c r="QKU28" s="187"/>
      <c r="QKV28" s="187"/>
      <c r="QKW28" s="187"/>
      <c r="QKX28" s="187"/>
      <c r="QKY28" s="187"/>
      <c r="QKZ28" s="187"/>
      <c r="QLA28" s="187"/>
      <c r="QLB28" s="187"/>
      <c r="QLC28" s="187"/>
      <c r="QLD28" s="187"/>
      <c r="QLE28" s="187"/>
      <c r="QLF28" s="187"/>
      <c r="QLG28" s="187"/>
      <c r="QLH28" s="187"/>
      <c r="QLI28" s="187"/>
      <c r="QLJ28" s="187"/>
      <c r="QLK28" s="187"/>
      <c r="QLL28" s="187"/>
      <c r="QLM28" s="187"/>
      <c r="QLN28" s="187"/>
      <c r="QLO28" s="187"/>
      <c r="QLP28" s="187"/>
      <c r="QLQ28" s="187"/>
      <c r="QLR28" s="187"/>
      <c r="QLS28" s="187"/>
      <c r="QLT28" s="187"/>
      <c r="QLU28" s="187"/>
      <c r="QLV28" s="187"/>
      <c r="QLW28" s="187"/>
      <c r="QLX28" s="187"/>
      <c r="QLY28" s="187"/>
      <c r="QLZ28" s="187"/>
      <c r="QMA28" s="187"/>
      <c r="QMB28" s="187"/>
      <c r="QMC28" s="187"/>
      <c r="QMD28" s="187"/>
      <c r="QME28" s="187"/>
      <c r="QMF28" s="187"/>
      <c r="QMG28" s="187"/>
      <c r="QMH28" s="187"/>
      <c r="QMI28" s="187"/>
      <c r="QMJ28" s="187"/>
      <c r="QMK28" s="187"/>
      <c r="QML28" s="187"/>
      <c r="QMM28" s="187"/>
      <c r="QMN28" s="187"/>
      <c r="QMO28" s="187"/>
      <c r="QMP28" s="187"/>
      <c r="QMQ28" s="187"/>
      <c r="QMR28" s="187"/>
      <c r="QMS28" s="187"/>
      <c r="QMT28" s="187"/>
      <c r="QMU28" s="187"/>
      <c r="QMV28" s="187"/>
      <c r="QMW28" s="187"/>
      <c r="QMX28" s="187"/>
      <c r="QMY28" s="187"/>
      <c r="QMZ28" s="187"/>
      <c r="QNA28" s="187"/>
      <c r="QNB28" s="187"/>
      <c r="QNC28" s="187"/>
      <c r="QND28" s="187"/>
      <c r="QNE28" s="187"/>
      <c r="QNF28" s="187"/>
      <c r="QNG28" s="187"/>
      <c r="QNH28" s="187"/>
      <c r="QNI28" s="187"/>
      <c r="QNJ28" s="187"/>
      <c r="QNK28" s="187"/>
      <c r="QNL28" s="187"/>
      <c r="QNM28" s="187"/>
      <c r="QNN28" s="187"/>
      <c r="QNO28" s="187"/>
      <c r="QNP28" s="187"/>
      <c r="QNQ28" s="187"/>
      <c r="QNR28" s="187"/>
      <c r="QNS28" s="187"/>
      <c r="QNT28" s="187"/>
      <c r="QNU28" s="187"/>
      <c r="QNV28" s="187"/>
      <c r="QNW28" s="187"/>
      <c r="QNX28" s="187"/>
      <c r="QNY28" s="187"/>
      <c r="QNZ28" s="187"/>
      <c r="QOA28" s="187"/>
      <c r="QOB28" s="187"/>
      <c r="QOC28" s="187"/>
      <c r="QOD28" s="187"/>
      <c r="QOE28" s="187"/>
      <c r="QOF28" s="187"/>
      <c r="QOG28" s="187"/>
      <c r="QOH28" s="187"/>
      <c r="QOI28" s="187"/>
      <c r="QOJ28" s="187"/>
      <c r="QOK28" s="187"/>
      <c r="QOL28" s="187"/>
      <c r="QOM28" s="187"/>
      <c r="QON28" s="187"/>
      <c r="QOO28" s="187"/>
      <c r="QOP28" s="187"/>
      <c r="QOQ28" s="187"/>
      <c r="QOR28" s="187"/>
      <c r="QOS28" s="187"/>
      <c r="QOT28" s="187"/>
      <c r="QOU28" s="187"/>
      <c r="QOV28" s="187"/>
      <c r="QOW28" s="187"/>
      <c r="QOX28" s="187"/>
      <c r="QOY28" s="187"/>
      <c r="QOZ28" s="187"/>
      <c r="QPA28" s="187"/>
      <c r="QPB28" s="187"/>
      <c r="QPC28" s="187"/>
      <c r="QPD28" s="187"/>
      <c r="QPE28" s="187"/>
      <c r="QPF28" s="187"/>
      <c r="QPG28" s="187"/>
      <c r="QPH28" s="187"/>
      <c r="QPI28" s="187"/>
      <c r="QPJ28" s="187"/>
      <c r="QPK28" s="187"/>
      <c r="QPL28" s="187"/>
      <c r="QPM28" s="187"/>
      <c r="QPN28" s="187"/>
      <c r="QPO28" s="187"/>
      <c r="QPP28" s="187"/>
      <c r="QPQ28" s="187"/>
      <c r="QPR28" s="187"/>
      <c r="QPS28" s="187"/>
      <c r="QPT28" s="187"/>
      <c r="QPU28" s="187"/>
      <c r="QPV28" s="187"/>
      <c r="QPW28" s="187"/>
      <c r="QPX28" s="187"/>
      <c r="QPY28" s="187"/>
      <c r="QPZ28" s="187"/>
      <c r="QQA28" s="187"/>
      <c r="QQB28" s="187"/>
      <c r="QQC28" s="187"/>
      <c r="QQD28" s="187"/>
      <c r="QQE28" s="187"/>
      <c r="QQF28" s="187"/>
      <c r="QQG28" s="187"/>
      <c r="QQH28" s="187"/>
      <c r="QQI28" s="187"/>
      <c r="QQJ28" s="187"/>
      <c r="QQK28" s="187"/>
      <c r="QQL28" s="187"/>
      <c r="QQM28" s="187"/>
      <c r="QQN28" s="187"/>
      <c r="QQO28" s="187"/>
      <c r="QQP28" s="187"/>
      <c r="QQQ28" s="187"/>
      <c r="QQR28" s="187"/>
      <c r="QQS28" s="187"/>
      <c r="QQT28" s="187"/>
      <c r="QQU28" s="187"/>
      <c r="QQV28" s="187"/>
      <c r="QQW28" s="187"/>
      <c r="QQX28" s="187"/>
      <c r="QQY28" s="187"/>
      <c r="QQZ28" s="187"/>
      <c r="QRA28" s="187"/>
      <c r="QRB28" s="187"/>
      <c r="QRC28" s="187"/>
      <c r="QRD28" s="187"/>
      <c r="QRE28" s="187"/>
      <c r="QRF28" s="187"/>
      <c r="QRG28" s="187"/>
      <c r="QRH28" s="187"/>
      <c r="QRI28" s="187"/>
      <c r="QRJ28" s="187"/>
      <c r="QRK28" s="187"/>
      <c r="QRL28" s="187"/>
      <c r="QRM28" s="187"/>
      <c r="QRN28" s="187"/>
      <c r="QRO28" s="187"/>
      <c r="QRP28" s="187"/>
      <c r="QRQ28" s="187"/>
      <c r="QRR28" s="187"/>
      <c r="QRS28" s="187"/>
      <c r="QRT28" s="187"/>
      <c r="QRU28" s="187"/>
      <c r="QRV28" s="187"/>
      <c r="QRW28" s="187"/>
      <c r="QRX28" s="187"/>
      <c r="QRY28" s="187"/>
      <c r="QRZ28" s="187"/>
      <c r="QSA28" s="187"/>
      <c r="QSB28" s="187"/>
      <c r="QSC28" s="187"/>
      <c r="QSD28" s="187"/>
      <c r="QSE28" s="187"/>
      <c r="QSF28" s="187"/>
      <c r="QSG28" s="187"/>
      <c r="QSH28" s="187"/>
      <c r="QSI28" s="187"/>
      <c r="QSJ28" s="187"/>
      <c r="QSK28" s="187"/>
      <c r="QSL28" s="187"/>
      <c r="QSM28" s="187"/>
      <c r="QSN28" s="187"/>
      <c r="QSO28" s="187"/>
      <c r="QSP28" s="187"/>
      <c r="QSQ28" s="187"/>
      <c r="QSR28" s="187"/>
      <c r="QSS28" s="187"/>
      <c r="QST28" s="187"/>
      <c r="QSU28" s="187"/>
      <c r="QSV28" s="187"/>
      <c r="QSW28" s="187"/>
      <c r="QSX28" s="187"/>
      <c r="QSY28" s="187"/>
      <c r="QSZ28" s="187"/>
      <c r="QTA28" s="187"/>
      <c r="QTB28" s="187"/>
      <c r="QTC28" s="187"/>
      <c r="QTD28" s="187"/>
      <c r="QTE28" s="187"/>
      <c r="QTF28" s="187"/>
      <c r="QTG28" s="187"/>
      <c r="QTH28" s="187"/>
      <c r="QTI28" s="187"/>
      <c r="QTJ28" s="187"/>
      <c r="QTK28" s="187"/>
      <c r="QTL28" s="187"/>
      <c r="QTM28" s="187"/>
      <c r="QTN28" s="187"/>
      <c r="QTO28" s="187"/>
      <c r="QTP28" s="187"/>
      <c r="QTQ28" s="187"/>
      <c r="QTR28" s="187"/>
      <c r="QTS28" s="187"/>
      <c r="QTT28" s="187"/>
      <c r="QTU28" s="187"/>
      <c r="QTV28" s="187"/>
      <c r="QTW28" s="187"/>
      <c r="QTX28" s="187"/>
      <c r="QTY28" s="187"/>
      <c r="QTZ28" s="187"/>
      <c r="QUA28" s="187"/>
      <c r="QUB28" s="187"/>
      <c r="QUC28" s="187"/>
      <c r="QUD28" s="187"/>
      <c r="QUE28" s="187"/>
      <c r="QUF28" s="187"/>
      <c r="QUG28" s="187"/>
      <c r="QUH28" s="187"/>
      <c r="QUI28" s="187"/>
      <c r="QUJ28" s="187"/>
      <c r="QUK28" s="187"/>
      <c r="QUL28" s="187"/>
      <c r="QUM28" s="187"/>
      <c r="QUN28" s="187"/>
      <c r="QUO28" s="187"/>
      <c r="QUP28" s="187"/>
      <c r="QUQ28" s="187"/>
      <c r="QUR28" s="187"/>
      <c r="QUS28" s="187"/>
      <c r="QUT28" s="187"/>
      <c r="QUU28" s="187"/>
      <c r="QUV28" s="187"/>
      <c r="QUW28" s="187"/>
      <c r="QUX28" s="187"/>
      <c r="QUY28" s="187"/>
      <c r="QUZ28" s="187"/>
      <c r="QVA28" s="187"/>
      <c r="QVB28" s="187"/>
      <c r="QVC28" s="187"/>
      <c r="QVD28" s="187"/>
      <c r="QVE28" s="187"/>
      <c r="QVF28" s="187"/>
      <c r="QVG28" s="187"/>
      <c r="QVH28" s="187"/>
      <c r="QVI28" s="187"/>
      <c r="QVJ28" s="187"/>
      <c r="QVK28" s="187"/>
      <c r="QVL28" s="187"/>
      <c r="QVM28" s="187"/>
      <c r="QVN28" s="187"/>
      <c r="QVO28" s="187"/>
      <c r="QVP28" s="187"/>
      <c r="QVQ28" s="187"/>
      <c r="QVR28" s="187"/>
      <c r="QVS28" s="187"/>
      <c r="QVT28" s="187"/>
      <c r="QVU28" s="187"/>
      <c r="QVV28" s="187"/>
      <c r="QVW28" s="187"/>
      <c r="QVX28" s="187"/>
      <c r="QVY28" s="187"/>
      <c r="QVZ28" s="187"/>
      <c r="QWA28" s="187"/>
      <c r="QWB28" s="187"/>
      <c r="QWC28" s="187"/>
      <c r="QWD28" s="187"/>
      <c r="QWE28" s="187"/>
      <c r="QWF28" s="187"/>
      <c r="QWG28" s="187"/>
      <c r="QWH28" s="187"/>
      <c r="QWI28" s="187"/>
      <c r="QWJ28" s="187"/>
      <c r="QWK28" s="187"/>
      <c r="QWL28" s="187"/>
      <c r="QWM28" s="187"/>
      <c r="QWN28" s="187"/>
      <c r="QWO28" s="187"/>
      <c r="QWP28" s="187"/>
      <c r="QWQ28" s="187"/>
      <c r="QWR28" s="187"/>
      <c r="QWS28" s="187"/>
      <c r="QWT28" s="187"/>
      <c r="QWU28" s="187"/>
      <c r="QWV28" s="187"/>
      <c r="QWW28" s="187"/>
      <c r="QWX28" s="187"/>
      <c r="QWY28" s="187"/>
      <c r="QWZ28" s="187"/>
      <c r="QXA28" s="187"/>
      <c r="QXB28" s="187"/>
      <c r="QXC28" s="187"/>
      <c r="QXD28" s="187"/>
      <c r="QXE28" s="187"/>
      <c r="QXF28" s="187"/>
      <c r="QXG28" s="187"/>
      <c r="QXH28" s="187"/>
      <c r="QXI28" s="187"/>
      <c r="QXJ28" s="187"/>
      <c r="QXK28" s="187"/>
      <c r="QXL28" s="187"/>
      <c r="QXM28" s="187"/>
      <c r="QXN28" s="187"/>
      <c r="QXO28" s="187"/>
      <c r="QXP28" s="187"/>
      <c r="QXQ28" s="187"/>
      <c r="QXR28" s="187"/>
      <c r="QXS28" s="187"/>
      <c r="QXT28" s="187"/>
      <c r="QXU28" s="187"/>
      <c r="QXV28" s="187"/>
      <c r="QXW28" s="187"/>
      <c r="QXX28" s="187"/>
      <c r="QXY28" s="187"/>
      <c r="QXZ28" s="187"/>
      <c r="QYA28" s="187"/>
      <c r="QYB28" s="187"/>
      <c r="QYC28" s="187"/>
      <c r="QYD28" s="187"/>
      <c r="QYE28" s="187"/>
      <c r="QYF28" s="187"/>
      <c r="QYG28" s="187"/>
      <c r="QYH28" s="187"/>
      <c r="QYI28" s="187"/>
      <c r="QYJ28" s="187"/>
      <c r="QYK28" s="187"/>
      <c r="QYL28" s="187"/>
      <c r="QYM28" s="187"/>
      <c r="QYN28" s="187"/>
      <c r="QYO28" s="187"/>
      <c r="QYP28" s="187"/>
      <c r="QYQ28" s="187"/>
      <c r="QYR28" s="187"/>
      <c r="QYS28" s="187"/>
      <c r="QYT28" s="187"/>
      <c r="QYU28" s="187"/>
      <c r="QYV28" s="187"/>
      <c r="QYW28" s="187"/>
      <c r="QYX28" s="187"/>
      <c r="QYY28" s="187"/>
      <c r="QYZ28" s="187"/>
      <c r="QZA28" s="187"/>
      <c r="QZB28" s="187"/>
      <c r="QZC28" s="187"/>
      <c r="QZD28" s="187"/>
      <c r="QZE28" s="187"/>
      <c r="QZF28" s="187"/>
      <c r="QZG28" s="187"/>
      <c r="QZH28" s="187"/>
      <c r="QZI28" s="187"/>
      <c r="QZJ28" s="187"/>
      <c r="QZK28" s="187"/>
      <c r="QZL28" s="187"/>
      <c r="QZM28" s="187"/>
      <c r="QZN28" s="187"/>
      <c r="QZO28" s="187"/>
      <c r="QZP28" s="187"/>
      <c r="QZQ28" s="187"/>
      <c r="QZR28" s="187"/>
      <c r="QZS28" s="187"/>
      <c r="QZT28" s="187"/>
      <c r="QZU28" s="187"/>
      <c r="QZV28" s="187"/>
      <c r="QZW28" s="187"/>
      <c r="QZX28" s="187"/>
      <c r="QZY28" s="187"/>
      <c r="QZZ28" s="187"/>
      <c r="RAA28" s="187"/>
      <c r="RAB28" s="187"/>
      <c r="RAC28" s="187"/>
      <c r="RAD28" s="187"/>
      <c r="RAE28" s="187"/>
      <c r="RAF28" s="187"/>
      <c r="RAG28" s="187"/>
      <c r="RAH28" s="187"/>
      <c r="RAI28" s="187"/>
      <c r="RAJ28" s="187"/>
      <c r="RAK28" s="187"/>
      <c r="RAL28" s="187"/>
      <c r="RAM28" s="187"/>
      <c r="RAN28" s="187"/>
      <c r="RAO28" s="187"/>
      <c r="RAP28" s="187"/>
      <c r="RAQ28" s="187"/>
      <c r="RAR28" s="187"/>
      <c r="RAS28" s="187"/>
      <c r="RAT28" s="187"/>
      <c r="RAU28" s="187"/>
      <c r="RAV28" s="187"/>
      <c r="RAW28" s="187"/>
      <c r="RAX28" s="187"/>
      <c r="RAY28" s="187"/>
      <c r="RAZ28" s="187"/>
      <c r="RBA28" s="187"/>
      <c r="RBB28" s="187"/>
      <c r="RBC28" s="187"/>
      <c r="RBD28" s="187"/>
      <c r="RBE28" s="187"/>
      <c r="RBF28" s="187"/>
      <c r="RBG28" s="187"/>
      <c r="RBH28" s="187"/>
      <c r="RBI28" s="187"/>
      <c r="RBJ28" s="187"/>
      <c r="RBK28" s="187"/>
      <c r="RBL28" s="187"/>
      <c r="RBM28" s="187"/>
      <c r="RBN28" s="187"/>
      <c r="RBO28" s="187"/>
      <c r="RBP28" s="187"/>
      <c r="RBQ28" s="187"/>
      <c r="RBR28" s="187"/>
      <c r="RBS28" s="187"/>
      <c r="RBT28" s="187"/>
      <c r="RBU28" s="187"/>
      <c r="RBV28" s="187"/>
      <c r="RBW28" s="187"/>
      <c r="RBX28" s="187"/>
      <c r="RBY28" s="187"/>
      <c r="RBZ28" s="187"/>
      <c r="RCA28" s="187"/>
      <c r="RCB28" s="187"/>
      <c r="RCC28" s="187"/>
      <c r="RCD28" s="187"/>
      <c r="RCE28" s="187"/>
      <c r="RCF28" s="187"/>
      <c r="RCG28" s="187"/>
      <c r="RCH28" s="187"/>
      <c r="RCI28" s="187"/>
      <c r="RCJ28" s="187"/>
      <c r="RCK28" s="187"/>
      <c r="RCL28" s="187"/>
      <c r="RCM28" s="187"/>
      <c r="RCN28" s="187"/>
      <c r="RCO28" s="187"/>
      <c r="RCP28" s="187"/>
      <c r="RCQ28" s="187"/>
      <c r="RCR28" s="187"/>
      <c r="RCS28" s="187"/>
      <c r="RCT28" s="187"/>
      <c r="RCU28" s="187"/>
      <c r="RCV28" s="187"/>
      <c r="RCW28" s="187"/>
      <c r="RCX28" s="187"/>
      <c r="RCY28" s="187"/>
      <c r="RCZ28" s="187"/>
      <c r="RDA28" s="187"/>
      <c r="RDB28" s="187"/>
      <c r="RDC28" s="187"/>
      <c r="RDD28" s="187"/>
      <c r="RDE28" s="187"/>
      <c r="RDF28" s="187"/>
      <c r="RDG28" s="187"/>
      <c r="RDH28" s="187"/>
      <c r="RDI28" s="187"/>
      <c r="RDJ28" s="187"/>
      <c r="RDK28" s="187"/>
      <c r="RDL28" s="187"/>
      <c r="RDM28" s="187"/>
      <c r="RDN28" s="187"/>
      <c r="RDO28" s="187"/>
      <c r="RDP28" s="187"/>
      <c r="RDQ28" s="187"/>
      <c r="RDR28" s="187"/>
      <c r="RDS28" s="187"/>
      <c r="RDT28" s="187"/>
      <c r="RDU28" s="187"/>
      <c r="RDV28" s="187"/>
      <c r="RDW28" s="187"/>
      <c r="RDX28" s="187"/>
      <c r="RDY28" s="187"/>
      <c r="RDZ28" s="187"/>
      <c r="REA28" s="187"/>
      <c r="REB28" s="187"/>
      <c r="REC28" s="187"/>
      <c r="RED28" s="187"/>
      <c r="REE28" s="187"/>
      <c r="REF28" s="187"/>
      <c r="REG28" s="187"/>
      <c r="REH28" s="187"/>
      <c r="REI28" s="187"/>
      <c r="REJ28" s="187"/>
      <c r="REK28" s="187"/>
      <c r="REL28" s="187"/>
      <c r="REM28" s="187"/>
      <c r="REN28" s="187"/>
      <c r="REO28" s="187"/>
      <c r="REP28" s="187"/>
      <c r="REQ28" s="187"/>
      <c r="RER28" s="187"/>
      <c r="RES28" s="187"/>
      <c r="RET28" s="187"/>
      <c r="REU28" s="187"/>
      <c r="REV28" s="187"/>
      <c r="REW28" s="187"/>
      <c r="REX28" s="187"/>
      <c r="REY28" s="187"/>
      <c r="REZ28" s="187"/>
      <c r="RFA28" s="187"/>
      <c r="RFB28" s="187"/>
      <c r="RFC28" s="187"/>
      <c r="RFD28" s="187"/>
      <c r="RFE28" s="187"/>
      <c r="RFF28" s="187"/>
      <c r="RFG28" s="187"/>
      <c r="RFH28" s="187"/>
      <c r="RFI28" s="187"/>
      <c r="RFJ28" s="187"/>
      <c r="RFK28" s="187"/>
      <c r="RFL28" s="187"/>
      <c r="RFM28" s="187"/>
      <c r="RFN28" s="187"/>
      <c r="RFO28" s="187"/>
      <c r="RFP28" s="187"/>
      <c r="RFQ28" s="187"/>
      <c r="RFR28" s="187"/>
      <c r="RFS28" s="187"/>
      <c r="RFT28" s="187"/>
      <c r="RFU28" s="187"/>
      <c r="RFV28" s="187"/>
      <c r="RFW28" s="187"/>
      <c r="RFX28" s="187"/>
      <c r="RFY28" s="187"/>
      <c r="RFZ28" s="187"/>
      <c r="RGA28" s="187"/>
      <c r="RGB28" s="187"/>
      <c r="RGC28" s="187"/>
      <c r="RGD28" s="187"/>
      <c r="RGE28" s="187"/>
      <c r="RGF28" s="187"/>
      <c r="RGG28" s="187"/>
      <c r="RGH28" s="187"/>
      <c r="RGI28" s="187"/>
      <c r="RGJ28" s="187"/>
      <c r="RGK28" s="187"/>
      <c r="RGL28" s="187"/>
      <c r="RGM28" s="187"/>
      <c r="RGN28" s="187"/>
      <c r="RGO28" s="187"/>
      <c r="RGP28" s="187"/>
      <c r="RGQ28" s="187"/>
      <c r="RGR28" s="187"/>
      <c r="RGS28" s="187"/>
      <c r="RGT28" s="187"/>
      <c r="RGU28" s="187"/>
      <c r="RGV28" s="187"/>
      <c r="RGW28" s="187"/>
      <c r="RGX28" s="187"/>
      <c r="RGY28" s="187"/>
      <c r="RGZ28" s="187"/>
      <c r="RHA28" s="187"/>
      <c r="RHB28" s="187"/>
      <c r="RHC28" s="187"/>
      <c r="RHD28" s="187"/>
      <c r="RHE28" s="187"/>
      <c r="RHF28" s="187"/>
      <c r="RHG28" s="187"/>
      <c r="RHH28" s="187"/>
      <c r="RHI28" s="187"/>
      <c r="RHJ28" s="187"/>
      <c r="RHK28" s="187"/>
      <c r="RHL28" s="187"/>
      <c r="RHM28" s="187"/>
      <c r="RHN28" s="187"/>
      <c r="RHO28" s="187"/>
      <c r="RHP28" s="187"/>
      <c r="RHQ28" s="187"/>
      <c r="RHR28" s="187"/>
      <c r="RHS28" s="187"/>
      <c r="RHT28" s="187"/>
      <c r="RHU28" s="187"/>
      <c r="RHV28" s="187"/>
      <c r="RHW28" s="187"/>
      <c r="RHX28" s="187"/>
      <c r="RHY28" s="187"/>
      <c r="RHZ28" s="187"/>
      <c r="RIA28" s="187"/>
      <c r="RIB28" s="187"/>
      <c r="RIC28" s="187"/>
      <c r="RID28" s="187"/>
      <c r="RIE28" s="187"/>
      <c r="RIF28" s="187"/>
      <c r="RIG28" s="187"/>
      <c r="RIH28" s="187"/>
      <c r="RII28" s="187"/>
      <c r="RIJ28" s="187"/>
      <c r="RIK28" s="187"/>
      <c r="RIL28" s="187"/>
      <c r="RIM28" s="187"/>
      <c r="RIN28" s="187"/>
      <c r="RIO28" s="187"/>
      <c r="RIP28" s="187"/>
      <c r="RIQ28" s="187"/>
      <c r="RIR28" s="187"/>
      <c r="RIS28" s="187"/>
      <c r="RIT28" s="187"/>
      <c r="RIU28" s="187"/>
      <c r="RIV28" s="187"/>
      <c r="RIW28" s="187"/>
      <c r="RIX28" s="187"/>
      <c r="RIY28" s="187"/>
      <c r="RIZ28" s="187"/>
      <c r="RJA28" s="187"/>
      <c r="RJB28" s="187"/>
      <c r="RJC28" s="187"/>
      <c r="RJD28" s="187"/>
      <c r="RJE28" s="187"/>
      <c r="RJF28" s="187"/>
      <c r="RJG28" s="187"/>
      <c r="RJH28" s="187"/>
      <c r="RJI28" s="187"/>
      <c r="RJJ28" s="187"/>
      <c r="RJK28" s="187"/>
      <c r="RJL28" s="187"/>
      <c r="RJM28" s="187"/>
      <c r="RJN28" s="187"/>
      <c r="RJO28" s="187"/>
      <c r="RJP28" s="187"/>
      <c r="RJQ28" s="187"/>
      <c r="RJR28" s="187"/>
      <c r="RJS28" s="187"/>
      <c r="RJT28" s="187"/>
      <c r="RJU28" s="187"/>
      <c r="RJV28" s="187"/>
      <c r="RJW28" s="187"/>
      <c r="RJX28" s="187"/>
      <c r="RJY28" s="187"/>
      <c r="RJZ28" s="187"/>
      <c r="RKA28" s="187"/>
      <c r="RKB28" s="187"/>
      <c r="RKC28" s="187"/>
      <c r="RKD28" s="187"/>
      <c r="RKE28" s="187"/>
      <c r="RKF28" s="187"/>
      <c r="RKG28" s="187"/>
      <c r="RKH28" s="187"/>
      <c r="RKI28" s="187"/>
      <c r="RKJ28" s="187"/>
      <c r="RKK28" s="187"/>
      <c r="RKL28" s="187"/>
      <c r="RKM28" s="187"/>
      <c r="RKN28" s="187"/>
      <c r="RKO28" s="187"/>
      <c r="RKP28" s="187"/>
      <c r="RKQ28" s="187"/>
      <c r="RKR28" s="187"/>
      <c r="RKS28" s="187"/>
      <c r="RKT28" s="187"/>
      <c r="RKU28" s="187"/>
      <c r="RKV28" s="187"/>
      <c r="RKW28" s="187"/>
      <c r="RKX28" s="187"/>
      <c r="RKY28" s="187"/>
      <c r="RKZ28" s="187"/>
      <c r="RLA28" s="187"/>
      <c r="RLB28" s="187"/>
      <c r="RLC28" s="187"/>
      <c r="RLD28" s="187"/>
      <c r="RLE28" s="187"/>
      <c r="RLF28" s="187"/>
      <c r="RLG28" s="187"/>
      <c r="RLH28" s="187"/>
      <c r="RLI28" s="187"/>
      <c r="RLJ28" s="187"/>
      <c r="RLK28" s="187"/>
      <c r="RLL28" s="187"/>
      <c r="RLM28" s="187"/>
      <c r="RLN28" s="187"/>
      <c r="RLO28" s="187"/>
      <c r="RLP28" s="187"/>
      <c r="RLQ28" s="187"/>
      <c r="RLR28" s="187"/>
      <c r="RLS28" s="187"/>
      <c r="RLT28" s="187"/>
      <c r="RLU28" s="187"/>
      <c r="RLV28" s="187"/>
      <c r="RLW28" s="187"/>
      <c r="RLX28" s="187"/>
      <c r="RLY28" s="187"/>
      <c r="RLZ28" s="187"/>
      <c r="RMA28" s="187"/>
      <c r="RMB28" s="187"/>
      <c r="RMC28" s="187"/>
      <c r="RMD28" s="187"/>
      <c r="RME28" s="187"/>
      <c r="RMF28" s="187"/>
      <c r="RMG28" s="187"/>
      <c r="RMH28" s="187"/>
      <c r="RMI28" s="187"/>
      <c r="RMJ28" s="187"/>
      <c r="RMK28" s="187"/>
      <c r="RML28" s="187"/>
      <c r="RMM28" s="187"/>
      <c r="RMN28" s="187"/>
      <c r="RMO28" s="187"/>
      <c r="RMP28" s="187"/>
      <c r="RMQ28" s="187"/>
      <c r="RMR28" s="187"/>
      <c r="RMS28" s="187"/>
      <c r="RMT28" s="187"/>
      <c r="RMU28" s="187"/>
      <c r="RMV28" s="187"/>
      <c r="RMW28" s="187"/>
      <c r="RMX28" s="187"/>
      <c r="RMY28" s="187"/>
      <c r="RMZ28" s="187"/>
      <c r="RNA28" s="187"/>
      <c r="RNB28" s="187"/>
      <c r="RNC28" s="187"/>
      <c r="RND28" s="187"/>
      <c r="RNE28" s="187"/>
      <c r="RNF28" s="187"/>
      <c r="RNG28" s="187"/>
      <c r="RNH28" s="187"/>
      <c r="RNI28" s="187"/>
      <c r="RNJ28" s="187"/>
      <c r="RNK28" s="187"/>
      <c r="RNL28" s="187"/>
      <c r="RNM28" s="187"/>
      <c r="RNN28" s="187"/>
      <c r="RNO28" s="187"/>
      <c r="RNP28" s="187"/>
      <c r="RNQ28" s="187"/>
      <c r="RNR28" s="187"/>
      <c r="RNS28" s="187"/>
      <c r="RNT28" s="187"/>
      <c r="RNU28" s="187"/>
      <c r="RNV28" s="187"/>
      <c r="RNW28" s="187"/>
      <c r="RNX28" s="187"/>
      <c r="RNY28" s="187"/>
      <c r="RNZ28" s="187"/>
      <c r="ROA28" s="187"/>
      <c r="ROB28" s="187"/>
      <c r="ROC28" s="187"/>
      <c r="ROD28" s="187"/>
      <c r="ROE28" s="187"/>
      <c r="ROF28" s="187"/>
      <c r="ROG28" s="187"/>
      <c r="ROH28" s="187"/>
      <c r="ROI28" s="187"/>
      <c r="ROJ28" s="187"/>
      <c r="ROK28" s="187"/>
      <c r="ROL28" s="187"/>
      <c r="ROM28" s="187"/>
      <c r="RON28" s="187"/>
      <c r="ROO28" s="187"/>
      <c r="ROP28" s="187"/>
      <c r="ROQ28" s="187"/>
      <c r="ROR28" s="187"/>
      <c r="ROS28" s="187"/>
      <c r="ROT28" s="187"/>
      <c r="ROU28" s="187"/>
      <c r="ROV28" s="187"/>
      <c r="ROW28" s="187"/>
      <c r="ROX28" s="187"/>
      <c r="ROY28" s="187"/>
      <c r="ROZ28" s="187"/>
      <c r="RPA28" s="187"/>
      <c r="RPB28" s="187"/>
      <c r="RPC28" s="187"/>
      <c r="RPD28" s="187"/>
      <c r="RPE28" s="187"/>
      <c r="RPF28" s="187"/>
      <c r="RPG28" s="187"/>
      <c r="RPH28" s="187"/>
      <c r="RPI28" s="187"/>
      <c r="RPJ28" s="187"/>
      <c r="RPK28" s="187"/>
      <c r="RPL28" s="187"/>
      <c r="RPM28" s="187"/>
      <c r="RPN28" s="187"/>
      <c r="RPO28" s="187"/>
      <c r="RPP28" s="187"/>
      <c r="RPQ28" s="187"/>
      <c r="RPR28" s="187"/>
      <c r="RPS28" s="187"/>
      <c r="RPT28" s="187"/>
      <c r="RPU28" s="187"/>
      <c r="RPV28" s="187"/>
      <c r="RPW28" s="187"/>
      <c r="RPX28" s="187"/>
      <c r="RPY28" s="187"/>
      <c r="RPZ28" s="187"/>
      <c r="RQA28" s="187"/>
      <c r="RQB28" s="187"/>
      <c r="RQC28" s="187"/>
      <c r="RQD28" s="187"/>
      <c r="RQE28" s="187"/>
      <c r="RQF28" s="187"/>
      <c r="RQG28" s="187"/>
      <c r="RQH28" s="187"/>
      <c r="RQI28" s="187"/>
      <c r="RQJ28" s="187"/>
      <c r="RQK28" s="187"/>
      <c r="RQL28" s="187"/>
      <c r="RQM28" s="187"/>
      <c r="RQN28" s="187"/>
      <c r="RQO28" s="187"/>
      <c r="RQP28" s="187"/>
      <c r="RQQ28" s="187"/>
      <c r="RQR28" s="187"/>
      <c r="RQS28" s="187"/>
      <c r="RQT28" s="187"/>
      <c r="RQU28" s="187"/>
      <c r="RQV28" s="187"/>
      <c r="RQW28" s="187"/>
      <c r="RQX28" s="187"/>
      <c r="RQY28" s="187"/>
      <c r="RQZ28" s="187"/>
      <c r="RRA28" s="187"/>
      <c r="RRB28" s="187"/>
      <c r="RRC28" s="187"/>
      <c r="RRD28" s="187"/>
      <c r="RRE28" s="187"/>
      <c r="RRF28" s="187"/>
      <c r="RRG28" s="187"/>
      <c r="RRH28" s="187"/>
      <c r="RRI28" s="187"/>
      <c r="RRJ28" s="187"/>
      <c r="RRK28" s="187"/>
      <c r="RRL28" s="187"/>
      <c r="RRM28" s="187"/>
      <c r="RRN28" s="187"/>
      <c r="RRO28" s="187"/>
      <c r="RRP28" s="187"/>
      <c r="RRQ28" s="187"/>
      <c r="RRR28" s="187"/>
      <c r="RRS28" s="187"/>
      <c r="RRT28" s="187"/>
      <c r="RRU28" s="187"/>
      <c r="RRV28" s="187"/>
      <c r="RRW28" s="187"/>
      <c r="RRX28" s="187"/>
      <c r="RRY28" s="187"/>
      <c r="RRZ28" s="187"/>
      <c r="RSA28" s="187"/>
      <c r="RSB28" s="187"/>
      <c r="RSC28" s="187"/>
      <c r="RSD28" s="187"/>
      <c r="RSE28" s="187"/>
      <c r="RSF28" s="187"/>
      <c r="RSG28" s="187"/>
      <c r="RSH28" s="187"/>
      <c r="RSI28" s="187"/>
      <c r="RSJ28" s="187"/>
      <c r="RSK28" s="187"/>
      <c r="RSL28" s="187"/>
      <c r="RSM28" s="187"/>
      <c r="RSN28" s="187"/>
      <c r="RSO28" s="187"/>
      <c r="RSP28" s="187"/>
      <c r="RSQ28" s="187"/>
      <c r="RSR28" s="187"/>
      <c r="RSS28" s="187"/>
      <c r="RST28" s="187"/>
      <c r="RSU28" s="187"/>
      <c r="RSV28" s="187"/>
      <c r="RSW28" s="187"/>
      <c r="RSX28" s="187"/>
      <c r="RSY28" s="187"/>
      <c r="RSZ28" s="187"/>
      <c r="RTA28" s="187"/>
      <c r="RTB28" s="187"/>
      <c r="RTC28" s="187"/>
      <c r="RTD28" s="187"/>
      <c r="RTE28" s="187"/>
      <c r="RTF28" s="187"/>
      <c r="RTG28" s="187"/>
      <c r="RTH28" s="187"/>
      <c r="RTI28" s="187"/>
      <c r="RTJ28" s="187"/>
      <c r="RTK28" s="187"/>
      <c r="RTL28" s="187"/>
      <c r="RTM28" s="187"/>
      <c r="RTN28" s="187"/>
      <c r="RTO28" s="187"/>
      <c r="RTP28" s="187"/>
      <c r="RTQ28" s="187"/>
      <c r="RTR28" s="187"/>
      <c r="RTS28" s="187"/>
      <c r="RTT28" s="187"/>
      <c r="RTU28" s="187"/>
      <c r="RTV28" s="187"/>
      <c r="RTW28" s="187"/>
      <c r="RTX28" s="187"/>
      <c r="RTY28" s="187"/>
      <c r="RTZ28" s="187"/>
      <c r="RUA28" s="187"/>
      <c r="RUB28" s="187"/>
      <c r="RUC28" s="187"/>
      <c r="RUD28" s="187"/>
      <c r="RUE28" s="187"/>
      <c r="RUF28" s="187"/>
      <c r="RUG28" s="187"/>
      <c r="RUH28" s="187"/>
      <c r="RUI28" s="187"/>
      <c r="RUJ28" s="187"/>
      <c r="RUK28" s="187"/>
      <c r="RUL28" s="187"/>
      <c r="RUM28" s="187"/>
      <c r="RUN28" s="187"/>
      <c r="RUO28" s="187"/>
      <c r="RUP28" s="187"/>
      <c r="RUQ28" s="187"/>
      <c r="RUR28" s="187"/>
      <c r="RUS28" s="187"/>
      <c r="RUT28" s="187"/>
      <c r="RUU28" s="187"/>
      <c r="RUV28" s="187"/>
      <c r="RUW28" s="187"/>
      <c r="RUX28" s="187"/>
      <c r="RUY28" s="187"/>
      <c r="RUZ28" s="187"/>
      <c r="RVA28" s="187"/>
      <c r="RVB28" s="187"/>
      <c r="RVC28" s="187"/>
      <c r="RVD28" s="187"/>
      <c r="RVE28" s="187"/>
      <c r="RVF28" s="187"/>
      <c r="RVG28" s="187"/>
      <c r="RVH28" s="187"/>
      <c r="RVI28" s="187"/>
      <c r="RVJ28" s="187"/>
      <c r="RVK28" s="187"/>
      <c r="RVL28" s="187"/>
      <c r="RVM28" s="187"/>
      <c r="RVN28" s="187"/>
      <c r="RVO28" s="187"/>
      <c r="RVP28" s="187"/>
      <c r="RVQ28" s="187"/>
      <c r="RVR28" s="187"/>
      <c r="RVS28" s="187"/>
      <c r="RVT28" s="187"/>
      <c r="RVU28" s="187"/>
      <c r="RVV28" s="187"/>
      <c r="RVW28" s="187"/>
      <c r="RVX28" s="187"/>
      <c r="RVY28" s="187"/>
      <c r="RVZ28" s="187"/>
      <c r="RWA28" s="187"/>
      <c r="RWB28" s="187"/>
      <c r="RWC28" s="187"/>
      <c r="RWD28" s="187"/>
      <c r="RWE28" s="187"/>
      <c r="RWF28" s="187"/>
      <c r="RWG28" s="187"/>
      <c r="RWH28" s="187"/>
      <c r="RWI28" s="187"/>
      <c r="RWJ28" s="187"/>
      <c r="RWK28" s="187"/>
      <c r="RWL28" s="187"/>
      <c r="RWM28" s="187"/>
      <c r="RWN28" s="187"/>
      <c r="RWO28" s="187"/>
      <c r="RWP28" s="187"/>
      <c r="RWQ28" s="187"/>
      <c r="RWR28" s="187"/>
      <c r="RWS28" s="187"/>
      <c r="RWT28" s="187"/>
      <c r="RWU28" s="187"/>
      <c r="RWV28" s="187"/>
      <c r="RWW28" s="187"/>
      <c r="RWX28" s="187"/>
      <c r="RWY28" s="187"/>
      <c r="RWZ28" s="187"/>
      <c r="RXA28" s="187"/>
      <c r="RXB28" s="187"/>
      <c r="RXC28" s="187"/>
      <c r="RXD28" s="187"/>
      <c r="RXE28" s="187"/>
      <c r="RXF28" s="187"/>
      <c r="RXG28" s="187"/>
      <c r="RXH28" s="187"/>
      <c r="RXI28" s="187"/>
      <c r="RXJ28" s="187"/>
      <c r="RXK28" s="187"/>
      <c r="RXL28" s="187"/>
      <c r="RXM28" s="187"/>
      <c r="RXN28" s="187"/>
      <c r="RXO28" s="187"/>
      <c r="RXP28" s="187"/>
      <c r="RXQ28" s="187"/>
      <c r="RXR28" s="187"/>
      <c r="RXS28" s="187"/>
      <c r="RXT28" s="187"/>
      <c r="RXU28" s="187"/>
      <c r="RXV28" s="187"/>
      <c r="RXW28" s="187"/>
      <c r="RXX28" s="187"/>
      <c r="RXY28" s="187"/>
      <c r="RXZ28" s="187"/>
      <c r="RYA28" s="187"/>
      <c r="RYB28" s="187"/>
      <c r="RYC28" s="187"/>
      <c r="RYD28" s="187"/>
      <c r="RYE28" s="187"/>
      <c r="RYF28" s="187"/>
      <c r="RYG28" s="187"/>
      <c r="RYH28" s="187"/>
      <c r="RYI28" s="187"/>
      <c r="RYJ28" s="187"/>
      <c r="RYK28" s="187"/>
      <c r="RYL28" s="187"/>
      <c r="RYM28" s="187"/>
      <c r="RYN28" s="187"/>
      <c r="RYO28" s="187"/>
      <c r="RYP28" s="187"/>
      <c r="RYQ28" s="187"/>
      <c r="RYR28" s="187"/>
      <c r="RYS28" s="187"/>
      <c r="RYT28" s="187"/>
      <c r="RYU28" s="187"/>
      <c r="RYV28" s="187"/>
      <c r="RYW28" s="187"/>
      <c r="RYX28" s="187"/>
      <c r="RYY28" s="187"/>
      <c r="RYZ28" s="187"/>
      <c r="RZA28" s="187"/>
      <c r="RZB28" s="187"/>
      <c r="RZC28" s="187"/>
      <c r="RZD28" s="187"/>
      <c r="RZE28" s="187"/>
      <c r="RZF28" s="187"/>
      <c r="RZG28" s="187"/>
      <c r="RZH28" s="187"/>
      <c r="RZI28" s="187"/>
      <c r="RZJ28" s="187"/>
      <c r="RZK28" s="187"/>
      <c r="RZL28" s="187"/>
      <c r="RZM28" s="187"/>
      <c r="RZN28" s="187"/>
      <c r="RZO28" s="187"/>
      <c r="RZP28" s="187"/>
      <c r="RZQ28" s="187"/>
      <c r="RZR28" s="187"/>
      <c r="RZS28" s="187"/>
      <c r="RZT28" s="187"/>
      <c r="RZU28" s="187"/>
      <c r="RZV28" s="187"/>
      <c r="RZW28" s="187"/>
      <c r="RZX28" s="187"/>
      <c r="RZY28" s="187"/>
      <c r="RZZ28" s="187"/>
      <c r="SAA28" s="187"/>
      <c r="SAB28" s="187"/>
      <c r="SAC28" s="187"/>
      <c r="SAD28" s="187"/>
      <c r="SAE28" s="187"/>
      <c r="SAF28" s="187"/>
      <c r="SAG28" s="187"/>
      <c r="SAH28" s="187"/>
      <c r="SAI28" s="187"/>
      <c r="SAJ28" s="187"/>
      <c r="SAK28" s="187"/>
      <c r="SAL28" s="187"/>
      <c r="SAM28" s="187"/>
      <c r="SAN28" s="187"/>
      <c r="SAO28" s="187"/>
      <c r="SAP28" s="187"/>
      <c r="SAQ28" s="187"/>
      <c r="SAR28" s="187"/>
      <c r="SAS28" s="187"/>
      <c r="SAT28" s="187"/>
      <c r="SAU28" s="187"/>
      <c r="SAV28" s="187"/>
      <c r="SAW28" s="187"/>
      <c r="SAX28" s="187"/>
      <c r="SAY28" s="187"/>
      <c r="SAZ28" s="187"/>
      <c r="SBA28" s="187"/>
      <c r="SBB28" s="187"/>
      <c r="SBC28" s="187"/>
      <c r="SBD28" s="187"/>
      <c r="SBE28" s="187"/>
      <c r="SBF28" s="187"/>
      <c r="SBG28" s="187"/>
      <c r="SBH28" s="187"/>
      <c r="SBI28" s="187"/>
      <c r="SBJ28" s="187"/>
      <c r="SBK28" s="187"/>
      <c r="SBL28" s="187"/>
      <c r="SBM28" s="187"/>
      <c r="SBN28" s="187"/>
      <c r="SBO28" s="187"/>
      <c r="SBP28" s="187"/>
      <c r="SBQ28" s="187"/>
      <c r="SBR28" s="187"/>
      <c r="SBS28" s="187"/>
      <c r="SBT28" s="187"/>
      <c r="SBU28" s="187"/>
      <c r="SBV28" s="187"/>
      <c r="SBW28" s="187"/>
      <c r="SBX28" s="187"/>
      <c r="SBY28" s="187"/>
      <c r="SBZ28" s="187"/>
      <c r="SCA28" s="187"/>
      <c r="SCB28" s="187"/>
      <c r="SCC28" s="187"/>
      <c r="SCD28" s="187"/>
      <c r="SCE28" s="187"/>
      <c r="SCF28" s="187"/>
      <c r="SCG28" s="187"/>
      <c r="SCH28" s="187"/>
      <c r="SCI28" s="187"/>
      <c r="SCJ28" s="187"/>
      <c r="SCK28" s="187"/>
      <c r="SCL28" s="187"/>
      <c r="SCM28" s="187"/>
      <c r="SCN28" s="187"/>
      <c r="SCO28" s="187"/>
      <c r="SCP28" s="187"/>
      <c r="SCQ28" s="187"/>
      <c r="SCR28" s="187"/>
      <c r="SCS28" s="187"/>
      <c r="SCT28" s="187"/>
      <c r="SCU28" s="187"/>
      <c r="SCV28" s="187"/>
      <c r="SCW28" s="187"/>
      <c r="SCX28" s="187"/>
      <c r="SCY28" s="187"/>
      <c r="SCZ28" s="187"/>
      <c r="SDA28" s="187"/>
      <c r="SDB28" s="187"/>
      <c r="SDC28" s="187"/>
      <c r="SDD28" s="187"/>
      <c r="SDE28" s="187"/>
      <c r="SDF28" s="187"/>
      <c r="SDG28" s="187"/>
      <c r="SDH28" s="187"/>
      <c r="SDI28" s="187"/>
      <c r="SDJ28" s="187"/>
      <c r="SDK28" s="187"/>
      <c r="SDL28" s="187"/>
      <c r="SDM28" s="187"/>
      <c r="SDN28" s="187"/>
      <c r="SDO28" s="187"/>
      <c r="SDP28" s="187"/>
      <c r="SDQ28" s="187"/>
      <c r="SDR28" s="187"/>
      <c r="SDS28" s="187"/>
      <c r="SDT28" s="187"/>
      <c r="SDU28" s="187"/>
      <c r="SDV28" s="187"/>
      <c r="SDW28" s="187"/>
      <c r="SDX28" s="187"/>
      <c r="SDY28" s="187"/>
      <c r="SDZ28" s="187"/>
      <c r="SEA28" s="187"/>
      <c r="SEB28" s="187"/>
      <c r="SEC28" s="187"/>
      <c r="SED28" s="187"/>
      <c r="SEE28" s="187"/>
      <c r="SEF28" s="187"/>
      <c r="SEG28" s="187"/>
      <c r="SEH28" s="187"/>
      <c r="SEI28" s="187"/>
      <c r="SEJ28" s="187"/>
      <c r="SEK28" s="187"/>
      <c r="SEL28" s="187"/>
      <c r="SEM28" s="187"/>
      <c r="SEN28" s="187"/>
      <c r="SEO28" s="187"/>
      <c r="SEP28" s="187"/>
      <c r="SEQ28" s="187"/>
      <c r="SER28" s="187"/>
      <c r="SES28" s="187"/>
      <c r="SET28" s="187"/>
      <c r="SEU28" s="187"/>
      <c r="SEV28" s="187"/>
      <c r="SEW28" s="187"/>
      <c r="SEX28" s="187"/>
      <c r="SEY28" s="187"/>
      <c r="SEZ28" s="187"/>
      <c r="SFA28" s="187"/>
      <c r="SFB28" s="187"/>
      <c r="SFC28" s="187"/>
      <c r="SFD28" s="187"/>
      <c r="SFE28" s="187"/>
      <c r="SFF28" s="187"/>
      <c r="SFG28" s="187"/>
      <c r="SFH28" s="187"/>
      <c r="SFI28" s="187"/>
      <c r="SFJ28" s="187"/>
      <c r="SFK28" s="187"/>
      <c r="SFL28" s="187"/>
      <c r="SFM28" s="187"/>
      <c r="SFN28" s="187"/>
      <c r="SFO28" s="187"/>
      <c r="SFP28" s="187"/>
      <c r="SFQ28" s="187"/>
      <c r="SFR28" s="187"/>
      <c r="SFS28" s="187"/>
      <c r="SFT28" s="187"/>
      <c r="SFU28" s="187"/>
      <c r="SFV28" s="187"/>
      <c r="SFW28" s="187"/>
      <c r="SFX28" s="187"/>
      <c r="SFY28" s="187"/>
      <c r="SFZ28" s="187"/>
      <c r="SGA28" s="187"/>
      <c r="SGB28" s="187"/>
      <c r="SGC28" s="187"/>
      <c r="SGD28" s="187"/>
      <c r="SGE28" s="187"/>
      <c r="SGF28" s="187"/>
      <c r="SGG28" s="187"/>
      <c r="SGH28" s="187"/>
      <c r="SGI28" s="187"/>
      <c r="SGJ28" s="187"/>
      <c r="SGK28" s="187"/>
      <c r="SGL28" s="187"/>
      <c r="SGM28" s="187"/>
      <c r="SGN28" s="187"/>
      <c r="SGO28" s="187"/>
      <c r="SGP28" s="187"/>
      <c r="SGQ28" s="187"/>
      <c r="SGR28" s="187"/>
      <c r="SGS28" s="187"/>
      <c r="SGT28" s="187"/>
      <c r="SGU28" s="187"/>
      <c r="SGV28" s="187"/>
      <c r="SGW28" s="187"/>
      <c r="SGX28" s="187"/>
      <c r="SGY28" s="187"/>
      <c r="SGZ28" s="187"/>
      <c r="SHA28" s="187"/>
      <c r="SHB28" s="187"/>
      <c r="SHC28" s="187"/>
      <c r="SHD28" s="187"/>
      <c r="SHE28" s="187"/>
      <c r="SHF28" s="187"/>
      <c r="SHG28" s="187"/>
      <c r="SHH28" s="187"/>
      <c r="SHI28" s="187"/>
      <c r="SHJ28" s="187"/>
      <c r="SHK28" s="187"/>
      <c r="SHL28" s="187"/>
      <c r="SHM28" s="187"/>
      <c r="SHN28" s="187"/>
      <c r="SHO28" s="187"/>
      <c r="SHP28" s="187"/>
      <c r="SHQ28" s="187"/>
      <c r="SHR28" s="187"/>
      <c r="SHS28" s="187"/>
      <c r="SHT28" s="187"/>
      <c r="SHU28" s="187"/>
      <c r="SHV28" s="187"/>
      <c r="SHW28" s="187"/>
      <c r="SHX28" s="187"/>
      <c r="SHY28" s="187"/>
      <c r="SHZ28" s="187"/>
      <c r="SIA28" s="187"/>
      <c r="SIB28" s="187"/>
      <c r="SIC28" s="187"/>
      <c r="SID28" s="187"/>
      <c r="SIE28" s="187"/>
      <c r="SIF28" s="187"/>
      <c r="SIG28" s="187"/>
      <c r="SIH28" s="187"/>
      <c r="SII28" s="187"/>
      <c r="SIJ28" s="187"/>
      <c r="SIK28" s="187"/>
      <c r="SIL28" s="187"/>
      <c r="SIM28" s="187"/>
      <c r="SIN28" s="187"/>
      <c r="SIO28" s="187"/>
      <c r="SIP28" s="187"/>
      <c r="SIQ28" s="187"/>
      <c r="SIR28" s="187"/>
      <c r="SIS28" s="187"/>
      <c r="SIT28" s="187"/>
      <c r="SIU28" s="187"/>
      <c r="SIV28" s="187"/>
      <c r="SIW28" s="187"/>
      <c r="SIX28" s="187"/>
      <c r="SIY28" s="187"/>
      <c r="SIZ28" s="187"/>
      <c r="SJA28" s="187"/>
      <c r="SJB28" s="187"/>
      <c r="SJC28" s="187"/>
      <c r="SJD28" s="187"/>
      <c r="SJE28" s="187"/>
      <c r="SJF28" s="187"/>
      <c r="SJG28" s="187"/>
      <c r="SJH28" s="187"/>
      <c r="SJI28" s="187"/>
      <c r="SJJ28" s="187"/>
      <c r="SJK28" s="187"/>
      <c r="SJL28" s="187"/>
      <c r="SJM28" s="187"/>
      <c r="SJN28" s="187"/>
      <c r="SJO28" s="187"/>
      <c r="SJP28" s="187"/>
      <c r="SJQ28" s="187"/>
      <c r="SJR28" s="187"/>
      <c r="SJS28" s="187"/>
      <c r="SJT28" s="187"/>
      <c r="SJU28" s="187"/>
      <c r="SJV28" s="187"/>
      <c r="SJW28" s="187"/>
      <c r="SJX28" s="187"/>
      <c r="SJY28" s="187"/>
      <c r="SJZ28" s="187"/>
      <c r="SKA28" s="187"/>
      <c r="SKB28" s="187"/>
      <c r="SKC28" s="187"/>
      <c r="SKD28" s="187"/>
      <c r="SKE28" s="187"/>
      <c r="SKF28" s="187"/>
      <c r="SKG28" s="187"/>
      <c r="SKH28" s="187"/>
      <c r="SKI28" s="187"/>
      <c r="SKJ28" s="187"/>
      <c r="SKK28" s="187"/>
      <c r="SKL28" s="187"/>
      <c r="SKM28" s="187"/>
      <c r="SKN28" s="187"/>
      <c r="SKO28" s="187"/>
      <c r="SKP28" s="187"/>
      <c r="SKQ28" s="187"/>
      <c r="SKR28" s="187"/>
      <c r="SKS28" s="187"/>
      <c r="SKT28" s="187"/>
      <c r="SKU28" s="187"/>
      <c r="SKV28" s="187"/>
      <c r="SKW28" s="187"/>
      <c r="SKX28" s="187"/>
      <c r="SKY28" s="187"/>
      <c r="SKZ28" s="187"/>
      <c r="SLA28" s="187"/>
      <c r="SLB28" s="187"/>
      <c r="SLC28" s="187"/>
      <c r="SLD28" s="187"/>
      <c r="SLE28" s="187"/>
      <c r="SLF28" s="187"/>
      <c r="SLG28" s="187"/>
      <c r="SLH28" s="187"/>
      <c r="SLI28" s="187"/>
      <c r="SLJ28" s="187"/>
      <c r="SLK28" s="187"/>
      <c r="SLL28" s="187"/>
      <c r="SLM28" s="187"/>
      <c r="SLN28" s="187"/>
      <c r="SLO28" s="187"/>
      <c r="SLP28" s="187"/>
      <c r="SLQ28" s="187"/>
      <c r="SLR28" s="187"/>
      <c r="SLS28" s="187"/>
      <c r="SLT28" s="187"/>
      <c r="SLU28" s="187"/>
      <c r="SLV28" s="187"/>
      <c r="SLW28" s="187"/>
      <c r="SLX28" s="187"/>
      <c r="SLY28" s="187"/>
      <c r="SLZ28" s="187"/>
      <c r="SMA28" s="187"/>
      <c r="SMB28" s="187"/>
      <c r="SMC28" s="187"/>
      <c r="SMD28" s="187"/>
      <c r="SME28" s="187"/>
      <c r="SMF28" s="187"/>
      <c r="SMG28" s="187"/>
      <c r="SMH28" s="187"/>
      <c r="SMI28" s="187"/>
      <c r="SMJ28" s="187"/>
      <c r="SMK28" s="187"/>
      <c r="SML28" s="187"/>
      <c r="SMM28" s="187"/>
      <c r="SMN28" s="187"/>
      <c r="SMO28" s="187"/>
      <c r="SMP28" s="187"/>
      <c r="SMQ28" s="187"/>
      <c r="SMR28" s="187"/>
      <c r="SMS28" s="187"/>
      <c r="SMT28" s="187"/>
      <c r="SMU28" s="187"/>
      <c r="SMV28" s="187"/>
      <c r="SMW28" s="187"/>
      <c r="SMX28" s="187"/>
      <c r="SMY28" s="187"/>
      <c r="SMZ28" s="187"/>
      <c r="SNA28" s="187"/>
      <c r="SNB28" s="187"/>
      <c r="SNC28" s="187"/>
      <c r="SND28" s="187"/>
      <c r="SNE28" s="187"/>
      <c r="SNF28" s="187"/>
      <c r="SNG28" s="187"/>
      <c r="SNH28" s="187"/>
      <c r="SNI28" s="187"/>
      <c r="SNJ28" s="187"/>
      <c r="SNK28" s="187"/>
      <c r="SNL28" s="187"/>
      <c r="SNM28" s="187"/>
      <c r="SNN28" s="187"/>
      <c r="SNO28" s="187"/>
      <c r="SNP28" s="187"/>
      <c r="SNQ28" s="187"/>
      <c r="SNR28" s="187"/>
      <c r="SNS28" s="187"/>
      <c r="SNT28" s="187"/>
      <c r="SNU28" s="187"/>
      <c r="SNV28" s="187"/>
      <c r="SNW28" s="187"/>
      <c r="SNX28" s="187"/>
      <c r="SNY28" s="187"/>
      <c r="SNZ28" s="187"/>
      <c r="SOA28" s="187"/>
      <c r="SOB28" s="187"/>
      <c r="SOC28" s="187"/>
      <c r="SOD28" s="187"/>
      <c r="SOE28" s="187"/>
      <c r="SOF28" s="187"/>
      <c r="SOG28" s="187"/>
      <c r="SOH28" s="187"/>
      <c r="SOI28" s="187"/>
      <c r="SOJ28" s="187"/>
      <c r="SOK28" s="187"/>
      <c r="SOL28" s="187"/>
      <c r="SOM28" s="187"/>
      <c r="SON28" s="187"/>
      <c r="SOO28" s="187"/>
      <c r="SOP28" s="187"/>
      <c r="SOQ28" s="187"/>
      <c r="SOR28" s="187"/>
      <c r="SOS28" s="187"/>
      <c r="SOT28" s="187"/>
      <c r="SOU28" s="187"/>
      <c r="SOV28" s="187"/>
      <c r="SOW28" s="187"/>
      <c r="SOX28" s="187"/>
      <c r="SOY28" s="187"/>
      <c r="SOZ28" s="187"/>
      <c r="SPA28" s="187"/>
      <c r="SPB28" s="187"/>
      <c r="SPC28" s="187"/>
      <c r="SPD28" s="187"/>
      <c r="SPE28" s="187"/>
      <c r="SPF28" s="187"/>
      <c r="SPG28" s="187"/>
      <c r="SPH28" s="187"/>
      <c r="SPI28" s="187"/>
      <c r="SPJ28" s="187"/>
      <c r="SPK28" s="187"/>
      <c r="SPL28" s="187"/>
      <c r="SPM28" s="187"/>
      <c r="SPN28" s="187"/>
      <c r="SPO28" s="187"/>
      <c r="SPP28" s="187"/>
      <c r="SPQ28" s="187"/>
      <c r="SPR28" s="187"/>
      <c r="SPS28" s="187"/>
      <c r="SPT28" s="187"/>
      <c r="SPU28" s="187"/>
      <c r="SPV28" s="187"/>
      <c r="SPW28" s="187"/>
      <c r="SPX28" s="187"/>
      <c r="SPY28" s="187"/>
      <c r="SPZ28" s="187"/>
      <c r="SQA28" s="187"/>
      <c r="SQB28" s="187"/>
      <c r="SQC28" s="187"/>
      <c r="SQD28" s="187"/>
      <c r="SQE28" s="187"/>
      <c r="SQF28" s="187"/>
      <c r="SQG28" s="187"/>
      <c r="SQH28" s="187"/>
      <c r="SQI28" s="187"/>
      <c r="SQJ28" s="187"/>
      <c r="SQK28" s="187"/>
      <c r="SQL28" s="187"/>
      <c r="SQM28" s="187"/>
      <c r="SQN28" s="187"/>
      <c r="SQO28" s="187"/>
      <c r="SQP28" s="187"/>
      <c r="SQQ28" s="187"/>
      <c r="SQR28" s="187"/>
      <c r="SQS28" s="187"/>
      <c r="SQT28" s="187"/>
      <c r="SQU28" s="187"/>
      <c r="SQV28" s="187"/>
      <c r="SQW28" s="187"/>
      <c r="SQX28" s="187"/>
      <c r="SQY28" s="187"/>
      <c r="SQZ28" s="187"/>
      <c r="SRA28" s="187"/>
      <c r="SRB28" s="187"/>
      <c r="SRC28" s="187"/>
      <c r="SRD28" s="187"/>
      <c r="SRE28" s="187"/>
      <c r="SRF28" s="187"/>
      <c r="SRG28" s="187"/>
      <c r="SRH28" s="187"/>
      <c r="SRI28" s="187"/>
      <c r="SRJ28" s="187"/>
      <c r="SRK28" s="187"/>
      <c r="SRL28" s="187"/>
      <c r="SRM28" s="187"/>
      <c r="SRN28" s="187"/>
      <c r="SRO28" s="187"/>
      <c r="SRP28" s="187"/>
      <c r="SRQ28" s="187"/>
      <c r="SRR28" s="187"/>
      <c r="SRS28" s="187"/>
      <c r="SRT28" s="187"/>
      <c r="SRU28" s="187"/>
      <c r="SRV28" s="187"/>
      <c r="SRW28" s="187"/>
      <c r="SRX28" s="187"/>
      <c r="SRY28" s="187"/>
      <c r="SRZ28" s="187"/>
      <c r="SSA28" s="187"/>
      <c r="SSB28" s="187"/>
      <c r="SSC28" s="187"/>
      <c r="SSD28" s="187"/>
      <c r="SSE28" s="187"/>
      <c r="SSF28" s="187"/>
      <c r="SSG28" s="187"/>
      <c r="SSH28" s="187"/>
      <c r="SSI28" s="187"/>
      <c r="SSJ28" s="187"/>
      <c r="SSK28" s="187"/>
      <c r="SSL28" s="187"/>
      <c r="SSM28" s="187"/>
      <c r="SSN28" s="187"/>
      <c r="SSO28" s="187"/>
      <c r="SSP28" s="187"/>
      <c r="SSQ28" s="187"/>
      <c r="SSR28" s="187"/>
      <c r="SSS28" s="187"/>
      <c r="SST28" s="187"/>
      <c r="SSU28" s="187"/>
      <c r="SSV28" s="187"/>
      <c r="SSW28" s="187"/>
      <c r="SSX28" s="187"/>
      <c r="SSY28" s="187"/>
      <c r="SSZ28" s="187"/>
      <c r="STA28" s="187"/>
      <c r="STB28" s="187"/>
      <c r="STC28" s="187"/>
      <c r="STD28" s="187"/>
      <c r="STE28" s="187"/>
      <c r="STF28" s="187"/>
      <c r="STG28" s="187"/>
      <c r="STH28" s="187"/>
      <c r="STI28" s="187"/>
      <c r="STJ28" s="187"/>
      <c r="STK28" s="187"/>
      <c r="STL28" s="187"/>
      <c r="STM28" s="187"/>
      <c r="STN28" s="187"/>
      <c r="STO28" s="187"/>
      <c r="STP28" s="187"/>
      <c r="STQ28" s="187"/>
      <c r="STR28" s="187"/>
      <c r="STS28" s="187"/>
      <c r="STT28" s="187"/>
      <c r="STU28" s="187"/>
      <c r="STV28" s="187"/>
      <c r="STW28" s="187"/>
      <c r="STX28" s="187"/>
      <c r="STY28" s="187"/>
      <c r="STZ28" s="187"/>
      <c r="SUA28" s="187"/>
      <c r="SUB28" s="187"/>
      <c r="SUC28" s="187"/>
      <c r="SUD28" s="187"/>
      <c r="SUE28" s="187"/>
      <c r="SUF28" s="187"/>
      <c r="SUG28" s="187"/>
      <c r="SUH28" s="187"/>
      <c r="SUI28" s="187"/>
      <c r="SUJ28" s="187"/>
      <c r="SUK28" s="187"/>
      <c r="SUL28" s="187"/>
      <c r="SUM28" s="187"/>
      <c r="SUN28" s="187"/>
      <c r="SUO28" s="187"/>
      <c r="SUP28" s="187"/>
      <c r="SUQ28" s="187"/>
      <c r="SUR28" s="187"/>
      <c r="SUS28" s="187"/>
      <c r="SUT28" s="187"/>
      <c r="SUU28" s="187"/>
      <c r="SUV28" s="187"/>
      <c r="SUW28" s="187"/>
      <c r="SUX28" s="187"/>
      <c r="SUY28" s="187"/>
      <c r="SUZ28" s="187"/>
      <c r="SVA28" s="187"/>
      <c r="SVB28" s="187"/>
      <c r="SVC28" s="187"/>
      <c r="SVD28" s="187"/>
      <c r="SVE28" s="187"/>
      <c r="SVF28" s="187"/>
      <c r="SVG28" s="187"/>
      <c r="SVH28" s="187"/>
      <c r="SVI28" s="187"/>
      <c r="SVJ28" s="187"/>
      <c r="SVK28" s="187"/>
      <c r="SVL28" s="187"/>
      <c r="SVM28" s="187"/>
      <c r="SVN28" s="187"/>
      <c r="SVO28" s="187"/>
      <c r="SVP28" s="187"/>
      <c r="SVQ28" s="187"/>
      <c r="SVR28" s="187"/>
      <c r="SVS28" s="187"/>
      <c r="SVT28" s="187"/>
      <c r="SVU28" s="187"/>
      <c r="SVV28" s="187"/>
      <c r="SVW28" s="187"/>
      <c r="SVX28" s="187"/>
      <c r="SVY28" s="187"/>
      <c r="SVZ28" s="187"/>
      <c r="SWA28" s="187"/>
      <c r="SWB28" s="187"/>
      <c r="SWC28" s="187"/>
      <c r="SWD28" s="187"/>
      <c r="SWE28" s="187"/>
      <c r="SWF28" s="187"/>
      <c r="SWG28" s="187"/>
      <c r="SWH28" s="187"/>
      <c r="SWI28" s="187"/>
      <c r="SWJ28" s="187"/>
      <c r="SWK28" s="187"/>
      <c r="SWL28" s="187"/>
      <c r="SWM28" s="187"/>
      <c r="SWN28" s="187"/>
      <c r="SWO28" s="187"/>
      <c r="SWP28" s="187"/>
      <c r="SWQ28" s="187"/>
      <c r="SWR28" s="187"/>
      <c r="SWS28" s="187"/>
      <c r="SWT28" s="187"/>
      <c r="SWU28" s="187"/>
      <c r="SWV28" s="187"/>
      <c r="SWW28" s="187"/>
      <c r="SWX28" s="187"/>
      <c r="SWY28" s="187"/>
      <c r="SWZ28" s="187"/>
      <c r="SXA28" s="187"/>
      <c r="SXB28" s="187"/>
      <c r="SXC28" s="187"/>
      <c r="SXD28" s="187"/>
      <c r="SXE28" s="187"/>
      <c r="SXF28" s="187"/>
      <c r="SXG28" s="187"/>
      <c r="SXH28" s="187"/>
      <c r="SXI28" s="187"/>
      <c r="SXJ28" s="187"/>
      <c r="SXK28" s="187"/>
      <c r="SXL28" s="187"/>
      <c r="SXM28" s="187"/>
      <c r="SXN28" s="187"/>
      <c r="SXO28" s="187"/>
      <c r="SXP28" s="187"/>
      <c r="SXQ28" s="187"/>
      <c r="SXR28" s="187"/>
      <c r="SXS28" s="187"/>
      <c r="SXT28" s="187"/>
      <c r="SXU28" s="187"/>
      <c r="SXV28" s="187"/>
      <c r="SXW28" s="187"/>
      <c r="SXX28" s="187"/>
      <c r="SXY28" s="187"/>
      <c r="SXZ28" s="187"/>
      <c r="SYA28" s="187"/>
      <c r="SYB28" s="187"/>
      <c r="SYC28" s="187"/>
      <c r="SYD28" s="187"/>
      <c r="SYE28" s="187"/>
      <c r="SYF28" s="187"/>
      <c r="SYG28" s="187"/>
      <c r="SYH28" s="187"/>
      <c r="SYI28" s="187"/>
      <c r="SYJ28" s="187"/>
      <c r="SYK28" s="187"/>
      <c r="SYL28" s="187"/>
      <c r="SYM28" s="187"/>
      <c r="SYN28" s="187"/>
      <c r="SYO28" s="187"/>
      <c r="SYP28" s="187"/>
      <c r="SYQ28" s="187"/>
      <c r="SYR28" s="187"/>
      <c r="SYS28" s="187"/>
      <c r="SYT28" s="187"/>
      <c r="SYU28" s="187"/>
      <c r="SYV28" s="187"/>
      <c r="SYW28" s="187"/>
      <c r="SYX28" s="187"/>
      <c r="SYY28" s="187"/>
      <c r="SYZ28" s="187"/>
      <c r="SZA28" s="187"/>
      <c r="SZB28" s="187"/>
      <c r="SZC28" s="187"/>
      <c r="SZD28" s="187"/>
      <c r="SZE28" s="187"/>
      <c r="SZF28" s="187"/>
      <c r="SZG28" s="187"/>
      <c r="SZH28" s="187"/>
      <c r="SZI28" s="187"/>
      <c r="SZJ28" s="187"/>
      <c r="SZK28" s="187"/>
      <c r="SZL28" s="187"/>
      <c r="SZM28" s="187"/>
      <c r="SZN28" s="187"/>
      <c r="SZO28" s="187"/>
      <c r="SZP28" s="187"/>
      <c r="SZQ28" s="187"/>
      <c r="SZR28" s="187"/>
      <c r="SZS28" s="187"/>
      <c r="SZT28" s="187"/>
      <c r="SZU28" s="187"/>
      <c r="SZV28" s="187"/>
      <c r="SZW28" s="187"/>
      <c r="SZX28" s="187"/>
      <c r="SZY28" s="187"/>
      <c r="SZZ28" s="187"/>
      <c r="TAA28" s="187"/>
      <c r="TAB28" s="187"/>
      <c r="TAC28" s="187"/>
      <c r="TAD28" s="187"/>
      <c r="TAE28" s="187"/>
      <c r="TAF28" s="187"/>
      <c r="TAG28" s="187"/>
      <c r="TAH28" s="187"/>
      <c r="TAI28" s="187"/>
      <c r="TAJ28" s="187"/>
      <c r="TAK28" s="187"/>
      <c r="TAL28" s="187"/>
      <c r="TAM28" s="187"/>
      <c r="TAN28" s="187"/>
      <c r="TAO28" s="187"/>
      <c r="TAP28" s="187"/>
      <c r="TAQ28" s="187"/>
      <c r="TAR28" s="187"/>
      <c r="TAS28" s="187"/>
      <c r="TAT28" s="187"/>
      <c r="TAU28" s="187"/>
      <c r="TAV28" s="187"/>
      <c r="TAW28" s="187"/>
      <c r="TAX28" s="187"/>
      <c r="TAY28" s="187"/>
      <c r="TAZ28" s="187"/>
      <c r="TBA28" s="187"/>
      <c r="TBB28" s="187"/>
      <c r="TBC28" s="187"/>
      <c r="TBD28" s="187"/>
      <c r="TBE28" s="187"/>
      <c r="TBF28" s="187"/>
      <c r="TBG28" s="187"/>
      <c r="TBH28" s="187"/>
      <c r="TBI28" s="187"/>
      <c r="TBJ28" s="187"/>
      <c r="TBK28" s="187"/>
      <c r="TBL28" s="187"/>
      <c r="TBM28" s="187"/>
      <c r="TBN28" s="187"/>
      <c r="TBO28" s="187"/>
      <c r="TBP28" s="187"/>
      <c r="TBQ28" s="187"/>
      <c r="TBR28" s="187"/>
      <c r="TBS28" s="187"/>
      <c r="TBT28" s="187"/>
      <c r="TBU28" s="187"/>
      <c r="TBV28" s="187"/>
      <c r="TBW28" s="187"/>
      <c r="TBX28" s="187"/>
      <c r="TBY28" s="187"/>
      <c r="TBZ28" s="187"/>
      <c r="TCA28" s="187"/>
      <c r="TCB28" s="187"/>
      <c r="TCC28" s="187"/>
      <c r="TCD28" s="187"/>
      <c r="TCE28" s="187"/>
      <c r="TCF28" s="187"/>
      <c r="TCG28" s="187"/>
      <c r="TCH28" s="187"/>
      <c r="TCI28" s="187"/>
      <c r="TCJ28" s="187"/>
      <c r="TCK28" s="187"/>
      <c r="TCL28" s="187"/>
      <c r="TCM28" s="187"/>
      <c r="TCN28" s="187"/>
      <c r="TCO28" s="187"/>
      <c r="TCP28" s="187"/>
      <c r="TCQ28" s="187"/>
      <c r="TCR28" s="187"/>
      <c r="TCS28" s="187"/>
      <c r="TCT28" s="187"/>
      <c r="TCU28" s="187"/>
      <c r="TCV28" s="187"/>
      <c r="TCW28" s="187"/>
      <c r="TCX28" s="187"/>
      <c r="TCY28" s="187"/>
      <c r="TCZ28" s="187"/>
      <c r="TDA28" s="187"/>
      <c r="TDB28" s="187"/>
      <c r="TDC28" s="187"/>
      <c r="TDD28" s="187"/>
      <c r="TDE28" s="187"/>
      <c r="TDF28" s="187"/>
      <c r="TDG28" s="187"/>
      <c r="TDH28" s="187"/>
      <c r="TDI28" s="187"/>
      <c r="TDJ28" s="187"/>
      <c r="TDK28" s="187"/>
      <c r="TDL28" s="187"/>
      <c r="TDM28" s="187"/>
      <c r="TDN28" s="187"/>
      <c r="TDO28" s="187"/>
      <c r="TDP28" s="187"/>
      <c r="TDQ28" s="187"/>
      <c r="TDR28" s="187"/>
      <c r="TDS28" s="187"/>
      <c r="TDT28" s="187"/>
      <c r="TDU28" s="187"/>
      <c r="TDV28" s="187"/>
      <c r="TDW28" s="187"/>
      <c r="TDX28" s="187"/>
      <c r="TDY28" s="187"/>
      <c r="TDZ28" s="187"/>
      <c r="TEA28" s="187"/>
      <c r="TEB28" s="187"/>
      <c r="TEC28" s="187"/>
      <c r="TED28" s="187"/>
      <c r="TEE28" s="187"/>
      <c r="TEF28" s="187"/>
      <c r="TEG28" s="187"/>
      <c r="TEH28" s="187"/>
      <c r="TEI28" s="187"/>
      <c r="TEJ28" s="187"/>
      <c r="TEK28" s="187"/>
      <c r="TEL28" s="187"/>
      <c r="TEM28" s="187"/>
      <c r="TEN28" s="187"/>
      <c r="TEO28" s="187"/>
      <c r="TEP28" s="187"/>
      <c r="TEQ28" s="187"/>
      <c r="TER28" s="187"/>
      <c r="TES28" s="187"/>
      <c r="TET28" s="187"/>
      <c r="TEU28" s="187"/>
      <c r="TEV28" s="187"/>
      <c r="TEW28" s="187"/>
      <c r="TEX28" s="187"/>
      <c r="TEY28" s="187"/>
      <c r="TEZ28" s="187"/>
      <c r="TFA28" s="187"/>
      <c r="TFB28" s="187"/>
      <c r="TFC28" s="187"/>
      <c r="TFD28" s="187"/>
      <c r="TFE28" s="187"/>
      <c r="TFF28" s="187"/>
      <c r="TFG28" s="187"/>
      <c r="TFH28" s="187"/>
      <c r="TFI28" s="187"/>
      <c r="TFJ28" s="187"/>
      <c r="TFK28" s="187"/>
      <c r="TFL28" s="187"/>
      <c r="TFM28" s="187"/>
      <c r="TFN28" s="187"/>
      <c r="TFO28" s="187"/>
      <c r="TFP28" s="187"/>
      <c r="TFQ28" s="187"/>
      <c r="TFR28" s="187"/>
      <c r="TFS28" s="187"/>
      <c r="TFT28" s="187"/>
      <c r="TFU28" s="187"/>
      <c r="TFV28" s="187"/>
      <c r="TFW28" s="187"/>
      <c r="TFX28" s="187"/>
      <c r="TFY28" s="187"/>
      <c r="TFZ28" s="187"/>
      <c r="TGA28" s="187"/>
      <c r="TGB28" s="187"/>
      <c r="TGC28" s="187"/>
      <c r="TGD28" s="187"/>
      <c r="TGE28" s="187"/>
      <c r="TGF28" s="187"/>
      <c r="TGG28" s="187"/>
      <c r="TGH28" s="187"/>
      <c r="TGI28" s="187"/>
      <c r="TGJ28" s="187"/>
      <c r="TGK28" s="187"/>
      <c r="TGL28" s="187"/>
      <c r="TGM28" s="187"/>
      <c r="TGN28" s="187"/>
      <c r="TGO28" s="187"/>
      <c r="TGP28" s="187"/>
      <c r="TGQ28" s="187"/>
      <c r="TGR28" s="187"/>
      <c r="TGS28" s="187"/>
      <c r="TGT28" s="187"/>
      <c r="TGU28" s="187"/>
      <c r="TGV28" s="187"/>
      <c r="TGW28" s="187"/>
      <c r="TGX28" s="187"/>
      <c r="TGY28" s="187"/>
      <c r="TGZ28" s="187"/>
      <c r="THA28" s="187"/>
      <c r="THB28" s="187"/>
      <c r="THC28" s="187"/>
      <c r="THD28" s="187"/>
      <c r="THE28" s="187"/>
      <c r="THF28" s="187"/>
      <c r="THG28" s="187"/>
      <c r="THH28" s="187"/>
      <c r="THI28" s="187"/>
      <c r="THJ28" s="187"/>
      <c r="THK28" s="187"/>
      <c r="THL28" s="187"/>
      <c r="THM28" s="187"/>
      <c r="THN28" s="187"/>
      <c r="THO28" s="187"/>
      <c r="THP28" s="187"/>
      <c r="THQ28" s="187"/>
      <c r="THR28" s="187"/>
      <c r="THS28" s="187"/>
      <c r="THT28" s="187"/>
      <c r="THU28" s="187"/>
      <c r="THV28" s="187"/>
      <c r="THW28" s="187"/>
      <c r="THX28" s="187"/>
      <c r="THY28" s="187"/>
      <c r="THZ28" s="187"/>
      <c r="TIA28" s="187"/>
      <c r="TIB28" s="187"/>
      <c r="TIC28" s="187"/>
      <c r="TID28" s="187"/>
      <c r="TIE28" s="187"/>
      <c r="TIF28" s="187"/>
      <c r="TIG28" s="187"/>
      <c r="TIH28" s="187"/>
      <c r="TII28" s="187"/>
      <c r="TIJ28" s="187"/>
      <c r="TIK28" s="187"/>
      <c r="TIL28" s="187"/>
      <c r="TIM28" s="187"/>
      <c r="TIN28" s="187"/>
      <c r="TIO28" s="187"/>
      <c r="TIP28" s="187"/>
      <c r="TIQ28" s="187"/>
      <c r="TIR28" s="187"/>
      <c r="TIS28" s="187"/>
      <c r="TIT28" s="187"/>
      <c r="TIU28" s="187"/>
      <c r="TIV28" s="187"/>
      <c r="TIW28" s="187"/>
      <c r="TIX28" s="187"/>
      <c r="TIY28" s="187"/>
      <c r="TIZ28" s="187"/>
      <c r="TJA28" s="187"/>
      <c r="TJB28" s="187"/>
      <c r="TJC28" s="187"/>
      <c r="TJD28" s="187"/>
      <c r="TJE28" s="187"/>
      <c r="TJF28" s="187"/>
      <c r="TJG28" s="187"/>
      <c r="TJH28" s="187"/>
      <c r="TJI28" s="187"/>
      <c r="TJJ28" s="187"/>
      <c r="TJK28" s="187"/>
      <c r="TJL28" s="187"/>
      <c r="TJM28" s="187"/>
      <c r="TJN28" s="187"/>
      <c r="TJO28" s="187"/>
      <c r="TJP28" s="187"/>
      <c r="TJQ28" s="187"/>
      <c r="TJR28" s="187"/>
      <c r="TJS28" s="187"/>
      <c r="TJT28" s="187"/>
      <c r="TJU28" s="187"/>
      <c r="TJV28" s="187"/>
      <c r="TJW28" s="187"/>
      <c r="TJX28" s="187"/>
      <c r="TJY28" s="187"/>
      <c r="TJZ28" s="187"/>
      <c r="TKA28" s="187"/>
      <c r="TKB28" s="187"/>
      <c r="TKC28" s="187"/>
      <c r="TKD28" s="187"/>
      <c r="TKE28" s="187"/>
      <c r="TKF28" s="187"/>
      <c r="TKG28" s="187"/>
      <c r="TKH28" s="187"/>
      <c r="TKI28" s="187"/>
      <c r="TKJ28" s="187"/>
      <c r="TKK28" s="187"/>
      <c r="TKL28" s="187"/>
      <c r="TKM28" s="187"/>
      <c r="TKN28" s="187"/>
      <c r="TKO28" s="187"/>
      <c r="TKP28" s="187"/>
      <c r="TKQ28" s="187"/>
      <c r="TKR28" s="187"/>
      <c r="TKS28" s="187"/>
      <c r="TKT28" s="187"/>
      <c r="TKU28" s="187"/>
      <c r="TKV28" s="187"/>
      <c r="TKW28" s="187"/>
      <c r="TKX28" s="187"/>
      <c r="TKY28" s="187"/>
      <c r="TKZ28" s="187"/>
      <c r="TLA28" s="187"/>
      <c r="TLB28" s="187"/>
      <c r="TLC28" s="187"/>
      <c r="TLD28" s="187"/>
      <c r="TLE28" s="187"/>
      <c r="TLF28" s="187"/>
      <c r="TLG28" s="187"/>
      <c r="TLH28" s="187"/>
      <c r="TLI28" s="187"/>
      <c r="TLJ28" s="187"/>
      <c r="TLK28" s="187"/>
      <c r="TLL28" s="187"/>
      <c r="TLM28" s="187"/>
      <c r="TLN28" s="187"/>
      <c r="TLO28" s="187"/>
      <c r="TLP28" s="187"/>
      <c r="TLQ28" s="187"/>
      <c r="TLR28" s="187"/>
      <c r="TLS28" s="187"/>
      <c r="TLT28" s="187"/>
      <c r="TLU28" s="187"/>
      <c r="TLV28" s="187"/>
      <c r="TLW28" s="187"/>
      <c r="TLX28" s="187"/>
      <c r="TLY28" s="187"/>
      <c r="TLZ28" s="187"/>
      <c r="TMA28" s="187"/>
      <c r="TMB28" s="187"/>
      <c r="TMC28" s="187"/>
      <c r="TMD28" s="187"/>
      <c r="TME28" s="187"/>
      <c r="TMF28" s="187"/>
      <c r="TMG28" s="187"/>
      <c r="TMH28" s="187"/>
      <c r="TMI28" s="187"/>
      <c r="TMJ28" s="187"/>
      <c r="TMK28" s="187"/>
      <c r="TML28" s="187"/>
      <c r="TMM28" s="187"/>
      <c r="TMN28" s="187"/>
      <c r="TMO28" s="187"/>
      <c r="TMP28" s="187"/>
      <c r="TMQ28" s="187"/>
      <c r="TMR28" s="187"/>
      <c r="TMS28" s="187"/>
      <c r="TMT28" s="187"/>
      <c r="TMU28" s="187"/>
      <c r="TMV28" s="187"/>
      <c r="TMW28" s="187"/>
      <c r="TMX28" s="187"/>
      <c r="TMY28" s="187"/>
      <c r="TMZ28" s="187"/>
      <c r="TNA28" s="187"/>
      <c r="TNB28" s="187"/>
      <c r="TNC28" s="187"/>
      <c r="TND28" s="187"/>
      <c r="TNE28" s="187"/>
      <c r="TNF28" s="187"/>
      <c r="TNG28" s="187"/>
      <c r="TNH28" s="187"/>
      <c r="TNI28" s="187"/>
      <c r="TNJ28" s="187"/>
      <c r="TNK28" s="187"/>
      <c r="TNL28" s="187"/>
      <c r="TNM28" s="187"/>
      <c r="TNN28" s="187"/>
      <c r="TNO28" s="187"/>
      <c r="TNP28" s="187"/>
      <c r="TNQ28" s="187"/>
      <c r="TNR28" s="187"/>
      <c r="TNS28" s="187"/>
      <c r="TNT28" s="187"/>
      <c r="TNU28" s="187"/>
      <c r="TNV28" s="187"/>
      <c r="TNW28" s="187"/>
      <c r="TNX28" s="187"/>
      <c r="TNY28" s="187"/>
      <c r="TNZ28" s="187"/>
      <c r="TOA28" s="187"/>
      <c r="TOB28" s="187"/>
      <c r="TOC28" s="187"/>
      <c r="TOD28" s="187"/>
      <c r="TOE28" s="187"/>
      <c r="TOF28" s="187"/>
      <c r="TOG28" s="187"/>
      <c r="TOH28" s="187"/>
      <c r="TOI28" s="187"/>
      <c r="TOJ28" s="187"/>
      <c r="TOK28" s="187"/>
      <c r="TOL28" s="187"/>
      <c r="TOM28" s="187"/>
      <c r="TON28" s="187"/>
      <c r="TOO28" s="187"/>
      <c r="TOP28" s="187"/>
      <c r="TOQ28" s="187"/>
      <c r="TOR28" s="187"/>
      <c r="TOS28" s="187"/>
      <c r="TOT28" s="187"/>
      <c r="TOU28" s="187"/>
      <c r="TOV28" s="187"/>
      <c r="TOW28" s="187"/>
      <c r="TOX28" s="187"/>
      <c r="TOY28" s="187"/>
      <c r="TOZ28" s="187"/>
      <c r="TPA28" s="187"/>
      <c r="TPB28" s="187"/>
      <c r="TPC28" s="187"/>
      <c r="TPD28" s="187"/>
      <c r="TPE28" s="187"/>
      <c r="TPF28" s="187"/>
      <c r="TPG28" s="187"/>
      <c r="TPH28" s="187"/>
      <c r="TPI28" s="187"/>
      <c r="TPJ28" s="187"/>
      <c r="TPK28" s="187"/>
      <c r="TPL28" s="187"/>
      <c r="TPM28" s="187"/>
      <c r="TPN28" s="187"/>
      <c r="TPO28" s="187"/>
      <c r="TPP28" s="187"/>
      <c r="TPQ28" s="187"/>
      <c r="TPR28" s="187"/>
      <c r="TPS28" s="187"/>
      <c r="TPT28" s="187"/>
      <c r="TPU28" s="187"/>
      <c r="TPV28" s="187"/>
      <c r="TPW28" s="187"/>
      <c r="TPX28" s="187"/>
      <c r="TPY28" s="187"/>
      <c r="TPZ28" s="187"/>
      <c r="TQA28" s="187"/>
      <c r="TQB28" s="187"/>
      <c r="TQC28" s="187"/>
      <c r="TQD28" s="187"/>
      <c r="TQE28" s="187"/>
      <c r="TQF28" s="187"/>
      <c r="TQG28" s="187"/>
      <c r="TQH28" s="187"/>
      <c r="TQI28" s="187"/>
      <c r="TQJ28" s="187"/>
      <c r="TQK28" s="187"/>
      <c r="TQL28" s="187"/>
      <c r="TQM28" s="187"/>
      <c r="TQN28" s="187"/>
      <c r="TQO28" s="187"/>
      <c r="TQP28" s="187"/>
      <c r="TQQ28" s="187"/>
      <c r="TQR28" s="187"/>
      <c r="TQS28" s="187"/>
      <c r="TQT28" s="187"/>
      <c r="TQU28" s="187"/>
      <c r="TQV28" s="187"/>
      <c r="TQW28" s="187"/>
      <c r="TQX28" s="187"/>
      <c r="TQY28" s="187"/>
      <c r="TQZ28" s="187"/>
      <c r="TRA28" s="187"/>
      <c r="TRB28" s="187"/>
      <c r="TRC28" s="187"/>
      <c r="TRD28" s="187"/>
      <c r="TRE28" s="187"/>
      <c r="TRF28" s="187"/>
      <c r="TRG28" s="187"/>
      <c r="TRH28" s="187"/>
      <c r="TRI28" s="187"/>
      <c r="TRJ28" s="187"/>
      <c r="TRK28" s="187"/>
      <c r="TRL28" s="187"/>
      <c r="TRM28" s="187"/>
      <c r="TRN28" s="187"/>
      <c r="TRO28" s="187"/>
      <c r="TRP28" s="187"/>
      <c r="TRQ28" s="187"/>
      <c r="TRR28" s="187"/>
      <c r="TRS28" s="187"/>
      <c r="TRT28" s="187"/>
      <c r="TRU28" s="187"/>
      <c r="TRV28" s="187"/>
      <c r="TRW28" s="187"/>
      <c r="TRX28" s="187"/>
      <c r="TRY28" s="187"/>
      <c r="TRZ28" s="187"/>
      <c r="TSA28" s="187"/>
      <c r="TSB28" s="187"/>
      <c r="TSC28" s="187"/>
      <c r="TSD28" s="187"/>
      <c r="TSE28" s="187"/>
      <c r="TSF28" s="187"/>
      <c r="TSG28" s="187"/>
      <c r="TSH28" s="187"/>
      <c r="TSI28" s="187"/>
      <c r="TSJ28" s="187"/>
      <c r="TSK28" s="187"/>
      <c r="TSL28" s="187"/>
      <c r="TSM28" s="187"/>
      <c r="TSN28" s="187"/>
      <c r="TSO28" s="187"/>
      <c r="TSP28" s="187"/>
      <c r="TSQ28" s="187"/>
      <c r="TSR28" s="187"/>
      <c r="TSS28" s="187"/>
      <c r="TST28" s="187"/>
      <c r="TSU28" s="187"/>
      <c r="TSV28" s="187"/>
      <c r="TSW28" s="187"/>
      <c r="TSX28" s="187"/>
      <c r="TSY28" s="187"/>
      <c r="TSZ28" s="187"/>
      <c r="TTA28" s="187"/>
      <c r="TTB28" s="187"/>
      <c r="TTC28" s="187"/>
      <c r="TTD28" s="187"/>
      <c r="TTE28" s="187"/>
      <c r="TTF28" s="187"/>
      <c r="TTG28" s="187"/>
      <c r="TTH28" s="187"/>
      <c r="TTI28" s="187"/>
      <c r="TTJ28" s="187"/>
      <c r="TTK28" s="187"/>
      <c r="TTL28" s="187"/>
      <c r="TTM28" s="187"/>
      <c r="TTN28" s="187"/>
      <c r="TTO28" s="187"/>
      <c r="TTP28" s="187"/>
      <c r="TTQ28" s="187"/>
      <c r="TTR28" s="187"/>
      <c r="TTS28" s="187"/>
      <c r="TTT28" s="187"/>
      <c r="TTU28" s="187"/>
      <c r="TTV28" s="187"/>
      <c r="TTW28" s="187"/>
      <c r="TTX28" s="187"/>
      <c r="TTY28" s="187"/>
      <c r="TTZ28" s="187"/>
      <c r="TUA28" s="187"/>
      <c r="TUB28" s="187"/>
      <c r="TUC28" s="187"/>
      <c r="TUD28" s="187"/>
      <c r="TUE28" s="187"/>
      <c r="TUF28" s="187"/>
      <c r="TUG28" s="187"/>
      <c r="TUH28" s="187"/>
      <c r="TUI28" s="187"/>
      <c r="TUJ28" s="187"/>
      <c r="TUK28" s="187"/>
      <c r="TUL28" s="187"/>
      <c r="TUM28" s="187"/>
      <c r="TUN28" s="187"/>
      <c r="TUO28" s="187"/>
      <c r="TUP28" s="187"/>
      <c r="TUQ28" s="187"/>
      <c r="TUR28" s="187"/>
      <c r="TUS28" s="187"/>
      <c r="TUT28" s="187"/>
      <c r="TUU28" s="187"/>
      <c r="TUV28" s="187"/>
      <c r="TUW28" s="187"/>
      <c r="TUX28" s="187"/>
      <c r="TUY28" s="187"/>
      <c r="TUZ28" s="187"/>
      <c r="TVA28" s="187"/>
      <c r="TVB28" s="187"/>
      <c r="TVC28" s="187"/>
      <c r="TVD28" s="187"/>
      <c r="TVE28" s="187"/>
      <c r="TVF28" s="187"/>
      <c r="TVG28" s="187"/>
      <c r="TVH28" s="187"/>
      <c r="TVI28" s="187"/>
      <c r="TVJ28" s="187"/>
      <c r="TVK28" s="187"/>
      <c r="TVL28" s="187"/>
      <c r="TVM28" s="187"/>
      <c r="TVN28" s="187"/>
      <c r="TVO28" s="187"/>
      <c r="TVP28" s="187"/>
      <c r="TVQ28" s="187"/>
      <c r="TVR28" s="187"/>
      <c r="TVS28" s="187"/>
      <c r="TVT28" s="187"/>
      <c r="TVU28" s="187"/>
      <c r="TVV28" s="187"/>
      <c r="TVW28" s="187"/>
      <c r="TVX28" s="187"/>
      <c r="TVY28" s="187"/>
      <c r="TVZ28" s="187"/>
      <c r="TWA28" s="187"/>
      <c r="TWB28" s="187"/>
      <c r="TWC28" s="187"/>
      <c r="TWD28" s="187"/>
      <c r="TWE28" s="187"/>
      <c r="TWF28" s="187"/>
      <c r="TWG28" s="187"/>
      <c r="TWH28" s="187"/>
      <c r="TWI28" s="187"/>
      <c r="TWJ28" s="187"/>
      <c r="TWK28" s="187"/>
      <c r="TWL28" s="187"/>
      <c r="TWM28" s="187"/>
      <c r="TWN28" s="187"/>
      <c r="TWO28" s="187"/>
      <c r="TWP28" s="187"/>
      <c r="TWQ28" s="187"/>
      <c r="TWR28" s="187"/>
      <c r="TWS28" s="187"/>
      <c r="TWT28" s="187"/>
      <c r="TWU28" s="187"/>
      <c r="TWV28" s="187"/>
      <c r="TWW28" s="187"/>
      <c r="TWX28" s="187"/>
      <c r="TWY28" s="187"/>
      <c r="TWZ28" s="187"/>
      <c r="TXA28" s="187"/>
      <c r="TXB28" s="187"/>
      <c r="TXC28" s="187"/>
      <c r="TXD28" s="187"/>
      <c r="TXE28" s="187"/>
      <c r="TXF28" s="187"/>
      <c r="TXG28" s="187"/>
      <c r="TXH28" s="187"/>
      <c r="TXI28" s="187"/>
      <c r="TXJ28" s="187"/>
      <c r="TXK28" s="187"/>
      <c r="TXL28" s="187"/>
      <c r="TXM28" s="187"/>
      <c r="TXN28" s="187"/>
      <c r="TXO28" s="187"/>
      <c r="TXP28" s="187"/>
      <c r="TXQ28" s="187"/>
      <c r="TXR28" s="187"/>
      <c r="TXS28" s="187"/>
      <c r="TXT28" s="187"/>
      <c r="TXU28" s="187"/>
      <c r="TXV28" s="187"/>
      <c r="TXW28" s="187"/>
      <c r="TXX28" s="187"/>
      <c r="TXY28" s="187"/>
      <c r="TXZ28" s="187"/>
      <c r="TYA28" s="187"/>
      <c r="TYB28" s="187"/>
      <c r="TYC28" s="187"/>
      <c r="TYD28" s="187"/>
      <c r="TYE28" s="187"/>
      <c r="TYF28" s="187"/>
      <c r="TYG28" s="187"/>
      <c r="TYH28" s="187"/>
      <c r="TYI28" s="187"/>
      <c r="TYJ28" s="187"/>
      <c r="TYK28" s="187"/>
      <c r="TYL28" s="187"/>
      <c r="TYM28" s="187"/>
      <c r="TYN28" s="187"/>
      <c r="TYO28" s="187"/>
      <c r="TYP28" s="187"/>
      <c r="TYQ28" s="187"/>
      <c r="TYR28" s="187"/>
      <c r="TYS28" s="187"/>
      <c r="TYT28" s="187"/>
      <c r="TYU28" s="187"/>
      <c r="TYV28" s="187"/>
      <c r="TYW28" s="187"/>
      <c r="TYX28" s="187"/>
      <c r="TYY28" s="187"/>
      <c r="TYZ28" s="187"/>
      <c r="TZA28" s="187"/>
      <c r="TZB28" s="187"/>
      <c r="TZC28" s="187"/>
      <c r="TZD28" s="187"/>
      <c r="TZE28" s="187"/>
      <c r="TZF28" s="187"/>
      <c r="TZG28" s="187"/>
      <c r="TZH28" s="187"/>
      <c r="TZI28" s="187"/>
      <c r="TZJ28" s="187"/>
      <c r="TZK28" s="187"/>
      <c r="TZL28" s="187"/>
      <c r="TZM28" s="187"/>
      <c r="TZN28" s="187"/>
      <c r="TZO28" s="187"/>
      <c r="TZP28" s="187"/>
      <c r="TZQ28" s="187"/>
      <c r="TZR28" s="187"/>
      <c r="TZS28" s="187"/>
      <c r="TZT28" s="187"/>
      <c r="TZU28" s="187"/>
      <c r="TZV28" s="187"/>
      <c r="TZW28" s="187"/>
      <c r="TZX28" s="187"/>
      <c r="TZY28" s="187"/>
      <c r="TZZ28" s="187"/>
      <c r="UAA28" s="187"/>
      <c r="UAB28" s="187"/>
      <c r="UAC28" s="187"/>
      <c r="UAD28" s="187"/>
      <c r="UAE28" s="187"/>
      <c r="UAF28" s="187"/>
      <c r="UAG28" s="187"/>
      <c r="UAH28" s="187"/>
      <c r="UAI28" s="187"/>
      <c r="UAJ28" s="187"/>
      <c r="UAK28" s="187"/>
      <c r="UAL28" s="187"/>
      <c r="UAM28" s="187"/>
      <c r="UAN28" s="187"/>
      <c r="UAO28" s="187"/>
      <c r="UAP28" s="187"/>
      <c r="UAQ28" s="187"/>
      <c r="UAR28" s="187"/>
      <c r="UAS28" s="187"/>
      <c r="UAT28" s="187"/>
      <c r="UAU28" s="187"/>
      <c r="UAV28" s="187"/>
      <c r="UAW28" s="187"/>
      <c r="UAX28" s="187"/>
      <c r="UAY28" s="187"/>
      <c r="UAZ28" s="187"/>
      <c r="UBA28" s="187"/>
      <c r="UBB28" s="187"/>
      <c r="UBC28" s="187"/>
      <c r="UBD28" s="187"/>
      <c r="UBE28" s="187"/>
      <c r="UBF28" s="187"/>
      <c r="UBG28" s="187"/>
      <c r="UBH28" s="187"/>
      <c r="UBI28" s="187"/>
      <c r="UBJ28" s="187"/>
      <c r="UBK28" s="187"/>
      <c r="UBL28" s="187"/>
      <c r="UBM28" s="187"/>
      <c r="UBN28" s="187"/>
      <c r="UBO28" s="187"/>
      <c r="UBP28" s="187"/>
      <c r="UBQ28" s="187"/>
      <c r="UBR28" s="187"/>
      <c r="UBS28" s="187"/>
      <c r="UBT28" s="187"/>
      <c r="UBU28" s="187"/>
      <c r="UBV28" s="187"/>
      <c r="UBW28" s="187"/>
      <c r="UBX28" s="187"/>
      <c r="UBY28" s="187"/>
      <c r="UBZ28" s="187"/>
      <c r="UCA28" s="187"/>
      <c r="UCB28" s="187"/>
      <c r="UCC28" s="187"/>
      <c r="UCD28" s="187"/>
      <c r="UCE28" s="187"/>
      <c r="UCF28" s="187"/>
      <c r="UCG28" s="187"/>
      <c r="UCH28" s="187"/>
      <c r="UCI28" s="187"/>
      <c r="UCJ28" s="187"/>
      <c r="UCK28" s="187"/>
      <c r="UCL28" s="187"/>
      <c r="UCM28" s="187"/>
      <c r="UCN28" s="187"/>
      <c r="UCO28" s="187"/>
      <c r="UCP28" s="187"/>
      <c r="UCQ28" s="187"/>
      <c r="UCR28" s="187"/>
      <c r="UCS28" s="187"/>
      <c r="UCT28" s="187"/>
      <c r="UCU28" s="187"/>
      <c r="UCV28" s="187"/>
      <c r="UCW28" s="187"/>
      <c r="UCX28" s="187"/>
      <c r="UCY28" s="187"/>
      <c r="UCZ28" s="187"/>
      <c r="UDA28" s="187"/>
      <c r="UDB28" s="187"/>
      <c r="UDC28" s="187"/>
      <c r="UDD28" s="187"/>
      <c r="UDE28" s="187"/>
      <c r="UDF28" s="187"/>
      <c r="UDG28" s="187"/>
      <c r="UDH28" s="187"/>
      <c r="UDI28" s="187"/>
      <c r="UDJ28" s="187"/>
      <c r="UDK28" s="187"/>
      <c r="UDL28" s="187"/>
      <c r="UDM28" s="187"/>
      <c r="UDN28" s="187"/>
      <c r="UDO28" s="187"/>
      <c r="UDP28" s="187"/>
      <c r="UDQ28" s="187"/>
      <c r="UDR28" s="187"/>
      <c r="UDS28" s="187"/>
      <c r="UDT28" s="187"/>
      <c r="UDU28" s="187"/>
      <c r="UDV28" s="187"/>
      <c r="UDW28" s="187"/>
      <c r="UDX28" s="187"/>
      <c r="UDY28" s="187"/>
      <c r="UDZ28" s="187"/>
      <c r="UEA28" s="187"/>
      <c r="UEB28" s="187"/>
      <c r="UEC28" s="187"/>
      <c r="UED28" s="187"/>
      <c r="UEE28" s="187"/>
      <c r="UEF28" s="187"/>
      <c r="UEG28" s="187"/>
      <c r="UEH28" s="187"/>
      <c r="UEI28" s="187"/>
      <c r="UEJ28" s="187"/>
      <c r="UEK28" s="187"/>
      <c r="UEL28" s="187"/>
      <c r="UEM28" s="187"/>
      <c r="UEN28" s="187"/>
      <c r="UEO28" s="187"/>
      <c r="UEP28" s="187"/>
      <c r="UEQ28" s="187"/>
      <c r="UER28" s="187"/>
      <c r="UES28" s="187"/>
      <c r="UET28" s="187"/>
      <c r="UEU28" s="187"/>
      <c r="UEV28" s="187"/>
      <c r="UEW28" s="187"/>
      <c r="UEX28" s="187"/>
      <c r="UEY28" s="187"/>
      <c r="UEZ28" s="187"/>
      <c r="UFA28" s="187"/>
      <c r="UFB28" s="187"/>
      <c r="UFC28" s="187"/>
      <c r="UFD28" s="187"/>
      <c r="UFE28" s="187"/>
      <c r="UFF28" s="187"/>
      <c r="UFG28" s="187"/>
      <c r="UFH28" s="187"/>
      <c r="UFI28" s="187"/>
      <c r="UFJ28" s="187"/>
      <c r="UFK28" s="187"/>
      <c r="UFL28" s="187"/>
      <c r="UFM28" s="187"/>
      <c r="UFN28" s="187"/>
      <c r="UFO28" s="187"/>
      <c r="UFP28" s="187"/>
      <c r="UFQ28" s="187"/>
      <c r="UFR28" s="187"/>
      <c r="UFS28" s="187"/>
      <c r="UFT28" s="187"/>
      <c r="UFU28" s="187"/>
      <c r="UFV28" s="187"/>
      <c r="UFW28" s="187"/>
      <c r="UFX28" s="187"/>
      <c r="UFY28" s="187"/>
      <c r="UFZ28" s="187"/>
      <c r="UGA28" s="187"/>
      <c r="UGB28" s="187"/>
      <c r="UGC28" s="187"/>
      <c r="UGD28" s="187"/>
      <c r="UGE28" s="187"/>
      <c r="UGF28" s="187"/>
      <c r="UGG28" s="187"/>
      <c r="UGH28" s="187"/>
      <c r="UGI28" s="187"/>
      <c r="UGJ28" s="187"/>
      <c r="UGK28" s="187"/>
      <c r="UGL28" s="187"/>
      <c r="UGM28" s="187"/>
      <c r="UGN28" s="187"/>
      <c r="UGO28" s="187"/>
      <c r="UGP28" s="187"/>
      <c r="UGQ28" s="187"/>
      <c r="UGR28" s="187"/>
      <c r="UGS28" s="187"/>
      <c r="UGT28" s="187"/>
      <c r="UGU28" s="187"/>
      <c r="UGV28" s="187"/>
      <c r="UGW28" s="187"/>
      <c r="UGX28" s="187"/>
      <c r="UGY28" s="187"/>
      <c r="UGZ28" s="187"/>
      <c r="UHA28" s="187"/>
      <c r="UHB28" s="187"/>
      <c r="UHC28" s="187"/>
      <c r="UHD28" s="187"/>
      <c r="UHE28" s="187"/>
      <c r="UHF28" s="187"/>
      <c r="UHG28" s="187"/>
      <c r="UHH28" s="187"/>
      <c r="UHI28" s="187"/>
      <c r="UHJ28" s="187"/>
      <c r="UHK28" s="187"/>
      <c r="UHL28" s="187"/>
      <c r="UHM28" s="187"/>
      <c r="UHN28" s="187"/>
      <c r="UHO28" s="187"/>
      <c r="UHP28" s="187"/>
      <c r="UHQ28" s="187"/>
      <c r="UHR28" s="187"/>
      <c r="UHS28" s="187"/>
      <c r="UHT28" s="187"/>
      <c r="UHU28" s="187"/>
      <c r="UHV28" s="187"/>
      <c r="UHW28" s="187"/>
      <c r="UHX28" s="187"/>
      <c r="UHY28" s="187"/>
      <c r="UHZ28" s="187"/>
      <c r="UIA28" s="187"/>
      <c r="UIB28" s="187"/>
      <c r="UIC28" s="187"/>
      <c r="UID28" s="187"/>
      <c r="UIE28" s="187"/>
      <c r="UIF28" s="187"/>
      <c r="UIG28" s="187"/>
      <c r="UIH28" s="187"/>
      <c r="UII28" s="187"/>
      <c r="UIJ28" s="187"/>
      <c r="UIK28" s="187"/>
      <c r="UIL28" s="187"/>
      <c r="UIM28" s="187"/>
      <c r="UIN28" s="187"/>
      <c r="UIO28" s="187"/>
      <c r="UIP28" s="187"/>
      <c r="UIQ28" s="187"/>
      <c r="UIR28" s="187"/>
      <c r="UIS28" s="187"/>
      <c r="UIT28" s="187"/>
      <c r="UIU28" s="187"/>
      <c r="UIV28" s="187"/>
      <c r="UIW28" s="187"/>
      <c r="UIX28" s="187"/>
      <c r="UIY28" s="187"/>
      <c r="UIZ28" s="187"/>
      <c r="UJA28" s="187"/>
      <c r="UJB28" s="187"/>
      <c r="UJC28" s="187"/>
      <c r="UJD28" s="187"/>
      <c r="UJE28" s="187"/>
      <c r="UJF28" s="187"/>
      <c r="UJG28" s="187"/>
      <c r="UJH28" s="187"/>
      <c r="UJI28" s="187"/>
      <c r="UJJ28" s="187"/>
      <c r="UJK28" s="187"/>
      <c r="UJL28" s="187"/>
      <c r="UJM28" s="187"/>
      <c r="UJN28" s="187"/>
      <c r="UJO28" s="187"/>
      <c r="UJP28" s="187"/>
      <c r="UJQ28" s="187"/>
      <c r="UJR28" s="187"/>
      <c r="UJS28" s="187"/>
      <c r="UJT28" s="187"/>
      <c r="UJU28" s="187"/>
      <c r="UJV28" s="187"/>
      <c r="UJW28" s="187"/>
      <c r="UJX28" s="187"/>
      <c r="UJY28" s="187"/>
      <c r="UJZ28" s="187"/>
      <c r="UKA28" s="187"/>
      <c r="UKB28" s="187"/>
      <c r="UKC28" s="187"/>
      <c r="UKD28" s="187"/>
      <c r="UKE28" s="187"/>
      <c r="UKF28" s="187"/>
      <c r="UKG28" s="187"/>
      <c r="UKH28" s="187"/>
      <c r="UKI28" s="187"/>
      <c r="UKJ28" s="187"/>
      <c r="UKK28" s="187"/>
      <c r="UKL28" s="187"/>
      <c r="UKM28" s="187"/>
      <c r="UKN28" s="187"/>
      <c r="UKO28" s="187"/>
      <c r="UKP28" s="187"/>
      <c r="UKQ28" s="187"/>
      <c r="UKR28" s="187"/>
      <c r="UKS28" s="187"/>
      <c r="UKT28" s="187"/>
      <c r="UKU28" s="187"/>
      <c r="UKV28" s="187"/>
      <c r="UKW28" s="187"/>
      <c r="UKX28" s="187"/>
      <c r="UKY28" s="187"/>
      <c r="UKZ28" s="187"/>
      <c r="ULA28" s="187"/>
      <c r="ULB28" s="187"/>
      <c r="ULC28" s="187"/>
      <c r="ULD28" s="187"/>
      <c r="ULE28" s="187"/>
      <c r="ULF28" s="187"/>
      <c r="ULG28" s="187"/>
      <c r="ULH28" s="187"/>
      <c r="ULI28" s="187"/>
      <c r="ULJ28" s="187"/>
      <c r="ULK28" s="187"/>
      <c r="ULL28" s="187"/>
      <c r="ULM28" s="187"/>
      <c r="ULN28" s="187"/>
      <c r="ULO28" s="187"/>
      <c r="ULP28" s="187"/>
      <c r="ULQ28" s="187"/>
      <c r="ULR28" s="187"/>
      <c r="ULS28" s="187"/>
      <c r="ULT28" s="187"/>
      <c r="ULU28" s="187"/>
      <c r="ULV28" s="187"/>
      <c r="ULW28" s="187"/>
      <c r="ULX28" s="187"/>
      <c r="ULY28" s="187"/>
      <c r="ULZ28" s="187"/>
      <c r="UMA28" s="187"/>
      <c r="UMB28" s="187"/>
      <c r="UMC28" s="187"/>
      <c r="UMD28" s="187"/>
      <c r="UME28" s="187"/>
      <c r="UMF28" s="187"/>
      <c r="UMG28" s="187"/>
      <c r="UMH28" s="187"/>
      <c r="UMI28" s="187"/>
      <c r="UMJ28" s="187"/>
      <c r="UMK28" s="187"/>
      <c r="UML28" s="187"/>
      <c r="UMM28" s="187"/>
      <c r="UMN28" s="187"/>
      <c r="UMO28" s="187"/>
      <c r="UMP28" s="187"/>
      <c r="UMQ28" s="187"/>
      <c r="UMR28" s="187"/>
      <c r="UMS28" s="187"/>
      <c r="UMT28" s="187"/>
      <c r="UMU28" s="187"/>
      <c r="UMV28" s="187"/>
      <c r="UMW28" s="187"/>
      <c r="UMX28" s="187"/>
      <c r="UMY28" s="187"/>
      <c r="UMZ28" s="187"/>
      <c r="UNA28" s="187"/>
      <c r="UNB28" s="187"/>
      <c r="UNC28" s="187"/>
      <c r="UND28" s="187"/>
      <c r="UNE28" s="187"/>
      <c r="UNF28" s="187"/>
      <c r="UNG28" s="187"/>
      <c r="UNH28" s="187"/>
      <c r="UNI28" s="187"/>
      <c r="UNJ28" s="187"/>
      <c r="UNK28" s="187"/>
      <c r="UNL28" s="187"/>
      <c r="UNM28" s="187"/>
      <c r="UNN28" s="187"/>
      <c r="UNO28" s="187"/>
      <c r="UNP28" s="187"/>
      <c r="UNQ28" s="187"/>
      <c r="UNR28" s="187"/>
      <c r="UNS28" s="187"/>
      <c r="UNT28" s="187"/>
      <c r="UNU28" s="187"/>
      <c r="UNV28" s="187"/>
      <c r="UNW28" s="187"/>
      <c r="UNX28" s="187"/>
      <c r="UNY28" s="187"/>
      <c r="UNZ28" s="187"/>
      <c r="UOA28" s="187"/>
      <c r="UOB28" s="187"/>
      <c r="UOC28" s="187"/>
      <c r="UOD28" s="187"/>
      <c r="UOE28" s="187"/>
      <c r="UOF28" s="187"/>
      <c r="UOG28" s="187"/>
      <c r="UOH28" s="187"/>
      <c r="UOI28" s="187"/>
      <c r="UOJ28" s="187"/>
      <c r="UOK28" s="187"/>
      <c r="UOL28" s="187"/>
      <c r="UOM28" s="187"/>
      <c r="UON28" s="187"/>
      <c r="UOO28" s="187"/>
      <c r="UOP28" s="187"/>
      <c r="UOQ28" s="187"/>
      <c r="UOR28" s="187"/>
      <c r="UOS28" s="187"/>
      <c r="UOT28" s="187"/>
      <c r="UOU28" s="187"/>
      <c r="UOV28" s="187"/>
      <c r="UOW28" s="187"/>
      <c r="UOX28" s="187"/>
      <c r="UOY28" s="187"/>
      <c r="UOZ28" s="187"/>
      <c r="UPA28" s="187"/>
      <c r="UPB28" s="187"/>
      <c r="UPC28" s="187"/>
      <c r="UPD28" s="187"/>
      <c r="UPE28" s="187"/>
      <c r="UPF28" s="187"/>
      <c r="UPG28" s="187"/>
      <c r="UPH28" s="187"/>
      <c r="UPI28" s="187"/>
      <c r="UPJ28" s="187"/>
      <c r="UPK28" s="187"/>
      <c r="UPL28" s="187"/>
      <c r="UPM28" s="187"/>
      <c r="UPN28" s="187"/>
      <c r="UPO28" s="187"/>
      <c r="UPP28" s="187"/>
      <c r="UPQ28" s="187"/>
      <c r="UPR28" s="187"/>
      <c r="UPS28" s="187"/>
      <c r="UPT28" s="187"/>
      <c r="UPU28" s="187"/>
      <c r="UPV28" s="187"/>
      <c r="UPW28" s="187"/>
      <c r="UPX28" s="187"/>
      <c r="UPY28" s="187"/>
      <c r="UPZ28" s="187"/>
      <c r="UQA28" s="187"/>
      <c r="UQB28" s="187"/>
      <c r="UQC28" s="187"/>
      <c r="UQD28" s="187"/>
      <c r="UQE28" s="187"/>
      <c r="UQF28" s="187"/>
      <c r="UQG28" s="187"/>
      <c r="UQH28" s="187"/>
      <c r="UQI28" s="187"/>
      <c r="UQJ28" s="187"/>
      <c r="UQK28" s="187"/>
      <c r="UQL28" s="187"/>
      <c r="UQM28" s="187"/>
      <c r="UQN28" s="187"/>
      <c r="UQO28" s="187"/>
      <c r="UQP28" s="187"/>
      <c r="UQQ28" s="187"/>
      <c r="UQR28" s="187"/>
      <c r="UQS28" s="187"/>
      <c r="UQT28" s="187"/>
      <c r="UQU28" s="187"/>
      <c r="UQV28" s="187"/>
      <c r="UQW28" s="187"/>
      <c r="UQX28" s="187"/>
      <c r="UQY28" s="187"/>
      <c r="UQZ28" s="187"/>
      <c r="URA28" s="187"/>
      <c r="URB28" s="187"/>
      <c r="URC28" s="187"/>
      <c r="URD28" s="187"/>
      <c r="URE28" s="187"/>
      <c r="URF28" s="187"/>
      <c r="URG28" s="187"/>
      <c r="URH28" s="187"/>
      <c r="URI28" s="187"/>
      <c r="URJ28" s="187"/>
      <c r="URK28" s="187"/>
      <c r="URL28" s="187"/>
      <c r="URM28" s="187"/>
      <c r="URN28" s="187"/>
      <c r="URO28" s="187"/>
      <c r="URP28" s="187"/>
      <c r="URQ28" s="187"/>
      <c r="URR28" s="187"/>
      <c r="URS28" s="187"/>
      <c r="URT28" s="187"/>
      <c r="URU28" s="187"/>
      <c r="URV28" s="187"/>
      <c r="URW28" s="187"/>
      <c r="URX28" s="187"/>
      <c r="URY28" s="187"/>
      <c r="URZ28" s="187"/>
      <c r="USA28" s="187"/>
      <c r="USB28" s="187"/>
      <c r="USC28" s="187"/>
      <c r="USD28" s="187"/>
      <c r="USE28" s="187"/>
      <c r="USF28" s="187"/>
      <c r="USG28" s="187"/>
      <c r="USH28" s="187"/>
      <c r="USI28" s="187"/>
      <c r="USJ28" s="187"/>
      <c r="USK28" s="187"/>
      <c r="USL28" s="187"/>
      <c r="USM28" s="187"/>
      <c r="USN28" s="187"/>
      <c r="USO28" s="187"/>
      <c r="USP28" s="187"/>
      <c r="USQ28" s="187"/>
      <c r="USR28" s="187"/>
      <c r="USS28" s="187"/>
      <c r="UST28" s="187"/>
      <c r="USU28" s="187"/>
      <c r="USV28" s="187"/>
      <c r="USW28" s="187"/>
      <c r="USX28" s="187"/>
      <c r="USY28" s="187"/>
      <c r="USZ28" s="187"/>
      <c r="UTA28" s="187"/>
      <c r="UTB28" s="187"/>
      <c r="UTC28" s="187"/>
      <c r="UTD28" s="187"/>
      <c r="UTE28" s="187"/>
      <c r="UTF28" s="187"/>
      <c r="UTG28" s="187"/>
      <c r="UTH28" s="187"/>
      <c r="UTI28" s="187"/>
      <c r="UTJ28" s="187"/>
      <c r="UTK28" s="187"/>
      <c r="UTL28" s="187"/>
      <c r="UTM28" s="187"/>
      <c r="UTN28" s="187"/>
      <c r="UTO28" s="187"/>
      <c r="UTP28" s="187"/>
      <c r="UTQ28" s="187"/>
      <c r="UTR28" s="187"/>
      <c r="UTS28" s="187"/>
      <c r="UTT28" s="187"/>
      <c r="UTU28" s="187"/>
      <c r="UTV28" s="187"/>
      <c r="UTW28" s="187"/>
      <c r="UTX28" s="187"/>
      <c r="UTY28" s="187"/>
      <c r="UTZ28" s="187"/>
      <c r="UUA28" s="187"/>
      <c r="UUB28" s="187"/>
      <c r="UUC28" s="187"/>
      <c r="UUD28" s="187"/>
      <c r="UUE28" s="187"/>
      <c r="UUF28" s="187"/>
      <c r="UUG28" s="187"/>
      <c r="UUH28" s="187"/>
      <c r="UUI28" s="187"/>
      <c r="UUJ28" s="187"/>
      <c r="UUK28" s="187"/>
      <c r="UUL28" s="187"/>
      <c r="UUM28" s="187"/>
      <c r="UUN28" s="187"/>
      <c r="UUO28" s="187"/>
      <c r="UUP28" s="187"/>
      <c r="UUQ28" s="187"/>
      <c r="UUR28" s="187"/>
      <c r="UUS28" s="187"/>
      <c r="UUT28" s="187"/>
      <c r="UUU28" s="187"/>
      <c r="UUV28" s="187"/>
      <c r="UUW28" s="187"/>
      <c r="UUX28" s="187"/>
      <c r="UUY28" s="187"/>
      <c r="UUZ28" s="187"/>
      <c r="UVA28" s="187"/>
      <c r="UVB28" s="187"/>
      <c r="UVC28" s="187"/>
      <c r="UVD28" s="187"/>
      <c r="UVE28" s="187"/>
      <c r="UVF28" s="187"/>
      <c r="UVG28" s="187"/>
      <c r="UVH28" s="187"/>
      <c r="UVI28" s="187"/>
      <c r="UVJ28" s="187"/>
      <c r="UVK28" s="187"/>
      <c r="UVL28" s="187"/>
      <c r="UVM28" s="187"/>
      <c r="UVN28" s="187"/>
      <c r="UVO28" s="187"/>
      <c r="UVP28" s="187"/>
      <c r="UVQ28" s="187"/>
      <c r="UVR28" s="187"/>
      <c r="UVS28" s="187"/>
      <c r="UVT28" s="187"/>
      <c r="UVU28" s="187"/>
      <c r="UVV28" s="187"/>
      <c r="UVW28" s="187"/>
      <c r="UVX28" s="187"/>
      <c r="UVY28" s="187"/>
      <c r="UVZ28" s="187"/>
      <c r="UWA28" s="187"/>
      <c r="UWB28" s="187"/>
      <c r="UWC28" s="187"/>
      <c r="UWD28" s="187"/>
      <c r="UWE28" s="187"/>
      <c r="UWF28" s="187"/>
      <c r="UWG28" s="187"/>
      <c r="UWH28" s="187"/>
      <c r="UWI28" s="187"/>
      <c r="UWJ28" s="187"/>
      <c r="UWK28" s="187"/>
      <c r="UWL28" s="187"/>
      <c r="UWM28" s="187"/>
      <c r="UWN28" s="187"/>
      <c r="UWO28" s="187"/>
      <c r="UWP28" s="187"/>
      <c r="UWQ28" s="187"/>
      <c r="UWR28" s="187"/>
      <c r="UWS28" s="187"/>
      <c r="UWT28" s="187"/>
      <c r="UWU28" s="187"/>
      <c r="UWV28" s="187"/>
      <c r="UWW28" s="187"/>
      <c r="UWX28" s="187"/>
      <c r="UWY28" s="187"/>
      <c r="UWZ28" s="187"/>
      <c r="UXA28" s="187"/>
      <c r="UXB28" s="187"/>
      <c r="UXC28" s="187"/>
      <c r="UXD28" s="187"/>
      <c r="UXE28" s="187"/>
      <c r="UXF28" s="187"/>
      <c r="UXG28" s="187"/>
      <c r="UXH28" s="187"/>
      <c r="UXI28" s="187"/>
      <c r="UXJ28" s="187"/>
      <c r="UXK28" s="187"/>
      <c r="UXL28" s="187"/>
      <c r="UXM28" s="187"/>
      <c r="UXN28" s="187"/>
      <c r="UXO28" s="187"/>
      <c r="UXP28" s="187"/>
      <c r="UXQ28" s="187"/>
      <c r="UXR28" s="187"/>
      <c r="UXS28" s="187"/>
      <c r="UXT28" s="187"/>
      <c r="UXU28" s="187"/>
      <c r="UXV28" s="187"/>
      <c r="UXW28" s="187"/>
      <c r="UXX28" s="187"/>
      <c r="UXY28" s="187"/>
      <c r="UXZ28" s="187"/>
      <c r="UYA28" s="187"/>
      <c r="UYB28" s="187"/>
      <c r="UYC28" s="187"/>
      <c r="UYD28" s="187"/>
      <c r="UYE28" s="187"/>
      <c r="UYF28" s="187"/>
      <c r="UYG28" s="187"/>
      <c r="UYH28" s="187"/>
      <c r="UYI28" s="187"/>
      <c r="UYJ28" s="187"/>
      <c r="UYK28" s="187"/>
      <c r="UYL28" s="187"/>
      <c r="UYM28" s="187"/>
      <c r="UYN28" s="187"/>
      <c r="UYO28" s="187"/>
      <c r="UYP28" s="187"/>
      <c r="UYQ28" s="187"/>
      <c r="UYR28" s="187"/>
      <c r="UYS28" s="187"/>
      <c r="UYT28" s="187"/>
      <c r="UYU28" s="187"/>
      <c r="UYV28" s="187"/>
      <c r="UYW28" s="187"/>
      <c r="UYX28" s="187"/>
      <c r="UYY28" s="187"/>
      <c r="UYZ28" s="187"/>
      <c r="UZA28" s="187"/>
      <c r="UZB28" s="187"/>
      <c r="UZC28" s="187"/>
      <c r="UZD28" s="187"/>
      <c r="UZE28" s="187"/>
      <c r="UZF28" s="187"/>
      <c r="UZG28" s="187"/>
      <c r="UZH28" s="187"/>
      <c r="UZI28" s="187"/>
      <c r="UZJ28" s="187"/>
      <c r="UZK28" s="187"/>
      <c r="UZL28" s="187"/>
      <c r="UZM28" s="187"/>
      <c r="UZN28" s="187"/>
      <c r="UZO28" s="187"/>
      <c r="UZP28" s="187"/>
      <c r="UZQ28" s="187"/>
      <c r="UZR28" s="187"/>
      <c r="UZS28" s="187"/>
      <c r="UZT28" s="187"/>
      <c r="UZU28" s="187"/>
      <c r="UZV28" s="187"/>
      <c r="UZW28" s="187"/>
      <c r="UZX28" s="187"/>
      <c r="UZY28" s="187"/>
      <c r="UZZ28" s="187"/>
      <c r="VAA28" s="187"/>
      <c r="VAB28" s="187"/>
      <c r="VAC28" s="187"/>
      <c r="VAD28" s="187"/>
      <c r="VAE28" s="187"/>
      <c r="VAF28" s="187"/>
      <c r="VAG28" s="187"/>
      <c r="VAH28" s="187"/>
      <c r="VAI28" s="187"/>
      <c r="VAJ28" s="187"/>
      <c r="VAK28" s="187"/>
      <c r="VAL28" s="187"/>
      <c r="VAM28" s="187"/>
      <c r="VAN28" s="187"/>
      <c r="VAO28" s="187"/>
      <c r="VAP28" s="187"/>
      <c r="VAQ28" s="187"/>
      <c r="VAR28" s="187"/>
      <c r="VAS28" s="187"/>
      <c r="VAT28" s="187"/>
      <c r="VAU28" s="187"/>
      <c r="VAV28" s="187"/>
      <c r="VAW28" s="187"/>
      <c r="VAX28" s="187"/>
      <c r="VAY28" s="187"/>
      <c r="VAZ28" s="187"/>
      <c r="VBA28" s="187"/>
      <c r="VBB28" s="187"/>
      <c r="VBC28" s="187"/>
      <c r="VBD28" s="187"/>
      <c r="VBE28" s="187"/>
      <c r="VBF28" s="187"/>
      <c r="VBG28" s="187"/>
      <c r="VBH28" s="187"/>
      <c r="VBI28" s="187"/>
      <c r="VBJ28" s="187"/>
      <c r="VBK28" s="187"/>
      <c r="VBL28" s="187"/>
      <c r="VBM28" s="187"/>
      <c r="VBN28" s="187"/>
      <c r="VBO28" s="187"/>
      <c r="VBP28" s="187"/>
      <c r="VBQ28" s="187"/>
      <c r="VBR28" s="187"/>
      <c r="VBS28" s="187"/>
      <c r="VBT28" s="187"/>
      <c r="VBU28" s="187"/>
      <c r="VBV28" s="187"/>
      <c r="VBW28" s="187"/>
      <c r="VBX28" s="187"/>
      <c r="VBY28" s="187"/>
      <c r="VBZ28" s="187"/>
      <c r="VCA28" s="187"/>
      <c r="VCB28" s="187"/>
      <c r="VCC28" s="187"/>
      <c r="VCD28" s="187"/>
      <c r="VCE28" s="187"/>
      <c r="VCF28" s="187"/>
      <c r="VCG28" s="187"/>
      <c r="VCH28" s="187"/>
      <c r="VCI28" s="187"/>
      <c r="VCJ28" s="187"/>
      <c r="VCK28" s="187"/>
      <c r="VCL28" s="187"/>
      <c r="VCM28" s="187"/>
      <c r="VCN28" s="187"/>
      <c r="VCO28" s="187"/>
      <c r="VCP28" s="187"/>
      <c r="VCQ28" s="187"/>
      <c r="VCR28" s="187"/>
      <c r="VCS28" s="187"/>
      <c r="VCT28" s="187"/>
      <c r="VCU28" s="187"/>
      <c r="VCV28" s="187"/>
      <c r="VCW28" s="187"/>
      <c r="VCX28" s="187"/>
      <c r="VCY28" s="187"/>
      <c r="VCZ28" s="187"/>
      <c r="VDA28" s="187"/>
      <c r="VDB28" s="187"/>
      <c r="VDC28" s="187"/>
      <c r="VDD28" s="187"/>
      <c r="VDE28" s="187"/>
      <c r="VDF28" s="187"/>
      <c r="VDG28" s="187"/>
      <c r="VDH28" s="187"/>
      <c r="VDI28" s="187"/>
      <c r="VDJ28" s="187"/>
      <c r="VDK28" s="187"/>
      <c r="VDL28" s="187"/>
      <c r="VDM28" s="187"/>
      <c r="VDN28" s="187"/>
      <c r="VDO28" s="187"/>
      <c r="VDP28" s="187"/>
      <c r="VDQ28" s="187"/>
      <c r="VDR28" s="187"/>
      <c r="VDS28" s="187"/>
      <c r="VDT28" s="187"/>
      <c r="VDU28" s="187"/>
      <c r="VDV28" s="187"/>
      <c r="VDW28" s="187"/>
      <c r="VDX28" s="187"/>
      <c r="VDY28" s="187"/>
      <c r="VDZ28" s="187"/>
      <c r="VEA28" s="187"/>
      <c r="VEB28" s="187"/>
      <c r="VEC28" s="187"/>
      <c r="VED28" s="187"/>
      <c r="VEE28" s="187"/>
      <c r="VEF28" s="187"/>
      <c r="VEG28" s="187"/>
      <c r="VEH28" s="187"/>
      <c r="VEI28" s="187"/>
      <c r="VEJ28" s="187"/>
      <c r="VEK28" s="187"/>
      <c r="VEL28" s="187"/>
      <c r="VEM28" s="187"/>
      <c r="VEN28" s="187"/>
      <c r="VEO28" s="187"/>
      <c r="VEP28" s="187"/>
      <c r="VEQ28" s="187"/>
      <c r="VER28" s="187"/>
      <c r="VES28" s="187"/>
      <c r="VET28" s="187"/>
      <c r="VEU28" s="187"/>
      <c r="VEV28" s="187"/>
      <c r="VEW28" s="187"/>
      <c r="VEX28" s="187"/>
      <c r="VEY28" s="187"/>
      <c r="VEZ28" s="187"/>
      <c r="VFA28" s="187"/>
      <c r="VFB28" s="187"/>
      <c r="VFC28" s="187"/>
      <c r="VFD28" s="187"/>
      <c r="VFE28" s="187"/>
      <c r="VFF28" s="187"/>
      <c r="VFG28" s="187"/>
      <c r="VFH28" s="187"/>
      <c r="VFI28" s="187"/>
      <c r="VFJ28" s="187"/>
      <c r="VFK28" s="187"/>
      <c r="VFL28" s="187"/>
      <c r="VFM28" s="187"/>
      <c r="VFN28" s="187"/>
      <c r="VFO28" s="187"/>
      <c r="VFP28" s="187"/>
      <c r="VFQ28" s="187"/>
      <c r="VFR28" s="187"/>
      <c r="VFS28" s="187"/>
      <c r="VFT28" s="187"/>
      <c r="VFU28" s="187"/>
      <c r="VFV28" s="187"/>
      <c r="VFW28" s="187"/>
      <c r="VFX28" s="187"/>
      <c r="VFY28" s="187"/>
      <c r="VFZ28" s="187"/>
      <c r="VGA28" s="187"/>
      <c r="VGB28" s="187"/>
      <c r="VGC28" s="187"/>
      <c r="VGD28" s="187"/>
      <c r="VGE28" s="187"/>
      <c r="VGF28" s="187"/>
      <c r="VGG28" s="187"/>
      <c r="VGH28" s="187"/>
      <c r="VGI28" s="187"/>
      <c r="VGJ28" s="187"/>
      <c r="VGK28" s="187"/>
      <c r="VGL28" s="187"/>
      <c r="VGM28" s="187"/>
      <c r="VGN28" s="187"/>
      <c r="VGO28" s="187"/>
      <c r="VGP28" s="187"/>
      <c r="VGQ28" s="187"/>
      <c r="VGR28" s="187"/>
      <c r="VGS28" s="187"/>
      <c r="VGT28" s="187"/>
      <c r="VGU28" s="187"/>
      <c r="VGV28" s="187"/>
      <c r="VGW28" s="187"/>
      <c r="VGX28" s="187"/>
      <c r="VGY28" s="187"/>
      <c r="VGZ28" s="187"/>
      <c r="VHA28" s="187"/>
      <c r="VHB28" s="187"/>
      <c r="VHC28" s="187"/>
      <c r="VHD28" s="187"/>
      <c r="VHE28" s="187"/>
      <c r="VHF28" s="187"/>
      <c r="VHG28" s="187"/>
      <c r="VHH28" s="187"/>
      <c r="VHI28" s="187"/>
      <c r="VHJ28" s="187"/>
      <c r="VHK28" s="187"/>
      <c r="VHL28" s="187"/>
      <c r="VHM28" s="187"/>
      <c r="VHN28" s="187"/>
      <c r="VHO28" s="187"/>
      <c r="VHP28" s="187"/>
      <c r="VHQ28" s="187"/>
      <c r="VHR28" s="187"/>
      <c r="VHS28" s="187"/>
      <c r="VHT28" s="187"/>
      <c r="VHU28" s="187"/>
      <c r="VHV28" s="187"/>
      <c r="VHW28" s="187"/>
      <c r="VHX28" s="187"/>
      <c r="VHY28" s="187"/>
      <c r="VHZ28" s="187"/>
      <c r="VIA28" s="187"/>
      <c r="VIB28" s="187"/>
      <c r="VIC28" s="187"/>
      <c r="VID28" s="187"/>
      <c r="VIE28" s="187"/>
      <c r="VIF28" s="187"/>
      <c r="VIG28" s="187"/>
      <c r="VIH28" s="187"/>
      <c r="VII28" s="187"/>
      <c r="VIJ28" s="187"/>
      <c r="VIK28" s="187"/>
      <c r="VIL28" s="187"/>
      <c r="VIM28" s="187"/>
      <c r="VIN28" s="187"/>
      <c r="VIO28" s="187"/>
      <c r="VIP28" s="187"/>
      <c r="VIQ28" s="187"/>
      <c r="VIR28" s="187"/>
      <c r="VIS28" s="187"/>
      <c r="VIT28" s="187"/>
      <c r="VIU28" s="187"/>
      <c r="VIV28" s="187"/>
      <c r="VIW28" s="187"/>
      <c r="VIX28" s="187"/>
      <c r="VIY28" s="187"/>
      <c r="VIZ28" s="187"/>
      <c r="VJA28" s="187"/>
      <c r="VJB28" s="187"/>
      <c r="VJC28" s="187"/>
      <c r="VJD28" s="187"/>
      <c r="VJE28" s="187"/>
      <c r="VJF28" s="187"/>
      <c r="VJG28" s="187"/>
      <c r="VJH28" s="187"/>
      <c r="VJI28" s="187"/>
      <c r="VJJ28" s="187"/>
      <c r="VJK28" s="187"/>
      <c r="VJL28" s="187"/>
      <c r="VJM28" s="187"/>
      <c r="VJN28" s="187"/>
      <c r="VJO28" s="187"/>
      <c r="VJP28" s="187"/>
      <c r="VJQ28" s="187"/>
      <c r="VJR28" s="187"/>
      <c r="VJS28" s="187"/>
      <c r="VJT28" s="187"/>
      <c r="VJU28" s="187"/>
      <c r="VJV28" s="187"/>
      <c r="VJW28" s="187"/>
      <c r="VJX28" s="187"/>
      <c r="VJY28" s="187"/>
      <c r="VJZ28" s="187"/>
      <c r="VKA28" s="187"/>
      <c r="VKB28" s="187"/>
      <c r="VKC28" s="187"/>
      <c r="VKD28" s="187"/>
      <c r="VKE28" s="187"/>
      <c r="VKF28" s="187"/>
      <c r="VKG28" s="187"/>
      <c r="VKH28" s="187"/>
      <c r="VKI28" s="187"/>
      <c r="VKJ28" s="187"/>
      <c r="VKK28" s="187"/>
      <c r="VKL28" s="187"/>
      <c r="VKM28" s="187"/>
      <c r="VKN28" s="187"/>
      <c r="VKO28" s="187"/>
      <c r="VKP28" s="187"/>
      <c r="VKQ28" s="187"/>
      <c r="VKR28" s="187"/>
      <c r="VKS28" s="187"/>
      <c r="VKT28" s="187"/>
      <c r="VKU28" s="187"/>
      <c r="VKV28" s="187"/>
      <c r="VKW28" s="187"/>
      <c r="VKX28" s="187"/>
      <c r="VKY28" s="187"/>
      <c r="VKZ28" s="187"/>
      <c r="VLA28" s="187"/>
      <c r="VLB28" s="187"/>
      <c r="VLC28" s="187"/>
      <c r="VLD28" s="187"/>
      <c r="VLE28" s="187"/>
      <c r="VLF28" s="187"/>
      <c r="VLG28" s="187"/>
      <c r="VLH28" s="187"/>
      <c r="VLI28" s="187"/>
      <c r="VLJ28" s="187"/>
      <c r="VLK28" s="187"/>
      <c r="VLL28" s="187"/>
      <c r="VLM28" s="187"/>
      <c r="VLN28" s="187"/>
      <c r="VLO28" s="187"/>
      <c r="VLP28" s="187"/>
      <c r="VLQ28" s="187"/>
      <c r="VLR28" s="187"/>
      <c r="VLS28" s="187"/>
      <c r="VLT28" s="187"/>
      <c r="VLU28" s="187"/>
      <c r="VLV28" s="187"/>
      <c r="VLW28" s="187"/>
      <c r="VLX28" s="187"/>
      <c r="VLY28" s="187"/>
      <c r="VLZ28" s="187"/>
      <c r="VMA28" s="187"/>
      <c r="VMB28" s="187"/>
      <c r="VMC28" s="187"/>
      <c r="VMD28" s="187"/>
      <c r="VME28" s="187"/>
      <c r="VMF28" s="187"/>
      <c r="VMG28" s="187"/>
      <c r="VMH28" s="187"/>
      <c r="VMI28" s="187"/>
      <c r="VMJ28" s="187"/>
      <c r="VMK28" s="187"/>
      <c r="VML28" s="187"/>
      <c r="VMM28" s="187"/>
      <c r="VMN28" s="187"/>
      <c r="VMO28" s="187"/>
      <c r="VMP28" s="187"/>
      <c r="VMQ28" s="187"/>
      <c r="VMR28" s="187"/>
      <c r="VMS28" s="187"/>
      <c r="VMT28" s="187"/>
      <c r="VMU28" s="187"/>
      <c r="VMV28" s="187"/>
      <c r="VMW28" s="187"/>
      <c r="VMX28" s="187"/>
      <c r="VMY28" s="187"/>
      <c r="VMZ28" s="187"/>
      <c r="VNA28" s="187"/>
      <c r="VNB28" s="187"/>
      <c r="VNC28" s="187"/>
      <c r="VND28" s="187"/>
      <c r="VNE28" s="187"/>
      <c r="VNF28" s="187"/>
      <c r="VNG28" s="187"/>
      <c r="VNH28" s="187"/>
      <c r="VNI28" s="187"/>
      <c r="VNJ28" s="187"/>
      <c r="VNK28" s="187"/>
      <c r="VNL28" s="187"/>
      <c r="VNM28" s="187"/>
      <c r="VNN28" s="187"/>
      <c r="VNO28" s="187"/>
      <c r="VNP28" s="187"/>
      <c r="VNQ28" s="187"/>
      <c r="VNR28" s="187"/>
      <c r="VNS28" s="187"/>
      <c r="VNT28" s="187"/>
      <c r="VNU28" s="187"/>
      <c r="VNV28" s="187"/>
      <c r="VNW28" s="187"/>
      <c r="VNX28" s="187"/>
      <c r="VNY28" s="187"/>
      <c r="VNZ28" s="187"/>
      <c r="VOA28" s="187"/>
      <c r="VOB28" s="187"/>
      <c r="VOC28" s="187"/>
      <c r="VOD28" s="187"/>
      <c r="VOE28" s="187"/>
      <c r="VOF28" s="187"/>
      <c r="VOG28" s="187"/>
      <c r="VOH28" s="187"/>
      <c r="VOI28" s="187"/>
      <c r="VOJ28" s="187"/>
      <c r="VOK28" s="187"/>
      <c r="VOL28" s="187"/>
      <c r="VOM28" s="187"/>
      <c r="VON28" s="187"/>
      <c r="VOO28" s="187"/>
      <c r="VOP28" s="187"/>
      <c r="VOQ28" s="187"/>
      <c r="VOR28" s="187"/>
      <c r="VOS28" s="187"/>
      <c r="VOT28" s="187"/>
      <c r="VOU28" s="187"/>
      <c r="VOV28" s="187"/>
      <c r="VOW28" s="187"/>
      <c r="VOX28" s="187"/>
      <c r="VOY28" s="187"/>
      <c r="VOZ28" s="187"/>
      <c r="VPA28" s="187"/>
      <c r="VPB28" s="187"/>
      <c r="VPC28" s="187"/>
      <c r="VPD28" s="187"/>
      <c r="VPE28" s="187"/>
      <c r="VPF28" s="187"/>
      <c r="VPG28" s="187"/>
      <c r="VPH28" s="187"/>
      <c r="VPI28" s="187"/>
      <c r="VPJ28" s="187"/>
      <c r="VPK28" s="187"/>
      <c r="VPL28" s="187"/>
      <c r="VPM28" s="187"/>
      <c r="VPN28" s="187"/>
      <c r="VPO28" s="187"/>
      <c r="VPP28" s="187"/>
      <c r="VPQ28" s="187"/>
      <c r="VPR28" s="187"/>
      <c r="VPS28" s="187"/>
      <c r="VPT28" s="187"/>
      <c r="VPU28" s="187"/>
      <c r="VPV28" s="187"/>
      <c r="VPW28" s="187"/>
      <c r="VPX28" s="187"/>
      <c r="VPY28" s="187"/>
      <c r="VPZ28" s="187"/>
      <c r="VQA28" s="187"/>
      <c r="VQB28" s="187"/>
      <c r="VQC28" s="187"/>
      <c r="VQD28" s="187"/>
      <c r="VQE28" s="187"/>
      <c r="VQF28" s="187"/>
      <c r="VQG28" s="187"/>
      <c r="VQH28" s="187"/>
      <c r="VQI28" s="187"/>
      <c r="VQJ28" s="187"/>
      <c r="VQK28" s="187"/>
      <c r="VQL28" s="187"/>
      <c r="VQM28" s="187"/>
      <c r="VQN28" s="187"/>
      <c r="VQO28" s="187"/>
      <c r="VQP28" s="187"/>
      <c r="VQQ28" s="187"/>
      <c r="VQR28" s="187"/>
      <c r="VQS28" s="187"/>
      <c r="VQT28" s="187"/>
      <c r="VQU28" s="187"/>
      <c r="VQV28" s="187"/>
      <c r="VQW28" s="187"/>
      <c r="VQX28" s="187"/>
      <c r="VQY28" s="187"/>
      <c r="VQZ28" s="187"/>
      <c r="VRA28" s="187"/>
      <c r="VRB28" s="187"/>
      <c r="VRC28" s="187"/>
      <c r="VRD28" s="187"/>
      <c r="VRE28" s="187"/>
      <c r="VRF28" s="187"/>
      <c r="VRG28" s="187"/>
      <c r="VRH28" s="187"/>
      <c r="VRI28" s="187"/>
      <c r="VRJ28" s="187"/>
      <c r="VRK28" s="187"/>
      <c r="VRL28" s="187"/>
      <c r="VRM28" s="187"/>
      <c r="VRN28" s="187"/>
      <c r="VRO28" s="187"/>
      <c r="VRP28" s="187"/>
      <c r="VRQ28" s="187"/>
      <c r="VRR28" s="187"/>
      <c r="VRS28" s="187"/>
      <c r="VRT28" s="187"/>
      <c r="VRU28" s="187"/>
      <c r="VRV28" s="187"/>
      <c r="VRW28" s="187"/>
      <c r="VRX28" s="187"/>
      <c r="VRY28" s="187"/>
      <c r="VRZ28" s="187"/>
      <c r="VSA28" s="187"/>
      <c r="VSB28" s="187"/>
      <c r="VSC28" s="187"/>
      <c r="VSD28" s="187"/>
      <c r="VSE28" s="187"/>
      <c r="VSF28" s="187"/>
      <c r="VSG28" s="187"/>
      <c r="VSH28" s="187"/>
      <c r="VSI28" s="187"/>
      <c r="VSJ28" s="187"/>
      <c r="VSK28" s="187"/>
      <c r="VSL28" s="187"/>
      <c r="VSM28" s="187"/>
      <c r="VSN28" s="187"/>
      <c r="VSO28" s="187"/>
      <c r="VSP28" s="187"/>
      <c r="VSQ28" s="187"/>
      <c r="VSR28" s="187"/>
      <c r="VSS28" s="187"/>
      <c r="VST28" s="187"/>
      <c r="VSU28" s="187"/>
      <c r="VSV28" s="187"/>
      <c r="VSW28" s="187"/>
      <c r="VSX28" s="187"/>
      <c r="VSY28" s="187"/>
      <c r="VSZ28" s="187"/>
      <c r="VTA28" s="187"/>
      <c r="VTB28" s="187"/>
      <c r="VTC28" s="187"/>
      <c r="VTD28" s="187"/>
      <c r="VTE28" s="187"/>
      <c r="VTF28" s="187"/>
      <c r="VTG28" s="187"/>
      <c r="VTH28" s="187"/>
      <c r="VTI28" s="187"/>
      <c r="VTJ28" s="187"/>
      <c r="VTK28" s="187"/>
      <c r="VTL28" s="187"/>
      <c r="VTM28" s="187"/>
      <c r="VTN28" s="187"/>
      <c r="VTO28" s="187"/>
      <c r="VTP28" s="187"/>
      <c r="VTQ28" s="187"/>
      <c r="VTR28" s="187"/>
      <c r="VTS28" s="187"/>
      <c r="VTT28" s="187"/>
      <c r="VTU28" s="187"/>
      <c r="VTV28" s="187"/>
      <c r="VTW28" s="187"/>
      <c r="VTX28" s="187"/>
      <c r="VTY28" s="187"/>
      <c r="VTZ28" s="187"/>
      <c r="VUA28" s="187"/>
      <c r="VUB28" s="187"/>
      <c r="VUC28" s="187"/>
      <c r="VUD28" s="187"/>
      <c r="VUE28" s="187"/>
      <c r="VUF28" s="187"/>
      <c r="VUG28" s="187"/>
      <c r="VUH28" s="187"/>
      <c r="VUI28" s="187"/>
      <c r="VUJ28" s="187"/>
      <c r="VUK28" s="187"/>
      <c r="VUL28" s="187"/>
      <c r="VUM28" s="187"/>
      <c r="VUN28" s="187"/>
      <c r="VUO28" s="187"/>
      <c r="VUP28" s="187"/>
      <c r="VUQ28" s="187"/>
      <c r="VUR28" s="187"/>
      <c r="VUS28" s="187"/>
      <c r="VUT28" s="187"/>
      <c r="VUU28" s="187"/>
      <c r="VUV28" s="187"/>
      <c r="VUW28" s="187"/>
      <c r="VUX28" s="187"/>
      <c r="VUY28" s="187"/>
      <c r="VUZ28" s="187"/>
      <c r="VVA28" s="187"/>
      <c r="VVB28" s="187"/>
      <c r="VVC28" s="187"/>
      <c r="VVD28" s="187"/>
      <c r="VVE28" s="187"/>
      <c r="VVF28" s="187"/>
      <c r="VVG28" s="187"/>
      <c r="VVH28" s="187"/>
      <c r="VVI28" s="187"/>
      <c r="VVJ28" s="187"/>
      <c r="VVK28" s="187"/>
      <c r="VVL28" s="187"/>
      <c r="VVM28" s="187"/>
      <c r="VVN28" s="187"/>
      <c r="VVO28" s="187"/>
      <c r="VVP28" s="187"/>
      <c r="VVQ28" s="187"/>
      <c r="VVR28" s="187"/>
      <c r="VVS28" s="187"/>
      <c r="VVT28" s="187"/>
      <c r="VVU28" s="187"/>
      <c r="VVV28" s="187"/>
      <c r="VVW28" s="187"/>
      <c r="VVX28" s="187"/>
      <c r="VVY28" s="187"/>
      <c r="VVZ28" s="187"/>
      <c r="VWA28" s="187"/>
      <c r="VWB28" s="187"/>
      <c r="VWC28" s="187"/>
      <c r="VWD28" s="187"/>
      <c r="VWE28" s="187"/>
      <c r="VWF28" s="187"/>
      <c r="VWG28" s="187"/>
      <c r="VWH28" s="187"/>
      <c r="VWI28" s="187"/>
      <c r="VWJ28" s="187"/>
      <c r="VWK28" s="187"/>
      <c r="VWL28" s="187"/>
      <c r="VWM28" s="187"/>
      <c r="VWN28" s="187"/>
      <c r="VWO28" s="187"/>
      <c r="VWP28" s="187"/>
      <c r="VWQ28" s="187"/>
      <c r="VWR28" s="187"/>
      <c r="VWS28" s="187"/>
      <c r="VWT28" s="187"/>
      <c r="VWU28" s="187"/>
      <c r="VWV28" s="187"/>
      <c r="VWW28" s="187"/>
      <c r="VWX28" s="187"/>
      <c r="VWY28" s="187"/>
      <c r="VWZ28" s="187"/>
      <c r="VXA28" s="187"/>
      <c r="VXB28" s="187"/>
      <c r="VXC28" s="187"/>
      <c r="VXD28" s="187"/>
      <c r="VXE28" s="187"/>
      <c r="VXF28" s="187"/>
      <c r="VXG28" s="187"/>
      <c r="VXH28" s="187"/>
      <c r="VXI28" s="187"/>
      <c r="VXJ28" s="187"/>
      <c r="VXK28" s="187"/>
      <c r="VXL28" s="187"/>
      <c r="VXM28" s="187"/>
      <c r="VXN28" s="187"/>
      <c r="VXO28" s="187"/>
      <c r="VXP28" s="187"/>
      <c r="VXQ28" s="187"/>
      <c r="VXR28" s="187"/>
      <c r="VXS28" s="187"/>
      <c r="VXT28" s="187"/>
      <c r="VXU28" s="187"/>
      <c r="VXV28" s="187"/>
      <c r="VXW28" s="187"/>
      <c r="VXX28" s="187"/>
      <c r="VXY28" s="187"/>
      <c r="VXZ28" s="187"/>
      <c r="VYA28" s="187"/>
      <c r="VYB28" s="187"/>
      <c r="VYC28" s="187"/>
      <c r="VYD28" s="187"/>
      <c r="VYE28" s="187"/>
      <c r="VYF28" s="187"/>
      <c r="VYG28" s="187"/>
      <c r="VYH28" s="187"/>
      <c r="VYI28" s="187"/>
      <c r="VYJ28" s="187"/>
      <c r="VYK28" s="187"/>
      <c r="VYL28" s="187"/>
      <c r="VYM28" s="187"/>
      <c r="VYN28" s="187"/>
      <c r="VYO28" s="187"/>
      <c r="VYP28" s="187"/>
      <c r="VYQ28" s="187"/>
      <c r="VYR28" s="187"/>
      <c r="VYS28" s="187"/>
      <c r="VYT28" s="187"/>
      <c r="VYU28" s="187"/>
      <c r="VYV28" s="187"/>
      <c r="VYW28" s="187"/>
      <c r="VYX28" s="187"/>
      <c r="VYY28" s="187"/>
      <c r="VYZ28" s="187"/>
      <c r="VZA28" s="187"/>
      <c r="VZB28" s="187"/>
      <c r="VZC28" s="187"/>
      <c r="VZD28" s="187"/>
      <c r="VZE28" s="187"/>
      <c r="VZF28" s="187"/>
      <c r="VZG28" s="187"/>
      <c r="VZH28" s="187"/>
      <c r="VZI28" s="187"/>
      <c r="VZJ28" s="187"/>
      <c r="VZK28" s="187"/>
      <c r="VZL28" s="187"/>
      <c r="VZM28" s="187"/>
      <c r="VZN28" s="187"/>
      <c r="VZO28" s="187"/>
      <c r="VZP28" s="187"/>
      <c r="VZQ28" s="187"/>
      <c r="VZR28" s="187"/>
      <c r="VZS28" s="187"/>
      <c r="VZT28" s="187"/>
      <c r="VZU28" s="187"/>
      <c r="VZV28" s="187"/>
      <c r="VZW28" s="187"/>
      <c r="VZX28" s="187"/>
      <c r="VZY28" s="187"/>
      <c r="VZZ28" s="187"/>
      <c r="WAA28" s="187"/>
      <c r="WAB28" s="187"/>
      <c r="WAC28" s="187"/>
      <c r="WAD28" s="187"/>
      <c r="WAE28" s="187"/>
      <c r="WAF28" s="187"/>
      <c r="WAG28" s="187"/>
      <c r="WAH28" s="187"/>
      <c r="WAI28" s="187"/>
      <c r="WAJ28" s="187"/>
      <c r="WAK28" s="187"/>
      <c r="WAL28" s="187"/>
      <c r="WAM28" s="187"/>
      <c r="WAN28" s="187"/>
      <c r="WAO28" s="187"/>
      <c r="WAP28" s="187"/>
      <c r="WAQ28" s="187"/>
      <c r="WAR28" s="187"/>
      <c r="WAS28" s="187"/>
      <c r="WAT28" s="187"/>
      <c r="WAU28" s="187"/>
      <c r="WAV28" s="187"/>
      <c r="WAW28" s="187"/>
      <c r="WAX28" s="187"/>
      <c r="WAY28" s="187"/>
      <c r="WAZ28" s="187"/>
      <c r="WBA28" s="187"/>
      <c r="WBB28" s="187"/>
      <c r="WBC28" s="187"/>
      <c r="WBD28" s="187"/>
      <c r="WBE28" s="187"/>
      <c r="WBF28" s="187"/>
      <c r="WBG28" s="187"/>
      <c r="WBH28" s="187"/>
      <c r="WBI28" s="187"/>
      <c r="WBJ28" s="187"/>
      <c r="WBK28" s="187"/>
      <c r="WBL28" s="187"/>
      <c r="WBM28" s="187"/>
      <c r="WBN28" s="187"/>
      <c r="WBO28" s="187"/>
      <c r="WBP28" s="187"/>
      <c r="WBQ28" s="187"/>
      <c r="WBR28" s="187"/>
      <c r="WBS28" s="187"/>
      <c r="WBT28" s="187"/>
      <c r="WBU28" s="187"/>
      <c r="WBV28" s="187"/>
      <c r="WBW28" s="187"/>
      <c r="WBX28" s="187"/>
      <c r="WBY28" s="187"/>
      <c r="WBZ28" s="187"/>
      <c r="WCA28" s="187"/>
      <c r="WCB28" s="187"/>
      <c r="WCC28" s="187"/>
      <c r="WCD28" s="187"/>
      <c r="WCE28" s="187"/>
      <c r="WCF28" s="187"/>
      <c r="WCG28" s="187"/>
      <c r="WCH28" s="187"/>
      <c r="WCI28" s="187"/>
      <c r="WCJ28" s="187"/>
      <c r="WCK28" s="187"/>
      <c r="WCL28" s="187"/>
      <c r="WCM28" s="187"/>
      <c r="WCN28" s="187"/>
      <c r="WCO28" s="187"/>
      <c r="WCP28" s="187"/>
      <c r="WCQ28" s="187"/>
      <c r="WCR28" s="187"/>
      <c r="WCS28" s="187"/>
      <c r="WCT28" s="187"/>
      <c r="WCU28" s="187"/>
      <c r="WCV28" s="187"/>
      <c r="WCW28" s="187"/>
      <c r="WCX28" s="187"/>
      <c r="WCY28" s="187"/>
      <c r="WCZ28" s="187"/>
      <c r="WDA28" s="187"/>
      <c r="WDB28" s="187"/>
      <c r="WDC28" s="187"/>
      <c r="WDD28" s="187"/>
      <c r="WDE28" s="187"/>
      <c r="WDF28" s="187"/>
      <c r="WDG28" s="187"/>
      <c r="WDH28" s="187"/>
      <c r="WDI28" s="187"/>
      <c r="WDJ28" s="187"/>
      <c r="WDK28" s="187"/>
      <c r="WDL28" s="187"/>
      <c r="WDM28" s="187"/>
      <c r="WDN28" s="187"/>
      <c r="WDO28" s="187"/>
      <c r="WDP28" s="187"/>
      <c r="WDQ28" s="187"/>
      <c r="WDR28" s="187"/>
      <c r="WDS28" s="187"/>
      <c r="WDT28" s="187"/>
      <c r="WDU28" s="187"/>
      <c r="WDV28" s="187"/>
      <c r="WDW28" s="187"/>
      <c r="WDX28" s="187"/>
      <c r="WDY28" s="187"/>
      <c r="WDZ28" s="187"/>
      <c r="WEA28" s="187"/>
      <c r="WEB28" s="187"/>
      <c r="WEC28" s="187"/>
      <c r="WED28" s="187"/>
      <c r="WEE28" s="187"/>
      <c r="WEF28" s="187"/>
      <c r="WEG28" s="187"/>
      <c r="WEH28" s="187"/>
      <c r="WEI28" s="187"/>
      <c r="WEJ28" s="187"/>
      <c r="WEK28" s="187"/>
      <c r="WEL28" s="187"/>
      <c r="WEM28" s="187"/>
      <c r="WEN28" s="187"/>
      <c r="WEO28" s="187"/>
      <c r="WEP28" s="187"/>
      <c r="WEQ28" s="187"/>
      <c r="WER28" s="187"/>
      <c r="WES28" s="187"/>
      <c r="WET28" s="187"/>
      <c r="WEU28" s="187"/>
      <c r="WEV28" s="187"/>
      <c r="WEW28" s="187"/>
      <c r="WEX28" s="187"/>
      <c r="WEY28" s="187"/>
      <c r="WEZ28" s="187"/>
      <c r="WFA28" s="187"/>
      <c r="WFB28" s="187"/>
      <c r="WFC28" s="187"/>
      <c r="WFD28" s="187"/>
      <c r="WFE28" s="187"/>
      <c r="WFF28" s="187"/>
      <c r="WFG28" s="187"/>
      <c r="WFH28" s="187"/>
      <c r="WFI28" s="187"/>
      <c r="WFJ28" s="187"/>
      <c r="WFK28" s="187"/>
      <c r="WFL28" s="187"/>
      <c r="WFM28" s="187"/>
      <c r="WFN28" s="187"/>
      <c r="WFO28" s="187"/>
      <c r="WFP28" s="187"/>
      <c r="WFQ28" s="187"/>
      <c r="WFR28" s="187"/>
      <c r="WFS28" s="187"/>
      <c r="WFT28" s="187"/>
      <c r="WFU28" s="187"/>
      <c r="WFV28" s="187"/>
      <c r="WFW28" s="187"/>
      <c r="WFX28" s="187"/>
      <c r="WFY28" s="187"/>
      <c r="WFZ28" s="187"/>
      <c r="WGA28" s="187"/>
      <c r="WGB28" s="187"/>
      <c r="WGC28" s="187"/>
      <c r="WGD28" s="187"/>
      <c r="WGE28" s="187"/>
      <c r="WGF28" s="187"/>
      <c r="WGG28" s="187"/>
      <c r="WGH28" s="187"/>
      <c r="WGI28" s="187"/>
      <c r="WGJ28" s="187"/>
      <c r="WGK28" s="187"/>
      <c r="WGL28" s="187"/>
      <c r="WGM28" s="187"/>
      <c r="WGN28" s="187"/>
      <c r="WGO28" s="187"/>
      <c r="WGP28" s="187"/>
      <c r="WGQ28" s="187"/>
      <c r="WGR28" s="187"/>
      <c r="WGS28" s="187"/>
      <c r="WGT28" s="187"/>
      <c r="WGU28" s="187"/>
      <c r="WGV28" s="187"/>
      <c r="WGW28" s="187"/>
      <c r="WGX28" s="187"/>
      <c r="WGY28" s="187"/>
      <c r="WGZ28" s="187"/>
      <c r="WHA28" s="187"/>
      <c r="WHB28" s="187"/>
      <c r="WHC28" s="187"/>
      <c r="WHD28" s="187"/>
      <c r="WHE28" s="187"/>
      <c r="WHF28" s="187"/>
      <c r="WHG28" s="187"/>
      <c r="WHH28" s="187"/>
      <c r="WHI28" s="187"/>
      <c r="WHJ28" s="187"/>
      <c r="WHK28" s="187"/>
      <c r="WHL28" s="187"/>
      <c r="WHM28" s="187"/>
      <c r="WHN28" s="187"/>
      <c r="WHO28" s="187"/>
      <c r="WHP28" s="187"/>
      <c r="WHQ28" s="187"/>
      <c r="WHR28" s="187"/>
      <c r="WHS28" s="187"/>
      <c r="WHT28" s="187"/>
      <c r="WHU28" s="187"/>
      <c r="WHV28" s="187"/>
      <c r="WHW28" s="187"/>
      <c r="WHX28" s="187"/>
      <c r="WHY28" s="187"/>
      <c r="WHZ28" s="187"/>
      <c r="WIA28" s="187"/>
      <c r="WIB28" s="187"/>
      <c r="WIC28" s="187"/>
      <c r="WID28" s="187"/>
      <c r="WIE28" s="187"/>
      <c r="WIF28" s="187"/>
      <c r="WIG28" s="187"/>
      <c r="WIH28" s="187"/>
      <c r="WII28" s="187"/>
      <c r="WIJ28" s="187"/>
      <c r="WIK28" s="187"/>
      <c r="WIL28" s="187"/>
      <c r="WIM28" s="187"/>
      <c r="WIN28" s="187"/>
      <c r="WIO28" s="187"/>
      <c r="WIP28" s="187"/>
      <c r="WIQ28" s="187"/>
      <c r="WIR28" s="187"/>
      <c r="WIS28" s="187"/>
      <c r="WIT28" s="187"/>
      <c r="WIU28" s="187"/>
      <c r="WIV28" s="187"/>
      <c r="WIW28" s="187"/>
      <c r="WIX28" s="187"/>
      <c r="WIY28" s="187"/>
      <c r="WIZ28" s="187"/>
      <c r="WJA28" s="187"/>
      <c r="WJB28" s="187"/>
      <c r="WJC28" s="187"/>
      <c r="WJD28" s="187"/>
      <c r="WJE28" s="187"/>
      <c r="WJF28" s="187"/>
      <c r="WJG28" s="187"/>
      <c r="WJH28" s="187"/>
      <c r="WJI28" s="187"/>
      <c r="WJJ28" s="187"/>
      <c r="WJK28" s="187"/>
      <c r="WJL28" s="187"/>
      <c r="WJM28" s="187"/>
      <c r="WJN28" s="187"/>
      <c r="WJO28" s="187"/>
      <c r="WJP28" s="187"/>
      <c r="WJQ28" s="187"/>
      <c r="WJR28" s="187"/>
      <c r="WJS28" s="187"/>
      <c r="WJT28" s="187"/>
      <c r="WJU28" s="187"/>
      <c r="WJV28" s="187"/>
      <c r="WJW28" s="187"/>
      <c r="WJX28" s="187"/>
      <c r="WJY28" s="187"/>
      <c r="WJZ28" s="187"/>
      <c r="WKA28" s="187"/>
      <c r="WKB28" s="187"/>
      <c r="WKC28" s="187"/>
      <c r="WKD28" s="187"/>
      <c r="WKE28" s="187"/>
      <c r="WKF28" s="187"/>
      <c r="WKG28" s="187"/>
      <c r="WKH28" s="187"/>
      <c r="WKI28" s="187"/>
      <c r="WKJ28" s="187"/>
      <c r="WKK28" s="187"/>
      <c r="WKL28" s="187"/>
      <c r="WKM28" s="187"/>
      <c r="WKN28" s="187"/>
      <c r="WKO28" s="187"/>
      <c r="WKP28" s="187"/>
      <c r="WKQ28" s="187"/>
      <c r="WKR28" s="187"/>
      <c r="WKS28" s="187"/>
      <c r="WKT28" s="187"/>
      <c r="WKU28" s="187"/>
      <c r="WKV28" s="187"/>
      <c r="WKW28" s="187"/>
      <c r="WKX28" s="187"/>
      <c r="WKY28" s="187"/>
      <c r="WKZ28" s="187"/>
      <c r="WLA28" s="187"/>
      <c r="WLB28" s="187"/>
      <c r="WLC28" s="187"/>
      <c r="WLD28" s="187"/>
      <c r="WLE28" s="187"/>
      <c r="WLF28" s="187"/>
      <c r="WLG28" s="187"/>
      <c r="WLH28" s="187"/>
      <c r="WLI28" s="187"/>
      <c r="WLJ28" s="187"/>
      <c r="WLK28" s="187"/>
      <c r="WLL28" s="187"/>
      <c r="WLM28" s="187"/>
      <c r="WLN28" s="187"/>
      <c r="WLO28" s="187"/>
      <c r="WLP28" s="187"/>
      <c r="WLQ28" s="187"/>
      <c r="WLR28" s="187"/>
      <c r="WLS28" s="187"/>
      <c r="WLT28" s="187"/>
      <c r="WLU28" s="187"/>
      <c r="WLV28" s="187"/>
      <c r="WLW28" s="187"/>
      <c r="WLX28" s="187"/>
      <c r="WLY28" s="187"/>
      <c r="WLZ28" s="187"/>
      <c r="WMA28" s="187"/>
      <c r="WMB28" s="187"/>
      <c r="WMC28" s="187"/>
      <c r="WMD28" s="187"/>
      <c r="WME28" s="187"/>
      <c r="WMF28" s="187"/>
      <c r="WMG28" s="187"/>
      <c r="WMH28" s="187"/>
      <c r="WMI28" s="187"/>
      <c r="WMJ28" s="187"/>
      <c r="WMK28" s="187"/>
      <c r="WML28" s="187"/>
      <c r="WMM28" s="187"/>
      <c r="WMN28" s="187"/>
      <c r="WMO28" s="187"/>
      <c r="WMP28" s="187"/>
      <c r="WMQ28" s="187"/>
      <c r="WMR28" s="187"/>
      <c r="WMS28" s="187"/>
      <c r="WMT28" s="187"/>
      <c r="WMU28" s="187"/>
      <c r="WMV28" s="187"/>
      <c r="WMW28" s="187"/>
      <c r="WMX28" s="187"/>
      <c r="WMY28" s="187"/>
      <c r="WMZ28" s="187"/>
      <c r="WNA28" s="187"/>
      <c r="WNB28" s="187"/>
      <c r="WNC28" s="187"/>
      <c r="WND28" s="187"/>
      <c r="WNE28" s="187"/>
      <c r="WNF28" s="187"/>
      <c r="WNG28" s="187"/>
      <c r="WNH28" s="187"/>
      <c r="WNI28" s="187"/>
      <c r="WNJ28" s="187"/>
      <c r="WNK28" s="187"/>
      <c r="WNL28" s="187"/>
      <c r="WNM28" s="187"/>
      <c r="WNN28" s="187"/>
      <c r="WNO28" s="187"/>
      <c r="WNP28" s="187"/>
      <c r="WNQ28" s="187"/>
      <c r="WNR28" s="187"/>
      <c r="WNS28" s="187"/>
      <c r="WNT28" s="187"/>
      <c r="WNU28" s="187"/>
      <c r="WNV28" s="187"/>
      <c r="WNW28" s="187"/>
      <c r="WNX28" s="187"/>
      <c r="WNY28" s="187"/>
      <c r="WNZ28" s="187"/>
      <c r="WOA28" s="187"/>
      <c r="WOB28" s="187"/>
      <c r="WOC28" s="187"/>
      <c r="WOD28" s="187"/>
      <c r="WOE28" s="187"/>
      <c r="WOF28" s="187"/>
      <c r="WOG28" s="187"/>
      <c r="WOH28" s="187"/>
      <c r="WOI28" s="187"/>
      <c r="WOJ28" s="187"/>
      <c r="WOK28" s="187"/>
      <c r="WOL28" s="187"/>
      <c r="WOM28" s="187"/>
      <c r="WON28" s="187"/>
      <c r="WOO28" s="187"/>
      <c r="WOP28" s="187"/>
      <c r="WOQ28" s="187"/>
      <c r="WOR28" s="187"/>
      <c r="WOS28" s="187"/>
      <c r="WOT28" s="187"/>
      <c r="WOU28" s="187"/>
      <c r="WOV28" s="187"/>
      <c r="WOW28" s="187"/>
      <c r="WOX28" s="187"/>
      <c r="WOY28" s="187"/>
      <c r="WOZ28" s="187"/>
      <c r="WPA28" s="187"/>
      <c r="WPB28" s="187"/>
      <c r="WPC28" s="187"/>
      <c r="WPD28" s="187"/>
      <c r="WPE28" s="187"/>
      <c r="WPF28" s="187"/>
      <c r="WPG28" s="187"/>
      <c r="WPH28" s="187"/>
      <c r="WPI28" s="187"/>
      <c r="WPJ28" s="187"/>
      <c r="WPK28" s="187"/>
      <c r="WPL28" s="187"/>
      <c r="WPM28" s="187"/>
      <c r="WPN28" s="187"/>
      <c r="WPO28" s="187"/>
      <c r="WPP28" s="187"/>
      <c r="WPQ28" s="187"/>
      <c r="WPR28" s="187"/>
      <c r="WPS28" s="187"/>
      <c r="WPT28" s="187"/>
      <c r="WPU28" s="187"/>
      <c r="WPV28" s="187"/>
      <c r="WPW28" s="187"/>
      <c r="WPX28" s="187"/>
      <c r="WPY28" s="187"/>
      <c r="WPZ28" s="187"/>
      <c r="WQA28" s="187"/>
      <c r="WQB28" s="187"/>
      <c r="WQC28" s="187"/>
      <c r="WQD28" s="187"/>
      <c r="WQE28" s="187"/>
      <c r="WQF28" s="187"/>
      <c r="WQG28" s="187"/>
      <c r="WQH28" s="187"/>
      <c r="WQI28" s="187"/>
      <c r="WQJ28" s="187"/>
      <c r="WQK28" s="187"/>
      <c r="WQL28" s="187"/>
      <c r="WQM28" s="187"/>
      <c r="WQN28" s="187"/>
      <c r="WQO28" s="187"/>
      <c r="WQP28" s="187"/>
      <c r="WQQ28" s="187"/>
      <c r="WQR28" s="187"/>
      <c r="WQS28" s="187"/>
      <c r="WQT28" s="187"/>
      <c r="WQU28" s="187"/>
      <c r="WQV28" s="187"/>
      <c r="WQW28" s="187"/>
      <c r="WQX28" s="187"/>
      <c r="WQY28" s="187"/>
      <c r="WQZ28" s="187"/>
      <c r="WRA28" s="187"/>
      <c r="WRB28" s="187"/>
      <c r="WRC28" s="187"/>
      <c r="WRD28" s="187"/>
      <c r="WRE28" s="187"/>
      <c r="WRF28" s="187"/>
      <c r="WRG28" s="187"/>
      <c r="WRH28" s="187"/>
      <c r="WRI28" s="187"/>
      <c r="WRJ28" s="187"/>
      <c r="WRK28" s="187"/>
      <c r="WRL28" s="187"/>
      <c r="WRM28" s="187"/>
      <c r="WRN28" s="187"/>
      <c r="WRO28" s="187"/>
      <c r="WRP28" s="187"/>
      <c r="WRQ28" s="187"/>
      <c r="WRR28" s="187"/>
      <c r="WRS28" s="187"/>
      <c r="WRT28" s="187"/>
      <c r="WRU28" s="187"/>
      <c r="WRV28" s="187"/>
      <c r="WRW28" s="187"/>
      <c r="WRX28" s="187"/>
      <c r="WRY28" s="187"/>
      <c r="WRZ28" s="187"/>
      <c r="WSA28" s="187"/>
      <c r="WSB28" s="187"/>
      <c r="WSC28" s="187"/>
      <c r="WSD28" s="187"/>
      <c r="WSE28" s="187"/>
      <c r="WSF28" s="187"/>
      <c r="WSG28" s="187"/>
      <c r="WSH28" s="187"/>
      <c r="WSI28" s="187"/>
      <c r="WSJ28" s="187"/>
      <c r="WSK28" s="187"/>
      <c r="WSL28" s="187"/>
      <c r="WSM28" s="187"/>
      <c r="WSN28" s="187"/>
      <c r="WSO28" s="187"/>
      <c r="WSP28" s="187"/>
      <c r="WSQ28" s="187"/>
      <c r="WSR28" s="187"/>
      <c r="WSS28" s="187"/>
      <c r="WST28" s="187"/>
      <c r="WSU28" s="187"/>
      <c r="WSV28" s="187"/>
      <c r="WSW28" s="187"/>
      <c r="WSX28" s="187"/>
      <c r="WSY28" s="187"/>
      <c r="WSZ28" s="187"/>
      <c r="WTA28" s="187"/>
      <c r="WTB28" s="187"/>
      <c r="WTC28" s="187"/>
      <c r="WTD28" s="187"/>
      <c r="WTE28" s="187"/>
      <c r="WTF28" s="187"/>
      <c r="WTG28" s="187"/>
      <c r="WTH28" s="187"/>
      <c r="WTI28" s="187"/>
      <c r="WTJ28" s="187"/>
      <c r="WTK28" s="187"/>
      <c r="WTL28" s="187"/>
      <c r="WTM28" s="187"/>
      <c r="WTN28" s="187"/>
      <c r="WTO28" s="187"/>
      <c r="WTP28" s="187"/>
      <c r="WTQ28" s="187"/>
      <c r="WTR28" s="187"/>
      <c r="WTS28" s="187"/>
      <c r="WTT28" s="187"/>
      <c r="WTU28" s="187"/>
      <c r="WTV28" s="187"/>
      <c r="WTW28" s="187"/>
      <c r="WTX28" s="187"/>
      <c r="WTY28" s="187"/>
      <c r="WTZ28" s="187"/>
      <c r="WUA28" s="187"/>
      <c r="WUB28" s="187"/>
      <c r="WUC28" s="187"/>
      <c r="WUD28" s="187"/>
      <c r="WUE28" s="187"/>
      <c r="WUF28" s="187"/>
      <c r="WUG28" s="187"/>
      <c r="WUH28" s="187"/>
      <c r="WUI28" s="187"/>
      <c r="WUJ28" s="187"/>
      <c r="WUK28" s="187"/>
      <c r="WUL28" s="187"/>
      <c r="WUM28" s="187"/>
      <c r="WUN28" s="187"/>
      <c r="WUO28" s="187"/>
      <c r="WUP28" s="187"/>
      <c r="WUQ28" s="187"/>
      <c r="WUR28" s="187"/>
      <c r="WUS28" s="187"/>
      <c r="WUT28" s="187"/>
      <c r="WUU28" s="187"/>
      <c r="WUV28" s="187"/>
      <c r="WUW28" s="187"/>
      <c r="WUX28" s="187"/>
      <c r="WUY28" s="187"/>
      <c r="WUZ28" s="187"/>
      <c r="WVA28" s="187"/>
      <c r="WVB28" s="187"/>
      <c r="WVC28" s="187"/>
      <c r="WVD28" s="187"/>
      <c r="WVE28" s="187"/>
      <c r="WVF28" s="187"/>
      <c r="WVG28" s="187"/>
      <c r="WVH28" s="187"/>
      <c r="WVI28" s="187"/>
      <c r="WVJ28" s="187"/>
      <c r="WVK28" s="187"/>
      <c r="WVL28" s="187"/>
      <c r="WVM28" s="187"/>
      <c r="WVN28" s="187"/>
      <c r="WVO28" s="187"/>
      <c r="WVP28" s="187"/>
      <c r="WVQ28" s="187"/>
      <c r="WVR28" s="187"/>
      <c r="WVS28" s="187"/>
      <c r="WVT28" s="187"/>
      <c r="WVU28" s="187"/>
      <c r="WVV28" s="187"/>
      <c r="WVW28" s="187"/>
      <c r="WVX28" s="187"/>
      <c r="WVY28" s="187"/>
      <c r="WVZ28" s="187"/>
      <c r="WWA28" s="187"/>
      <c r="WWB28" s="187"/>
      <c r="WWC28" s="187"/>
      <c r="WWD28" s="187"/>
      <c r="WWE28" s="187"/>
      <c r="WWF28" s="187"/>
      <c r="WWG28" s="187"/>
      <c r="WWH28" s="187"/>
      <c r="WWI28" s="187"/>
      <c r="WWJ28" s="187"/>
      <c r="WWK28" s="187"/>
      <c r="WWL28" s="187"/>
      <c r="WWM28" s="187"/>
      <c r="WWN28" s="187"/>
      <c r="WWO28" s="187"/>
      <c r="WWP28" s="187"/>
      <c r="WWQ28" s="187"/>
      <c r="WWR28" s="187"/>
      <c r="WWS28" s="187"/>
      <c r="WWT28" s="187"/>
      <c r="WWU28" s="187"/>
      <c r="WWV28" s="187"/>
      <c r="WWW28" s="187"/>
      <c r="WWX28" s="187"/>
      <c r="WWY28" s="187"/>
      <c r="WWZ28" s="187"/>
      <c r="WXA28" s="187"/>
      <c r="WXB28" s="187"/>
      <c r="WXC28" s="187"/>
      <c r="WXD28" s="187"/>
      <c r="WXE28" s="187"/>
      <c r="WXF28" s="187"/>
      <c r="WXG28" s="187"/>
      <c r="WXH28" s="187"/>
      <c r="WXI28" s="187"/>
      <c r="WXJ28" s="187"/>
      <c r="WXK28" s="187"/>
      <c r="WXL28" s="187"/>
      <c r="WXM28" s="187"/>
      <c r="WXN28" s="187"/>
      <c r="WXO28" s="187"/>
      <c r="WXP28" s="187"/>
      <c r="WXQ28" s="187"/>
      <c r="WXR28" s="187"/>
      <c r="WXS28" s="187"/>
      <c r="WXT28" s="187"/>
      <c r="WXU28" s="187"/>
      <c r="WXV28" s="187"/>
      <c r="WXW28" s="187"/>
      <c r="WXX28" s="187"/>
      <c r="WXY28" s="187"/>
      <c r="WXZ28" s="187"/>
      <c r="WYA28" s="187"/>
      <c r="WYB28" s="187"/>
      <c r="WYC28" s="187"/>
      <c r="WYD28" s="187"/>
      <c r="WYE28" s="187"/>
      <c r="WYF28" s="187"/>
      <c r="WYG28" s="187"/>
      <c r="WYH28" s="187"/>
      <c r="WYI28" s="187"/>
      <c r="WYJ28" s="187"/>
      <c r="WYK28" s="187"/>
      <c r="WYL28" s="187"/>
      <c r="WYM28" s="187"/>
      <c r="WYN28" s="187"/>
      <c r="WYO28" s="187"/>
      <c r="WYP28" s="187"/>
      <c r="WYQ28" s="187"/>
      <c r="WYR28" s="187"/>
      <c r="WYS28" s="187"/>
      <c r="WYT28" s="187"/>
      <c r="WYU28" s="187"/>
      <c r="WYV28" s="187"/>
      <c r="WYW28" s="187"/>
      <c r="WYX28" s="187"/>
      <c r="WYY28" s="187"/>
      <c r="WYZ28" s="187"/>
      <c r="WZA28" s="187"/>
      <c r="WZB28" s="187"/>
      <c r="WZC28" s="187"/>
      <c r="WZD28" s="187"/>
      <c r="WZE28" s="187"/>
      <c r="WZF28" s="187"/>
      <c r="WZG28" s="187"/>
      <c r="WZH28" s="187"/>
      <c r="WZI28" s="187"/>
      <c r="WZJ28" s="187"/>
      <c r="WZK28" s="187"/>
      <c r="WZL28" s="187"/>
      <c r="WZM28" s="187"/>
      <c r="WZN28" s="187"/>
      <c r="WZO28" s="187"/>
      <c r="WZP28" s="187"/>
      <c r="WZQ28" s="187"/>
      <c r="WZR28" s="187"/>
      <c r="WZS28" s="187"/>
      <c r="WZT28" s="187"/>
      <c r="WZU28" s="187"/>
      <c r="WZV28" s="187"/>
      <c r="WZW28" s="187"/>
      <c r="WZX28" s="187"/>
      <c r="WZY28" s="187"/>
      <c r="WZZ28" s="187"/>
      <c r="XAA28" s="187"/>
      <c r="XAB28" s="187"/>
      <c r="XAC28" s="187"/>
      <c r="XAD28" s="187"/>
      <c r="XAE28" s="187"/>
      <c r="XAF28" s="187"/>
      <c r="XAG28" s="187"/>
      <c r="XAH28" s="187"/>
      <c r="XAI28" s="187"/>
      <c r="XAJ28" s="187"/>
      <c r="XAK28" s="187"/>
      <c r="XAL28" s="187"/>
      <c r="XAM28" s="187"/>
      <c r="XAN28" s="187"/>
      <c r="XAO28" s="187"/>
      <c r="XAP28" s="187"/>
      <c r="XAQ28" s="187"/>
      <c r="XAR28" s="187"/>
      <c r="XAS28" s="187"/>
      <c r="XAT28" s="187"/>
      <c r="XAU28" s="187"/>
      <c r="XAV28" s="187"/>
      <c r="XAW28" s="187"/>
      <c r="XAX28" s="187"/>
      <c r="XAY28" s="187"/>
      <c r="XAZ28" s="187"/>
      <c r="XBA28" s="187"/>
      <c r="XBB28" s="187"/>
      <c r="XBC28" s="187"/>
      <c r="XBD28" s="187"/>
      <c r="XBE28" s="187"/>
      <c r="XBF28" s="187"/>
      <c r="XBG28" s="187"/>
      <c r="XBH28" s="187"/>
      <c r="XBI28" s="187"/>
      <c r="XBJ28" s="187"/>
      <c r="XBK28" s="187"/>
      <c r="XBL28" s="187"/>
      <c r="XBM28" s="187"/>
      <c r="XBN28" s="187"/>
      <c r="XBO28" s="187"/>
      <c r="XBP28" s="187"/>
      <c r="XBQ28" s="187"/>
      <c r="XBR28" s="187"/>
      <c r="XBS28" s="187"/>
      <c r="XBT28" s="187"/>
      <c r="XBU28" s="187"/>
      <c r="XBV28" s="187"/>
      <c r="XBW28" s="187"/>
      <c r="XBX28" s="187"/>
      <c r="XBY28" s="187"/>
      <c r="XBZ28" s="187"/>
      <c r="XCA28" s="187"/>
      <c r="XCB28" s="187"/>
      <c r="XCC28" s="187"/>
      <c r="XCD28" s="187"/>
      <c r="XCE28" s="187"/>
      <c r="XCF28" s="187"/>
      <c r="XCG28" s="187"/>
      <c r="XCH28" s="187"/>
      <c r="XCI28" s="187"/>
      <c r="XCJ28" s="187"/>
      <c r="XCK28" s="187"/>
      <c r="XCL28" s="187"/>
      <c r="XCM28" s="187"/>
      <c r="XCN28" s="187"/>
      <c r="XCO28" s="187"/>
      <c r="XCP28" s="187"/>
      <c r="XCQ28" s="187"/>
      <c r="XCR28" s="187"/>
      <c r="XCS28" s="187"/>
      <c r="XCT28" s="187"/>
      <c r="XCU28" s="187"/>
      <c r="XCV28" s="187"/>
      <c r="XCW28" s="187"/>
      <c r="XCX28" s="187"/>
      <c r="XCY28" s="187"/>
      <c r="XCZ28" s="187"/>
      <c r="XDA28" s="187"/>
      <c r="XDB28" s="187"/>
      <c r="XDC28" s="187"/>
      <c r="XDD28" s="187"/>
      <c r="XDE28" s="187"/>
      <c r="XDF28" s="187"/>
      <c r="XDG28" s="187"/>
      <c r="XDH28" s="187"/>
      <c r="XDI28" s="187"/>
      <c r="XDJ28" s="187"/>
      <c r="XDK28" s="187"/>
      <c r="XDL28" s="187"/>
      <c r="XDM28" s="187"/>
      <c r="XDN28" s="187"/>
      <c r="XDO28" s="187"/>
      <c r="XDP28" s="187"/>
      <c r="XDQ28" s="187"/>
      <c r="XDR28" s="187"/>
      <c r="XDS28" s="187"/>
      <c r="XDT28" s="187"/>
      <c r="XDU28" s="187"/>
      <c r="XDV28" s="187"/>
      <c r="XDW28" s="187"/>
      <c r="XDX28" s="187"/>
      <c r="XDY28" s="187"/>
      <c r="XDZ28" s="187"/>
      <c r="XEA28" s="187"/>
      <c r="XEB28" s="187"/>
      <c r="XEC28" s="187"/>
      <c r="XED28" s="187"/>
      <c r="XEE28" s="187"/>
      <c r="XEF28" s="187"/>
      <c r="XEG28" s="187"/>
      <c r="XEH28" s="187"/>
      <c r="XEI28" s="187"/>
      <c r="XEJ28" s="187"/>
      <c r="XEK28" s="187"/>
      <c r="XEL28" s="187"/>
      <c r="XEM28" s="187"/>
      <c r="XEN28" s="187"/>
      <c r="XEO28" s="187"/>
      <c r="XEP28" s="187"/>
      <c r="XEQ28" s="187"/>
      <c r="XER28" s="187"/>
      <c r="XES28" s="187"/>
      <c r="XET28" s="187"/>
      <c r="XEU28" s="187"/>
      <c r="XEV28" s="187"/>
    </row>
    <row r="29" spans="1:16376" x14ac:dyDescent="0.2">
      <c r="A29" s="279">
        <v>10</v>
      </c>
      <c r="B29" s="290" t="s">
        <v>325</v>
      </c>
      <c r="C29" s="290" t="s">
        <v>326</v>
      </c>
      <c r="D29" s="272">
        <v>14</v>
      </c>
      <c r="E29" s="290" t="s">
        <v>245</v>
      </c>
      <c r="F29" s="290" t="s">
        <v>327</v>
      </c>
      <c r="G29" s="290" t="s">
        <v>358</v>
      </c>
      <c r="H29" s="291" t="s">
        <v>357</v>
      </c>
      <c r="I29" s="275">
        <v>10</v>
      </c>
      <c r="J29" s="276" t="s">
        <v>107</v>
      </c>
      <c r="K29" s="277">
        <v>16156</v>
      </c>
      <c r="L29" s="277"/>
      <c r="M29" s="277"/>
      <c r="N29" s="277">
        <v>16156</v>
      </c>
      <c r="O29" s="277"/>
      <c r="P29" s="277">
        <v>2943</v>
      </c>
      <c r="Q29" s="277">
        <v>29430</v>
      </c>
      <c r="R29" s="277">
        <v>2827.2999999999997</v>
      </c>
      <c r="S29" s="277">
        <v>484.68</v>
      </c>
      <c r="T29" s="277">
        <v>807.80000000000007</v>
      </c>
      <c r="U29" s="277">
        <v>323.12</v>
      </c>
      <c r="V29" s="277">
        <v>931</v>
      </c>
      <c r="W29" s="277">
        <v>571</v>
      </c>
      <c r="X29" s="186">
        <v>8829</v>
      </c>
      <c r="Y29" s="186">
        <v>25534.399999999998</v>
      </c>
      <c r="Z29" s="186">
        <v>153206.39999999999</v>
      </c>
      <c r="AA29" s="186"/>
      <c r="AB29" s="186"/>
      <c r="AC29" s="186"/>
      <c r="AD29" s="186"/>
      <c r="AE29" s="186"/>
      <c r="AF29" s="186"/>
      <c r="AG29" s="186"/>
      <c r="AH29" s="186"/>
      <c r="AI29" s="186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8"/>
      <c r="CO29" s="188"/>
      <c r="CP29" s="188"/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/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88"/>
      <c r="DX29" s="188"/>
      <c r="DY29" s="188"/>
      <c r="DZ29" s="188"/>
      <c r="EA29" s="188"/>
      <c r="EB29" s="188"/>
      <c r="EC29" s="188"/>
      <c r="ED29" s="188"/>
      <c r="EE29" s="188"/>
      <c r="EF29" s="188"/>
      <c r="EG29" s="188"/>
      <c r="EH29" s="188"/>
      <c r="EI29" s="188"/>
      <c r="EJ29" s="188"/>
      <c r="EK29" s="188"/>
      <c r="EL29" s="188"/>
      <c r="EM29" s="188"/>
      <c r="EN29" s="188"/>
      <c r="EO29" s="188"/>
      <c r="EP29" s="188"/>
      <c r="EQ29" s="188"/>
      <c r="ER29" s="188"/>
      <c r="ES29" s="188"/>
      <c r="ET29" s="188"/>
      <c r="EU29" s="188"/>
      <c r="EV29" s="188"/>
      <c r="EW29" s="188"/>
      <c r="EX29" s="188"/>
      <c r="EY29" s="188"/>
      <c r="EZ29" s="188"/>
      <c r="FA29" s="188"/>
      <c r="FB29" s="188"/>
      <c r="FC29" s="188"/>
      <c r="FD29" s="188"/>
      <c r="FE29" s="188"/>
      <c r="FF29" s="188"/>
      <c r="FG29" s="188"/>
      <c r="FH29" s="188"/>
      <c r="FI29" s="188"/>
      <c r="FJ29" s="188"/>
      <c r="FK29" s="188"/>
      <c r="FL29" s="188"/>
      <c r="FM29" s="188"/>
      <c r="FN29" s="188"/>
      <c r="FO29" s="188"/>
      <c r="FP29" s="188"/>
      <c r="FQ29" s="188"/>
      <c r="FR29" s="188"/>
      <c r="FS29" s="188"/>
      <c r="FT29" s="188"/>
      <c r="FU29" s="188"/>
      <c r="FV29" s="188"/>
      <c r="FW29" s="188"/>
      <c r="FX29" s="188"/>
      <c r="FY29" s="188"/>
      <c r="FZ29" s="188"/>
      <c r="GA29" s="188"/>
      <c r="GB29" s="188"/>
      <c r="GC29" s="188"/>
      <c r="GD29" s="188"/>
      <c r="GE29" s="188"/>
      <c r="GF29" s="188"/>
      <c r="GG29" s="188"/>
      <c r="GH29" s="188"/>
      <c r="GI29" s="188"/>
      <c r="GJ29" s="188"/>
      <c r="GK29" s="188"/>
      <c r="GL29" s="188"/>
      <c r="GM29" s="188"/>
      <c r="GN29" s="188"/>
      <c r="GO29" s="188"/>
      <c r="GP29" s="188"/>
      <c r="GQ29" s="188"/>
      <c r="GR29" s="188"/>
      <c r="GS29" s="188"/>
      <c r="GT29" s="188"/>
      <c r="GU29" s="188"/>
      <c r="GV29" s="188"/>
      <c r="GW29" s="188"/>
      <c r="GX29" s="188"/>
      <c r="GY29" s="188"/>
      <c r="GZ29" s="188"/>
      <c r="HA29" s="188"/>
      <c r="HB29" s="188"/>
      <c r="HC29" s="188"/>
      <c r="HD29" s="188"/>
      <c r="HE29" s="188"/>
      <c r="HF29" s="188"/>
      <c r="HG29" s="188"/>
      <c r="HH29" s="188"/>
      <c r="HI29" s="188"/>
      <c r="HJ29" s="188"/>
      <c r="HK29" s="188"/>
      <c r="HL29" s="188"/>
      <c r="HM29" s="188"/>
      <c r="HN29" s="188"/>
      <c r="HO29" s="188"/>
      <c r="HP29" s="188"/>
      <c r="HQ29" s="188"/>
      <c r="HR29" s="188"/>
      <c r="HS29" s="188"/>
      <c r="HT29" s="188"/>
      <c r="HU29" s="188"/>
      <c r="HV29" s="188"/>
      <c r="HW29" s="188"/>
      <c r="HX29" s="188"/>
      <c r="HY29" s="188"/>
      <c r="HZ29" s="188"/>
      <c r="IA29" s="188"/>
      <c r="IB29" s="188"/>
      <c r="IC29" s="188"/>
      <c r="ID29" s="188"/>
      <c r="IE29" s="188"/>
      <c r="IF29" s="188"/>
      <c r="IG29" s="188"/>
      <c r="IH29" s="188"/>
      <c r="II29" s="188"/>
      <c r="IJ29" s="188"/>
      <c r="IK29" s="188"/>
      <c r="IL29" s="188"/>
      <c r="IM29" s="188"/>
      <c r="IN29" s="188"/>
      <c r="IO29" s="188"/>
      <c r="IP29" s="188"/>
      <c r="IQ29" s="188"/>
      <c r="IR29" s="188"/>
      <c r="IS29" s="188"/>
      <c r="IT29" s="188"/>
      <c r="IU29" s="188"/>
      <c r="IV29" s="188"/>
      <c r="IW29" s="188"/>
      <c r="IX29" s="188"/>
      <c r="IY29" s="188"/>
      <c r="IZ29" s="188"/>
      <c r="JA29" s="188"/>
      <c r="JB29" s="188"/>
      <c r="JC29" s="188"/>
      <c r="JD29" s="188"/>
      <c r="JE29" s="188"/>
      <c r="JF29" s="188"/>
      <c r="JG29" s="188"/>
      <c r="JH29" s="188"/>
      <c r="JI29" s="188"/>
      <c r="JJ29" s="188"/>
      <c r="JK29" s="188"/>
      <c r="JL29" s="188"/>
      <c r="JM29" s="188"/>
      <c r="JN29" s="188"/>
      <c r="JO29" s="188"/>
      <c r="JP29" s="188"/>
      <c r="JQ29" s="188"/>
      <c r="JR29" s="188"/>
      <c r="JS29" s="188"/>
      <c r="JT29" s="188"/>
      <c r="JU29" s="188"/>
      <c r="JV29" s="188"/>
      <c r="JW29" s="188"/>
      <c r="JX29" s="188"/>
      <c r="JY29" s="188"/>
      <c r="JZ29" s="188"/>
      <c r="KA29" s="188"/>
      <c r="KB29" s="188"/>
      <c r="KC29" s="188"/>
      <c r="KD29" s="188"/>
      <c r="KE29" s="188"/>
      <c r="KF29" s="188"/>
      <c r="KG29" s="188"/>
      <c r="KH29" s="188"/>
      <c r="KI29" s="188"/>
      <c r="KJ29" s="188"/>
      <c r="KK29" s="188"/>
      <c r="KL29" s="188"/>
      <c r="KM29" s="188"/>
      <c r="KN29" s="188"/>
      <c r="KO29" s="188"/>
      <c r="KP29" s="188"/>
      <c r="KQ29" s="188"/>
      <c r="KR29" s="188"/>
      <c r="KS29" s="188"/>
      <c r="KT29" s="188"/>
      <c r="KU29" s="188"/>
      <c r="KV29" s="188"/>
      <c r="KW29" s="188"/>
      <c r="KX29" s="188"/>
      <c r="KY29" s="188"/>
      <c r="KZ29" s="188"/>
      <c r="LA29" s="188"/>
      <c r="LB29" s="188"/>
      <c r="LC29" s="188"/>
      <c r="LD29" s="188"/>
      <c r="LE29" s="188"/>
      <c r="LF29" s="188"/>
      <c r="LG29" s="188"/>
      <c r="LH29" s="188"/>
      <c r="LI29" s="188"/>
      <c r="LJ29" s="188"/>
      <c r="LK29" s="188"/>
      <c r="LL29" s="188"/>
      <c r="LM29" s="188"/>
      <c r="LN29" s="188"/>
      <c r="LO29" s="188"/>
      <c r="LP29" s="188"/>
      <c r="LQ29" s="188"/>
      <c r="LR29" s="188"/>
      <c r="LS29" s="188"/>
      <c r="LT29" s="188"/>
      <c r="LU29" s="188"/>
      <c r="LV29" s="188"/>
      <c r="LW29" s="188"/>
      <c r="LX29" s="188"/>
      <c r="LY29" s="188"/>
      <c r="LZ29" s="188"/>
      <c r="MA29" s="188"/>
      <c r="MB29" s="188"/>
      <c r="MC29" s="188"/>
      <c r="MD29" s="188"/>
      <c r="ME29" s="188"/>
      <c r="MF29" s="188"/>
      <c r="MG29" s="188"/>
      <c r="MH29" s="188"/>
      <c r="MI29" s="188"/>
      <c r="MJ29" s="188"/>
      <c r="MK29" s="188"/>
      <c r="ML29" s="188"/>
      <c r="MM29" s="188"/>
      <c r="MN29" s="188"/>
      <c r="MO29" s="188"/>
      <c r="MP29" s="188"/>
      <c r="MQ29" s="188"/>
      <c r="MR29" s="188"/>
      <c r="MS29" s="188"/>
      <c r="MT29" s="188"/>
      <c r="MU29" s="188"/>
      <c r="MV29" s="188"/>
      <c r="MW29" s="188"/>
      <c r="MX29" s="188"/>
      <c r="MY29" s="188"/>
      <c r="MZ29" s="188"/>
      <c r="NA29" s="188"/>
      <c r="NB29" s="188"/>
      <c r="NC29" s="188"/>
      <c r="ND29" s="188"/>
      <c r="NE29" s="188"/>
      <c r="NF29" s="188"/>
      <c r="NG29" s="188"/>
      <c r="NH29" s="188"/>
      <c r="NI29" s="188"/>
      <c r="NJ29" s="188"/>
      <c r="NK29" s="188"/>
      <c r="NL29" s="188"/>
      <c r="NM29" s="188"/>
      <c r="NN29" s="188"/>
      <c r="NO29" s="188"/>
      <c r="NP29" s="188"/>
      <c r="NQ29" s="188"/>
      <c r="NR29" s="188"/>
      <c r="NS29" s="188"/>
      <c r="NT29" s="188"/>
      <c r="NU29" s="188"/>
      <c r="NV29" s="188"/>
      <c r="NW29" s="188"/>
      <c r="NX29" s="188"/>
      <c r="NY29" s="188"/>
      <c r="NZ29" s="188"/>
      <c r="OA29" s="188"/>
      <c r="OB29" s="188"/>
      <c r="OC29" s="188"/>
      <c r="OD29" s="188"/>
      <c r="OE29" s="188"/>
      <c r="OF29" s="188"/>
      <c r="OG29" s="188"/>
      <c r="OH29" s="188"/>
      <c r="OI29" s="188"/>
      <c r="OJ29" s="188"/>
      <c r="OK29" s="188"/>
      <c r="OL29" s="188"/>
      <c r="OM29" s="188"/>
      <c r="ON29" s="188"/>
      <c r="OO29" s="188"/>
      <c r="OP29" s="188"/>
      <c r="OQ29" s="188"/>
      <c r="OR29" s="188"/>
      <c r="OS29" s="188"/>
      <c r="OT29" s="188"/>
      <c r="OU29" s="188"/>
      <c r="OV29" s="188"/>
      <c r="OW29" s="188"/>
      <c r="OX29" s="188"/>
      <c r="OY29" s="188"/>
      <c r="OZ29" s="188"/>
      <c r="PA29" s="188"/>
      <c r="PB29" s="188"/>
      <c r="PC29" s="188"/>
      <c r="PD29" s="188"/>
      <c r="PE29" s="188"/>
      <c r="PF29" s="188"/>
      <c r="PG29" s="188"/>
      <c r="PH29" s="188"/>
      <c r="PI29" s="188"/>
      <c r="PJ29" s="188"/>
      <c r="PK29" s="188"/>
      <c r="PL29" s="188"/>
      <c r="PM29" s="188"/>
      <c r="PN29" s="188"/>
      <c r="PO29" s="188"/>
      <c r="PP29" s="188"/>
      <c r="PQ29" s="188"/>
      <c r="PR29" s="188"/>
      <c r="PS29" s="188"/>
      <c r="PT29" s="188"/>
      <c r="PU29" s="188"/>
      <c r="PV29" s="188"/>
      <c r="PW29" s="188"/>
      <c r="PX29" s="188"/>
      <c r="PY29" s="188"/>
      <c r="PZ29" s="188"/>
      <c r="QA29" s="188"/>
      <c r="QB29" s="188"/>
      <c r="QC29" s="188"/>
      <c r="QD29" s="188"/>
      <c r="QE29" s="188"/>
      <c r="QF29" s="188"/>
      <c r="QG29" s="188"/>
      <c r="QH29" s="188"/>
      <c r="QI29" s="188"/>
      <c r="QJ29" s="188"/>
      <c r="QK29" s="188"/>
      <c r="QL29" s="188"/>
      <c r="QM29" s="188"/>
      <c r="QN29" s="188"/>
      <c r="QO29" s="188"/>
      <c r="QP29" s="188"/>
      <c r="QQ29" s="188"/>
      <c r="QR29" s="188"/>
      <c r="QS29" s="188"/>
      <c r="QT29" s="188"/>
      <c r="QU29" s="188"/>
      <c r="QV29" s="188"/>
      <c r="QW29" s="188"/>
      <c r="QX29" s="188"/>
      <c r="QY29" s="188"/>
      <c r="QZ29" s="188"/>
      <c r="RA29" s="188"/>
      <c r="RB29" s="188"/>
      <c r="RC29" s="188"/>
      <c r="RD29" s="188"/>
      <c r="RE29" s="188"/>
      <c r="RF29" s="188"/>
      <c r="RG29" s="188"/>
      <c r="RH29" s="188"/>
      <c r="RI29" s="188"/>
      <c r="RJ29" s="188"/>
      <c r="RK29" s="188"/>
      <c r="RL29" s="188"/>
      <c r="RM29" s="188"/>
      <c r="RN29" s="188"/>
      <c r="RO29" s="188"/>
      <c r="RP29" s="188"/>
      <c r="RQ29" s="188"/>
      <c r="RR29" s="188"/>
      <c r="RS29" s="188"/>
      <c r="RT29" s="188"/>
      <c r="RU29" s="188"/>
      <c r="RV29" s="188"/>
      <c r="RW29" s="188"/>
      <c r="RX29" s="188"/>
      <c r="RY29" s="188"/>
      <c r="RZ29" s="188"/>
      <c r="SA29" s="188"/>
      <c r="SB29" s="188"/>
      <c r="SC29" s="188"/>
      <c r="SD29" s="188"/>
      <c r="SE29" s="188"/>
      <c r="SF29" s="188"/>
      <c r="SG29" s="188"/>
      <c r="SH29" s="188"/>
      <c r="SI29" s="188"/>
      <c r="SJ29" s="188"/>
      <c r="SK29" s="188"/>
      <c r="SL29" s="188"/>
      <c r="SM29" s="188"/>
      <c r="SN29" s="188"/>
      <c r="SO29" s="188"/>
      <c r="SP29" s="188"/>
      <c r="SQ29" s="188"/>
      <c r="SR29" s="188"/>
      <c r="SS29" s="188"/>
      <c r="ST29" s="188"/>
      <c r="SU29" s="188"/>
      <c r="SV29" s="188"/>
      <c r="SW29" s="188"/>
      <c r="SX29" s="188"/>
      <c r="SY29" s="188"/>
      <c r="SZ29" s="188"/>
      <c r="TA29" s="188"/>
      <c r="TB29" s="188"/>
      <c r="TC29" s="188"/>
      <c r="TD29" s="188"/>
      <c r="TE29" s="188"/>
      <c r="TF29" s="188"/>
      <c r="TG29" s="188"/>
      <c r="TH29" s="188"/>
      <c r="TI29" s="188"/>
      <c r="TJ29" s="188"/>
      <c r="TK29" s="188"/>
      <c r="TL29" s="188"/>
      <c r="TM29" s="188"/>
      <c r="TN29" s="188"/>
      <c r="TO29" s="188"/>
      <c r="TP29" s="188"/>
      <c r="TQ29" s="188"/>
      <c r="TR29" s="188"/>
      <c r="TS29" s="188"/>
      <c r="TT29" s="188"/>
      <c r="TU29" s="188"/>
      <c r="TV29" s="188"/>
      <c r="TW29" s="188"/>
      <c r="TX29" s="188"/>
      <c r="TY29" s="188"/>
      <c r="TZ29" s="188"/>
      <c r="UA29" s="188"/>
      <c r="UB29" s="188"/>
      <c r="UC29" s="188"/>
      <c r="UD29" s="188"/>
      <c r="UE29" s="188"/>
      <c r="UF29" s="188"/>
      <c r="UG29" s="188"/>
      <c r="UH29" s="188"/>
      <c r="UI29" s="188"/>
      <c r="UJ29" s="188"/>
      <c r="UK29" s="188"/>
      <c r="UL29" s="188"/>
      <c r="UM29" s="188"/>
      <c r="UN29" s="188"/>
      <c r="UO29" s="188"/>
      <c r="UP29" s="188"/>
      <c r="UQ29" s="188"/>
      <c r="UR29" s="188"/>
      <c r="US29" s="188"/>
      <c r="UT29" s="188"/>
      <c r="UU29" s="188"/>
      <c r="UV29" s="188"/>
      <c r="UW29" s="188"/>
      <c r="UX29" s="188"/>
      <c r="UY29" s="188"/>
      <c r="UZ29" s="188"/>
      <c r="VA29" s="188"/>
      <c r="VB29" s="187"/>
      <c r="VC29" s="187"/>
      <c r="VD29" s="187"/>
      <c r="VE29" s="187"/>
      <c r="VF29" s="187"/>
      <c r="VG29" s="187"/>
      <c r="VH29" s="187"/>
      <c r="VI29" s="187"/>
      <c r="VJ29" s="187"/>
      <c r="VK29" s="187"/>
      <c r="VL29" s="187"/>
      <c r="VM29" s="187"/>
      <c r="VN29" s="187"/>
      <c r="VO29" s="187"/>
      <c r="VP29" s="187"/>
      <c r="VQ29" s="187"/>
      <c r="VR29" s="187"/>
      <c r="VS29" s="187"/>
      <c r="VT29" s="187"/>
      <c r="VU29" s="187"/>
      <c r="VV29" s="187"/>
      <c r="VW29" s="187"/>
      <c r="VX29" s="187"/>
      <c r="VY29" s="187"/>
      <c r="VZ29" s="187"/>
      <c r="WA29" s="187"/>
      <c r="WB29" s="187"/>
      <c r="WC29" s="187"/>
      <c r="WD29" s="187"/>
      <c r="WE29" s="187"/>
      <c r="WF29" s="187"/>
      <c r="WG29" s="187"/>
      <c r="WH29" s="187"/>
      <c r="WI29" s="187"/>
      <c r="WJ29" s="187"/>
      <c r="WK29" s="187"/>
      <c r="WL29" s="187"/>
      <c r="WM29" s="187"/>
      <c r="WN29" s="187"/>
      <c r="WO29" s="187"/>
      <c r="WP29" s="187"/>
      <c r="WQ29" s="187"/>
      <c r="WR29" s="187"/>
      <c r="WS29" s="187"/>
      <c r="WT29" s="187"/>
      <c r="WU29" s="187"/>
      <c r="WV29" s="187"/>
      <c r="WW29" s="187"/>
      <c r="WX29" s="187"/>
      <c r="WY29" s="187"/>
      <c r="WZ29" s="187"/>
      <c r="XA29" s="187"/>
      <c r="XB29" s="187"/>
      <c r="XC29" s="187"/>
      <c r="XD29" s="187"/>
      <c r="XE29" s="187"/>
      <c r="XF29" s="187"/>
      <c r="XG29" s="187"/>
      <c r="XH29" s="187"/>
      <c r="XI29" s="187"/>
      <c r="XJ29" s="187"/>
      <c r="XK29" s="187"/>
      <c r="XL29" s="187"/>
      <c r="XM29" s="187"/>
      <c r="XN29" s="187"/>
      <c r="XO29" s="187"/>
      <c r="XP29" s="187"/>
      <c r="XQ29" s="187"/>
      <c r="XR29" s="187"/>
      <c r="XS29" s="187"/>
      <c r="XT29" s="187"/>
      <c r="XU29" s="187"/>
      <c r="XV29" s="187"/>
      <c r="XW29" s="187"/>
      <c r="XX29" s="187"/>
      <c r="XY29" s="187"/>
      <c r="XZ29" s="187"/>
      <c r="YA29" s="187"/>
      <c r="YB29" s="187"/>
      <c r="YC29" s="187"/>
      <c r="YD29" s="187"/>
      <c r="YE29" s="187"/>
      <c r="YF29" s="187"/>
      <c r="YG29" s="187"/>
      <c r="YH29" s="187"/>
      <c r="YI29" s="187"/>
      <c r="YJ29" s="187"/>
      <c r="YK29" s="187"/>
      <c r="YL29" s="187"/>
      <c r="YM29" s="187"/>
      <c r="YN29" s="187"/>
      <c r="YO29" s="187"/>
      <c r="YP29" s="187"/>
      <c r="YQ29" s="187"/>
      <c r="YR29" s="187"/>
      <c r="YS29" s="187"/>
      <c r="YT29" s="187"/>
      <c r="YU29" s="187"/>
      <c r="YV29" s="187"/>
      <c r="YW29" s="187"/>
      <c r="YX29" s="187"/>
      <c r="YY29" s="187"/>
      <c r="YZ29" s="187"/>
      <c r="ZA29" s="187"/>
      <c r="ZB29" s="187"/>
      <c r="ZC29" s="187"/>
      <c r="ZD29" s="187"/>
      <c r="ZE29" s="187"/>
      <c r="ZF29" s="187"/>
      <c r="ZG29" s="187"/>
      <c r="ZH29" s="187"/>
      <c r="ZI29" s="187"/>
      <c r="ZJ29" s="187"/>
      <c r="ZK29" s="187"/>
      <c r="ZL29" s="187"/>
      <c r="ZM29" s="187"/>
      <c r="ZN29" s="187"/>
      <c r="ZO29" s="187"/>
      <c r="ZP29" s="187"/>
      <c r="ZQ29" s="187"/>
      <c r="ZR29" s="187"/>
      <c r="ZS29" s="187"/>
      <c r="ZT29" s="187"/>
      <c r="ZU29" s="187"/>
      <c r="ZV29" s="187"/>
      <c r="ZW29" s="187"/>
      <c r="ZX29" s="187"/>
      <c r="ZY29" s="187"/>
      <c r="ZZ29" s="187"/>
      <c r="AAA29" s="187"/>
      <c r="AAB29" s="187"/>
      <c r="AAC29" s="187"/>
      <c r="AAD29" s="187"/>
      <c r="AAE29" s="187"/>
      <c r="AAF29" s="187"/>
      <c r="AAG29" s="187"/>
      <c r="AAH29" s="187"/>
      <c r="AAI29" s="187"/>
      <c r="AAJ29" s="187"/>
      <c r="AAK29" s="187"/>
      <c r="AAL29" s="187"/>
      <c r="AAM29" s="187"/>
      <c r="AAN29" s="187"/>
      <c r="AAO29" s="187"/>
      <c r="AAP29" s="187"/>
      <c r="AAQ29" s="187"/>
      <c r="AAR29" s="187"/>
      <c r="AAS29" s="187"/>
      <c r="AAT29" s="187"/>
      <c r="AAU29" s="187"/>
      <c r="AAV29" s="187"/>
      <c r="AAW29" s="187"/>
      <c r="AAX29" s="187"/>
      <c r="AAY29" s="187"/>
      <c r="AAZ29" s="187"/>
      <c r="ABA29" s="187"/>
      <c r="ABB29" s="187"/>
      <c r="ABC29" s="187"/>
      <c r="ABD29" s="187"/>
      <c r="ABE29" s="187"/>
      <c r="ABF29" s="187"/>
      <c r="ABG29" s="187"/>
      <c r="ABH29" s="187"/>
      <c r="ABI29" s="187"/>
      <c r="ABJ29" s="187"/>
      <c r="ABK29" s="187"/>
      <c r="ABL29" s="187"/>
      <c r="ABM29" s="187"/>
      <c r="ABN29" s="187"/>
      <c r="ABO29" s="187"/>
      <c r="ABP29" s="187"/>
      <c r="ABQ29" s="187"/>
      <c r="ABR29" s="187"/>
      <c r="ABS29" s="187"/>
      <c r="ABT29" s="187"/>
      <c r="ABU29" s="187"/>
      <c r="ABV29" s="187"/>
      <c r="ABW29" s="187"/>
      <c r="ABX29" s="187"/>
      <c r="ABY29" s="187"/>
      <c r="ABZ29" s="187"/>
      <c r="ACA29" s="187"/>
      <c r="ACB29" s="187"/>
      <c r="ACC29" s="187"/>
      <c r="ACD29" s="187"/>
      <c r="ACE29" s="187"/>
      <c r="ACF29" s="187"/>
      <c r="ACG29" s="187"/>
      <c r="ACH29" s="187"/>
      <c r="ACI29" s="187"/>
      <c r="ACJ29" s="187"/>
      <c r="ACK29" s="187"/>
      <c r="ACL29" s="187"/>
      <c r="ACM29" s="187"/>
      <c r="ACN29" s="187"/>
      <c r="ACO29" s="187"/>
      <c r="ACP29" s="187"/>
      <c r="ACQ29" s="187"/>
      <c r="ACR29" s="187"/>
      <c r="ACS29" s="187"/>
      <c r="ACT29" s="187"/>
      <c r="ACU29" s="187"/>
      <c r="ACV29" s="187"/>
      <c r="ACW29" s="187"/>
      <c r="ACX29" s="187"/>
      <c r="ACY29" s="187"/>
      <c r="ACZ29" s="187"/>
      <c r="ADA29" s="187"/>
      <c r="ADB29" s="187"/>
      <c r="ADC29" s="187"/>
      <c r="ADD29" s="187"/>
      <c r="ADE29" s="187"/>
      <c r="ADF29" s="187"/>
      <c r="ADG29" s="187"/>
      <c r="ADH29" s="187"/>
      <c r="ADI29" s="187"/>
      <c r="ADJ29" s="187"/>
      <c r="ADK29" s="187"/>
      <c r="ADL29" s="187"/>
      <c r="ADM29" s="187"/>
      <c r="ADN29" s="187"/>
      <c r="ADO29" s="187"/>
      <c r="ADP29" s="187"/>
      <c r="ADQ29" s="187"/>
      <c r="ADR29" s="187"/>
      <c r="ADS29" s="187"/>
      <c r="ADT29" s="187"/>
      <c r="ADU29" s="187"/>
      <c r="ADV29" s="187"/>
      <c r="ADW29" s="187"/>
      <c r="ADX29" s="187"/>
      <c r="ADY29" s="187"/>
      <c r="ADZ29" s="187"/>
      <c r="AEA29" s="187"/>
      <c r="AEB29" s="187"/>
      <c r="AEC29" s="187"/>
      <c r="AED29" s="187"/>
      <c r="AEE29" s="187"/>
      <c r="AEF29" s="187"/>
      <c r="AEG29" s="187"/>
      <c r="AEH29" s="187"/>
      <c r="AEI29" s="187"/>
      <c r="AEJ29" s="187"/>
      <c r="AEK29" s="187"/>
      <c r="AEL29" s="187"/>
      <c r="AEM29" s="187"/>
      <c r="AEN29" s="187"/>
      <c r="AEO29" s="187"/>
      <c r="AEP29" s="187"/>
      <c r="AEQ29" s="187"/>
      <c r="AER29" s="187"/>
      <c r="AES29" s="187"/>
      <c r="AET29" s="187"/>
      <c r="AEU29" s="187"/>
      <c r="AEV29" s="187"/>
      <c r="AEW29" s="187"/>
      <c r="AEX29" s="187"/>
      <c r="AEY29" s="187"/>
      <c r="AEZ29" s="187"/>
      <c r="AFA29" s="187"/>
      <c r="AFB29" s="187"/>
      <c r="AFC29" s="187"/>
      <c r="AFD29" s="187"/>
      <c r="AFE29" s="187"/>
      <c r="AFF29" s="187"/>
      <c r="AFG29" s="187"/>
      <c r="AFH29" s="187"/>
      <c r="AFI29" s="187"/>
      <c r="AFJ29" s="187"/>
      <c r="AFK29" s="187"/>
      <c r="AFL29" s="187"/>
      <c r="AFM29" s="187"/>
      <c r="AFN29" s="187"/>
      <c r="AFO29" s="187"/>
      <c r="AFP29" s="187"/>
      <c r="AFQ29" s="187"/>
      <c r="AFR29" s="187"/>
      <c r="AFS29" s="187"/>
      <c r="AFT29" s="187"/>
      <c r="AFU29" s="187"/>
      <c r="AFV29" s="187"/>
      <c r="AFW29" s="187"/>
      <c r="AFX29" s="187"/>
      <c r="AFY29" s="187"/>
      <c r="AFZ29" s="187"/>
      <c r="AGA29" s="187"/>
      <c r="AGB29" s="187"/>
      <c r="AGC29" s="187"/>
      <c r="AGD29" s="187"/>
      <c r="AGE29" s="187"/>
      <c r="AGF29" s="187"/>
      <c r="AGG29" s="187"/>
      <c r="AGH29" s="187"/>
      <c r="AGI29" s="187"/>
      <c r="AGJ29" s="187"/>
      <c r="AGK29" s="187"/>
      <c r="AGL29" s="187"/>
      <c r="AGM29" s="187"/>
      <c r="AGN29" s="187"/>
      <c r="AGO29" s="187"/>
      <c r="AGP29" s="187"/>
      <c r="AGQ29" s="187"/>
      <c r="AGR29" s="187"/>
      <c r="AGS29" s="187"/>
      <c r="AGT29" s="187"/>
      <c r="AGU29" s="187"/>
      <c r="AGV29" s="187"/>
      <c r="AGW29" s="187"/>
      <c r="AGX29" s="187"/>
      <c r="AGY29" s="187"/>
      <c r="AGZ29" s="187"/>
      <c r="AHA29" s="187"/>
      <c r="AHB29" s="187"/>
      <c r="AHC29" s="187"/>
      <c r="AHD29" s="187"/>
      <c r="AHE29" s="187"/>
      <c r="AHF29" s="187"/>
      <c r="AHG29" s="187"/>
      <c r="AHH29" s="187"/>
      <c r="AHI29" s="187"/>
      <c r="AHJ29" s="187"/>
      <c r="AHK29" s="187"/>
      <c r="AHL29" s="187"/>
      <c r="AHM29" s="187"/>
      <c r="AHN29" s="187"/>
      <c r="AHO29" s="187"/>
      <c r="AHP29" s="187"/>
      <c r="AHQ29" s="187"/>
      <c r="AHR29" s="187"/>
      <c r="AHS29" s="187"/>
      <c r="AHT29" s="187"/>
      <c r="AHU29" s="187"/>
      <c r="AHV29" s="187"/>
      <c r="AHW29" s="187"/>
      <c r="AHX29" s="187"/>
      <c r="AHY29" s="187"/>
      <c r="AHZ29" s="187"/>
      <c r="AIA29" s="187"/>
      <c r="AIB29" s="187"/>
      <c r="AIC29" s="187"/>
      <c r="AID29" s="187"/>
      <c r="AIE29" s="187"/>
      <c r="AIF29" s="187"/>
      <c r="AIG29" s="187"/>
      <c r="AIH29" s="187"/>
      <c r="AII29" s="187"/>
      <c r="AIJ29" s="187"/>
      <c r="AIK29" s="187"/>
      <c r="AIL29" s="187"/>
      <c r="AIM29" s="187"/>
      <c r="AIN29" s="187"/>
      <c r="AIO29" s="187"/>
      <c r="AIP29" s="187"/>
      <c r="AIQ29" s="187"/>
      <c r="AIR29" s="187"/>
      <c r="AIS29" s="187"/>
      <c r="AIT29" s="187"/>
      <c r="AIU29" s="187"/>
      <c r="AIV29" s="187"/>
      <c r="AIW29" s="187"/>
      <c r="AIX29" s="187"/>
      <c r="AIY29" s="187"/>
      <c r="AIZ29" s="187"/>
      <c r="AJA29" s="187"/>
      <c r="AJB29" s="187"/>
      <c r="AJC29" s="187"/>
      <c r="AJD29" s="187"/>
      <c r="AJE29" s="187"/>
      <c r="AJF29" s="187"/>
      <c r="AJG29" s="187"/>
      <c r="AJH29" s="187"/>
      <c r="AJI29" s="187"/>
      <c r="AJJ29" s="187"/>
      <c r="AJK29" s="187"/>
      <c r="AJL29" s="187"/>
      <c r="AJM29" s="187"/>
      <c r="AJN29" s="187"/>
      <c r="AJO29" s="187"/>
      <c r="AJP29" s="187"/>
      <c r="AJQ29" s="187"/>
      <c r="AJR29" s="187"/>
      <c r="AJS29" s="187"/>
      <c r="AJT29" s="187"/>
      <c r="AJU29" s="187"/>
      <c r="AJV29" s="187"/>
      <c r="AJW29" s="187"/>
      <c r="AJX29" s="187"/>
      <c r="AJY29" s="187"/>
      <c r="AJZ29" s="187"/>
      <c r="AKA29" s="187"/>
      <c r="AKB29" s="187"/>
      <c r="AKC29" s="187"/>
      <c r="AKD29" s="187"/>
      <c r="AKE29" s="187"/>
      <c r="AKF29" s="187"/>
      <c r="AKG29" s="187"/>
      <c r="AKH29" s="187"/>
      <c r="AKI29" s="187"/>
      <c r="AKJ29" s="187"/>
      <c r="AKK29" s="187"/>
      <c r="AKL29" s="187"/>
      <c r="AKM29" s="187"/>
      <c r="AKN29" s="187"/>
      <c r="AKO29" s="187"/>
      <c r="AKP29" s="187"/>
      <c r="AKQ29" s="187"/>
      <c r="AKR29" s="187"/>
      <c r="AKS29" s="187"/>
      <c r="AKT29" s="187"/>
      <c r="AKU29" s="187"/>
      <c r="AKV29" s="187"/>
      <c r="AKW29" s="187"/>
      <c r="AKX29" s="187"/>
      <c r="AKY29" s="187"/>
      <c r="AKZ29" s="187"/>
      <c r="ALA29" s="187"/>
      <c r="ALB29" s="187"/>
      <c r="ALC29" s="187"/>
      <c r="ALD29" s="187"/>
      <c r="ALE29" s="187"/>
      <c r="ALF29" s="187"/>
      <c r="ALG29" s="187"/>
      <c r="ALH29" s="187"/>
      <c r="ALI29" s="187"/>
      <c r="ALJ29" s="187"/>
      <c r="ALK29" s="187"/>
      <c r="ALL29" s="187"/>
      <c r="ALM29" s="187"/>
      <c r="ALN29" s="187"/>
      <c r="ALO29" s="187"/>
      <c r="ALP29" s="187"/>
      <c r="ALQ29" s="187"/>
      <c r="ALR29" s="187"/>
      <c r="ALS29" s="187"/>
      <c r="ALT29" s="187"/>
      <c r="ALU29" s="187"/>
      <c r="ALV29" s="187"/>
      <c r="ALW29" s="187"/>
      <c r="ALX29" s="187"/>
      <c r="ALY29" s="187"/>
      <c r="ALZ29" s="187"/>
      <c r="AMA29" s="187"/>
      <c r="AMB29" s="187"/>
      <c r="AMC29" s="187"/>
      <c r="AMD29" s="187"/>
      <c r="AME29" s="187"/>
      <c r="AMF29" s="187"/>
      <c r="AMG29" s="187"/>
      <c r="AMH29" s="187"/>
      <c r="AMI29" s="187"/>
      <c r="AMJ29" s="187"/>
      <c r="AMK29" s="187"/>
      <c r="AML29" s="187"/>
      <c r="AMM29" s="187"/>
      <c r="AMN29" s="187"/>
      <c r="AMO29" s="187"/>
      <c r="AMP29" s="187"/>
      <c r="AMQ29" s="187"/>
      <c r="AMR29" s="187"/>
      <c r="AMS29" s="187"/>
      <c r="AMT29" s="187"/>
      <c r="AMU29" s="187"/>
      <c r="AMV29" s="187"/>
      <c r="AMW29" s="187"/>
      <c r="AMX29" s="187"/>
      <c r="AMY29" s="187"/>
      <c r="AMZ29" s="187"/>
      <c r="ANA29" s="187"/>
      <c r="ANB29" s="187"/>
      <c r="ANC29" s="187"/>
      <c r="AND29" s="187"/>
      <c r="ANE29" s="187"/>
      <c r="ANF29" s="187"/>
      <c r="ANG29" s="187"/>
      <c r="ANH29" s="187"/>
      <c r="ANI29" s="187"/>
      <c r="ANJ29" s="187"/>
      <c r="ANK29" s="187"/>
      <c r="ANL29" s="187"/>
      <c r="ANM29" s="187"/>
      <c r="ANN29" s="187"/>
      <c r="ANO29" s="187"/>
      <c r="ANP29" s="187"/>
      <c r="ANQ29" s="187"/>
      <c r="ANR29" s="187"/>
      <c r="ANS29" s="187"/>
      <c r="ANT29" s="187"/>
      <c r="ANU29" s="187"/>
      <c r="ANV29" s="187"/>
      <c r="ANW29" s="187"/>
      <c r="ANX29" s="187"/>
      <c r="ANY29" s="187"/>
      <c r="ANZ29" s="187"/>
      <c r="AOA29" s="187"/>
      <c r="AOB29" s="187"/>
      <c r="AOC29" s="187"/>
      <c r="AOD29" s="187"/>
      <c r="AOE29" s="187"/>
      <c r="AOF29" s="187"/>
      <c r="AOG29" s="187"/>
      <c r="AOH29" s="187"/>
      <c r="AOI29" s="187"/>
      <c r="AOJ29" s="187"/>
      <c r="AOK29" s="187"/>
      <c r="AOL29" s="187"/>
      <c r="AOM29" s="187"/>
      <c r="AON29" s="187"/>
      <c r="AOO29" s="187"/>
      <c r="AOP29" s="187"/>
      <c r="AOQ29" s="187"/>
      <c r="AOR29" s="187"/>
      <c r="AOS29" s="187"/>
      <c r="AOT29" s="187"/>
      <c r="AOU29" s="187"/>
      <c r="AOV29" s="187"/>
      <c r="AOW29" s="187"/>
      <c r="AOX29" s="187"/>
      <c r="AOY29" s="187"/>
      <c r="AOZ29" s="187"/>
      <c r="APA29" s="187"/>
      <c r="APB29" s="187"/>
      <c r="APC29" s="187"/>
      <c r="APD29" s="187"/>
      <c r="APE29" s="187"/>
      <c r="APF29" s="187"/>
      <c r="APG29" s="187"/>
      <c r="APH29" s="187"/>
      <c r="API29" s="187"/>
      <c r="APJ29" s="187"/>
      <c r="APK29" s="187"/>
      <c r="APL29" s="187"/>
      <c r="APM29" s="187"/>
      <c r="APN29" s="187"/>
      <c r="APO29" s="187"/>
      <c r="APP29" s="187"/>
      <c r="APQ29" s="187"/>
      <c r="APR29" s="187"/>
      <c r="APS29" s="187"/>
      <c r="APT29" s="187"/>
      <c r="APU29" s="187"/>
      <c r="APV29" s="187"/>
      <c r="APW29" s="187"/>
      <c r="APX29" s="187"/>
      <c r="APY29" s="187"/>
      <c r="APZ29" s="187"/>
      <c r="AQA29" s="187"/>
      <c r="AQB29" s="187"/>
      <c r="AQC29" s="187"/>
      <c r="AQD29" s="187"/>
      <c r="AQE29" s="187"/>
      <c r="AQF29" s="187"/>
      <c r="AQG29" s="187"/>
      <c r="AQH29" s="187"/>
      <c r="AQI29" s="187"/>
      <c r="AQJ29" s="187"/>
      <c r="AQK29" s="187"/>
      <c r="AQL29" s="187"/>
      <c r="AQM29" s="187"/>
      <c r="AQN29" s="187"/>
      <c r="AQO29" s="187"/>
      <c r="AQP29" s="187"/>
      <c r="AQQ29" s="187"/>
      <c r="AQR29" s="187"/>
      <c r="AQS29" s="187"/>
      <c r="AQT29" s="187"/>
      <c r="AQU29" s="187"/>
      <c r="AQV29" s="187"/>
      <c r="AQW29" s="187"/>
      <c r="AQX29" s="187"/>
      <c r="AQY29" s="187"/>
      <c r="AQZ29" s="187"/>
      <c r="ARA29" s="187"/>
      <c r="ARB29" s="187"/>
      <c r="ARC29" s="187"/>
      <c r="ARD29" s="187"/>
      <c r="ARE29" s="187"/>
      <c r="ARF29" s="187"/>
      <c r="ARG29" s="187"/>
      <c r="ARH29" s="187"/>
      <c r="ARI29" s="187"/>
      <c r="ARJ29" s="187"/>
      <c r="ARK29" s="187"/>
      <c r="ARL29" s="187"/>
      <c r="ARM29" s="187"/>
      <c r="ARN29" s="187"/>
      <c r="ARO29" s="187"/>
      <c r="ARP29" s="187"/>
      <c r="ARQ29" s="187"/>
      <c r="ARR29" s="187"/>
      <c r="ARS29" s="187"/>
      <c r="ART29" s="187"/>
      <c r="ARU29" s="187"/>
      <c r="ARV29" s="187"/>
      <c r="ARW29" s="187"/>
      <c r="ARX29" s="187"/>
      <c r="ARY29" s="187"/>
      <c r="ARZ29" s="187"/>
      <c r="ASA29" s="187"/>
      <c r="ASB29" s="187"/>
      <c r="ASC29" s="187"/>
      <c r="ASD29" s="187"/>
      <c r="ASE29" s="187"/>
      <c r="ASF29" s="187"/>
      <c r="ASG29" s="187"/>
      <c r="ASH29" s="187"/>
      <c r="ASI29" s="187"/>
      <c r="ASJ29" s="187"/>
      <c r="ASK29" s="187"/>
      <c r="ASL29" s="187"/>
      <c r="ASM29" s="187"/>
      <c r="ASN29" s="187"/>
      <c r="ASO29" s="187"/>
      <c r="ASP29" s="187"/>
      <c r="ASQ29" s="187"/>
      <c r="ASR29" s="187"/>
      <c r="ASS29" s="187"/>
      <c r="AST29" s="187"/>
      <c r="ASU29" s="187"/>
      <c r="ASV29" s="187"/>
      <c r="ASW29" s="187"/>
      <c r="ASX29" s="187"/>
      <c r="ASY29" s="187"/>
      <c r="ASZ29" s="187"/>
      <c r="ATA29" s="187"/>
      <c r="ATB29" s="187"/>
      <c r="ATC29" s="187"/>
      <c r="ATD29" s="187"/>
      <c r="ATE29" s="187"/>
      <c r="ATF29" s="187"/>
      <c r="ATG29" s="187"/>
      <c r="ATH29" s="187"/>
      <c r="ATI29" s="187"/>
      <c r="ATJ29" s="187"/>
      <c r="ATK29" s="187"/>
      <c r="ATL29" s="187"/>
      <c r="ATM29" s="187"/>
      <c r="ATN29" s="187"/>
      <c r="ATO29" s="187"/>
      <c r="ATP29" s="187"/>
      <c r="ATQ29" s="187"/>
      <c r="ATR29" s="187"/>
      <c r="ATS29" s="187"/>
      <c r="ATT29" s="187"/>
      <c r="ATU29" s="187"/>
      <c r="ATV29" s="187"/>
      <c r="ATW29" s="187"/>
      <c r="ATX29" s="187"/>
      <c r="ATY29" s="187"/>
      <c r="ATZ29" s="187"/>
      <c r="AUA29" s="187"/>
      <c r="AUB29" s="187"/>
      <c r="AUC29" s="187"/>
      <c r="AUD29" s="187"/>
      <c r="AUE29" s="187"/>
      <c r="AUF29" s="187"/>
      <c r="AUG29" s="187"/>
      <c r="AUH29" s="187"/>
      <c r="AUI29" s="187"/>
      <c r="AUJ29" s="187"/>
      <c r="AUK29" s="187"/>
      <c r="AUL29" s="187"/>
      <c r="AUM29" s="187"/>
      <c r="AUN29" s="187"/>
      <c r="AUO29" s="187"/>
      <c r="AUP29" s="187"/>
      <c r="AUQ29" s="187"/>
      <c r="AUR29" s="187"/>
      <c r="AUS29" s="187"/>
      <c r="AUT29" s="187"/>
      <c r="AUU29" s="187"/>
      <c r="AUV29" s="187"/>
      <c r="AUW29" s="187"/>
      <c r="AUX29" s="187"/>
      <c r="AUY29" s="187"/>
      <c r="AUZ29" s="187"/>
      <c r="AVA29" s="187"/>
      <c r="AVB29" s="187"/>
      <c r="AVC29" s="187"/>
      <c r="AVD29" s="187"/>
      <c r="AVE29" s="187"/>
      <c r="AVF29" s="187"/>
      <c r="AVG29" s="187"/>
      <c r="AVH29" s="187"/>
      <c r="AVI29" s="187"/>
      <c r="AVJ29" s="187"/>
      <c r="AVK29" s="187"/>
      <c r="AVL29" s="187"/>
      <c r="AVM29" s="187"/>
      <c r="AVN29" s="187"/>
      <c r="AVO29" s="187"/>
      <c r="AVP29" s="187"/>
      <c r="AVQ29" s="187"/>
      <c r="AVR29" s="187"/>
      <c r="AVS29" s="187"/>
      <c r="AVT29" s="187"/>
      <c r="AVU29" s="187"/>
      <c r="AVV29" s="187"/>
      <c r="AVW29" s="187"/>
      <c r="AVX29" s="187"/>
      <c r="AVY29" s="187"/>
      <c r="AVZ29" s="187"/>
      <c r="AWA29" s="187"/>
      <c r="AWB29" s="187"/>
      <c r="AWC29" s="187"/>
      <c r="AWD29" s="187"/>
      <c r="AWE29" s="187"/>
      <c r="AWF29" s="187"/>
      <c r="AWG29" s="187"/>
      <c r="AWH29" s="187"/>
      <c r="AWI29" s="187"/>
      <c r="AWJ29" s="187"/>
      <c r="AWK29" s="187"/>
      <c r="AWL29" s="187"/>
      <c r="AWM29" s="187"/>
      <c r="AWN29" s="187"/>
      <c r="AWO29" s="187"/>
      <c r="AWP29" s="187"/>
      <c r="AWQ29" s="187"/>
      <c r="AWR29" s="187"/>
      <c r="AWS29" s="187"/>
      <c r="AWT29" s="187"/>
      <c r="AWU29" s="187"/>
      <c r="AWV29" s="187"/>
      <c r="AWW29" s="187"/>
      <c r="AWX29" s="187"/>
      <c r="AWY29" s="187"/>
      <c r="AWZ29" s="187"/>
      <c r="AXA29" s="187"/>
      <c r="AXB29" s="187"/>
      <c r="AXC29" s="187"/>
      <c r="AXD29" s="187"/>
      <c r="AXE29" s="187"/>
      <c r="AXF29" s="187"/>
      <c r="AXG29" s="187"/>
      <c r="AXH29" s="187"/>
      <c r="AXI29" s="187"/>
      <c r="AXJ29" s="187"/>
      <c r="AXK29" s="187"/>
      <c r="AXL29" s="187"/>
      <c r="AXM29" s="187"/>
      <c r="AXN29" s="187"/>
      <c r="AXO29" s="187"/>
      <c r="AXP29" s="187"/>
      <c r="AXQ29" s="187"/>
      <c r="AXR29" s="187"/>
      <c r="AXS29" s="187"/>
      <c r="AXT29" s="187"/>
      <c r="AXU29" s="187"/>
      <c r="AXV29" s="187"/>
      <c r="AXW29" s="187"/>
      <c r="AXX29" s="187"/>
      <c r="AXY29" s="187"/>
      <c r="AXZ29" s="187"/>
      <c r="AYA29" s="187"/>
      <c r="AYB29" s="187"/>
      <c r="AYC29" s="187"/>
      <c r="AYD29" s="187"/>
      <c r="AYE29" s="187"/>
      <c r="AYF29" s="187"/>
      <c r="AYG29" s="187"/>
      <c r="AYH29" s="187"/>
      <c r="AYI29" s="187"/>
      <c r="AYJ29" s="187"/>
      <c r="AYK29" s="187"/>
      <c r="AYL29" s="187"/>
      <c r="AYM29" s="187"/>
      <c r="AYN29" s="187"/>
      <c r="AYO29" s="187"/>
      <c r="AYP29" s="187"/>
      <c r="AYQ29" s="187"/>
      <c r="AYR29" s="187"/>
      <c r="AYS29" s="187"/>
      <c r="AYT29" s="187"/>
      <c r="AYU29" s="187"/>
      <c r="AYV29" s="187"/>
      <c r="AYW29" s="187"/>
      <c r="AYX29" s="187"/>
      <c r="AYY29" s="187"/>
      <c r="AYZ29" s="187"/>
      <c r="AZA29" s="187"/>
      <c r="AZB29" s="187"/>
      <c r="AZC29" s="187"/>
      <c r="AZD29" s="187"/>
      <c r="AZE29" s="187"/>
      <c r="AZF29" s="187"/>
      <c r="AZG29" s="187"/>
      <c r="AZH29" s="187"/>
      <c r="AZI29" s="187"/>
      <c r="AZJ29" s="187"/>
      <c r="AZK29" s="187"/>
      <c r="AZL29" s="187"/>
      <c r="AZM29" s="187"/>
      <c r="AZN29" s="187"/>
      <c r="AZO29" s="187"/>
      <c r="AZP29" s="187"/>
      <c r="AZQ29" s="187"/>
      <c r="AZR29" s="187"/>
      <c r="AZS29" s="187"/>
      <c r="AZT29" s="187"/>
      <c r="AZU29" s="187"/>
      <c r="AZV29" s="187"/>
      <c r="AZW29" s="187"/>
      <c r="AZX29" s="187"/>
      <c r="AZY29" s="187"/>
      <c r="AZZ29" s="187"/>
      <c r="BAA29" s="187"/>
      <c r="BAB29" s="187"/>
      <c r="BAC29" s="187"/>
      <c r="BAD29" s="187"/>
      <c r="BAE29" s="187"/>
      <c r="BAF29" s="187"/>
      <c r="BAG29" s="187"/>
      <c r="BAH29" s="187"/>
      <c r="BAI29" s="187"/>
      <c r="BAJ29" s="187"/>
      <c r="BAK29" s="187"/>
      <c r="BAL29" s="187"/>
      <c r="BAM29" s="187"/>
      <c r="BAN29" s="187"/>
      <c r="BAO29" s="187"/>
      <c r="BAP29" s="187"/>
      <c r="BAQ29" s="187"/>
      <c r="BAR29" s="187"/>
      <c r="BAS29" s="187"/>
      <c r="BAT29" s="187"/>
      <c r="BAU29" s="187"/>
      <c r="BAV29" s="187"/>
      <c r="BAW29" s="187"/>
      <c r="BAX29" s="187"/>
      <c r="BAY29" s="187"/>
      <c r="BAZ29" s="187"/>
      <c r="BBA29" s="187"/>
      <c r="BBB29" s="187"/>
      <c r="BBC29" s="187"/>
      <c r="BBD29" s="187"/>
      <c r="BBE29" s="187"/>
      <c r="BBF29" s="187"/>
      <c r="BBG29" s="187"/>
      <c r="BBH29" s="187"/>
      <c r="BBI29" s="187"/>
      <c r="BBJ29" s="187"/>
      <c r="BBK29" s="187"/>
      <c r="BBL29" s="187"/>
      <c r="BBM29" s="187"/>
      <c r="BBN29" s="187"/>
      <c r="BBO29" s="187"/>
      <c r="BBP29" s="187"/>
      <c r="BBQ29" s="187"/>
      <c r="BBR29" s="187"/>
      <c r="BBS29" s="187"/>
      <c r="BBT29" s="187"/>
      <c r="BBU29" s="187"/>
      <c r="BBV29" s="187"/>
      <c r="BBW29" s="187"/>
      <c r="BBX29" s="187"/>
      <c r="BBY29" s="187"/>
      <c r="BBZ29" s="187"/>
      <c r="BCA29" s="187"/>
      <c r="BCB29" s="187"/>
      <c r="BCC29" s="187"/>
      <c r="BCD29" s="187"/>
      <c r="BCE29" s="187"/>
      <c r="BCF29" s="187"/>
      <c r="BCG29" s="187"/>
      <c r="BCH29" s="187"/>
      <c r="BCI29" s="187"/>
      <c r="BCJ29" s="187"/>
      <c r="BCK29" s="187"/>
      <c r="BCL29" s="187"/>
      <c r="BCM29" s="187"/>
      <c r="BCN29" s="187"/>
      <c r="BCO29" s="187"/>
      <c r="BCP29" s="187"/>
      <c r="BCQ29" s="187"/>
      <c r="BCR29" s="187"/>
      <c r="BCS29" s="187"/>
      <c r="BCT29" s="187"/>
      <c r="BCU29" s="187"/>
      <c r="BCV29" s="187"/>
      <c r="BCW29" s="187"/>
      <c r="BCX29" s="187"/>
      <c r="BCY29" s="187"/>
      <c r="BCZ29" s="187"/>
      <c r="BDA29" s="187"/>
      <c r="BDB29" s="187"/>
      <c r="BDC29" s="187"/>
      <c r="BDD29" s="187"/>
      <c r="BDE29" s="187"/>
      <c r="BDF29" s="187"/>
      <c r="BDG29" s="187"/>
      <c r="BDH29" s="187"/>
      <c r="BDI29" s="187"/>
      <c r="BDJ29" s="187"/>
      <c r="BDK29" s="187"/>
      <c r="BDL29" s="187"/>
      <c r="BDM29" s="187"/>
      <c r="BDN29" s="187"/>
      <c r="BDO29" s="187"/>
      <c r="BDP29" s="187"/>
      <c r="BDQ29" s="187"/>
      <c r="BDR29" s="187"/>
      <c r="BDS29" s="187"/>
      <c r="BDT29" s="187"/>
      <c r="BDU29" s="187"/>
      <c r="BDV29" s="187"/>
      <c r="BDW29" s="187"/>
      <c r="BDX29" s="187"/>
      <c r="BDY29" s="187"/>
      <c r="BDZ29" s="187"/>
      <c r="BEA29" s="187"/>
      <c r="BEB29" s="187"/>
      <c r="BEC29" s="187"/>
      <c r="BED29" s="187"/>
      <c r="BEE29" s="187"/>
      <c r="BEF29" s="187"/>
      <c r="BEG29" s="187"/>
      <c r="BEH29" s="187"/>
      <c r="BEI29" s="187"/>
      <c r="BEJ29" s="187"/>
      <c r="BEK29" s="187"/>
      <c r="BEL29" s="187"/>
      <c r="BEM29" s="187"/>
      <c r="BEN29" s="187"/>
      <c r="BEO29" s="187"/>
      <c r="BEP29" s="187"/>
      <c r="BEQ29" s="187"/>
      <c r="BER29" s="187"/>
      <c r="BES29" s="187"/>
      <c r="BET29" s="187"/>
      <c r="BEU29" s="187"/>
      <c r="BEV29" s="187"/>
      <c r="BEW29" s="187"/>
      <c r="BEX29" s="187"/>
      <c r="BEY29" s="187"/>
      <c r="BEZ29" s="187"/>
      <c r="BFA29" s="187"/>
      <c r="BFB29" s="187"/>
      <c r="BFC29" s="187"/>
      <c r="BFD29" s="187"/>
      <c r="BFE29" s="187"/>
      <c r="BFF29" s="187"/>
      <c r="BFG29" s="187"/>
      <c r="BFH29" s="187"/>
      <c r="BFI29" s="187"/>
      <c r="BFJ29" s="187"/>
      <c r="BFK29" s="187"/>
      <c r="BFL29" s="187"/>
      <c r="BFM29" s="187"/>
      <c r="BFN29" s="187"/>
      <c r="BFO29" s="187"/>
      <c r="BFP29" s="187"/>
      <c r="BFQ29" s="187"/>
      <c r="BFR29" s="187"/>
      <c r="BFS29" s="187"/>
      <c r="BFT29" s="187"/>
      <c r="BFU29" s="187"/>
      <c r="BFV29" s="187"/>
      <c r="BFW29" s="187"/>
      <c r="BFX29" s="187"/>
      <c r="BFY29" s="187"/>
      <c r="BFZ29" s="187"/>
      <c r="BGA29" s="187"/>
      <c r="BGB29" s="187"/>
      <c r="BGC29" s="187"/>
      <c r="BGD29" s="187"/>
      <c r="BGE29" s="187"/>
      <c r="BGF29" s="187"/>
      <c r="BGG29" s="187"/>
      <c r="BGH29" s="187"/>
      <c r="BGI29" s="187"/>
      <c r="BGJ29" s="187"/>
      <c r="BGK29" s="187"/>
      <c r="BGL29" s="187"/>
      <c r="BGM29" s="187"/>
      <c r="BGN29" s="187"/>
      <c r="BGO29" s="187"/>
      <c r="BGP29" s="187"/>
      <c r="BGQ29" s="187"/>
      <c r="BGR29" s="187"/>
      <c r="BGS29" s="187"/>
      <c r="BGT29" s="187"/>
      <c r="BGU29" s="187"/>
      <c r="BGV29" s="187"/>
      <c r="BGW29" s="187"/>
      <c r="BGX29" s="187"/>
      <c r="BGY29" s="187"/>
      <c r="BGZ29" s="187"/>
      <c r="BHA29" s="187"/>
      <c r="BHB29" s="187"/>
      <c r="BHC29" s="187"/>
      <c r="BHD29" s="187"/>
      <c r="BHE29" s="187"/>
      <c r="BHF29" s="187"/>
      <c r="BHG29" s="187"/>
      <c r="BHH29" s="187"/>
      <c r="BHI29" s="187"/>
      <c r="BHJ29" s="187"/>
      <c r="BHK29" s="187"/>
      <c r="BHL29" s="187"/>
      <c r="BHM29" s="187"/>
      <c r="BHN29" s="187"/>
      <c r="BHO29" s="187"/>
      <c r="BHP29" s="187"/>
      <c r="BHQ29" s="187"/>
      <c r="BHR29" s="187"/>
      <c r="BHS29" s="187"/>
      <c r="BHT29" s="187"/>
      <c r="BHU29" s="187"/>
      <c r="BHV29" s="187"/>
      <c r="BHW29" s="187"/>
      <c r="BHX29" s="187"/>
      <c r="BHY29" s="187"/>
      <c r="BHZ29" s="187"/>
      <c r="BIA29" s="187"/>
      <c r="BIB29" s="187"/>
      <c r="BIC29" s="187"/>
      <c r="BID29" s="187"/>
      <c r="BIE29" s="187"/>
      <c r="BIF29" s="187"/>
      <c r="BIG29" s="187"/>
      <c r="BIH29" s="187"/>
      <c r="BII29" s="187"/>
      <c r="BIJ29" s="187"/>
      <c r="BIK29" s="187"/>
      <c r="BIL29" s="187"/>
      <c r="BIM29" s="187"/>
      <c r="BIN29" s="187"/>
      <c r="BIO29" s="187"/>
      <c r="BIP29" s="187"/>
      <c r="BIQ29" s="187"/>
      <c r="BIR29" s="187"/>
      <c r="BIS29" s="187"/>
      <c r="BIT29" s="187"/>
      <c r="BIU29" s="187"/>
      <c r="BIV29" s="187"/>
      <c r="BIW29" s="187"/>
      <c r="BIX29" s="187"/>
      <c r="BIY29" s="187"/>
      <c r="BIZ29" s="187"/>
      <c r="BJA29" s="187"/>
      <c r="BJB29" s="187"/>
      <c r="BJC29" s="187"/>
      <c r="BJD29" s="187"/>
      <c r="BJE29" s="187"/>
      <c r="BJF29" s="187"/>
      <c r="BJG29" s="187"/>
      <c r="BJH29" s="187"/>
      <c r="BJI29" s="187"/>
      <c r="BJJ29" s="187"/>
      <c r="BJK29" s="187"/>
      <c r="BJL29" s="187"/>
      <c r="BJM29" s="187"/>
      <c r="BJN29" s="187"/>
      <c r="BJO29" s="187"/>
      <c r="BJP29" s="187"/>
      <c r="BJQ29" s="187"/>
      <c r="BJR29" s="187"/>
      <c r="BJS29" s="187"/>
      <c r="BJT29" s="187"/>
      <c r="BJU29" s="187"/>
      <c r="BJV29" s="187"/>
      <c r="BJW29" s="187"/>
      <c r="BJX29" s="187"/>
      <c r="BJY29" s="187"/>
      <c r="BJZ29" s="187"/>
      <c r="BKA29" s="187"/>
      <c r="BKB29" s="187"/>
      <c r="BKC29" s="187"/>
      <c r="BKD29" s="187"/>
      <c r="BKE29" s="187"/>
      <c r="BKF29" s="187"/>
      <c r="BKG29" s="187"/>
      <c r="BKH29" s="187"/>
      <c r="BKI29" s="187"/>
      <c r="BKJ29" s="187"/>
      <c r="BKK29" s="187"/>
      <c r="BKL29" s="187"/>
      <c r="BKM29" s="187"/>
      <c r="BKN29" s="187"/>
      <c r="BKO29" s="187"/>
      <c r="BKP29" s="187"/>
      <c r="BKQ29" s="187"/>
      <c r="BKR29" s="187"/>
      <c r="BKS29" s="187"/>
      <c r="BKT29" s="187"/>
      <c r="BKU29" s="187"/>
      <c r="BKV29" s="187"/>
      <c r="BKW29" s="187"/>
      <c r="BKX29" s="187"/>
      <c r="BKY29" s="187"/>
      <c r="BKZ29" s="187"/>
      <c r="BLA29" s="187"/>
      <c r="BLB29" s="187"/>
      <c r="BLC29" s="187"/>
      <c r="BLD29" s="187"/>
      <c r="BLE29" s="187"/>
      <c r="BLF29" s="187"/>
      <c r="BLG29" s="187"/>
      <c r="BLH29" s="187"/>
      <c r="BLI29" s="187"/>
      <c r="BLJ29" s="187"/>
      <c r="BLK29" s="187"/>
      <c r="BLL29" s="187"/>
      <c r="BLM29" s="187"/>
      <c r="BLN29" s="187"/>
      <c r="BLO29" s="187"/>
      <c r="BLP29" s="187"/>
      <c r="BLQ29" s="187"/>
      <c r="BLR29" s="187"/>
      <c r="BLS29" s="187"/>
      <c r="BLT29" s="187"/>
      <c r="BLU29" s="187"/>
      <c r="BLV29" s="187"/>
      <c r="BLW29" s="187"/>
      <c r="BLX29" s="187"/>
      <c r="BLY29" s="187"/>
      <c r="BLZ29" s="187"/>
      <c r="BMA29" s="187"/>
      <c r="BMB29" s="187"/>
      <c r="BMC29" s="187"/>
      <c r="BMD29" s="187"/>
      <c r="BME29" s="187"/>
      <c r="BMF29" s="187"/>
      <c r="BMG29" s="187"/>
      <c r="BMH29" s="187"/>
      <c r="BMI29" s="187"/>
      <c r="BMJ29" s="187"/>
      <c r="BMK29" s="187"/>
      <c r="BML29" s="187"/>
      <c r="BMM29" s="187"/>
      <c r="BMN29" s="187"/>
      <c r="BMO29" s="187"/>
      <c r="BMP29" s="187"/>
      <c r="BMQ29" s="187"/>
      <c r="BMR29" s="187"/>
      <c r="BMS29" s="187"/>
      <c r="BMT29" s="187"/>
      <c r="BMU29" s="187"/>
      <c r="BMV29" s="187"/>
      <c r="BMW29" s="187"/>
      <c r="BMX29" s="187"/>
      <c r="BMY29" s="187"/>
      <c r="BMZ29" s="187"/>
      <c r="BNA29" s="187"/>
      <c r="BNB29" s="187"/>
      <c r="BNC29" s="187"/>
      <c r="BND29" s="187"/>
      <c r="BNE29" s="187"/>
      <c r="BNF29" s="187"/>
      <c r="BNG29" s="187"/>
      <c r="BNH29" s="187"/>
      <c r="BNI29" s="187"/>
      <c r="BNJ29" s="187"/>
      <c r="BNK29" s="187"/>
      <c r="BNL29" s="187"/>
      <c r="BNM29" s="187"/>
      <c r="BNN29" s="187"/>
      <c r="BNO29" s="187"/>
      <c r="BNP29" s="187"/>
      <c r="BNQ29" s="187"/>
      <c r="BNR29" s="187"/>
      <c r="BNS29" s="187"/>
      <c r="BNT29" s="187"/>
      <c r="BNU29" s="187"/>
      <c r="BNV29" s="187"/>
      <c r="BNW29" s="187"/>
      <c r="BNX29" s="187"/>
      <c r="BNY29" s="187"/>
      <c r="BNZ29" s="187"/>
      <c r="BOA29" s="187"/>
      <c r="BOB29" s="187"/>
      <c r="BOC29" s="187"/>
      <c r="BOD29" s="187"/>
      <c r="BOE29" s="187"/>
      <c r="BOF29" s="187"/>
      <c r="BOG29" s="187"/>
      <c r="BOH29" s="187"/>
      <c r="BOI29" s="187"/>
      <c r="BOJ29" s="187"/>
      <c r="BOK29" s="187"/>
      <c r="BOL29" s="187"/>
      <c r="BOM29" s="187"/>
      <c r="BON29" s="187"/>
      <c r="BOO29" s="187"/>
      <c r="BOP29" s="187"/>
      <c r="BOQ29" s="187"/>
      <c r="BOR29" s="187"/>
      <c r="BOS29" s="187"/>
      <c r="BOT29" s="187"/>
      <c r="BOU29" s="187"/>
      <c r="BOV29" s="187"/>
      <c r="BOW29" s="187"/>
      <c r="BOX29" s="187"/>
      <c r="BOY29" s="187"/>
      <c r="BOZ29" s="187"/>
      <c r="BPA29" s="187"/>
      <c r="BPB29" s="187"/>
      <c r="BPC29" s="187"/>
      <c r="BPD29" s="187"/>
      <c r="BPE29" s="187"/>
      <c r="BPF29" s="187"/>
      <c r="BPG29" s="187"/>
      <c r="BPH29" s="187"/>
      <c r="BPI29" s="187"/>
      <c r="BPJ29" s="187"/>
      <c r="BPK29" s="187"/>
      <c r="BPL29" s="187"/>
      <c r="BPM29" s="187"/>
      <c r="BPN29" s="187"/>
      <c r="BPO29" s="187"/>
      <c r="BPP29" s="187"/>
      <c r="BPQ29" s="187"/>
      <c r="BPR29" s="187"/>
      <c r="BPS29" s="187"/>
      <c r="BPT29" s="187"/>
      <c r="BPU29" s="187"/>
      <c r="BPV29" s="187"/>
      <c r="BPW29" s="187"/>
      <c r="BPX29" s="187"/>
      <c r="BPY29" s="187"/>
      <c r="BPZ29" s="187"/>
      <c r="BQA29" s="187"/>
      <c r="BQB29" s="187"/>
      <c r="BQC29" s="187"/>
      <c r="BQD29" s="187"/>
      <c r="BQE29" s="187"/>
      <c r="BQF29" s="187"/>
      <c r="BQG29" s="187"/>
      <c r="BQH29" s="187"/>
      <c r="BQI29" s="187"/>
      <c r="BQJ29" s="187"/>
      <c r="BQK29" s="187"/>
      <c r="BQL29" s="187"/>
      <c r="BQM29" s="187"/>
      <c r="BQN29" s="187"/>
      <c r="BQO29" s="187"/>
      <c r="BQP29" s="187"/>
      <c r="BQQ29" s="187"/>
      <c r="BQR29" s="187"/>
      <c r="BQS29" s="187"/>
      <c r="BQT29" s="187"/>
      <c r="BQU29" s="187"/>
      <c r="BQV29" s="187"/>
      <c r="BQW29" s="187"/>
      <c r="BQX29" s="187"/>
      <c r="BQY29" s="187"/>
      <c r="BQZ29" s="187"/>
      <c r="BRA29" s="187"/>
      <c r="BRB29" s="187"/>
      <c r="BRC29" s="187"/>
      <c r="BRD29" s="187"/>
      <c r="BRE29" s="187"/>
      <c r="BRF29" s="187"/>
      <c r="BRG29" s="187"/>
      <c r="BRH29" s="187"/>
      <c r="BRI29" s="187"/>
      <c r="BRJ29" s="187"/>
      <c r="BRK29" s="187"/>
      <c r="BRL29" s="187"/>
      <c r="BRM29" s="187"/>
      <c r="BRN29" s="187"/>
      <c r="BRO29" s="187"/>
      <c r="BRP29" s="187"/>
      <c r="BRQ29" s="187"/>
      <c r="BRR29" s="187"/>
      <c r="BRS29" s="187"/>
      <c r="BRT29" s="187"/>
      <c r="BRU29" s="187"/>
      <c r="BRV29" s="187"/>
      <c r="BRW29" s="187"/>
      <c r="BRX29" s="187"/>
      <c r="BRY29" s="187"/>
      <c r="BRZ29" s="187"/>
      <c r="BSA29" s="187"/>
      <c r="BSB29" s="187"/>
      <c r="BSC29" s="187"/>
      <c r="BSD29" s="187"/>
      <c r="BSE29" s="187"/>
      <c r="BSF29" s="187"/>
      <c r="BSG29" s="187"/>
      <c r="BSH29" s="187"/>
      <c r="BSI29" s="187"/>
      <c r="BSJ29" s="187"/>
      <c r="BSK29" s="187"/>
      <c r="BSL29" s="187"/>
      <c r="BSM29" s="187"/>
      <c r="BSN29" s="187"/>
      <c r="BSO29" s="187"/>
      <c r="BSP29" s="187"/>
      <c r="BSQ29" s="187"/>
      <c r="BSR29" s="187"/>
      <c r="BSS29" s="187"/>
      <c r="BST29" s="187"/>
      <c r="BSU29" s="187"/>
      <c r="BSV29" s="187"/>
      <c r="BSW29" s="187"/>
      <c r="BSX29" s="187"/>
      <c r="BSY29" s="187"/>
      <c r="BSZ29" s="187"/>
      <c r="BTA29" s="187"/>
      <c r="BTB29" s="187"/>
      <c r="BTC29" s="187"/>
      <c r="BTD29" s="187"/>
      <c r="BTE29" s="187"/>
      <c r="BTF29" s="187"/>
      <c r="BTG29" s="187"/>
      <c r="BTH29" s="187"/>
      <c r="BTI29" s="187"/>
      <c r="BTJ29" s="187"/>
      <c r="BTK29" s="187"/>
      <c r="BTL29" s="187"/>
      <c r="BTM29" s="187"/>
      <c r="BTN29" s="187"/>
      <c r="BTO29" s="187"/>
      <c r="BTP29" s="187"/>
      <c r="BTQ29" s="187"/>
      <c r="BTR29" s="187"/>
      <c r="BTS29" s="187"/>
      <c r="BTT29" s="187"/>
      <c r="BTU29" s="187"/>
      <c r="BTV29" s="187"/>
      <c r="BTW29" s="187"/>
      <c r="BTX29" s="187"/>
      <c r="BTY29" s="187"/>
      <c r="BTZ29" s="187"/>
      <c r="BUA29" s="187"/>
      <c r="BUB29" s="187"/>
      <c r="BUC29" s="187"/>
      <c r="BUD29" s="187"/>
      <c r="BUE29" s="187"/>
      <c r="BUF29" s="187"/>
      <c r="BUG29" s="187"/>
      <c r="BUH29" s="187"/>
      <c r="BUI29" s="187"/>
      <c r="BUJ29" s="187"/>
      <c r="BUK29" s="187"/>
      <c r="BUL29" s="187"/>
      <c r="BUM29" s="187"/>
      <c r="BUN29" s="187"/>
      <c r="BUO29" s="187"/>
      <c r="BUP29" s="187"/>
      <c r="BUQ29" s="187"/>
      <c r="BUR29" s="187"/>
      <c r="BUS29" s="187"/>
      <c r="BUT29" s="187"/>
      <c r="BUU29" s="187"/>
      <c r="BUV29" s="187"/>
      <c r="BUW29" s="187"/>
      <c r="BUX29" s="187"/>
      <c r="BUY29" s="187"/>
      <c r="BUZ29" s="187"/>
      <c r="BVA29" s="187"/>
      <c r="BVB29" s="187"/>
      <c r="BVC29" s="187"/>
      <c r="BVD29" s="187"/>
      <c r="BVE29" s="187"/>
      <c r="BVF29" s="187"/>
      <c r="BVG29" s="187"/>
      <c r="BVH29" s="187"/>
      <c r="BVI29" s="187"/>
      <c r="BVJ29" s="187"/>
      <c r="BVK29" s="187"/>
      <c r="BVL29" s="187"/>
      <c r="BVM29" s="187"/>
      <c r="BVN29" s="187"/>
      <c r="BVO29" s="187"/>
      <c r="BVP29" s="187"/>
      <c r="BVQ29" s="187"/>
      <c r="BVR29" s="187"/>
      <c r="BVS29" s="187"/>
      <c r="BVT29" s="187"/>
      <c r="BVU29" s="187"/>
      <c r="BVV29" s="187"/>
      <c r="BVW29" s="187"/>
      <c r="BVX29" s="187"/>
      <c r="BVY29" s="187"/>
      <c r="BVZ29" s="187"/>
      <c r="BWA29" s="187"/>
      <c r="BWB29" s="187"/>
      <c r="BWC29" s="187"/>
      <c r="BWD29" s="187"/>
      <c r="BWE29" s="187"/>
      <c r="BWF29" s="187"/>
      <c r="BWG29" s="187"/>
      <c r="BWH29" s="187"/>
      <c r="BWI29" s="187"/>
      <c r="BWJ29" s="187"/>
      <c r="BWK29" s="187"/>
      <c r="BWL29" s="187"/>
      <c r="BWM29" s="187"/>
      <c r="BWN29" s="187"/>
      <c r="BWO29" s="187"/>
      <c r="BWP29" s="187"/>
      <c r="BWQ29" s="187"/>
      <c r="BWR29" s="187"/>
      <c r="BWS29" s="187"/>
      <c r="BWT29" s="187"/>
      <c r="BWU29" s="187"/>
      <c r="BWV29" s="187"/>
      <c r="BWW29" s="187"/>
      <c r="BWX29" s="187"/>
      <c r="BWY29" s="187"/>
      <c r="BWZ29" s="187"/>
      <c r="BXA29" s="187"/>
      <c r="BXB29" s="187"/>
      <c r="BXC29" s="187"/>
      <c r="BXD29" s="187"/>
      <c r="BXE29" s="187"/>
      <c r="BXF29" s="187"/>
      <c r="BXG29" s="187"/>
      <c r="BXH29" s="187"/>
      <c r="BXI29" s="187"/>
      <c r="BXJ29" s="187"/>
      <c r="BXK29" s="187"/>
      <c r="BXL29" s="187"/>
      <c r="BXM29" s="187"/>
      <c r="BXN29" s="187"/>
      <c r="BXO29" s="187"/>
      <c r="BXP29" s="187"/>
      <c r="BXQ29" s="187"/>
      <c r="BXR29" s="187"/>
      <c r="BXS29" s="187"/>
      <c r="BXT29" s="187"/>
      <c r="BXU29" s="187"/>
      <c r="BXV29" s="187"/>
      <c r="BXW29" s="187"/>
      <c r="BXX29" s="187"/>
      <c r="BXY29" s="187"/>
      <c r="BXZ29" s="187"/>
      <c r="BYA29" s="187"/>
      <c r="BYB29" s="187"/>
      <c r="BYC29" s="187"/>
      <c r="BYD29" s="187"/>
      <c r="BYE29" s="187"/>
      <c r="BYF29" s="187"/>
      <c r="BYG29" s="187"/>
      <c r="BYH29" s="187"/>
      <c r="BYI29" s="187"/>
      <c r="BYJ29" s="187"/>
      <c r="BYK29" s="187"/>
      <c r="BYL29" s="187"/>
      <c r="BYM29" s="187"/>
      <c r="BYN29" s="187"/>
      <c r="BYO29" s="187"/>
      <c r="BYP29" s="187"/>
      <c r="BYQ29" s="187"/>
      <c r="BYR29" s="187"/>
      <c r="BYS29" s="187"/>
      <c r="BYT29" s="187"/>
      <c r="BYU29" s="187"/>
      <c r="BYV29" s="187"/>
      <c r="BYW29" s="187"/>
      <c r="BYX29" s="187"/>
      <c r="BYY29" s="187"/>
      <c r="BYZ29" s="187"/>
      <c r="BZA29" s="187"/>
      <c r="BZB29" s="187"/>
      <c r="BZC29" s="187"/>
      <c r="BZD29" s="187"/>
      <c r="BZE29" s="187"/>
      <c r="BZF29" s="187"/>
      <c r="BZG29" s="187"/>
      <c r="BZH29" s="187"/>
      <c r="BZI29" s="187"/>
      <c r="BZJ29" s="187"/>
      <c r="BZK29" s="187"/>
      <c r="BZL29" s="187"/>
      <c r="BZM29" s="187"/>
      <c r="BZN29" s="187"/>
      <c r="BZO29" s="187"/>
      <c r="BZP29" s="187"/>
      <c r="BZQ29" s="187"/>
      <c r="BZR29" s="187"/>
      <c r="BZS29" s="187"/>
      <c r="BZT29" s="187"/>
      <c r="BZU29" s="187"/>
      <c r="BZV29" s="187"/>
      <c r="BZW29" s="187"/>
      <c r="BZX29" s="187"/>
      <c r="BZY29" s="187"/>
      <c r="BZZ29" s="187"/>
      <c r="CAA29" s="187"/>
      <c r="CAB29" s="187"/>
      <c r="CAC29" s="187"/>
      <c r="CAD29" s="187"/>
      <c r="CAE29" s="187"/>
      <c r="CAF29" s="187"/>
      <c r="CAG29" s="187"/>
      <c r="CAH29" s="187"/>
      <c r="CAI29" s="187"/>
      <c r="CAJ29" s="187"/>
      <c r="CAK29" s="187"/>
      <c r="CAL29" s="187"/>
      <c r="CAM29" s="187"/>
      <c r="CAN29" s="187"/>
      <c r="CAO29" s="187"/>
      <c r="CAP29" s="187"/>
      <c r="CAQ29" s="187"/>
      <c r="CAR29" s="187"/>
      <c r="CAS29" s="187"/>
      <c r="CAT29" s="187"/>
      <c r="CAU29" s="187"/>
      <c r="CAV29" s="187"/>
      <c r="CAW29" s="187"/>
      <c r="CAX29" s="187"/>
      <c r="CAY29" s="187"/>
      <c r="CAZ29" s="187"/>
      <c r="CBA29" s="187"/>
      <c r="CBB29" s="187"/>
      <c r="CBC29" s="187"/>
      <c r="CBD29" s="187"/>
      <c r="CBE29" s="187"/>
      <c r="CBF29" s="187"/>
      <c r="CBG29" s="187"/>
      <c r="CBH29" s="187"/>
      <c r="CBI29" s="187"/>
      <c r="CBJ29" s="187"/>
      <c r="CBK29" s="187"/>
      <c r="CBL29" s="187"/>
      <c r="CBM29" s="187"/>
      <c r="CBN29" s="187"/>
      <c r="CBO29" s="187"/>
      <c r="CBP29" s="187"/>
      <c r="CBQ29" s="187"/>
      <c r="CBR29" s="187"/>
      <c r="CBS29" s="187"/>
      <c r="CBT29" s="187"/>
      <c r="CBU29" s="187"/>
      <c r="CBV29" s="187"/>
      <c r="CBW29" s="187"/>
      <c r="CBX29" s="187"/>
      <c r="CBY29" s="187"/>
      <c r="CBZ29" s="187"/>
      <c r="CCA29" s="187"/>
      <c r="CCB29" s="187"/>
      <c r="CCC29" s="187"/>
      <c r="CCD29" s="187"/>
      <c r="CCE29" s="187"/>
      <c r="CCF29" s="187"/>
      <c r="CCG29" s="187"/>
      <c r="CCH29" s="187"/>
      <c r="CCI29" s="187"/>
      <c r="CCJ29" s="187"/>
      <c r="CCK29" s="187"/>
      <c r="CCL29" s="187"/>
      <c r="CCM29" s="187"/>
      <c r="CCN29" s="187"/>
      <c r="CCO29" s="187"/>
      <c r="CCP29" s="187"/>
      <c r="CCQ29" s="187"/>
      <c r="CCR29" s="187"/>
      <c r="CCS29" s="187"/>
      <c r="CCT29" s="187"/>
      <c r="CCU29" s="187"/>
      <c r="CCV29" s="187"/>
      <c r="CCW29" s="187"/>
      <c r="CCX29" s="187"/>
      <c r="CCY29" s="187"/>
      <c r="CCZ29" s="187"/>
      <c r="CDA29" s="187"/>
      <c r="CDB29" s="187"/>
      <c r="CDC29" s="187"/>
      <c r="CDD29" s="187"/>
      <c r="CDE29" s="187"/>
      <c r="CDF29" s="187"/>
      <c r="CDG29" s="187"/>
      <c r="CDH29" s="187"/>
      <c r="CDI29" s="187"/>
      <c r="CDJ29" s="187"/>
      <c r="CDK29" s="187"/>
      <c r="CDL29" s="187"/>
      <c r="CDM29" s="187"/>
      <c r="CDN29" s="187"/>
      <c r="CDO29" s="187"/>
      <c r="CDP29" s="187"/>
      <c r="CDQ29" s="187"/>
      <c r="CDR29" s="187"/>
      <c r="CDS29" s="187"/>
      <c r="CDT29" s="187"/>
      <c r="CDU29" s="187"/>
      <c r="CDV29" s="187"/>
      <c r="CDW29" s="187"/>
      <c r="CDX29" s="187"/>
      <c r="CDY29" s="187"/>
      <c r="CDZ29" s="187"/>
      <c r="CEA29" s="187"/>
      <c r="CEB29" s="187"/>
      <c r="CEC29" s="187"/>
      <c r="CED29" s="187"/>
      <c r="CEE29" s="187"/>
      <c r="CEF29" s="187"/>
      <c r="CEG29" s="187"/>
      <c r="CEH29" s="187"/>
      <c r="CEI29" s="187"/>
      <c r="CEJ29" s="187"/>
      <c r="CEK29" s="187"/>
      <c r="CEL29" s="187"/>
      <c r="CEM29" s="187"/>
      <c r="CEN29" s="187"/>
      <c r="CEO29" s="187"/>
      <c r="CEP29" s="187"/>
      <c r="CEQ29" s="187"/>
      <c r="CER29" s="187"/>
      <c r="CES29" s="187"/>
      <c r="CET29" s="187"/>
      <c r="CEU29" s="187"/>
      <c r="CEV29" s="187"/>
      <c r="CEW29" s="187"/>
      <c r="CEX29" s="187"/>
      <c r="CEY29" s="187"/>
      <c r="CEZ29" s="187"/>
      <c r="CFA29" s="187"/>
      <c r="CFB29" s="187"/>
      <c r="CFC29" s="187"/>
      <c r="CFD29" s="187"/>
      <c r="CFE29" s="187"/>
      <c r="CFF29" s="187"/>
      <c r="CFG29" s="187"/>
      <c r="CFH29" s="187"/>
      <c r="CFI29" s="187"/>
      <c r="CFJ29" s="187"/>
      <c r="CFK29" s="187"/>
      <c r="CFL29" s="187"/>
      <c r="CFM29" s="187"/>
      <c r="CFN29" s="187"/>
      <c r="CFO29" s="187"/>
      <c r="CFP29" s="187"/>
      <c r="CFQ29" s="187"/>
      <c r="CFR29" s="187"/>
      <c r="CFS29" s="187"/>
      <c r="CFT29" s="187"/>
      <c r="CFU29" s="187"/>
      <c r="CFV29" s="187"/>
      <c r="CFW29" s="187"/>
      <c r="CFX29" s="187"/>
      <c r="CFY29" s="187"/>
      <c r="CFZ29" s="187"/>
      <c r="CGA29" s="187"/>
      <c r="CGB29" s="187"/>
      <c r="CGC29" s="187"/>
      <c r="CGD29" s="187"/>
      <c r="CGE29" s="187"/>
      <c r="CGF29" s="187"/>
      <c r="CGG29" s="187"/>
      <c r="CGH29" s="187"/>
      <c r="CGI29" s="187"/>
      <c r="CGJ29" s="187"/>
      <c r="CGK29" s="187"/>
      <c r="CGL29" s="187"/>
      <c r="CGM29" s="187"/>
      <c r="CGN29" s="187"/>
      <c r="CGO29" s="187"/>
      <c r="CGP29" s="187"/>
      <c r="CGQ29" s="187"/>
      <c r="CGR29" s="187"/>
      <c r="CGS29" s="187"/>
      <c r="CGT29" s="187"/>
      <c r="CGU29" s="187"/>
      <c r="CGV29" s="187"/>
      <c r="CGW29" s="187"/>
      <c r="CGX29" s="187"/>
      <c r="CGY29" s="187"/>
      <c r="CGZ29" s="187"/>
      <c r="CHA29" s="187"/>
      <c r="CHB29" s="187"/>
      <c r="CHC29" s="187"/>
      <c r="CHD29" s="187"/>
      <c r="CHE29" s="187"/>
      <c r="CHF29" s="187"/>
      <c r="CHG29" s="187"/>
      <c r="CHH29" s="187"/>
      <c r="CHI29" s="187"/>
      <c r="CHJ29" s="187"/>
      <c r="CHK29" s="187"/>
      <c r="CHL29" s="187"/>
      <c r="CHM29" s="187"/>
      <c r="CHN29" s="187"/>
      <c r="CHO29" s="187"/>
      <c r="CHP29" s="187"/>
      <c r="CHQ29" s="187"/>
      <c r="CHR29" s="187"/>
      <c r="CHS29" s="187"/>
      <c r="CHT29" s="187"/>
      <c r="CHU29" s="187"/>
      <c r="CHV29" s="187"/>
      <c r="CHW29" s="187"/>
      <c r="CHX29" s="187"/>
      <c r="CHY29" s="187"/>
      <c r="CHZ29" s="187"/>
      <c r="CIA29" s="187"/>
      <c r="CIB29" s="187"/>
      <c r="CIC29" s="187"/>
      <c r="CID29" s="187"/>
      <c r="CIE29" s="187"/>
      <c r="CIF29" s="187"/>
      <c r="CIG29" s="187"/>
      <c r="CIH29" s="187"/>
      <c r="CII29" s="187"/>
      <c r="CIJ29" s="187"/>
      <c r="CIK29" s="187"/>
      <c r="CIL29" s="187"/>
      <c r="CIM29" s="187"/>
      <c r="CIN29" s="187"/>
      <c r="CIO29" s="187"/>
      <c r="CIP29" s="187"/>
      <c r="CIQ29" s="187"/>
      <c r="CIR29" s="187"/>
      <c r="CIS29" s="187"/>
      <c r="CIT29" s="187"/>
      <c r="CIU29" s="187"/>
      <c r="CIV29" s="187"/>
      <c r="CIW29" s="187"/>
      <c r="CIX29" s="187"/>
      <c r="CIY29" s="187"/>
      <c r="CIZ29" s="187"/>
      <c r="CJA29" s="187"/>
      <c r="CJB29" s="187"/>
      <c r="CJC29" s="187"/>
      <c r="CJD29" s="187"/>
      <c r="CJE29" s="187"/>
      <c r="CJF29" s="187"/>
      <c r="CJG29" s="187"/>
      <c r="CJH29" s="187"/>
      <c r="CJI29" s="187"/>
      <c r="CJJ29" s="187"/>
      <c r="CJK29" s="187"/>
      <c r="CJL29" s="187"/>
      <c r="CJM29" s="187"/>
      <c r="CJN29" s="187"/>
      <c r="CJO29" s="187"/>
      <c r="CJP29" s="187"/>
      <c r="CJQ29" s="187"/>
      <c r="CJR29" s="187"/>
      <c r="CJS29" s="187"/>
      <c r="CJT29" s="187"/>
      <c r="CJU29" s="187"/>
      <c r="CJV29" s="187"/>
      <c r="CJW29" s="187"/>
      <c r="CJX29" s="187"/>
      <c r="CJY29" s="187"/>
      <c r="CJZ29" s="187"/>
      <c r="CKA29" s="187"/>
      <c r="CKB29" s="187"/>
      <c r="CKC29" s="187"/>
      <c r="CKD29" s="187"/>
      <c r="CKE29" s="187"/>
      <c r="CKF29" s="187"/>
      <c r="CKG29" s="187"/>
      <c r="CKH29" s="187"/>
      <c r="CKI29" s="187"/>
      <c r="CKJ29" s="187"/>
      <c r="CKK29" s="187"/>
      <c r="CKL29" s="187"/>
      <c r="CKM29" s="187"/>
      <c r="CKN29" s="187"/>
      <c r="CKO29" s="187"/>
      <c r="CKP29" s="187"/>
      <c r="CKQ29" s="187"/>
      <c r="CKR29" s="187"/>
      <c r="CKS29" s="187"/>
      <c r="CKT29" s="187"/>
      <c r="CKU29" s="187"/>
      <c r="CKV29" s="187"/>
      <c r="CKW29" s="187"/>
      <c r="CKX29" s="187"/>
      <c r="CKY29" s="187"/>
      <c r="CKZ29" s="187"/>
      <c r="CLA29" s="187"/>
      <c r="CLB29" s="187"/>
      <c r="CLC29" s="187"/>
      <c r="CLD29" s="187"/>
      <c r="CLE29" s="187"/>
      <c r="CLF29" s="187"/>
      <c r="CLG29" s="187"/>
      <c r="CLH29" s="187"/>
      <c r="CLI29" s="187"/>
      <c r="CLJ29" s="187"/>
      <c r="CLK29" s="187"/>
      <c r="CLL29" s="187"/>
      <c r="CLM29" s="187"/>
      <c r="CLN29" s="187"/>
      <c r="CLO29" s="187"/>
      <c r="CLP29" s="187"/>
      <c r="CLQ29" s="187"/>
      <c r="CLR29" s="187"/>
      <c r="CLS29" s="187"/>
      <c r="CLT29" s="187"/>
      <c r="CLU29" s="187"/>
      <c r="CLV29" s="187"/>
      <c r="CLW29" s="187"/>
      <c r="CLX29" s="187"/>
      <c r="CLY29" s="187"/>
      <c r="CLZ29" s="187"/>
      <c r="CMA29" s="187"/>
      <c r="CMB29" s="187"/>
      <c r="CMC29" s="187"/>
      <c r="CMD29" s="187"/>
      <c r="CME29" s="187"/>
      <c r="CMF29" s="187"/>
      <c r="CMG29" s="187"/>
      <c r="CMH29" s="187"/>
      <c r="CMI29" s="187"/>
      <c r="CMJ29" s="187"/>
      <c r="CMK29" s="187"/>
      <c r="CML29" s="187"/>
      <c r="CMM29" s="187"/>
      <c r="CMN29" s="187"/>
      <c r="CMO29" s="187"/>
      <c r="CMP29" s="187"/>
      <c r="CMQ29" s="187"/>
      <c r="CMR29" s="187"/>
      <c r="CMS29" s="187"/>
      <c r="CMT29" s="187"/>
      <c r="CMU29" s="187"/>
      <c r="CMV29" s="187"/>
      <c r="CMW29" s="187"/>
      <c r="CMX29" s="187"/>
      <c r="CMY29" s="187"/>
      <c r="CMZ29" s="187"/>
      <c r="CNA29" s="187"/>
      <c r="CNB29" s="187"/>
      <c r="CNC29" s="187"/>
      <c r="CND29" s="187"/>
      <c r="CNE29" s="187"/>
      <c r="CNF29" s="187"/>
      <c r="CNG29" s="187"/>
      <c r="CNH29" s="187"/>
      <c r="CNI29" s="187"/>
      <c r="CNJ29" s="187"/>
      <c r="CNK29" s="187"/>
      <c r="CNL29" s="187"/>
      <c r="CNM29" s="187"/>
      <c r="CNN29" s="187"/>
      <c r="CNO29" s="187"/>
      <c r="CNP29" s="187"/>
      <c r="CNQ29" s="187"/>
      <c r="CNR29" s="187"/>
      <c r="CNS29" s="187"/>
      <c r="CNT29" s="187"/>
      <c r="CNU29" s="187"/>
      <c r="CNV29" s="187"/>
      <c r="CNW29" s="187"/>
      <c r="CNX29" s="187"/>
      <c r="CNY29" s="187"/>
      <c r="CNZ29" s="187"/>
      <c r="COA29" s="187"/>
      <c r="COB29" s="187"/>
      <c r="COC29" s="187"/>
      <c r="COD29" s="187"/>
      <c r="COE29" s="187"/>
      <c r="COF29" s="187"/>
      <c r="COG29" s="187"/>
      <c r="COH29" s="187"/>
      <c r="COI29" s="187"/>
      <c r="COJ29" s="187"/>
      <c r="COK29" s="187"/>
      <c r="COL29" s="187"/>
      <c r="COM29" s="187"/>
      <c r="CON29" s="187"/>
      <c r="COO29" s="187"/>
      <c r="COP29" s="187"/>
      <c r="COQ29" s="187"/>
      <c r="COR29" s="187"/>
      <c r="COS29" s="187"/>
      <c r="COT29" s="187"/>
      <c r="COU29" s="187"/>
      <c r="COV29" s="187"/>
      <c r="COW29" s="187"/>
      <c r="COX29" s="187"/>
      <c r="COY29" s="187"/>
      <c r="COZ29" s="187"/>
      <c r="CPA29" s="187"/>
      <c r="CPB29" s="187"/>
      <c r="CPC29" s="187"/>
      <c r="CPD29" s="187"/>
      <c r="CPE29" s="187"/>
      <c r="CPF29" s="187"/>
      <c r="CPG29" s="187"/>
      <c r="CPH29" s="187"/>
      <c r="CPI29" s="187"/>
      <c r="CPJ29" s="187"/>
      <c r="CPK29" s="187"/>
      <c r="CPL29" s="187"/>
      <c r="CPM29" s="187"/>
      <c r="CPN29" s="187"/>
      <c r="CPO29" s="187"/>
      <c r="CPP29" s="187"/>
      <c r="CPQ29" s="187"/>
      <c r="CPR29" s="187"/>
      <c r="CPS29" s="187"/>
      <c r="CPT29" s="187"/>
      <c r="CPU29" s="187"/>
      <c r="CPV29" s="187"/>
      <c r="CPW29" s="187"/>
      <c r="CPX29" s="187"/>
      <c r="CPY29" s="187"/>
      <c r="CPZ29" s="187"/>
      <c r="CQA29" s="187"/>
      <c r="CQB29" s="187"/>
      <c r="CQC29" s="187"/>
      <c r="CQD29" s="187"/>
      <c r="CQE29" s="187"/>
      <c r="CQF29" s="187"/>
      <c r="CQG29" s="187"/>
      <c r="CQH29" s="187"/>
      <c r="CQI29" s="187"/>
      <c r="CQJ29" s="187"/>
      <c r="CQK29" s="187"/>
      <c r="CQL29" s="187"/>
      <c r="CQM29" s="187"/>
      <c r="CQN29" s="187"/>
      <c r="CQO29" s="187"/>
      <c r="CQP29" s="187"/>
      <c r="CQQ29" s="187"/>
      <c r="CQR29" s="187"/>
      <c r="CQS29" s="187"/>
      <c r="CQT29" s="187"/>
      <c r="CQU29" s="187"/>
      <c r="CQV29" s="187"/>
      <c r="CQW29" s="187"/>
      <c r="CQX29" s="187"/>
      <c r="CQY29" s="187"/>
      <c r="CQZ29" s="187"/>
      <c r="CRA29" s="187"/>
      <c r="CRB29" s="187"/>
      <c r="CRC29" s="187"/>
      <c r="CRD29" s="187"/>
      <c r="CRE29" s="187"/>
      <c r="CRF29" s="187"/>
      <c r="CRG29" s="187"/>
      <c r="CRH29" s="187"/>
      <c r="CRI29" s="187"/>
      <c r="CRJ29" s="187"/>
      <c r="CRK29" s="187"/>
      <c r="CRL29" s="187"/>
      <c r="CRM29" s="187"/>
      <c r="CRN29" s="187"/>
      <c r="CRO29" s="187"/>
      <c r="CRP29" s="187"/>
      <c r="CRQ29" s="187"/>
      <c r="CRR29" s="187"/>
      <c r="CRS29" s="187"/>
      <c r="CRT29" s="187"/>
      <c r="CRU29" s="187"/>
      <c r="CRV29" s="187"/>
      <c r="CRW29" s="187"/>
      <c r="CRX29" s="187"/>
      <c r="CRY29" s="187"/>
      <c r="CRZ29" s="187"/>
      <c r="CSA29" s="187"/>
      <c r="CSB29" s="187"/>
      <c r="CSC29" s="187"/>
      <c r="CSD29" s="187"/>
      <c r="CSE29" s="187"/>
      <c r="CSF29" s="187"/>
      <c r="CSG29" s="187"/>
      <c r="CSH29" s="187"/>
      <c r="CSI29" s="187"/>
      <c r="CSJ29" s="187"/>
      <c r="CSK29" s="187"/>
      <c r="CSL29" s="187"/>
      <c r="CSM29" s="187"/>
      <c r="CSN29" s="187"/>
      <c r="CSO29" s="187"/>
      <c r="CSP29" s="187"/>
      <c r="CSQ29" s="187"/>
      <c r="CSR29" s="187"/>
      <c r="CSS29" s="187"/>
      <c r="CST29" s="187"/>
      <c r="CSU29" s="187"/>
      <c r="CSV29" s="187"/>
      <c r="CSW29" s="187"/>
      <c r="CSX29" s="187"/>
      <c r="CSY29" s="187"/>
      <c r="CSZ29" s="187"/>
      <c r="CTA29" s="187"/>
      <c r="CTB29" s="187"/>
      <c r="CTC29" s="187"/>
      <c r="CTD29" s="187"/>
      <c r="CTE29" s="187"/>
      <c r="CTF29" s="187"/>
      <c r="CTG29" s="187"/>
      <c r="CTH29" s="187"/>
      <c r="CTI29" s="187"/>
      <c r="CTJ29" s="187"/>
      <c r="CTK29" s="187"/>
      <c r="CTL29" s="187"/>
      <c r="CTM29" s="187"/>
      <c r="CTN29" s="187"/>
      <c r="CTO29" s="187"/>
      <c r="CTP29" s="187"/>
      <c r="CTQ29" s="187"/>
      <c r="CTR29" s="187"/>
      <c r="CTS29" s="187"/>
      <c r="CTT29" s="187"/>
      <c r="CTU29" s="187"/>
      <c r="CTV29" s="187"/>
      <c r="CTW29" s="187"/>
      <c r="CTX29" s="187"/>
      <c r="CTY29" s="187"/>
      <c r="CTZ29" s="187"/>
      <c r="CUA29" s="187"/>
      <c r="CUB29" s="187"/>
      <c r="CUC29" s="187"/>
      <c r="CUD29" s="187"/>
      <c r="CUE29" s="187"/>
      <c r="CUF29" s="187"/>
      <c r="CUG29" s="187"/>
      <c r="CUH29" s="187"/>
      <c r="CUI29" s="187"/>
      <c r="CUJ29" s="187"/>
      <c r="CUK29" s="187"/>
      <c r="CUL29" s="187"/>
      <c r="CUM29" s="187"/>
      <c r="CUN29" s="187"/>
      <c r="CUO29" s="187"/>
      <c r="CUP29" s="187"/>
      <c r="CUQ29" s="187"/>
      <c r="CUR29" s="187"/>
      <c r="CUS29" s="187"/>
      <c r="CUT29" s="187"/>
      <c r="CUU29" s="187"/>
      <c r="CUV29" s="187"/>
      <c r="CUW29" s="187"/>
      <c r="CUX29" s="187"/>
      <c r="CUY29" s="187"/>
      <c r="CUZ29" s="187"/>
      <c r="CVA29" s="187"/>
      <c r="CVB29" s="187"/>
      <c r="CVC29" s="187"/>
      <c r="CVD29" s="187"/>
      <c r="CVE29" s="187"/>
      <c r="CVF29" s="187"/>
      <c r="CVG29" s="187"/>
      <c r="CVH29" s="187"/>
      <c r="CVI29" s="187"/>
      <c r="CVJ29" s="187"/>
      <c r="CVK29" s="187"/>
      <c r="CVL29" s="187"/>
      <c r="CVM29" s="187"/>
      <c r="CVN29" s="187"/>
      <c r="CVO29" s="187"/>
      <c r="CVP29" s="187"/>
      <c r="CVQ29" s="187"/>
      <c r="CVR29" s="187"/>
      <c r="CVS29" s="187"/>
      <c r="CVT29" s="187"/>
      <c r="CVU29" s="187"/>
      <c r="CVV29" s="187"/>
      <c r="CVW29" s="187"/>
      <c r="CVX29" s="187"/>
      <c r="CVY29" s="187"/>
      <c r="CVZ29" s="187"/>
      <c r="CWA29" s="187"/>
      <c r="CWB29" s="187"/>
      <c r="CWC29" s="187"/>
      <c r="CWD29" s="187"/>
      <c r="CWE29" s="187"/>
      <c r="CWF29" s="187"/>
      <c r="CWG29" s="187"/>
      <c r="CWH29" s="187"/>
      <c r="CWI29" s="187"/>
      <c r="CWJ29" s="187"/>
      <c r="CWK29" s="187"/>
      <c r="CWL29" s="187"/>
      <c r="CWM29" s="187"/>
      <c r="CWN29" s="187"/>
      <c r="CWO29" s="187"/>
      <c r="CWP29" s="187"/>
      <c r="CWQ29" s="187"/>
      <c r="CWR29" s="187"/>
      <c r="CWS29" s="187"/>
      <c r="CWT29" s="187"/>
      <c r="CWU29" s="187"/>
      <c r="CWV29" s="187"/>
      <c r="CWW29" s="187"/>
      <c r="CWX29" s="187"/>
      <c r="CWY29" s="187"/>
      <c r="CWZ29" s="187"/>
      <c r="CXA29" s="187"/>
      <c r="CXB29" s="187"/>
      <c r="CXC29" s="187"/>
      <c r="CXD29" s="187"/>
      <c r="CXE29" s="187"/>
      <c r="CXF29" s="187"/>
      <c r="CXG29" s="187"/>
      <c r="CXH29" s="187"/>
      <c r="CXI29" s="187"/>
      <c r="CXJ29" s="187"/>
      <c r="CXK29" s="187"/>
      <c r="CXL29" s="187"/>
      <c r="CXM29" s="187"/>
      <c r="CXN29" s="187"/>
      <c r="CXO29" s="187"/>
      <c r="CXP29" s="187"/>
      <c r="CXQ29" s="187"/>
      <c r="CXR29" s="187"/>
      <c r="CXS29" s="187"/>
      <c r="CXT29" s="187"/>
      <c r="CXU29" s="187"/>
      <c r="CXV29" s="187"/>
      <c r="CXW29" s="187"/>
      <c r="CXX29" s="187"/>
      <c r="CXY29" s="187"/>
      <c r="CXZ29" s="187"/>
      <c r="CYA29" s="187"/>
      <c r="CYB29" s="187"/>
      <c r="CYC29" s="187"/>
      <c r="CYD29" s="187"/>
      <c r="CYE29" s="187"/>
      <c r="CYF29" s="187"/>
      <c r="CYG29" s="187"/>
      <c r="CYH29" s="187"/>
      <c r="CYI29" s="187"/>
      <c r="CYJ29" s="187"/>
      <c r="CYK29" s="187"/>
      <c r="CYL29" s="187"/>
      <c r="CYM29" s="187"/>
      <c r="CYN29" s="187"/>
      <c r="CYO29" s="187"/>
      <c r="CYP29" s="187"/>
      <c r="CYQ29" s="187"/>
      <c r="CYR29" s="187"/>
      <c r="CYS29" s="187"/>
      <c r="CYT29" s="187"/>
      <c r="CYU29" s="187"/>
      <c r="CYV29" s="187"/>
      <c r="CYW29" s="187"/>
      <c r="CYX29" s="187"/>
      <c r="CYY29" s="187"/>
      <c r="CYZ29" s="187"/>
      <c r="CZA29" s="187"/>
      <c r="CZB29" s="187"/>
      <c r="CZC29" s="187"/>
      <c r="CZD29" s="187"/>
      <c r="CZE29" s="187"/>
      <c r="CZF29" s="187"/>
      <c r="CZG29" s="187"/>
      <c r="CZH29" s="187"/>
      <c r="CZI29" s="187"/>
      <c r="CZJ29" s="187"/>
      <c r="CZK29" s="187"/>
      <c r="CZL29" s="187"/>
      <c r="CZM29" s="187"/>
      <c r="CZN29" s="187"/>
      <c r="CZO29" s="187"/>
      <c r="CZP29" s="187"/>
      <c r="CZQ29" s="187"/>
      <c r="CZR29" s="187"/>
      <c r="CZS29" s="187"/>
      <c r="CZT29" s="187"/>
      <c r="CZU29" s="187"/>
      <c r="CZV29" s="187"/>
      <c r="CZW29" s="187"/>
      <c r="CZX29" s="187"/>
      <c r="CZY29" s="187"/>
      <c r="CZZ29" s="187"/>
      <c r="DAA29" s="187"/>
      <c r="DAB29" s="187"/>
      <c r="DAC29" s="187"/>
      <c r="DAD29" s="187"/>
      <c r="DAE29" s="187"/>
      <c r="DAF29" s="187"/>
      <c r="DAG29" s="187"/>
      <c r="DAH29" s="187"/>
      <c r="DAI29" s="187"/>
      <c r="DAJ29" s="187"/>
      <c r="DAK29" s="187"/>
      <c r="DAL29" s="187"/>
      <c r="DAM29" s="187"/>
      <c r="DAN29" s="187"/>
      <c r="DAO29" s="187"/>
      <c r="DAP29" s="187"/>
      <c r="DAQ29" s="187"/>
      <c r="DAR29" s="187"/>
      <c r="DAS29" s="187"/>
      <c r="DAT29" s="187"/>
      <c r="DAU29" s="187"/>
      <c r="DAV29" s="187"/>
      <c r="DAW29" s="187"/>
      <c r="DAX29" s="187"/>
      <c r="DAY29" s="187"/>
      <c r="DAZ29" s="187"/>
      <c r="DBA29" s="187"/>
      <c r="DBB29" s="187"/>
      <c r="DBC29" s="187"/>
      <c r="DBD29" s="187"/>
      <c r="DBE29" s="187"/>
      <c r="DBF29" s="187"/>
      <c r="DBG29" s="187"/>
      <c r="DBH29" s="187"/>
      <c r="DBI29" s="187"/>
      <c r="DBJ29" s="187"/>
      <c r="DBK29" s="187"/>
      <c r="DBL29" s="187"/>
      <c r="DBM29" s="187"/>
      <c r="DBN29" s="187"/>
      <c r="DBO29" s="187"/>
      <c r="DBP29" s="187"/>
      <c r="DBQ29" s="187"/>
      <c r="DBR29" s="187"/>
      <c r="DBS29" s="187"/>
      <c r="DBT29" s="187"/>
      <c r="DBU29" s="187"/>
      <c r="DBV29" s="187"/>
      <c r="DBW29" s="187"/>
      <c r="DBX29" s="187"/>
      <c r="DBY29" s="187"/>
      <c r="DBZ29" s="187"/>
      <c r="DCA29" s="187"/>
      <c r="DCB29" s="187"/>
      <c r="DCC29" s="187"/>
      <c r="DCD29" s="187"/>
      <c r="DCE29" s="187"/>
      <c r="DCF29" s="187"/>
      <c r="DCG29" s="187"/>
      <c r="DCH29" s="187"/>
      <c r="DCI29" s="187"/>
      <c r="DCJ29" s="187"/>
      <c r="DCK29" s="187"/>
      <c r="DCL29" s="187"/>
      <c r="DCM29" s="187"/>
      <c r="DCN29" s="187"/>
      <c r="DCO29" s="187"/>
      <c r="DCP29" s="187"/>
      <c r="DCQ29" s="187"/>
      <c r="DCR29" s="187"/>
      <c r="DCS29" s="187"/>
      <c r="DCT29" s="187"/>
      <c r="DCU29" s="187"/>
      <c r="DCV29" s="187"/>
      <c r="DCW29" s="187"/>
      <c r="DCX29" s="187"/>
      <c r="DCY29" s="187"/>
      <c r="DCZ29" s="187"/>
      <c r="DDA29" s="187"/>
      <c r="DDB29" s="187"/>
      <c r="DDC29" s="187"/>
      <c r="DDD29" s="187"/>
      <c r="DDE29" s="187"/>
      <c r="DDF29" s="187"/>
      <c r="DDG29" s="187"/>
      <c r="DDH29" s="187"/>
      <c r="DDI29" s="187"/>
      <c r="DDJ29" s="187"/>
      <c r="DDK29" s="187"/>
      <c r="DDL29" s="187"/>
      <c r="DDM29" s="187"/>
      <c r="DDN29" s="187"/>
      <c r="DDO29" s="187"/>
      <c r="DDP29" s="187"/>
      <c r="DDQ29" s="187"/>
      <c r="DDR29" s="187"/>
      <c r="DDS29" s="187"/>
      <c r="DDT29" s="187"/>
      <c r="DDU29" s="187"/>
      <c r="DDV29" s="187"/>
      <c r="DDW29" s="187"/>
      <c r="DDX29" s="187"/>
      <c r="DDY29" s="187"/>
      <c r="DDZ29" s="187"/>
      <c r="DEA29" s="187"/>
      <c r="DEB29" s="187"/>
      <c r="DEC29" s="187"/>
      <c r="DED29" s="187"/>
      <c r="DEE29" s="187"/>
      <c r="DEF29" s="187"/>
      <c r="DEG29" s="187"/>
      <c r="DEH29" s="187"/>
      <c r="DEI29" s="187"/>
      <c r="DEJ29" s="187"/>
      <c r="DEK29" s="187"/>
      <c r="DEL29" s="187"/>
      <c r="DEM29" s="187"/>
      <c r="DEN29" s="187"/>
      <c r="DEO29" s="187"/>
      <c r="DEP29" s="187"/>
      <c r="DEQ29" s="187"/>
      <c r="DER29" s="187"/>
      <c r="DES29" s="187"/>
      <c r="DET29" s="187"/>
      <c r="DEU29" s="187"/>
      <c r="DEV29" s="187"/>
      <c r="DEW29" s="187"/>
      <c r="DEX29" s="187"/>
      <c r="DEY29" s="187"/>
      <c r="DEZ29" s="187"/>
      <c r="DFA29" s="187"/>
      <c r="DFB29" s="187"/>
      <c r="DFC29" s="187"/>
      <c r="DFD29" s="187"/>
      <c r="DFE29" s="187"/>
      <c r="DFF29" s="187"/>
      <c r="DFG29" s="187"/>
      <c r="DFH29" s="187"/>
      <c r="DFI29" s="187"/>
      <c r="DFJ29" s="187"/>
      <c r="DFK29" s="187"/>
      <c r="DFL29" s="187"/>
      <c r="DFM29" s="187"/>
      <c r="DFN29" s="187"/>
      <c r="DFO29" s="187"/>
      <c r="DFP29" s="187"/>
      <c r="DFQ29" s="187"/>
      <c r="DFR29" s="187"/>
      <c r="DFS29" s="187"/>
      <c r="DFT29" s="187"/>
      <c r="DFU29" s="187"/>
      <c r="DFV29" s="187"/>
      <c r="DFW29" s="187"/>
      <c r="DFX29" s="187"/>
      <c r="DFY29" s="187"/>
      <c r="DFZ29" s="187"/>
      <c r="DGA29" s="187"/>
      <c r="DGB29" s="187"/>
      <c r="DGC29" s="187"/>
      <c r="DGD29" s="187"/>
      <c r="DGE29" s="187"/>
      <c r="DGF29" s="187"/>
      <c r="DGG29" s="187"/>
      <c r="DGH29" s="187"/>
      <c r="DGI29" s="187"/>
      <c r="DGJ29" s="187"/>
      <c r="DGK29" s="187"/>
      <c r="DGL29" s="187"/>
      <c r="DGM29" s="187"/>
      <c r="DGN29" s="187"/>
      <c r="DGO29" s="187"/>
      <c r="DGP29" s="187"/>
      <c r="DGQ29" s="187"/>
      <c r="DGR29" s="187"/>
      <c r="DGS29" s="187"/>
      <c r="DGT29" s="187"/>
      <c r="DGU29" s="187"/>
      <c r="DGV29" s="187"/>
      <c r="DGW29" s="187"/>
      <c r="DGX29" s="187"/>
      <c r="DGY29" s="187"/>
      <c r="DGZ29" s="187"/>
      <c r="DHA29" s="187"/>
      <c r="DHB29" s="187"/>
      <c r="DHC29" s="187"/>
      <c r="DHD29" s="187"/>
      <c r="DHE29" s="187"/>
      <c r="DHF29" s="187"/>
      <c r="DHG29" s="187"/>
      <c r="DHH29" s="187"/>
      <c r="DHI29" s="187"/>
      <c r="DHJ29" s="187"/>
      <c r="DHK29" s="187"/>
      <c r="DHL29" s="187"/>
      <c r="DHM29" s="187"/>
      <c r="DHN29" s="187"/>
      <c r="DHO29" s="187"/>
      <c r="DHP29" s="187"/>
      <c r="DHQ29" s="187"/>
      <c r="DHR29" s="187"/>
      <c r="DHS29" s="187"/>
      <c r="DHT29" s="187"/>
      <c r="DHU29" s="187"/>
      <c r="DHV29" s="187"/>
      <c r="DHW29" s="187"/>
      <c r="DHX29" s="187"/>
      <c r="DHY29" s="187"/>
      <c r="DHZ29" s="187"/>
      <c r="DIA29" s="187"/>
      <c r="DIB29" s="187"/>
      <c r="DIC29" s="187"/>
      <c r="DID29" s="187"/>
      <c r="DIE29" s="187"/>
      <c r="DIF29" s="187"/>
      <c r="DIG29" s="187"/>
      <c r="DIH29" s="187"/>
      <c r="DII29" s="187"/>
      <c r="DIJ29" s="187"/>
      <c r="DIK29" s="187"/>
      <c r="DIL29" s="187"/>
      <c r="DIM29" s="187"/>
      <c r="DIN29" s="187"/>
      <c r="DIO29" s="187"/>
      <c r="DIP29" s="187"/>
      <c r="DIQ29" s="187"/>
      <c r="DIR29" s="187"/>
      <c r="DIS29" s="187"/>
      <c r="DIT29" s="187"/>
      <c r="DIU29" s="187"/>
      <c r="DIV29" s="187"/>
      <c r="DIW29" s="187"/>
      <c r="DIX29" s="187"/>
      <c r="DIY29" s="187"/>
      <c r="DIZ29" s="187"/>
      <c r="DJA29" s="187"/>
      <c r="DJB29" s="187"/>
      <c r="DJC29" s="187"/>
      <c r="DJD29" s="187"/>
      <c r="DJE29" s="187"/>
      <c r="DJF29" s="187"/>
      <c r="DJG29" s="187"/>
      <c r="DJH29" s="187"/>
      <c r="DJI29" s="187"/>
      <c r="DJJ29" s="187"/>
      <c r="DJK29" s="187"/>
      <c r="DJL29" s="187"/>
      <c r="DJM29" s="187"/>
      <c r="DJN29" s="187"/>
      <c r="DJO29" s="187"/>
      <c r="DJP29" s="187"/>
      <c r="DJQ29" s="187"/>
      <c r="DJR29" s="187"/>
      <c r="DJS29" s="187"/>
      <c r="DJT29" s="187"/>
      <c r="DJU29" s="187"/>
      <c r="DJV29" s="187"/>
      <c r="DJW29" s="187"/>
      <c r="DJX29" s="187"/>
      <c r="DJY29" s="187"/>
      <c r="DJZ29" s="187"/>
      <c r="DKA29" s="187"/>
      <c r="DKB29" s="187"/>
      <c r="DKC29" s="187"/>
      <c r="DKD29" s="187"/>
      <c r="DKE29" s="187"/>
      <c r="DKF29" s="187"/>
      <c r="DKG29" s="187"/>
      <c r="DKH29" s="187"/>
      <c r="DKI29" s="187"/>
      <c r="DKJ29" s="187"/>
      <c r="DKK29" s="187"/>
      <c r="DKL29" s="187"/>
      <c r="DKM29" s="187"/>
      <c r="DKN29" s="187"/>
      <c r="DKO29" s="187"/>
      <c r="DKP29" s="187"/>
      <c r="DKQ29" s="187"/>
      <c r="DKR29" s="187"/>
      <c r="DKS29" s="187"/>
      <c r="DKT29" s="187"/>
      <c r="DKU29" s="187"/>
      <c r="DKV29" s="187"/>
      <c r="DKW29" s="187"/>
      <c r="DKX29" s="187"/>
      <c r="DKY29" s="187"/>
      <c r="DKZ29" s="187"/>
      <c r="DLA29" s="187"/>
      <c r="DLB29" s="187"/>
      <c r="DLC29" s="187"/>
      <c r="DLD29" s="187"/>
      <c r="DLE29" s="187"/>
      <c r="DLF29" s="187"/>
      <c r="DLG29" s="187"/>
      <c r="DLH29" s="187"/>
      <c r="DLI29" s="187"/>
      <c r="DLJ29" s="187"/>
      <c r="DLK29" s="187"/>
      <c r="DLL29" s="187"/>
      <c r="DLM29" s="187"/>
      <c r="DLN29" s="187"/>
      <c r="DLO29" s="187"/>
      <c r="DLP29" s="187"/>
      <c r="DLQ29" s="187"/>
      <c r="DLR29" s="187"/>
      <c r="DLS29" s="187"/>
      <c r="DLT29" s="187"/>
      <c r="DLU29" s="187"/>
      <c r="DLV29" s="187"/>
      <c r="DLW29" s="187"/>
      <c r="DLX29" s="187"/>
      <c r="DLY29" s="187"/>
      <c r="DLZ29" s="187"/>
      <c r="DMA29" s="187"/>
      <c r="DMB29" s="187"/>
      <c r="DMC29" s="187"/>
      <c r="DMD29" s="187"/>
      <c r="DME29" s="187"/>
      <c r="DMF29" s="187"/>
      <c r="DMG29" s="187"/>
      <c r="DMH29" s="187"/>
      <c r="DMI29" s="187"/>
      <c r="DMJ29" s="187"/>
      <c r="DMK29" s="187"/>
      <c r="DML29" s="187"/>
      <c r="DMM29" s="187"/>
      <c r="DMN29" s="187"/>
      <c r="DMO29" s="187"/>
      <c r="DMP29" s="187"/>
      <c r="DMQ29" s="187"/>
      <c r="DMR29" s="187"/>
      <c r="DMS29" s="187"/>
      <c r="DMT29" s="187"/>
      <c r="DMU29" s="187"/>
      <c r="DMV29" s="187"/>
      <c r="DMW29" s="187"/>
      <c r="DMX29" s="187"/>
      <c r="DMY29" s="187"/>
      <c r="DMZ29" s="187"/>
      <c r="DNA29" s="187"/>
      <c r="DNB29" s="187"/>
      <c r="DNC29" s="187"/>
      <c r="DND29" s="187"/>
      <c r="DNE29" s="187"/>
      <c r="DNF29" s="187"/>
      <c r="DNG29" s="187"/>
      <c r="DNH29" s="187"/>
      <c r="DNI29" s="187"/>
      <c r="DNJ29" s="187"/>
      <c r="DNK29" s="187"/>
      <c r="DNL29" s="187"/>
      <c r="DNM29" s="187"/>
      <c r="DNN29" s="187"/>
      <c r="DNO29" s="187"/>
      <c r="DNP29" s="187"/>
      <c r="DNQ29" s="187"/>
      <c r="DNR29" s="187"/>
      <c r="DNS29" s="187"/>
      <c r="DNT29" s="187"/>
      <c r="DNU29" s="187"/>
      <c r="DNV29" s="187"/>
      <c r="DNW29" s="187"/>
      <c r="DNX29" s="187"/>
      <c r="DNY29" s="187"/>
      <c r="DNZ29" s="187"/>
      <c r="DOA29" s="187"/>
      <c r="DOB29" s="187"/>
      <c r="DOC29" s="187"/>
      <c r="DOD29" s="187"/>
      <c r="DOE29" s="187"/>
      <c r="DOF29" s="187"/>
      <c r="DOG29" s="187"/>
      <c r="DOH29" s="187"/>
      <c r="DOI29" s="187"/>
      <c r="DOJ29" s="187"/>
      <c r="DOK29" s="187"/>
      <c r="DOL29" s="187"/>
      <c r="DOM29" s="187"/>
      <c r="DON29" s="187"/>
      <c r="DOO29" s="187"/>
      <c r="DOP29" s="187"/>
      <c r="DOQ29" s="187"/>
      <c r="DOR29" s="187"/>
      <c r="DOS29" s="187"/>
      <c r="DOT29" s="187"/>
      <c r="DOU29" s="187"/>
      <c r="DOV29" s="187"/>
      <c r="DOW29" s="187"/>
      <c r="DOX29" s="187"/>
      <c r="DOY29" s="187"/>
      <c r="DOZ29" s="187"/>
      <c r="DPA29" s="187"/>
      <c r="DPB29" s="187"/>
      <c r="DPC29" s="187"/>
      <c r="DPD29" s="187"/>
      <c r="DPE29" s="187"/>
      <c r="DPF29" s="187"/>
      <c r="DPG29" s="187"/>
      <c r="DPH29" s="187"/>
      <c r="DPI29" s="187"/>
      <c r="DPJ29" s="187"/>
      <c r="DPK29" s="187"/>
      <c r="DPL29" s="187"/>
      <c r="DPM29" s="187"/>
      <c r="DPN29" s="187"/>
      <c r="DPO29" s="187"/>
      <c r="DPP29" s="187"/>
      <c r="DPQ29" s="187"/>
      <c r="DPR29" s="187"/>
      <c r="DPS29" s="187"/>
      <c r="DPT29" s="187"/>
      <c r="DPU29" s="187"/>
      <c r="DPV29" s="187"/>
      <c r="DPW29" s="187"/>
      <c r="DPX29" s="187"/>
      <c r="DPY29" s="187"/>
      <c r="DPZ29" s="187"/>
      <c r="DQA29" s="187"/>
      <c r="DQB29" s="187"/>
      <c r="DQC29" s="187"/>
      <c r="DQD29" s="187"/>
      <c r="DQE29" s="187"/>
      <c r="DQF29" s="187"/>
      <c r="DQG29" s="187"/>
      <c r="DQH29" s="187"/>
      <c r="DQI29" s="187"/>
      <c r="DQJ29" s="187"/>
      <c r="DQK29" s="187"/>
      <c r="DQL29" s="187"/>
      <c r="DQM29" s="187"/>
      <c r="DQN29" s="187"/>
      <c r="DQO29" s="187"/>
      <c r="DQP29" s="187"/>
      <c r="DQQ29" s="187"/>
      <c r="DQR29" s="187"/>
      <c r="DQS29" s="187"/>
      <c r="DQT29" s="187"/>
      <c r="DQU29" s="187"/>
      <c r="DQV29" s="187"/>
      <c r="DQW29" s="187"/>
      <c r="DQX29" s="187"/>
      <c r="DQY29" s="187"/>
      <c r="DQZ29" s="187"/>
      <c r="DRA29" s="187"/>
      <c r="DRB29" s="187"/>
      <c r="DRC29" s="187"/>
      <c r="DRD29" s="187"/>
      <c r="DRE29" s="187"/>
      <c r="DRF29" s="187"/>
      <c r="DRG29" s="187"/>
      <c r="DRH29" s="187"/>
      <c r="DRI29" s="187"/>
      <c r="DRJ29" s="187"/>
      <c r="DRK29" s="187"/>
      <c r="DRL29" s="187"/>
      <c r="DRM29" s="187"/>
      <c r="DRN29" s="187"/>
      <c r="DRO29" s="187"/>
      <c r="DRP29" s="187"/>
      <c r="DRQ29" s="187"/>
      <c r="DRR29" s="187"/>
      <c r="DRS29" s="187"/>
      <c r="DRT29" s="187"/>
      <c r="DRU29" s="187"/>
      <c r="DRV29" s="187"/>
      <c r="DRW29" s="187"/>
      <c r="DRX29" s="187"/>
      <c r="DRY29" s="187"/>
      <c r="DRZ29" s="187"/>
      <c r="DSA29" s="187"/>
      <c r="DSB29" s="187"/>
      <c r="DSC29" s="187"/>
      <c r="DSD29" s="187"/>
      <c r="DSE29" s="187"/>
      <c r="DSF29" s="187"/>
      <c r="DSG29" s="187"/>
      <c r="DSH29" s="187"/>
      <c r="DSI29" s="187"/>
      <c r="DSJ29" s="187"/>
      <c r="DSK29" s="187"/>
      <c r="DSL29" s="187"/>
      <c r="DSM29" s="187"/>
      <c r="DSN29" s="187"/>
      <c r="DSO29" s="187"/>
      <c r="DSP29" s="187"/>
      <c r="DSQ29" s="187"/>
      <c r="DSR29" s="187"/>
      <c r="DSS29" s="187"/>
      <c r="DST29" s="187"/>
      <c r="DSU29" s="187"/>
      <c r="DSV29" s="187"/>
      <c r="DSW29" s="187"/>
      <c r="DSX29" s="187"/>
      <c r="DSY29" s="187"/>
      <c r="DSZ29" s="187"/>
      <c r="DTA29" s="187"/>
      <c r="DTB29" s="187"/>
      <c r="DTC29" s="187"/>
      <c r="DTD29" s="187"/>
      <c r="DTE29" s="187"/>
      <c r="DTF29" s="187"/>
      <c r="DTG29" s="187"/>
      <c r="DTH29" s="187"/>
      <c r="DTI29" s="187"/>
      <c r="DTJ29" s="187"/>
      <c r="DTK29" s="187"/>
      <c r="DTL29" s="187"/>
      <c r="DTM29" s="187"/>
      <c r="DTN29" s="187"/>
      <c r="DTO29" s="187"/>
      <c r="DTP29" s="187"/>
      <c r="DTQ29" s="187"/>
      <c r="DTR29" s="187"/>
      <c r="DTS29" s="187"/>
      <c r="DTT29" s="187"/>
      <c r="DTU29" s="187"/>
      <c r="DTV29" s="187"/>
      <c r="DTW29" s="187"/>
      <c r="DTX29" s="187"/>
      <c r="DTY29" s="187"/>
      <c r="DTZ29" s="187"/>
      <c r="DUA29" s="187"/>
      <c r="DUB29" s="187"/>
      <c r="DUC29" s="187"/>
      <c r="DUD29" s="187"/>
      <c r="DUE29" s="187"/>
      <c r="DUF29" s="187"/>
      <c r="DUG29" s="187"/>
      <c r="DUH29" s="187"/>
      <c r="DUI29" s="187"/>
      <c r="DUJ29" s="187"/>
      <c r="DUK29" s="187"/>
      <c r="DUL29" s="187"/>
      <c r="DUM29" s="187"/>
      <c r="DUN29" s="187"/>
      <c r="DUO29" s="187"/>
      <c r="DUP29" s="187"/>
      <c r="DUQ29" s="187"/>
      <c r="DUR29" s="187"/>
      <c r="DUS29" s="187"/>
      <c r="DUT29" s="187"/>
      <c r="DUU29" s="187"/>
      <c r="DUV29" s="187"/>
      <c r="DUW29" s="187"/>
      <c r="DUX29" s="187"/>
      <c r="DUY29" s="187"/>
      <c r="DUZ29" s="187"/>
      <c r="DVA29" s="187"/>
      <c r="DVB29" s="187"/>
      <c r="DVC29" s="187"/>
      <c r="DVD29" s="187"/>
      <c r="DVE29" s="187"/>
      <c r="DVF29" s="187"/>
      <c r="DVG29" s="187"/>
      <c r="DVH29" s="187"/>
      <c r="DVI29" s="187"/>
      <c r="DVJ29" s="187"/>
      <c r="DVK29" s="187"/>
      <c r="DVL29" s="187"/>
      <c r="DVM29" s="187"/>
      <c r="DVN29" s="187"/>
      <c r="DVO29" s="187"/>
      <c r="DVP29" s="187"/>
      <c r="DVQ29" s="187"/>
      <c r="DVR29" s="187"/>
      <c r="DVS29" s="187"/>
      <c r="DVT29" s="187"/>
      <c r="DVU29" s="187"/>
      <c r="DVV29" s="187"/>
      <c r="DVW29" s="187"/>
      <c r="DVX29" s="187"/>
      <c r="DVY29" s="187"/>
      <c r="DVZ29" s="187"/>
      <c r="DWA29" s="187"/>
      <c r="DWB29" s="187"/>
      <c r="DWC29" s="187"/>
      <c r="DWD29" s="187"/>
      <c r="DWE29" s="187"/>
      <c r="DWF29" s="187"/>
      <c r="DWG29" s="187"/>
      <c r="DWH29" s="187"/>
      <c r="DWI29" s="187"/>
      <c r="DWJ29" s="187"/>
      <c r="DWK29" s="187"/>
      <c r="DWL29" s="187"/>
      <c r="DWM29" s="187"/>
      <c r="DWN29" s="187"/>
      <c r="DWO29" s="187"/>
      <c r="DWP29" s="187"/>
      <c r="DWQ29" s="187"/>
      <c r="DWR29" s="187"/>
      <c r="DWS29" s="187"/>
      <c r="DWT29" s="187"/>
      <c r="DWU29" s="187"/>
      <c r="DWV29" s="187"/>
      <c r="DWW29" s="187"/>
      <c r="DWX29" s="187"/>
      <c r="DWY29" s="187"/>
      <c r="DWZ29" s="187"/>
      <c r="DXA29" s="187"/>
      <c r="DXB29" s="187"/>
      <c r="DXC29" s="187"/>
      <c r="DXD29" s="187"/>
      <c r="DXE29" s="187"/>
      <c r="DXF29" s="187"/>
      <c r="DXG29" s="187"/>
      <c r="DXH29" s="187"/>
      <c r="DXI29" s="187"/>
      <c r="DXJ29" s="187"/>
      <c r="DXK29" s="187"/>
      <c r="DXL29" s="187"/>
      <c r="DXM29" s="187"/>
      <c r="DXN29" s="187"/>
      <c r="DXO29" s="187"/>
      <c r="DXP29" s="187"/>
      <c r="DXQ29" s="187"/>
      <c r="DXR29" s="187"/>
      <c r="DXS29" s="187"/>
      <c r="DXT29" s="187"/>
      <c r="DXU29" s="187"/>
      <c r="DXV29" s="187"/>
      <c r="DXW29" s="187"/>
      <c r="DXX29" s="187"/>
      <c r="DXY29" s="187"/>
      <c r="DXZ29" s="187"/>
      <c r="DYA29" s="187"/>
      <c r="DYB29" s="187"/>
      <c r="DYC29" s="187"/>
      <c r="DYD29" s="187"/>
      <c r="DYE29" s="187"/>
      <c r="DYF29" s="187"/>
      <c r="DYG29" s="187"/>
      <c r="DYH29" s="187"/>
      <c r="DYI29" s="187"/>
      <c r="DYJ29" s="187"/>
      <c r="DYK29" s="187"/>
      <c r="DYL29" s="187"/>
      <c r="DYM29" s="187"/>
      <c r="DYN29" s="187"/>
      <c r="DYO29" s="187"/>
      <c r="DYP29" s="187"/>
      <c r="DYQ29" s="187"/>
      <c r="DYR29" s="187"/>
      <c r="DYS29" s="187"/>
      <c r="DYT29" s="187"/>
      <c r="DYU29" s="187"/>
      <c r="DYV29" s="187"/>
      <c r="DYW29" s="187"/>
      <c r="DYX29" s="187"/>
      <c r="DYY29" s="187"/>
      <c r="DYZ29" s="187"/>
      <c r="DZA29" s="187"/>
      <c r="DZB29" s="187"/>
      <c r="DZC29" s="187"/>
      <c r="DZD29" s="187"/>
      <c r="DZE29" s="187"/>
      <c r="DZF29" s="187"/>
      <c r="DZG29" s="187"/>
      <c r="DZH29" s="187"/>
      <c r="DZI29" s="187"/>
      <c r="DZJ29" s="187"/>
      <c r="DZK29" s="187"/>
      <c r="DZL29" s="187"/>
      <c r="DZM29" s="187"/>
      <c r="DZN29" s="187"/>
      <c r="DZO29" s="187"/>
      <c r="DZP29" s="187"/>
      <c r="DZQ29" s="187"/>
      <c r="DZR29" s="187"/>
      <c r="DZS29" s="187"/>
      <c r="DZT29" s="187"/>
      <c r="DZU29" s="187"/>
      <c r="DZV29" s="187"/>
      <c r="DZW29" s="187"/>
      <c r="DZX29" s="187"/>
      <c r="DZY29" s="187"/>
      <c r="DZZ29" s="187"/>
      <c r="EAA29" s="187"/>
      <c r="EAB29" s="187"/>
      <c r="EAC29" s="187"/>
      <c r="EAD29" s="187"/>
      <c r="EAE29" s="187"/>
      <c r="EAF29" s="187"/>
      <c r="EAG29" s="187"/>
      <c r="EAH29" s="187"/>
      <c r="EAI29" s="187"/>
      <c r="EAJ29" s="187"/>
      <c r="EAK29" s="187"/>
      <c r="EAL29" s="187"/>
      <c r="EAM29" s="187"/>
      <c r="EAN29" s="187"/>
      <c r="EAO29" s="187"/>
      <c r="EAP29" s="187"/>
      <c r="EAQ29" s="187"/>
      <c r="EAR29" s="187"/>
      <c r="EAS29" s="187"/>
      <c r="EAT29" s="187"/>
      <c r="EAU29" s="187"/>
      <c r="EAV29" s="187"/>
      <c r="EAW29" s="187"/>
      <c r="EAX29" s="187"/>
      <c r="EAY29" s="187"/>
      <c r="EAZ29" s="187"/>
      <c r="EBA29" s="187"/>
      <c r="EBB29" s="187"/>
      <c r="EBC29" s="187"/>
      <c r="EBD29" s="187"/>
      <c r="EBE29" s="187"/>
      <c r="EBF29" s="187"/>
      <c r="EBG29" s="187"/>
      <c r="EBH29" s="187"/>
      <c r="EBI29" s="187"/>
      <c r="EBJ29" s="187"/>
      <c r="EBK29" s="187"/>
      <c r="EBL29" s="187"/>
      <c r="EBM29" s="187"/>
      <c r="EBN29" s="187"/>
      <c r="EBO29" s="187"/>
      <c r="EBP29" s="187"/>
      <c r="EBQ29" s="187"/>
      <c r="EBR29" s="187"/>
      <c r="EBS29" s="187"/>
      <c r="EBT29" s="187"/>
      <c r="EBU29" s="187"/>
      <c r="EBV29" s="187"/>
      <c r="EBW29" s="187"/>
      <c r="EBX29" s="187"/>
      <c r="EBY29" s="187"/>
      <c r="EBZ29" s="187"/>
      <c r="ECA29" s="187"/>
      <c r="ECB29" s="187"/>
      <c r="ECC29" s="187"/>
      <c r="ECD29" s="187"/>
      <c r="ECE29" s="187"/>
      <c r="ECF29" s="187"/>
      <c r="ECG29" s="187"/>
      <c r="ECH29" s="187"/>
      <c r="ECI29" s="187"/>
      <c r="ECJ29" s="187"/>
      <c r="ECK29" s="187"/>
      <c r="ECL29" s="187"/>
      <c r="ECM29" s="187"/>
      <c r="ECN29" s="187"/>
      <c r="ECO29" s="187"/>
      <c r="ECP29" s="187"/>
      <c r="ECQ29" s="187"/>
      <c r="ECR29" s="187"/>
      <c r="ECS29" s="187"/>
      <c r="ECT29" s="187"/>
      <c r="ECU29" s="187"/>
      <c r="ECV29" s="187"/>
      <c r="ECW29" s="187"/>
      <c r="ECX29" s="187"/>
      <c r="ECY29" s="187"/>
      <c r="ECZ29" s="187"/>
      <c r="EDA29" s="187"/>
      <c r="EDB29" s="187"/>
      <c r="EDC29" s="187"/>
      <c r="EDD29" s="187"/>
      <c r="EDE29" s="187"/>
      <c r="EDF29" s="187"/>
      <c r="EDG29" s="187"/>
      <c r="EDH29" s="187"/>
      <c r="EDI29" s="187"/>
      <c r="EDJ29" s="187"/>
      <c r="EDK29" s="187"/>
      <c r="EDL29" s="187"/>
      <c r="EDM29" s="187"/>
      <c r="EDN29" s="187"/>
      <c r="EDO29" s="187"/>
      <c r="EDP29" s="187"/>
      <c r="EDQ29" s="187"/>
      <c r="EDR29" s="187"/>
      <c r="EDS29" s="187"/>
      <c r="EDT29" s="187"/>
      <c r="EDU29" s="187"/>
      <c r="EDV29" s="187"/>
      <c r="EDW29" s="187"/>
      <c r="EDX29" s="187"/>
      <c r="EDY29" s="187"/>
      <c r="EDZ29" s="187"/>
      <c r="EEA29" s="187"/>
      <c r="EEB29" s="187"/>
      <c r="EEC29" s="187"/>
      <c r="EED29" s="187"/>
      <c r="EEE29" s="187"/>
      <c r="EEF29" s="187"/>
      <c r="EEG29" s="187"/>
      <c r="EEH29" s="187"/>
      <c r="EEI29" s="187"/>
      <c r="EEJ29" s="187"/>
      <c r="EEK29" s="187"/>
      <c r="EEL29" s="187"/>
      <c r="EEM29" s="187"/>
      <c r="EEN29" s="187"/>
      <c r="EEO29" s="187"/>
      <c r="EEP29" s="187"/>
      <c r="EEQ29" s="187"/>
      <c r="EER29" s="187"/>
      <c r="EES29" s="187"/>
      <c r="EET29" s="187"/>
      <c r="EEU29" s="187"/>
      <c r="EEV29" s="187"/>
      <c r="EEW29" s="187"/>
      <c r="EEX29" s="187"/>
      <c r="EEY29" s="187"/>
      <c r="EEZ29" s="187"/>
      <c r="EFA29" s="187"/>
      <c r="EFB29" s="187"/>
      <c r="EFC29" s="187"/>
      <c r="EFD29" s="187"/>
      <c r="EFE29" s="187"/>
      <c r="EFF29" s="187"/>
      <c r="EFG29" s="187"/>
      <c r="EFH29" s="187"/>
      <c r="EFI29" s="187"/>
      <c r="EFJ29" s="187"/>
      <c r="EFK29" s="187"/>
      <c r="EFL29" s="187"/>
      <c r="EFM29" s="187"/>
      <c r="EFN29" s="187"/>
      <c r="EFO29" s="187"/>
      <c r="EFP29" s="187"/>
      <c r="EFQ29" s="187"/>
      <c r="EFR29" s="187"/>
      <c r="EFS29" s="187"/>
      <c r="EFT29" s="187"/>
      <c r="EFU29" s="187"/>
      <c r="EFV29" s="187"/>
      <c r="EFW29" s="187"/>
      <c r="EFX29" s="187"/>
      <c r="EFY29" s="187"/>
      <c r="EFZ29" s="187"/>
      <c r="EGA29" s="187"/>
      <c r="EGB29" s="187"/>
      <c r="EGC29" s="187"/>
      <c r="EGD29" s="187"/>
      <c r="EGE29" s="187"/>
      <c r="EGF29" s="187"/>
      <c r="EGG29" s="187"/>
      <c r="EGH29" s="187"/>
      <c r="EGI29" s="187"/>
      <c r="EGJ29" s="187"/>
      <c r="EGK29" s="187"/>
      <c r="EGL29" s="187"/>
      <c r="EGM29" s="187"/>
      <c r="EGN29" s="187"/>
      <c r="EGO29" s="187"/>
      <c r="EGP29" s="187"/>
      <c r="EGQ29" s="187"/>
      <c r="EGR29" s="187"/>
      <c r="EGS29" s="187"/>
      <c r="EGT29" s="187"/>
      <c r="EGU29" s="187"/>
      <c r="EGV29" s="187"/>
      <c r="EGW29" s="187"/>
      <c r="EGX29" s="187"/>
      <c r="EGY29" s="187"/>
      <c r="EGZ29" s="187"/>
      <c r="EHA29" s="187"/>
      <c r="EHB29" s="187"/>
      <c r="EHC29" s="187"/>
      <c r="EHD29" s="187"/>
      <c r="EHE29" s="187"/>
      <c r="EHF29" s="187"/>
      <c r="EHG29" s="187"/>
      <c r="EHH29" s="187"/>
      <c r="EHI29" s="187"/>
      <c r="EHJ29" s="187"/>
      <c r="EHK29" s="187"/>
      <c r="EHL29" s="187"/>
      <c r="EHM29" s="187"/>
      <c r="EHN29" s="187"/>
      <c r="EHO29" s="187"/>
      <c r="EHP29" s="187"/>
      <c r="EHQ29" s="187"/>
      <c r="EHR29" s="187"/>
      <c r="EHS29" s="187"/>
      <c r="EHT29" s="187"/>
      <c r="EHU29" s="187"/>
      <c r="EHV29" s="187"/>
      <c r="EHW29" s="187"/>
      <c r="EHX29" s="187"/>
      <c r="EHY29" s="187"/>
      <c r="EHZ29" s="187"/>
      <c r="EIA29" s="187"/>
      <c r="EIB29" s="187"/>
      <c r="EIC29" s="187"/>
      <c r="EID29" s="187"/>
      <c r="EIE29" s="187"/>
      <c r="EIF29" s="187"/>
      <c r="EIG29" s="187"/>
      <c r="EIH29" s="187"/>
      <c r="EII29" s="187"/>
      <c r="EIJ29" s="187"/>
      <c r="EIK29" s="187"/>
      <c r="EIL29" s="187"/>
      <c r="EIM29" s="187"/>
      <c r="EIN29" s="187"/>
      <c r="EIO29" s="187"/>
      <c r="EIP29" s="187"/>
      <c r="EIQ29" s="187"/>
      <c r="EIR29" s="187"/>
      <c r="EIS29" s="187"/>
      <c r="EIT29" s="187"/>
      <c r="EIU29" s="187"/>
      <c r="EIV29" s="187"/>
      <c r="EIW29" s="187"/>
      <c r="EIX29" s="187"/>
      <c r="EIY29" s="187"/>
      <c r="EIZ29" s="187"/>
      <c r="EJA29" s="187"/>
      <c r="EJB29" s="187"/>
      <c r="EJC29" s="187"/>
      <c r="EJD29" s="187"/>
      <c r="EJE29" s="187"/>
      <c r="EJF29" s="187"/>
      <c r="EJG29" s="187"/>
      <c r="EJH29" s="187"/>
      <c r="EJI29" s="187"/>
      <c r="EJJ29" s="187"/>
      <c r="EJK29" s="187"/>
      <c r="EJL29" s="187"/>
      <c r="EJM29" s="187"/>
      <c r="EJN29" s="187"/>
      <c r="EJO29" s="187"/>
      <c r="EJP29" s="187"/>
      <c r="EJQ29" s="187"/>
      <c r="EJR29" s="187"/>
      <c r="EJS29" s="187"/>
      <c r="EJT29" s="187"/>
      <c r="EJU29" s="187"/>
      <c r="EJV29" s="187"/>
      <c r="EJW29" s="187"/>
      <c r="EJX29" s="187"/>
      <c r="EJY29" s="187"/>
      <c r="EJZ29" s="187"/>
      <c r="EKA29" s="187"/>
      <c r="EKB29" s="187"/>
      <c r="EKC29" s="187"/>
      <c r="EKD29" s="187"/>
      <c r="EKE29" s="187"/>
      <c r="EKF29" s="187"/>
      <c r="EKG29" s="187"/>
      <c r="EKH29" s="187"/>
      <c r="EKI29" s="187"/>
      <c r="EKJ29" s="187"/>
      <c r="EKK29" s="187"/>
      <c r="EKL29" s="187"/>
      <c r="EKM29" s="187"/>
      <c r="EKN29" s="187"/>
      <c r="EKO29" s="187"/>
      <c r="EKP29" s="187"/>
      <c r="EKQ29" s="187"/>
      <c r="EKR29" s="187"/>
      <c r="EKS29" s="187"/>
      <c r="EKT29" s="187"/>
      <c r="EKU29" s="187"/>
      <c r="EKV29" s="187"/>
      <c r="EKW29" s="187"/>
      <c r="EKX29" s="187"/>
      <c r="EKY29" s="187"/>
      <c r="EKZ29" s="187"/>
      <c r="ELA29" s="187"/>
      <c r="ELB29" s="187"/>
      <c r="ELC29" s="187"/>
      <c r="ELD29" s="187"/>
      <c r="ELE29" s="187"/>
      <c r="ELF29" s="187"/>
      <c r="ELG29" s="187"/>
      <c r="ELH29" s="187"/>
      <c r="ELI29" s="187"/>
      <c r="ELJ29" s="187"/>
      <c r="ELK29" s="187"/>
      <c r="ELL29" s="187"/>
      <c r="ELM29" s="187"/>
      <c r="ELN29" s="187"/>
      <c r="ELO29" s="187"/>
      <c r="ELP29" s="187"/>
      <c r="ELQ29" s="187"/>
      <c r="ELR29" s="187"/>
      <c r="ELS29" s="187"/>
      <c r="ELT29" s="187"/>
      <c r="ELU29" s="187"/>
      <c r="ELV29" s="187"/>
      <c r="ELW29" s="187"/>
      <c r="ELX29" s="187"/>
      <c r="ELY29" s="187"/>
      <c r="ELZ29" s="187"/>
      <c r="EMA29" s="187"/>
      <c r="EMB29" s="187"/>
      <c r="EMC29" s="187"/>
      <c r="EMD29" s="187"/>
      <c r="EME29" s="187"/>
      <c r="EMF29" s="187"/>
      <c r="EMG29" s="187"/>
      <c r="EMH29" s="187"/>
      <c r="EMI29" s="187"/>
      <c r="EMJ29" s="187"/>
      <c r="EMK29" s="187"/>
      <c r="EML29" s="187"/>
      <c r="EMM29" s="187"/>
      <c r="EMN29" s="187"/>
      <c r="EMO29" s="187"/>
      <c r="EMP29" s="187"/>
      <c r="EMQ29" s="187"/>
      <c r="EMR29" s="187"/>
      <c r="EMS29" s="187"/>
      <c r="EMT29" s="187"/>
      <c r="EMU29" s="187"/>
      <c r="EMV29" s="187"/>
      <c r="EMW29" s="187"/>
      <c r="EMX29" s="187"/>
      <c r="EMY29" s="187"/>
      <c r="EMZ29" s="187"/>
      <c r="ENA29" s="187"/>
      <c r="ENB29" s="187"/>
      <c r="ENC29" s="187"/>
      <c r="END29" s="187"/>
      <c r="ENE29" s="187"/>
      <c r="ENF29" s="187"/>
      <c r="ENG29" s="187"/>
      <c r="ENH29" s="187"/>
      <c r="ENI29" s="187"/>
      <c r="ENJ29" s="187"/>
      <c r="ENK29" s="187"/>
      <c r="ENL29" s="187"/>
      <c r="ENM29" s="187"/>
      <c r="ENN29" s="187"/>
      <c r="ENO29" s="187"/>
      <c r="ENP29" s="187"/>
      <c r="ENQ29" s="187"/>
      <c r="ENR29" s="187"/>
      <c r="ENS29" s="187"/>
      <c r="ENT29" s="187"/>
      <c r="ENU29" s="187"/>
      <c r="ENV29" s="187"/>
      <c r="ENW29" s="187"/>
      <c r="ENX29" s="187"/>
      <c r="ENY29" s="187"/>
      <c r="ENZ29" s="187"/>
      <c r="EOA29" s="187"/>
      <c r="EOB29" s="187"/>
      <c r="EOC29" s="187"/>
      <c r="EOD29" s="187"/>
      <c r="EOE29" s="187"/>
      <c r="EOF29" s="187"/>
      <c r="EOG29" s="187"/>
      <c r="EOH29" s="187"/>
      <c r="EOI29" s="187"/>
      <c r="EOJ29" s="187"/>
      <c r="EOK29" s="187"/>
      <c r="EOL29" s="187"/>
      <c r="EOM29" s="187"/>
      <c r="EON29" s="187"/>
      <c r="EOO29" s="187"/>
      <c r="EOP29" s="187"/>
      <c r="EOQ29" s="187"/>
      <c r="EOR29" s="187"/>
      <c r="EOS29" s="187"/>
      <c r="EOT29" s="187"/>
      <c r="EOU29" s="187"/>
      <c r="EOV29" s="187"/>
      <c r="EOW29" s="187"/>
      <c r="EOX29" s="187"/>
      <c r="EOY29" s="187"/>
      <c r="EOZ29" s="187"/>
      <c r="EPA29" s="187"/>
      <c r="EPB29" s="187"/>
      <c r="EPC29" s="187"/>
      <c r="EPD29" s="187"/>
      <c r="EPE29" s="187"/>
      <c r="EPF29" s="187"/>
      <c r="EPG29" s="187"/>
      <c r="EPH29" s="187"/>
      <c r="EPI29" s="187"/>
      <c r="EPJ29" s="187"/>
      <c r="EPK29" s="187"/>
      <c r="EPL29" s="187"/>
      <c r="EPM29" s="187"/>
      <c r="EPN29" s="187"/>
      <c r="EPO29" s="187"/>
      <c r="EPP29" s="187"/>
      <c r="EPQ29" s="187"/>
      <c r="EPR29" s="187"/>
      <c r="EPS29" s="187"/>
      <c r="EPT29" s="187"/>
      <c r="EPU29" s="187"/>
      <c r="EPV29" s="187"/>
      <c r="EPW29" s="187"/>
      <c r="EPX29" s="187"/>
      <c r="EPY29" s="187"/>
      <c r="EPZ29" s="187"/>
      <c r="EQA29" s="187"/>
      <c r="EQB29" s="187"/>
      <c r="EQC29" s="187"/>
      <c r="EQD29" s="187"/>
      <c r="EQE29" s="187"/>
      <c r="EQF29" s="187"/>
      <c r="EQG29" s="187"/>
      <c r="EQH29" s="187"/>
      <c r="EQI29" s="187"/>
      <c r="EQJ29" s="187"/>
      <c r="EQK29" s="187"/>
      <c r="EQL29" s="187"/>
      <c r="EQM29" s="187"/>
      <c r="EQN29" s="187"/>
      <c r="EQO29" s="187"/>
      <c r="EQP29" s="187"/>
      <c r="EQQ29" s="187"/>
      <c r="EQR29" s="187"/>
      <c r="EQS29" s="187"/>
      <c r="EQT29" s="187"/>
      <c r="EQU29" s="187"/>
      <c r="EQV29" s="187"/>
      <c r="EQW29" s="187"/>
      <c r="EQX29" s="187"/>
      <c r="EQY29" s="187"/>
      <c r="EQZ29" s="187"/>
      <c r="ERA29" s="187"/>
      <c r="ERB29" s="187"/>
      <c r="ERC29" s="187"/>
      <c r="ERD29" s="187"/>
      <c r="ERE29" s="187"/>
      <c r="ERF29" s="187"/>
      <c r="ERG29" s="187"/>
      <c r="ERH29" s="187"/>
      <c r="ERI29" s="187"/>
      <c r="ERJ29" s="187"/>
      <c r="ERK29" s="187"/>
      <c r="ERL29" s="187"/>
      <c r="ERM29" s="187"/>
      <c r="ERN29" s="187"/>
      <c r="ERO29" s="187"/>
      <c r="ERP29" s="187"/>
      <c r="ERQ29" s="187"/>
      <c r="ERR29" s="187"/>
      <c r="ERS29" s="187"/>
      <c r="ERT29" s="187"/>
      <c r="ERU29" s="187"/>
      <c r="ERV29" s="187"/>
      <c r="ERW29" s="187"/>
      <c r="ERX29" s="187"/>
      <c r="ERY29" s="187"/>
      <c r="ERZ29" s="187"/>
      <c r="ESA29" s="187"/>
      <c r="ESB29" s="187"/>
      <c r="ESC29" s="187"/>
      <c r="ESD29" s="187"/>
      <c r="ESE29" s="187"/>
      <c r="ESF29" s="187"/>
      <c r="ESG29" s="187"/>
      <c r="ESH29" s="187"/>
      <c r="ESI29" s="187"/>
      <c r="ESJ29" s="187"/>
      <c r="ESK29" s="187"/>
      <c r="ESL29" s="187"/>
      <c r="ESM29" s="187"/>
      <c r="ESN29" s="187"/>
      <c r="ESO29" s="187"/>
      <c r="ESP29" s="187"/>
      <c r="ESQ29" s="187"/>
      <c r="ESR29" s="187"/>
      <c r="ESS29" s="187"/>
      <c r="EST29" s="187"/>
      <c r="ESU29" s="187"/>
      <c r="ESV29" s="187"/>
      <c r="ESW29" s="187"/>
      <c r="ESX29" s="187"/>
      <c r="ESY29" s="187"/>
      <c r="ESZ29" s="187"/>
      <c r="ETA29" s="187"/>
      <c r="ETB29" s="187"/>
      <c r="ETC29" s="187"/>
      <c r="ETD29" s="187"/>
      <c r="ETE29" s="187"/>
      <c r="ETF29" s="187"/>
      <c r="ETG29" s="187"/>
      <c r="ETH29" s="187"/>
      <c r="ETI29" s="187"/>
      <c r="ETJ29" s="187"/>
      <c r="ETK29" s="187"/>
      <c r="ETL29" s="187"/>
      <c r="ETM29" s="187"/>
      <c r="ETN29" s="187"/>
      <c r="ETO29" s="187"/>
      <c r="ETP29" s="187"/>
      <c r="ETQ29" s="187"/>
      <c r="ETR29" s="187"/>
      <c r="ETS29" s="187"/>
      <c r="ETT29" s="187"/>
      <c r="ETU29" s="187"/>
      <c r="ETV29" s="187"/>
      <c r="ETW29" s="187"/>
      <c r="ETX29" s="187"/>
      <c r="ETY29" s="187"/>
      <c r="ETZ29" s="187"/>
      <c r="EUA29" s="187"/>
      <c r="EUB29" s="187"/>
      <c r="EUC29" s="187"/>
      <c r="EUD29" s="187"/>
      <c r="EUE29" s="187"/>
      <c r="EUF29" s="187"/>
      <c r="EUG29" s="187"/>
      <c r="EUH29" s="187"/>
      <c r="EUI29" s="187"/>
      <c r="EUJ29" s="187"/>
      <c r="EUK29" s="187"/>
      <c r="EUL29" s="187"/>
      <c r="EUM29" s="187"/>
      <c r="EUN29" s="187"/>
      <c r="EUO29" s="187"/>
      <c r="EUP29" s="187"/>
      <c r="EUQ29" s="187"/>
      <c r="EUR29" s="187"/>
      <c r="EUS29" s="187"/>
      <c r="EUT29" s="187"/>
      <c r="EUU29" s="187"/>
      <c r="EUV29" s="187"/>
      <c r="EUW29" s="187"/>
      <c r="EUX29" s="187"/>
      <c r="EUY29" s="187"/>
      <c r="EUZ29" s="187"/>
      <c r="EVA29" s="187"/>
      <c r="EVB29" s="187"/>
      <c r="EVC29" s="187"/>
      <c r="EVD29" s="187"/>
      <c r="EVE29" s="187"/>
      <c r="EVF29" s="187"/>
      <c r="EVG29" s="187"/>
      <c r="EVH29" s="187"/>
      <c r="EVI29" s="187"/>
      <c r="EVJ29" s="187"/>
      <c r="EVK29" s="187"/>
      <c r="EVL29" s="187"/>
      <c r="EVM29" s="187"/>
      <c r="EVN29" s="187"/>
      <c r="EVO29" s="187"/>
      <c r="EVP29" s="187"/>
      <c r="EVQ29" s="187"/>
      <c r="EVR29" s="187"/>
      <c r="EVS29" s="187"/>
      <c r="EVT29" s="187"/>
      <c r="EVU29" s="187"/>
      <c r="EVV29" s="187"/>
      <c r="EVW29" s="187"/>
      <c r="EVX29" s="187"/>
      <c r="EVY29" s="187"/>
      <c r="EVZ29" s="187"/>
      <c r="EWA29" s="187"/>
      <c r="EWB29" s="187"/>
      <c r="EWC29" s="187"/>
      <c r="EWD29" s="187"/>
      <c r="EWE29" s="187"/>
      <c r="EWF29" s="187"/>
      <c r="EWG29" s="187"/>
      <c r="EWH29" s="187"/>
      <c r="EWI29" s="187"/>
      <c r="EWJ29" s="187"/>
      <c r="EWK29" s="187"/>
      <c r="EWL29" s="187"/>
      <c r="EWM29" s="187"/>
      <c r="EWN29" s="187"/>
      <c r="EWO29" s="187"/>
      <c r="EWP29" s="187"/>
      <c r="EWQ29" s="187"/>
      <c r="EWR29" s="187"/>
      <c r="EWS29" s="187"/>
      <c r="EWT29" s="187"/>
      <c r="EWU29" s="187"/>
      <c r="EWV29" s="187"/>
      <c r="EWW29" s="187"/>
      <c r="EWX29" s="187"/>
      <c r="EWY29" s="187"/>
      <c r="EWZ29" s="187"/>
      <c r="EXA29" s="187"/>
      <c r="EXB29" s="187"/>
      <c r="EXC29" s="187"/>
      <c r="EXD29" s="187"/>
      <c r="EXE29" s="187"/>
      <c r="EXF29" s="187"/>
      <c r="EXG29" s="187"/>
      <c r="EXH29" s="187"/>
      <c r="EXI29" s="187"/>
      <c r="EXJ29" s="187"/>
      <c r="EXK29" s="187"/>
      <c r="EXL29" s="187"/>
      <c r="EXM29" s="187"/>
      <c r="EXN29" s="187"/>
      <c r="EXO29" s="187"/>
      <c r="EXP29" s="187"/>
      <c r="EXQ29" s="187"/>
      <c r="EXR29" s="187"/>
      <c r="EXS29" s="187"/>
      <c r="EXT29" s="187"/>
      <c r="EXU29" s="187"/>
      <c r="EXV29" s="187"/>
      <c r="EXW29" s="187"/>
      <c r="EXX29" s="187"/>
      <c r="EXY29" s="187"/>
      <c r="EXZ29" s="187"/>
      <c r="EYA29" s="187"/>
      <c r="EYB29" s="187"/>
      <c r="EYC29" s="187"/>
      <c r="EYD29" s="187"/>
      <c r="EYE29" s="187"/>
      <c r="EYF29" s="187"/>
      <c r="EYG29" s="187"/>
      <c r="EYH29" s="187"/>
      <c r="EYI29" s="187"/>
      <c r="EYJ29" s="187"/>
      <c r="EYK29" s="187"/>
      <c r="EYL29" s="187"/>
      <c r="EYM29" s="187"/>
      <c r="EYN29" s="187"/>
      <c r="EYO29" s="187"/>
      <c r="EYP29" s="187"/>
      <c r="EYQ29" s="187"/>
      <c r="EYR29" s="187"/>
      <c r="EYS29" s="187"/>
      <c r="EYT29" s="187"/>
      <c r="EYU29" s="187"/>
      <c r="EYV29" s="187"/>
      <c r="EYW29" s="187"/>
      <c r="EYX29" s="187"/>
      <c r="EYY29" s="187"/>
      <c r="EYZ29" s="187"/>
      <c r="EZA29" s="187"/>
      <c r="EZB29" s="187"/>
      <c r="EZC29" s="187"/>
      <c r="EZD29" s="187"/>
      <c r="EZE29" s="187"/>
      <c r="EZF29" s="187"/>
      <c r="EZG29" s="187"/>
      <c r="EZH29" s="187"/>
      <c r="EZI29" s="187"/>
      <c r="EZJ29" s="187"/>
      <c r="EZK29" s="187"/>
      <c r="EZL29" s="187"/>
      <c r="EZM29" s="187"/>
      <c r="EZN29" s="187"/>
      <c r="EZO29" s="187"/>
      <c r="EZP29" s="187"/>
      <c r="EZQ29" s="187"/>
      <c r="EZR29" s="187"/>
      <c r="EZS29" s="187"/>
      <c r="EZT29" s="187"/>
      <c r="EZU29" s="187"/>
      <c r="EZV29" s="187"/>
      <c r="EZW29" s="187"/>
      <c r="EZX29" s="187"/>
      <c r="EZY29" s="187"/>
      <c r="EZZ29" s="187"/>
      <c r="FAA29" s="187"/>
      <c r="FAB29" s="187"/>
      <c r="FAC29" s="187"/>
      <c r="FAD29" s="187"/>
      <c r="FAE29" s="187"/>
      <c r="FAF29" s="187"/>
      <c r="FAG29" s="187"/>
      <c r="FAH29" s="187"/>
      <c r="FAI29" s="187"/>
      <c r="FAJ29" s="187"/>
      <c r="FAK29" s="187"/>
      <c r="FAL29" s="187"/>
      <c r="FAM29" s="187"/>
      <c r="FAN29" s="187"/>
      <c r="FAO29" s="187"/>
      <c r="FAP29" s="187"/>
      <c r="FAQ29" s="187"/>
      <c r="FAR29" s="187"/>
      <c r="FAS29" s="187"/>
      <c r="FAT29" s="187"/>
      <c r="FAU29" s="187"/>
      <c r="FAV29" s="187"/>
      <c r="FAW29" s="187"/>
      <c r="FAX29" s="187"/>
      <c r="FAY29" s="187"/>
      <c r="FAZ29" s="187"/>
      <c r="FBA29" s="187"/>
      <c r="FBB29" s="187"/>
      <c r="FBC29" s="187"/>
      <c r="FBD29" s="187"/>
      <c r="FBE29" s="187"/>
      <c r="FBF29" s="187"/>
      <c r="FBG29" s="187"/>
      <c r="FBH29" s="187"/>
      <c r="FBI29" s="187"/>
      <c r="FBJ29" s="187"/>
      <c r="FBK29" s="187"/>
      <c r="FBL29" s="187"/>
      <c r="FBM29" s="187"/>
      <c r="FBN29" s="187"/>
      <c r="FBO29" s="187"/>
      <c r="FBP29" s="187"/>
      <c r="FBQ29" s="187"/>
      <c r="FBR29" s="187"/>
      <c r="FBS29" s="187"/>
      <c r="FBT29" s="187"/>
      <c r="FBU29" s="187"/>
      <c r="FBV29" s="187"/>
      <c r="FBW29" s="187"/>
      <c r="FBX29" s="187"/>
      <c r="FBY29" s="187"/>
      <c r="FBZ29" s="187"/>
      <c r="FCA29" s="187"/>
      <c r="FCB29" s="187"/>
      <c r="FCC29" s="187"/>
      <c r="FCD29" s="187"/>
      <c r="FCE29" s="187"/>
      <c r="FCF29" s="187"/>
      <c r="FCG29" s="187"/>
      <c r="FCH29" s="187"/>
      <c r="FCI29" s="187"/>
      <c r="FCJ29" s="187"/>
      <c r="FCK29" s="187"/>
      <c r="FCL29" s="187"/>
      <c r="FCM29" s="187"/>
      <c r="FCN29" s="187"/>
      <c r="FCO29" s="187"/>
      <c r="FCP29" s="187"/>
      <c r="FCQ29" s="187"/>
      <c r="FCR29" s="187"/>
      <c r="FCS29" s="187"/>
      <c r="FCT29" s="187"/>
      <c r="FCU29" s="187"/>
      <c r="FCV29" s="187"/>
      <c r="FCW29" s="187"/>
      <c r="FCX29" s="187"/>
      <c r="FCY29" s="187"/>
      <c r="FCZ29" s="187"/>
      <c r="FDA29" s="187"/>
      <c r="FDB29" s="187"/>
      <c r="FDC29" s="187"/>
      <c r="FDD29" s="187"/>
      <c r="FDE29" s="187"/>
      <c r="FDF29" s="187"/>
      <c r="FDG29" s="187"/>
      <c r="FDH29" s="187"/>
      <c r="FDI29" s="187"/>
      <c r="FDJ29" s="187"/>
      <c r="FDK29" s="187"/>
      <c r="FDL29" s="187"/>
      <c r="FDM29" s="187"/>
      <c r="FDN29" s="187"/>
      <c r="FDO29" s="187"/>
      <c r="FDP29" s="187"/>
      <c r="FDQ29" s="187"/>
      <c r="FDR29" s="187"/>
      <c r="FDS29" s="187"/>
      <c r="FDT29" s="187"/>
      <c r="FDU29" s="187"/>
      <c r="FDV29" s="187"/>
      <c r="FDW29" s="187"/>
      <c r="FDX29" s="187"/>
      <c r="FDY29" s="187"/>
      <c r="FDZ29" s="187"/>
      <c r="FEA29" s="187"/>
      <c r="FEB29" s="187"/>
      <c r="FEC29" s="187"/>
      <c r="FED29" s="187"/>
      <c r="FEE29" s="187"/>
      <c r="FEF29" s="187"/>
      <c r="FEG29" s="187"/>
      <c r="FEH29" s="187"/>
      <c r="FEI29" s="187"/>
      <c r="FEJ29" s="187"/>
      <c r="FEK29" s="187"/>
      <c r="FEL29" s="187"/>
      <c r="FEM29" s="187"/>
      <c r="FEN29" s="187"/>
      <c r="FEO29" s="187"/>
      <c r="FEP29" s="187"/>
      <c r="FEQ29" s="187"/>
      <c r="FER29" s="187"/>
      <c r="FES29" s="187"/>
      <c r="FET29" s="187"/>
      <c r="FEU29" s="187"/>
      <c r="FEV29" s="187"/>
      <c r="FEW29" s="187"/>
      <c r="FEX29" s="187"/>
      <c r="FEY29" s="187"/>
      <c r="FEZ29" s="187"/>
      <c r="FFA29" s="187"/>
      <c r="FFB29" s="187"/>
      <c r="FFC29" s="187"/>
      <c r="FFD29" s="187"/>
      <c r="FFE29" s="187"/>
      <c r="FFF29" s="187"/>
      <c r="FFG29" s="187"/>
      <c r="FFH29" s="187"/>
      <c r="FFI29" s="187"/>
      <c r="FFJ29" s="187"/>
      <c r="FFK29" s="187"/>
      <c r="FFL29" s="187"/>
      <c r="FFM29" s="187"/>
      <c r="FFN29" s="187"/>
      <c r="FFO29" s="187"/>
      <c r="FFP29" s="187"/>
      <c r="FFQ29" s="187"/>
      <c r="FFR29" s="187"/>
      <c r="FFS29" s="187"/>
      <c r="FFT29" s="187"/>
      <c r="FFU29" s="187"/>
      <c r="FFV29" s="187"/>
      <c r="FFW29" s="187"/>
      <c r="FFX29" s="187"/>
      <c r="FFY29" s="187"/>
      <c r="FFZ29" s="187"/>
      <c r="FGA29" s="187"/>
      <c r="FGB29" s="187"/>
      <c r="FGC29" s="187"/>
      <c r="FGD29" s="187"/>
      <c r="FGE29" s="187"/>
      <c r="FGF29" s="187"/>
      <c r="FGG29" s="187"/>
      <c r="FGH29" s="187"/>
      <c r="FGI29" s="187"/>
      <c r="FGJ29" s="187"/>
      <c r="FGK29" s="187"/>
      <c r="FGL29" s="187"/>
      <c r="FGM29" s="187"/>
      <c r="FGN29" s="187"/>
      <c r="FGO29" s="187"/>
      <c r="FGP29" s="187"/>
      <c r="FGQ29" s="187"/>
      <c r="FGR29" s="187"/>
      <c r="FGS29" s="187"/>
      <c r="FGT29" s="187"/>
      <c r="FGU29" s="187"/>
      <c r="FGV29" s="187"/>
      <c r="FGW29" s="187"/>
      <c r="FGX29" s="187"/>
      <c r="FGY29" s="187"/>
      <c r="FGZ29" s="187"/>
      <c r="FHA29" s="187"/>
      <c r="FHB29" s="187"/>
      <c r="FHC29" s="187"/>
      <c r="FHD29" s="187"/>
      <c r="FHE29" s="187"/>
      <c r="FHF29" s="187"/>
      <c r="FHG29" s="187"/>
      <c r="FHH29" s="187"/>
      <c r="FHI29" s="187"/>
      <c r="FHJ29" s="187"/>
      <c r="FHK29" s="187"/>
      <c r="FHL29" s="187"/>
      <c r="FHM29" s="187"/>
      <c r="FHN29" s="187"/>
      <c r="FHO29" s="187"/>
      <c r="FHP29" s="187"/>
      <c r="FHQ29" s="187"/>
      <c r="FHR29" s="187"/>
      <c r="FHS29" s="187"/>
      <c r="FHT29" s="187"/>
      <c r="FHU29" s="187"/>
      <c r="FHV29" s="187"/>
      <c r="FHW29" s="187"/>
      <c r="FHX29" s="187"/>
      <c r="FHY29" s="187"/>
      <c r="FHZ29" s="187"/>
      <c r="FIA29" s="187"/>
      <c r="FIB29" s="187"/>
      <c r="FIC29" s="187"/>
      <c r="FID29" s="187"/>
      <c r="FIE29" s="187"/>
      <c r="FIF29" s="187"/>
      <c r="FIG29" s="187"/>
      <c r="FIH29" s="187"/>
      <c r="FII29" s="187"/>
      <c r="FIJ29" s="187"/>
      <c r="FIK29" s="187"/>
      <c r="FIL29" s="187"/>
      <c r="FIM29" s="187"/>
      <c r="FIN29" s="187"/>
      <c r="FIO29" s="187"/>
      <c r="FIP29" s="187"/>
      <c r="FIQ29" s="187"/>
      <c r="FIR29" s="187"/>
      <c r="FIS29" s="187"/>
      <c r="FIT29" s="187"/>
      <c r="FIU29" s="187"/>
      <c r="FIV29" s="187"/>
      <c r="FIW29" s="187"/>
      <c r="FIX29" s="187"/>
      <c r="FIY29" s="187"/>
      <c r="FIZ29" s="187"/>
      <c r="FJA29" s="187"/>
      <c r="FJB29" s="187"/>
      <c r="FJC29" s="187"/>
      <c r="FJD29" s="187"/>
      <c r="FJE29" s="187"/>
      <c r="FJF29" s="187"/>
      <c r="FJG29" s="187"/>
      <c r="FJH29" s="187"/>
      <c r="FJI29" s="187"/>
      <c r="FJJ29" s="187"/>
      <c r="FJK29" s="187"/>
      <c r="FJL29" s="187"/>
      <c r="FJM29" s="187"/>
      <c r="FJN29" s="187"/>
      <c r="FJO29" s="187"/>
      <c r="FJP29" s="187"/>
      <c r="FJQ29" s="187"/>
      <c r="FJR29" s="187"/>
      <c r="FJS29" s="187"/>
      <c r="FJT29" s="187"/>
      <c r="FJU29" s="187"/>
      <c r="FJV29" s="187"/>
      <c r="FJW29" s="187"/>
      <c r="FJX29" s="187"/>
      <c r="FJY29" s="187"/>
      <c r="FJZ29" s="187"/>
      <c r="FKA29" s="187"/>
      <c r="FKB29" s="187"/>
      <c r="FKC29" s="187"/>
      <c r="FKD29" s="187"/>
      <c r="FKE29" s="187"/>
      <c r="FKF29" s="187"/>
      <c r="FKG29" s="187"/>
      <c r="FKH29" s="187"/>
      <c r="FKI29" s="187"/>
      <c r="FKJ29" s="187"/>
      <c r="FKK29" s="187"/>
      <c r="FKL29" s="187"/>
      <c r="FKM29" s="187"/>
      <c r="FKN29" s="187"/>
      <c r="FKO29" s="187"/>
      <c r="FKP29" s="187"/>
      <c r="FKQ29" s="187"/>
      <c r="FKR29" s="187"/>
      <c r="FKS29" s="187"/>
      <c r="FKT29" s="187"/>
      <c r="FKU29" s="187"/>
      <c r="FKV29" s="187"/>
      <c r="FKW29" s="187"/>
      <c r="FKX29" s="187"/>
      <c r="FKY29" s="187"/>
      <c r="FKZ29" s="187"/>
      <c r="FLA29" s="187"/>
      <c r="FLB29" s="187"/>
      <c r="FLC29" s="187"/>
      <c r="FLD29" s="187"/>
      <c r="FLE29" s="187"/>
      <c r="FLF29" s="187"/>
      <c r="FLG29" s="187"/>
      <c r="FLH29" s="187"/>
      <c r="FLI29" s="187"/>
      <c r="FLJ29" s="187"/>
      <c r="FLK29" s="187"/>
      <c r="FLL29" s="187"/>
      <c r="FLM29" s="187"/>
      <c r="FLN29" s="187"/>
      <c r="FLO29" s="187"/>
      <c r="FLP29" s="187"/>
      <c r="FLQ29" s="187"/>
      <c r="FLR29" s="187"/>
      <c r="FLS29" s="187"/>
      <c r="FLT29" s="187"/>
      <c r="FLU29" s="187"/>
      <c r="FLV29" s="187"/>
      <c r="FLW29" s="187"/>
      <c r="FLX29" s="187"/>
      <c r="FLY29" s="187"/>
      <c r="FLZ29" s="187"/>
      <c r="FMA29" s="187"/>
      <c r="FMB29" s="187"/>
      <c r="FMC29" s="187"/>
      <c r="FMD29" s="187"/>
      <c r="FME29" s="187"/>
      <c r="FMF29" s="187"/>
      <c r="FMG29" s="187"/>
      <c r="FMH29" s="187"/>
      <c r="FMI29" s="187"/>
      <c r="FMJ29" s="187"/>
      <c r="FMK29" s="187"/>
      <c r="FML29" s="187"/>
      <c r="FMM29" s="187"/>
      <c r="FMN29" s="187"/>
      <c r="FMO29" s="187"/>
      <c r="FMP29" s="187"/>
      <c r="FMQ29" s="187"/>
      <c r="FMR29" s="187"/>
      <c r="FMS29" s="187"/>
      <c r="FMT29" s="187"/>
      <c r="FMU29" s="187"/>
      <c r="FMV29" s="187"/>
      <c r="FMW29" s="187"/>
      <c r="FMX29" s="187"/>
      <c r="FMY29" s="187"/>
      <c r="FMZ29" s="187"/>
      <c r="FNA29" s="187"/>
      <c r="FNB29" s="187"/>
      <c r="FNC29" s="187"/>
      <c r="FND29" s="187"/>
      <c r="FNE29" s="187"/>
      <c r="FNF29" s="187"/>
      <c r="FNG29" s="187"/>
      <c r="FNH29" s="187"/>
      <c r="FNI29" s="187"/>
      <c r="FNJ29" s="187"/>
      <c r="FNK29" s="187"/>
      <c r="FNL29" s="187"/>
      <c r="FNM29" s="187"/>
      <c r="FNN29" s="187"/>
      <c r="FNO29" s="187"/>
      <c r="FNP29" s="187"/>
      <c r="FNQ29" s="187"/>
      <c r="FNR29" s="187"/>
      <c r="FNS29" s="187"/>
      <c r="FNT29" s="187"/>
      <c r="FNU29" s="187"/>
      <c r="FNV29" s="187"/>
      <c r="FNW29" s="187"/>
      <c r="FNX29" s="187"/>
      <c r="FNY29" s="187"/>
      <c r="FNZ29" s="187"/>
      <c r="FOA29" s="187"/>
      <c r="FOB29" s="187"/>
      <c r="FOC29" s="187"/>
      <c r="FOD29" s="187"/>
      <c r="FOE29" s="187"/>
      <c r="FOF29" s="187"/>
      <c r="FOG29" s="187"/>
      <c r="FOH29" s="187"/>
      <c r="FOI29" s="187"/>
      <c r="FOJ29" s="187"/>
      <c r="FOK29" s="187"/>
      <c r="FOL29" s="187"/>
      <c r="FOM29" s="187"/>
      <c r="FON29" s="187"/>
      <c r="FOO29" s="187"/>
      <c r="FOP29" s="187"/>
      <c r="FOQ29" s="187"/>
      <c r="FOR29" s="187"/>
      <c r="FOS29" s="187"/>
      <c r="FOT29" s="187"/>
      <c r="FOU29" s="187"/>
      <c r="FOV29" s="187"/>
      <c r="FOW29" s="187"/>
      <c r="FOX29" s="187"/>
      <c r="FOY29" s="187"/>
      <c r="FOZ29" s="187"/>
      <c r="FPA29" s="187"/>
      <c r="FPB29" s="187"/>
      <c r="FPC29" s="187"/>
      <c r="FPD29" s="187"/>
      <c r="FPE29" s="187"/>
      <c r="FPF29" s="187"/>
      <c r="FPG29" s="187"/>
      <c r="FPH29" s="187"/>
      <c r="FPI29" s="187"/>
      <c r="FPJ29" s="187"/>
      <c r="FPK29" s="187"/>
      <c r="FPL29" s="187"/>
      <c r="FPM29" s="187"/>
      <c r="FPN29" s="187"/>
      <c r="FPO29" s="187"/>
      <c r="FPP29" s="187"/>
      <c r="FPQ29" s="187"/>
      <c r="FPR29" s="187"/>
      <c r="FPS29" s="187"/>
      <c r="FPT29" s="187"/>
      <c r="FPU29" s="187"/>
      <c r="FPV29" s="187"/>
      <c r="FPW29" s="187"/>
      <c r="FPX29" s="187"/>
      <c r="FPY29" s="187"/>
      <c r="FPZ29" s="187"/>
      <c r="FQA29" s="187"/>
      <c r="FQB29" s="187"/>
      <c r="FQC29" s="187"/>
      <c r="FQD29" s="187"/>
      <c r="FQE29" s="187"/>
      <c r="FQF29" s="187"/>
      <c r="FQG29" s="187"/>
      <c r="FQH29" s="187"/>
      <c r="FQI29" s="187"/>
      <c r="FQJ29" s="187"/>
      <c r="FQK29" s="187"/>
      <c r="FQL29" s="187"/>
      <c r="FQM29" s="187"/>
      <c r="FQN29" s="187"/>
      <c r="FQO29" s="187"/>
      <c r="FQP29" s="187"/>
      <c r="FQQ29" s="187"/>
      <c r="FQR29" s="187"/>
      <c r="FQS29" s="187"/>
      <c r="FQT29" s="187"/>
      <c r="FQU29" s="187"/>
      <c r="FQV29" s="187"/>
      <c r="FQW29" s="187"/>
      <c r="FQX29" s="187"/>
      <c r="FQY29" s="187"/>
      <c r="FQZ29" s="187"/>
      <c r="FRA29" s="187"/>
      <c r="FRB29" s="187"/>
      <c r="FRC29" s="187"/>
      <c r="FRD29" s="187"/>
      <c r="FRE29" s="187"/>
      <c r="FRF29" s="187"/>
      <c r="FRG29" s="187"/>
      <c r="FRH29" s="187"/>
      <c r="FRI29" s="187"/>
      <c r="FRJ29" s="187"/>
      <c r="FRK29" s="187"/>
      <c r="FRL29" s="187"/>
      <c r="FRM29" s="187"/>
      <c r="FRN29" s="187"/>
      <c r="FRO29" s="187"/>
      <c r="FRP29" s="187"/>
      <c r="FRQ29" s="187"/>
      <c r="FRR29" s="187"/>
      <c r="FRS29" s="187"/>
      <c r="FRT29" s="187"/>
      <c r="FRU29" s="187"/>
      <c r="FRV29" s="187"/>
      <c r="FRW29" s="187"/>
      <c r="FRX29" s="187"/>
      <c r="FRY29" s="187"/>
      <c r="FRZ29" s="187"/>
      <c r="FSA29" s="187"/>
      <c r="FSB29" s="187"/>
      <c r="FSC29" s="187"/>
      <c r="FSD29" s="187"/>
      <c r="FSE29" s="187"/>
      <c r="FSF29" s="187"/>
      <c r="FSG29" s="187"/>
      <c r="FSH29" s="187"/>
      <c r="FSI29" s="187"/>
      <c r="FSJ29" s="187"/>
      <c r="FSK29" s="187"/>
      <c r="FSL29" s="187"/>
      <c r="FSM29" s="187"/>
      <c r="FSN29" s="187"/>
      <c r="FSO29" s="187"/>
      <c r="FSP29" s="187"/>
      <c r="FSQ29" s="187"/>
      <c r="FSR29" s="187"/>
      <c r="FSS29" s="187"/>
      <c r="FST29" s="187"/>
      <c r="FSU29" s="187"/>
      <c r="FSV29" s="187"/>
      <c r="FSW29" s="187"/>
      <c r="FSX29" s="187"/>
      <c r="FSY29" s="187"/>
      <c r="FSZ29" s="187"/>
      <c r="FTA29" s="187"/>
      <c r="FTB29" s="187"/>
      <c r="FTC29" s="187"/>
      <c r="FTD29" s="187"/>
      <c r="FTE29" s="187"/>
      <c r="FTF29" s="187"/>
      <c r="FTG29" s="187"/>
      <c r="FTH29" s="187"/>
      <c r="FTI29" s="187"/>
      <c r="FTJ29" s="187"/>
      <c r="FTK29" s="187"/>
      <c r="FTL29" s="187"/>
      <c r="FTM29" s="187"/>
      <c r="FTN29" s="187"/>
      <c r="FTO29" s="187"/>
      <c r="FTP29" s="187"/>
      <c r="FTQ29" s="187"/>
      <c r="FTR29" s="187"/>
      <c r="FTS29" s="187"/>
      <c r="FTT29" s="187"/>
      <c r="FTU29" s="187"/>
      <c r="FTV29" s="187"/>
      <c r="FTW29" s="187"/>
      <c r="FTX29" s="187"/>
      <c r="FTY29" s="187"/>
      <c r="FTZ29" s="187"/>
      <c r="FUA29" s="187"/>
      <c r="FUB29" s="187"/>
      <c r="FUC29" s="187"/>
      <c r="FUD29" s="187"/>
      <c r="FUE29" s="187"/>
      <c r="FUF29" s="187"/>
      <c r="FUG29" s="187"/>
      <c r="FUH29" s="187"/>
      <c r="FUI29" s="187"/>
      <c r="FUJ29" s="187"/>
      <c r="FUK29" s="187"/>
      <c r="FUL29" s="187"/>
      <c r="FUM29" s="187"/>
      <c r="FUN29" s="187"/>
      <c r="FUO29" s="187"/>
      <c r="FUP29" s="187"/>
      <c r="FUQ29" s="187"/>
      <c r="FUR29" s="187"/>
      <c r="FUS29" s="187"/>
      <c r="FUT29" s="187"/>
      <c r="FUU29" s="187"/>
      <c r="FUV29" s="187"/>
      <c r="FUW29" s="187"/>
      <c r="FUX29" s="187"/>
      <c r="FUY29" s="187"/>
      <c r="FUZ29" s="187"/>
      <c r="FVA29" s="187"/>
      <c r="FVB29" s="187"/>
      <c r="FVC29" s="187"/>
      <c r="FVD29" s="187"/>
      <c r="FVE29" s="187"/>
      <c r="FVF29" s="187"/>
      <c r="FVG29" s="187"/>
      <c r="FVH29" s="187"/>
      <c r="FVI29" s="187"/>
      <c r="FVJ29" s="187"/>
      <c r="FVK29" s="187"/>
      <c r="FVL29" s="187"/>
      <c r="FVM29" s="187"/>
      <c r="FVN29" s="187"/>
      <c r="FVO29" s="187"/>
      <c r="FVP29" s="187"/>
      <c r="FVQ29" s="187"/>
      <c r="FVR29" s="187"/>
      <c r="FVS29" s="187"/>
      <c r="FVT29" s="187"/>
      <c r="FVU29" s="187"/>
      <c r="FVV29" s="187"/>
      <c r="FVW29" s="187"/>
      <c r="FVX29" s="187"/>
      <c r="FVY29" s="187"/>
      <c r="FVZ29" s="187"/>
      <c r="FWA29" s="187"/>
      <c r="FWB29" s="187"/>
      <c r="FWC29" s="187"/>
      <c r="FWD29" s="187"/>
      <c r="FWE29" s="187"/>
      <c r="FWF29" s="187"/>
      <c r="FWG29" s="187"/>
      <c r="FWH29" s="187"/>
      <c r="FWI29" s="187"/>
      <c r="FWJ29" s="187"/>
      <c r="FWK29" s="187"/>
      <c r="FWL29" s="187"/>
      <c r="FWM29" s="187"/>
      <c r="FWN29" s="187"/>
      <c r="FWO29" s="187"/>
      <c r="FWP29" s="187"/>
      <c r="FWQ29" s="187"/>
      <c r="FWR29" s="187"/>
      <c r="FWS29" s="187"/>
      <c r="FWT29" s="187"/>
      <c r="FWU29" s="187"/>
      <c r="FWV29" s="187"/>
      <c r="FWW29" s="187"/>
      <c r="FWX29" s="187"/>
      <c r="FWY29" s="187"/>
      <c r="FWZ29" s="187"/>
      <c r="FXA29" s="187"/>
      <c r="FXB29" s="187"/>
      <c r="FXC29" s="187"/>
      <c r="FXD29" s="187"/>
      <c r="FXE29" s="187"/>
      <c r="FXF29" s="187"/>
      <c r="FXG29" s="187"/>
      <c r="FXH29" s="187"/>
      <c r="FXI29" s="187"/>
      <c r="FXJ29" s="187"/>
      <c r="FXK29" s="187"/>
      <c r="FXL29" s="187"/>
      <c r="FXM29" s="187"/>
      <c r="FXN29" s="187"/>
      <c r="FXO29" s="187"/>
      <c r="FXP29" s="187"/>
      <c r="FXQ29" s="187"/>
      <c r="FXR29" s="187"/>
      <c r="FXS29" s="187"/>
      <c r="FXT29" s="187"/>
      <c r="FXU29" s="187"/>
      <c r="FXV29" s="187"/>
      <c r="FXW29" s="187"/>
      <c r="FXX29" s="187"/>
      <c r="FXY29" s="187"/>
      <c r="FXZ29" s="187"/>
      <c r="FYA29" s="187"/>
      <c r="FYB29" s="187"/>
      <c r="FYC29" s="187"/>
      <c r="FYD29" s="187"/>
      <c r="FYE29" s="187"/>
      <c r="FYF29" s="187"/>
      <c r="FYG29" s="187"/>
      <c r="FYH29" s="187"/>
      <c r="FYI29" s="187"/>
      <c r="FYJ29" s="187"/>
      <c r="FYK29" s="187"/>
      <c r="FYL29" s="187"/>
      <c r="FYM29" s="187"/>
      <c r="FYN29" s="187"/>
      <c r="FYO29" s="187"/>
      <c r="FYP29" s="187"/>
      <c r="FYQ29" s="187"/>
      <c r="FYR29" s="187"/>
      <c r="FYS29" s="187"/>
      <c r="FYT29" s="187"/>
      <c r="FYU29" s="187"/>
      <c r="FYV29" s="187"/>
      <c r="FYW29" s="187"/>
      <c r="FYX29" s="187"/>
      <c r="FYY29" s="187"/>
      <c r="FYZ29" s="187"/>
      <c r="FZA29" s="187"/>
      <c r="FZB29" s="187"/>
      <c r="FZC29" s="187"/>
      <c r="FZD29" s="187"/>
      <c r="FZE29" s="187"/>
      <c r="FZF29" s="187"/>
      <c r="FZG29" s="187"/>
      <c r="FZH29" s="187"/>
      <c r="FZI29" s="187"/>
      <c r="FZJ29" s="187"/>
      <c r="FZK29" s="187"/>
      <c r="FZL29" s="187"/>
      <c r="FZM29" s="187"/>
      <c r="FZN29" s="187"/>
      <c r="FZO29" s="187"/>
      <c r="FZP29" s="187"/>
      <c r="FZQ29" s="187"/>
      <c r="FZR29" s="187"/>
      <c r="FZS29" s="187"/>
      <c r="FZT29" s="187"/>
      <c r="FZU29" s="187"/>
      <c r="FZV29" s="187"/>
      <c r="FZW29" s="187"/>
      <c r="FZX29" s="187"/>
      <c r="FZY29" s="187"/>
      <c r="FZZ29" s="187"/>
      <c r="GAA29" s="187"/>
      <c r="GAB29" s="187"/>
      <c r="GAC29" s="187"/>
      <c r="GAD29" s="187"/>
      <c r="GAE29" s="187"/>
      <c r="GAF29" s="187"/>
      <c r="GAG29" s="187"/>
      <c r="GAH29" s="187"/>
      <c r="GAI29" s="187"/>
      <c r="GAJ29" s="187"/>
      <c r="GAK29" s="187"/>
      <c r="GAL29" s="187"/>
      <c r="GAM29" s="187"/>
      <c r="GAN29" s="187"/>
      <c r="GAO29" s="187"/>
      <c r="GAP29" s="187"/>
      <c r="GAQ29" s="187"/>
      <c r="GAR29" s="187"/>
      <c r="GAS29" s="187"/>
      <c r="GAT29" s="187"/>
      <c r="GAU29" s="187"/>
      <c r="GAV29" s="187"/>
      <c r="GAW29" s="187"/>
      <c r="GAX29" s="187"/>
      <c r="GAY29" s="187"/>
      <c r="GAZ29" s="187"/>
      <c r="GBA29" s="187"/>
      <c r="GBB29" s="187"/>
      <c r="GBC29" s="187"/>
      <c r="GBD29" s="187"/>
      <c r="GBE29" s="187"/>
      <c r="GBF29" s="187"/>
      <c r="GBG29" s="187"/>
      <c r="GBH29" s="187"/>
      <c r="GBI29" s="187"/>
      <c r="GBJ29" s="187"/>
      <c r="GBK29" s="187"/>
      <c r="GBL29" s="187"/>
      <c r="GBM29" s="187"/>
      <c r="GBN29" s="187"/>
      <c r="GBO29" s="187"/>
      <c r="GBP29" s="187"/>
      <c r="GBQ29" s="187"/>
      <c r="GBR29" s="187"/>
      <c r="GBS29" s="187"/>
      <c r="GBT29" s="187"/>
      <c r="GBU29" s="187"/>
      <c r="GBV29" s="187"/>
      <c r="GBW29" s="187"/>
      <c r="GBX29" s="187"/>
      <c r="GBY29" s="187"/>
      <c r="GBZ29" s="187"/>
      <c r="GCA29" s="187"/>
      <c r="GCB29" s="187"/>
      <c r="GCC29" s="187"/>
      <c r="GCD29" s="187"/>
      <c r="GCE29" s="187"/>
      <c r="GCF29" s="187"/>
      <c r="GCG29" s="187"/>
      <c r="GCH29" s="187"/>
      <c r="GCI29" s="187"/>
      <c r="GCJ29" s="187"/>
      <c r="GCK29" s="187"/>
      <c r="GCL29" s="187"/>
      <c r="GCM29" s="187"/>
      <c r="GCN29" s="187"/>
      <c r="GCO29" s="187"/>
      <c r="GCP29" s="187"/>
      <c r="GCQ29" s="187"/>
      <c r="GCR29" s="187"/>
      <c r="GCS29" s="187"/>
      <c r="GCT29" s="187"/>
      <c r="GCU29" s="187"/>
      <c r="GCV29" s="187"/>
      <c r="GCW29" s="187"/>
      <c r="GCX29" s="187"/>
      <c r="GCY29" s="187"/>
      <c r="GCZ29" s="187"/>
      <c r="GDA29" s="187"/>
      <c r="GDB29" s="187"/>
      <c r="GDC29" s="187"/>
      <c r="GDD29" s="187"/>
      <c r="GDE29" s="187"/>
      <c r="GDF29" s="187"/>
      <c r="GDG29" s="187"/>
      <c r="GDH29" s="187"/>
      <c r="GDI29" s="187"/>
      <c r="GDJ29" s="187"/>
      <c r="GDK29" s="187"/>
      <c r="GDL29" s="187"/>
      <c r="GDM29" s="187"/>
      <c r="GDN29" s="187"/>
      <c r="GDO29" s="187"/>
      <c r="GDP29" s="187"/>
      <c r="GDQ29" s="187"/>
      <c r="GDR29" s="187"/>
      <c r="GDS29" s="187"/>
      <c r="GDT29" s="187"/>
      <c r="GDU29" s="187"/>
      <c r="GDV29" s="187"/>
      <c r="GDW29" s="187"/>
      <c r="GDX29" s="187"/>
      <c r="GDY29" s="187"/>
      <c r="GDZ29" s="187"/>
      <c r="GEA29" s="187"/>
      <c r="GEB29" s="187"/>
      <c r="GEC29" s="187"/>
      <c r="GED29" s="187"/>
      <c r="GEE29" s="187"/>
      <c r="GEF29" s="187"/>
      <c r="GEG29" s="187"/>
      <c r="GEH29" s="187"/>
      <c r="GEI29" s="187"/>
      <c r="GEJ29" s="187"/>
      <c r="GEK29" s="187"/>
      <c r="GEL29" s="187"/>
      <c r="GEM29" s="187"/>
      <c r="GEN29" s="187"/>
      <c r="GEO29" s="187"/>
      <c r="GEP29" s="187"/>
      <c r="GEQ29" s="187"/>
      <c r="GER29" s="187"/>
      <c r="GES29" s="187"/>
      <c r="GET29" s="187"/>
      <c r="GEU29" s="187"/>
      <c r="GEV29" s="187"/>
      <c r="GEW29" s="187"/>
      <c r="GEX29" s="187"/>
      <c r="GEY29" s="187"/>
      <c r="GEZ29" s="187"/>
      <c r="GFA29" s="187"/>
      <c r="GFB29" s="187"/>
      <c r="GFC29" s="187"/>
      <c r="GFD29" s="187"/>
      <c r="GFE29" s="187"/>
      <c r="GFF29" s="187"/>
      <c r="GFG29" s="187"/>
      <c r="GFH29" s="187"/>
      <c r="GFI29" s="187"/>
      <c r="GFJ29" s="187"/>
      <c r="GFK29" s="187"/>
      <c r="GFL29" s="187"/>
      <c r="GFM29" s="187"/>
      <c r="GFN29" s="187"/>
      <c r="GFO29" s="187"/>
      <c r="GFP29" s="187"/>
      <c r="GFQ29" s="187"/>
      <c r="GFR29" s="187"/>
      <c r="GFS29" s="187"/>
      <c r="GFT29" s="187"/>
      <c r="GFU29" s="187"/>
      <c r="GFV29" s="187"/>
      <c r="GFW29" s="187"/>
      <c r="GFX29" s="187"/>
      <c r="GFY29" s="187"/>
      <c r="GFZ29" s="187"/>
      <c r="GGA29" s="187"/>
      <c r="GGB29" s="187"/>
      <c r="GGC29" s="187"/>
      <c r="GGD29" s="187"/>
      <c r="GGE29" s="187"/>
      <c r="GGF29" s="187"/>
      <c r="GGG29" s="187"/>
      <c r="GGH29" s="187"/>
      <c r="GGI29" s="187"/>
      <c r="GGJ29" s="187"/>
      <c r="GGK29" s="187"/>
      <c r="GGL29" s="187"/>
      <c r="GGM29" s="187"/>
      <c r="GGN29" s="187"/>
      <c r="GGO29" s="187"/>
      <c r="GGP29" s="187"/>
      <c r="GGQ29" s="187"/>
      <c r="GGR29" s="187"/>
      <c r="GGS29" s="187"/>
      <c r="GGT29" s="187"/>
      <c r="GGU29" s="187"/>
      <c r="GGV29" s="187"/>
      <c r="GGW29" s="187"/>
      <c r="GGX29" s="187"/>
      <c r="GGY29" s="187"/>
      <c r="GGZ29" s="187"/>
      <c r="GHA29" s="187"/>
      <c r="GHB29" s="187"/>
      <c r="GHC29" s="187"/>
      <c r="GHD29" s="187"/>
      <c r="GHE29" s="187"/>
      <c r="GHF29" s="187"/>
      <c r="GHG29" s="187"/>
      <c r="GHH29" s="187"/>
      <c r="GHI29" s="187"/>
      <c r="GHJ29" s="187"/>
      <c r="GHK29" s="187"/>
      <c r="GHL29" s="187"/>
      <c r="GHM29" s="187"/>
      <c r="GHN29" s="187"/>
      <c r="GHO29" s="187"/>
      <c r="GHP29" s="187"/>
      <c r="GHQ29" s="187"/>
      <c r="GHR29" s="187"/>
      <c r="GHS29" s="187"/>
      <c r="GHT29" s="187"/>
      <c r="GHU29" s="187"/>
      <c r="GHV29" s="187"/>
      <c r="GHW29" s="187"/>
      <c r="GHX29" s="187"/>
      <c r="GHY29" s="187"/>
      <c r="GHZ29" s="187"/>
      <c r="GIA29" s="187"/>
      <c r="GIB29" s="187"/>
      <c r="GIC29" s="187"/>
      <c r="GID29" s="187"/>
      <c r="GIE29" s="187"/>
      <c r="GIF29" s="187"/>
      <c r="GIG29" s="187"/>
      <c r="GIH29" s="187"/>
      <c r="GII29" s="187"/>
      <c r="GIJ29" s="187"/>
      <c r="GIK29" s="187"/>
      <c r="GIL29" s="187"/>
      <c r="GIM29" s="187"/>
      <c r="GIN29" s="187"/>
      <c r="GIO29" s="187"/>
      <c r="GIP29" s="187"/>
      <c r="GIQ29" s="187"/>
      <c r="GIR29" s="187"/>
      <c r="GIS29" s="187"/>
      <c r="GIT29" s="187"/>
      <c r="GIU29" s="187"/>
      <c r="GIV29" s="187"/>
      <c r="GIW29" s="187"/>
      <c r="GIX29" s="187"/>
      <c r="GIY29" s="187"/>
      <c r="GIZ29" s="187"/>
      <c r="GJA29" s="187"/>
      <c r="GJB29" s="187"/>
      <c r="GJC29" s="187"/>
      <c r="GJD29" s="187"/>
      <c r="GJE29" s="187"/>
      <c r="GJF29" s="187"/>
      <c r="GJG29" s="187"/>
      <c r="GJH29" s="187"/>
      <c r="GJI29" s="187"/>
      <c r="GJJ29" s="187"/>
      <c r="GJK29" s="187"/>
      <c r="GJL29" s="187"/>
      <c r="GJM29" s="187"/>
      <c r="GJN29" s="187"/>
      <c r="GJO29" s="187"/>
      <c r="GJP29" s="187"/>
      <c r="GJQ29" s="187"/>
      <c r="GJR29" s="187"/>
      <c r="GJS29" s="187"/>
      <c r="GJT29" s="187"/>
      <c r="GJU29" s="187"/>
      <c r="GJV29" s="187"/>
      <c r="GJW29" s="187"/>
      <c r="GJX29" s="187"/>
      <c r="GJY29" s="187"/>
      <c r="GJZ29" s="187"/>
      <c r="GKA29" s="187"/>
      <c r="GKB29" s="187"/>
      <c r="GKC29" s="187"/>
      <c r="GKD29" s="187"/>
      <c r="GKE29" s="187"/>
      <c r="GKF29" s="187"/>
      <c r="GKG29" s="187"/>
      <c r="GKH29" s="187"/>
      <c r="GKI29" s="187"/>
      <c r="GKJ29" s="187"/>
      <c r="GKK29" s="187"/>
      <c r="GKL29" s="187"/>
      <c r="GKM29" s="187"/>
      <c r="GKN29" s="187"/>
      <c r="GKO29" s="187"/>
      <c r="GKP29" s="187"/>
      <c r="GKQ29" s="187"/>
      <c r="GKR29" s="187"/>
      <c r="GKS29" s="187"/>
      <c r="GKT29" s="187"/>
      <c r="GKU29" s="187"/>
      <c r="GKV29" s="187"/>
      <c r="GKW29" s="187"/>
      <c r="GKX29" s="187"/>
      <c r="GKY29" s="187"/>
      <c r="GKZ29" s="187"/>
      <c r="GLA29" s="187"/>
      <c r="GLB29" s="187"/>
      <c r="GLC29" s="187"/>
      <c r="GLD29" s="187"/>
      <c r="GLE29" s="187"/>
      <c r="GLF29" s="187"/>
      <c r="GLG29" s="187"/>
      <c r="GLH29" s="187"/>
      <c r="GLI29" s="187"/>
      <c r="GLJ29" s="187"/>
      <c r="GLK29" s="187"/>
      <c r="GLL29" s="187"/>
      <c r="GLM29" s="187"/>
      <c r="GLN29" s="187"/>
      <c r="GLO29" s="187"/>
      <c r="GLP29" s="187"/>
      <c r="GLQ29" s="187"/>
      <c r="GLR29" s="187"/>
      <c r="GLS29" s="187"/>
      <c r="GLT29" s="187"/>
      <c r="GLU29" s="187"/>
      <c r="GLV29" s="187"/>
      <c r="GLW29" s="187"/>
      <c r="GLX29" s="187"/>
      <c r="GLY29" s="187"/>
      <c r="GLZ29" s="187"/>
      <c r="GMA29" s="187"/>
      <c r="GMB29" s="187"/>
      <c r="GMC29" s="187"/>
      <c r="GMD29" s="187"/>
      <c r="GME29" s="187"/>
      <c r="GMF29" s="187"/>
      <c r="GMG29" s="187"/>
      <c r="GMH29" s="187"/>
      <c r="GMI29" s="187"/>
      <c r="GMJ29" s="187"/>
      <c r="GMK29" s="187"/>
      <c r="GML29" s="187"/>
      <c r="GMM29" s="187"/>
      <c r="GMN29" s="187"/>
      <c r="GMO29" s="187"/>
      <c r="GMP29" s="187"/>
      <c r="GMQ29" s="187"/>
      <c r="GMR29" s="187"/>
      <c r="GMS29" s="187"/>
      <c r="GMT29" s="187"/>
      <c r="GMU29" s="187"/>
      <c r="GMV29" s="187"/>
      <c r="GMW29" s="187"/>
      <c r="GMX29" s="187"/>
      <c r="GMY29" s="187"/>
      <c r="GMZ29" s="187"/>
      <c r="GNA29" s="187"/>
      <c r="GNB29" s="187"/>
      <c r="GNC29" s="187"/>
      <c r="GND29" s="187"/>
      <c r="GNE29" s="187"/>
      <c r="GNF29" s="187"/>
      <c r="GNG29" s="187"/>
      <c r="GNH29" s="187"/>
      <c r="GNI29" s="187"/>
      <c r="GNJ29" s="187"/>
      <c r="GNK29" s="187"/>
      <c r="GNL29" s="187"/>
      <c r="GNM29" s="187"/>
      <c r="GNN29" s="187"/>
      <c r="GNO29" s="187"/>
      <c r="GNP29" s="187"/>
      <c r="GNQ29" s="187"/>
      <c r="GNR29" s="187"/>
      <c r="GNS29" s="187"/>
      <c r="GNT29" s="187"/>
      <c r="GNU29" s="187"/>
      <c r="GNV29" s="187"/>
      <c r="GNW29" s="187"/>
      <c r="GNX29" s="187"/>
      <c r="GNY29" s="187"/>
      <c r="GNZ29" s="187"/>
      <c r="GOA29" s="187"/>
      <c r="GOB29" s="187"/>
      <c r="GOC29" s="187"/>
      <c r="GOD29" s="187"/>
      <c r="GOE29" s="187"/>
      <c r="GOF29" s="187"/>
      <c r="GOG29" s="187"/>
      <c r="GOH29" s="187"/>
      <c r="GOI29" s="187"/>
      <c r="GOJ29" s="187"/>
      <c r="GOK29" s="187"/>
      <c r="GOL29" s="187"/>
      <c r="GOM29" s="187"/>
      <c r="GON29" s="187"/>
      <c r="GOO29" s="187"/>
      <c r="GOP29" s="187"/>
      <c r="GOQ29" s="187"/>
      <c r="GOR29" s="187"/>
      <c r="GOS29" s="187"/>
      <c r="GOT29" s="187"/>
      <c r="GOU29" s="187"/>
      <c r="GOV29" s="187"/>
      <c r="GOW29" s="187"/>
      <c r="GOX29" s="187"/>
      <c r="GOY29" s="187"/>
      <c r="GOZ29" s="187"/>
      <c r="GPA29" s="187"/>
      <c r="GPB29" s="187"/>
      <c r="GPC29" s="187"/>
      <c r="GPD29" s="187"/>
      <c r="GPE29" s="187"/>
      <c r="GPF29" s="187"/>
      <c r="GPG29" s="187"/>
      <c r="GPH29" s="187"/>
      <c r="GPI29" s="187"/>
      <c r="GPJ29" s="187"/>
      <c r="GPK29" s="187"/>
      <c r="GPL29" s="187"/>
      <c r="GPM29" s="187"/>
      <c r="GPN29" s="187"/>
      <c r="GPO29" s="187"/>
      <c r="GPP29" s="187"/>
      <c r="GPQ29" s="187"/>
      <c r="GPR29" s="187"/>
      <c r="GPS29" s="187"/>
      <c r="GPT29" s="187"/>
      <c r="GPU29" s="187"/>
      <c r="GPV29" s="187"/>
      <c r="GPW29" s="187"/>
      <c r="GPX29" s="187"/>
      <c r="GPY29" s="187"/>
      <c r="GPZ29" s="187"/>
      <c r="GQA29" s="187"/>
      <c r="GQB29" s="187"/>
      <c r="GQC29" s="187"/>
      <c r="GQD29" s="187"/>
      <c r="GQE29" s="187"/>
      <c r="GQF29" s="187"/>
      <c r="GQG29" s="187"/>
      <c r="GQH29" s="187"/>
      <c r="GQI29" s="187"/>
      <c r="GQJ29" s="187"/>
      <c r="GQK29" s="187"/>
      <c r="GQL29" s="187"/>
      <c r="GQM29" s="187"/>
      <c r="GQN29" s="187"/>
      <c r="GQO29" s="187"/>
      <c r="GQP29" s="187"/>
      <c r="GQQ29" s="187"/>
      <c r="GQR29" s="187"/>
      <c r="GQS29" s="187"/>
      <c r="GQT29" s="187"/>
      <c r="GQU29" s="187"/>
      <c r="GQV29" s="187"/>
      <c r="GQW29" s="187"/>
      <c r="GQX29" s="187"/>
      <c r="GQY29" s="187"/>
      <c r="GQZ29" s="187"/>
      <c r="GRA29" s="187"/>
      <c r="GRB29" s="187"/>
      <c r="GRC29" s="187"/>
      <c r="GRD29" s="187"/>
      <c r="GRE29" s="187"/>
      <c r="GRF29" s="187"/>
      <c r="GRG29" s="187"/>
      <c r="GRH29" s="187"/>
      <c r="GRI29" s="187"/>
      <c r="GRJ29" s="187"/>
      <c r="GRK29" s="187"/>
      <c r="GRL29" s="187"/>
      <c r="GRM29" s="187"/>
      <c r="GRN29" s="187"/>
      <c r="GRO29" s="187"/>
      <c r="GRP29" s="187"/>
      <c r="GRQ29" s="187"/>
      <c r="GRR29" s="187"/>
      <c r="GRS29" s="187"/>
      <c r="GRT29" s="187"/>
      <c r="GRU29" s="187"/>
      <c r="GRV29" s="187"/>
      <c r="GRW29" s="187"/>
      <c r="GRX29" s="187"/>
      <c r="GRY29" s="187"/>
      <c r="GRZ29" s="187"/>
      <c r="GSA29" s="187"/>
      <c r="GSB29" s="187"/>
      <c r="GSC29" s="187"/>
      <c r="GSD29" s="187"/>
      <c r="GSE29" s="187"/>
      <c r="GSF29" s="187"/>
      <c r="GSG29" s="187"/>
      <c r="GSH29" s="187"/>
      <c r="GSI29" s="187"/>
      <c r="GSJ29" s="187"/>
      <c r="GSK29" s="187"/>
      <c r="GSL29" s="187"/>
      <c r="GSM29" s="187"/>
      <c r="GSN29" s="187"/>
      <c r="GSO29" s="187"/>
      <c r="GSP29" s="187"/>
      <c r="GSQ29" s="187"/>
      <c r="GSR29" s="187"/>
      <c r="GSS29" s="187"/>
      <c r="GST29" s="187"/>
      <c r="GSU29" s="187"/>
      <c r="GSV29" s="187"/>
      <c r="GSW29" s="187"/>
      <c r="GSX29" s="187"/>
      <c r="GSY29" s="187"/>
      <c r="GSZ29" s="187"/>
      <c r="GTA29" s="187"/>
      <c r="GTB29" s="187"/>
      <c r="GTC29" s="187"/>
      <c r="GTD29" s="187"/>
      <c r="GTE29" s="187"/>
      <c r="GTF29" s="187"/>
      <c r="GTG29" s="187"/>
      <c r="GTH29" s="187"/>
      <c r="GTI29" s="187"/>
      <c r="GTJ29" s="187"/>
      <c r="GTK29" s="187"/>
      <c r="GTL29" s="187"/>
      <c r="GTM29" s="187"/>
      <c r="GTN29" s="187"/>
      <c r="GTO29" s="187"/>
      <c r="GTP29" s="187"/>
      <c r="GTQ29" s="187"/>
      <c r="GTR29" s="187"/>
      <c r="GTS29" s="187"/>
      <c r="GTT29" s="187"/>
      <c r="GTU29" s="187"/>
      <c r="GTV29" s="187"/>
      <c r="GTW29" s="187"/>
      <c r="GTX29" s="187"/>
      <c r="GTY29" s="187"/>
      <c r="GTZ29" s="187"/>
      <c r="GUA29" s="187"/>
      <c r="GUB29" s="187"/>
      <c r="GUC29" s="187"/>
      <c r="GUD29" s="187"/>
      <c r="GUE29" s="187"/>
      <c r="GUF29" s="187"/>
      <c r="GUG29" s="187"/>
      <c r="GUH29" s="187"/>
      <c r="GUI29" s="187"/>
      <c r="GUJ29" s="187"/>
      <c r="GUK29" s="187"/>
      <c r="GUL29" s="187"/>
      <c r="GUM29" s="187"/>
      <c r="GUN29" s="187"/>
      <c r="GUO29" s="187"/>
      <c r="GUP29" s="187"/>
      <c r="GUQ29" s="187"/>
      <c r="GUR29" s="187"/>
      <c r="GUS29" s="187"/>
      <c r="GUT29" s="187"/>
      <c r="GUU29" s="187"/>
      <c r="GUV29" s="187"/>
      <c r="GUW29" s="187"/>
      <c r="GUX29" s="187"/>
      <c r="GUY29" s="187"/>
      <c r="GUZ29" s="187"/>
      <c r="GVA29" s="187"/>
      <c r="GVB29" s="187"/>
      <c r="GVC29" s="187"/>
      <c r="GVD29" s="187"/>
      <c r="GVE29" s="187"/>
      <c r="GVF29" s="187"/>
      <c r="GVG29" s="187"/>
      <c r="GVH29" s="187"/>
      <c r="GVI29" s="187"/>
      <c r="GVJ29" s="187"/>
      <c r="GVK29" s="187"/>
      <c r="GVL29" s="187"/>
      <c r="GVM29" s="187"/>
      <c r="GVN29" s="187"/>
      <c r="GVO29" s="187"/>
      <c r="GVP29" s="187"/>
      <c r="GVQ29" s="187"/>
      <c r="GVR29" s="187"/>
      <c r="GVS29" s="187"/>
      <c r="GVT29" s="187"/>
      <c r="GVU29" s="187"/>
      <c r="GVV29" s="187"/>
      <c r="GVW29" s="187"/>
      <c r="GVX29" s="187"/>
      <c r="GVY29" s="187"/>
      <c r="GVZ29" s="187"/>
      <c r="GWA29" s="187"/>
      <c r="GWB29" s="187"/>
      <c r="GWC29" s="187"/>
      <c r="GWD29" s="187"/>
      <c r="GWE29" s="187"/>
      <c r="GWF29" s="187"/>
      <c r="GWG29" s="187"/>
      <c r="GWH29" s="187"/>
      <c r="GWI29" s="187"/>
      <c r="GWJ29" s="187"/>
      <c r="GWK29" s="187"/>
      <c r="GWL29" s="187"/>
      <c r="GWM29" s="187"/>
      <c r="GWN29" s="187"/>
      <c r="GWO29" s="187"/>
      <c r="GWP29" s="187"/>
      <c r="GWQ29" s="187"/>
      <c r="GWR29" s="187"/>
      <c r="GWS29" s="187"/>
      <c r="GWT29" s="187"/>
      <c r="GWU29" s="187"/>
      <c r="GWV29" s="187"/>
      <c r="GWW29" s="187"/>
      <c r="GWX29" s="187"/>
      <c r="GWY29" s="187"/>
      <c r="GWZ29" s="187"/>
      <c r="GXA29" s="187"/>
      <c r="GXB29" s="187"/>
      <c r="GXC29" s="187"/>
      <c r="GXD29" s="187"/>
      <c r="GXE29" s="187"/>
      <c r="GXF29" s="187"/>
      <c r="GXG29" s="187"/>
      <c r="GXH29" s="187"/>
      <c r="GXI29" s="187"/>
      <c r="GXJ29" s="187"/>
      <c r="GXK29" s="187"/>
      <c r="GXL29" s="187"/>
      <c r="GXM29" s="187"/>
      <c r="GXN29" s="187"/>
      <c r="GXO29" s="187"/>
      <c r="GXP29" s="187"/>
      <c r="GXQ29" s="187"/>
      <c r="GXR29" s="187"/>
      <c r="GXS29" s="187"/>
      <c r="GXT29" s="187"/>
      <c r="GXU29" s="187"/>
      <c r="GXV29" s="187"/>
      <c r="GXW29" s="187"/>
      <c r="GXX29" s="187"/>
      <c r="GXY29" s="187"/>
      <c r="GXZ29" s="187"/>
      <c r="GYA29" s="187"/>
      <c r="GYB29" s="187"/>
      <c r="GYC29" s="187"/>
      <c r="GYD29" s="187"/>
      <c r="GYE29" s="187"/>
      <c r="GYF29" s="187"/>
      <c r="GYG29" s="187"/>
      <c r="GYH29" s="187"/>
      <c r="GYI29" s="187"/>
      <c r="GYJ29" s="187"/>
      <c r="GYK29" s="187"/>
      <c r="GYL29" s="187"/>
      <c r="GYM29" s="187"/>
      <c r="GYN29" s="187"/>
      <c r="GYO29" s="187"/>
      <c r="GYP29" s="187"/>
      <c r="GYQ29" s="187"/>
      <c r="GYR29" s="187"/>
      <c r="GYS29" s="187"/>
      <c r="GYT29" s="187"/>
      <c r="GYU29" s="187"/>
      <c r="GYV29" s="187"/>
      <c r="GYW29" s="187"/>
      <c r="GYX29" s="187"/>
      <c r="GYY29" s="187"/>
      <c r="GYZ29" s="187"/>
      <c r="GZA29" s="187"/>
      <c r="GZB29" s="187"/>
      <c r="GZC29" s="187"/>
      <c r="GZD29" s="187"/>
      <c r="GZE29" s="187"/>
      <c r="GZF29" s="187"/>
      <c r="GZG29" s="187"/>
      <c r="GZH29" s="187"/>
      <c r="GZI29" s="187"/>
      <c r="GZJ29" s="187"/>
      <c r="GZK29" s="187"/>
      <c r="GZL29" s="187"/>
      <c r="GZM29" s="187"/>
      <c r="GZN29" s="187"/>
      <c r="GZO29" s="187"/>
      <c r="GZP29" s="187"/>
      <c r="GZQ29" s="187"/>
      <c r="GZR29" s="187"/>
      <c r="GZS29" s="187"/>
      <c r="GZT29" s="187"/>
      <c r="GZU29" s="187"/>
      <c r="GZV29" s="187"/>
      <c r="GZW29" s="187"/>
      <c r="GZX29" s="187"/>
      <c r="GZY29" s="187"/>
      <c r="GZZ29" s="187"/>
      <c r="HAA29" s="187"/>
      <c r="HAB29" s="187"/>
      <c r="HAC29" s="187"/>
      <c r="HAD29" s="187"/>
      <c r="HAE29" s="187"/>
      <c r="HAF29" s="187"/>
      <c r="HAG29" s="187"/>
      <c r="HAH29" s="187"/>
      <c r="HAI29" s="187"/>
      <c r="HAJ29" s="187"/>
      <c r="HAK29" s="187"/>
      <c r="HAL29" s="187"/>
      <c r="HAM29" s="187"/>
      <c r="HAN29" s="187"/>
      <c r="HAO29" s="187"/>
      <c r="HAP29" s="187"/>
      <c r="HAQ29" s="187"/>
      <c r="HAR29" s="187"/>
      <c r="HAS29" s="187"/>
      <c r="HAT29" s="187"/>
      <c r="HAU29" s="187"/>
      <c r="HAV29" s="187"/>
      <c r="HAW29" s="187"/>
      <c r="HAX29" s="187"/>
      <c r="HAY29" s="187"/>
      <c r="HAZ29" s="187"/>
      <c r="HBA29" s="187"/>
      <c r="HBB29" s="187"/>
      <c r="HBC29" s="187"/>
      <c r="HBD29" s="187"/>
      <c r="HBE29" s="187"/>
      <c r="HBF29" s="187"/>
      <c r="HBG29" s="187"/>
      <c r="HBH29" s="187"/>
      <c r="HBI29" s="187"/>
      <c r="HBJ29" s="187"/>
      <c r="HBK29" s="187"/>
      <c r="HBL29" s="187"/>
      <c r="HBM29" s="187"/>
      <c r="HBN29" s="187"/>
      <c r="HBO29" s="187"/>
      <c r="HBP29" s="187"/>
      <c r="HBQ29" s="187"/>
      <c r="HBR29" s="187"/>
      <c r="HBS29" s="187"/>
      <c r="HBT29" s="187"/>
      <c r="HBU29" s="187"/>
      <c r="HBV29" s="187"/>
      <c r="HBW29" s="187"/>
      <c r="HBX29" s="187"/>
      <c r="HBY29" s="187"/>
      <c r="HBZ29" s="187"/>
      <c r="HCA29" s="187"/>
      <c r="HCB29" s="187"/>
      <c r="HCC29" s="187"/>
      <c r="HCD29" s="187"/>
      <c r="HCE29" s="187"/>
      <c r="HCF29" s="187"/>
      <c r="HCG29" s="187"/>
      <c r="HCH29" s="187"/>
      <c r="HCI29" s="187"/>
      <c r="HCJ29" s="187"/>
      <c r="HCK29" s="187"/>
      <c r="HCL29" s="187"/>
      <c r="HCM29" s="187"/>
      <c r="HCN29" s="187"/>
      <c r="HCO29" s="187"/>
      <c r="HCP29" s="187"/>
      <c r="HCQ29" s="187"/>
      <c r="HCR29" s="187"/>
      <c r="HCS29" s="187"/>
      <c r="HCT29" s="187"/>
      <c r="HCU29" s="187"/>
      <c r="HCV29" s="187"/>
      <c r="HCW29" s="187"/>
      <c r="HCX29" s="187"/>
      <c r="HCY29" s="187"/>
      <c r="HCZ29" s="187"/>
      <c r="HDA29" s="187"/>
      <c r="HDB29" s="187"/>
      <c r="HDC29" s="187"/>
      <c r="HDD29" s="187"/>
      <c r="HDE29" s="187"/>
      <c r="HDF29" s="187"/>
      <c r="HDG29" s="187"/>
      <c r="HDH29" s="187"/>
      <c r="HDI29" s="187"/>
      <c r="HDJ29" s="187"/>
      <c r="HDK29" s="187"/>
      <c r="HDL29" s="187"/>
      <c r="HDM29" s="187"/>
      <c r="HDN29" s="187"/>
      <c r="HDO29" s="187"/>
      <c r="HDP29" s="187"/>
      <c r="HDQ29" s="187"/>
      <c r="HDR29" s="187"/>
      <c r="HDS29" s="187"/>
      <c r="HDT29" s="187"/>
      <c r="HDU29" s="187"/>
      <c r="HDV29" s="187"/>
      <c r="HDW29" s="187"/>
      <c r="HDX29" s="187"/>
      <c r="HDY29" s="187"/>
      <c r="HDZ29" s="187"/>
      <c r="HEA29" s="187"/>
      <c r="HEB29" s="187"/>
      <c r="HEC29" s="187"/>
      <c r="HED29" s="187"/>
      <c r="HEE29" s="187"/>
      <c r="HEF29" s="187"/>
      <c r="HEG29" s="187"/>
      <c r="HEH29" s="187"/>
      <c r="HEI29" s="187"/>
      <c r="HEJ29" s="187"/>
      <c r="HEK29" s="187"/>
      <c r="HEL29" s="187"/>
      <c r="HEM29" s="187"/>
      <c r="HEN29" s="187"/>
      <c r="HEO29" s="187"/>
      <c r="HEP29" s="187"/>
      <c r="HEQ29" s="187"/>
      <c r="HER29" s="187"/>
      <c r="HES29" s="187"/>
      <c r="HET29" s="187"/>
      <c r="HEU29" s="187"/>
      <c r="HEV29" s="187"/>
      <c r="HEW29" s="187"/>
      <c r="HEX29" s="187"/>
      <c r="HEY29" s="187"/>
      <c r="HEZ29" s="187"/>
      <c r="HFA29" s="187"/>
      <c r="HFB29" s="187"/>
      <c r="HFC29" s="187"/>
      <c r="HFD29" s="187"/>
      <c r="HFE29" s="187"/>
      <c r="HFF29" s="187"/>
      <c r="HFG29" s="187"/>
      <c r="HFH29" s="187"/>
      <c r="HFI29" s="187"/>
      <c r="HFJ29" s="187"/>
      <c r="HFK29" s="187"/>
      <c r="HFL29" s="187"/>
      <c r="HFM29" s="187"/>
      <c r="HFN29" s="187"/>
      <c r="HFO29" s="187"/>
      <c r="HFP29" s="187"/>
      <c r="HFQ29" s="187"/>
      <c r="HFR29" s="187"/>
      <c r="HFS29" s="187"/>
      <c r="HFT29" s="187"/>
      <c r="HFU29" s="187"/>
      <c r="HFV29" s="187"/>
      <c r="HFW29" s="187"/>
      <c r="HFX29" s="187"/>
      <c r="HFY29" s="187"/>
      <c r="HFZ29" s="187"/>
      <c r="HGA29" s="187"/>
      <c r="HGB29" s="187"/>
      <c r="HGC29" s="187"/>
      <c r="HGD29" s="187"/>
      <c r="HGE29" s="187"/>
      <c r="HGF29" s="187"/>
      <c r="HGG29" s="187"/>
      <c r="HGH29" s="187"/>
      <c r="HGI29" s="187"/>
      <c r="HGJ29" s="187"/>
      <c r="HGK29" s="187"/>
      <c r="HGL29" s="187"/>
      <c r="HGM29" s="187"/>
      <c r="HGN29" s="187"/>
      <c r="HGO29" s="187"/>
      <c r="HGP29" s="187"/>
      <c r="HGQ29" s="187"/>
      <c r="HGR29" s="187"/>
      <c r="HGS29" s="187"/>
      <c r="HGT29" s="187"/>
      <c r="HGU29" s="187"/>
      <c r="HGV29" s="187"/>
      <c r="HGW29" s="187"/>
      <c r="HGX29" s="187"/>
      <c r="HGY29" s="187"/>
      <c r="HGZ29" s="187"/>
      <c r="HHA29" s="187"/>
      <c r="HHB29" s="187"/>
      <c r="HHC29" s="187"/>
      <c r="HHD29" s="187"/>
      <c r="HHE29" s="187"/>
      <c r="HHF29" s="187"/>
      <c r="HHG29" s="187"/>
      <c r="HHH29" s="187"/>
      <c r="HHI29" s="187"/>
      <c r="HHJ29" s="187"/>
      <c r="HHK29" s="187"/>
      <c r="HHL29" s="187"/>
      <c r="HHM29" s="187"/>
      <c r="HHN29" s="187"/>
      <c r="HHO29" s="187"/>
      <c r="HHP29" s="187"/>
      <c r="HHQ29" s="187"/>
      <c r="HHR29" s="187"/>
      <c r="HHS29" s="187"/>
      <c r="HHT29" s="187"/>
      <c r="HHU29" s="187"/>
      <c r="HHV29" s="187"/>
      <c r="HHW29" s="187"/>
      <c r="HHX29" s="187"/>
      <c r="HHY29" s="187"/>
      <c r="HHZ29" s="187"/>
      <c r="HIA29" s="187"/>
      <c r="HIB29" s="187"/>
      <c r="HIC29" s="187"/>
      <c r="HID29" s="187"/>
      <c r="HIE29" s="187"/>
      <c r="HIF29" s="187"/>
      <c r="HIG29" s="187"/>
      <c r="HIH29" s="187"/>
      <c r="HII29" s="187"/>
      <c r="HIJ29" s="187"/>
      <c r="HIK29" s="187"/>
      <c r="HIL29" s="187"/>
      <c r="HIM29" s="187"/>
      <c r="HIN29" s="187"/>
      <c r="HIO29" s="187"/>
      <c r="HIP29" s="187"/>
      <c r="HIQ29" s="187"/>
      <c r="HIR29" s="187"/>
      <c r="HIS29" s="187"/>
      <c r="HIT29" s="187"/>
      <c r="HIU29" s="187"/>
      <c r="HIV29" s="187"/>
      <c r="HIW29" s="187"/>
      <c r="HIX29" s="187"/>
      <c r="HIY29" s="187"/>
      <c r="HIZ29" s="187"/>
      <c r="HJA29" s="187"/>
      <c r="HJB29" s="187"/>
      <c r="HJC29" s="187"/>
      <c r="HJD29" s="187"/>
      <c r="HJE29" s="187"/>
      <c r="HJF29" s="187"/>
      <c r="HJG29" s="187"/>
      <c r="HJH29" s="187"/>
      <c r="HJI29" s="187"/>
      <c r="HJJ29" s="187"/>
      <c r="HJK29" s="187"/>
      <c r="HJL29" s="187"/>
      <c r="HJM29" s="187"/>
      <c r="HJN29" s="187"/>
      <c r="HJO29" s="187"/>
      <c r="HJP29" s="187"/>
      <c r="HJQ29" s="187"/>
      <c r="HJR29" s="187"/>
      <c r="HJS29" s="187"/>
      <c r="HJT29" s="187"/>
      <c r="HJU29" s="187"/>
      <c r="HJV29" s="187"/>
      <c r="HJW29" s="187"/>
      <c r="HJX29" s="187"/>
      <c r="HJY29" s="187"/>
      <c r="HJZ29" s="187"/>
      <c r="HKA29" s="187"/>
      <c r="HKB29" s="187"/>
      <c r="HKC29" s="187"/>
      <c r="HKD29" s="187"/>
      <c r="HKE29" s="187"/>
      <c r="HKF29" s="187"/>
      <c r="HKG29" s="187"/>
      <c r="HKH29" s="187"/>
      <c r="HKI29" s="187"/>
      <c r="HKJ29" s="187"/>
      <c r="HKK29" s="187"/>
      <c r="HKL29" s="187"/>
      <c r="HKM29" s="187"/>
      <c r="HKN29" s="187"/>
      <c r="HKO29" s="187"/>
      <c r="HKP29" s="187"/>
      <c r="HKQ29" s="187"/>
      <c r="HKR29" s="187"/>
      <c r="HKS29" s="187"/>
      <c r="HKT29" s="187"/>
      <c r="HKU29" s="187"/>
      <c r="HKV29" s="187"/>
      <c r="HKW29" s="187"/>
      <c r="HKX29" s="187"/>
      <c r="HKY29" s="187"/>
      <c r="HKZ29" s="187"/>
      <c r="HLA29" s="187"/>
      <c r="HLB29" s="187"/>
      <c r="HLC29" s="187"/>
      <c r="HLD29" s="187"/>
      <c r="HLE29" s="187"/>
      <c r="HLF29" s="187"/>
      <c r="HLG29" s="187"/>
      <c r="HLH29" s="187"/>
      <c r="HLI29" s="187"/>
      <c r="HLJ29" s="187"/>
      <c r="HLK29" s="187"/>
      <c r="HLL29" s="187"/>
      <c r="HLM29" s="187"/>
      <c r="HLN29" s="187"/>
      <c r="HLO29" s="187"/>
      <c r="HLP29" s="187"/>
      <c r="HLQ29" s="187"/>
      <c r="HLR29" s="187"/>
      <c r="HLS29" s="187"/>
      <c r="HLT29" s="187"/>
      <c r="HLU29" s="187"/>
      <c r="HLV29" s="187"/>
      <c r="HLW29" s="187"/>
      <c r="HLX29" s="187"/>
      <c r="HLY29" s="187"/>
      <c r="HLZ29" s="187"/>
      <c r="HMA29" s="187"/>
      <c r="HMB29" s="187"/>
      <c r="HMC29" s="187"/>
      <c r="HMD29" s="187"/>
      <c r="HME29" s="187"/>
      <c r="HMF29" s="187"/>
      <c r="HMG29" s="187"/>
      <c r="HMH29" s="187"/>
      <c r="HMI29" s="187"/>
      <c r="HMJ29" s="187"/>
      <c r="HMK29" s="187"/>
      <c r="HML29" s="187"/>
      <c r="HMM29" s="187"/>
      <c r="HMN29" s="187"/>
      <c r="HMO29" s="187"/>
      <c r="HMP29" s="187"/>
      <c r="HMQ29" s="187"/>
      <c r="HMR29" s="187"/>
      <c r="HMS29" s="187"/>
      <c r="HMT29" s="187"/>
      <c r="HMU29" s="187"/>
      <c r="HMV29" s="187"/>
      <c r="HMW29" s="187"/>
      <c r="HMX29" s="187"/>
      <c r="HMY29" s="187"/>
      <c r="HMZ29" s="187"/>
      <c r="HNA29" s="187"/>
      <c r="HNB29" s="187"/>
      <c r="HNC29" s="187"/>
      <c r="HND29" s="187"/>
      <c r="HNE29" s="187"/>
      <c r="HNF29" s="187"/>
      <c r="HNG29" s="187"/>
      <c r="HNH29" s="187"/>
      <c r="HNI29" s="187"/>
      <c r="HNJ29" s="187"/>
      <c r="HNK29" s="187"/>
      <c r="HNL29" s="187"/>
      <c r="HNM29" s="187"/>
      <c r="HNN29" s="187"/>
      <c r="HNO29" s="187"/>
      <c r="HNP29" s="187"/>
      <c r="HNQ29" s="187"/>
      <c r="HNR29" s="187"/>
      <c r="HNS29" s="187"/>
      <c r="HNT29" s="187"/>
      <c r="HNU29" s="187"/>
      <c r="HNV29" s="187"/>
      <c r="HNW29" s="187"/>
      <c r="HNX29" s="187"/>
      <c r="HNY29" s="187"/>
      <c r="HNZ29" s="187"/>
      <c r="HOA29" s="187"/>
      <c r="HOB29" s="187"/>
      <c r="HOC29" s="187"/>
      <c r="HOD29" s="187"/>
      <c r="HOE29" s="187"/>
      <c r="HOF29" s="187"/>
      <c r="HOG29" s="187"/>
      <c r="HOH29" s="187"/>
      <c r="HOI29" s="187"/>
      <c r="HOJ29" s="187"/>
      <c r="HOK29" s="187"/>
      <c r="HOL29" s="187"/>
      <c r="HOM29" s="187"/>
      <c r="HON29" s="187"/>
      <c r="HOO29" s="187"/>
      <c r="HOP29" s="187"/>
      <c r="HOQ29" s="187"/>
      <c r="HOR29" s="187"/>
      <c r="HOS29" s="187"/>
      <c r="HOT29" s="187"/>
      <c r="HOU29" s="187"/>
      <c r="HOV29" s="187"/>
      <c r="HOW29" s="187"/>
      <c r="HOX29" s="187"/>
      <c r="HOY29" s="187"/>
      <c r="HOZ29" s="187"/>
      <c r="HPA29" s="187"/>
      <c r="HPB29" s="187"/>
      <c r="HPC29" s="187"/>
      <c r="HPD29" s="187"/>
      <c r="HPE29" s="187"/>
      <c r="HPF29" s="187"/>
      <c r="HPG29" s="187"/>
      <c r="HPH29" s="187"/>
      <c r="HPI29" s="187"/>
      <c r="HPJ29" s="187"/>
      <c r="HPK29" s="187"/>
      <c r="HPL29" s="187"/>
      <c r="HPM29" s="187"/>
      <c r="HPN29" s="187"/>
      <c r="HPO29" s="187"/>
      <c r="HPP29" s="187"/>
      <c r="HPQ29" s="187"/>
      <c r="HPR29" s="187"/>
      <c r="HPS29" s="187"/>
      <c r="HPT29" s="187"/>
      <c r="HPU29" s="187"/>
      <c r="HPV29" s="187"/>
      <c r="HPW29" s="187"/>
      <c r="HPX29" s="187"/>
      <c r="HPY29" s="187"/>
      <c r="HPZ29" s="187"/>
      <c r="HQA29" s="187"/>
      <c r="HQB29" s="187"/>
      <c r="HQC29" s="187"/>
      <c r="HQD29" s="187"/>
      <c r="HQE29" s="187"/>
      <c r="HQF29" s="187"/>
      <c r="HQG29" s="187"/>
      <c r="HQH29" s="187"/>
      <c r="HQI29" s="187"/>
      <c r="HQJ29" s="187"/>
      <c r="HQK29" s="187"/>
      <c r="HQL29" s="187"/>
      <c r="HQM29" s="187"/>
      <c r="HQN29" s="187"/>
      <c r="HQO29" s="187"/>
      <c r="HQP29" s="187"/>
      <c r="HQQ29" s="187"/>
      <c r="HQR29" s="187"/>
      <c r="HQS29" s="187"/>
      <c r="HQT29" s="187"/>
      <c r="HQU29" s="187"/>
      <c r="HQV29" s="187"/>
      <c r="HQW29" s="187"/>
      <c r="HQX29" s="187"/>
      <c r="HQY29" s="187"/>
      <c r="HQZ29" s="187"/>
      <c r="HRA29" s="187"/>
      <c r="HRB29" s="187"/>
      <c r="HRC29" s="187"/>
      <c r="HRD29" s="187"/>
      <c r="HRE29" s="187"/>
      <c r="HRF29" s="187"/>
      <c r="HRG29" s="187"/>
      <c r="HRH29" s="187"/>
      <c r="HRI29" s="187"/>
      <c r="HRJ29" s="187"/>
      <c r="HRK29" s="187"/>
      <c r="HRL29" s="187"/>
      <c r="HRM29" s="187"/>
      <c r="HRN29" s="187"/>
      <c r="HRO29" s="187"/>
      <c r="HRP29" s="187"/>
      <c r="HRQ29" s="187"/>
      <c r="HRR29" s="187"/>
      <c r="HRS29" s="187"/>
      <c r="HRT29" s="187"/>
      <c r="HRU29" s="187"/>
      <c r="HRV29" s="187"/>
      <c r="HRW29" s="187"/>
      <c r="HRX29" s="187"/>
      <c r="HRY29" s="187"/>
      <c r="HRZ29" s="187"/>
      <c r="HSA29" s="187"/>
      <c r="HSB29" s="187"/>
      <c r="HSC29" s="187"/>
      <c r="HSD29" s="187"/>
      <c r="HSE29" s="187"/>
      <c r="HSF29" s="187"/>
      <c r="HSG29" s="187"/>
      <c r="HSH29" s="187"/>
      <c r="HSI29" s="187"/>
      <c r="HSJ29" s="187"/>
      <c r="HSK29" s="187"/>
      <c r="HSL29" s="187"/>
      <c r="HSM29" s="187"/>
      <c r="HSN29" s="187"/>
      <c r="HSO29" s="187"/>
      <c r="HSP29" s="187"/>
      <c r="HSQ29" s="187"/>
      <c r="HSR29" s="187"/>
      <c r="HSS29" s="187"/>
      <c r="HST29" s="187"/>
      <c r="HSU29" s="187"/>
      <c r="HSV29" s="187"/>
      <c r="HSW29" s="187"/>
      <c r="HSX29" s="187"/>
      <c r="HSY29" s="187"/>
      <c r="HSZ29" s="187"/>
      <c r="HTA29" s="187"/>
      <c r="HTB29" s="187"/>
      <c r="HTC29" s="187"/>
      <c r="HTD29" s="187"/>
      <c r="HTE29" s="187"/>
      <c r="HTF29" s="187"/>
      <c r="HTG29" s="187"/>
      <c r="HTH29" s="187"/>
      <c r="HTI29" s="187"/>
      <c r="HTJ29" s="187"/>
      <c r="HTK29" s="187"/>
      <c r="HTL29" s="187"/>
      <c r="HTM29" s="187"/>
      <c r="HTN29" s="187"/>
      <c r="HTO29" s="187"/>
      <c r="HTP29" s="187"/>
      <c r="HTQ29" s="187"/>
      <c r="HTR29" s="187"/>
      <c r="HTS29" s="187"/>
      <c r="HTT29" s="187"/>
      <c r="HTU29" s="187"/>
      <c r="HTV29" s="187"/>
      <c r="HTW29" s="187"/>
      <c r="HTX29" s="187"/>
      <c r="HTY29" s="187"/>
      <c r="HTZ29" s="187"/>
      <c r="HUA29" s="187"/>
      <c r="HUB29" s="187"/>
      <c r="HUC29" s="187"/>
      <c r="HUD29" s="187"/>
      <c r="HUE29" s="187"/>
      <c r="HUF29" s="187"/>
      <c r="HUG29" s="187"/>
      <c r="HUH29" s="187"/>
      <c r="HUI29" s="187"/>
      <c r="HUJ29" s="187"/>
      <c r="HUK29" s="187"/>
      <c r="HUL29" s="187"/>
      <c r="HUM29" s="187"/>
      <c r="HUN29" s="187"/>
      <c r="HUO29" s="187"/>
      <c r="HUP29" s="187"/>
      <c r="HUQ29" s="187"/>
      <c r="HUR29" s="187"/>
      <c r="HUS29" s="187"/>
      <c r="HUT29" s="187"/>
      <c r="HUU29" s="187"/>
      <c r="HUV29" s="187"/>
      <c r="HUW29" s="187"/>
      <c r="HUX29" s="187"/>
      <c r="HUY29" s="187"/>
      <c r="HUZ29" s="187"/>
      <c r="HVA29" s="187"/>
      <c r="HVB29" s="187"/>
      <c r="HVC29" s="187"/>
      <c r="HVD29" s="187"/>
      <c r="HVE29" s="187"/>
      <c r="HVF29" s="187"/>
      <c r="HVG29" s="187"/>
      <c r="HVH29" s="187"/>
      <c r="HVI29" s="187"/>
      <c r="HVJ29" s="187"/>
      <c r="HVK29" s="187"/>
      <c r="HVL29" s="187"/>
      <c r="HVM29" s="187"/>
      <c r="HVN29" s="187"/>
      <c r="HVO29" s="187"/>
      <c r="HVP29" s="187"/>
      <c r="HVQ29" s="187"/>
      <c r="HVR29" s="187"/>
      <c r="HVS29" s="187"/>
      <c r="HVT29" s="187"/>
      <c r="HVU29" s="187"/>
      <c r="HVV29" s="187"/>
      <c r="HVW29" s="187"/>
      <c r="HVX29" s="187"/>
      <c r="HVY29" s="187"/>
      <c r="HVZ29" s="187"/>
      <c r="HWA29" s="187"/>
      <c r="HWB29" s="187"/>
      <c r="HWC29" s="187"/>
      <c r="HWD29" s="187"/>
      <c r="HWE29" s="187"/>
      <c r="HWF29" s="187"/>
      <c r="HWG29" s="187"/>
      <c r="HWH29" s="187"/>
      <c r="HWI29" s="187"/>
      <c r="HWJ29" s="187"/>
      <c r="HWK29" s="187"/>
      <c r="HWL29" s="187"/>
      <c r="HWM29" s="187"/>
      <c r="HWN29" s="187"/>
      <c r="HWO29" s="187"/>
      <c r="HWP29" s="187"/>
      <c r="HWQ29" s="187"/>
      <c r="HWR29" s="187"/>
      <c r="HWS29" s="187"/>
      <c r="HWT29" s="187"/>
      <c r="HWU29" s="187"/>
      <c r="HWV29" s="187"/>
      <c r="HWW29" s="187"/>
      <c r="HWX29" s="187"/>
      <c r="HWY29" s="187"/>
      <c r="HWZ29" s="187"/>
      <c r="HXA29" s="187"/>
      <c r="HXB29" s="187"/>
      <c r="HXC29" s="187"/>
      <c r="HXD29" s="187"/>
      <c r="HXE29" s="187"/>
      <c r="HXF29" s="187"/>
      <c r="HXG29" s="187"/>
      <c r="HXH29" s="187"/>
      <c r="HXI29" s="187"/>
      <c r="HXJ29" s="187"/>
      <c r="HXK29" s="187"/>
      <c r="HXL29" s="187"/>
      <c r="HXM29" s="187"/>
      <c r="HXN29" s="187"/>
      <c r="HXO29" s="187"/>
      <c r="HXP29" s="187"/>
      <c r="HXQ29" s="187"/>
      <c r="HXR29" s="187"/>
      <c r="HXS29" s="187"/>
      <c r="HXT29" s="187"/>
      <c r="HXU29" s="187"/>
      <c r="HXV29" s="187"/>
      <c r="HXW29" s="187"/>
      <c r="HXX29" s="187"/>
      <c r="HXY29" s="187"/>
      <c r="HXZ29" s="187"/>
      <c r="HYA29" s="187"/>
      <c r="HYB29" s="187"/>
      <c r="HYC29" s="187"/>
      <c r="HYD29" s="187"/>
      <c r="HYE29" s="187"/>
      <c r="HYF29" s="187"/>
      <c r="HYG29" s="187"/>
      <c r="HYH29" s="187"/>
      <c r="HYI29" s="187"/>
      <c r="HYJ29" s="187"/>
      <c r="HYK29" s="187"/>
      <c r="HYL29" s="187"/>
      <c r="HYM29" s="187"/>
      <c r="HYN29" s="187"/>
      <c r="HYO29" s="187"/>
      <c r="HYP29" s="187"/>
      <c r="HYQ29" s="187"/>
      <c r="HYR29" s="187"/>
      <c r="HYS29" s="187"/>
      <c r="HYT29" s="187"/>
      <c r="HYU29" s="187"/>
      <c r="HYV29" s="187"/>
      <c r="HYW29" s="187"/>
      <c r="HYX29" s="187"/>
      <c r="HYY29" s="187"/>
      <c r="HYZ29" s="187"/>
      <c r="HZA29" s="187"/>
      <c r="HZB29" s="187"/>
      <c r="HZC29" s="187"/>
      <c r="HZD29" s="187"/>
      <c r="HZE29" s="187"/>
      <c r="HZF29" s="187"/>
      <c r="HZG29" s="187"/>
      <c r="HZH29" s="187"/>
      <c r="HZI29" s="187"/>
      <c r="HZJ29" s="187"/>
      <c r="HZK29" s="187"/>
      <c r="HZL29" s="187"/>
      <c r="HZM29" s="187"/>
      <c r="HZN29" s="187"/>
      <c r="HZO29" s="187"/>
      <c r="HZP29" s="187"/>
      <c r="HZQ29" s="187"/>
      <c r="HZR29" s="187"/>
      <c r="HZS29" s="187"/>
      <c r="HZT29" s="187"/>
      <c r="HZU29" s="187"/>
      <c r="HZV29" s="187"/>
      <c r="HZW29" s="187"/>
      <c r="HZX29" s="187"/>
      <c r="HZY29" s="187"/>
      <c r="HZZ29" s="187"/>
      <c r="IAA29" s="187"/>
      <c r="IAB29" s="187"/>
      <c r="IAC29" s="187"/>
      <c r="IAD29" s="187"/>
      <c r="IAE29" s="187"/>
      <c r="IAF29" s="187"/>
      <c r="IAG29" s="187"/>
      <c r="IAH29" s="187"/>
      <c r="IAI29" s="187"/>
      <c r="IAJ29" s="187"/>
      <c r="IAK29" s="187"/>
      <c r="IAL29" s="187"/>
      <c r="IAM29" s="187"/>
      <c r="IAN29" s="187"/>
      <c r="IAO29" s="187"/>
      <c r="IAP29" s="187"/>
      <c r="IAQ29" s="187"/>
      <c r="IAR29" s="187"/>
      <c r="IAS29" s="187"/>
      <c r="IAT29" s="187"/>
      <c r="IAU29" s="187"/>
      <c r="IAV29" s="187"/>
      <c r="IAW29" s="187"/>
      <c r="IAX29" s="187"/>
      <c r="IAY29" s="187"/>
      <c r="IAZ29" s="187"/>
      <c r="IBA29" s="187"/>
      <c r="IBB29" s="187"/>
      <c r="IBC29" s="187"/>
      <c r="IBD29" s="187"/>
      <c r="IBE29" s="187"/>
      <c r="IBF29" s="187"/>
      <c r="IBG29" s="187"/>
      <c r="IBH29" s="187"/>
      <c r="IBI29" s="187"/>
      <c r="IBJ29" s="187"/>
      <c r="IBK29" s="187"/>
      <c r="IBL29" s="187"/>
      <c r="IBM29" s="187"/>
      <c r="IBN29" s="187"/>
      <c r="IBO29" s="187"/>
      <c r="IBP29" s="187"/>
      <c r="IBQ29" s="187"/>
      <c r="IBR29" s="187"/>
      <c r="IBS29" s="187"/>
      <c r="IBT29" s="187"/>
      <c r="IBU29" s="187"/>
      <c r="IBV29" s="187"/>
      <c r="IBW29" s="187"/>
      <c r="IBX29" s="187"/>
      <c r="IBY29" s="187"/>
      <c r="IBZ29" s="187"/>
      <c r="ICA29" s="187"/>
      <c r="ICB29" s="187"/>
      <c r="ICC29" s="187"/>
      <c r="ICD29" s="187"/>
      <c r="ICE29" s="187"/>
      <c r="ICF29" s="187"/>
      <c r="ICG29" s="187"/>
      <c r="ICH29" s="187"/>
      <c r="ICI29" s="187"/>
      <c r="ICJ29" s="187"/>
      <c r="ICK29" s="187"/>
      <c r="ICL29" s="187"/>
      <c r="ICM29" s="187"/>
      <c r="ICN29" s="187"/>
      <c r="ICO29" s="187"/>
      <c r="ICP29" s="187"/>
      <c r="ICQ29" s="187"/>
      <c r="ICR29" s="187"/>
      <c r="ICS29" s="187"/>
      <c r="ICT29" s="187"/>
      <c r="ICU29" s="187"/>
      <c r="ICV29" s="187"/>
      <c r="ICW29" s="187"/>
      <c r="ICX29" s="187"/>
      <c r="ICY29" s="187"/>
      <c r="ICZ29" s="187"/>
      <c r="IDA29" s="187"/>
      <c r="IDB29" s="187"/>
      <c r="IDC29" s="187"/>
      <c r="IDD29" s="187"/>
      <c r="IDE29" s="187"/>
      <c r="IDF29" s="187"/>
      <c r="IDG29" s="187"/>
      <c r="IDH29" s="187"/>
      <c r="IDI29" s="187"/>
      <c r="IDJ29" s="187"/>
      <c r="IDK29" s="187"/>
      <c r="IDL29" s="187"/>
      <c r="IDM29" s="187"/>
      <c r="IDN29" s="187"/>
      <c r="IDO29" s="187"/>
      <c r="IDP29" s="187"/>
      <c r="IDQ29" s="187"/>
      <c r="IDR29" s="187"/>
      <c r="IDS29" s="187"/>
      <c r="IDT29" s="187"/>
      <c r="IDU29" s="187"/>
      <c r="IDV29" s="187"/>
      <c r="IDW29" s="187"/>
      <c r="IDX29" s="187"/>
      <c r="IDY29" s="187"/>
      <c r="IDZ29" s="187"/>
      <c r="IEA29" s="187"/>
      <c r="IEB29" s="187"/>
      <c r="IEC29" s="187"/>
      <c r="IED29" s="187"/>
      <c r="IEE29" s="187"/>
      <c r="IEF29" s="187"/>
      <c r="IEG29" s="187"/>
      <c r="IEH29" s="187"/>
      <c r="IEI29" s="187"/>
      <c r="IEJ29" s="187"/>
      <c r="IEK29" s="187"/>
      <c r="IEL29" s="187"/>
      <c r="IEM29" s="187"/>
      <c r="IEN29" s="187"/>
      <c r="IEO29" s="187"/>
      <c r="IEP29" s="187"/>
      <c r="IEQ29" s="187"/>
      <c r="IER29" s="187"/>
      <c r="IES29" s="187"/>
      <c r="IET29" s="187"/>
      <c r="IEU29" s="187"/>
      <c r="IEV29" s="187"/>
      <c r="IEW29" s="187"/>
      <c r="IEX29" s="187"/>
      <c r="IEY29" s="187"/>
      <c r="IEZ29" s="187"/>
      <c r="IFA29" s="187"/>
      <c r="IFB29" s="187"/>
      <c r="IFC29" s="187"/>
      <c r="IFD29" s="187"/>
      <c r="IFE29" s="187"/>
      <c r="IFF29" s="187"/>
      <c r="IFG29" s="187"/>
      <c r="IFH29" s="187"/>
      <c r="IFI29" s="187"/>
      <c r="IFJ29" s="187"/>
      <c r="IFK29" s="187"/>
      <c r="IFL29" s="187"/>
      <c r="IFM29" s="187"/>
      <c r="IFN29" s="187"/>
      <c r="IFO29" s="187"/>
      <c r="IFP29" s="187"/>
      <c r="IFQ29" s="187"/>
      <c r="IFR29" s="187"/>
      <c r="IFS29" s="187"/>
      <c r="IFT29" s="187"/>
      <c r="IFU29" s="187"/>
      <c r="IFV29" s="187"/>
      <c r="IFW29" s="187"/>
      <c r="IFX29" s="187"/>
      <c r="IFY29" s="187"/>
      <c r="IFZ29" s="187"/>
      <c r="IGA29" s="187"/>
      <c r="IGB29" s="187"/>
      <c r="IGC29" s="187"/>
      <c r="IGD29" s="187"/>
      <c r="IGE29" s="187"/>
      <c r="IGF29" s="187"/>
      <c r="IGG29" s="187"/>
      <c r="IGH29" s="187"/>
      <c r="IGI29" s="187"/>
      <c r="IGJ29" s="187"/>
      <c r="IGK29" s="187"/>
      <c r="IGL29" s="187"/>
      <c r="IGM29" s="187"/>
      <c r="IGN29" s="187"/>
      <c r="IGO29" s="187"/>
      <c r="IGP29" s="187"/>
      <c r="IGQ29" s="187"/>
      <c r="IGR29" s="187"/>
      <c r="IGS29" s="187"/>
      <c r="IGT29" s="187"/>
      <c r="IGU29" s="187"/>
      <c r="IGV29" s="187"/>
      <c r="IGW29" s="187"/>
      <c r="IGX29" s="187"/>
      <c r="IGY29" s="187"/>
      <c r="IGZ29" s="187"/>
      <c r="IHA29" s="187"/>
      <c r="IHB29" s="187"/>
      <c r="IHC29" s="187"/>
      <c r="IHD29" s="187"/>
      <c r="IHE29" s="187"/>
      <c r="IHF29" s="187"/>
      <c r="IHG29" s="187"/>
      <c r="IHH29" s="187"/>
      <c r="IHI29" s="187"/>
      <c r="IHJ29" s="187"/>
      <c r="IHK29" s="187"/>
      <c r="IHL29" s="187"/>
      <c r="IHM29" s="187"/>
      <c r="IHN29" s="187"/>
      <c r="IHO29" s="187"/>
      <c r="IHP29" s="187"/>
      <c r="IHQ29" s="187"/>
      <c r="IHR29" s="187"/>
      <c r="IHS29" s="187"/>
      <c r="IHT29" s="187"/>
      <c r="IHU29" s="187"/>
      <c r="IHV29" s="187"/>
      <c r="IHW29" s="187"/>
      <c r="IHX29" s="187"/>
      <c r="IHY29" s="187"/>
      <c r="IHZ29" s="187"/>
      <c r="IIA29" s="187"/>
      <c r="IIB29" s="187"/>
      <c r="IIC29" s="187"/>
      <c r="IID29" s="187"/>
      <c r="IIE29" s="187"/>
      <c r="IIF29" s="187"/>
      <c r="IIG29" s="187"/>
      <c r="IIH29" s="187"/>
      <c r="III29" s="187"/>
      <c r="IIJ29" s="187"/>
      <c r="IIK29" s="187"/>
      <c r="IIL29" s="187"/>
      <c r="IIM29" s="187"/>
      <c r="IIN29" s="187"/>
      <c r="IIO29" s="187"/>
      <c r="IIP29" s="187"/>
      <c r="IIQ29" s="187"/>
      <c r="IIR29" s="187"/>
      <c r="IIS29" s="187"/>
      <c r="IIT29" s="187"/>
      <c r="IIU29" s="187"/>
      <c r="IIV29" s="187"/>
      <c r="IIW29" s="187"/>
      <c r="IIX29" s="187"/>
      <c r="IIY29" s="187"/>
      <c r="IIZ29" s="187"/>
      <c r="IJA29" s="187"/>
      <c r="IJB29" s="187"/>
      <c r="IJC29" s="187"/>
      <c r="IJD29" s="187"/>
      <c r="IJE29" s="187"/>
      <c r="IJF29" s="187"/>
      <c r="IJG29" s="187"/>
      <c r="IJH29" s="187"/>
      <c r="IJI29" s="187"/>
      <c r="IJJ29" s="187"/>
      <c r="IJK29" s="187"/>
      <c r="IJL29" s="187"/>
      <c r="IJM29" s="187"/>
      <c r="IJN29" s="187"/>
      <c r="IJO29" s="187"/>
      <c r="IJP29" s="187"/>
      <c r="IJQ29" s="187"/>
      <c r="IJR29" s="187"/>
      <c r="IJS29" s="187"/>
      <c r="IJT29" s="187"/>
      <c r="IJU29" s="187"/>
      <c r="IJV29" s="187"/>
      <c r="IJW29" s="187"/>
      <c r="IJX29" s="187"/>
      <c r="IJY29" s="187"/>
      <c r="IJZ29" s="187"/>
      <c r="IKA29" s="187"/>
      <c r="IKB29" s="187"/>
      <c r="IKC29" s="187"/>
      <c r="IKD29" s="187"/>
      <c r="IKE29" s="187"/>
      <c r="IKF29" s="187"/>
      <c r="IKG29" s="187"/>
      <c r="IKH29" s="187"/>
      <c r="IKI29" s="187"/>
      <c r="IKJ29" s="187"/>
      <c r="IKK29" s="187"/>
      <c r="IKL29" s="187"/>
      <c r="IKM29" s="187"/>
      <c r="IKN29" s="187"/>
      <c r="IKO29" s="187"/>
      <c r="IKP29" s="187"/>
      <c r="IKQ29" s="187"/>
      <c r="IKR29" s="187"/>
      <c r="IKS29" s="187"/>
      <c r="IKT29" s="187"/>
      <c r="IKU29" s="187"/>
      <c r="IKV29" s="187"/>
      <c r="IKW29" s="187"/>
      <c r="IKX29" s="187"/>
      <c r="IKY29" s="187"/>
      <c r="IKZ29" s="187"/>
      <c r="ILA29" s="187"/>
      <c r="ILB29" s="187"/>
      <c r="ILC29" s="187"/>
      <c r="ILD29" s="187"/>
      <c r="ILE29" s="187"/>
      <c r="ILF29" s="187"/>
      <c r="ILG29" s="187"/>
      <c r="ILH29" s="187"/>
      <c r="ILI29" s="187"/>
      <c r="ILJ29" s="187"/>
      <c r="ILK29" s="187"/>
      <c r="ILL29" s="187"/>
      <c r="ILM29" s="187"/>
      <c r="ILN29" s="187"/>
      <c r="ILO29" s="187"/>
      <c r="ILP29" s="187"/>
      <c r="ILQ29" s="187"/>
      <c r="ILR29" s="187"/>
      <c r="ILS29" s="187"/>
      <c r="ILT29" s="187"/>
      <c r="ILU29" s="187"/>
      <c r="ILV29" s="187"/>
      <c r="ILW29" s="187"/>
      <c r="ILX29" s="187"/>
      <c r="ILY29" s="187"/>
      <c r="ILZ29" s="187"/>
      <c r="IMA29" s="187"/>
      <c r="IMB29" s="187"/>
      <c r="IMC29" s="187"/>
      <c r="IMD29" s="187"/>
      <c r="IME29" s="187"/>
      <c r="IMF29" s="187"/>
      <c r="IMG29" s="187"/>
      <c r="IMH29" s="187"/>
      <c r="IMI29" s="187"/>
      <c r="IMJ29" s="187"/>
      <c r="IMK29" s="187"/>
      <c r="IML29" s="187"/>
      <c r="IMM29" s="187"/>
      <c r="IMN29" s="187"/>
      <c r="IMO29" s="187"/>
      <c r="IMP29" s="187"/>
      <c r="IMQ29" s="187"/>
      <c r="IMR29" s="187"/>
      <c r="IMS29" s="187"/>
      <c r="IMT29" s="187"/>
      <c r="IMU29" s="187"/>
      <c r="IMV29" s="187"/>
      <c r="IMW29" s="187"/>
      <c r="IMX29" s="187"/>
      <c r="IMY29" s="187"/>
      <c r="IMZ29" s="187"/>
      <c r="INA29" s="187"/>
      <c r="INB29" s="187"/>
      <c r="INC29" s="187"/>
      <c r="IND29" s="187"/>
      <c r="INE29" s="187"/>
      <c r="INF29" s="187"/>
      <c r="ING29" s="187"/>
      <c r="INH29" s="187"/>
      <c r="INI29" s="187"/>
      <c r="INJ29" s="187"/>
      <c r="INK29" s="187"/>
      <c r="INL29" s="187"/>
      <c r="INM29" s="187"/>
      <c r="INN29" s="187"/>
      <c r="INO29" s="187"/>
      <c r="INP29" s="187"/>
      <c r="INQ29" s="187"/>
      <c r="INR29" s="187"/>
      <c r="INS29" s="187"/>
      <c r="INT29" s="187"/>
      <c r="INU29" s="187"/>
      <c r="INV29" s="187"/>
      <c r="INW29" s="187"/>
      <c r="INX29" s="187"/>
      <c r="INY29" s="187"/>
      <c r="INZ29" s="187"/>
      <c r="IOA29" s="187"/>
      <c r="IOB29" s="187"/>
      <c r="IOC29" s="187"/>
      <c r="IOD29" s="187"/>
      <c r="IOE29" s="187"/>
      <c r="IOF29" s="187"/>
      <c r="IOG29" s="187"/>
      <c r="IOH29" s="187"/>
      <c r="IOI29" s="187"/>
      <c r="IOJ29" s="187"/>
      <c r="IOK29" s="187"/>
      <c r="IOL29" s="187"/>
      <c r="IOM29" s="187"/>
      <c r="ION29" s="187"/>
      <c r="IOO29" s="187"/>
      <c r="IOP29" s="187"/>
      <c r="IOQ29" s="187"/>
      <c r="IOR29" s="187"/>
      <c r="IOS29" s="187"/>
      <c r="IOT29" s="187"/>
      <c r="IOU29" s="187"/>
      <c r="IOV29" s="187"/>
      <c r="IOW29" s="187"/>
      <c r="IOX29" s="187"/>
      <c r="IOY29" s="187"/>
      <c r="IOZ29" s="187"/>
      <c r="IPA29" s="187"/>
      <c r="IPB29" s="187"/>
      <c r="IPC29" s="187"/>
      <c r="IPD29" s="187"/>
      <c r="IPE29" s="187"/>
      <c r="IPF29" s="187"/>
      <c r="IPG29" s="187"/>
      <c r="IPH29" s="187"/>
      <c r="IPI29" s="187"/>
      <c r="IPJ29" s="187"/>
      <c r="IPK29" s="187"/>
      <c r="IPL29" s="187"/>
      <c r="IPM29" s="187"/>
      <c r="IPN29" s="187"/>
      <c r="IPO29" s="187"/>
      <c r="IPP29" s="187"/>
      <c r="IPQ29" s="187"/>
      <c r="IPR29" s="187"/>
      <c r="IPS29" s="187"/>
      <c r="IPT29" s="187"/>
      <c r="IPU29" s="187"/>
      <c r="IPV29" s="187"/>
      <c r="IPW29" s="187"/>
      <c r="IPX29" s="187"/>
      <c r="IPY29" s="187"/>
      <c r="IPZ29" s="187"/>
      <c r="IQA29" s="187"/>
      <c r="IQB29" s="187"/>
      <c r="IQC29" s="187"/>
      <c r="IQD29" s="187"/>
      <c r="IQE29" s="187"/>
      <c r="IQF29" s="187"/>
      <c r="IQG29" s="187"/>
      <c r="IQH29" s="187"/>
      <c r="IQI29" s="187"/>
      <c r="IQJ29" s="187"/>
      <c r="IQK29" s="187"/>
      <c r="IQL29" s="187"/>
      <c r="IQM29" s="187"/>
      <c r="IQN29" s="187"/>
      <c r="IQO29" s="187"/>
      <c r="IQP29" s="187"/>
      <c r="IQQ29" s="187"/>
      <c r="IQR29" s="187"/>
      <c r="IQS29" s="187"/>
      <c r="IQT29" s="187"/>
      <c r="IQU29" s="187"/>
      <c r="IQV29" s="187"/>
      <c r="IQW29" s="187"/>
      <c r="IQX29" s="187"/>
      <c r="IQY29" s="187"/>
      <c r="IQZ29" s="187"/>
      <c r="IRA29" s="187"/>
      <c r="IRB29" s="187"/>
      <c r="IRC29" s="187"/>
      <c r="IRD29" s="187"/>
      <c r="IRE29" s="187"/>
      <c r="IRF29" s="187"/>
      <c r="IRG29" s="187"/>
      <c r="IRH29" s="187"/>
      <c r="IRI29" s="187"/>
      <c r="IRJ29" s="187"/>
      <c r="IRK29" s="187"/>
      <c r="IRL29" s="187"/>
      <c r="IRM29" s="187"/>
      <c r="IRN29" s="187"/>
      <c r="IRO29" s="187"/>
      <c r="IRP29" s="187"/>
      <c r="IRQ29" s="187"/>
      <c r="IRR29" s="187"/>
      <c r="IRS29" s="187"/>
      <c r="IRT29" s="187"/>
      <c r="IRU29" s="187"/>
      <c r="IRV29" s="187"/>
      <c r="IRW29" s="187"/>
      <c r="IRX29" s="187"/>
      <c r="IRY29" s="187"/>
      <c r="IRZ29" s="187"/>
      <c r="ISA29" s="187"/>
      <c r="ISB29" s="187"/>
      <c r="ISC29" s="187"/>
      <c r="ISD29" s="187"/>
      <c r="ISE29" s="187"/>
      <c r="ISF29" s="187"/>
      <c r="ISG29" s="187"/>
      <c r="ISH29" s="187"/>
      <c r="ISI29" s="187"/>
      <c r="ISJ29" s="187"/>
      <c r="ISK29" s="187"/>
      <c r="ISL29" s="187"/>
      <c r="ISM29" s="187"/>
      <c r="ISN29" s="187"/>
      <c r="ISO29" s="187"/>
      <c r="ISP29" s="187"/>
      <c r="ISQ29" s="187"/>
      <c r="ISR29" s="187"/>
      <c r="ISS29" s="187"/>
      <c r="IST29" s="187"/>
      <c r="ISU29" s="187"/>
      <c r="ISV29" s="187"/>
      <c r="ISW29" s="187"/>
      <c r="ISX29" s="187"/>
      <c r="ISY29" s="187"/>
      <c r="ISZ29" s="187"/>
      <c r="ITA29" s="187"/>
      <c r="ITB29" s="187"/>
      <c r="ITC29" s="187"/>
      <c r="ITD29" s="187"/>
      <c r="ITE29" s="187"/>
      <c r="ITF29" s="187"/>
      <c r="ITG29" s="187"/>
      <c r="ITH29" s="187"/>
      <c r="ITI29" s="187"/>
      <c r="ITJ29" s="187"/>
      <c r="ITK29" s="187"/>
      <c r="ITL29" s="187"/>
      <c r="ITM29" s="187"/>
      <c r="ITN29" s="187"/>
      <c r="ITO29" s="187"/>
      <c r="ITP29" s="187"/>
      <c r="ITQ29" s="187"/>
      <c r="ITR29" s="187"/>
      <c r="ITS29" s="187"/>
      <c r="ITT29" s="187"/>
      <c r="ITU29" s="187"/>
      <c r="ITV29" s="187"/>
      <c r="ITW29" s="187"/>
      <c r="ITX29" s="187"/>
      <c r="ITY29" s="187"/>
      <c r="ITZ29" s="187"/>
      <c r="IUA29" s="187"/>
      <c r="IUB29" s="187"/>
      <c r="IUC29" s="187"/>
      <c r="IUD29" s="187"/>
      <c r="IUE29" s="187"/>
      <c r="IUF29" s="187"/>
      <c r="IUG29" s="187"/>
      <c r="IUH29" s="187"/>
      <c r="IUI29" s="187"/>
      <c r="IUJ29" s="187"/>
      <c r="IUK29" s="187"/>
      <c r="IUL29" s="187"/>
      <c r="IUM29" s="187"/>
      <c r="IUN29" s="187"/>
      <c r="IUO29" s="187"/>
      <c r="IUP29" s="187"/>
      <c r="IUQ29" s="187"/>
      <c r="IUR29" s="187"/>
      <c r="IUS29" s="187"/>
      <c r="IUT29" s="187"/>
      <c r="IUU29" s="187"/>
      <c r="IUV29" s="187"/>
      <c r="IUW29" s="187"/>
      <c r="IUX29" s="187"/>
      <c r="IUY29" s="187"/>
      <c r="IUZ29" s="187"/>
      <c r="IVA29" s="187"/>
      <c r="IVB29" s="187"/>
      <c r="IVC29" s="187"/>
      <c r="IVD29" s="187"/>
      <c r="IVE29" s="187"/>
      <c r="IVF29" s="187"/>
      <c r="IVG29" s="187"/>
      <c r="IVH29" s="187"/>
      <c r="IVI29" s="187"/>
      <c r="IVJ29" s="187"/>
      <c r="IVK29" s="187"/>
      <c r="IVL29" s="187"/>
      <c r="IVM29" s="187"/>
      <c r="IVN29" s="187"/>
      <c r="IVO29" s="187"/>
      <c r="IVP29" s="187"/>
      <c r="IVQ29" s="187"/>
      <c r="IVR29" s="187"/>
      <c r="IVS29" s="187"/>
      <c r="IVT29" s="187"/>
      <c r="IVU29" s="187"/>
      <c r="IVV29" s="187"/>
      <c r="IVW29" s="187"/>
      <c r="IVX29" s="187"/>
      <c r="IVY29" s="187"/>
      <c r="IVZ29" s="187"/>
      <c r="IWA29" s="187"/>
      <c r="IWB29" s="187"/>
      <c r="IWC29" s="187"/>
      <c r="IWD29" s="187"/>
      <c r="IWE29" s="187"/>
      <c r="IWF29" s="187"/>
      <c r="IWG29" s="187"/>
      <c r="IWH29" s="187"/>
      <c r="IWI29" s="187"/>
      <c r="IWJ29" s="187"/>
      <c r="IWK29" s="187"/>
      <c r="IWL29" s="187"/>
      <c r="IWM29" s="187"/>
      <c r="IWN29" s="187"/>
      <c r="IWO29" s="187"/>
      <c r="IWP29" s="187"/>
      <c r="IWQ29" s="187"/>
      <c r="IWR29" s="187"/>
      <c r="IWS29" s="187"/>
      <c r="IWT29" s="187"/>
      <c r="IWU29" s="187"/>
      <c r="IWV29" s="187"/>
      <c r="IWW29" s="187"/>
      <c r="IWX29" s="187"/>
      <c r="IWY29" s="187"/>
      <c r="IWZ29" s="187"/>
      <c r="IXA29" s="187"/>
      <c r="IXB29" s="187"/>
      <c r="IXC29" s="187"/>
      <c r="IXD29" s="187"/>
      <c r="IXE29" s="187"/>
      <c r="IXF29" s="187"/>
      <c r="IXG29" s="187"/>
      <c r="IXH29" s="187"/>
      <c r="IXI29" s="187"/>
      <c r="IXJ29" s="187"/>
      <c r="IXK29" s="187"/>
      <c r="IXL29" s="187"/>
      <c r="IXM29" s="187"/>
      <c r="IXN29" s="187"/>
      <c r="IXO29" s="187"/>
      <c r="IXP29" s="187"/>
      <c r="IXQ29" s="187"/>
      <c r="IXR29" s="187"/>
      <c r="IXS29" s="187"/>
      <c r="IXT29" s="187"/>
      <c r="IXU29" s="187"/>
      <c r="IXV29" s="187"/>
      <c r="IXW29" s="187"/>
      <c r="IXX29" s="187"/>
      <c r="IXY29" s="187"/>
      <c r="IXZ29" s="187"/>
      <c r="IYA29" s="187"/>
      <c r="IYB29" s="187"/>
      <c r="IYC29" s="187"/>
      <c r="IYD29" s="187"/>
      <c r="IYE29" s="187"/>
      <c r="IYF29" s="187"/>
      <c r="IYG29" s="187"/>
      <c r="IYH29" s="187"/>
      <c r="IYI29" s="187"/>
      <c r="IYJ29" s="187"/>
      <c r="IYK29" s="187"/>
      <c r="IYL29" s="187"/>
      <c r="IYM29" s="187"/>
      <c r="IYN29" s="187"/>
      <c r="IYO29" s="187"/>
      <c r="IYP29" s="187"/>
      <c r="IYQ29" s="187"/>
      <c r="IYR29" s="187"/>
      <c r="IYS29" s="187"/>
      <c r="IYT29" s="187"/>
      <c r="IYU29" s="187"/>
      <c r="IYV29" s="187"/>
      <c r="IYW29" s="187"/>
      <c r="IYX29" s="187"/>
      <c r="IYY29" s="187"/>
      <c r="IYZ29" s="187"/>
      <c r="IZA29" s="187"/>
      <c r="IZB29" s="187"/>
      <c r="IZC29" s="187"/>
      <c r="IZD29" s="187"/>
      <c r="IZE29" s="187"/>
      <c r="IZF29" s="187"/>
      <c r="IZG29" s="187"/>
      <c r="IZH29" s="187"/>
      <c r="IZI29" s="187"/>
      <c r="IZJ29" s="187"/>
      <c r="IZK29" s="187"/>
      <c r="IZL29" s="187"/>
      <c r="IZM29" s="187"/>
      <c r="IZN29" s="187"/>
      <c r="IZO29" s="187"/>
      <c r="IZP29" s="187"/>
      <c r="IZQ29" s="187"/>
      <c r="IZR29" s="187"/>
      <c r="IZS29" s="187"/>
      <c r="IZT29" s="187"/>
      <c r="IZU29" s="187"/>
      <c r="IZV29" s="187"/>
      <c r="IZW29" s="187"/>
      <c r="IZX29" s="187"/>
      <c r="IZY29" s="187"/>
      <c r="IZZ29" s="187"/>
      <c r="JAA29" s="187"/>
      <c r="JAB29" s="187"/>
      <c r="JAC29" s="187"/>
      <c r="JAD29" s="187"/>
      <c r="JAE29" s="187"/>
      <c r="JAF29" s="187"/>
      <c r="JAG29" s="187"/>
      <c r="JAH29" s="187"/>
      <c r="JAI29" s="187"/>
      <c r="JAJ29" s="187"/>
      <c r="JAK29" s="187"/>
      <c r="JAL29" s="187"/>
      <c r="JAM29" s="187"/>
      <c r="JAN29" s="187"/>
      <c r="JAO29" s="187"/>
      <c r="JAP29" s="187"/>
      <c r="JAQ29" s="187"/>
      <c r="JAR29" s="187"/>
      <c r="JAS29" s="187"/>
      <c r="JAT29" s="187"/>
      <c r="JAU29" s="187"/>
      <c r="JAV29" s="187"/>
      <c r="JAW29" s="187"/>
      <c r="JAX29" s="187"/>
      <c r="JAY29" s="187"/>
      <c r="JAZ29" s="187"/>
      <c r="JBA29" s="187"/>
      <c r="JBB29" s="187"/>
      <c r="JBC29" s="187"/>
      <c r="JBD29" s="187"/>
      <c r="JBE29" s="187"/>
      <c r="JBF29" s="187"/>
      <c r="JBG29" s="187"/>
      <c r="JBH29" s="187"/>
      <c r="JBI29" s="187"/>
      <c r="JBJ29" s="187"/>
      <c r="JBK29" s="187"/>
      <c r="JBL29" s="187"/>
      <c r="JBM29" s="187"/>
      <c r="JBN29" s="187"/>
      <c r="JBO29" s="187"/>
      <c r="JBP29" s="187"/>
      <c r="JBQ29" s="187"/>
      <c r="JBR29" s="187"/>
      <c r="JBS29" s="187"/>
      <c r="JBT29" s="187"/>
      <c r="JBU29" s="187"/>
      <c r="JBV29" s="187"/>
      <c r="JBW29" s="187"/>
      <c r="JBX29" s="187"/>
      <c r="JBY29" s="187"/>
      <c r="JBZ29" s="187"/>
      <c r="JCA29" s="187"/>
      <c r="JCB29" s="187"/>
      <c r="JCC29" s="187"/>
      <c r="JCD29" s="187"/>
      <c r="JCE29" s="187"/>
      <c r="JCF29" s="187"/>
      <c r="JCG29" s="187"/>
      <c r="JCH29" s="187"/>
      <c r="JCI29" s="187"/>
      <c r="JCJ29" s="187"/>
      <c r="JCK29" s="187"/>
      <c r="JCL29" s="187"/>
      <c r="JCM29" s="187"/>
      <c r="JCN29" s="187"/>
      <c r="JCO29" s="187"/>
      <c r="JCP29" s="187"/>
      <c r="JCQ29" s="187"/>
      <c r="JCR29" s="187"/>
      <c r="JCS29" s="187"/>
      <c r="JCT29" s="187"/>
      <c r="JCU29" s="187"/>
      <c r="JCV29" s="187"/>
      <c r="JCW29" s="187"/>
      <c r="JCX29" s="187"/>
      <c r="JCY29" s="187"/>
      <c r="JCZ29" s="187"/>
      <c r="JDA29" s="187"/>
      <c r="JDB29" s="187"/>
      <c r="JDC29" s="187"/>
      <c r="JDD29" s="187"/>
      <c r="JDE29" s="187"/>
      <c r="JDF29" s="187"/>
      <c r="JDG29" s="187"/>
      <c r="JDH29" s="187"/>
      <c r="JDI29" s="187"/>
      <c r="JDJ29" s="187"/>
      <c r="JDK29" s="187"/>
      <c r="JDL29" s="187"/>
      <c r="JDM29" s="187"/>
      <c r="JDN29" s="187"/>
      <c r="JDO29" s="187"/>
      <c r="JDP29" s="187"/>
      <c r="JDQ29" s="187"/>
      <c r="JDR29" s="187"/>
      <c r="JDS29" s="187"/>
      <c r="JDT29" s="187"/>
      <c r="JDU29" s="187"/>
      <c r="JDV29" s="187"/>
      <c r="JDW29" s="187"/>
      <c r="JDX29" s="187"/>
      <c r="JDY29" s="187"/>
      <c r="JDZ29" s="187"/>
      <c r="JEA29" s="187"/>
      <c r="JEB29" s="187"/>
      <c r="JEC29" s="187"/>
      <c r="JED29" s="187"/>
      <c r="JEE29" s="187"/>
      <c r="JEF29" s="187"/>
      <c r="JEG29" s="187"/>
      <c r="JEH29" s="187"/>
      <c r="JEI29" s="187"/>
      <c r="JEJ29" s="187"/>
      <c r="JEK29" s="187"/>
      <c r="JEL29" s="187"/>
      <c r="JEM29" s="187"/>
      <c r="JEN29" s="187"/>
      <c r="JEO29" s="187"/>
      <c r="JEP29" s="187"/>
      <c r="JEQ29" s="187"/>
      <c r="JER29" s="187"/>
      <c r="JES29" s="187"/>
      <c r="JET29" s="187"/>
      <c r="JEU29" s="187"/>
      <c r="JEV29" s="187"/>
      <c r="JEW29" s="187"/>
      <c r="JEX29" s="187"/>
      <c r="JEY29" s="187"/>
      <c r="JEZ29" s="187"/>
      <c r="JFA29" s="187"/>
      <c r="JFB29" s="187"/>
      <c r="JFC29" s="187"/>
      <c r="JFD29" s="187"/>
      <c r="JFE29" s="187"/>
      <c r="JFF29" s="187"/>
      <c r="JFG29" s="187"/>
      <c r="JFH29" s="187"/>
      <c r="JFI29" s="187"/>
      <c r="JFJ29" s="187"/>
      <c r="JFK29" s="187"/>
      <c r="JFL29" s="187"/>
      <c r="JFM29" s="187"/>
      <c r="JFN29" s="187"/>
      <c r="JFO29" s="187"/>
      <c r="JFP29" s="187"/>
      <c r="JFQ29" s="187"/>
      <c r="JFR29" s="187"/>
      <c r="JFS29" s="187"/>
      <c r="JFT29" s="187"/>
      <c r="JFU29" s="187"/>
      <c r="JFV29" s="187"/>
      <c r="JFW29" s="187"/>
      <c r="JFX29" s="187"/>
      <c r="JFY29" s="187"/>
      <c r="JFZ29" s="187"/>
      <c r="JGA29" s="187"/>
      <c r="JGB29" s="187"/>
      <c r="JGC29" s="187"/>
      <c r="JGD29" s="187"/>
      <c r="JGE29" s="187"/>
      <c r="JGF29" s="187"/>
      <c r="JGG29" s="187"/>
      <c r="JGH29" s="187"/>
      <c r="JGI29" s="187"/>
      <c r="JGJ29" s="187"/>
      <c r="JGK29" s="187"/>
      <c r="JGL29" s="187"/>
      <c r="JGM29" s="187"/>
      <c r="JGN29" s="187"/>
      <c r="JGO29" s="187"/>
      <c r="JGP29" s="187"/>
      <c r="JGQ29" s="187"/>
      <c r="JGR29" s="187"/>
      <c r="JGS29" s="187"/>
      <c r="JGT29" s="187"/>
      <c r="JGU29" s="187"/>
      <c r="JGV29" s="187"/>
      <c r="JGW29" s="187"/>
      <c r="JGX29" s="187"/>
      <c r="JGY29" s="187"/>
      <c r="JGZ29" s="187"/>
      <c r="JHA29" s="187"/>
      <c r="JHB29" s="187"/>
      <c r="JHC29" s="187"/>
      <c r="JHD29" s="187"/>
      <c r="JHE29" s="187"/>
      <c r="JHF29" s="187"/>
      <c r="JHG29" s="187"/>
      <c r="JHH29" s="187"/>
      <c r="JHI29" s="187"/>
      <c r="JHJ29" s="187"/>
      <c r="JHK29" s="187"/>
      <c r="JHL29" s="187"/>
      <c r="JHM29" s="187"/>
      <c r="JHN29" s="187"/>
      <c r="JHO29" s="187"/>
      <c r="JHP29" s="187"/>
      <c r="JHQ29" s="187"/>
      <c r="JHR29" s="187"/>
      <c r="JHS29" s="187"/>
      <c r="JHT29" s="187"/>
      <c r="JHU29" s="187"/>
      <c r="JHV29" s="187"/>
      <c r="JHW29" s="187"/>
      <c r="JHX29" s="187"/>
      <c r="JHY29" s="187"/>
      <c r="JHZ29" s="187"/>
      <c r="JIA29" s="187"/>
      <c r="JIB29" s="187"/>
      <c r="JIC29" s="187"/>
      <c r="JID29" s="187"/>
      <c r="JIE29" s="187"/>
      <c r="JIF29" s="187"/>
      <c r="JIG29" s="187"/>
      <c r="JIH29" s="187"/>
      <c r="JII29" s="187"/>
      <c r="JIJ29" s="187"/>
      <c r="JIK29" s="187"/>
      <c r="JIL29" s="187"/>
      <c r="JIM29" s="187"/>
      <c r="JIN29" s="187"/>
      <c r="JIO29" s="187"/>
      <c r="JIP29" s="187"/>
      <c r="JIQ29" s="187"/>
      <c r="JIR29" s="187"/>
      <c r="JIS29" s="187"/>
      <c r="JIT29" s="187"/>
      <c r="JIU29" s="187"/>
      <c r="JIV29" s="187"/>
      <c r="JIW29" s="187"/>
      <c r="JIX29" s="187"/>
      <c r="JIY29" s="187"/>
      <c r="JIZ29" s="187"/>
      <c r="JJA29" s="187"/>
      <c r="JJB29" s="187"/>
      <c r="JJC29" s="187"/>
      <c r="JJD29" s="187"/>
      <c r="JJE29" s="187"/>
      <c r="JJF29" s="187"/>
      <c r="JJG29" s="187"/>
      <c r="JJH29" s="187"/>
      <c r="JJI29" s="187"/>
      <c r="JJJ29" s="187"/>
      <c r="JJK29" s="187"/>
      <c r="JJL29" s="187"/>
      <c r="JJM29" s="187"/>
      <c r="JJN29" s="187"/>
      <c r="JJO29" s="187"/>
      <c r="JJP29" s="187"/>
      <c r="JJQ29" s="187"/>
      <c r="JJR29" s="187"/>
      <c r="JJS29" s="187"/>
      <c r="JJT29" s="187"/>
      <c r="JJU29" s="187"/>
      <c r="JJV29" s="187"/>
      <c r="JJW29" s="187"/>
      <c r="JJX29" s="187"/>
      <c r="JJY29" s="187"/>
      <c r="JJZ29" s="187"/>
      <c r="JKA29" s="187"/>
      <c r="JKB29" s="187"/>
      <c r="JKC29" s="187"/>
      <c r="JKD29" s="187"/>
      <c r="JKE29" s="187"/>
      <c r="JKF29" s="187"/>
      <c r="JKG29" s="187"/>
      <c r="JKH29" s="187"/>
      <c r="JKI29" s="187"/>
      <c r="JKJ29" s="187"/>
      <c r="JKK29" s="187"/>
      <c r="JKL29" s="187"/>
      <c r="JKM29" s="187"/>
      <c r="JKN29" s="187"/>
      <c r="JKO29" s="187"/>
      <c r="JKP29" s="187"/>
      <c r="JKQ29" s="187"/>
      <c r="JKR29" s="187"/>
      <c r="JKS29" s="187"/>
      <c r="JKT29" s="187"/>
      <c r="JKU29" s="187"/>
      <c r="JKV29" s="187"/>
      <c r="JKW29" s="187"/>
      <c r="JKX29" s="187"/>
      <c r="JKY29" s="187"/>
      <c r="JKZ29" s="187"/>
      <c r="JLA29" s="187"/>
      <c r="JLB29" s="187"/>
      <c r="JLC29" s="187"/>
      <c r="JLD29" s="187"/>
      <c r="JLE29" s="187"/>
      <c r="JLF29" s="187"/>
      <c r="JLG29" s="187"/>
      <c r="JLH29" s="187"/>
      <c r="JLI29" s="187"/>
      <c r="JLJ29" s="187"/>
      <c r="JLK29" s="187"/>
      <c r="JLL29" s="187"/>
      <c r="JLM29" s="187"/>
      <c r="JLN29" s="187"/>
      <c r="JLO29" s="187"/>
      <c r="JLP29" s="187"/>
      <c r="JLQ29" s="187"/>
      <c r="JLR29" s="187"/>
      <c r="JLS29" s="187"/>
      <c r="JLT29" s="187"/>
      <c r="JLU29" s="187"/>
      <c r="JLV29" s="187"/>
      <c r="JLW29" s="187"/>
      <c r="JLX29" s="187"/>
      <c r="JLY29" s="187"/>
      <c r="JLZ29" s="187"/>
      <c r="JMA29" s="187"/>
      <c r="JMB29" s="187"/>
      <c r="JMC29" s="187"/>
      <c r="JMD29" s="187"/>
      <c r="JME29" s="187"/>
      <c r="JMF29" s="187"/>
      <c r="JMG29" s="187"/>
      <c r="JMH29" s="187"/>
      <c r="JMI29" s="187"/>
      <c r="JMJ29" s="187"/>
      <c r="JMK29" s="187"/>
      <c r="JML29" s="187"/>
      <c r="JMM29" s="187"/>
      <c r="JMN29" s="187"/>
      <c r="JMO29" s="187"/>
      <c r="JMP29" s="187"/>
      <c r="JMQ29" s="187"/>
      <c r="JMR29" s="187"/>
      <c r="JMS29" s="187"/>
      <c r="JMT29" s="187"/>
      <c r="JMU29" s="187"/>
      <c r="JMV29" s="187"/>
      <c r="JMW29" s="187"/>
      <c r="JMX29" s="187"/>
      <c r="JMY29" s="187"/>
      <c r="JMZ29" s="187"/>
      <c r="JNA29" s="187"/>
      <c r="JNB29" s="187"/>
      <c r="JNC29" s="187"/>
      <c r="JND29" s="187"/>
      <c r="JNE29" s="187"/>
      <c r="JNF29" s="187"/>
      <c r="JNG29" s="187"/>
      <c r="JNH29" s="187"/>
      <c r="JNI29" s="187"/>
      <c r="JNJ29" s="187"/>
      <c r="JNK29" s="187"/>
      <c r="JNL29" s="187"/>
      <c r="JNM29" s="187"/>
      <c r="JNN29" s="187"/>
      <c r="JNO29" s="187"/>
      <c r="JNP29" s="187"/>
      <c r="JNQ29" s="187"/>
      <c r="JNR29" s="187"/>
      <c r="JNS29" s="187"/>
      <c r="JNT29" s="187"/>
      <c r="JNU29" s="187"/>
      <c r="JNV29" s="187"/>
      <c r="JNW29" s="187"/>
      <c r="JNX29" s="187"/>
      <c r="JNY29" s="187"/>
      <c r="JNZ29" s="187"/>
      <c r="JOA29" s="187"/>
      <c r="JOB29" s="187"/>
      <c r="JOC29" s="187"/>
      <c r="JOD29" s="187"/>
      <c r="JOE29" s="187"/>
      <c r="JOF29" s="187"/>
      <c r="JOG29" s="187"/>
      <c r="JOH29" s="187"/>
      <c r="JOI29" s="187"/>
      <c r="JOJ29" s="187"/>
      <c r="JOK29" s="187"/>
      <c r="JOL29" s="187"/>
      <c r="JOM29" s="187"/>
      <c r="JON29" s="187"/>
      <c r="JOO29" s="187"/>
      <c r="JOP29" s="187"/>
      <c r="JOQ29" s="187"/>
      <c r="JOR29" s="187"/>
      <c r="JOS29" s="187"/>
      <c r="JOT29" s="187"/>
      <c r="JOU29" s="187"/>
      <c r="JOV29" s="187"/>
      <c r="JOW29" s="187"/>
      <c r="JOX29" s="187"/>
      <c r="JOY29" s="187"/>
      <c r="JOZ29" s="187"/>
      <c r="JPA29" s="187"/>
      <c r="JPB29" s="187"/>
      <c r="JPC29" s="187"/>
      <c r="JPD29" s="187"/>
      <c r="JPE29" s="187"/>
      <c r="JPF29" s="187"/>
      <c r="JPG29" s="187"/>
      <c r="JPH29" s="187"/>
      <c r="JPI29" s="187"/>
      <c r="JPJ29" s="187"/>
      <c r="JPK29" s="187"/>
      <c r="JPL29" s="187"/>
      <c r="JPM29" s="187"/>
      <c r="JPN29" s="187"/>
      <c r="JPO29" s="187"/>
      <c r="JPP29" s="187"/>
      <c r="JPQ29" s="187"/>
      <c r="JPR29" s="187"/>
      <c r="JPS29" s="187"/>
      <c r="JPT29" s="187"/>
      <c r="JPU29" s="187"/>
      <c r="JPV29" s="187"/>
      <c r="JPW29" s="187"/>
      <c r="JPX29" s="187"/>
      <c r="JPY29" s="187"/>
      <c r="JPZ29" s="187"/>
      <c r="JQA29" s="187"/>
      <c r="JQB29" s="187"/>
      <c r="JQC29" s="187"/>
      <c r="JQD29" s="187"/>
      <c r="JQE29" s="187"/>
      <c r="JQF29" s="187"/>
      <c r="JQG29" s="187"/>
      <c r="JQH29" s="187"/>
      <c r="JQI29" s="187"/>
      <c r="JQJ29" s="187"/>
      <c r="JQK29" s="187"/>
      <c r="JQL29" s="187"/>
      <c r="JQM29" s="187"/>
      <c r="JQN29" s="187"/>
      <c r="JQO29" s="187"/>
      <c r="JQP29" s="187"/>
      <c r="JQQ29" s="187"/>
      <c r="JQR29" s="187"/>
      <c r="JQS29" s="187"/>
      <c r="JQT29" s="187"/>
      <c r="JQU29" s="187"/>
      <c r="JQV29" s="187"/>
      <c r="JQW29" s="187"/>
      <c r="JQX29" s="187"/>
      <c r="JQY29" s="187"/>
      <c r="JQZ29" s="187"/>
      <c r="JRA29" s="187"/>
      <c r="JRB29" s="187"/>
      <c r="JRC29" s="187"/>
      <c r="JRD29" s="187"/>
      <c r="JRE29" s="187"/>
      <c r="JRF29" s="187"/>
      <c r="JRG29" s="187"/>
      <c r="JRH29" s="187"/>
      <c r="JRI29" s="187"/>
      <c r="JRJ29" s="187"/>
      <c r="JRK29" s="187"/>
      <c r="JRL29" s="187"/>
      <c r="JRM29" s="187"/>
      <c r="JRN29" s="187"/>
      <c r="JRO29" s="187"/>
      <c r="JRP29" s="187"/>
      <c r="JRQ29" s="187"/>
      <c r="JRR29" s="187"/>
      <c r="JRS29" s="187"/>
      <c r="JRT29" s="187"/>
      <c r="JRU29" s="187"/>
      <c r="JRV29" s="187"/>
      <c r="JRW29" s="187"/>
      <c r="JRX29" s="187"/>
      <c r="JRY29" s="187"/>
      <c r="JRZ29" s="187"/>
      <c r="JSA29" s="187"/>
      <c r="JSB29" s="187"/>
      <c r="JSC29" s="187"/>
      <c r="JSD29" s="187"/>
      <c r="JSE29" s="187"/>
      <c r="JSF29" s="187"/>
      <c r="JSG29" s="187"/>
      <c r="JSH29" s="187"/>
      <c r="JSI29" s="187"/>
      <c r="JSJ29" s="187"/>
      <c r="JSK29" s="187"/>
      <c r="JSL29" s="187"/>
      <c r="JSM29" s="187"/>
      <c r="JSN29" s="187"/>
      <c r="JSO29" s="187"/>
      <c r="JSP29" s="187"/>
      <c r="JSQ29" s="187"/>
      <c r="JSR29" s="187"/>
      <c r="JSS29" s="187"/>
      <c r="JST29" s="187"/>
      <c r="JSU29" s="187"/>
      <c r="JSV29" s="187"/>
      <c r="JSW29" s="187"/>
      <c r="JSX29" s="187"/>
      <c r="JSY29" s="187"/>
      <c r="JSZ29" s="187"/>
      <c r="JTA29" s="187"/>
      <c r="JTB29" s="187"/>
      <c r="JTC29" s="187"/>
      <c r="JTD29" s="187"/>
      <c r="JTE29" s="187"/>
      <c r="JTF29" s="187"/>
      <c r="JTG29" s="187"/>
      <c r="JTH29" s="187"/>
      <c r="JTI29" s="187"/>
      <c r="JTJ29" s="187"/>
      <c r="JTK29" s="187"/>
      <c r="JTL29" s="187"/>
      <c r="JTM29" s="187"/>
      <c r="JTN29" s="187"/>
      <c r="JTO29" s="187"/>
      <c r="JTP29" s="187"/>
      <c r="JTQ29" s="187"/>
      <c r="JTR29" s="187"/>
      <c r="JTS29" s="187"/>
      <c r="JTT29" s="187"/>
      <c r="JTU29" s="187"/>
      <c r="JTV29" s="187"/>
      <c r="JTW29" s="187"/>
      <c r="JTX29" s="187"/>
      <c r="JTY29" s="187"/>
      <c r="JTZ29" s="187"/>
      <c r="JUA29" s="187"/>
      <c r="JUB29" s="187"/>
      <c r="JUC29" s="187"/>
      <c r="JUD29" s="187"/>
      <c r="JUE29" s="187"/>
      <c r="JUF29" s="187"/>
      <c r="JUG29" s="187"/>
      <c r="JUH29" s="187"/>
      <c r="JUI29" s="187"/>
      <c r="JUJ29" s="187"/>
      <c r="JUK29" s="187"/>
      <c r="JUL29" s="187"/>
      <c r="JUM29" s="187"/>
      <c r="JUN29" s="187"/>
      <c r="JUO29" s="187"/>
      <c r="JUP29" s="187"/>
      <c r="JUQ29" s="187"/>
      <c r="JUR29" s="187"/>
      <c r="JUS29" s="187"/>
      <c r="JUT29" s="187"/>
      <c r="JUU29" s="187"/>
      <c r="JUV29" s="187"/>
      <c r="JUW29" s="187"/>
      <c r="JUX29" s="187"/>
      <c r="JUY29" s="187"/>
      <c r="JUZ29" s="187"/>
      <c r="JVA29" s="187"/>
      <c r="JVB29" s="187"/>
      <c r="JVC29" s="187"/>
      <c r="JVD29" s="187"/>
      <c r="JVE29" s="187"/>
      <c r="JVF29" s="187"/>
      <c r="JVG29" s="187"/>
      <c r="JVH29" s="187"/>
      <c r="JVI29" s="187"/>
      <c r="JVJ29" s="187"/>
      <c r="JVK29" s="187"/>
      <c r="JVL29" s="187"/>
      <c r="JVM29" s="187"/>
      <c r="JVN29" s="187"/>
      <c r="JVO29" s="187"/>
      <c r="JVP29" s="187"/>
      <c r="JVQ29" s="187"/>
      <c r="JVR29" s="187"/>
      <c r="JVS29" s="187"/>
      <c r="JVT29" s="187"/>
      <c r="JVU29" s="187"/>
      <c r="JVV29" s="187"/>
      <c r="JVW29" s="187"/>
      <c r="JVX29" s="187"/>
      <c r="JVY29" s="187"/>
      <c r="JVZ29" s="187"/>
      <c r="JWA29" s="187"/>
      <c r="JWB29" s="187"/>
      <c r="JWC29" s="187"/>
      <c r="JWD29" s="187"/>
      <c r="JWE29" s="187"/>
      <c r="JWF29" s="187"/>
      <c r="JWG29" s="187"/>
      <c r="JWH29" s="187"/>
      <c r="JWI29" s="187"/>
      <c r="JWJ29" s="187"/>
      <c r="JWK29" s="187"/>
      <c r="JWL29" s="187"/>
      <c r="JWM29" s="187"/>
      <c r="JWN29" s="187"/>
      <c r="JWO29" s="187"/>
      <c r="JWP29" s="187"/>
      <c r="JWQ29" s="187"/>
      <c r="JWR29" s="187"/>
      <c r="JWS29" s="187"/>
      <c r="JWT29" s="187"/>
      <c r="JWU29" s="187"/>
      <c r="JWV29" s="187"/>
      <c r="JWW29" s="187"/>
      <c r="JWX29" s="187"/>
      <c r="JWY29" s="187"/>
      <c r="JWZ29" s="187"/>
      <c r="JXA29" s="187"/>
      <c r="JXB29" s="187"/>
      <c r="JXC29" s="187"/>
      <c r="JXD29" s="187"/>
      <c r="JXE29" s="187"/>
      <c r="JXF29" s="187"/>
      <c r="JXG29" s="187"/>
      <c r="JXH29" s="187"/>
      <c r="JXI29" s="187"/>
      <c r="JXJ29" s="187"/>
      <c r="JXK29" s="187"/>
      <c r="JXL29" s="187"/>
      <c r="JXM29" s="187"/>
      <c r="JXN29" s="187"/>
      <c r="JXO29" s="187"/>
      <c r="JXP29" s="187"/>
      <c r="JXQ29" s="187"/>
      <c r="JXR29" s="187"/>
      <c r="JXS29" s="187"/>
      <c r="JXT29" s="187"/>
      <c r="JXU29" s="187"/>
      <c r="JXV29" s="187"/>
      <c r="JXW29" s="187"/>
      <c r="JXX29" s="187"/>
      <c r="JXY29" s="187"/>
      <c r="JXZ29" s="187"/>
      <c r="JYA29" s="187"/>
      <c r="JYB29" s="187"/>
      <c r="JYC29" s="187"/>
      <c r="JYD29" s="187"/>
      <c r="JYE29" s="187"/>
      <c r="JYF29" s="187"/>
      <c r="JYG29" s="187"/>
      <c r="JYH29" s="187"/>
      <c r="JYI29" s="187"/>
      <c r="JYJ29" s="187"/>
      <c r="JYK29" s="187"/>
      <c r="JYL29" s="187"/>
      <c r="JYM29" s="187"/>
      <c r="JYN29" s="187"/>
      <c r="JYO29" s="187"/>
      <c r="JYP29" s="187"/>
      <c r="JYQ29" s="187"/>
      <c r="JYR29" s="187"/>
      <c r="JYS29" s="187"/>
      <c r="JYT29" s="187"/>
      <c r="JYU29" s="187"/>
      <c r="JYV29" s="187"/>
      <c r="JYW29" s="187"/>
      <c r="JYX29" s="187"/>
      <c r="JYY29" s="187"/>
      <c r="JYZ29" s="187"/>
      <c r="JZA29" s="187"/>
      <c r="JZB29" s="187"/>
      <c r="JZC29" s="187"/>
      <c r="JZD29" s="187"/>
      <c r="JZE29" s="187"/>
      <c r="JZF29" s="187"/>
      <c r="JZG29" s="187"/>
      <c r="JZH29" s="187"/>
      <c r="JZI29" s="187"/>
      <c r="JZJ29" s="187"/>
      <c r="JZK29" s="187"/>
      <c r="JZL29" s="187"/>
      <c r="JZM29" s="187"/>
      <c r="JZN29" s="187"/>
      <c r="JZO29" s="187"/>
      <c r="JZP29" s="187"/>
      <c r="JZQ29" s="187"/>
      <c r="JZR29" s="187"/>
      <c r="JZS29" s="187"/>
      <c r="JZT29" s="187"/>
      <c r="JZU29" s="187"/>
      <c r="JZV29" s="187"/>
      <c r="JZW29" s="187"/>
      <c r="JZX29" s="187"/>
      <c r="JZY29" s="187"/>
      <c r="JZZ29" s="187"/>
      <c r="KAA29" s="187"/>
      <c r="KAB29" s="187"/>
      <c r="KAC29" s="187"/>
      <c r="KAD29" s="187"/>
      <c r="KAE29" s="187"/>
      <c r="KAF29" s="187"/>
      <c r="KAG29" s="187"/>
      <c r="KAH29" s="187"/>
      <c r="KAI29" s="187"/>
      <c r="KAJ29" s="187"/>
      <c r="KAK29" s="187"/>
      <c r="KAL29" s="187"/>
      <c r="KAM29" s="187"/>
      <c r="KAN29" s="187"/>
      <c r="KAO29" s="187"/>
      <c r="KAP29" s="187"/>
      <c r="KAQ29" s="187"/>
      <c r="KAR29" s="187"/>
      <c r="KAS29" s="187"/>
      <c r="KAT29" s="187"/>
      <c r="KAU29" s="187"/>
      <c r="KAV29" s="187"/>
      <c r="KAW29" s="187"/>
      <c r="KAX29" s="187"/>
      <c r="KAY29" s="187"/>
      <c r="KAZ29" s="187"/>
      <c r="KBA29" s="187"/>
      <c r="KBB29" s="187"/>
      <c r="KBC29" s="187"/>
      <c r="KBD29" s="187"/>
      <c r="KBE29" s="187"/>
      <c r="KBF29" s="187"/>
      <c r="KBG29" s="187"/>
      <c r="KBH29" s="187"/>
      <c r="KBI29" s="187"/>
      <c r="KBJ29" s="187"/>
      <c r="KBK29" s="187"/>
      <c r="KBL29" s="187"/>
      <c r="KBM29" s="187"/>
      <c r="KBN29" s="187"/>
      <c r="KBO29" s="187"/>
      <c r="KBP29" s="187"/>
      <c r="KBQ29" s="187"/>
      <c r="KBR29" s="187"/>
      <c r="KBS29" s="187"/>
      <c r="KBT29" s="187"/>
      <c r="KBU29" s="187"/>
      <c r="KBV29" s="187"/>
      <c r="KBW29" s="187"/>
      <c r="KBX29" s="187"/>
      <c r="KBY29" s="187"/>
      <c r="KBZ29" s="187"/>
      <c r="KCA29" s="187"/>
      <c r="KCB29" s="187"/>
      <c r="KCC29" s="187"/>
      <c r="KCD29" s="187"/>
      <c r="KCE29" s="187"/>
      <c r="KCF29" s="187"/>
      <c r="KCG29" s="187"/>
      <c r="KCH29" s="187"/>
      <c r="KCI29" s="187"/>
      <c r="KCJ29" s="187"/>
      <c r="KCK29" s="187"/>
      <c r="KCL29" s="187"/>
      <c r="KCM29" s="187"/>
      <c r="KCN29" s="187"/>
      <c r="KCO29" s="187"/>
      <c r="KCP29" s="187"/>
      <c r="KCQ29" s="187"/>
      <c r="KCR29" s="187"/>
      <c r="KCS29" s="187"/>
      <c r="KCT29" s="187"/>
      <c r="KCU29" s="187"/>
      <c r="KCV29" s="187"/>
      <c r="KCW29" s="187"/>
      <c r="KCX29" s="187"/>
      <c r="KCY29" s="187"/>
      <c r="KCZ29" s="187"/>
      <c r="KDA29" s="187"/>
      <c r="KDB29" s="187"/>
      <c r="KDC29" s="187"/>
      <c r="KDD29" s="187"/>
      <c r="KDE29" s="187"/>
      <c r="KDF29" s="187"/>
      <c r="KDG29" s="187"/>
      <c r="KDH29" s="187"/>
      <c r="KDI29" s="187"/>
      <c r="KDJ29" s="187"/>
      <c r="KDK29" s="187"/>
      <c r="KDL29" s="187"/>
      <c r="KDM29" s="187"/>
      <c r="KDN29" s="187"/>
      <c r="KDO29" s="187"/>
      <c r="KDP29" s="187"/>
      <c r="KDQ29" s="187"/>
      <c r="KDR29" s="187"/>
      <c r="KDS29" s="187"/>
      <c r="KDT29" s="187"/>
      <c r="KDU29" s="187"/>
      <c r="KDV29" s="187"/>
      <c r="KDW29" s="187"/>
      <c r="KDX29" s="187"/>
      <c r="KDY29" s="187"/>
      <c r="KDZ29" s="187"/>
      <c r="KEA29" s="187"/>
      <c r="KEB29" s="187"/>
      <c r="KEC29" s="187"/>
      <c r="KED29" s="187"/>
      <c r="KEE29" s="187"/>
      <c r="KEF29" s="187"/>
      <c r="KEG29" s="187"/>
      <c r="KEH29" s="187"/>
      <c r="KEI29" s="187"/>
      <c r="KEJ29" s="187"/>
      <c r="KEK29" s="187"/>
      <c r="KEL29" s="187"/>
      <c r="KEM29" s="187"/>
      <c r="KEN29" s="187"/>
      <c r="KEO29" s="187"/>
      <c r="KEP29" s="187"/>
      <c r="KEQ29" s="187"/>
      <c r="KER29" s="187"/>
      <c r="KES29" s="187"/>
      <c r="KET29" s="187"/>
      <c r="KEU29" s="187"/>
      <c r="KEV29" s="187"/>
      <c r="KEW29" s="187"/>
      <c r="KEX29" s="187"/>
      <c r="KEY29" s="187"/>
      <c r="KEZ29" s="187"/>
      <c r="KFA29" s="187"/>
      <c r="KFB29" s="187"/>
      <c r="KFC29" s="187"/>
      <c r="KFD29" s="187"/>
      <c r="KFE29" s="187"/>
      <c r="KFF29" s="187"/>
      <c r="KFG29" s="187"/>
      <c r="KFH29" s="187"/>
      <c r="KFI29" s="187"/>
      <c r="KFJ29" s="187"/>
      <c r="KFK29" s="187"/>
      <c r="KFL29" s="187"/>
      <c r="KFM29" s="187"/>
      <c r="KFN29" s="187"/>
      <c r="KFO29" s="187"/>
      <c r="KFP29" s="187"/>
      <c r="KFQ29" s="187"/>
      <c r="KFR29" s="187"/>
      <c r="KFS29" s="187"/>
      <c r="KFT29" s="187"/>
      <c r="KFU29" s="187"/>
      <c r="KFV29" s="187"/>
      <c r="KFW29" s="187"/>
      <c r="KFX29" s="187"/>
      <c r="KFY29" s="187"/>
      <c r="KFZ29" s="187"/>
      <c r="KGA29" s="187"/>
      <c r="KGB29" s="187"/>
      <c r="KGC29" s="187"/>
      <c r="KGD29" s="187"/>
      <c r="KGE29" s="187"/>
      <c r="KGF29" s="187"/>
      <c r="KGG29" s="187"/>
      <c r="KGH29" s="187"/>
      <c r="KGI29" s="187"/>
      <c r="KGJ29" s="187"/>
      <c r="KGK29" s="187"/>
      <c r="KGL29" s="187"/>
      <c r="KGM29" s="187"/>
      <c r="KGN29" s="187"/>
      <c r="KGO29" s="187"/>
      <c r="KGP29" s="187"/>
      <c r="KGQ29" s="187"/>
      <c r="KGR29" s="187"/>
      <c r="KGS29" s="187"/>
      <c r="KGT29" s="187"/>
      <c r="KGU29" s="187"/>
      <c r="KGV29" s="187"/>
      <c r="KGW29" s="187"/>
      <c r="KGX29" s="187"/>
      <c r="KGY29" s="187"/>
      <c r="KGZ29" s="187"/>
      <c r="KHA29" s="187"/>
      <c r="KHB29" s="187"/>
      <c r="KHC29" s="187"/>
      <c r="KHD29" s="187"/>
      <c r="KHE29" s="187"/>
      <c r="KHF29" s="187"/>
      <c r="KHG29" s="187"/>
      <c r="KHH29" s="187"/>
      <c r="KHI29" s="187"/>
      <c r="KHJ29" s="187"/>
      <c r="KHK29" s="187"/>
      <c r="KHL29" s="187"/>
      <c r="KHM29" s="187"/>
      <c r="KHN29" s="187"/>
      <c r="KHO29" s="187"/>
      <c r="KHP29" s="187"/>
      <c r="KHQ29" s="187"/>
      <c r="KHR29" s="187"/>
      <c r="KHS29" s="187"/>
      <c r="KHT29" s="187"/>
      <c r="KHU29" s="187"/>
      <c r="KHV29" s="187"/>
      <c r="KHW29" s="187"/>
      <c r="KHX29" s="187"/>
      <c r="KHY29" s="187"/>
      <c r="KHZ29" s="187"/>
      <c r="KIA29" s="187"/>
      <c r="KIB29" s="187"/>
      <c r="KIC29" s="187"/>
      <c r="KID29" s="187"/>
      <c r="KIE29" s="187"/>
      <c r="KIF29" s="187"/>
      <c r="KIG29" s="187"/>
      <c r="KIH29" s="187"/>
      <c r="KII29" s="187"/>
      <c r="KIJ29" s="187"/>
      <c r="KIK29" s="187"/>
      <c r="KIL29" s="187"/>
      <c r="KIM29" s="187"/>
      <c r="KIN29" s="187"/>
      <c r="KIO29" s="187"/>
      <c r="KIP29" s="187"/>
      <c r="KIQ29" s="187"/>
      <c r="KIR29" s="187"/>
      <c r="KIS29" s="187"/>
      <c r="KIT29" s="187"/>
      <c r="KIU29" s="187"/>
      <c r="KIV29" s="187"/>
      <c r="KIW29" s="187"/>
      <c r="KIX29" s="187"/>
      <c r="KIY29" s="187"/>
      <c r="KIZ29" s="187"/>
      <c r="KJA29" s="187"/>
      <c r="KJB29" s="187"/>
      <c r="KJC29" s="187"/>
      <c r="KJD29" s="187"/>
      <c r="KJE29" s="187"/>
      <c r="KJF29" s="187"/>
      <c r="KJG29" s="187"/>
      <c r="KJH29" s="187"/>
      <c r="KJI29" s="187"/>
      <c r="KJJ29" s="187"/>
      <c r="KJK29" s="187"/>
      <c r="KJL29" s="187"/>
      <c r="KJM29" s="187"/>
      <c r="KJN29" s="187"/>
      <c r="KJO29" s="187"/>
      <c r="KJP29" s="187"/>
      <c r="KJQ29" s="187"/>
      <c r="KJR29" s="187"/>
      <c r="KJS29" s="187"/>
      <c r="KJT29" s="187"/>
      <c r="KJU29" s="187"/>
      <c r="KJV29" s="187"/>
      <c r="KJW29" s="187"/>
      <c r="KJX29" s="187"/>
      <c r="KJY29" s="187"/>
      <c r="KJZ29" s="187"/>
      <c r="KKA29" s="187"/>
      <c r="KKB29" s="187"/>
      <c r="KKC29" s="187"/>
      <c r="KKD29" s="187"/>
      <c r="KKE29" s="187"/>
      <c r="KKF29" s="187"/>
      <c r="KKG29" s="187"/>
      <c r="KKH29" s="187"/>
      <c r="KKI29" s="187"/>
      <c r="KKJ29" s="187"/>
      <c r="KKK29" s="187"/>
      <c r="KKL29" s="187"/>
      <c r="KKM29" s="187"/>
      <c r="KKN29" s="187"/>
      <c r="KKO29" s="187"/>
      <c r="KKP29" s="187"/>
      <c r="KKQ29" s="187"/>
      <c r="KKR29" s="187"/>
      <c r="KKS29" s="187"/>
      <c r="KKT29" s="187"/>
      <c r="KKU29" s="187"/>
      <c r="KKV29" s="187"/>
      <c r="KKW29" s="187"/>
      <c r="KKX29" s="187"/>
      <c r="KKY29" s="187"/>
      <c r="KKZ29" s="187"/>
      <c r="KLA29" s="187"/>
      <c r="KLB29" s="187"/>
      <c r="KLC29" s="187"/>
      <c r="KLD29" s="187"/>
      <c r="KLE29" s="187"/>
      <c r="KLF29" s="187"/>
      <c r="KLG29" s="187"/>
      <c r="KLH29" s="187"/>
      <c r="KLI29" s="187"/>
      <c r="KLJ29" s="187"/>
      <c r="KLK29" s="187"/>
      <c r="KLL29" s="187"/>
      <c r="KLM29" s="187"/>
      <c r="KLN29" s="187"/>
      <c r="KLO29" s="187"/>
      <c r="KLP29" s="187"/>
      <c r="KLQ29" s="187"/>
      <c r="KLR29" s="187"/>
      <c r="KLS29" s="187"/>
      <c r="KLT29" s="187"/>
      <c r="KLU29" s="187"/>
      <c r="KLV29" s="187"/>
      <c r="KLW29" s="187"/>
      <c r="KLX29" s="187"/>
      <c r="KLY29" s="187"/>
      <c r="KLZ29" s="187"/>
      <c r="KMA29" s="187"/>
      <c r="KMB29" s="187"/>
      <c r="KMC29" s="187"/>
      <c r="KMD29" s="187"/>
      <c r="KME29" s="187"/>
      <c r="KMF29" s="187"/>
      <c r="KMG29" s="187"/>
      <c r="KMH29" s="187"/>
      <c r="KMI29" s="187"/>
      <c r="KMJ29" s="187"/>
      <c r="KMK29" s="187"/>
      <c r="KML29" s="187"/>
      <c r="KMM29" s="187"/>
      <c r="KMN29" s="187"/>
      <c r="KMO29" s="187"/>
      <c r="KMP29" s="187"/>
      <c r="KMQ29" s="187"/>
      <c r="KMR29" s="187"/>
      <c r="KMS29" s="187"/>
      <c r="KMT29" s="187"/>
      <c r="KMU29" s="187"/>
      <c r="KMV29" s="187"/>
      <c r="KMW29" s="187"/>
      <c r="KMX29" s="187"/>
      <c r="KMY29" s="187"/>
      <c r="KMZ29" s="187"/>
      <c r="KNA29" s="187"/>
      <c r="KNB29" s="187"/>
      <c r="KNC29" s="187"/>
      <c r="KND29" s="187"/>
      <c r="KNE29" s="187"/>
      <c r="KNF29" s="187"/>
      <c r="KNG29" s="187"/>
      <c r="KNH29" s="187"/>
      <c r="KNI29" s="187"/>
      <c r="KNJ29" s="187"/>
      <c r="KNK29" s="187"/>
      <c r="KNL29" s="187"/>
      <c r="KNM29" s="187"/>
      <c r="KNN29" s="187"/>
      <c r="KNO29" s="187"/>
      <c r="KNP29" s="187"/>
      <c r="KNQ29" s="187"/>
      <c r="KNR29" s="187"/>
      <c r="KNS29" s="187"/>
      <c r="KNT29" s="187"/>
      <c r="KNU29" s="187"/>
      <c r="KNV29" s="187"/>
      <c r="KNW29" s="187"/>
      <c r="KNX29" s="187"/>
      <c r="KNY29" s="187"/>
      <c r="KNZ29" s="187"/>
      <c r="KOA29" s="187"/>
      <c r="KOB29" s="187"/>
      <c r="KOC29" s="187"/>
      <c r="KOD29" s="187"/>
      <c r="KOE29" s="187"/>
      <c r="KOF29" s="187"/>
      <c r="KOG29" s="187"/>
      <c r="KOH29" s="187"/>
      <c r="KOI29" s="187"/>
      <c r="KOJ29" s="187"/>
      <c r="KOK29" s="187"/>
      <c r="KOL29" s="187"/>
      <c r="KOM29" s="187"/>
      <c r="KON29" s="187"/>
      <c r="KOO29" s="187"/>
      <c r="KOP29" s="187"/>
      <c r="KOQ29" s="187"/>
      <c r="KOR29" s="187"/>
      <c r="KOS29" s="187"/>
      <c r="KOT29" s="187"/>
      <c r="KOU29" s="187"/>
      <c r="KOV29" s="187"/>
      <c r="KOW29" s="187"/>
      <c r="KOX29" s="187"/>
      <c r="KOY29" s="187"/>
      <c r="KOZ29" s="187"/>
      <c r="KPA29" s="187"/>
      <c r="KPB29" s="187"/>
      <c r="KPC29" s="187"/>
      <c r="KPD29" s="187"/>
      <c r="KPE29" s="187"/>
      <c r="KPF29" s="187"/>
      <c r="KPG29" s="187"/>
      <c r="KPH29" s="187"/>
      <c r="KPI29" s="187"/>
      <c r="KPJ29" s="187"/>
      <c r="KPK29" s="187"/>
      <c r="KPL29" s="187"/>
      <c r="KPM29" s="187"/>
      <c r="KPN29" s="187"/>
      <c r="KPO29" s="187"/>
      <c r="KPP29" s="187"/>
      <c r="KPQ29" s="187"/>
      <c r="KPR29" s="187"/>
      <c r="KPS29" s="187"/>
      <c r="KPT29" s="187"/>
      <c r="KPU29" s="187"/>
      <c r="KPV29" s="187"/>
      <c r="KPW29" s="187"/>
      <c r="KPX29" s="187"/>
      <c r="KPY29" s="187"/>
      <c r="KPZ29" s="187"/>
      <c r="KQA29" s="187"/>
      <c r="KQB29" s="187"/>
      <c r="KQC29" s="187"/>
      <c r="KQD29" s="187"/>
      <c r="KQE29" s="187"/>
      <c r="KQF29" s="187"/>
      <c r="KQG29" s="187"/>
      <c r="KQH29" s="187"/>
      <c r="KQI29" s="187"/>
      <c r="KQJ29" s="187"/>
      <c r="KQK29" s="187"/>
      <c r="KQL29" s="187"/>
      <c r="KQM29" s="187"/>
      <c r="KQN29" s="187"/>
      <c r="KQO29" s="187"/>
      <c r="KQP29" s="187"/>
      <c r="KQQ29" s="187"/>
      <c r="KQR29" s="187"/>
      <c r="KQS29" s="187"/>
      <c r="KQT29" s="187"/>
      <c r="KQU29" s="187"/>
      <c r="KQV29" s="187"/>
      <c r="KQW29" s="187"/>
      <c r="KQX29" s="187"/>
      <c r="KQY29" s="187"/>
      <c r="KQZ29" s="187"/>
      <c r="KRA29" s="187"/>
      <c r="KRB29" s="187"/>
      <c r="KRC29" s="187"/>
      <c r="KRD29" s="187"/>
      <c r="KRE29" s="187"/>
      <c r="KRF29" s="187"/>
      <c r="KRG29" s="187"/>
      <c r="KRH29" s="187"/>
      <c r="KRI29" s="187"/>
      <c r="KRJ29" s="187"/>
      <c r="KRK29" s="187"/>
      <c r="KRL29" s="187"/>
      <c r="KRM29" s="187"/>
      <c r="KRN29" s="187"/>
      <c r="KRO29" s="187"/>
      <c r="KRP29" s="187"/>
      <c r="KRQ29" s="187"/>
      <c r="KRR29" s="187"/>
      <c r="KRS29" s="187"/>
      <c r="KRT29" s="187"/>
      <c r="KRU29" s="187"/>
      <c r="KRV29" s="187"/>
      <c r="KRW29" s="187"/>
      <c r="KRX29" s="187"/>
      <c r="KRY29" s="187"/>
      <c r="KRZ29" s="187"/>
      <c r="KSA29" s="187"/>
      <c r="KSB29" s="187"/>
      <c r="KSC29" s="187"/>
      <c r="KSD29" s="187"/>
      <c r="KSE29" s="187"/>
      <c r="KSF29" s="187"/>
      <c r="KSG29" s="187"/>
      <c r="KSH29" s="187"/>
      <c r="KSI29" s="187"/>
      <c r="KSJ29" s="187"/>
      <c r="KSK29" s="187"/>
      <c r="KSL29" s="187"/>
      <c r="KSM29" s="187"/>
      <c r="KSN29" s="187"/>
      <c r="KSO29" s="187"/>
      <c r="KSP29" s="187"/>
      <c r="KSQ29" s="187"/>
      <c r="KSR29" s="187"/>
      <c r="KSS29" s="187"/>
      <c r="KST29" s="187"/>
      <c r="KSU29" s="187"/>
      <c r="KSV29" s="187"/>
      <c r="KSW29" s="187"/>
      <c r="KSX29" s="187"/>
      <c r="KSY29" s="187"/>
      <c r="KSZ29" s="187"/>
      <c r="KTA29" s="187"/>
      <c r="KTB29" s="187"/>
      <c r="KTC29" s="187"/>
      <c r="KTD29" s="187"/>
      <c r="KTE29" s="187"/>
      <c r="KTF29" s="187"/>
      <c r="KTG29" s="187"/>
      <c r="KTH29" s="187"/>
      <c r="KTI29" s="187"/>
      <c r="KTJ29" s="187"/>
      <c r="KTK29" s="187"/>
      <c r="KTL29" s="187"/>
      <c r="KTM29" s="187"/>
      <c r="KTN29" s="187"/>
      <c r="KTO29" s="187"/>
      <c r="KTP29" s="187"/>
      <c r="KTQ29" s="187"/>
      <c r="KTR29" s="187"/>
      <c r="KTS29" s="187"/>
      <c r="KTT29" s="187"/>
      <c r="KTU29" s="187"/>
      <c r="KTV29" s="187"/>
      <c r="KTW29" s="187"/>
      <c r="KTX29" s="187"/>
      <c r="KTY29" s="187"/>
      <c r="KTZ29" s="187"/>
      <c r="KUA29" s="187"/>
      <c r="KUB29" s="187"/>
      <c r="KUC29" s="187"/>
      <c r="KUD29" s="187"/>
      <c r="KUE29" s="187"/>
      <c r="KUF29" s="187"/>
      <c r="KUG29" s="187"/>
      <c r="KUH29" s="187"/>
      <c r="KUI29" s="187"/>
      <c r="KUJ29" s="187"/>
      <c r="KUK29" s="187"/>
      <c r="KUL29" s="187"/>
      <c r="KUM29" s="187"/>
      <c r="KUN29" s="187"/>
      <c r="KUO29" s="187"/>
      <c r="KUP29" s="187"/>
      <c r="KUQ29" s="187"/>
      <c r="KUR29" s="187"/>
      <c r="KUS29" s="187"/>
      <c r="KUT29" s="187"/>
      <c r="KUU29" s="187"/>
      <c r="KUV29" s="187"/>
      <c r="KUW29" s="187"/>
      <c r="KUX29" s="187"/>
      <c r="KUY29" s="187"/>
      <c r="KUZ29" s="187"/>
      <c r="KVA29" s="187"/>
      <c r="KVB29" s="187"/>
      <c r="KVC29" s="187"/>
      <c r="KVD29" s="187"/>
      <c r="KVE29" s="187"/>
      <c r="KVF29" s="187"/>
      <c r="KVG29" s="187"/>
      <c r="KVH29" s="187"/>
      <c r="KVI29" s="187"/>
      <c r="KVJ29" s="187"/>
      <c r="KVK29" s="187"/>
      <c r="KVL29" s="187"/>
      <c r="KVM29" s="187"/>
      <c r="KVN29" s="187"/>
      <c r="KVO29" s="187"/>
      <c r="KVP29" s="187"/>
      <c r="KVQ29" s="187"/>
      <c r="KVR29" s="187"/>
      <c r="KVS29" s="187"/>
      <c r="KVT29" s="187"/>
      <c r="KVU29" s="187"/>
      <c r="KVV29" s="187"/>
      <c r="KVW29" s="187"/>
      <c r="KVX29" s="187"/>
      <c r="KVY29" s="187"/>
      <c r="KVZ29" s="187"/>
      <c r="KWA29" s="187"/>
      <c r="KWB29" s="187"/>
      <c r="KWC29" s="187"/>
      <c r="KWD29" s="187"/>
      <c r="KWE29" s="187"/>
      <c r="KWF29" s="187"/>
      <c r="KWG29" s="187"/>
      <c r="KWH29" s="187"/>
      <c r="KWI29" s="187"/>
      <c r="KWJ29" s="187"/>
      <c r="KWK29" s="187"/>
      <c r="KWL29" s="187"/>
      <c r="KWM29" s="187"/>
      <c r="KWN29" s="187"/>
      <c r="KWO29" s="187"/>
      <c r="KWP29" s="187"/>
      <c r="KWQ29" s="187"/>
      <c r="KWR29" s="187"/>
      <c r="KWS29" s="187"/>
      <c r="KWT29" s="187"/>
      <c r="KWU29" s="187"/>
      <c r="KWV29" s="187"/>
      <c r="KWW29" s="187"/>
      <c r="KWX29" s="187"/>
      <c r="KWY29" s="187"/>
      <c r="KWZ29" s="187"/>
      <c r="KXA29" s="187"/>
      <c r="KXB29" s="187"/>
      <c r="KXC29" s="187"/>
      <c r="KXD29" s="187"/>
      <c r="KXE29" s="187"/>
      <c r="KXF29" s="187"/>
      <c r="KXG29" s="187"/>
      <c r="KXH29" s="187"/>
      <c r="KXI29" s="187"/>
      <c r="KXJ29" s="187"/>
      <c r="KXK29" s="187"/>
      <c r="KXL29" s="187"/>
      <c r="KXM29" s="187"/>
      <c r="KXN29" s="187"/>
      <c r="KXO29" s="187"/>
      <c r="KXP29" s="187"/>
      <c r="KXQ29" s="187"/>
      <c r="KXR29" s="187"/>
      <c r="KXS29" s="187"/>
      <c r="KXT29" s="187"/>
      <c r="KXU29" s="187"/>
      <c r="KXV29" s="187"/>
      <c r="KXW29" s="187"/>
      <c r="KXX29" s="187"/>
      <c r="KXY29" s="187"/>
      <c r="KXZ29" s="187"/>
      <c r="KYA29" s="187"/>
      <c r="KYB29" s="187"/>
      <c r="KYC29" s="187"/>
      <c r="KYD29" s="187"/>
      <c r="KYE29" s="187"/>
      <c r="KYF29" s="187"/>
      <c r="KYG29" s="187"/>
      <c r="KYH29" s="187"/>
      <c r="KYI29" s="187"/>
      <c r="KYJ29" s="187"/>
      <c r="KYK29" s="187"/>
      <c r="KYL29" s="187"/>
      <c r="KYM29" s="187"/>
      <c r="KYN29" s="187"/>
      <c r="KYO29" s="187"/>
      <c r="KYP29" s="187"/>
      <c r="KYQ29" s="187"/>
      <c r="KYR29" s="187"/>
      <c r="KYS29" s="187"/>
      <c r="KYT29" s="187"/>
      <c r="KYU29" s="187"/>
      <c r="KYV29" s="187"/>
      <c r="KYW29" s="187"/>
      <c r="KYX29" s="187"/>
      <c r="KYY29" s="187"/>
      <c r="KYZ29" s="187"/>
      <c r="KZA29" s="187"/>
      <c r="KZB29" s="187"/>
      <c r="KZC29" s="187"/>
      <c r="KZD29" s="187"/>
      <c r="KZE29" s="187"/>
      <c r="KZF29" s="187"/>
      <c r="KZG29" s="187"/>
      <c r="KZH29" s="187"/>
      <c r="KZI29" s="187"/>
      <c r="KZJ29" s="187"/>
      <c r="KZK29" s="187"/>
      <c r="KZL29" s="187"/>
      <c r="KZM29" s="187"/>
      <c r="KZN29" s="187"/>
      <c r="KZO29" s="187"/>
      <c r="KZP29" s="187"/>
      <c r="KZQ29" s="187"/>
      <c r="KZR29" s="187"/>
      <c r="KZS29" s="187"/>
      <c r="KZT29" s="187"/>
      <c r="KZU29" s="187"/>
      <c r="KZV29" s="187"/>
      <c r="KZW29" s="187"/>
      <c r="KZX29" s="187"/>
      <c r="KZY29" s="187"/>
      <c r="KZZ29" s="187"/>
      <c r="LAA29" s="187"/>
      <c r="LAB29" s="187"/>
      <c r="LAC29" s="187"/>
      <c r="LAD29" s="187"/>
      <c r="LAE29" s="187"/>
      <c r="LAF29" s="187"/>
      <c r="LAG29" s="187"/>
      <c r="LAH29" s="187"/>
      <c r="LAI29" s="187"/>
      <c r="LAJ29" s="187"/>
      <c r="LAK29" s="187"/>
      <c r="LAL29" s="187"/>
      <c r="LAM29" s="187"/>
      <c r="LAN29" s="187"/>
      <c r="LAO29" s="187"/>
      <c r="LAP29" s="187"/>
      <c r="LAQ29" s="187"/>
      <c r="LAR29" s="187"/>
      <c r="LAS29" s="187"/>
      <c r="LAT29" s="187"/>
      <c r="LAU29" s="187"/>
      <c r="LAV29" s="187"/>
      <c r="LAW29" s="187"/>
      <c r="LAX29" s="187"/>
      <c r="LAY29" s="187"/>
      <c r="LAZ29" s="187"/>
      <c r="LBA29" s="187"/>
      <c r="LBB29" s="187"/>
      <c r="LBC29" s="187"/>
      <c r="LBD29" s="187"/>
      <c r="LBE29" s="187"/>
      <c r="LBF29" s="187"/>
      <c r="LBG29" s="187"/>
      <c r="LBH29" s="187"/>
      <c r="LBI29" s="187"/>
      <c r="LBJ29" s="187"/>
      <c r="LBK29" s="187"/>
      <c r="LBL29" s="187"/>
      <c r="LBM29" s="187"/>
      <c r="LBN29" s="187"/>
      <c r="LBO29" s="187"/>
      <c r="LBP29" s="187"/>
      <c r="LBQ29" s="187"/>
      <c r="LBR29" s="187"/>
      <c r="LBS29" s="187"/>
      <c r="LBT29" s="187"/>
      <c r="LBU29" s="187"/>
      <c r="LBV29" s="187"/>
      <c r="LBW29" s="187"/>
      <c r="LBX29" s="187"/>
      <c r="LBY29" s="187"/>
      <c r="LBZ29" s="187"/>
      <c r="LCA29" s="187"/>
      <c r="LCB29" s="187"/>
      <c r="LCC29" s="187"/>
      <c r="LCD29" s="187"/>
      <c r="LCE29" s="187"/>
      <c r="LCF29" s="187"/>
      <c r="LCG29" s="187"/>
      <c r="LCH29" s="187"/>
      <c r="LCI29" s="187"/>
      <c r="LCJ29" s="187"/>
      <c r="LCK29" s="187"/>
      <c r="LCL29" s="187"/>
      <c r="LCM29" s="187"/>
      <c r="LCN29" s="187"/>
      <c r="LCO29" s="187"/>
      <c r="LCP29" s="187"/>
      <c r="LCQ29" s="187"/>
      <c r="LCR29" s="187"/>
      <c r="LCS29" s="187"/>
      <c r="LCT29" s="187"/>
      <c r="LCU29" s="187"/>
      <c r="LCV29" s="187"/>
      <c r="LCW29" s="187"/>
      <c r="LCX29" s="187"/>
      <c r="LCY29" s="187"/>
      <c r="LCZ29" s="187"/>
      <c r="LDA29" s="187"/>
      <c r="LDB29" s="187"/>
      <c r="LDC29" s="187"/>
      <c r="LDD29" s="187"/>
      <c r="LDE29" s="187"/>
      <c r="LDF29" s="187"/>
      <c r="LDG29" s="187"/>
      <c r="LDH29" s="187"/>
      <c r="LDI29" s="187"/>
      <c r="LDJ29" s="187"/>
      <c r="LDK29" s="187"/>
      <c r="LDL29" s="187"/>
      <c r="LDM29" s="187"/>
      <c r="LDN29" s="187"/>
      <c r="LDO29" s="187"/>
      <c r="LDP29" s="187"/>
      <c r="LDQ29" s="187"/>
      <c r="LDR29" s="187"/>
      <c r="LDS29" s="187"/>
      <c r="LDT29" s="187"/>
      <c r="LDU29" s="187"/>
      <c r="LDV29" s="187"/>
      <c r="LDW29" s="187"/>
      <c r="LDX29" s="187"/>
      <c r="LDY29" s="187"/>
      <c r="LDZ29" s="187"/>
      <c r="LEA29" s="187"/>
      <c r="LEB29" s="187"/>
      <c r="LEC29" s="187"/>
      <c r="LED29" s="187"/>
      <c r="LEE29" s="187"/>
      <c r="LEF29" s="187"/>
      <c r="LEG29" s="187"/>
      <c r="LEH29" s="187"/>
      <c r="LEI29" s="187"/>
      <c r="LEJ29" s="187"/>
      <c r="LEK29" s="187"/>
      <c r="LEL29" s="187"/>
      <c r="LEM29" s="187"/>
      <c r="LEN29" s="187"/>
      <c r="LEO29" s="187"/>
      <c r="LEP29" s="187"/>
      <c r="LEQ29" s="187"/>
      <c r="LER29" s="187"/>
      <c r="LES29" s="187"/>
      <c r="LET29" s="187"/>
      <c r="LEU29" s="187"/>
      <c r="LEV29" s="187"/>
      <c r="LEW29" s="187"/>
      <c r="LEX29" s="187"/>
      <c r="LEY29" s="187"/>
      <c r="LEZ29" s="187"/>
      <c r="LFA29" s="187"/>
      <c r="LFB29" s="187"/>
      <c r="LFC29" s="187"/>
      <c r="LFD29" s="187"/>
      <c r="LFE29" s="187"/>
      <c r="LFF29" s="187"/>
      <c r="LFG29" s="187"/>
      <c r="LFH29" s="187"/>
      <c r="LFI29" s="187"/>
      <c r="LFJ29" s="187"/>
      <c r="LFK29" s="187"/>
      <c r="LFL29" s="187"/>
      <c r="LFM29" s="187"/>
      <c r="LFN29" s="187"/>
      <c r="LFO29" s="187"/>
      <c r="LFP29" s="187"/>
      <c r="LFQ29" s="187"/>
      <c r="LFR29" s="187"/>
      <c r="LFS29" s="187"/>
      <c r="LFT29" s="187"/>
      <c r="LFU29" s="187"/>
      <c r="LFV29" s="187"/>
      <c r="LFW29" s="187"/>
      <c r="LFX29" s="187"/>
      <c r="LFY29" s="187"/>
      <c r="LFZ29" s="187"/>
      <c r="LGA29" s="187"/>
      <c r="LGB29" s="187"/>
      <c r="LGC29" s="187"/>
      <c r="LGD29" s="187"/>
      <c r="LGE29" s="187"/>
      <c r="LGF29" s="187"/>
      <c r="LGG29" s="187"/>
      <c r="LGH29" s="187"/>
      <c r="LGI29" s="187"/>
      <c r="LGJ29" s="187"/>
      <c r="LGK29" s="187"/>
      <c r="LGL29" s="187"/>
      <c r="LGM29" s="187"/>
      <c r="LGN29" s="187"/>
      <c r="LGO29" s="187"/>
      <c r="LGP29" s="187"/>
      <c r="LGQ29" s="187"/>
      <c r="LGR29" s="187"/>
      <c r="LGS29" s="187"/>
      <c r="LGT29" s="187"/>
      <c r="LGU29" s="187"/>
      <c r="LGV29" s="187"/>
      <c r="LGW29" s="187"/>
      <c r="LGX29" s="187"/>
      <c r="LGY29" s="187"/>
      <c r="LGZ29" s="187"/>
      <c r="LHA29" s="187"/>
      <c r="LHB29" s="187"/>
      <c r="LHC29" s="187"/>
      <c r="LHD29" s="187"/>
      <c r="LHE29" s="187"/>
      <c r="LHF29" s="187"/>
      <c r="LHG29" s="187"/>
      <c r="LHH29" s="187"/>
      <c r="LHI29" s="187"/>
      <c r="LHJ29" s="187"/>
      <c r="LHK29" s="187"/>
      <c r="LHL29" s="187"/>
      <c r="LHM29" s="187"/>
      <c r="LHN29" s="187"/>
      <c r="LHO29" s="187"/>
      <c r="LHP29" s="187"/>
      <c r="LHQ29" s="187"/>
      <c r="LHR29" s="187"/>
      <c r="LHS29" s="187"/>
      <c r="LHT29" s="187"/>
      <c r="LHU29" s="187"/>
      <c r="LHV29" s="187"/>
      <c r="LHW29" s="187"/>
      <c r="LHX29" s="187"/>
      <c r="LHY29" s="187"/>
      <c r="LHZ29" s="187"/>
      <c r="LIA29" s="187"/>
      <c r="LIB29" s="187"/>
      <c r="LIC29" s="187"/>
      <c r="LID29" s="187"/>
      <c r="LIE29" s="187"/>
      <c r="LIF29" s="187"/>
      <c r="LIG29" s="187"/>
      <c r="LIH29" s="187"/>
      <c r="LII29" s="187"/>
      <c r="LIJ29" s="187"/>
      <c r="LIK29" s="187"/>
      <c r="LIL29" s="187"/>
      <c r="LIM29" s="187"/>
      <c r="LIN29" s="187"/>
      <c r="LIO29" s="187"/>
      <c r="LIP29" s="187"/>
      <c r="LIQ29" s="187"/>
      <c r="LIR29" s="187"/>
      <c r="LIS29" s="187"/>
      <c r="LIT29" s="187"/>
      <c r="LIU29" s="187"/>
      <c r="LIV29" s="187"/>
      <c r="LIW29" s="187"/>
      <c r="LIX29" s="187"/>
      <c r="LIY29" s="187"/>
      <c r="LIZ29" s="187"/>
      <c r="LJA29" s="187"/>
      <c r="LJB29" s="187"/>
      <c r="LJC29" s="187"/>
      <c r="LJD29" s="187"/>
      <c r="LJE29" s="187"/>
      <c r="LJF29" s="187"/>
      <c r="LJG29" s="187"/>
      <c r="LJH29" s="187"/>
      <c r="LJI29" s="187"/>
      <c r="LJJ29" s="187"/>
      <c r="LJK29" s="187"/>
      <c r="LJL29" s="187"/>
      <c r="LJM29" s="187"/>
      <c r="LJN29" s="187"/>
      <c r="LJO29" s="187"/>
      <c r="LJP29" s="187"/>
      <c r="LJQ29" s="187"/>
      <c r="LJR29" s="187"/>
      <c r="LJS29" s="187"/>
      <c r="LJT29" s="187"/>
      <c r="LJU29" s="187"/>
      <c r="LJV29" s="187"/>
      <c r="LJW29" s="187"/>
      <c r="LJX29" s="187"/>
      <c r="LJY29" s="187"/>
      <c r="LJZ29" s="187"/>
      <c r="LKA29" s="187"/>
      <c r="LKB29" s="187"/>
      <c r="LKC29" s="187"/>
      <c r="LKD29" s="187"/>
      <c r="LKE29" s="187"/>
      <c r="LKF29" s="187"/>
      <c r="LKG29" s="187"/>
      <c r="LKH29" s="187"/>
      <c r="LKI29" s="187"/>
      <c r="LKJ29" s="187"/>
      <c r="LKK29" s="187"/>
      <c r="LKL29" s="187"/>
      <c r="LKM29" s="187"/>
      <c r="LKN29" s="187"/>
      <c r="LKO29" s="187"/>
      <c r="LKP29" s="187"/>
      <c r="LKQ29" s="187"/>
      <c r="LKR29" s="187"/>
      <c r="LKS29" s="187"/>
      <c r="LKT29" s="187"/>
      <c r="LKU29" s="187"/>
      <c r="LKV29" s="187"/>
      <c r="LKW29" s="187"/>
      <c r="LKX29" s="187"/>
      <c r="LKY29" s="187"/>
      <c r="LKZ29" s="187"/>
      <c r="LLA29" s="187"/>
      <c r="LLB29" s="187"/>
      <c r="LLC29" s="187"/>
      <c r="LLD29" s="187"/>
      <c r="LLE29" s="187"/>
      <c r="LLF29" s="187"/>
      <c r="LLG29" s="187"/>
      <c r="LLH29" s="187"/>
      <c r="LLI29" s="187"/>
      <c r="LLJ29" s="187"/>
      <c r="LLK29" s="187"/>
      <c r="LLL29" s="187"/>
      <c r="LLM29" s="187"/>
      <c r="LLN29" s="187"/>
      <c r="LLO29" s="187"/>
      <c r="LLP29" s="187"/>
      <c r="LLQ29" s="187"/>
      <c r="LLR29" s="187"/>
      <c r="LLS29" s="187"/>
      <c r="LLT29" s="187"/>
      <c r="LLU29" s="187"/>
      <c r="LLV29" s="187"/>
      <c r="LLW29" s="187"/>
      <c r="LLX29" s="187"/>
      <c r="LLY29" s="187"/>
      <c r="LLZ29" s="187"/>
      <c r="LMA29" s="187"/>
      <c r="LMB29" s="187"/>
      <c r="LMC29" s="187"/>
      <c r="LMD29" s="187"/>
      <c r="LME29" s="187"/>
      <c r="LMF29" s="187"/>
      <c r="LMG29" s="187"/>
      <c r="LMH29" s="187"/>
      <c r="LMI29" s="187"/>
      <c r="LMJ29" s="187"/>
      <c r="LMK29" s="187"/>
      <c r="LML29" s="187"/>
      <c r="LMM29" s="187"/>
      <c r="LMN29" s="187"/>
      <c r="LMO29" s="187"/>
      <c r="LMP29" s="187"/>
      <c r="LMQ29" s="187"/>
      <c r="LMR29" s="187"/>
      <c r="LMS29" s="187"/>
      <c r="LMT29" s="187"/>
      <c r="LMU29" s="187"/>
      <c r="LMV29" s="187"/>
      <c r="LMW29" s="187"/>
      <c r="LMX29" s="187"/>
      <c r="LMY29" s="187"/>
      <c r="LMZ29" s="187"/>
      <c r="LNA29" s="187"/>
      <c r="LNB29" s="187"/>
      <c r="LNC29" s="187"/>
      <c r="LND29" s="187"/>
      <c r="LNE29" s="187"/>
      <c r="LNF29" s="187"/>
      <c r="LNG29" s="187"/>
      <c r="LNH29" s="187"/>
      <c r="LNI29" s="187"/>
      <c r="LNJ29" s="187"/>
      <c r="LNK29" s="187"/>
      <c r="LNL29" s="187"/>
      <c r="LNM29" s="187"/>
      <c r="LNN29" s="187"/>
      <c r="LNO29" s="187"/>
      <c r="LNP29" s="187"/>
      <c r="LNQ29" s="187"/>
      <c r="LNR29" s="187"/>
      <c r="LNS29" s="187"/>
      <c r="LNT29" s="187"/>
      <c r="LNU29" s="187"/>
      <c r="LNV29" s="187"/>
      <c r="LNW29" s="187"/>
      <c r="LNX29" s="187"/>
      <c r="LNY29" s="187"/>
      <c r="LNZ29" s="187"/>
      <c r="LOA29" s="187"/>
      <c r="LOB29" s="187"/>
      <c r="LOC29" s="187"/>
      <c r="LOD29" s="187"/>
      <c r="LOE29" s="187"/>
      <c r="LOF29" s="187"/>
      <c r="LOG29" s="187"/>
      <c r="LOH29" s="187"/>
      <c r="LOI29" s="187"/>
      <c r="LOJ29" s="187"/>
      <c r="LOK29" s="187"/>
      <c r="LOL29" s="187"/>
      <c r="LOM29" s="187"/>
      <c r="LON29" s="187"/>
      <c r="LOO29" s="187"/>
      <c r="LOP29" s="187"/>
      <c r="LOQ29" s="187"/>
      <c r="LOR29" s="187"/>
      <c r="LOS29" s="187"/>
      <c r="LOT29" s="187"/>
      <c r="LOU29" s="187"/>
      <c r="LOV29" s="187"/>
      <c r="LOW29" s="187"/>
      <c r="LOX29" s="187"/>
      <c r="LOY29" s="187"/>
      <c r="LOZ29" s="187"/>
      <c r="LPA29" s="187"/>
      <c r="LPB29" s="187"/>
      <c r="LPC29" s="187"/>
      <c r="LPD29" s="187"/>
      <c r="LPE29" s="187"/>
      <c r="LPF29" s="187"/>
      <c r="LPG29" s="187"/>
      <c r="LPH29" s="187"/>
      <c r="LPI29" s="187"/>
      <c r="LPJ29" s="187"/>
      <c r="LPK29" s="187"/>
      <c r="LPL29" s="187"/>
      <c r="LPM29" s="187"/>
      <c r="LPN29" s="187"/>
      <c r="LPO29" s="187"/>
      <c r="LPP29" s="187"/>
      <c r="LPQ29" s="187"/>
      <c r="LPR29" s="187"/>
      <c r="LPS29" s="187"/>
      <c r="LPT29" s="187"/>
      <c r="LPU29" s="187"/>
      <c r="LPV29" s="187"/>
      <c r="LPW29" s="187"/>
      <c r="LPX29" s="187"/>
      <c r="LPY29" s="187"/>
      <c r="LPZ29" s="187"/>
      <c r="LQA29" s="187"/>
      <c r="LQB29" s="187"/>
      <c r="LQC29" s="187"/>
      <c r="LQD29" s="187"/>
      <c r="LQE29" s="187"/>
      <c r="LQF29" s="187"/>
      <c r="LQG29" s="187"/>
      <c r="LQH29" s="187"/>
      <c r="LQI29" s="187"/>
      <c r="LQJ29" s="187"/>
      <c r="LQK29" s="187"/>
      <c r="LQL29" s="187"/>
      <c r="LQM29" s="187"/>
      <c r="LQN29" s="187"/>
      <c r="LQO29" s="187"/>
      <c r="LQP29" s="187"/>
      <c r="LQQ29" s="187"/>
      <c r="LQR29" s="187"/>
      <c r="LQS29" s="187"/>
      <c r="LQT29" s="187"/>
      <c r="LQU29" s="187"/>
      <c r="LQV29" s="187"/>
      <c r="LQW29" s="187"/>
      <c r="LQX29" s="187"/>
      <c r="LQY29" s="187"/>
      <c r="LQZ29" s="187"/>
      <c r="LRA29" s="187"/>
      <c r="LRB29" s="187"/>
      <c r="LRC29" s="187"/>
      <c r="LRD29" s="187"/>
      <c r="LRE29" s="187"/>
      <c r="LRF29" s="187"/>
      <c r="LRG29" s="187"/>
      <c r="LRH29" s="187"/>
      <c r="LRI29" s="187"/>
      <c r="LRJ29" s="187"/>
      <c r="LRK29" s="187"/>
      <c r="LRL29" s="187"/>
      <c r="LRM29" s="187"/>
      <c r="LRN29" s="187"/>
      <c r="LRO29" s="187"/>
      <c r="LRP29" s="187"/>
      <c r="LRQ29" s="187"/>
      <c r="LRR29" s="187"/>
      <c r="LRS29" s="187"/>
      <c r="LRT29" s="187"/>
      <c r="LRU29" s="187"/>
      <c r="LRV29" s="187"/>
      <c r="LRW29" s="187"/>
      <c r="LRX29" s="187"/>
      <c r="LRY29" s="187"/>
      <c r="LRZ29" s="187"/>
      <c r="LSA29" s="187"/>
      <c r="LSB29" s="187"/>
      <c r="LSC29" s="187"/>
      <c r="LSD29" s="187"/>
      <c r="LSE29" s="187"/>
      <c r="LSF29" s="187"/>
      <c r="LSG29" s="187"/>
      <c r="LSH29" s="187"/>
      <c r="LSI29" s="187"/>
      <c r="LSJ29" s="187"/>
      <c r="LSK29" s="187"/>
      <c r="LSL29" s="187"/>
      <c r="LSM29" s="187"/>
      <c r="LSN29" s="187"/>
      <c r="LSO29" s="187"/>
      <c r="LSP29" s="187"/>
      <c r="LSQ29" s="187"/>
      <c r="LSR29" s="187"/>
      <c r="LSS29" s="187"/>
      <c r="LST29" s="187"/>
      <c r="LSU29" s="187"/>
      <c r="LSV29" s="187"/>
      <c r="LSW29" s="187"/>
      <c r="LSX29" s="187"/>
      <c r="LSY29" s="187"/>
      <c r="LSZ29" s="187"/>
      <c r="LTA29" s="187"/>
      <c r="LTB29" s="187"/>
      <c r="LTC29" s="187"/>
      <c r="LTD29" s="187"/>
      <c r="LTE29" s="187"/>
      <c r="LTF29" s="187"/>
      <c r="LTG29" s="187"/>
      <c r="LTH29" s="187"/>
      <c r="LTI29" s="187"/>
      <c r="LTJ29" s="187"/>
      <c r="LTK29" s="187"/>
      <c r="LTL29" s="187"/>
      <c r="LTM29" s="187"/>
      <c r="LTN29" s="187"/>
      <c r="LTO29" s="187"/>
      <c r="LTP29" s="187"/>
      <c r="LTQ29" s="187"/>
      <c r="LTR29" s="187"/>
      <c r="LTS29" s="187"/>
      <c r="LTT29" s="187"/>
      <c r="LTU29" s="187"/>
      <c r="LTV29" s="187"/>
      <c r="LTW29" s="187"/>
      <c r="LTX29" s="187"/>
      <c r="LTY29" s="187"/>
      <c r="LTZ29" s="187"/>
      <c r="LUA29" s="187"/>
      <c r="LUB29" s="187"/>
      <c r="LUC29" s="187"/>
      <c r="LUD29" s="187"/>
      <c r="LUE29" s="187"/>
      <c r="LUF29" s="187"/>
      <c r="LUG29" s="187"/>
      <c r="LUH29" s="187"/>
      <c r="LUI29" s="187"/>
      <c r="LUJ29" s="187"/>
      <c r="LUK29" s="187"/>
      <c r="LUL29" s="187"/>
      <c r="LUM29" s="187"/>
      <c r="LUN29" s="187"/>
      <c r="LUO29" s="187"/>
      <c r="LUP29" s="187"/>
      <c r="LUQ29" s="187"/>
      <c r="LUR29" s="187"/>
      <c r="LUS29" s="187"/>
      <c r="LUT29" s="187"/>
      <c r="LUU29" s="187"/>
      <c r="LUV29" s="187"/>
      <c r="LUW29" s="187"/>
      <c r="LUX29" s="187"/>
      <c r="LUY29" s="187"/>
      <c r="LUZ29" s="187"/>
      <c r="LVA29" s="187"/>
      <c r="LVB29" s="187"/>
      <c r="LVC29" s="187"/>
      <c r="LVD29" s="187"/>
      <c r="LVE29" s="187"/>
      <c r="LVF29" s="187"/>
      <c r="LVG29" s="187"/>
      <c r="LVH29" s="187"/>
      <c r="LVI29" s="187"/>
      <c r="LVJ29" s="187"/>
      <c r="LVK29" s="187"/>
      <c r="LVL29" s="187"/>
      <c r="LVM29" s="187"/>
      <c r="LVN29" s="187"/>
      <c r="LVO29" s="187"/>
      <c r="LVP29" s="187"/>
      <c r="LVQ29" s="187"/>
      <c r="LVR29" s="187"/>
      <c r="LVS29" s="187"/>
      <c r="LVT29" s="187"/>
      <c r="LVU29" s="187"/>
      <c r="LVV29" s="187"/>
      <c r="LVW29" s="187"/>
      <c r="LVX29" s="187"/>
      <c r="LVY29" s="187"/>
      <c r="LVZ29" s="187"/>
      <c r="LWA29" s="187"/>
      <c r="LWB29" s="187"/>
      <c r="LWC29" s="187"/>
      <c r="LWD29" s="187"/>
      <c r="LWE29" s="187"/>
      <c r="LWF29" s="187"/>
      <c r="LWG29" s="187"/>
      <c r="LWH29" s="187"/>
      <c r="LWI29" s="187"/>
      <c r="LWJ29" s="187"/>
      <c r="LWK29" s="187"/>
      <c r="LWL29" s="187"/>
      <c r="LWM29" s="187"/>
      <c r="LWN29" s="187"/>
      <c r="LWO29" s="187"/>
      <c r="LWP29" s="187"/>
      <c r="LWQ29" s="187"/>
      <c r="LWR29" s="187"/>
      <c r="LWS29" s="187"/>
      <c r="LWT29" s="187"/>
      <c r="LWU29" s="187"/>
      <c r="LWV29" s="187"/>
      <c r="LWW29" s="187"/>
      <c r="LWX29" s="187"/>
      <c r="LWY29" s="187"/>
      <c r="LWZ29" s="187"/>
      <c r="LXA29" s="187"/>
      <c r="LXB29" s="187"/>
      <c r="LXC29" s="187"/>
      <c r="LXD29" s="187"/>
      <c r="LXE29" s="187"/>
      <c r="LXF29" s="187"/>
      <c r="LXG29" s="187"/>
      <c r="LXH29" s="187"/>
      <c r="LXI29" s="187"/>
      <c r="LXJ29" s="187"/>
      <c r="LXK29" s="187"/>
      <c r="LXL29" s="187"/>
      <c r="LXM29" s="187"/>
      <c r="LXN29" s="187"/>
      <c r="LXO29" s="187"/>
      <c r="LXP29" s="187"/>
      <c r="LXQ29" s="187"/>
      <c r="LXR29" s="187"/>
      <c r="LXS29" s="187"/>
      <c r="LXT29" s="187"/>
      <c r="LXU29" s="187"/>
      <c r="LXV29" s="187"/>
      <c r="LXW29" s="187"/>
      <c r="LXX29" s="187"/>
      <c r="LXY29" s="187"/>
      <c r="LXZ29" s="187"/>
      <c r="LYA29" s="187"/>
      <c r="LYB29" s="187"/>
      <c r="LYC29" s="187"/>
      <c r="LYD29" s="187"/>
      <c r="LYE29" s="187"/>
      <c r="LYF29" s="187"/>
      <c r="LYG29" s="187"/>
      <c r="LYH29" s="187"/>
      <c r="LYI29" s="187"/>
      <c r="LYJ29" s="187"/>
      <c r="LYK29" s="187"/>
      <c r="LYL29" s="187"/>
      <c r="LYM29" s="187"/>
      <c r="LYN29" s="187"/>
      <c r="LYO29" s="187"/>
      <c r="LYP29" s="187"/>
      <c r="LYQ29" s="187"/>
      <c r="LYR29" s="187"/>
      <c r="LYS29" s="187"/>
      <c r="LYT29" s="187"/>
      <c r="LYU29" s="187"/>
      <c r="LYV29" s="187"/>
      <c r="LYW29" s="187"/>
      <c r="LYX29" s="187"/>
      <c r="LYY29" s="187"/>
      <c r="LYZ29" s="187"/>
      <c r="LZA29" s="187"/>
      <c r="LZB29" s="187"/>
      <c r="LZC29" s="187"/>
      <c r="LZD29" s="187"/>
      <c r="LZE29" s="187"/>
      <c r="LZF29" s="187"/>
      <c r="LZG29" s="187"/>
      <c r="LZH29" s="187"/>
      <c r="LZI29" s="187"/>
      <c r="LZJ29" s="187"/>
      <c r="LZK29" s="187"/>
      <c r="LZL29" s="187"/>
      <c r="LZM29" s="187"/>
      <c r="LZN29" s="187"/>
      <c r="LZO29" s="187"/>
      <c r="LZP29" s="187"/>
      <c r="LZQ29" s="187"/>
      <c r="LZR29" s="187"/>
      <c r="LZS29" s="187"/>
      <c r="LZT29" s="187"/>
      <c r="LZU29" s="187"/>
      <c r="LZV29" s="187"/>
      <c r="LZW29" s="187"/>
      <c r="LZX29" s="187"/>
      <c r="LZY29" s="187"/>
      <c r="LZZ29" s="187"/>
      <c r="MAA29" s="187"/>
      <c r="MAB29" s="187"/>
      <c r="MAC29" s="187"/>
      <c r="MAD29" s="187"/>
      <c r="MAE29" s="187"/>
      <c r="MAF29" s="187"/>
      <c r="MAG29" s="187"/>
      <c r="MAH29" s="187"/>
      <c r="MAI29" s="187"/>
      <c r="MAJ29" s="187"/>
      <c r="MAK29" s="187"/>
      <c r="MAL29" s="187"/>
      <c r="MAM29" s="187"/>
      <c r="MAN29" s="187"/>
      <c r="MAO29" s="187"/>
      <c r="MAP29" s="187"/>
      <c r="MAQ29" s="187"/>
      <c r="MAR29" s="187"/>
      <c r="MAS29" s="187"/>
      <c r="MAT29" s="187"/>
      <c r="MAU29" s="187"/>
      <c r="MAV29" s="187"/>
      <c r="MAW29" s="187"/>
      <c r="MAX29" s="187"/>
      <c r="MAY29" s="187"/>
      <c r="MAZ29" s="187"/>
      <c r="MBA29" s="187"/>
      <c r="MBB29" s="187"/>
      <c r="MBC29" s="187"/>
      <c r="MBD29" s="187"/>
      <c r="MBE29" s="187"/>
      <c r="MBF29" s="187"/>
      <c r="MBG29" s="187"/>
      <c r="MBH29" s="187"/>
      <c r="MBI29" s="187"/>
      <c r="MBJ29" s="187"/>
      <c r="MBK29" s="187"/>
      <c r="MBL29" s="187"/>
      <c r="MBM29" s="187"/>
      <c r="MBN29" s="187"/>
      <c r="MBO29" s="187"/>
      <c r="MBP29" s="187"/>
      <c r="MBQ29" s="187"/>
      <c r="MBR29" s="187"/>
      <c r="MBS29" s="187"/>
      <c r="MBT29" s="187"/>
      <c r="MBU29" s="187"/>
      <c r="MBV29" s="187"/>
      <c r="MBW29" s="187"/>
      <c r="MBX29" s="187"/>
      <c r="MBY29" s="187"/>
      <c r="MBZ29" s="187"/>
      <c r="MCA29" s="187"/>
      <c r="MCB29" s="187"/>
      <c r="MCC29" s="187"/>
      <c r="MCD29" s="187"/>
      <c r="MCE29" s="187"/>
      <c r="MCF29" s="187"/>
      <c r="MCG29" s="187"/>
      <c r="MCH29" s="187"/>
      <c r="MCI29" s="187"/>
      <c r="MCJ29" s="187"/>
      <c r="MCK29" s="187"/>
      <c r="MCL29" s="187"/>
      <c r="MCM29" s="187"/>
      <c r="MCN29" s="187"/>
      <c r="MCO29" s="187"/>
      <c r="MCP29" s="187"/>
      <c r="MCQ29" s="187"/>
      <c r="MCR29" s="187"/>
      <c r="MCS29" s="187"/>
      <c r="MCT29" s="187"/>
      <c r="MCU29" s="187"/>
      <c r="MCV29" s="187"/>
      <c r="MCW29" s="187"/>
      <c r="MCX29" s="187"/>
      <c r="MCY29" s="187"/>
      <c r="MCZ29" s="187"/>
      <c r="MDA29" s="187"/>
      <c r="MDB29" s="187"/>
      <c r="MDC29" s="187"/>
      <c r="MDD29" s="187"/>
      <c r="MDE29" s="187"/>
      <c r="MDF29" s="187"/>
      <c r="MDG29" s="187"/>
      <c r="MDH29" s="187"/>
      <c r="MDI29" s="187"/>
      <c r="MDJ29" s="187"/>
      <c r="MDK29" s="187"/>
      <c r="MDL29" s="187"/>
      <c r="MDM29" s="187"/>
      <c r="MDN29" s="187"/>
      <c r="MDO29" s="187"/>
      <c r="MDP29" s="187"/>
      <c r="MDQ29" s="187"/>
      <c r="MDR29" s="187"/>
      <c r="MDS29" s="187"/>
      <c r="MDT29" s="187"/>
      <c r="MDU29" s="187"/>
      <c r="MDV29" s="187"/>
      <c r="MDW29" s="187"/>
      <c r="MDX29" s="187"/>
      <c r="MDY29" s="187"/>
      <c r="MDZ29" s="187"/>
      <c r="MEA29" s="187"/>
      <c r="MEB29" s="187"/>
      <c r="MEC29" s="187"/>
      <c r="MED29" s="187"/>
      <c r="MEE29" s="187"/>
      <c r="MEF29" s="187"/>
      <c r="MEG29" s="187"/>
      <c r="MEH29" s="187"/>
      <c r="MEI29" s="187"/>
      <c r="MEJ29" s="187"/>
      <c r="MEK29" s="187"/>
      <c r="MEL29" s="187"/>
      <c r="MEM29" s="187"/>
      <c r="MEN29" s="187"/>
      <c r="MEO29" s="187"/>
      <c r="MEP29" s="187"/>
      <c r="MEQ29" s="187"/>
      <c r="MER29" s="187"/>
      <c r="MES29" s="187"/>
      <c r="MET29" s="187"/>
      <c r="MEU29" s="187"/>
      <c r="MEV29" s="187"/>
      <c r="MEW29" s="187"/>
      <c r="MEX29" s="187"/>
      <c r="MEY29" s="187"/>
      <c r="MEZ29" s="187"/>
      <c r="MFA29" s="187"/>
      <c r="MFB29" s="187"/>
      <c r="MFC29" s="187"/>
      <c r="MFD29" s="187"/>
      <c r="MFE29" s="187"/>
      <c r="MFF29" s="187"/>
      <c r="MFG29" s="187"/>
      <c r="MFH29" s="187"/>
      <c r="MFI29" s="187"/>
      <c r="MFJ29" s="187"/>
      <c r="MFK29" s="187"/>
      <c r="MFL29" s="187"/>
      <c r="MFM29" s="187"/>
      <c r="MFN29" s="187"/>
      <c r="MFO29" s="187"/>
      <c r="MFP29" s="187"/>
      <c r="MFQ29" s="187"/>
      <c r="MFR29" s="187"/>
      <c r="MFS29" s="187"/>
      <c r="MFT29" s="187"/>
      <c r="MFU29" s="187"/>
      <c r="MFV29" s="187"/>
      <c r="MFW29" s="187"/>
      <c r="MFX29" s="187"/>
      <c r="MFY29" s="187"/>
      <c r="MFZ29" s="187"/>
      <c r="MGA29" s="187"/>
      <c r="MGB29" s="187"/>
      <c r="MGC29" s="187"/>
      <c r="MGD29" s="187"/>
      <c r="MGE29" s="187"/>
      <c r="MGF29" s="187"/>
      <c r="MGG29" s="187"/>
      <c r="MGH29" s="187"/>
      <c r="MGI29" s="187"/>
      <c r="MGJ29" s="187"/>
      <c r="MGK29" s="187"/>
      <c r="MGL29" s="187"/>
      <c r="MGM29" s="187"/>
      <c r="MGN29" s="187"/>
      <c r="MGO29" s="187"/>
      <c r="MGP29" s="187"/>
      <c r="MGQ29" s="187"/>
      <c r="MGR29" s="187"/>
      <c r="MGS29" s="187"/>
      <c r="MGT29" s="187"/>
      <c r="MGU29" s="187"/>
      <c r="MGV29" s="187"/>
      <c r="MGW29" s="187"/>
      <c r="MGX29" s="187"/>
      <c r="MGY29" s="187"/>
      <c r="MGZ29" s="187"/>
      <c r="MHA29" s="187"/>
      <c r="MHB29" s="187"/>
      <c r="MHC29" s="187"/>
      <c r="MHD29" s="187"/>
      <c r="MHE29" s="187"/>
      <c r="MHF29" s="187"/>
      <c r="MHG29" s="187"/>
      <c r="MHH29" s="187"/>
      <c r="MHI29" s="187"/>
      <c r="MHJ29" s="187"/>
      <c r="MHK29" s="187"/>
      <c r="MHL29" s="187"/>
      <c r="MHM29" s="187"/>
      <c r="MHN29" s="187"/>
      <c r="MHO29" s="187"/>
      <c r="MHP29" s="187"/>
      <c r="MHQ29" s="187"/>
      <c r="MHR29" s="187"/>
      <c r="MHS29" s="187"/>
      <c r="MHT29" s="187"/>
      <c r="MHU29" s="187"/>
      <c r="MHV29" s="187"/>
      <c r="MHW29" s="187"/>
      <c r="MHX29" s="187"/>
      <c r="MHY29" s="187"/>
      <c r="MHZ29" s="187"/>
      <c r="MIA29" s="187"/>
      <c r="MIB29" s="187"/>
      <c r="MIC29" s="187"/>
      <c r="MID29" s="187"/>
      <c r="MIE29" s="187"/>
      <c r="MIF29" s="187"/>
      <c r="MIG29" s="187"/>
      <c r="MIH29" s="187"/>
      <c r="MII29" s="187"/>
      <c r="MIJ29" s="187"/>
      <c r="MIK29" s="187"/>
      <c r="MIL29" s="187"/>
      <c r="MIM29" s="187"/>
      <c r="MIN29" s="187"/>
      <c r="MIO29" s="187"/>
      <c r="MIP29" s="187"/>
      <c r="MIQ29" s="187"/>
      <c r="MIR29" s="187"/>
      <c r="MIS29" s="187"/>
      <c r="MIT29" s="187"/>
      <c r="MIU29" s="187"/>
      <c r="MIV29" s="187"/>
      <c r="MIW29" s="187"/>
      <c r="MIX29" s="187"/>
      <c r="MIY29" s="187"/>
      <c r="MIZ29" s="187"/>
      <c r="MJA29" s="187"/>
      <c r="MJB29" s="187"/>
      <c r="MJC29" s="187"/>
      <c r="MJD29" s="187"/>
      <c r="MJE29" s="187"/>
      <c r="MJF29" s="187"/>
      <c r="MJG29" s="187"/>
      <c r="MJH29" s="187"/>
      <c r="MJI29" s="187"/>
      <c r="MJJ29" s="187"/>
      <c r="MJK29" s="187"/>
      <c r="MJL29" s="187"/>
      <c r="MJM29" s="187"/>
      <c r="MJN29" s="187"/>
      <c r="MJO29" s="187"/>
      <c r="MJP29" s="187"/>
      <c r="MJQ29" s="187"/>
      <c r="MJR29" s="187"/>
      <c r="MJS29" s="187"/>
      <c r="MJT29" s="187"/>
      <c r="MJU29" s="187"/>
      <c r="MJV29" s="187"/>
      <c r="MJW29" s="187"/>
      <c r="MJX29" s="187"/>
      <c r="MJY29" s="187"/>
      <c r="MJZ29" s="187"/>
      <c r="MKA29" s="187"/>
      <c r="MKB29" s="187"/>
      <c r="MKC29" s="187"/>
      <c r="MKD29" s="187"/>
      <c r="MKE29" s="187"/>
      <c r="MKF29" s="187"/>
      <c r="MKG29" s="187"/>
      <c r="MKH29" s="187"/>
      <c r="MKI29" s="187"/>
      <c r="MKJ29" s="187"/>
      <c r="MKK29" s="187"/>
      <c r="MKL29" s="187"/>
      <c r="MKM29" s="187"/>
      <c r="MKN29" s="187"/>
      <c r="MKO29" s="187"/>
      <c r="MKP29" s="187"/>
      <c r="MKQ29" s="187"/>
      <c r="MKR29" s="187"/>
      <c r="MKS29" s="187"/>
      <c r="MKT29" s="187"/>
      <c r="MKU29" s="187"/>
      <c r="MKV29" s="187"/>
      <c r="MKW29" s="187"/>
      <c r="MKX29" s="187"/>
      <c r="MKY29" s="187"/>
      <c r="MKZ29" s="187"/>
      <c r="MLA29" s="187"/>
      <c r="MLB29" s="187"/>
      <c r="MLC29" s="187"/>
      <c r="MLD29" s="187"/>
      <c r="MLE29" s="187"/>
      <c r="MLF29" s="187"/>
      <c r="MLG29" s="187"/>
      <c r="MLH29" s="187"/>
      <c r="MLI29" s="187"/>
      <c r="MLJ29" s="187"/>
      <c r="MLK29" s="187"/>
      <c r="MLL29" s="187"/>
      <c r="MLM29" s="187"/>
      <c r="MLN29" s="187"/>
      <c r="MLO29" s="187"/>
      <c r="MLP29" s="187"/>
      <c r="MLQ29" s="187"/>
      <c r="MLR29" s="187"/>
      <c r="MLS29" s="187"/>
      <c r="MLT29" s="187"/>
      <c r="MLU29" s="187"/>
      <c r="MLV29" s="187"/>
      <c r="MLW29" s="187"/>
      <c r="MLX29" s="187"/>
      <c r="MLY29" s="187"/>
      <c r="MLZ29" s="187"/>
      <c r="MMA29" s="187"/>
      <c r="MMB29" s="187"/>
      <c r="MMC29" s="187"/>
      <c r="MMD29" s="187"/>
      <c r="MME29" s="187"/>
      <c r="MMF29" s="187"/>
      <c r="MMG29" s="187"/>
      <c r="MMH29" s="187"/>
      <c r="MMI29" s="187"/>
      <c r="MMJ29" s="187"/>
      <c r="MMK29" s="187"/>
      <c r="MML29" s="187"/>
      <c r="MMM29" s="187"/>
      <c r="MMN29" s="187"/>
      <c r="MMO29" s="187"/>
      <c r="MMP29" s="187"/>
      <c r="MMQ29" s="187"/>
      <c r="MMR29" s="187"/>
      <c r="MMS29" s="187"/>
      <c r="MMT29" s="187"/>
      <c r="MMU29" s="187"/>
      <c r="MMV29" s="187"/>
      <c r="MMW29" s="187"/>
      <c r="MMX29" s="187"/>
      <c r="MMY29" s="187"/>
      <c r="MMZ29" s="187"/>
      <c r="MNA29" s="187"/>
      <c r="MNB29" s="187"/>
      <c r="MNC29" s="187"/>
      <c r="MND29" s="187"/>
      <c r="MNE29" s="187"/>
      <c r="MNF29" s="187"/>
      <c r="MNG29" s="187"/>
      <c r="MNH29" s="187"/>
      <c r="MNI29" s="187"/>
      <c r="MNJ29" s="187"/>
      <c r="MNK29" s="187"/>
      <c r="MNL29" s="187"/>
      <c r="MNM29" s="187"/>
      <c r="MNN29" s="187"/>
      <c r="MNO29" s="187"/>
      <c r="MNP29" s="187"/>
      <c r="MNQ29" s="187"/>
      <c r="MNR29" s="187"/>
      <c r="MNS29" s="187"/>
      <c r="MNT29" s="187"/>
      <c r="MNU29" s="187"/>
      <c r="MNV29" s="187"/>
      <c r="MNW29" s="187"/>
      <c r="MNX29" s="187"/>
      <c r="MNY29" s="187"/>
      <c r="MNZ29" s="187"/>
      <c r="MOA29" s="187"/>
      <c r="MOB29" s="187"/>
      <c r="MOC29" s="187"/>
      <c r="MOD29" s="187"/>
      <c r="MOE29" s="187"/>
      <c r="MOF29" s="187"/>
      <c r="MOG29" s="187"/>
      <c r="MOH29" s="187"/>
      <c r="MOI29" s="187"/>
      <c r="MOJ29" s="187"/>
      <c r="MOK29" s="187"/>
      <c r="MOL29" s="187"/>
      <c r="MOM29" s="187"/>
      <c r="MON29" s="187"/>
      <c r="MOO29" s="187"/>
      <c r="MOP29" s="187"/>
      <c r="MOQ29" s="187"/>
      <c r="MOR29" s="187"/>
      <c r="MOS29" s="187"/>
      <c r="MOT29" s="187"/>
      <c r="MOU29" s="187"/>
      <c r="MOV29" s="187"/>
      <c r="MOW29" s="187"/>
      <c r="MOX29" s="187"/>
      <c r="MOY29" s="187"/>
      <c r="MOZ29" s="187"/>
      <c r="MPA29" s="187"/>
      <c r="MPB29" s="187"/>
      <c r="MPC29" s="187"/>
      <c r="MPD29" s="187"/>
      <c r="MPE29" s="187"/>
      <c r="MPF29" s="187"/>
      <c r="MPG29" s="187"/>
      <c r="MPH29" s="187"/>
      <c r="MPI29" s="187"/>
      <c r="MPJ29" s="187"/>
      <c r="MPK29" s="187"/>
      <c r="MPL29" s="187"/>
      <c r="MPM29" s="187"/>
      <c r="MPN29" s="187"/>
      <c r="MPO29" s="187"/>
      <c r="MPP29" s="187"/>
      <c r="MPQ29" s="187"/>
      <c r="MPR29" s="187"/>
      <c r="MPS29" s="187"/>
      <c r="MPT29" s="187"/>
      <c r="MPU29" s="187"/>
      <c r="MPV29" s="187"/>
      <c r="MPW29" s="187"/>
      <c r="MPX29" s="187"/>
      <c r="MPY29" s="187"/>
      <c r="MPZ29" s="187"/>
      <c r="MQA29" s="187"/>
      <c r="MQB29" s="187"/>
      <c r="MQC29" s="187"/>
      <c r="MQD29" s="187"/>
      <c r="MQE29" s="187"/>
      <c r="MQF29" s="187"/>
      <c r="MQG29" s="187"/>
      <c r="MQH29" s="187"/>
      <c r="MQI29" s="187"/>
      <c r="MQJ29" s="187"/>
      <c r="MQK29" s="187"/>
      <c r="MQL29" s="187"/>
      <c r="MQM29" s="187"/>
      <c r="MQN29" s="187"/>
      <c r="MQO29" s="187"/>
      <c r="MQP29" s="187"/>
      <c r="MQQ29" s="187"/>
      <c r="MQR29" s="187"/>
      <c r="MQS29" s="187"/>
      <c r="MQT29" s="187"/>
      <c r="MQU29" s="187"/>
      <c r="MQV29" s="187"/>
      <c r="MQW29" s="187"/>
      <c r="MQX29" s="187"/>
      <c r="MQY29" s="187"/>
      <c r="MQZ29" s="187"/>
      <c r="MRA29" s="187"/>
      <c r="MRB29" s="187"/>
      <c r="MRC29" s="187"/>
      <c r="MRD29" s="187"/>
      <c r="MRE29" s="187"/>
      <c r="MRF29" s="187"/>
      <c r="MRG29" s="187"/>
      <c r="MRH29" s="187"/>
      <c r="MRI29" s="187"/>
      <c r="MRJ29" s="187"/>
      <c r="MRK29" s="187"/>
      <c r="MRL29" s="187"/>
      <c r="MRM29" s="187"/>
      <c r="MRN29" s="187"/>
      <c r="MRO29" s="187"/>
      <c r="MRP29" s="187"/>
      <c r="MRQ29" s="187"/>
      <c r="MRR29" s="187"/>
      <c r="MRS29" s="187"/>
      <c r="MRT29" s="187"/>
      <c r="MRU29" s="187"/>
      <c r="MRV29" s="187"/>
      <c r="MRW29" s="187"/>
      <c r="MRX29" s="187"/>
      <c r="MRY29" s="187"/>
      <c r="MRZ29" s="187"/>
      <c r="MSA29" s="187"/>
      <c r="MSB29" s="187"/>
      <c r="MSC29" s="187"/>
      <c r="MSD29" s="187"/>
      <c r="MSE29" s="187"/>
      <c r="MSF29" s="187"/>
      <c r="MSG29" s="187"/>
      <c r="MSH29" s="187"/>
      <c r="MSI29" s="187"/>
      <c r="MSJ29" s="187"/>
      <c r="MSK29" s="187"/>
      <c r="MSL29" s="187"/>
      <c r="MSM29" s="187"/>
      <c r="MSN29" s="187"/>
      <c r="MSO29" s="187"/>
      <c r="MSP29" s="187"/>
      <c r="MSQ29" s="187"/>
      <c r="MSR29" s="187"/>
      <c r="MSS29" s="187"/>
      <c r="MST29" s="187"/>
      <c r="MSU29" s="187"/>
      <c r="MSV29" s="187"/>
      <c r="MSW29" s="187"/>
      <c r="MSX29" s="187"/>
      <c r="MSY29" s="187"/>
      <c r="MSZ29" s="187"/>
      <c r="MTA29" s="187"/>
      <c r="MTB29" s="187"/>
      <c r="MTC29" s="187"/>
      <c r="MTD29" s="187"/>
      <c r="MTE29" s="187"/>
      <c r="MTF29" s="187"/>
      <c r="MTG29" s="187"/>
      <c r="MTH29" s="187"/>
      <c r="MTI29" s="187"/>
      <c r="MTJ29" s="187"/>
      <c r="MTK29" s="187"/>
      <c r="MTL29" s="187"/>
      <c r="MTM29" s="187"/>
      <c r="MTN29" s="187"/>
      <c r="MTO29" s="187"/>
      <c r="MTP29" s="187"/>
      <c r="MTQ29" s="187"/>
      <c r="MTR29" s="187"/>
      <c r="MTS29" s="187"/>
      <c r="MTT29" s="187"/>
      <c r="MTU29" s="187"/>
      <c r="MTV29" s="187"/>
      <c r="MTW29" s="187"/>
      <c r="MTX29" s="187"/>
      <c r="MTY29" s="187"/>
      <c r="MTZ29" s="187"/>
      <c r="MUA29" s="187"/>
      <c r="MUB29" s="187"/>
      <c r="MUC29" s="187"/>
      <c r="MUD29" s="187"/>
      <c r="MUE29" s="187"/>
      <c r="MUF29" s="187"/>
      <c r="MUG29" s="187"/>
      <c r="MUH29" s="187"/>
      <c r="MUI29" s="187"/>
      <c r="MUJ29" s="187"/>
      <c r="MUK29" s="187"/>
      <c r="MUL29" s="187"/>
      <c r="MUM29" s="187"/>
      <c r="MUN29" s="187"/>
      <c r="MUO29" s="187"/>
      <c r="MUP29" s="187"/>
      <c r="MUQ29" s="187"/>
      <c r="MUR29" s="187"/>
      <c r="MUS29" s="187"/>
      <c r="MUT29" s="187"/>
      <c r="MUU29" s="187"/>
      <c r="MUV29" s="187"/>
      <c r="MUW29" s="187"/>
      <c r="MUX29" s="187"/>
      <c r="MUY29" s="187"/>
      <c r="MUZ29" s="187"/>
      <c r="MVA29" s="187"/>
      <c r="MVB29" s="187"/>
      <c r="MVC29" s="187"/>
      <c r="MVD29" s="187"/>
      <c r="MVE29" s="187"/>
      <c r="MVF29" s="187"/>
      <c r="MVG29" s="187"/>
      <c r="MVH29" s="187"/>
      <c r="MVI29" s="187"/>
      <c r="MVJ29" s="187"/>
      <c r="MVK29" s="187"/>
      <c r="MVL29" s="187"/>
      <c r="MVM29" s="187"/>
      <c r="MVN29" s="187"/>
      <c r="MVO29" s="187"/>
      <c r="MVP29" s="187"/>
      <c r="MVQ29" s="187"/>
      <c r="MVR29" s="187"/>
      <c r="MVS29" s="187"/>
      <c r="MVT29" s="187"/>
      <c r="MVU29" s="187"/>
      <c r="MVV29" s="187"/>
      <c r="MVW29" s="187"/>
      <c r="MVX29" s="187"/>
      <c r="MVY29" s="187"/>
      <c r="MVZ29" s="187"/>
      <c r="MWA29" s="187"/>
      <c r="MWB29" s="187"/>
      <c r="MWC29" s="187"/>
      <c r="MWD29" s="187"/>
      <c r="MWE29" s="187"/>
      <c r="MWF29" s="187"/>
      <c r="MWG29" s="187"/>
      <c r="MWH29" s="187"/>
      <c r="MWI29" s="187"/>
      <c r="MWJ29" s="187"/>
      <c r="MWK29" s="187"/>
      <c r="MWL29" s="187"/>
      <c r="MWM29" s="187"/>
      <c r="MWN29" s="187"/>
      <c r="MWO29" s="187"/>
      <c r="MWP29" s="187"/>
      <c r="MWQ29" s="187"/>
      <c r="MWR29" s="187"/>
      <c r="MWS29" s="187"/>
      <c r="MWT29" s="187"/>
      <c r="MWU29" s="187"/>
      <c r="MWV29" s="187"/>
      <c r="MWW29" s="187"/>
      <c r="MWX29" s="187"/>
      <c r="MWY29" s="187"/>
      <c r="MWZ29" s="187"/>
      <c r="MXA29" s="187"/>
      <c r="MXB29" s="187"/>
      <c r="MXC29" s="187"/>
      <c r="MXD29" s="187"/>
      <c r="MXE29" s="187"/>
      <c r="MXF29" s="187"/>
      <c r="MXG29" s="187"/>
      <c r="MXH29" s="187"/>
      <c r="MXI29" s="187"/>
      <c r="MXJ29" s="187"/>
      <c r="MXK29" s="187"/>
      <c r="MXL29" s="187"/>
      <c r="MXM29" s="187"/>
      <c r="MXN29" s="187"/>
      <c r="MXO29" s="187"/>
      <c r="MXP29" s="187"/>
      <c r="MXQ29" s="187"/>
      <c r="MXR29" s="187"/>
      <c r="MXS29" s="187"/>
      <c r="MXT29" s="187"/>
      <c r="MXU29" s="187"/>
      <c r="MXV29" s="187"/>
      <c r="MXW29" s="187"/>
      <c r="MXX29" s="187"/>
      <c r="MXY29" s="187"/>
      <c r="MXZ29" s="187"/>
      <c r="MYA29" s="187"/>
      <c r="MYB29" s="187"/>
      <c r="MYC29" s="187"/>
      <c r="MYD29" s="187"/>
      <c r="MYE29" s="187"/>
      <c r="MYF29" s="187"/>
      <c r="MYG29" s="187"/>
      <c r="MYH29" s="187"/>
      <c r="MYI29" s="187"/>
      <c r="MYJ29" s="187"/>
      <c r="MYK29" s="187"/>
      <c r="MYL29" s="187"/>
      <c r="MYM29" s="187"/>
      <c r="MYN29" s="187"/>
      <c r="MYO29" s="187"/>
      <c r="MYP29" s="187"/>
      <c r="MYQ29" s="187"/>
      <c r="MYR29" s="187"/>
      <c r="MYS29" s="187"/>
      <c r="MYT29" s="187"/>
      <c r="MYU29" s="187"/>
      <c r="MYV29" s="187"/>
      <c r="MYW29" s="187"/>
      <c r="MYX29" s="187"/>
      <c r="MYY29" s="187"/>
      <c r="MYZ29" s="187"/>
      <c r="MZA29" s="187"/>
      <c r="MZB29" s="187"/>
      <c r="MZC29" s="187"/>
      <c r="MZD29" s="187"/>
      <c r="MZE29" s="187"/>
      <c r="MZF29" s="187"/>
      <c r="MZG29" s="187"/>
      <c r="MZH29" s="187"/>
      <c r="MZI29" s="187"/>
      <c r="MZJ29" s="187"/>
      <c r="MZK29" s="187"/>
      <c r="MZL29" s="187"/>
      <c r="MZM29" s="187"/>
      <c r="MZN29" s="187"/>
      <c r="MZO29" s="187"/>
      <c r="MZP29" s="187"/>
      <c r="MZQ29" s="187"/>
      <c r="MZR29" s="187"/>
      <c r="MZS29" s="187"/>
      <c r="MZT29" s="187"/>
      <c r="MZU29" s="187"/>
      <c r="MZV29" s="187"/>
      <c r="MZW29" s="187"/>
      <c r="MZX29" s="187"/>
      <c r="MZY29" s="187"/>
      <c r="MZZ29" s="187"/>
      <c r="NAA29" s="187"/>
      <c r="NAB29" s="187"/>
      <c r="NAC29" s="187"/>
      <c r="NAD29" s="187"/>
      <c r="NAE29" s="187"/>
      <c r="NAF29" s="187"/>
      <c r="NAG29" s="187"/>
      <c r="NAH29" s="187"/>
      <c r="NAI29" s="187"/>
      <c r="NAJ29" s="187"/>
      <c r="NAK29" s="187"/>
      <c r="NAL29" s="187"/>
      <c r="NAM29" s="187"/>
      <c r="NAN29" s="187"/>
      <c r="NAO29" s="187"/>
      <c r="NAP29" s="187"/>
      <c r="NAQ29" s="187"/>
      <c r="NAR29" s="187"/>
      <c r="NAS29" s="187"/>
      <c r="NAT29" s="187"/>
      <c r="NAU29" s="187"/>
      <c r="NAV29" s="187"/>
      <c r="NAW29" s="187"/>
      <c r="NAX29" s="187"/>
      <c r="NAY29" s="187"/>
      <c r="NAZ29" s="187"/>
      <c r="NBA29" s="187"/>
      <c r="NBB29" s="187"/>
      <c r="NBC29" s="187"/>
      <c r="NBD29" s="187"/>
      <c r="NBE29" s="187"/>
      <c r="NBF29" s="187"/>
      <c r="NBG29" s="187"/>
      <c r="NBH29" s="187"/>
      <c r="NBI29" s="187"/>
      <c r="NBJ29" s="187"/>
      <c r="NBK29" s="187"/>
      <c r="NBL29" s="187"/>
      <c r="NBM29" s="187"/>
      <c r="NBN29" s="187"/>
      <c r="NBO29" s="187"/>
      <c r="NBP29" s="187"/>
      <c r="NBQ29" s="187"/>
      <c r="NBR29" s="187"/>
      <c r="NBS29" s="187"/>
      <c r="NBT29" s="187"/>
      <c r="NBU29" s="187"/>
      <c r="NBV29" s="187"/>
      <c r="NBW29" s="187"/>
      <c r="NBX29" s="187"/>
      <c r="NBY29" s="187"/>
      <c r="NBZ29" s="187"/>
      <c r="NCA29" s="187"/>
      <c r="NCB29" s="187"/>
      <c r="NCC29" s="187"/>
      <c r="NCD29" s="187"/>
      <c r="NCE29" s="187"/>
      <c r="NCF29" s="187"/>
      <c r="NCG29" s="187"/>
      <c r="NCH29" s="187"/>
      <c r="NCI29" s="187"/>
      <c r="NCJ29" s="187"/>
      <c r="NCK29" s="187"/>
      <c r="NCL29" s="187"/>
      <c r="NCM29" s="187"/>
      <c r="NCN29" s="187"/>
      <c r="NCO29" s="187"/>
      <c r="NCP29" s="187"/>
      <c r="NCQ29" s="187"/>
      <c r="NCR29" s="187"/>
      <c r="NCS29" s="187"/>
      <c r="NCT29" s="187"/>
      <c r="NCU29" s="187"/>
      <c r="NCV29" s="187"/>
      <c r="NCW29" s="187"/>
      <c r="NCX29" s="187"/>
      <c r="NCY29" s="187"/>
      <c r="NCZ29" s="187"/>
      <c r="NDA29" s="187"/>
      <c r="NDB29" s="187"/>
      <c r="NDC29" s="187"/>
      <c r="NDD29" s="187"/>
      <c r="NDE29" s="187"/>
      <c r="NDF29" s="187"/>
      <c r="NDG29" s="187"/>
      <c r="NDH29" s="187"/>
      <c r="NDI29" s="187"/>
      <c r="NDJ29" s="187"/>
      <c r="NDK29" s="187"/>
      <c r="NDL29" s="187"/>
      <c r="NDM29" s="187"/>
      <c r="NDN29" s="187"/>
      <c r="NDO29" s="187"/>
      <c r="NDP29" s="187"/>
      <c r="NDQ29" s="187"/>
      <c r="NDR29" s="187"/>
      <c r="NDS29" s="187"/>
      <c r="NDT29" s="187"/>
      <c r="NDU29" s="187"/>
      <c r="NDV29" s="187"/>
      <c r="NDW29" s="187"/>
      <c r="NDX29" s="187"/>
      <c r="NDY29" s="187"/>
      <c r="NDZ29" s="187"/>
      <c r="NEA29" s="187"/>
      <c r="NEB29" s="187"/>
      <c r="NEC29" s="187"/>
      <c r="NED29" s="187"/>
      <c r="NEE29" s="187"/>
      <c r="NEF29" s="187"/>
      <c r="NEG29" s="187"/>
      <c r="NEH29" s="187"/>
      <c r="NEI29" s="187"/>
      <c r="NEJ29" s="187"/>
      <c r="NEK29" s="187"/>
      <c r="NEL29" s="187"/>
      <c r="NEM29" s="187"/>
      <c r="NEN29" s="187"/>
      <c r="NEO29" s="187"/>
      <c r="NEP29" s="187"/>
      <c r="NEQ29" s="187"/>
      <c r="NER29" s="187"/>
      <c r="NES29" s="187"/>
      <c r="NET29" s="187"/>
      <c r="NEU29" s="187"/>
      <c r="NEV29" s="187"/>
      <c r="NEW29" s="187"/>
      <c r="NEX29" s="187"/>
      <c r="NEY29" s="187"/>
      <c r="NEZ29" s="187"/>
      <c r="NFA29" s="187"/>
      <c r="NFB29" s="187"/>
      <c r="NFC29" s="187"/>
      <c r="NFD29" s="187"/>
      <c r="NFE29" s="187"/>
      <c r="NFF29" s="187"/>
      <c r="NFG29" s="187"/>
      <c r="NFH29" s="187"/>
      <c r="NFI29" s="187"/>
      <c r="NFJ29" s="187"/>
      <c r="NFK29" s="187"/>
      <c r="NFL29" s="187"/>
      <c r="NFM29" s="187"/>
      <c r="NFN29" s="187"/>
      <c r="NFO29" s="187"/>
      <c r="NFP29" s="187"/>
      <c r="NFQ29" s="187"/>
      <c r="NFR29" s="187"/>
      <c r="NFS29" s="187"/>
      <c r="NFT29" s="187"/>
      <c r="NFU29" s="187"/>
      <c r="NFV29" s="187"/>
      <c r="NFW29" s="187"/>
      <c r="NFX29" s="187"/>
      <c r="NFY29" s="187"/>
      <c r="NFZ29" s="187"/>
      <c r="NGA29" s="187"/>
      <c r="NGB29" s="187"/>
      <c r="NGC29" s="187"/>
      <c r="NGD29" s="187"/>
      <c r="NGE29" s="187"/>
      <c r="NGF29" s="187"/>
      <c r="NGG29" s="187"/>
      <c r="NGH29" s="187"/>
      <c r="NGI29" s="187"/>
      <c r="NGJ29" s="187"/>
      <c r="NGK29" s="187"/>
      <c r="NGL29" s="187"/>
      <c r="NGM29" s="187"/>
      <c r="NGN29" s="187"/>
      <c r="NGO29" s="187"/>
      <c r="NGP29" s="187"/>
      <c r="NGQ29" s="187"/>
      <c r="NGR29" s="187"/>
      <c r="NGS29" s="187"/>
      <c r="NGT29" s="187"/>
      <c r="NGU29" s="187"/>
      <c r="NGV29" s="187"/>
      <c r="NGW29" s="187"/>
      <c r="NGX29" s="187"/>
      <c r="NGY29" s="187"/>
      <c r="NGZ29" s="187"/>
      <c r="NHA29" s="187"/>
      <c r="NHB29" s="187"/>
      <c r="NHC29" s="187"/>
      <c r="NHD29" s="187"/>
      <c r="NHE29" s="187"/>
      <c r="NHF29" s="187"/>
      <c r="NHG29" s="187"/>
      <c r="NHH29" s="187"/>
      <c r="NHI29" s="187"/>
      <c r="NHJ29" s="187"/>
      <c r="NHK29" s="187"/>
      <c r="NHL29" s="187"/>
      <c r="NHM29" s="187"/>
      <c r="NHN29" s="187"/>
      <c r="NHO29" s="187"/>
      <c r="NHP29" s="187"/>
      <c r="NHQ29" s="187"/>
      <c r="NHR29" s="187"/>
      <c r="NHS29" s="187"/>
      <c r="NHT29" s="187"/>
      <c r="NHU29" s="187"/>
      <c r="NHV29" s="187"/>
      <c r="NHW29" s="187"/>
      <c r="NHX29" s="187"/>
      <c r="NHY29" s="187"/>
      <c r="NHZ29" s="187"/>
      <c r="NIA29" s="187"/>
      <c r="NIB29" s="187"/>
      <c r="NIC29" s="187"/>
      <c r="NID29" s="187"/>
      <c r="NIE29" s="187"/>
      <c r="NIF29" s="187"/>
      <c r="NIG29" s="187"/>
      <c r="NIH29" s="187"/>
      <c r="NII29" s="187"/>
      <c r="NIJ29" s="187"/>
      <c r="NIK29" s="187"/>
      <c r="NIL29" s="187"/>
      <c r="NIM29" s="187"/>
      <c r="NIN29" s="187"/>
      <c r="NIO29" s="187"/>
      <c r="NIP29" s="187"/>
      <c r="NIQ29" s="187"/>
      <c r="NIR29" s="187"/>
      <c r="NIS29" s="187"/>
      <c r="NIT29" s="187"/>
      <c r="NIU29" s="187"/>
      <c r="NIV29" s="187"/>
      <c r="NIW29" s="187"/>
      <c r="NIX29" s="187"/>
      <c r="NIY29" s="187"/>
      <c r="NIZ29" s="187"/>
      <c r="NJA29" s="187"/>
      <c r="NJB29" s="187"/>
      <c r="NJC29" s="187"/>
      <c r="NJD29" s="187"/>
      <c r="NJE29" s="187"/>
      <c r="NJF29" s="187"/>
      <c r="NJG29" s="187"/>
      <c r="NJH29" s="187"/>
      <c r="NJI29" s="187"/>
      <c r="NJJ29" s="187"/>
      <c r="NJK29" s="187"/>
      <c r="NJL29" s="187"/>
      <c r="NJM29" s="187"/>
      <c r="NJN29" s="187"/>
      <c r="NJO29" s="187"/>
      <c r="NJP29" s="187"/>
      <c r="NJQ29" s="187"/>
      <c r="NJR29" s="187"/>
      <c r="NJS29" s="187"/>
      <c r="NJT29" s="187"/>
      <c r="NJU29" s="187"/>
      <c r="NJV29" s="187"/>
      <c r="NJW29" s="187"/>
      <c r="NJX29" s="187"/>
      <c r="NJY29" s="187"/>
      <c r="NJZ29" s="187"/>
      <c r="NKA29" s="187"/>
      <c r="NKB29" s="187"/>
      <c r="NKC29" s="187"/>
      <c r="NKD29" s="187"/>
      <c r="NKE29" s="187"/>
      <c r="NKF29" s="187"/>
      <c r="NKG29" s="187"/>
      <c r="NKH29" s="187"/>
      <c r="NKI29" s="187"/>
      <c r="NKJ29" s="187"/>
      <c r="NKK29" s="187"/>
      <c r="NKL29" s="187"/>
      <c r="NKM29" s="187"/>
      <c r="NKN29" s="187"/>
      <c r="NKO29" s="187"/>
      <c r="NKP29" s="187"/>
      <c r="NKQ29" s="187"/>
      <c r="NKR29" s="187"/>
      <c r="NKS29" s="187"/>
      <c r="NKT29" s="187"/>
      <c r="NKU29" s="187"/>
      <c r="NKV29" s="187"/>
      <c r="NKW29" s="187"/>
      <c r="NKX29" s="187"/>
      <c r="NKY29" s="187"/>
      <c r="NKZ29" s="187"/>
      <c r="NLA29" s="187"/>
      <c r="NLB29" s="187"/>
      <c r="NLC29" s="187"/>
      <c r="NLD29" s="187"/>
      <c r="NLE29" s="187"/>
      <c r="NLF29" s="187"/>
      <c r="NLG29" s="187"/>
      <c r="NLH29" s="187"/>
      <c r="NLI29" s="187"/>
      <c r="NLJ29" s="187"/>
      <c r="NLK29" s="187"/>
      <c r="NLL29" s="187"/>
      <c r="NLM29" s="187"/>
      <c r="NLN29" s="187"/>
      <c r="NLO29" s="187"/>
      <c r="NLP29" s="187"/>
      <c r="NLQ29" s="187"/>
      <c r="NLR29" s="187"/>
      <c r="NLS29" s="187"/>
      <c r="NLT29" s="187"/>
      <c r="NLU29" s="187"/>
      <c r="NLV29" s="187"/>
      <c r="NLW29" s="187"/>
      <c r="NLX29" s="187"/>
      <c r="NLY29" s="187"/>
      <c r="NLZ29" s="187"/>
      <c r="NMA29" s="187"/>
      <c r="NMB29" s="187"/>
      <c r="NMC29" s="187"/>
      <c r="NMD29" s="187"/>
      <c r="NME29" s="187"/>
      <c r="NMF29" s="187"/>
      <c r="NMG29" s="187"/>
      <c r="NMH29" s="187"/>
      <c r="NMI29" s="187"/>
      <c r="NMJ29" s="187"/>
      <c r="NMK29" s="187"/>
      <c r="NML29" s="187"/>
      <c r="NMM29" s="187"/>
      <c r="NMN29" s="187"/>
      <c r="NMO29" s="187"/>
      <c r="NMP29" s="187"/>
      <c r="NMQ29" s="187"/>
      <c r="NMR29" s="187"/>
      <c r="NMS29" s="187"/>
      <c r="NMT29" s="187"/>
      <c r="NMU29" s="187"/>
      <c r="NMV29" s="187"/>
      <c r="NMW29" s="187"/>
      <c r="NMX29" s="187"/>
      <c r="NMY29" s="187"/>
      <c r="NMZ29" s="187"/>
      <c r="NNA29" s="187"/>
      <c r="NNB29" s="187"/>
      <c r="NNC29" s="187"/>
      <c r="NND29" s="187"/>
      <c r="NNE29" s="187"/>
      <c r="NNF29" s="187"/>
      <c r="NNG29" s="187"/>
      <c r="NNH29" s="187"/>
      <c r="NNI29" s="187"/>
      <c r="NNJ29" s="187"/>
      <c r="NNK29" s="187"/>
      <c r="NNL29" s="187"/>
      <c r="NNM29" s="187"/>
      <c r="NNN29" s="187"/>
      <c r="NNO29" s="187"/>
      <c r="NNP29" s="187"/>
      <c r="NNQ29" s="187"/>
      <c r="NNR29" s="187"/>
      <c r="NNS29" s="187"/>
      <c r="NNT29" s="187"/>
      <c r="NNU29" s="187"/>
      <c r="NNV29" s="187"/>
      <c r="NNW29" s="187"/>
      <c r="NNX29" s="187"/>
      <c r="NNY29" s="187"/>
      <c r="NNZ29" s="187"/>
      <c r="NOA29" s="187"/>
      <c r="NOB29" s="187"/>
      <c r="NOC29" s="187"/>
      <c r="NOD29" s="187"/>
      <c r="NOE29" s="187"/>
      <c r="NOF29" s="187"/>
      <c r="NOG29" s="187"/>
      <c r="NOH29" s="187"/>
      <c r="NOI29" s="187"/>
      <c r="NOJ29" s="187"/>
      <c r="NOK29" s="187"/>
      <c r="NOL29" s="187"/>
      <c r="NOM29" s="187"/>
      <c r="NON29" s="187"/>
      <c r="NOO29" s="187"/>
      <c r="NOP29" s="187"/>
      <c r="NOQ29" s="187"/>
      <c r="NOR29" s="187"/>
      <c r="NOS29" s="187"/>
      <c r="NOT29" s="187"/>
      <c r="NOU29" s="187"/>
      <c r="NOV29" s="187"/>
      <c r="NOW29" s="187"/>
      <c r="NOX29" s="187"/>
      <c r="NOY29" s="187"/>
      <c r="NOZ29" s="187"/>
      <c r="NPA29" s="187"/>
      <c r="NPB29" s="187"/>
      <c r="NPC29" s="187"/>
      <c r="NPD29" s="187"/>
      <c r="NPE29" s="187"/>
      <c r="NPF29" s="187"/>
      <c r="NPG29" s="187"/>
      <c r="NPH29" s="187"/>
      <c r="NPI29" s="187"/>
      <c r="NPJ29" s="187"/>
      <c r="NPK29" s="187"/>
      <c r="NPL29" s="187"/>
      <c r="NPM29" s="187"/>
      <c r="NPN29" s="187"/>
      <c r="NPO29" s="187"/>
      <c r="NPP29" s="187"/>
      <c r="NPQ29" s="187"/>
      <c r="NPR29" s="187"/>
      <c r="NPS29" s="187"/>
      <c r="NPT29" s="187"/>
      <c r="NPU29" s="187"/>
      <c r="NPV29" s="187"/>
      <c r="NPW29" s="187"/>
      <c r="NPX29" s="187"/>
      <c r="NPY29" s="187"/>
      <c r="NPZ29" s="187"/>
      <c r="NQA29" s="187"/>
      <c r="NQB29" s="187"/>
      <c r="NQC29" s="187"/>
      <c r="NQD29" s="187"/>
      <c r="NQE29" s="187"/>
      <c r="NQF29" s="187"/>
      <c r="NQG29" s="187"/>
      <c r="NQH29" s="187"/>
      <c r="NQI29" s="187"/>
      <c r="NQJ29" s="187"/>
      <c r="NQK29" s="187"/>
      <c r="NQL29" s="187"/>
      <c r="NQM29" s="187"/>
      <c r="NQN29" s="187"/>
      <c r="NQO29" s="187"/>
      <c r="NQP29" s="187"/>
      <c r="NQQ29" s="187"/>
      <c r="NQR29" s="187"/>
      <c r="NQS29" s="187"/>
      <c r="NQT29" s="187"/>
      <c r="NQU29" s="187"/>
      <c r="NQV29" s="187"/>
      <c r="NQW29" s="187"/>
      <c r="NQX29" s="187"/>
      <c r="NQY29" s="187"/>
      <c r="NQZ29" s="187"/>
      <c r="NRA29" s="187"/>
      <c r="NRB29" s="187"/>
      <c r="NRC29" s="187"/>
      <c r="NRD29" s="187"/>
      <c r="NRE29" s="187"/>
      <c r="NRF29" s="187"/>
      <c r="NRG29" s="187"/>
      <c r="NRH29" s="187"/>
      <c r="NRI29" s="187"/>
      <c r="NRJ29" s="187"/>
      <c r="NRK29" s="187"/>
      <c r="NRL29" s="187"/>
      <c r="NRM29" s="187"/>
      <c r="NRN29" s="187"/>
      <c r="NRO29" s="187"/>
      <c r="NRP29" s="187"/>
      <c r="NRQ29" s="187"/>
      <c r="NRR29" s="187"/>
      <c r="NRS29" s="187"/>
      <c r="NRT29" s="187"/>
      <c r="NRU29" s="187"/>
      <c r="NRV29" s="187"/>
      <c r="NRW29" s="187"/>
      <c r="NRX29" s="187"/>
      <c r="NRY29" s="187"/>
      <c r="NRZ29" s="187"/>
      <c r="NSA29" s="187"/>
      <c r="NSB29" s="187"/>
      <c r="NSC29" s="187"/>
      <c r="NSD29" s="187"/>
      <c r="NSE29" s="187"/>
      <c r="NSF29" s="187"/>
      <c r="NSG29" s="187"/>
      <c r="NSH29" s="187"/>
      <c r="NSI29" s="187"/>
      <c r="NSJ29" s="187"/>
      <c r="NSK29" s="187"/>
      <c r="NSL29" s="187"/>
      <c r="NSM29" s="187"/>
      <c r="NSN29" s="187"/>
      <c r="NSO29" s="187"/>
      <c r="NSP29" s="187"/>
      <c r="NSQ29" s="187"/>
      <c r="NSR29" s="187"/>
      <c r="NSS29" s="187"/>
      <c r="NST29" s="187"/>
      <c r="NSU29" s="187"/>
      <c r="NSV29" s="187"/>
      <c r="NSW29" s="187"/>
      <c r="NSX29" s="187"/>
      <c r="NSY29" s="187"/>
      <c r="NSZ29" s="187"/>
      <c r="NTA29" s="187"/>
      <c r="NTB29" s="187"/>
      <c r="NTC29" s="187"/>
      <c r="NTD29" s="187"/>
      <c r="NTE29" s="187"/>
      <c r="NTF29" s="187"/>
      <c r="NTG29" s="187"/>
      <c r="NTH29" s="187"/>
      <c r="NTI29" s="187"/>
      <c r="NTJ29" s="187"/>
      <c r="NTK29" s="187"/>
      <c r="NTL29" s="187"/>
      <c r="NTM29" s="187"/>
      <c r="NTN29" s="187"/>
      <c r="NTO29" s="187"/>
      <c r="NTP29" s="187"/>
      <c r="NTQ29" s="187"/>
      <c r="NTR29" s="187"/>
      <c r="NTS29" s="187"/>
      <c r="NTT29" s="187"/>
      <c r="NTU29" s="187"/>
      <c r="NTV29" s="187"/>
      <c r="NTW29" s="187"/>
      <c r="NTX29" s="187"/>
      <c r="NTY29" s="187"/>
      <c r="NTZ29" s="187"/>
      <c r="NUA29" s="187"/>
      <c r="NUB29" s="187"/>
      <c r="NUC29" s="187"/>
      <c r="NUD29" s="187"/>
      <c r="NUE29" s="187"/>
      <c r="NUF29" s="187"/>
      <c r="NUG29" s="187"/>
      <c r="NUH29" s="187"/>
      <c r="NUI29" s="187"/>
      <c r="NUJ29" s="187"/>
      <c r="NUK29" s="187"/>
      <c r="NUL29" s="187"/>
      <c r="NUM29" s="187"/>
      <c r="NUN29" s="187"/>
      <c r="NUO29" s="187"/>
      <c r="NUP29" s="187"/>
      <c r="NUQ29" s="187"/>
      <c r="NUR29" s="187"/>
      <c r="NUS29" s="187"/>
      <c r="NUT29" s="187"/>
      <c r="NUU29" s="187"/>
      <c r="NUV29" s="187"/>
      <c r="NUW29" s="187"/>
      <c r="NUX29" s="187"/>
      <c r="NUY29" s="187"/>
      <c r="NUZ29" s="187"/>
      <c r="NVA29" s="187"/>
      <c r="NVB29" s="187"/>
      <c r="NVC29" s="187"/>
      <c r="NVD29" s="187"/>
      <c r="NVE29" s="187"/>
      <c r="NVF29" s="187"/>
      <c r="NVG29" s="187"/>
      <c r="NVH29" s="187"/>
      <c r="NVI29" s="187"/>
      <c r="NVJ29" s="187"/>
      <c r="NVK29" s="187"/>
      <c r="NVL29" s="187"/>
      <c r="NVM29" s="187"/>
      <c r="NVN29" s="187"/>
      <c r="NVO29" s="187"/>
      <c r="NVP29" s="187"/>
      <c r="NVQ29" s="187"/>
      <c r="NVR29" s="187"/>
      <c r="NVS29" s="187"/>
      <c r="NVT29" s="187"/>
      <c r="NVU29" s="187"/>
      <c r="NVV29" s="187"/>
      <c r="NVW29" s="187"/>
      <c r="NVX29" s="187"/>
      <c r="NVY29" s="187"/>
      <c r="NVZ29" s="187"/>
      <c r="NWA29" s="187"/>
      <c r="NWB29" s="187"/>
      <c r="NWC29" s="187"/>
      <c r="NWD29" s="187"/>
      <c r="NWE29" s="187"/>
      <c r="NWF29" s="187"/>
      <c r="NWG29" s="187"/>
      <c r="NWH29" s="187"/>
      <c r="NWI29" s="187"/>
      <c r="NWJ29" s="187"/>
      <c r="NWK29" s="187"/>
      <c r="NWL29" s="187"/>
      <c r="NWM29" s="187"/>
      <c r="NWN29" s="187"/>
      <c r="NWO29" s="187"/>
      <c r="NWP29" s="187"/>
      <c r="NWQ29" s="187"/>
      <c r="NWR29" s="187"/>
      <c r="NWS29" s="187"/>
      <c r="NWT29" s="187"/>
      <c r="NWU29" s="187"/>
      <c r="NWV29" s="187"/>
      <c r="NWW29" s="187"/>
      <c r="NWX29" s="187"/>
      <c r="NWY29" s="187"/>
      <c r="NWZ29" s="187"/>
      <c r="NXA29" s="187"/>
      <c r="NXB29" s="187"/>
      <c r="NXC29" s="187"/>
      <c r="NXD29" s="187"/>
      <c r="NXE29" s="187"/>
      <c r="NXF29" s="187"/>
      <c r="NXG29" s="187"/>
      <c r="NXH29" s="187"/>
      <c r="NXI29" s="187"/>
      <c r="NXJ29" s="187"/>
      <c r="NXK29" s="187"/>
      <c r="NXL29" s="187"/>
      <c r="NXM29" s="187"/>
      <c r="NXN29" s="187"/>
      <c r="NXO29" s="187"/>
      <c r="NXP29" s="187"/>
      <c r="NXQ29" s="187"/>
      <c r="NXR29" s="187"/>
      <c r="NXS29" s="187"/>
      <c r="NXT29" s="187"/>
      <c r="NXU29" s="187"/>
      <c r="NXV29" s="187"/>
      <c r="NXW29" s="187"/>
      <c r="NXX29" s="187"/>
      <c r="NXY29" s="187"/>
      <c r="NXZ29" s="187"/>
      <c r="NYA29" s="187"/>
      <c r="NYB29" s="187"/>
      <c r="NYC29" s="187"/>
      <c r="NYD29" s="187"/>
      <c r="NYE29" s="187"/>
      <c r="NYF29" s="187"/>
      <c r="NYG29" s="187"/>
      <c r="NYH29" s="187"/>
      <c r="NYI29" s="187"/>
      <c r="NYJ29" s="187"/>
      <c r="NYK29" s="187"/>
      <c r="NYL29" s="187"/>
      <c r="NYM29" s="187"/>
      <c r="NYN29" s="187"/>
      <c r="NYO29" s="187"/>
      <c r="NYP29" s="187"/>
      <c r="NYQ29" s="187"/>
      <c r="NYR29" s="187"/>
      <c r="NYS29" s="187"/>
      <c r="NYT29" s="187"/>
      <c r="NYU29" s="187"/>
      <c r="NYV29" s="187"/>
      <c r="NYW29" s="187"/>
      <c r="NYX29" s="187"/>
      <c r="NYY29" s="187"/>
      <c r="NYZ29" s="187"/>
      <c r="NZA29" s="187"/>
      <c r="NZB29" s="187"/>
      <c r="NZC29" s="187"/>
      <c r="NZD29" s="187"/>
      <c r="NZE29" s="187"/>
      <c r="NZF29" s="187"/>
      <c r="NZG29" s="187"/>
      <c r="NZH29" s="187"/>
      <c r="NZI29" s="187"/>
      <c r="NZJ29" s="187"/>
      <c r="NZK29" s="187"/>
      <c r="NZL29" s="187"/>
      <c r="NZM29" s="187"/>
      <c r="NZN29" s="187"/>
      <c r="NZO29" s="187"/>
      <c r="NZP29" s="187"/>
      <c r="NZQ29" s="187"/>
      <c r="NZR29" s="187"/>
      <c r="NZS29" s="187"/>
      <c r="NZT29" s="187"/>
      <c r="NZU29" s="187"/>
      <c r="NZV29" s="187"/>
      <c r="NZW29" s="187"/>
      <c r="NZX29" s="187"/>
      <c r="NZY29" s="187"/>
      <c r="NZZ29" s="187"/>
      <c r="OAA29" s="187"/>
      <c r="OAB29" s="187"/>
      <c r="OAC29" s="187"/>
      <c r="OAD29" s="187"/>
      <c r="OAE29" s="187"/>
      <c r="OAF29" s="187"/>
      <c r="OAG29" s="187"/>
      <c r="OAH29" s="187"/>
      <c r="OAI29" s="187"/>
      <c r="OAJ29" s="187"/>
      <c r="OAK29" s="187"/>
      <c r="OAL29" s="187"/>
      <c r="OAM29" s="187"/>
      <c r="OAN29" s="187"/>
      <c r="OAO29" s="187"/>
      <c r="OAP29" s="187"/>
      <c r="OAQ29" s="187"/>
      <c r="OAR29" s="187"/>
      <c r="OAS29" s="187"/>
      <c r="OAT29" s="187"/>
      <c r="OAU29" s="187"/>
      <c r="OAV29" s="187"/>
      <c r="OAW29" s="187"/>
      <c r="OAX29" s="187"/>
      <c r="OAY29" s="187"/>
      <c r="OAZ29" s="187"/>
      <c r="OBA29" s="187"/>
      <c r="OBB29" s="187"/>
      <c r="OBC29" s="187"/>
      <c r="OBD29" s="187"/>
      <c r="OBE29" s="187"/>
      <c r="OBF29" s="187"/>
      <c r="OBG29" s="187"/>
      <c r="OBH29" s="187"/>
      <c r="OBI29" s="187"/>
      <c r="OBJ29" s="187"/>
      <c r="OBK29" s="187"/>
      <c r="OBL29" s="187"/>
      <c r="OBM29" s="187"/>
      <c r="OBN29" s="187"/>
      <c r="OBO29" s="187"/>
      <c r="OBP29" s="187"/>
      <c r="OBQ29" s="187"/>
      <c r="OBR29" s="187"/>
      <c r="OBS29" s="187"/>
      <c r="OBT29" s="187"/>
      <c r="OBU29" s="187"/>
      <c r="OBV29" s="187"/>
      <c r="OBW29" s="187"/>
      <c r="OBX29" s="187"/>
      <c r="OBY29" s="187"/>
      <c r="OBZ29" s="187"/>
      <c r="OCA29" s="187"/>
      <c r="OCB29" s="187"/>
      <c r="OCC29" s="187"/>
      <c r="OCD29" s="187"/>
      <c r="OCE29" s="187"/>
      <c r="OCF29" s="187"/>
      <c r="OCG29" s="187"/>
      <c r="OCH29" s="187"/>
      <c r="OCI29" s="187"/>
      <c r="OCJ29" s="187"/>
      <c r="OCK29" s="187"/>
      <c r="OCL29" s="187"/>
      <c r="OCM29" s="187"/>
      <c r="OCN29" s="187"/>
      <c r="OCO29" s="187"/>
      <c r="OCP29" s="187"/>
      <c r="OCQ29" s="187"/>
      <c r="OCR29" s="187"/>
      <c r="OCS29" s="187"/>
      <c r="OCT29" s="187"/>
      <c r="OCU29" s="187"/>
      <c r="OCV29" s="187"/>
      <c r="OCW29" s="187"/>
      <c r="OCX29" s="187"/>
      <c r="OCY29" s="187"/>
      <c r="OCZ29" s="187"/>
      <c r="ODA29" s="187"/>
      <c r="ODB29" s="187"/>
      <c r="ODC29" s="187"/>
      <c r="ODD29" s="187"/>
      <c r="ODE29" s="187"/>
      <c r="ODF29" s="187"/>
      <c r="ODG29" s="187"/>
      <c r="ODH29" s="187"/>
      <c r="ODI29" s="187"/>
      <c r="ODJ29" s="187"/>
      <c r="ODK29" s="187"/>
      <c r="ODL29" s="187"/>
      <c r="ODM29" s="187"/>
      <c r="ODN29" s="187"/>
      <c r="ODO29" s="187"/>
      <c r="ODP29" s="187"/>
      <c r="ODQ29" s="187"/>
      <c r="ODR29" s="187"/>
      <c r="ODS29" s="187"/>
      <c r="ODT29" s="187"/>
      <c r="ODU29" s="187"/>
      <c r="ODV29" s="187"/>
      <c r="ODW29" s="187"/>
      <c r="ODX29" s="187"/>
      <c r="ODY29" s="187"/>
      <c r="ODZ29" s="187"/>
      <c r="OEA29" s="187"/>
      <c r="OEB29" s="187"/>
      <c r="OEC29" s="187"/>
      <c r="OED29" s="187"/>
      <c r="OEE29" s="187"/>
      <c r="OEF29" s="187"/>
      <c r="OEG29" s="187"/>
      <c r="OEH29" s="187"/>
      <c r="OEI29" s="187"/>
      <c r="OEJ29" s="187"/>
      <c r="OEK29" s="187"/>
      <c r="OEL29" s="187"/>
      <c r="OEM29" s="187"/>
      <c r="OEN29" s="187"/>
      <c r="OEO29" s="187"/>
      <c r="OEP29" s="187"/>
      <c r="OEQ29" s="187"/>
      <c r="OER29" s="187"/>
      <c r="OES29" s="187"/>
      <c r="OET29" s="187"/>
      <c r="OEU29" s="187"/>
      <c r="OEV29" s="187"/>
      <c r="OEW29" s="187"/>
      <c r="OEX29" s="187"/>
      <c r="OEY29" s="187"/>
      <c r="OEZ29" s="187"/>
      <c r="OFA29" s="187"/>
      <c r="OFB29" s="187"/>
      <c r="OFC29" s="187"/>
      <c r="OFD29" s="187"/>
      <c r="OFE29" s="187"/>
      <c r="OFF29" s="187"/>
      <c r="OFG29" s="187"/>
      <c r="OFH29" s="187"/>
      <c r="OFI29" s="187"/>
      <c r="OFJ29" s="187"/>
      <c r="OFK29" s="187"/>
      <c r="OFL29" s="187"/>
      <c r="OFM29" s="187"/>
      <c r="OFN29" s="187"/>
      <c r="OFO29" s="187"/>
      <c r="OFP29" s="187"/>
      <c r="OFQ29" s="187"/>
      <c r="OFR29" s="187"/>
      <c r="OFS29" s="187"/>
      <c r="OFT29" s="187"/>
      <c r="OFU29" s="187"/>
      <c r="OFV29" s="187"/>
      <c r="OFW29" s="187"/>
      <c r="OFX29" s="187"/>
      <c r="OFY29" s="187"/>
      <c r="OFZ29" s="187"/>
      <c r="OGA29" s="187"/>
      <c r="OGB29" s="187"/>
      <c r="OGC29" s="187"/>
      <c r="OGD29" s="187"/>
      <c r="OGE29" s="187"/>
      <c r="OGF29" s="187"/>
      <c r="OGG29" s="187"/>
      <c r="OGH29" s="187"/>
      <c r="OGI29" s="187"/>
      <c r="OGJ29" s="187"/>
      <c r="OGK29" s="187"/>
      <c r="OGL29" s="187"/>
      <c r="OGM29" s="187"/>
      <c r="OGN29" s="187"/>
      <c r="OGO29" s="187"/>
      <c r="OGP29" s="187"/>
      <c r="OGQ29" s="187"/>
      <c r="OGR29" s="187"/>
      <c r="OGS29" s="187"/>
      <c r="OGT29" s="187"/>
      <c r="OGU29" s="187"/>
      <c r="OGV29" s="187"/>
      <c r="OGW29" s="187"/>
      <c r="OGX29" s="187"/>
      <c r="OGY29" s="187"/>
      <c r="OGZ29" s="187"/>
      <c r="OHA29" s="187"/>
      <c r="OHB29" s="187"/>
      <c r="OHC29" s="187"/>
      <c r="OHD29" s="187"/>
      <c r="OHE29" s="187"/>
      <c r="OHF29" s="187"/>
      <c r="OHG29" s="187"/>
      <c r="OHH29" s="187"/>
      <c r="OHI29" s="187"/>
      <c r="OHJ29" s="187"/>
      <c r="OHK29" s="187"/>
      <c r="OHL29" s="187"/>
      <c r="OHM29" s="187"/>
      <c r="OHN29" s="187"/>
      <c r="OHO29" s="187"/>
      <c r="OHP29" s="187"/>
      <c r="OHQ29" s="187"/>
      <c r="OHR29" s="187"/>
      <c r="OHS29" s="187"/>
      <c r="OHT29" s="187"/>
      <c r="OHU29" s="187"/>
      <c r="OHV29" s="187"/>
      <c r="OHW29" s="187"/>
      <c r="OHX29" s="187"/>
      <c r="OHY29" s="187"/>
      <c r="OHZ29" s="187"/>
      <c r="OIA29" s="187"/>
      <c r="OIB29" s="187"/>
      <c r="OIC29" s="187"/>
      <c r="OID29" s="187"/>
      <c r="OIE29" s="187"/>
      <c r="OIF29" s="187"/>
      <c r="OIG29" s="187"/>
      <c r="OIH29" s="187"/>
      <c r="OII29" s="187"/>
      <c r="OIJ29" s="187"/>
      <c r="OIK29" s="187"/>
      <c r="OIL29" s="187"/>
      <c r="OIM29" s="187"/>
      <c r="OIN29" s="187"/>
      <c r="OIO29" s="187"/>
      <c r="OIP29" s="187"/>
      <c r="OIQ29" s="187"/>
      <c r="OIR29" s="187"/>
      <c r="OIS29" s="187"/>
      <c r="OIT29" s="187"/>
      <c r="OIU29" s="187"/>
      <c r="OIV29" s="187"/>
      <c r="OIW29" s="187"/>
      <c r="OIX29" s="187"/>
      <c r="OIY29" s="187"/>
      <c r="OIZ29" s="187"/>
      <c r="OJA29" s="187"/>
      <c r="OJB29" s="187"/>
      <c r="OJC29" s="187"/>
      <c r="OJD29" s="187"/>
      <c r="OJE29" s="187"/>
      <c r="OJF29" s="187"/>
      <c r="OJG29" s="187"/>
      <c r="OJH29" s="187"/>
      <c r="OJI29" s="187"/>
      <c r="OJJ29" s="187"/>
      <c r="OJK29" s="187"/>
      <c r="OJL29" s="187"/>
      <c r="OJM29" s="187"/>
      <c r="OJN29" s="187"/>
      <c r="OJO29" s="187"/>
      <c r="OJP29" s="187"/>
      <c r="OJQ29" s="187"/>
      <c r="OJR29" s="187"/>
      <c r="OJS29" s="187"/>
      <c r="OJT29" s="187"/>
      <c r="OJU29" s="187"/>
      <c r="OJV29" s="187"/>
      <c r="OJW29" s="187"/>
      <c r="OJX29" s="187"/>
      <c r="OJY29" s="187"/>
      <c r="OJZ29" s="187"/>
      <c r="OKA29" s="187"/>
      <c r="OKB29" s="187"/>
      <c r="OKC29" s="187"/>
      <c r="OKD29" s="187"/>
      <c r="OKE29" s="187"/>
      <c r="OKF29" s="187"/>
      <c r="OKG29" s="187"/>
      <c r="OKH29" s="187"/>
      <c r="OKI29" s="187"/>
      <c r="OKJ29" s="187"/>
      <c r="OKK29" s="187"/>
      <c r="OKL29" s="187"/>
      <c r="OKM29" s="187"/>
      <c r="OKN29" s="187"/>
      <c r="OKO29" s="187"/>
      <c r="OKP29" s="187"/>
      <c r="OKQ29" s="187"/>
      <c r="OKR29" s="187"/>
      <c r="OKS29" s="187"/>
      <c r="OKT29" s="187"/>
      <c r="OKU29" s="187"/>
      <c r="OKV29" s="187"/>
      <c r="OKW29" s="187"/>
      <c r="OKX29" s="187"/>
      <c r="OKY29" s="187"/>
      <c r="OKZ29" s="187"/>
      <c r="OLA29" s="187"/>
      <c r="OLB29" s="187"/>
      <c r="OLC29" s="187"/>
      <c r="OLD29" s="187"/>
      <c r="OLE29" s="187"/>
      <c r="OLF29" s="187"/>
      <c r="OLG29" s="187"/>
      <c r="OLH29" s="187"/>
      <c r="OLI29" s="187"/>
      <c r="OLJ29" s="187"/>
      <c r="OLK29" s="187"/>
      <c r="OLL29" s="187"/>
      <c r="OLM29" s="187"/>
      <c r="OLN29" s="187"/>
      <c r="OLO29" s="187"/>
      <c r="OLP29" s="187"/>
      <c r="OLQ29" s="187"/>
      <c r="OLR29" s="187"/>
      <c r="OLS29" s="187"/>
      <c r="OLT29" s="187"/>
      <c r="OLU29" s="187"/>
      <c r="OLV29" s="187"/>
      <c r="OLW29" s="187"/>
      <c r="OLX29" s="187"/>
      <c r="OLY29" s="187"/>
      <c r="OLZ29" s="187"/>
      <c r="OMA29" s="187"/>
      <c r="OMB29" s="187"/>
      <c r="OMC29" s="187"/>
      <c r="OMD29" s="187"/>
      <c r="OME29" s="187"/>
      <c r="OMF29" s="187"/>
      <c r="OMG29" s="187"/>
      <c r="OMH29" s="187"/>
      <c r="OMI29" s="187"/>
      <c r="OMJ29" s="187"/>
      <c r="OMK29" s="187"/>
      <c r="OML29" s="187"/>
      <c r="OMM29" s="187"/>
      <c r="OMN29" s="187"/>
      <c r="OMO29" s="187"/>
      <c r="OMP29" s="187"/>
      <c r="OMQ29" s="187"/>
      <c r="OMR29" s="187"/>
      <c r="OMS29" s="187"/>
      <c r="OMT29" s="187"/>
      <c r="OMU29" s="187"/>
      <c r="OMV29" s="187"/>
      <c r="OMW29" s="187"/>
      <c r="OMX29" s="187"/>
      <c r="OMY29" s="187"/>
      <c r="OMZ29" s="187"/>
      <c r="ONA29" s="187"/>
      <c r="ONB29" s="187"/>
      <c r="ONC29" s="187"/>
      <c r="OND29" s="187"/>
      <c r="ONE29" s="187"/>
      <c r="ONF29" s="187"/>
      <c r="ONG29" s="187"/>
      <c r="ONH29" s="187"/>
      <c r="ONI29" s="187"/>
      <c r="ONJ29" s="187"/>
      <c r="ONK29" s="187"/>
      <c r="ONL29" s="187"/>
      <c r="ONM29" s="187"/>
      <c r="ONN29" s="187"/>
      <c r="ONO29" s="187"/>
      <c r="ONP29" s="187"/>
      <c r="ONQ29" s="187"/>
      <c r="ONR29" s="187"/>
      <c r="ONS29" s="187"/>
      <c r="ONT29" s="187"/>
      <c r="ONU29" s="187"/>
      <c r="ONV29" s="187"/>
      <c r="ONW29" s="187"/>
      <c r="ONX29" s="187"/>
      <c r="ONY29" s="187"/>
      <c r="ONZ29" s="187"/>
      <c r="OOA29" s="187"/>
      <c r="OOB29" s="187"/>
      <c r="OOC29" s="187"/>
      <c r="OOD29" s="187"/>
      <c r="OOE29" s="187"/>
      <c r="OOF29" s="187"/>
      <c r="OOG29" s="187"/>
      <c r="OOH29" s="187"/>
      <c r="OOI29" s="187"/>
      <c r="OOJ29" s="187"/>
      <c r="OOK29" s="187"/>
      <c r="OOL29" s="187"/>
      <c r="OOM29" s="187"/>
      <c r="OON29" s="187"/>
      <c r="OOO29" s="187"/>
      <c r="OOP29" s="187"/>
      <c r="OOQ29" s="187"/>
      <c r="OOR29" s="187"/>
      <c r="OOS29" s="187"/>
      <c r="OOT29" s="187"/>
      <c r="OOU29" s="187"/>
      <c r="OOV29" s="187"/>
      <c r="OOW29" s="187"/>
      <c r="OOX29" s="187"/>
      <c r="OOY29" s="187"/>
      <c r="OOZ29" s="187"/>
      <c r="OPA29" s="187"/>
      <c r="OPB29" s="187"/>
      <c r="OPC29" s="187"/>
      <c r="OPD29" s="187"/>
      <c r="OPE29" s="187"/>
      <c r="OPF29" s="187"/>
      <c r="OPG29" s="187"/>
      <c r="OPH29" s="187"/>
      <c r="OPI29" s="187"/>
      <c r="OPJ29" s="187"/>
      <c r="OPK29" s="187"/>
      <c r="OPL29" s="187"/>
      <c r="OPM29" s="187"/>
      <c r="OPN29" s="187"/>
      <c r="OPO29" s="187"/>
      <c r="OPP29" s="187"/>
      <c r="OPQ29" s="187"/>
      <c r="OPR29" s="187"/>
      <c r="OPS29" s="187"/>
      <c r="OPT29" s="187"/>
      <c r="OPU29" s="187"/>
      <c r="OPV29" s="187"/>
      <c r="OPW29" s="187"/>
      <c r="OPX29" s="187"/>
      <c r="OPY29" s="187"/>
      <c r="OPZ29" s="187"/>
      <c r="OQA29" s="187"/>
      <c r="OQB29" s="187"/>
      <c r="OQC29" s="187"/>
      <c r="OQD29" s="187"/>
      <c r="OQE29" s="187"/>
      <c r="OQF29" s="187"/>
      <c r="OQG29" s="187"/>
      <c r="OQH29" s="187"/>
      <c r="OQI29" s="187"/>
      <c r="OQJ29" s="187"/>
      <c r="OQK29" s="187"/>
      <c r="OQL29" s="187"/>
      <c r="OQM29" s="187"/>
      <c r="OQN29" s="187"/>
      <c r="OQO29" s="187"/>
      <c r="OQP29" s="187"/>
      <c r="OQQ29" s="187"/>
      <c r="OQR29" s="187"/>
      <c r="OQS29" s="187"/>
      <c r="OQT29" s="187"/>
      <c r="OQU29" s="187"/>
      <c r="OQV29" s="187"/>
      <c r="OQW29" s="187"/>
      <c r="OQX29" s="187"/>
      <c r="OQY29" s="187"/>
      <c r="OQZ29" s="187"/>
      <c r="ORA29" s="187"/>
      <c r="ORB29" s="187"/>
      <c r="ORC29" s="187"/>
      <c r="ORD29" s="187"/>
      <c r="ORE29" s="187"/>
      <c r="ORF29" s="187"/>
      <c r="ORG29" s="187"/>
      <c r="ORH29" s="187"/>
      <c r="ORI29" s="187"/>
      <c r="ORJ29" s="187"/>
      <c r="ORK29" s="187"/>
      <c r="ORL29" s="187"/>
      <c r="ORM29" s="187"/>
      <c r="ORN29" s="187"/>
      <c r="ORO29" s="187"/>
      <c r="ORP29" s="187"/>
      <c r="ORQ29" s="187"/>
      <c r="ORR29" s="187"/>
      <c r="ORS29" s="187"/>
      <c r="ORT29" s="187"/>
      <c r="ORU29" s="187"/>
      <c r="ORV29" s="187"/>
      <c r="ORW29" s="187"/>
      <c r="ORX29" s="187"/>
      <c r="ORY29" s="187"/>
      <c r="ORZ29" s="187"/>
      <c r="OSA29" s="187"/>
      <c r="OSB29" s="187"/>
      <c r="OSC29" s="187"/>
      <c r="OSD29" s="187"/>
      <c r="OSE29" s="187"/>
      <c r="OSF29" s="187"/>
      <c r="OSG29" s="187"/>
      <c r="OSH29" s="187"/>
      <c r="OSI29" s="187"/>
      <c r="OSJ29" s="187"/>
      <c r="OSK29" s="187"/>
      <c r="OSL29" s="187"/>
      <c r="OSM29" s="187"/>
      <c r="OSN29" s="187"/>
      <c r="OSO29" s="187"/>
      <c r="OSP29" s="187"/>
      <c r="OSQ29" s="187"/>
      <c r="OSR29" s="187"/>
      <c r="OSS29" s="187"/>
      <c r="OST29" s="187"/>
      <c r="OSU29" s="187"/>
      <c r="OSV29" s="187"/>
      <c r="OSW29" s="187"/>
      <c r="OSX29" s="187"/>
      <c r="OSY29" s="187"/>
      <c r="OSZ29" s="187"/>
      <c r="OTA29" s="187"/>
      <c r="OTB29" s="187"/>
      <c r="OTC29" s="187"/>
      <c r="OTD29" s="187"/>
      <c r="OTE29" s="187"/>
      <c r="OTF29" s="187"/>
      <c r="OTG29" s="187"/>
      <c r="OTH29" s="187"/>
      <c r="OTI29" s="187"/>
      <c r="OTJ29" s="187"/>
      <c r="OTK29" s="187"/>
      <c r="OTL29" s="187"/>
      <c r="OTM29" s="187"/>
      <c r="OTN29" s="187"/>
      <c r="OTO29" s="187"/>
      <c r="OTP29" s="187"/>
      <c r="OTQ29" s="187"/>
      <c r="OTR29" s="187"/>
      <c r="OTS29" s="187"/>
      <c r="OTT29" s="187"/>
      <c r="OTU29" s="187"/>
      <c r="OTV29" s="187"/>
      <c r="OTW29" s="187"/>
      <c r="OTX29" s="187"/>
      <c r="OTY29" s="187"/>
      <c r="OTZ29" s="187"/>
      <c r="OUA29" s="187"/>
      <c r="OUB29" s="187"/>
      <c r="OUC29" s="187"/>
      <c r="OUD29" s="187"/>
      <c r="OUE29" s="187"/>
      <c r="OUF29" s="187"/>
      <c r="OUG29" s="187"/>
      <c r="OUH29" s="187"/>
      <c r="OUI29" s="187"/>
      <c r="OUJ29" s="187"/>
      <c r="OUK29" s="187"/>
      <c r="OUL29" s="187"/>
      <c r="OUM29" s="187"/>
      <c r="OUN29" s="187"/>
      <c r="OUO29" s="187"/>
      <c r="OUP29" s="187"/>
      <c r="OUQ29" s="187"/>
      <c r="OUR29" s="187"/>
      <c r="OUS29" s="187"/>
      <c r="OUT29" s="187"/>
      <c r="OUU29" s="187"/>
      <c r="OUV29" s="187"/>
      <c r="OUW29" s="187"/>
      <c r="OUX29" s="187"/>
      <c r="OUY29" s="187"/>
      <c r="OUZ29" s="187"/>
      <c r="OVA29" s="187"/>
      <c r="OVB29" s="187"/>
      <c r="OVC29" s="187"/>
      <c r="OVD29" s="187"/>
      <c r="OVE29" s="187"/>
      <c r="OVF29" s="187"/>
      <c r="OVG29" s="187"/>
      <c r="OVH29" s="187"/>
      <c r="OVI29" s="187"/>
      <c r="OVJ29" s="187"/>
      <c r="OVK29" s="187"/>
      <c r="OVL29" s="187"/>
      <c r="OVM29" s="187"/>
      <c r="OVN29" s="187"/>
      <c r="OVO29" s="187"/>
      <c r="OVP29" s="187"/>
      <c r="OVQ29" s="187"/>
      <c r="OVR29" s="187"/>
      <c r="OVS29" s="187"/>
      <c r="OVT29" s="187"/>
      <c r="OVU29" s="187"/>
      <c r="OVV29" s="187"/>
      <c r="OVW29" s="187"/>
      <c r="OVX29" s="187"/>
      <c r="OVY29" s="187"/>
      <c r="OVZ29" s="187"/>
      <c r="OWA29" s="187"/>
      <c r="OWB29" s="187"/>
      <c r="OWC29" s="187"/>
      <c r="OWD29" s="187"/>
      <c r="OWE29" s="187"/>
      <c r="OWF29" s="187"/>
      <c r="OWG29" s="187"/>
      <c r="OWH29" s="187"/>
      <c r="OWI29" s="187"/>
      <c r="OWJ29" s="187"/>
      <c r="OWK29" s="187"/>
      <c r="OWL29" s="187"/>
      <c r="OWM29" s="187"/>
      <c r="OWN29" s="187"/>
      <c r="OWO29" s="187"/>
      <c r="OWP29" s="187"/>
      <c r="OWQ29" s="187"/>
      <c r="OWR29" s="187"/>
      <c r="OWS29" s="187"/>
      <c r="OWT29" s="187"/>
      <c r="OWU29" s="187"/>
      <c r="OWV29" s="187"/>
      <c r="OWW29" s="187"/>
      <c r="OWX29" s="187"/>
      <c r="OWY29" s="187"/>
      <c r="OWZ29" s="187"/>
      <c r="OXA29" s="187"/>
      <c r="OXB29" s="187"/>
      <c r="OXC29" s="187"/>
      <c r="OXD29" s="187"/>
      <c r="OXE29" s="187"/>
      <c r="OXF29" s="187"/>
      <c r="OXG29" s="187"/>
      <c r="OXH29" s="187"/>
      <c r="OXI29" s="187"/>
      <c r="OXJ29" s="187"/>
      <c r="OXK29" s="187"/>
      <c r="OXL29" s="187"/>
      <c r="OXM29" s="187"/>
      <c r="OXN29" s="187"/>
      <c r="OXO29" s="187"/>
      <c r="OXP29" s="187"/>
      <c r="OXQ29" s="187"/>
      <c r="OXR29" s="187"/>
      <c r="OXS29" s="187"/>
      <c r="OXT29" s="187"/>
      <c r="OXU29" s="187"/>
      <c r="OXV29" s="187"/>
      <c r="OXW29" s="187"/>
      <c r="OXX29" s="187"/>
      <c r="OXY29" s="187"/>
      <c r="OXZ29" s="187"/>
      <c r="OYA29" s="187"/>
      <c r="OYB29" s="187"/>
      <c r="OYC29" s="187"/>
      <c r="OYD29" s="187"/>
      <c r="OYE29" s="187"/>
      <c r="OYF29" s="187"/>
      <c r="OYG29" s="187"/>
      <c r="OYH29" s="187"/>
      <c r="OYI29" s="187"/>
      <c r="OYJ29" s="187"/>
      <c r="OYK29" s="187"/>
      <c r="OYL29" s="187"/>
      <c r="OYM29" s="187"/>
      <c r="OYN29" s="187"/>
      <c r="OYO29" s="187"/>
      <c r="OYP29" s="187"/>
      <c r="OYQ29" s="187"/>
      <c r="OYR29" s="187"/>
      <c r="OYS29" s="187"/>
      <c r="OYT29" s="187"/>
      <c r="OYU29" s="187"/>
      <c r="OYV29" s="187"/>
      <c r="OYW29" s="187"/>
      <c r="OYX29" s="187"/>
      <c r="OYY29" s="187"/>
      <c r="OYZ29" s="187"/>
      <c r="OZA29" s="187"/>
      <c r="OZB29" s="187"/>
      <c r="OZC29" s="187"/>
      <c r="OZD29" s="187"/>
      <c r="OZE29" s="187"/>
      <c r="OZF29" s="187"/>
      <c r="OZG29" s="187"/>
      <c r="OZH29" s="187"/>
      <c r="OZI29" s="187"/>
      <c r="OZJ29" s="187"/>
      <c r="OZK29" s="187"/>
      <c r="OZL29" s="187"/>
      <c r="OZM29" s="187"/>
      <c r="OZN29" s="187"/>
      <c r="OZO29" s="187"/>
      <c r="OZP29" s="187"/>
      <c r="OZQ29" s="187"/>
      <c r="OZR29" s="187"/>
      <c r="OZS29" s="187"/>
      <c r="OZT29" s="187"/>
      <c r="OZU29" s="187"/>
      <c r="OZV29" s="187"/>
      <c r="OZW29" s="187"/>
      <c r="OZX29" s="187"/>
      <c r="OZY29" s="187"/>
      <c r="OZZ29" s="187"/>
      <c r="PAA29" s="187"/>
      <c r="PAB29" s="187"/>
      <c r="PAC29" s="187"/>
      <c r="PAD29" s="187"/>
      <c r="PAE29" s="187"/>
      <c r="PAF29" s="187"/>
      <c r="PAG29" s="187"/>
      <c r="PAH29" s="187"/>
      <c r="PAI29" s="187"/>
      <c r="PAJ29" s="187"/>
      <c r="PAK29" s="187"/>
      <c r="PAL29" s="187"/>
      <c r="PAM29" s="187"/>
      <c r="PAN29" s="187"/>
      <c r="PAO29" s="187"/>
      <c r="PAP29" s="187"/>
      <c r="PAQ29" s="187"/>
      <c r="PAR29" s="187"/>
      <c r="PAS29" s="187"/>
      <c r="PAT29" s="187"/>
      <c r="PAU29" s="187"/>
      <c r="PAV29" s="187"/>
      <c r="PAW29" s="187"/>
      <c r="PAX29" s="187"/>
      <c r="PAY29" s="187"/>
      <c r="PAZ29" s="187"/>
      <c r="PBA29" s="187"/>
      <c r="PBB29" s="187"/>
      <c r="PBC29" s="187"/>
      <c r="PBD29" s="187"/>
      <c r="PBE29" s="187"/>
      <c r="PBF29" s="187"/>
      <c r="PBG29" s="187"/>
      <c r="PBH29" s="187"/>
      <c r="PBI29" s="187"/>
      <c r="PBJ29" s="187"/>
      <c r="PBK29" s="187"/>
      <c r="PBL29" s="187"/>
      <c r="PBM29" s="187"/>
      <c r="PBN29" s="187"/>
      <c r="PBO29" s="187"/>
      <c r="PBP29" s="187"/>
      <c r="PBQ29" s="187"/>
      <c r="PBR29" s="187"/>
      <c r="PBS29" s="187"/>
      <c r="PBT29" s="187"/>
      <c r="PBU29" s="187"/>
      <c r="PBV29" s="187"/>
      <c r="PBW29" s="187"/>
      <c r="PBX29" s="187"/>
      <c r="PBY29" s="187"/>
      <c r="PBZ29" s="187"/>
      <c r="PCA29" s="187"/>
      <c r="PCB29" s="187"/>
      <c r="PCC29" s="187"/>
      <c r="PCD29" s="187"/>
      <c r="PCE29" s="187"/>
      <c r="PCF29" s="187"/>
      <c r="PCG29" s="187"/>
      <c r="PCH29" s="187"/>
      <c r="PCI29" s="187"/>
      <c r="PCJ29" s="187"/>
      <c r="PCK29" s="187"/>
      <c r="PCL29" s="187"/>
      <c r="PCM29" s="187"/>
      <c r="PCN29" s="187"/>
      <c r="PCO29" s="187"/>
      <c r="PCP29" s="187"/>
      <c r="PCQ29" s="187"/>
      <c r="PCR29" s="187"/>
      <c r="PCS29" s="187"/>
      <c r="PCT29" s="187"/>
      <c r="PCU29" s="187"/>
      <c r="PCV29" s="187"/>
      <c r="PCW29" s="187"/>
      <c r="PCX29" s="187"/>
      <c r="PCY29" s="187"/>
      <c r="PCZ29" s="187"/>
      <c r="PDA29" s="187"/>
      <c r="PDB29" s="187"/>
      <c r="PDC29" s="187"/>
      <c r="PDD29" s="187"/>
      <c r="PDE29" s="187"/>
      <c r="PDF29" s="187"/>
      <c r="PDG29" s="187"/>
      <c r="PDH29" s="187"/>
      <c r="PDI29" s="187"/>
      <c r="PDJ29" s="187"/>
      <c r="PDK29" s="187"/>
      <c r="PDL29" s="187"/>
      <c r="PDM29" s="187"/>
      <c r="PDN29" s="187"/>
      <c r="PDO29" s="187"/>
      <c r="PDP29" s="187"/>
      <c r="PDQ29" s="187"/>
      <c r="PDR29" s="187"/>
      <c r="PDS29" s="187"/>
      <c r="PDT29" s="187"/>
      <c r="PDU29" s="187"/>
      <c r="PDV29" s="187"/>
      <c r="PDW29" s="187"/>
      <c r="PDX29" s="187"/>
      <c r="PDY29" s="187"/>
      <c r="PDZ29" s="187"/>
      <c r="PEA29" s="187"/>
      <c r="PEB29" s="187"/>
      <c r="PEC29" s="187"/>
      <c r="PED29" s="187"/>
      <c r="PEE29" s="187"/>
      <c r="PEF29" s="187"/>
      <c r="PEG29" s="187"/>
      <c r="PEH29" s="187"/>
      <c r="PEI29" s="187"/>
      <c r="PEJ29" s="187"/>
      <c r="PEK29" s="187"/>
      <c r="PEL29" s="187"/>
      <c r="PEM29" s="187"/>
      <c r="PEN29" s="187"/>
      <c r="PEO29" s="187"/>
      <c r="PEP29" s="187"/>
      <c r="PEQ29" s="187"/>
      <c r="PER29" s="187"/>
      <c r="PES29" s="187"/>
      <c r="PET29" s="187"/>
      <c r="PEU29" s="187"/>
      <c r="PEV29" s="187"/>
      <c r="PEW29" s="187"/>
      <c r="PEX29" s="187"/>
      <c r="PEY29" s="187"/>
      <c r="PEZ29" s="187"/>
      <c r="PFA29" s="187"/>
      <c r="PFB29" s="187"/>
      <c r="PFC29" s="187"/>
      <c r="PFD29" s="187"/>
      <c r="PFE29" s="187"/>
      <c r="PFF29" s="187"/>
      <c r="PFG29" s="187"/>
      <c r="PFH29" s="187"/>
      <c r="PFI29" s="187"/>
      <c r="PFJ29" s="187"/>
      <c r="PFK29" s="187"/>
      <c r="PFL29" s="187"/>
      <c r="PFM29" s="187"/>
      <c r="PFN29" s="187"/>
      <c r="PFO29" s="187"/>
      <c r="PFP29" s="187"/>
      <c r="PFQ29" s="187"/>
      <c r="PFR29" s="187"/>
      <c r="PFS29" s="187"/>
      <c r="PFT29" s="187"/>
      <c r="PFU29" s="187"/>
      <c r="PFV29" s="187"/>
      <c r="PFW29" s="187"/>
      <c r="PFX29" s="187"/>
      <c r="PFY29" s="187"/>
      <c r="PFZ29" s="187"/>
      <c r="PGA29" s="187"/>
      <c r="PGB29" s="187"/>
      <c r="PGC29" s="187"/>
      <c r="PGD29" s="187"/>
      <c r="PGE29" s="187"/>
      <c r="PGF29" s="187"/>
      <c r="PGG29" s="187"/>
      <c r="PGH29" s="187"/>
      <c r="PGI29" s="187"/>
      <c r="PGJ29" s="187"/>
      <c r="PGK29" s="187"/>
      <c r="PGL29" s="187"/>
      <c r="PGM29" s="187"/>
      <c r="PGN29" s="187"/>
      <c r="PGO29" s="187"/>
      <c r="PGP29" s="187"/>
      <c r="PGQ29" s="187"/>
      <c r="PGR29" s="187"/>
      <c r="PGS29" s="187"/>
      <c r="PGT29" s="187"/>
      <c r="PGU29" s="187"/>
      <c r="PGV29" s="187"/>
      <c r="PGW29" s="187"/>
      <c r="PGX29" s="187"/>
      <c r="PGY29" s="187"/>
      <c r="PGZ29" s="187"/>
      <c r="PHA29" s="187"/>
      <c r="PHB29" s="187"/>
      <c r="PHC29" s="187"/>
      <c r="PHD29" s="187"/>
      <c r="PHE29" s="187"/>
      <c r="PHF29" s="187"/>
      <c r="PHG29" s="187"/>
      <c r="PHH29" s="187"/>
      <c r="PHI29" s="187"/>
      <c r="PHJ29" s="187"/>
      <c r="PHK29" s="187"/>
      <c r="PHL29" s="187"/>
      <c r="PHM29" s="187"/>
      <c r="PHN29" s="187"/>
      <c r="PHO29" s="187"/>
      <c r="PHP29" s="187"/>
      <c r="PHQ29" s="187"/>
      <c r="PHR29" s="187"/>
      <c r="PHS29" s="187"/>
      <c r="PHT29" s="187"/>
      <c r="PHU29" s="187"/>
      <c r="PHV29" s="187"/>
      <c r="PHW29" s="187"/>
      <c r="PHX29" s="187"/>
      <c r="PHY29" s="187"/>
      <c r="PHZ29" s="187"/>
      <c r="PIA29" s="187"/>
      <c r="PIB29" s="187"/>
      <c r="PIC29" s="187"/>
      <c r="PID29" s="187"/>
      <c r="PIE29" s="187"/>
      <c r="PIF29" s="187"/>
      <c r="PIG29" s="187"/>
      <c r="PIH29" s="187"/>
      <c r="PII29" s="187"/>
      <c r="PIJ29" s="187"/>
      <c r="PIK29" s="187"/>
      <c r="PIL29" s="187"/>
      <c r="PIM29" s="187"/>
      <c r="PIN29" s="187"/>
      <c r="PIO29" s="187"/>
      <c r="PIP29" s="187"/>
      <c r="PIQ29" s="187"/>
      <c r="PIR29" s="187"/>
      <c r="PIS29" s="187"/>
      <c r="PIT29" s="187"/>
      <c r="PIU29" s="187"/>
      <c r="PIV29" s="187"/>
      <c r="PIW29" s="187"/>
      <c r="PIX29" s="187"/>
      <c r="PIY29" s="187"/>
      <c r="PIZ29" s="187"/>
      <c r="PJA29" s="187"/>
      <c r="PJB29" s="187"/>
      <c r="PJC29" s="187"/>
      <c r="PJD29" s="187"/>
      <c r="PJE29" s="187"/>
      <c r="PJF29" s="187"/>
      <c r="PJG29" s="187"/>
      <c r="PJH29" s="187"/>
      <c r="PJI29" s="187"/>
      <c r="PJJ29" s="187"/>
      <c r="PJK29" s="187"/>
      <c r="PJL29" s="187"/>
      <c r="PJM29" s="187"/>
      <c r="PJN29" s="187"/>
      <c r="PJO29" s="187"/>
      <c r="PJP29" s="187"/>
      <c r="PJQ29" s="187"/>
      <c r="PJR29" s="187"/>
      <c r="PJS29" s="187"/>
      <c r="PJT29" s="187"/>
      <c r="PJU29" s="187"/>
      <c r="PJV29" s="187"/>
      <c r="PJW29" s="187"/>
      <c r="PJX29" s="187"/>
      <c r="PJY29" s="187"/>
      <c r="PJZ29" s="187"/>
      <c r="PKA29" s="187"/>
      <c r="PKB29" s="187"/>
      <c r="PKC29" s="187"/>
      <c r="PKD29" s="187"/>
      <c r="PKE29" s="187"/>
      <c r="PKF29" s="187"/>
      <c r="PKG29" s="187"/>
      <c r="PKH29" s="187"/>
      <c r="PKI29" s="187"/>
      <c r="PKJ29" s="187"/>
      <c r="PKK29" s="187"/>
      <c r="PKL29" s="187"/>
      <c r="PKM29" s="187"/>
      <c r="PKN29" s="187"/>
      <c r="PKO29" s="187"/>
      <c r="PKP29" s="187"/>
      <c r="PKQ29" s="187"/>
      <c r="PKR29" s="187"/>
      <c r="PKS29" s="187"/>
      <c r="PKT29" s="187"/>
      <c r="PKU29" s="187"/>
      <c r="PKV29" s="187"/>
      <c r="PKW29" s="187"/>
      <c r="PKX29" s="187"/>
      <c r="PKY29" s="187"/>
      <c r="PKZ29" s="187"/>
      <c r="PLA29" s="187"/>
      <c r="PLB29" s="187"/>
      <c r="PLC29" s="187"/>
      <c r="PLD29" s="187"/>
      <c r="PLE29" s="187"/>
      <c r="PLF29" s="187"/>
      <c r="PLG29" s="187"/>
      <c r="PLH29" s="187"/>
      <c r="PLI29" s="187"/>
      <c r="PLJ29" s="187"/>
      <c r="PLK29" s="187"/>
      <c r="PLL29" s="187"/>
      <c r="PLM29" s="187"/>
      <c r="PLN29" s="187"/>
      <c r="PLO29" s="187"/>
      <c r="PLP29" s="187"/>
      <c r="PLQ29" s="187"/>
      <c r="PLR29" s="187"/>
      <c r="PLS29" s="187"/>
      <c r="PLT29" s="187"/>
      <c r="PLU29" s="187"/>
      <c r="PLV29" s="187"/>
      <c r="PLW29" s="187"/>
      <c r="PLX29" s="187"/>
      <c r="PLY29" s="187"/>
      <c r="PLZ29" s="187"/>
      <c r="PMA29" s="187"/>
      <c r="PMB29" s="187"/>
      <c r="PMC29" s="187"/>
      <c r="PMD29" s="187"/>
      <c r="PME29" s="187"/>
      <c r="PMF29" s="187"/>
      <c r="PMG29" s="187"/>
      <c r="PMH29" s="187"/>
      <c r="PMI29" s="187"/>
      <c r="PMJ29" s="187"/>
      <c r="PMK29" s="187"/>
      <c r="PML29" s="187"/>
      <c r="PMM29" s="187"/>
      <c r="PMN29" s="187"/>
      <c r="PMO29" s="187"/>
      <c r="PMP29" s="187"/>
      <c r="PMQ29" s="187"/>
      <c r="PMR29" s="187"/>
      <c r="PMS29" s="187"/>
      <c r="PMT29" s="187"/>
      <c r="PMU29" s="187"/>
      <c r="PMV29" s="187"/>
      <c r="PMW29" s="187"/>
      <c r="PMX29" s="187"/>
      <c r="PMY29" s="187"/>
      <c r="PMZ29" s="187"/>
      <c r="PNA29" s="187"/>
      <c r="PNB29" s="187"/>
      <c r="PNC29" s="187"/>
      <c r="PND29" s="187"/>
      <c r="PNE29" s="187"/>
      <c r="PNF29" s="187"/>
      <c r="PNG29" s="187"/>
      <c r="PNH29" s="187"/>
      <c r="PNI29" s="187"/>
      <c r="PNJ29" s="187"/>
      <c r="PNK29" s="187"/>
      <c r="PNL29" s="187"/>
      <c r="PNM29" s="187"/>
      <c r="PNN29" s="187"/>
      <c r="PNO29" s="187"/>
      <c r="PNP29" s="187"/>
      <c r="PNQ29" s="187"/>
      <c r="PNR29" s="187"/>
      <c r="PNS29" s="187"/>
      <c r="PNT29" s="187"/>
      <c r="PNU29" s="187"/>
      <c r="PNV29" s="187"/>
      <c r="PNW29" s="187"/>
      <c r="PNX29" s="187"/>
      <c r="PNY29" s="187"/>
      <c r="PNZ29" s="187"/>
      <c r="POA29" s="187"/>
      <c r="POB29" s="187"/>
      <c r="POC29" s="187"/>
      <c r="POD29" s="187"/>
      <c r="POE29" s="187"/>
      <c r="POF29" s="187"/>
      <c r="POG29" s="187"/>
      <c r="POH29" s="187"/>
      <c r="POI29" s="187"/>
      <c r="POJ29" s="187"/>
      <c r="POK29" s="187"/>
      <c r="POL29" s="187"/>
      <c r="POM29" s="187"/>
      <c r="PON29" s="187"/>
      <c r="POO29" s="187"/>
      <c r="POP29" s="187"/>
      <c r="POQ29" s="187"/>
      <c r="POR29" s="187"/>
      <c r="POS29" s="187"/>
      <c r="POT29" s="187"/>
      <c r="POU29" s="187"/>
      <c r="POV29" s="187"/>
      <c r="POW29" s="187"/>
      <c r="POX29" s="187"/>
      <c r="POY29" s="187"/>
      <c r="POZ29" s="187"/>
      <c r="PPA29" s="187"/>
      <c r="PPB29" s="187"/>
      <c r="PPC29" s="187"/>
      <c r="PPD29" s="187"/>
      <c r="PPE29" s="187"/>
      <c r="PPF29" s="187"/>
      <c r="PPG29" s="187"/>
      <c r="PPH29" s="187"/>
      <c r="PPI29" s="187"/>
      <c r="PPJ29" s="187"/>
      <c r="PPK29" s="187"/>
      <c r="PPL29" s="187"/>
      <c r="PPM29" s="187"/>
      <c r="PPN29" s="187"/>
      <c r="PPO29" s="187"/>
      <c r="PPP29" s="187"/>
      <c r="PPQ29" s="187"/>
      <c r="PPR29" s="187"/>
      <c r="PPS29" s="187"/>
      <c r="PPT29" s="187"/>
      <c r="PPU29" s="187"/>
      <c r="PPV29" s="187"/>
      <c r="PPW29" s="187"/>
      <c r="PPX29" s="187"/>
      <c r="PPY29" s="187"/>
      <c r="PPZ29" s="187"/>
      <c r="PQA29" s="187"/>
      <c r="PQB29" s="187"/>
      <c r="PQC29" s="187"/>
      <c r="PQD29" s="187"/>
      <c r="PQE29" s="187"/>
      <c r="PQF29" s="187"/>
      <c r="PQG29" s="187"/>
      <c r="PQH29" s="187"/>
      <c r="PQI29" s="187"/>
      <c r="PQJ29" s="187"/>
      <c r="PQK29" s="187"/>
      <c r="PQL29" s="187"/>
      <c r="PQM29" s="187"/>
      <c r="PQN29" s="187"/>
      <c r="PQO29" s="187"/>
      <c r="PQP29" s="187"/>
      <c r="PQQ29" s="187"/>
      <c r="PQR29" s="187"/>
      <c r="PQS29" s="187"/>
      <c r="PQT29" s="187"/>
      <c r="PQU29" s="187"/>
      <c r="PQV29" s="187"/>
      <c r="PQW29" s="187"/>
      <c r="PQX29" s="187"/>
      <c r="PQY29" s="187"/>
      <c r="PQZ29" s="187"/>
      <c r="PRA29" s="187"/>
      <c r="PRB29" s="187"/>
      <c r="PRC29" s="187"/>
      <c r="PRD29" s="187"/>
      <c r="PRE29" s="187"/>
      <c r="PRF29" s="187"/>
      <c r="PRG29" s="187"/>
      <c r="PRH29" s="187"/>
      <c r="PRI29" s="187"/>
      <c r="PRJ29" s="187"/>
      <c r="PRK29" s="187"/>
      <c r="PRL29" s="187"/>
      <c r="PRM29" s="187"/>
      <c r="PRN29" s="187"/>
      <c r="PRO29" s="187"/>
      <c r="PRP29" s="187"/>
      <c r="PRQ29" s="187"/>
      <c r="PRR29" s="187"/>
      <c r="PRS29" s="187"/>
      <c r="PRT29" s="187"/>
      <c r="PRU29" s="187"/>
      <c r="PRV29" s="187"/>
      <c r="PRW29" s="187"/>
      <c r="PRX29" s="187"/>
      <c r="PRY29" s="187"/>
      <c r="PRZ29" s="187"/>
      <c r="PSA29" s="187"/>
      <c r="PSB29" s="187"/>
      <c r="PSC29" s="187"/>
      <c r="PSD29" s="187"/>
      <c r="PSE29" s="187"/>
      <c r="PSF29" s="187"/>
      <c r="PSG29" s="187"/>
      <c r="PSH29" s="187"/>
      <c r="PSI29" s="187"/>
      <c r="PSJ29" s="187"/>
      <c r="PSK29" s="187"/>
      <c r="PSL29" s="187"/>
      <c r="PSM29" s="187"/>
      <c r="PSN29" s="187"/>
      <c r="PSO29" s="187"/>
      <c r="PSP29" s="187"/>
      <c r="PSQ29" s="187"/>
      <c r="PSR29" s="187"/>
      <c r="PSS29" s="187"/>
      <c r="PST29" s="187"/>
      <c r="PSU29" s="187"/>
      <c r="PSV29" s="187"/>
      <c r="PSW29" s="187"/>
      <c r="PSX29" s="187"/>
      <c r="PSY29" s="187"/>
      <c r="PSZ29" s="187"/>
      <c r="PTA29" s="187"/>
      <c r="PTB29" s="187"/>
      <c r="PTC29" s="187"/>
      <c r="PTD29" s="187"/>
      <c r="PTE29" s="187"/>
      <c r="PTF29" s="187"/>
      <c r="PTG29" s="187"/>
      <c r="PTH29" s="187"/>
      <c r="PTI29" s="187"/>
      <c r="PTJ29" s="187"/>
      <c r="PTK29" s="187"/>
      <c r="PTL29" s="187"/>
      <c r="PTM29" s="187"/>
      <c r="PTN29" s="187"/>
      <c r="PTO29" s="187"/>
      <c r="PTP29" s="187"/>
      <c r="PTQ29" s="187"/>
      <c r="PTR29" s="187"/>
      <c r="PTS29" s="187"/>
      <c r="PTT29" s="187"/>
      <c r="PTU29" s="187"/>
      <c r="PTV29" s="187"/>
      <c r="PTW29" s="187"/>
      <c r="PTX29" s="187"/>
      <c r="PTY29" s="187"/>
      <c r="PTZ29" s="187"/>
      <c r="PUA29" s="187"/>
      <c r="PUB29" s="187"/>
      <c r="PUC29" s="187"/>
      <c r="PUD29" s="187"/>
      <c r="PUE29" s="187"/>
      <c r="PUF29" s="187"/>
      <c r="PUG29" s="187"/>
      <c r="PUH29" s="187"/>
      <c r="PUI29" s="187"/>
      <c r="PUJ29" s="187"/>
      <c r="PUK29" s="187"/>
      <c r="PUL29" s="187"/>
      <c r="PUM29" s="187"/>
      <c r="PUN29" s="187"/>
      <c r="PUO29" s="187"/>
      <c r="PUP29" s="187"/>
      <c r="PUQ29" s="187"/>
      <c r="PUR29" s="187"/>
      <c r="PUS29" s="187"/>
      <c r="PUT29" s="187"/>
      <c r="PUU29" s="187"/>
      <c r="PUV29" s="187"/>
      <c r="PUW29" s="187"/>
      <c r="PUX29" s="187"/>
      <c r="PUY29" s="187"/>
      <c r="PUZ29" s="187"/>
      <c r="PVA29" s="187"/>
      <c r="PVB29" s="187"/>
      <c r="PVC29" s="187"/>
      <c r="PVD29" s="187"/>
      <c r="PVE29" s="187"/>
      <c r="PVF29" s="187"/>
      <c r="PVG29" s="187"/>
      <c r="PVH29" s="187"/>
      <c r="PVI29" s="187"/>
      <c r="PVJ29" s="187"/>
      <c r="PVK29" s="187"/>
      <c r="PVL29" s="187"/>
      <c r="PVM29" s="187"/>
      <c r="PVN29" s="187"/>
      <c r="PVO29" s="187"/>
      <c r="PVP29" s="187"/>
      <c r="PVQ29" s="187"/>
      <c r="PVR29" s="187"/>
      <c r="PVS29" s="187"/>
      <c r="PVT29" s="187"/>
      <c r="PVU29" s="187"/>
      <c r="PVV29" s="187"/>
      <c r="PVW29" s="187"/>
      <c r="PVX29" s="187"/>
      <c r="PVY29" s="187"/>
      <c r="PVZ29" s="187"/>
      <c r="PWA29" s="187"/>
      <c r="PWB29" s="187"/>
      <c r="PWC29" s="187"/>
      <c r="PWD29" s="187"/>
      <c r="PWE29" s="187"/>
      <c r="PWF29" s="187"/>
      <c r="PWG29" s="187"/>
      <c r="PWH29" s="187"/>
      <c r="PWI29" s="187"/>
      <c r="PWJ29" s="187"/>
      <c r="PWK29" s="187"/>
      <c r="PWL29" s="187"/>
      <c r="PWM29" s="187"/>
      <c r="PWN29" s="187"/>
      <c r="PWO29" s="187"/>
      <c r="PWP29" s="187"/>
      <c r="PWQ29" s="187"/>
      <c r="PWR29" s="187"/>
      <c r="PWS29" s="187"/>
      <c r="PWT29" s="187"/>
      <c r="PWU29" s="187"/>
      <c r="PWV29" s="187"/>
      <c r="PWW29" s="187"/>
      <c r="PWX29" s="187"/>
      <c r="PWY29" s="187"/>
      <c r="PWZ29" s="187"/>
      <c r="PXA29" s="187"/>
      <c r="PXB29" s="187"/>
      <c r="PXC29" s="187"/>
      <c r="PXD29" s="187"/>
      <c r="PXE29" s="187"/>
      <c r="PXF29" s="187"/>
      <c r="PXG29" s="187"/>
      <c r="PXH29" s="187"/>
      <c r="PXI29" s="187"/>
      <c r="PXJ29" s="187"/>
      <c r="PXK29" s="187"/>
      <c r="PXL29" s="187"/>
      <c r="PXM29" s="187"/>
      <c r="PXN29" s="187"/>
      <c r="PXO29" s="187"/>
      <c r="PXP29" s="187"/>
      <c r="PXQ29" s="187"/>
      <c r="PXR29" s="187"/>
      <c r="PXS29" s="187"/>
      <c r="PXT29" s="187"/>
      <c r="PXU29" s="187"/>
      <c r="PXV29" s="187"/>
      <c r="PXW29" s="187"/>
      <c r="PXX29" s="187"/>
      <c r="PXY29" s="187"/>
      <c r="PXZ29" s="187"/>
      <c r="PYA29" s="187"/>
      <c r="PYB29" s="187"/>
      <c r="PYC29" s="187"/>
      <c r="PYD29" s="187"/>
      <c r="PYE29" s="187"/>
      <c r="PYF29" s="187"/>
      <c r="PYG29" s="187"/>
      <c r="PYH29" s="187"/>
      <c r="PYI29" s="187"/>
      <c r="PYJ29" s="187"/>
      <c r="PYK29" s="187"/>
      <c r="PYL29" s="187"/>
      <c r="PYM29" s="187"/>
      <c r="PYN29" s="187"/>
      <c r="PYO29" s="187"/>
      <c r="PYP29" s="187"/>
      <c r="PYQ29" s="187"/>
      <c r="PYR29" s="187"/>
      <c r="PYS29" s="187"/>
      <c r="PYT29" s="187"/>
      <c r="PYU29" s="187"/>
      <c r="PYV29" s="187"/>
      <c r="PYW29" s="187"/>
      <c r="PYX29" s="187"/>
      <c r="PYY29" s="187"/>
      <c r="PYZ29" s="187"/>
      <c r="PZA29" s="187"/>
      <c r="PZB29" s="187"/>
      <c r="PZC29" s="187"/>
      <c r="PZD29" s="187"/>
      <c r="PZE29" s="187"/>
      <c r="PZF29" s="187"/>
      <c r="PZG29" s="187"/>
      <c r="PZH29" s="187"/>
      <c r="PZI29" s="187"/>
      <c r="PZJ29" s="187"/>
      <c r="PZK29" s="187"/>
      <c r="PZL29" s="187"/>
      <c r="PZM29" s="187"/>
      <c r="PZN29" s="187"/>
      <c r="PZO29" s="187"/>
      <c r="PZP29" s="187"/>
      <c r="PZQ29" s="187"/>
      <c r="PZR29" s="187"/>
      <c r="PZS29" s="187"/>
      <c r="PZT29" s="187"/>
      <c r="PZU29" s="187"/>
      <c r="PZV29" s="187"/>
      <c r="PZW29" s="187"/>
      <c r="PZX29" s="187"/>
      <c r="PZY29" s="187"/>
      <c r="PZZ29" s="187"/>
      <c r="QAA29" s="187"/>
      <c r="QAB29" s="187"/>
      <c r="QAC29" s="187"/>
      <c r="QAD29" s="187"/>
      <c r="QAE29" s="187"/>
      <c r="QAF29" s="187"/>
      <c r="QAG29" s="187"/>
      <c r="QAH29" s="187"/>
      <c r="QAI29" s="187"/>
      <c r="QAJ29" s="187"/>
      <c r="QAK29" s="187"/>
      <c r="QAL29" s="187"/>
      <c r="QAM29" s="187"/>
      <c r="QAN29" s="187"/>
      <c r="QAO29" s="187"/>
      <c r="QAP29" s="187"/>
      <c r="QAQ29" s="187"/>
      <c r="QAR29" s="187"/>
      <c r="QAS29" s="187"/>
      <c r="QAT29" s="187"/>
      <c r="QAU29" s="187"/>
      <c r="QAV29" s="187"/>
      <c r="QAW29" s="187"/>
      <c r="QAX29" s="187"/>
      <c r="QAY29" s="187"/>
      <c r="QAZ29" s="187"/>
      <c r="QBA29" s="187"/>
      <c r="QBB29" s="187"/>
      <c r="QBC29" s="187"/>
      <c r="QBD29" s="187"/>
      <c r="QBE29" s="187"/>
      <c r="QBF29" s="187"/>
      <c r="QBG29" s="187"/>
      <c r="QBH29" s="187"/>
      <c r="QBI29" s="187"/>
      <c r="QBJ29" s="187"/>
      <c r="QBK29" s="187"/>
      <c r="QBL29" s="187"/>
      <c r="QBM29" s="187"/>
      <c r="QBN29" s="187"/>
      <c r="QBO29" s="187"/>
      <c r="QBP29" s="187"/>
      <c r="QBQ29" s="187"/>
      <c r="QBR29" s="187"/>
      <c r="QBS29" s="187"/>
      <c r="QBT29" s="187"/>
      <c r="QBU29" s="187"/>
      <c r="QBV29" s="187"/>
      <c r="QBW29" s="187"/>
      <c r="QBX29" s="187"/>
      <c r="QBY29" s="187"/>
      <c r="QBZ29" s="187"/>
      <c r="QCA29" s="187"/>
      <c r="QCB29" s="187"/>
      <c r="QCC29" s="187"/>
      <c r="QCD29" s="187"/>
      <c r="QCE29" s="187"/>
      <c r="QCF29" s="187"/>
      <c r="QCG29" s="187"/>
      <c r="QCH29" s="187"/>
      <c r="QCI29" s="187"/>
      <c r="QCJ29" s="187"/>
      <c r="QCK29" s="187"/>
      <c r="QCL29" s="187"/>
      <c r="QCM29" s="187"/>
      <c r="QCN29" s="187"/>
      <c r="QCO29" s="187"/>
      <c r="QCP29" s="187"/>
      <c r="QCQ29" s="187"/>
      <c r="QCR29" s="187"/>
      <c r="QCS29" s="187"/>
      <c r="QCT29" s="187"/>
      <c r="QCU29" s="187"/>
      <c r="QCV29" s="187"/>
      <c r="QCW29" s="187"/>
      <c r="QCX29" s="187"/>
      <c r="QCY29" s="187"/>
      <c r="QCZ29" s="187"/>
      <c r="QDA29" s="187"/>
      <c r="QDB29" s="187"/>
      <c r="QDC29" s="187"/>
      <c r="QDD29" s="187"/>
      <c r="QDE29" s="187"/>
      <c r="QDF29" s="187"/>
      <c r="QDG29" s="187"/>
      <c r="QDH29" s="187"/>
      <c r="QDI29" s="187"/>
      <c r="QDJ29" s="187"/>
      <c r="QDK29" s="187"/>
      <c r="QDL29" s="187"/>
      <c r="QDM29" s="187"/>
      <c r="QDN29" s="187"/>
      <c r="QDO29" s="187"/>
      <c r="QDP29" s="187"/>
      <c r="QDQ29" s="187"/>
      <c r="QDR29" s="187"/>
      <c r="QDS29" s="187"/>
      <c r="QDT29" s="187"/>
      <c r="QDU29" s="187"/>
      <c r="QDV29" s="187"/>
      <c r="QDW29" s="187"/>
      <c r="QDX29" s="187"/>
      <c r="QDY29" s="187"/>
      <c r="QDZ29" s="187"/>
      <c r="QEA29" s="187"/>
      <c r="QEB29" s="187"/>
      <c r="QEC29" s="187"/>
      <c r="QED29" s="187"/>
      <c r="QEE29" s="187"/>
      <c r="QEF29" s="187"/>
      <c r="QEG29" s="187"/>
      <c r="QEH29" s="187"/>
      <c r="QEI29" s="187"/>
      <c r="QEJ29" s="187"/>
      <c r="QEK29" s="187"/>
      <c r="QEL29" s="187"/>
      <c r="QEM29" s="187"/>
      <c r="QEN29" s="187"/>
      <c r="QEO29" s="187"/>
      <c r="QEP29" s="187"/>
      <c r="QEQ29" s="187"/>
      <c r="QER29" s="187"/>
      <c r="QES29" s="187"/>
      <c r="QET29" s="187"/>
      <c r="QEU29" s="187"/>
      <c r="QEV29" s="187"/>
      <c r="QEW29" s="187"/>
      <c r="QEX29" s="187"/>
      <c r="QEY29" s="187"/>
      <c r="QEZ29" s="187"/>
      <c r="QFA29" s="187"/>
      <c r="QFB29" s="187"/>
      <c r="QFC29" s="187"/>
      <c r="QFD29" s="187"/>
      <c r="QFE29" s="187"/>
      <c r="QFF29" s="187"/>
      <c r="QFG29" s="187"/>
      <c r="QFH29" s="187"/>
      <c r="QFI29" s="187"/>
      <c r="QFJ29" s="187"/>
      <c r="QFK29" s="187"/>
      <c r="QFL29" s="187"/>
      <c r="QFM29" s="187"/>
      <c r="QFN29" s="187"/>
      <c r="QFO29" s="187"/>
      <c r="QFP29" s="187"/>
      <c r="QFQ29" s="187"/>
      <c r="QFR29" s="187"/>
      <c r="QFS29" s="187"/>
      <c r="QFT29" s="187"/>
      <c r="QFU29" s="187"/>
      <c r="QFV29" s="187"/>
      <c r="QFW29" s="187"/>
      <c r="QFX29" s="187"/>
      <c r="QFY29" s="187"/>
      <c r="QFZ29" s="187"/>
      <c r="QGA29" s="187"/>
      <c r="QGB29" s="187"/>
      <c r="QGC29" s="187"/>
      <c r="QGD29" s="187"/>
      <c r="QGE29" s="187"/>
      <c r="QGF29" s="187"/>
      <c r="QGG29" s="187"/>
      <c r="QGH29" s="187"/>
      <c r="QGI29" s="187"/>
      <c r="QGJ29" s="187"/>
      <c r="QGK29" s="187"/>
      <c r="QGL29" s="187"/>
      <c r="QGM29" s="187"/>
      <c r="QGN29" s="187"/>
      <c r="QGO29" s="187"/>
      <c r="QGP29" s="187"/>
      <c r="QGQ29" s="187"/>
      <c r="QGR29" s="187"/>
      <c r="QGS29" s="187"/>
      <c r="QGT29" s="187"/>
      <c r="QGU29" s="187"/>
      <c r="QGV29" s="187"/>
      <c r="QGW29" s="187"/>
      <c r="QGX29" s="187"/>
      <c r="QGY29" s="187"/>
      <c r="QGZ29" s="187"/>
      <c r="QHA29" s="187"/>
      <c r="QHB29" s="187"/>
      <c r="QHC29" s="187"/>
      <c r="QHD29" s="187"/>
      <c r="QHE29" s="187"/>
      <c r="QHF29" s="187"/>
      <c r="QHG29" s="187"/>
      <c r="QHH29" s="187"/>
      <c r="QHI29" s="187"/>
      <c r="QHJ29" s="187"/>
      <c r="QHK29" s="187"/>
      <c r="QHL29" s="187"/>
      <c r="QHM29" s="187"/>
      <c r="QHN29" s="187"/>
      <c r="QHO29" s="187"/>
      <c r="QHP29" s="187"/>
      <c r="QHQ29" s="187"/>
      <c r="QHR29" s="187"/>
      <c r="QHS29" s="187"/>
      <c r="QHT29" s="187"/>
      <c r="QHU29" s="187"/>
      <c r="QHV29" s="187"/>
      <c r="QHW29" s="187"/>
      <c r="QHX29" s="187"/>
      <c r="QHY29" s="187"/>
      <c r="QHZ29" s="187"/>
      <c r="QIA29" s="187"/>
      <c r="QIB29" s="187"/>
      <c r="QIC29" s="187"/>
      <c r="QID29" s="187"/>
      <c r="QIE29" s="187"/>
      <c r="QIF29" s="187"/>
      <c r="QIG29" s="187"/>
      <c r="QIH29" s="187"/>
      <c r="QII29" s="187"/>
      <c r="QIJ29" s="187"/>
      <c r="QIK29" s="187"/>
      <c r="QIL29" s="187"/>
      <c r="QIM29" s="187"/>
      <c r="QIN29" s="187"/>
      <c r="QIO29" s="187"/>
      <c r="QIP29" s="187"/>
      <c r="QIQ29" s="187"/>
      <c r="QIR29" s="187"/>
      <c r="QIS29" s="187"/>
      <c r="QIT29" s="187"/>
      <c r="QIU29" s="187"/>
      <c r="QIV29" s="187"/>
      <c r="QIW29" s="187"/>
      <c r="QIX29" s="187"/>
      <c r="QIY29" s="187"/>
      <c r="QIZ29" s="187"/>
      <c r="QJA29" s="187"/>
      <c r="QJB29" s="187"/>
      <c r="QJC29" s="187"/>
      <c r="QJD29" s="187"/>
      <c r="QJE29" s="187"/>
      <c r="QJF29" s="187"/>
      <c r="QJG29" s="187"/>
      <c r="QJH29" s="187"/>
      <c r="QJI29" s="187"/>
      <c r="QJJ29" s="187"/>
      <c r="QJK29" s="187"/>
      <c r="QJL29" s="187"/>
      <c r="QJM29" s="187"/>
      <c r="QJN29" s="187"/>
      <c r="QJO29" s="187"/>
      <c r="QJP29" s="187"/>
      <c r="QJQ29" s="187"/>
      <c r="QJR29" s="187"/>
      <c r="QJS29" s="187"/>
      <c r="QJT29" s="187"/>
      <c r="QJU29" s="187"/>
      <c r="QJV29" s="187"/>
      <c r="QJW29" s="187"/>
      <c r="QJX29" s="187"/>
      <c r="QJY29" s="187"/>
      <c r="QJZ29" s="187"/>
      <c r="QKA29" s="187"/>
      <c r="QKB29" s="187"/>
      <c r="QKC29" s="187"/>
      <c r="QKD29" s="187"/>
      <c r="QKE29" s="187"/>
      <c r="QKF29" s="187"/>
      <c r="QKG29" s="187"/>
      <c r="QKH29" s="187"/>
      <c r="QKI29" s="187"/>
      <c r="QKJ29" s="187"/>
      <c r="QKK29" s="187"/>
      <c r="QKL29" s="187"/>
      <c r="QKM29" s="187"/>
      <c r="QKN29" s="187"/>
      <c r="QKO29" s="187"/>
      <c r="QKP29" s="187"/>
      <c r="QKQ29" s="187"/>
      <c r="QKR29" s="187"/>
      <c r="QKS29" s="187"/>
      <c r="QKT29" s="187"/>
      <c r="QKU29" s="187"/>
      <c r="QKV29" s="187"/>
      <c r="QKW29" s="187"/>
      <c r="QKX29" s="187"/>
      <c r="QKY29" s="187"/>
      <c r="QKZ29" s="187"/>
      <c r="QLA29" s="187"/>
      <c r="QLB29" s="187"/>
      <c r="QLC29" s="187"/>
      <c r="QLD29" s="187"/>
      <c r="QLE29" s="187"/>
      <c r="QLF29" s="187"/>
      <c r="QLG29" s="187"/>
      <c r="QLH29" s="187"/>
      <c r="QLI29" s="187"/>
      <c r="QLJ29" s="187"/>
      <c r="QLK29" s="187"/>
      <c r="QLL29" s="187"/>
      <c r="QLM29" s="187"/>
      <c r="QLN29" s="187"/>
      <c r="QLO29" s="187"/>
      <c r="QLP29" s="187"/>
      <c r="QLQ29" s="187"/>
      <c r="QLR29" s="187"/>
      <c r="QLS29" s="187"/>
      <c r="QLT29" s="187"/>
      <c r="QLU29" s="187"/>
      <c r="QLV29" s="187"/>
      <c r="QLW29" s="187"/>
      <c r="QLX29" s="187"/>
      <c r="QLY29" s="187"/>
      <c r="QLZ29" s="187"/>
      <c r="QMA29" s="187"/>
      <c r="QMB29" s="187"/>
      <c r="QMC29" s="187"/>
      <c r="QMD29" s="187"/>
      <c r="QME29" s="187"/>
      <c r="QMF29" s="187"/>
      <c r="QMG29" s="187"/>
      <c r="QMH29" s="187"/>
      <c r="QMI29" s="187"/>
      <c r="QMJ29" s="187"/>
      <c r="QMK29" s="187"/>
      <c r="QML29" s="187"/>
      <c r="QMM29" s="187"/>
      <c r="QMN29" s="187"/>
      <c r="QMO29" s="187"/>
      <c r="QMP29" s="187"/>
      <c r="QMQ29" s="187"/>
      <c r="QMR29" s="187"/>
      <c r="QMS29" s="187"/>
      <c r="QMT29" s="187"/>
      <c r="QMU29" s="187"/>
      <c r="QMV29" s="187"/>
      <c r="QMW29" s="187"/>
      <c r="QMX29" s="187"/>
      <c r="QMY29" s="187"/>
      <c r="QMZ29" s="187"/>
      <c r="QNA29" s="187"/>
      <c r="QNB29" s="187"/>
      <c r="QNC29" s="187"/>
      <c r="QND29" s="187"/>
      <c r="QNE29" s="187"/>
      <c r="QNF29" s="187"/>
      <c r="QNG29" s="187"/>
      <c r="QNH29" s="187"/>
      <c r="QNI29" s="187"/>
      <c r="QNJ29" s="187"/>
      <c r="QNK29" s="187"/>
      <c r="QNL29" s="187"/>
      <c r="QNM29" s="187"/>
      <c r="QNN29" s="187"/>
      <c r="QNO29" s="187"/>
      <c r="QNP29" s="187"/>
      <c r="QNQ29" s="187"/>
      <c r="QNR29" s="187"/>
      <c r="QNS29" s="187"/>
      <c r="QNT29" s="187"/>
      <c r="QNU29" s="187"/>
      <c r="QNV29" s="187"/>
      <c r="QNW29" s="187"/>
      <c r="QNX29" s="187"/>
      <c r="QNY29" s="187"/>
      <c r="QNZ29" s="187"/>
      <c r="QOA29" s="187"/>
      <c r="QOB29" s="187"/>
      <c r="QOC29" s="187"/>
      <c r="QOD29" s="187"/>
      <c r="QOE29" s="187"/>
      <c r="QOF29" s="187"/>
      <c r="QOG29" s="187"/>
      <c r="QOH29" s="187"/>
      <c r="QOI29" s="187"/>
      <c r="QOJ29" s="187"/>
      <c r="QOK29" s="187"/>
      <c r="QOL29" s="187"/>
      <c r="QOM29" s="187"/>
      <c r="QON29" s="187"/>
      <c r="QOO29" s="187"/>
      <c r="QOP29" s="187"/>
      <c r="QOQ29" s="187"/>
      <c r="QOR29" s="187"/>
      <c r="QOS29" s="187"/>
      <c r="QOT29" s="187"/>
      <c r="QOU29" s="187"/>
      <c r="QOV29" s="187"/>
      <c r="QOW29" s="187"/>
      <c r="QOX29" s="187"/>
      <c r="QOY29" s="187"/>
      <c r="QOZ29" s="187"/>
      <c r="QPA29" s="187"/>
      <c r="QPB29" s="187"/>
      <c r="QPC29" s="187"/>
      <c r="QPD29" s="187"/>
      <c r="QPE29" s="187"/>
      <c r="QPF29" s="187"/>
      <c r="QPG29" s="187"/>
      <c r="QPH29" s="187"/>
      <c r="QPI29" s="187"/>
      <c r="QPJ29" s="187"/>
      <c r="QPK29" s="187"/>
      <c r="QPL29" s="187"/>
      <c r="QPM29" s="187"/>
      <c r="QPN29" s="187"/>
      <c r="QPO29" s="187"/>
      <c r="QPP29" s="187"/>
      <c r="QPQ29" s="187"/>
      <c r="QPR29" s="187"/>
      <c r="QPS29" s="187"/>
      <c r="QPT29" s="187"/>
      <c r="QPU29" s="187"/>
      <c r="QPV29" s="187"/>
      <c r="QPW29" s="187"/>
      <c r="QPX29" s="187"/>
      <c r="QPY29" s="187"/>
      <c r="QPZ29" s="187"/>
      <c r="QQA29" s="187"/>
      <c r="QQB29" s="187"/>
      <c r="QQC29" s="187"/>
      <c r="QQD29" s="187"/>
      <c r="QQE29" s="187"/>
      <c r="QQF29" s="187"/>
      <c r="QQG29" s="187"/>
      <c r="QQH29" s="187"/>
      <c r="QQI29" s="187"/>
      <c r="QQJ29" s="187"/>
      <c r="QQK29" s="187"/>
      <c r="QQL29" s="187"/>
      <c r="QQM29" s="187"/>
      <c r="QQN29" s="187"/>
      <c r="QQO29" s="187"/>
      <c r="QQP29" s="187"/>
      <c r="QQQ29" s="187"/>
      <c r="QQR29" s="187"/>
      <c r="QQS29" s="187"/>
      <c r="QQT29" s="187"/>
      <c r="QQU29" s="187"/>
      <c r="QQV29" s="187"/>
      <c r="QQW29" s="187"/>
      <c r="QQX29" s="187"/>
      <c r="QQY29" s="187"/>
      <c r="QQZ29" s="187"/>
      <c r="QRA29" s="187"/>
      <c r="QRB29" s="187"/>
      <c r="QRC29" s="187"/>
      <c r="QRD29" s="187"/>
      <c r="QRE29" s="187"/>
      <c r="QRF29" s="187"/>
      <c r="QRG29" s="187"/>
      <c r="QRH29" s="187"/>
      <c r="QRI29" s="187"/>
      <c r="QRJ29" s="187"/>
      <c r="QRK29" s="187"/>
      <c r="QRL29" s="187"/>
      <c r="QRM29" s="187"/>
      <c r="QRN29" s="187"/>
      <c r="QRO29" s="187"/>
      <c r="QRP29" s="187"/>
      <c r="QRQ29" s="187"/>
      <c r="QRR29" s="187"/>
      <c r="QRS29" s="187"/>
      <c r="QRT29" s="187"/>
      <c r="QRU29" s="187"/>
      <c r="QRV29" s="187"/>
      <c r="QRW29" s="187"/>
      <c r="QRX29" s="187"/>
      <c r="QRY29" s="187"/>
      <c r="QRZ29" s="187"/>
      <c r="QSA29" s="187"/>
      <c r="QSB29" s="187"/>
      <c r="QSC29" s="187"/>
      <c r="QSD29" s="187"/>
      <c r="QSE29" s="187"/>
      <c r="QSF29" s="187"/>
      <c r="QSG29" s="187"/>
      <c r="QSH29" s="187"/>
      <c r="QSI29" s="187"/>
      <c r="QSJ29" s="187"/>
      <c r="QSK29" s="187"/>
      <c r="QSL29" s="187"/>
      <c r="QSM29" s="187"/>
      <c r="QSN29" s="187"/>
      <c r="QSO29" s="187"/>
      <c r="QSP29" s="187"/>
      <c r="QSQ29" s="187"/>
      <c r="QSR29" s="187"/>
      <c r="QSS29" s="187"/>
      <c r="QST29" s="187"/>
      <c r="QSU29" s="187"/>
      <c r="QSV29" s="187"/>
      <c r="QSW29" s="187"/>
      <c r="QSX29" s="187"/>
      <c r="QSY29" s="187"/>
      <c r="QSZ29" s="187"/>
      <c r="QTA29" s="187"/>
      <c r="QTB29" s="187"/>
      <c r="QTC29" s="187"/>
      <c r="QTD29" s="187"/>
      <c r="QTE29" s="187"/>
      <c r="QTF29" s="187"/>
      <c r="QTG29" s="187"/>
      <c r="QTH29" s="187"/>
      <c r="QTI29" s="187"/>
      <c r="QTJ29" s="187"/>
      <c r="QTK29" s="187"/>
      <c r="QTL29" s="187"/>
      <c r="QTM29" s="187"/>
      <c r="QTN29" s="187"/>
      <c r="QTO29" s="187"/>
      <c r="QTP29" s="187"/>
      <c r="QTQ29" s="187"/>
      <c r="QTR29" s="187"/>
      <c r="QTS29" s="187"/>
      <c r="QTT29" s="187"/>
      <c r="QTU29" s="187"/>
      <c r="QTV29" s="187"/>
      <c r="QTW29" s="187"/>
      <c r="QTX29" s="187"/>
      <c r="QTY29" s="187"/>
      <c r="QTZ29" s="187"/>
      <c r="QUA29" s="187"/>
      <c r="QUB29" s="187"/>
      <c r="QUC29" s="187"/>
      <c r="QUD29" s="187"/>
      <c r="QUE29" s="187"/>
      <c r="QUF29" s="187"/>
      <c r="QUG29" s="187"/>
      <c r="QUH29" s="187"/>
      <c r="QUI29" s="187"/>
      <c r="QUJ29" s="187"/>
      <c r="QUK29" s="187"/>
      <c r="QUL29" s="187"/>
      <c r="QUM29" s="187"/>
      <c r="QUN29" s="187"/>
      <c r="QUO29" s="187"/>
      <c r="QUP29" s="187"/>
      <c r="QUQ29" s="187"/>
      <c r="QUR29" s="187"/>
      <c r="QUS29" s="187"/>
      <c r="QUT29" s="187"/>
      <c r="QUU29" s="187"/>
      <c r="QUV29" s="187"/>
      <c r="QUW29" s="187"/>
      <c r="QUX29" s="187"/>
      <c r="QUY29" s="187"/>
      <c r="QUZ29" s="187"/>
      <c r="QVA29" s="187"/>
      <c r="QVB29" s="187"/>
      <c r="QVC29" s="187"/>
      <c r="QVD29" s="187"/>
      <c r="QVE29" s="187"/>
      <c r="QVF29" s="187"/>
      <c r="QVG29" s="187"/>
      <c r="QVH29" s="187"/>
      <c r="QVI29" s="187"/>
      <c r="QVJ29" s="187"/>
      <c r="QVK29" s="187"/>
      <c r="QVL29" s="187"/>
      <c r="QVM29" s="187"/>
      <c r="QVN29" s="187"/>
      <c r="QVO29" s="187"/>
      <c r="QVP29" s="187"/>
      <c r="QVQ29" s="187"/>
      <c r="QVR29" s="187"/>
      <c r="QVS29" s="187"/>
      <c r="QVT29" s="187"/>
      <c r="QVU29" s="187"/>
      <c r="QVV29" s="187"/>
      <c r="QVW29" s="187"/>
      <c r="QVX29" s="187"/>
      <c r="QVY29" s="187"/>
      <c r="QVZ29" s="187"/>
      <c r="QWA29" s="187"/>
      <c r="QWB29" s="187"/>
      <c r="QWC29" s="187"/>
      <c r="QWD29" s="187"/>
      <c r="QWE29" s="187"/>
      <c r="QWF29" s="187"/>
      <c r="QWG29" s="187"/>
      <c r="QWH29" s="187"/>
      <c r="QWI29" s="187"/>
      <c r="QWJ29" s="187"/>
      <c r="QWK29" s="187"/>
      <c r="QWL29" s="187"/>
      <c r="QWM29" s="187"/>
      <c r="QWN29" s="187"/>
      <c r="QWO29" s="187"/>
      <c r="QWP29" s="187"/>
      <c r="QWQ29" s="187"/>
      <c r="QWR29" s="187"/>
      <c r="QWS29" s="187"/>
      <c r="QWT29" s="187"/>
      <c r="QWU29" s="187"/>
      <c r="QWV29" s="187"/>
      <c r="QWW29" s="187"/>
      <c r="QWX29" s="187"/>
      <c r="QWY29" s="187"/>
      <c r="QWZ29" s="187"/>
      <c r="QXA29" s="187"/>
      <c r="QXB29" s="187"/>
      <c r="QXC29" s="187"/>
      <c r="QXD29" s="187"/>
      <c r="QXE29" s="187"/>
      <c r="QXF29" s="187"/>
      <c r="QXG29" s="187"/>
      <c r="QXH29" s="187"/>
      <c r="QXI29" s="187"/>
      <c r="QXJ29" s="187"/>
      <c r="QXK29" s="187"/>
      <c r="QXL29" s="187"/>
      <c r="QXM29" s="187"/>
      <c r="QXN29" s="187"/>
      <c r="QXO29" s="187"/>
      <c r="QXP29" s="187"/>
      <c r="QXQ29" s="187"/>
      <c r="QXR29" s="187"/>
      <c r="QXS29" s="187"/>
      <c r="QXT29" s="187"/>
      <c r="QXU29" s="187"/>
      <c r="QXV29" s="187"/>
      <c r="QXW29" s="187"/>
      <c r="QXX29" s="187"/>
      <c r="QXY29" s="187"/>
      <c r="QXZ29" s="187"/>
      <c r="QYA29" s="187"/>
      <c r="QYB29" s="187"/>
      <c r="QYC29" s="187"/>
      <c r="QYD29" s="187"/>
      <c r="QYE29" s="187"/>
      <c r="QYF29" s="187"/>
      <c r="QYG29" s="187"/>
      <c r="QYH29" s="187"/>
      <c r="QYI29" s="187"/>
      <c r="QYJ29" s="187"/>
      <c r="QYK29" s="187"/>
      <c r="QYL29" s="187"/>
      <c r="QYM29" s="187"/>
      <c r="QYN29" s="187"/>
      <c r="QYO29" s="187"/>
      <c r="QYP29" s="187"/>
      <c r="QYQ29" s="187"/>
      <c r="QYR29" s="187"/>
      <c r="QYS29" s="187"/>
      <c r="QYT29" s="187"/>
      <c r="QYU29" s="187"/>
      <c r="QYV29" s="187"/>
      <c r="QYW29" s="187"/>
      <c r="QYX29" s="187"/>
      <c r="QYY29" s="187"/>
      <c r="QYZ29" s="187"/>
      <c r="QZA29" s="187"/>
      <c r="QZB29" s="187"/>
      <c r="QZC29" s="187"/>
      <c r="QZD29" s="187"/>
      <c r="QZE29" s="187"/>
      <c r="QZF29" s="187"/>
      <c r="QZG29" s="187"/>
      <c r="QZH29" s="187"/>
      <c r="QZI29" s="187"/>
      <c r="QZJ29" s="187"/>
      <c r="QZK29" s="187"/>
      <c r="QZL29" s="187"/>
      <c r="QZM29" s="187"/>
      <c r="QZN29" s="187"/>
      <c r="QZO29" s="187"/>
      <c r="QZP29" s="187"/>
      <c r="QZQ29" s="187"/>
      <c r="QZR29" s="187"/>
      <c r="QZS29" s="187"/>
      <c r="QZT29" s="187"/>
      <c r="QZU29" s="187"/>
      <c r="QZV29" s="187"/>
      <c r="QZW29" s="187"/>
      <c r="QZX29" s="187"/>
      <c r="QZY29" s="187"/>
      <c r="QZZ29" s="187"/>
      <c r="RAA29" s="187"/>
      <c r="RAB29" s="187"/>
      <c r="RAC29" s="187"/>
      <c r="RAD29" s="187"/>
      <c r="RAE29" s="187"/>
      <c r="RAF29" s="187"/>
      <c r="RAG29" s="187"/>
      <c r="RAH29" s="187"/>
      <c r="RAI29" s="187"/>
      <c r="RAJ29" s="187"/>
      <c r="RAK29" s="187"/>
      <c r="RAL29" s="187"/>
      <c r="RAM29" s="187"/>
      <c r="RAN29" s="187"/>
      <c r="RAO29" s="187"/>
      <c r="RAP29" s="187"/>
      <c r="RAQ29" s="187"/>
      <c r="RAR29" s="187"/>
      <c r="RAS29" s="187"/>
      <c r="RAT29" s="187"/>
      <c r="RAU29" s="187"/>
      <c r="RAV29" s="187"/>
      <c r="RAW29" s="187"/>
      <c r="RAX29" s="187"/>
      <c r="RAY29" s="187"/>
      <c r="RAZ29" s="187"/>
      <c r="RBA29" s="187"/>
      <c r="RBB29" s="187"/>
      <c r="RBC29" s="187"/>
      <c r="RBD29" s="187"/>
      <c r="RBE29" s="187"/>
      <c r="RBF29" s="187"/>
      <c r="RBG29" s="187"/>
      <c r="RBH29" s="187"/>
      <c r="RBI29" s="187"/>
      <c r="RBJ29" s="187"/>
      <c r="RBK29" s="187"/>
      <c r="RBL29" s="187"/>
      <c r="RBM29" s="187"/>
      <c r="RBN29" s="187"/>
      <c r="RBO29" s="187"/>
      <c r="RBP29" s="187"/>
      <c r="RBQ29" s="187"/>
      <c r="RBR29" s="187"/>
      <c r="RBS29" s="187"/>
      <c r="RBT29" s="187"/>
      <c r="RBU29" s="187"/>
      <c r="RBV29" s="187"/>
      <c r="RBW29" s="187"/>
      <c r="RBX29" s="187"/>
      <c r="RBY29" s="187"/>
      <c r="RBZ29" s="187"/>
      <c r="RCA29" s="187"/>
      <c r="RCB29" s="187"/>
      <c r="RCC29" s="187"/>
      <c r="RCD29" s="187"/>
      <c r="RCE29" s="187"/>
      <c r="RCF29" s="187"/>
      <c r="RCG29" s="187"/>
      <c r="RCH29" s="187"/>
      <c r="RCI29" s="187"/>
      <c r="RCJ29" s="187"/>
      <c r="RCK29" s="187"/>
      <c r="RCL29" s="187"/>
      <c r="RCM29" s="187"/>
      <c r="RCN29" s="187"/>
      <c r="RCO29" s="187"/>
      <c r="RCP29" s="187"/>
      <c r="RCQ29" s="187"/>
      <c r="RCR29" s="187"/>
      <c r="RCS29" s="187"/>
      <c r="RCT29" s="187"/>
      <c r="RCU29" s="187"/>
      <c r="RCV29" s="187"/>
      <c r="RCW29" s="187"/>
      <c r="RCX29" s="187"/>
      <c r="RCY29" s="187"/>
      <c r="RCZ29" s="187"/>
      <c r="RDA29" s="187"/>
      <c r="RDB29" s="187"/>
      <c r="RDC29" s="187"/>
      <c r="RDD29" s="187"/>
      <c r="RDE29" s="187"/>
      <c r="RDF29" s="187"/>
      <c r="RDG29" s="187"/>
      <c r="RDH29" s="187"/>
      <c r="RDI29" s="187"/>
      <c r="RDJ29" s="187"/>
      <c r="RDK29" s="187"/>
      <c r="RDL29" s="187"/>
      <c r="RDM29" s="187"/>
      <c r="RDN29" s="187"/>
      <c r="RDO29" s="187"/>
      <c r="RDP29" s="187"/>
      <c r="RDQ29" s="187"/>
      <c r="RDR29" s="187"/>
      <c r="RDS29" s="187"/>
      <c r="RDT29" s="187"/>
      <c r="RDU29" s="187"/>
      <c r="RDV29" s="187"/>
      <c r="RDW29" s="187"/>
      <c r="RDX29" s="187"/>
      <c r="RDY29" s="187"/>
      <c r="RDZ29" s="187"/>
      <c r="REA29" s="187"/>
      <c r="REB29" s="187"/>
      <c r="REC29" s="187"/>
      <c r="RED29" s="187"/>
      <c r="REE29" s="187"/>
      <c r="REF29" s="187"/>
      <c r="REG29" s="187"/>
      <c r="REH29" s="187"/>
      <c r="REI29" s="187"/>
      <c r="REJ29" s="187"/>
      <c r="REK29" s="187"/>
      <c r="REL29" s="187"/>
      <c r="REM29" s="187"/>
      <c r="REN29" s="187"/>
      <c r="REO29" s="187"/>
      <c r="REP29" s="187"/>
      <c r="REQ29" s="187"/>
      <c r="RER29" s="187"/>
      <c r="RES29" s="187"/>
      <c r="RET29" s="187"/>
      <c r="REU29" s="187"/>
      <c r="REV29" s="187"/>
      <c r="REW29" s="187"/>
      <c r="REX29" s="187"/>
      <c r="REY29" s="187"/>
      <c r="REZ29" s="187"/>
      <c r="RFA29" s="187"/>
      <c r="RFB29" s="187"/>
      <c r="RFC29" s="187"/>
      <c r="RFD29" s="187"/>
      <c r="RFE29" s="187"/>
      <c r="RFF29" s="187"/>
      <c r="RFG29" s="187"/>
      <c r="RFH29" s="187"/>
      <c r="RFI29" s="187"/>
      <c r="RFJ29" s="187"/>
      <c r="RFK29" s="187"/>
      <c r="RFL29" s="187"/>
      <c r="RFM29" s="187"/>
      <c r="RFN29" s="187"/>
      <c r="RFO29" s="187"/>
      <c r="RFP29" s="187"/>
      <c r="RFQ29" s="187"/>
      <c r="RFR29" s="187"/>
      <c r="RFS29" s="187"/>
      <c r="RFT29" s="187"/>
      <c r="RFU29" s="187"/>
      <c r="RFV29" s="187"/>
      <c r="RFW29" s="187"/>
      <c r="RFX29" s="187"/>
      <c r="RFY29" s="187"/>
      <c r="RFZ29" s="187"/>
      <c r="RGA29" s="187"/>
      <c r="RGB29" s="187"/>
      <c r="RGC29" s="187"/>
      <c r="RGD29" s="187"/>
      <c r="RGE29" s="187"/>
      <c r="RGF29" s="187"/>
      <c r="RGG29" s="187"/>
      <c r="RGH29" s="187"/>
      <c r="RGI29" s="187"/>
      <c r="RGJ29" s="187"/>
      <c r="RGK29" s="187"/>
      <c r="RGL29" s="187"/>
      <c r="RGM29" s="187"/>
      <c r="RGN29" s="187"/>
      <c r="RGO29" s="187"/>
      <c r="RGP29" s="187"/>
      <c r="RGQ29" s="187"/>
      <c r="RGR29" s="187"/>
      <c r="RGS29" s="187"/>
      <c r="RGT29" s="187"/>
      <c r="RGU29" s="187"/>
      <c r="RGV29" s="187"/>
      <c r="RGW29" s="187"/>
      <c r="RGX29" s="187"/>
      <c r="RGY29" s="187"/>
      <c r="RGZ29" s="187"/>
      <c r="RHA29" s="187"/>
      <c r="RHB29" s="187"/>
      <c r="RHC29" s="187"/>
      <c r="RHD29" s="187"/>
      <c r="RHE29" s="187"/>
      <c r="RHF29" s="187"/>
      <c r="RHG29" s="187"/>
      <c r="RHH29" s="187"/>
      <c r="RHI29" s="187"/>
      <c r="RHJ29" s="187"/>
      <c r="RHK29" s="187"/>
      <c r="RHL29" s="187"/>
      <c r="RHM29" s="187"/>
      <c r="RHN29" s="187"/>
      <c r="RHO29" s="187"/>
      <c r="RHP29" s="187"/>
      <c r="RHQ29" s="187"/>
      <c r="RHR29" s="187"/>
      <c r="RHS29" s="187"/>
      <c r="RHT29" s="187"/>
      <c r="RHU29" s="187"/>
      <c r="RHV29" s="187"/>
      <c r="RHW29" s="187"/>
      <c r="RHX29" s="187"/>
      <c r="RHY29" s="187"/>
      <c r="RHZ29" s="187"/>
      <c r="RIA29" s="187"/>
      <c r="RIB29" s="187"/>
      <c r="RIC29" s="187"/>
      <c r="RID29" s="187"/>
      <c r="RIE29" s="187"/>
      <c r="RIF29" s="187"/>
      <c r="RIG29" s="187"/>
      <c r="RIH29" s="187"/>
      <c r="RII29" s="187"/>
      <c r="RIJ29" s="187"/>
      <c r="RIK29" s="187"/>
      <c r="RIL29" s="187"/>
      <c r="RIM29" s="187"/>
      <c r="RIN29" s="187"/>
      <c r="RIO29" s="187"/>
      <c r="RIP29" s="187"/>
      <c r="RIQ29" s="187"/>
      <c r="RIR29" s="187"/>
      <c r="RIS29" s="187"/>
      <c r="RIT29" s="187"/>
      <c r="RIU29" s="187"/>
      <c r="RIV29" s="187"/>
      <c r="RIW29" s="187"/>
      <c r="RIX29" s="187"/>
      <c r="RIY29" s="187"/>
      <c r="RIZ29" s="187"/>
      <c r="RJA29" s="187"/>
      <c r="RJB29" s="187"/>
      <c r="RJC29" s="187"/>
      <c r="RJD29" s="187"/>
      <c r="RJE29" s="187"/>
      <c r="RJF29" s="187"/>
      <c r="RJG29" s="187"/>
      <c r="RJH29" s="187"/>
      <c r="RJI29" s="187"/>
      <c r="RJJ29" s="187"/>
      <c r="RJK29" s="187"/>
      <c r="RJL29" s="187"/>
      <c r="RJM29" s="187"/>
      <c r="RJN29" s="187"/>
      <c r="RJO29" s="187"/>
      <c r="RJP29" s="187"/>
      <c r="RJQ29" s="187"/>
      <c r="RJR29" s="187"/>
      <c r="RJS29" s="187"/>
      <c r="RJT29" s="187"/>
      <c r="RJU29" s="187"/>
      <c r="RJV29" s="187"/>
      <c r="RJW29" s="187"/>
      <c r="RJX29" s="187"/>
      <c r="RJY29" s="187"/>
      <c r="RJZ29" s="187"/>
      <c r="RKA29" s="187"/>
      <c r="RKB29" s="187"/>
      <c r="RKC29" s="187"/>
      <c r="RKD29" s="187"/>
      <c r="RKE29" s="187"/>
      <c r="RKF29" s="187"/>
      <c r="RKG29" s="187"/>
      <c r="RKH29" s="187"/>
      <c r="RKI29" s="187"/>
      <c r="RKJ29" s="187"/>
      <c r="RKK29" s="187"/>
      <c r="RKL29" s="187"/>
      <c r="RKM29" s="187"/>
      <c r="RKN29" s="187"/>
      <c r="RKO29" s="187"/>
      <c r="RKP29" s="187"/>
      <c r="RKQ29" s="187"/>
      <c r="RKR29" s="187"/>
      <c r="RKS29" s="187"/>
      <c r="RKT29" s="187"/>
      <c r="RKU29" s="187"/>
      <c r="RKV29" s="187"/>
      <c r="RKW29" s="187"/>
      <c r="RKX29" s="187"/>
      <c r="RKY29" s="187"/>
      <c r="RKZ29" s="187"/>
      <c r="RLA29" s="187"/>
      <c r="RLB29" s="187"/>
      <c r="RLC29" s="187"/>
      <c r="RLD29" s="187"/>
      <c r="RLE29" s="187"/>
      <c r="RLF29" s="187"/>
      <c r="RLG29" s="187"/>
      <c r="RLH29" s="187"/>
      <c r="RLI29" s="187"/>
      <c r="RLJ29" s="187"/>
      <c r="RLK29" s="187"/>
      <c r="RLL29" s="187"/>
      <c r="RLM29" s="187"/>
      <c r="RLN29" s="187"/>
      <c r="RLO29" s="187"/>
      <c r="RLP29" s="187"/>
      <c r="RLQ29" s="187"/>
      <c r="RLR29" s="187"/>
      <c r="RLS29" s="187"/>
      <c r="RLT29" s="187"/>
      <c r="RLU29" s="187"/>
      <c r="RLV29" s="187"/>
      <c r="RLW29" s="187"/>
      <c r="RLX29" s="187"/>
      <c r="RLY29" s="187"/>
      <c r="RLZ29" s="187"/>
      <c r="RMA29" s="187"/>
      <c r="RMB29" s="187"/>
      <c r="RMC29" s="187"/>
      <c r="RMD29" s="187"/>
      <c r="RME29" s="187"/>
      <c r="RMF29" s="187"/>
      <c r="RMG29" s="187"/>
      <c r="RMH29" s="187"/>
      <c r="RMI29" s="187"/>
      <c r="RMJ29" s="187"/>
      <c r="RMK29" s="187"/>
      <c r="RML29" s="187"/>
      <c r="RMM29" s="187"/>
      <c r="RMN29" s="187"/>
      <c r="RMO29" s="187"/>
      <c r="RMP29" s="187"/>
      <c r="RMQ29" s="187"/>
      <c r="RMR29" s="187"/>
      <c r="RMS29" s="187"/>
      <c r="RMT29" s="187"/>
      <c r="RMU29" s="187"/>
      <c r="RMV29" s="187"/>
      <c r="RMW29" s="187"/>
      <c r="RMX29" s="187"/>
      <c r="RMY29" s="187"/>
      <c r="RMZ29" s="187"/>
      <c r="RNA29" s="187"/>
      <c r="RNB29" s="187"/>
      <c r="RNC29" s="187"/>
      <c r="RND29" s="187"/>
      <c r="RNE29" s="187"/>
      <c r="RNF29" s="187"/>
      <c r="RNG29" s="187"/>
      <c r="RNH29" s="187"/>
      <c r="RNI29" s="187"/>
      <c r="RNJ29" s="187"/>
      <c r="RNK29" s="187"/>
      <c r="RNL29" s="187"/>
      <c r="RNM29" s="187"/>
      <c r="RNN29" s="187"/>
      <c r="RNO29" s="187"/>
      <c r="RNP29" s="187"/>
      <c r="RNQ29" s="187"/>
      <c r="RNR29" s="187"/>
      <c r="RNS29" s="187"/>
      <c r="RNT29" s="187"/>
      <c r="RNU29" s="187"/>
      <c r="RNV29" s="187"/>
      <c r="RNW29" s="187"/>
      <c r="RNX29" s="187"/>
      <c r="RNY29" s="187"/>
      <c r="RNZ29" s="187"/>
      <c r="ROA29" s="187"/>
      <c r="ROB29" s="187"/>
      <c r="ROC29" s="187"/>
      <c r="ROD29" s="187"/>
      <c r="ROE29" s="187"/>
      <c r="ROF29" s="187"/>
      <c r="ROG29" s="187"/>
      <c r="ROH29" s="187"/>
      <c r="ROI29" s="187"/>
      <c r="ROJ29" s="187"/>
      <c r="ROK29" s="187"/>
      <c r="ROL29" s="187"/>
      <c r="ROM29" s="187"/>
      <c r="RON29" s="187"/>
      <c r="ROO29" s="187"/>
      <c r="ROP29" s="187"/>
      <c r="ROQ29" s="187"/>
      <c r="ROR29" s="187"/>
      <c r="ROS29" s="187"/>
      <c r="ROT29" s="187"/>
      <c r="ROU29" s="187"/>
      <c r="ROV29" s="187"/>
      <c r="ROW29" s="187"/>
      <c r="ROX29" s="187"/>
      <c r="ROY29" s="187"/>
      <c r="ROZ29" s="187"/>
      <c r="RPA29" s="187"/>
      <c r="RPB29" s="187"/>
      <c r="RPC29" s="187"/>
      <c r="RPD29" s="187"/>
      <c r="RPE29" s="187"/>
      <c r="RPF29" s="187"/>
      <c r="RPG29" s="187"/>
      <c r="RPH29" s="187"/>
      <c r="RPI29" s="187"/>
      <c r="RPJ29" s="187"/>
      <c r="RPK29" s="187"/>
      <c r="RPL29" s="187"/>
      <c r="RPM29" s="187"/>
      <c r="RPN29" s="187"/>
      <c r="RPO29" s="187"/>
      <c r="RPP29" s="187"/>
      <c r="RPQ29" s="187"/>
      <c r="RPR29" s="187"/>
      <c r="RPS29" s="187"/>
      <c r="RPT29" s="187"/>
      <c r="RPU29" s="187"/>
      <c r="RPV29" s="187"/>
      <c r="RPW29" s="187"/>
      <c r="RPX29" s="187"/>
      <c r="RPY29" s="187"/>
      <c r="RPZ29" s="187"/>
      <c r="RQA29" s="187"/>
      <c r="RQB29" s="187"/>
      <c r="RQC29" s="187"/>
      <c r="RQD29" s="187"/>
      <c r="RQE29" s="187"/>
      <c r="RQF29" s="187"/>
      <c r="RQG29" s="187"/>
      <c r="RQH29" s="187"/>
      <c r="RQI29" s="187"/>
      <c r="RQJ29" s="187"/>
      <c r="RQK29" s="187"/>
      <c r="RQL29" s="187"/>
      <c r="RQM29" s="187"/>
      <c r="RQN29" s="187"/>
      <c r="RQO29" s="187"/>
      <c r="RQP29" s="187"/>
      <c r="RQQ29" s="187"/>
      <c r="RQR29" s="187"/>
      <c r="RQS29" s="187"/>
      <c r="RQT29" s="187"/>
      <c r="RQU29" s="187"/>
      <c r="RQV29" s="187"/>
      <c r="RQW29" s="187"/>
      <c r="RQX29" s="187"/>
      <c r="RQY29" s="187"/>
      <c r="RQZ29" s="187"/>
      <c r="RRA29" s="187"/>
      <c r="RRB29" s="187"/>
      <c r="RRC29" s="187"/>
      <c r="RRD29" s="187"/>
      <c r="RRE29" s="187"/>
      <c r="RRF29" s="187"/>
      <c r="RRG29" s="187"/>
      <c r="RRH29" s="187"/>
      <c r="RRI29" s="187"/>
      <c r="RRJ29" s="187"/>
      <c r="RRK29" s="187"/>
      <c r="RRL29" s="187"/>
      <c r="RRM29" s="187"/>
      <c r="RRN29" s="187"/>
      <c r="RRO29" s="187"/>
      <c r="RRP29" s="187"/>
      <c r="RRQ29" s="187"/>
      <c r="RRR29" s="187"/>
      <c r="RRS29" s="187"/>
      <c r="RRT29" s="187"/>
      <c r="RRU29" s="187"/>
      <c r="RRV29" s="187"/>
      <c r="RRW29" s="187"/>
      <c r="RRX29" s="187"/>
      <c r="RRY29" s="187"/>
      <c r="RRZ29" s="187"/>
      <c r="RSA29" s="187"/>
      <c r="RSB29" s="187"/>
      <c r="RSC29" s="187"/>
      <c r="RSD29" s="187"/>
      <c r="RSE29" s="187"/>
      <c r="RSF29" s="187"/>
      <c r="RSG29" s="187"/>
      <c r="RSH29" s="187"/>
      <c r="RSI29" s="187"/>
      <c r="RSJ29" s="187"/>
      <c r="RSK29" s="187"/>
      <c r="RSL29" s="187"/>
      <c r="RSM29" s="187"/>
      <c r="RSN29" s="187"/>
      <c r="RSO29" s="187"/>
      <c r="RSP29" s="187"/>
      <c r="RSQ29" s="187"/>
      <c r="RSR29" s="187"/>
      <c r="RSS29" s="187"/>
      <c r="RST29" s="187"/>
      <c r="RSU29" s="187"/>
      <c r="RSV29" s="187"/>
      <c r="RSW29" s="187"/>
      <c r="RSX29" s="187"/>
      <c r="RSY29" s="187"/>
      <c r="RSZ29" s="187"/>
      <c r="RTA29" s="187"/>
      <c r="RTB29" s="187"/>
      <c r="RTC29" s="187"/>
      <c r="RTD29" s="187"/>
      <c r="RTE29" s="187"/>
      <c r="RTF29" s="187"/>
      <c r="RTG29" s="187"/>
      <c r="RTH29" s="187"/>
      <c r="RTI29" s="187"/>
      <c r="RTJ29" s="187"/>
      <c r="RTK29" s="187"/>
      <c r="RTL29" s="187"/>
      <c r="RTM29" s="187"/>
      <c r="RTN29" s="187"/>
      <c r="RTO29" s="187"/>
      <c r="RTP29" s="187"/>
      <c r="RTQ29" s="187"/>
      <c r="RTR29" s="187"/>
      <c r="RTS29" s="187"/>
      <c r="RTT29" s="187"/>
      <c r="RTU29" s="187"/>
      <c r="RTV29" s="187"/>
      <c r="RTW29" s="187"/>
      <c r="RTX29" s="187"/>
      <c r="RTY29" s="187"/>
      <c r="RTZ29" s="187"/>
      <c r="RUA29" s="187"/>
      <c r="RUB29" s="187"/>
      <c r="RUC29" s="187"/>
      <c r="RUD29" s="187"/>
      <c r="RUE29" s="187"/>
      <c r="RUF29" s="187"/>
      <c r="RUG29" s="187"/>
      <c r="RUH29" s="187"/>
      <c r="RUI29" s="187"/>
      <c r="RUJ29" s="187"/>
      <c r="RUK29" s="187"/>
      <c r="RUL29" s="187"/>
      <c r="RUM29" s="187"/>
      <c r="RUN29" s="187"/>
      <c r="RUO29" s="187"/>
      <c r="RUP29" s="187"/>
      <c r="RUQ29" s="187"/>
      <c r="RUR29" s="187"/>
      <c r="RUS29" s="187"/>
      <c r="RUT29" s="187"/>
      <c r="RUU29" s="187"/>
      <c r="RUV29" s="187"/>
      <c r="RUW29" s="187"/>
      <c r="RUX29" s="187"/>
      <c r="RUY29" s="187"/>
      <c r="RUZ29" s="187"/>
      <c r="RVA29" s="187"/>
      <c r="RVB29" s="187"/>
      <c r="RVC29" s="187"/>
      <c r="RVD29" s="187"/>
      <c r="RVE29" s="187"/>
      <c r="RVF29" s="187"/>
      <c r="RVG29" s="187"/>
      <c r="RVH29" s="187"/>
      <c r="RVI29" s="187"/>
      <c r="RVJ29" s="187"/>
      <c r="RVK29" s="187"/>
      <c r="RVL29" s="187"/>
      <c r="RVM29" s="187"/>
      <c r="RVN29" s="187"/>
      <c r="RVO29" s="187"/>
      <c r="RVP29" s="187"/>
      <c r="RVQ29" s="187"/>
      <c r="RVR29" s="187"/>
      <c r="RVS29" s="187"/>
      <c r="RVT29" s="187"/>
      <c r="RVU29" s="187"/>
      <c r="RVV29" s="187"/>
      <c r="RVW29" s="187"/>
      <c r="RVX29" s="187"/>
      <c r="RVY29" s="187"/>
      <c r="RVZ29" s="187"/>
      <c r="RWA29" s="187"/>
      <c r="RWB29" s="187"/>
      <c r="RWC29" s="187"/>
      <c r="RWD29" s="187"/>
      <c r="RWE29" s="187"/>
      <c r="RWF29" s="187"/>
      <c r="RWG29" s="187"/>
      <c r="RWH29" s="187"/>
      <c r="RWI29" s="187"/>
      <c r="RWJ29" s="187"/>
      <c r="RWK29" s="187"/>
      <c r="RWL29" s="187"/>
      <c r="RWM29" s="187"/>
      <c r="RWN29" s="187"/>
      <c r="RWO29" s="187"/>
      <c r="RWP29" s="187"/>
      <c r="RWQ29" s="187"/>
      <c r="RWR29" s="187"/>
      <c r="RWS29" s="187"/>
      <c r="RWT29" s="187"/>
      <c r="RWU29" s="187"/>
      <c r="RWV29" s="187"/>
      <c r="RWW29" s="187"/>
      <c r="RWX29" s="187"/>
      <c r="RWY29" s="187"/>
      <c r="RWZ29" s="187"/>
      <c r="RXA29" s="187"/>
      <c r="RXB29" s="187"/>
      <c r="RXC29" s="187"/>
      <c r="RXD29" s="187"/>
      <c r="RXE29" s="187"/>
      <c r="RXF29" s="187"/>
      <c r="RXG29" s="187"/>
      <c r="RXH29" s="187"/>
      <c r="RXI29" s="187"/>
      <c r="RXJ29" s="187"/>
      <c r="RXK29" s="187"/>
      <c r="RXL29" s="187"/>
      <c r="RXM29" s="187"/>
      <c r="RXN29" s="187"/>
      <c r="RXO29" s="187"/>
      <c r="RXP29" s="187"/>
      <c r="RXQ29" s="187"/>
      <c r="RXR29" s="187"/>
      <c r="RXS29" s="187"/>
      <c r="RXT29" s="187"/>
      <c r="RXU29" s="187"/>
      <c r="RXV29" s="187"/>
      <c r="RXW29" s="187"/>
      <c r="RXX29" s="187"/>
      <c r="RXY29" s="187"/>
      <c r="RXZ29" s="187"/>
      <c r="RYA29" s="187"/>
      <c r="RYB29" s="187"/>
      <c r="RYC29" s="187"/>
      <c r="RYD29" s="187"/>
      <c r="RYE29" s="187"/>
      <c r="RYF29" s="187"/>
      <c r="RYG29" s="187"/>
      <c r="RYH29" s="187"/>
      <c r="RYI29" s="187"/>
      <c r="RYJ29" s="187"/>
      <c r="RYK29" s="187"/>
      <c r="RYL29" s="187"/>
      <c r="RYM29" s="187"/>
      <c r="RYN29" s="187"/>
      <c r="RYO29" s="187"/>
      <c r="RYP29" s="187"/>
      <c r="RYQ29" s="187"/>
      <c r="RYR29" s="187"/>
      <c r="RYS29" s="187"/>
      <c r="RYT29" s="187"/>
      <c r="RYU29" s="187"/>
      <c r="RYV29" s="187"/>
      <c r="RYW29" s="187"/>
      <c r="RYX29" s="187"/>
      <c r="RYY29" s="187"/>
      <c r="RYZ29" s="187"/>
      <c r="RZA29" s="187"/>
      <c r="RZB29" s="187"/>
      <c r="RZC29" s="187"/>
      <c r="RZD29" s="187"/>
      <c r="RZE29" s="187"/>
      <c r="RZF29" s="187"/>
      <c r="RZG29" s="187"/>
      <c r="RZH29" s="187"/>
      <c r="RZI29" s="187"/>
      <c r="RZJ29" s="187"/>
      <c r="RZK29" s="187"/>
      <c r="RZL29" s="187"/>
      <c r="RZM29" s="187"/>
      <c r="RZN29" s="187"/>
      <c r="RZO29" s="187"/>
      <c r="RZP29" s="187"/>
      <c r="RZQ29" s="187"/>
      <c r="RZR29" s="187"/>
      <c r="RZS29" s="187"/>
      <c r="RZT29" s="187"/>
      <c r="RZU29" s="187"/>
      <c r="RZV29" s="187"/>
      <c r="RZW29" s="187"/>
      <c r="RZX29" s="187"/>
      <c r="RZY29" s="187"/>
      <c r="RZZ29" s="187"/>
      <c r="SAA29" s="187"/>
      <c r="SAB29" s="187"/>
      <c r="SAC29" s="187"/>
      <c r="SAD29" s="187"/>
      <c r="SAE29" s="187"/>
      <c r="SAF29" s="187"/>
      <c r="SAG29" s="187"/>
      <c r="SAH29" s="187"/>
      <c r="SAI29" s="187"/>
      <c r="SAJ29" s="187"/>
      <c r="SAK29" s="187"/>
      <c r="SAL29" s="187"/>
      <c r="SAM29" s="187"/>
      <c r="SAN29" s="187"/>
      <c r="SAO29" s="187"/>
      <c r="SAP29" s="187"/>
      <c r="SAQ29" s="187"/>
      <c r="SAR29" s="187"/>
      <c r="SAS29" s="187"/>
      <c r="SAT29" s="187"/>
      <c r="SAU29" s="187"/>
      <c r="SAV29" s="187"/>
      <c r="SAW29" s="187"/>
      <c r="SAX29" s="187"/>
      <c r="SAY29" s="187"/>
      <c r="SAZ29" s="187"/>
      <c r="SBA29" s="187"/>
      <c r="SBB29" s="187"/>
      <c r="SBC29" s="187"/>
      <c r="SBD29" s="187"/>
      <c r="SBE29" s="187"/>
      <c r="SBF29" s="187"/>
      <c r="SBG29" s="187"/>
      <c r="SBH29" s="187"/>
      <c r="SBI29" s="187"/>
      <c r="SBJ29" s="187"/>
      <c r="SBK29" s="187"/>
      <c r="SBL29" s="187"/>
      <c r="SBM29" s="187"/>
      <c r="SBN29" s="187"/>
      <c r="SBO29" s="187"/>
      <c r="SBP29" s="187"/>
      <c r="SBQ29" s="187"/>
      <c r="SBR29" s="187"/>
      <c r="SBS29" s="187"/>
      <c r="SBT29" s="187"/>
      <c r="SBU29" s="187"/>
      <c r="SBV29" s="187"/>
      <c r="SBW29" s="187"/>
      <c r="SBX29" s="187"/>
      <c r="SBY29" s="187"/>
      <c r="SBZ29" s="187"/>
      <c r="SCA29" s="187"/>
      <c r="SCB29" s="187"/>
      <c r="SCC29" s="187"/>
      <c r="SCD29" s="187"/>
      <c r="SCE29" s="187"/>
      <c r="SCF29" s="187"/>
      <c r="SCG29" s="187"/>
      <c r="SCH29" s="187"/>
      <c r="SCI29" s="187"/>
      <c r="SCJ29" s="187"/>
      <c r="SCK29" s="187"/>
      <c r="SCL29" s="187"/>
      <c r="SCM29" s="187"/>
      <c r="SCN29" s="187"/>
      <c r="SCO29" s="187"/>
      <c r="SCP29" s="187"/>
      <c r="SCQ29" s="187"/>
      <c r="SCR29" s="187"/>
      <c r="SCS29" s="187"/>
      <c r="SCT29" s="187"/>
      <c r="SCU29" s="187"/>
      <c r="SCV29" s="187"/>
      <c r="SCW29" s="187"/>
      <c r="SCX29" s="187"/>
      <c r="SCY29" s="187"/>
      <c r="SCZ29" s="187"/>
      <c r="SDA29" s="187"/>
      <c r="SDB29" s="187"/>
      <c r="SDC29" s="187"/>
      <c r="SDD29" s="187"/>
      <c r="SDE29" s="187"/>
      <c r="SDF29" s="187"/>
      <c r="SDG29" s="187"/>
      <c r="SDH29" s="187"/>
      <c r="SDI29" s="187"/>
      <c r="SDJ29" s="187"/>
      <c r="SDK29" s="187"/>
      <c r="SDL29" s="187"/>
      <c r="SDM29" s="187"/>
      <c r="SDN29" s="187"/>
      <c r="SDO29" s="187"/>
      <c r="SDP29" s="187"/>
      <c r="SDQ29" s="187"/>
      <c r="SDR29" s="187"/>
      <c r="SDS29" s="187"/>
      <c r="SDT29" s="187"/>
      <c r="SDU29" s="187"/>
      <c r="SDV29" s="187"/>
      <c r="SDW29" s="187"/>
      <c r="SDX29" s="187"/>
      <c r="SDY29" s="187"/>
      <c r="SDZ29" s="187"/>
      <c r="SEA29" s="187"/>
      <c r="SEB29" s="187"/>
      <c r="SEC29" s="187"/>
      <c r="SED29" s="187"/>
      <c r="SEE29" s="187"/>
      <c r="SEF29" s="187"/>
      <c r="SEG29" s="187"/>
      <c r="SEH29" s="187"/>
      <c r="SEI29" s="187"/>
      <c r="SEJ29" s="187"/>
      <c r="SEK29" s="187"/>
      <c r="SEL29" s="187"/>
      <c r="SEM29" s="187"/>
      <c r="SEN29" s="187"/>
      <c r="SEO29" s="187"/>
      <c r="SEP29" s="187"/>
      <c r="SEQ29" s="187"/>
      <c r="SER29" s="187"/>
      <c r="SES29" s="187"/>
      <c r="SET29" s="187"/>
      <c r="SEU29" s="187"/>
      <c r="SEV29" s="187"/>
      <c r="SEW29" s="187"/>
      <c r="SEX29" s="187"/>
      <c r="SEY29" s="187"/>
      <c r="SEZ29" s="187"/>
      <c r="SFA29" s="187"/>
      <c r="SFB29" s="187"/>
      <c r="SFC29" s="187"/>
      <c r="SFD29" s="187"/>
      <c r="SFE29" s="187"/>
      <c r="SFF29" s="187"/>
      <c r="SFG29" s="187"/>
      <c r="SFH29" s="187"/>
      <c r="SFI29" s="187"/>
      <c r="SFJ29" s="187"/>
      <c r="SFK29" s="187"/>
      <c r="SFL29" s="187"/>
      <c r="SFM29" s="187"/>
      <c r="SFN29" s="187"/>
      <c r="SFO29" s="187"/>
      <c r="SFP29" s="187"/>
      <c r="SFQ29" s="187"/>
      <c r="SFR29" s="187"/>
      <c r="SFS29" s="187"/>
      <c r="SFT29" s="187"/>
      <c r="SFU29" s="187"/>
      <c r="SFV29" s="187"/>
      <c r="SFW29" s="187"/>
      <c r="SFX29" s="187"/>
      <c r="SFY29" s="187"/>
      <c r="SFZ29" s="187"/>
      <c r="SGA29" s="187"/>
      <c r="SGB29" s="187"/>
      <c r="SGC29" s="187"/>
      <c r="SGD29" s="187"/>
      <c r="SGE29" s="187"/>
      <c r="SGF29" s="187"/>
      <c r="SGG29" s="187"/>
      <c r="SGH29" s="187"/>
      <c r="SGI29" s="187"/>
      <c r="SGJ29" s="187"/>
      <c r="SGK29" s="187"/>
      <c r="SGL29" s="187"/>
      <c r="SGM29" s="187"/>
      <c r="SGN29" s="187"/>
      <c r="SGO29" s="187"/>
      <c r="SGP29" s="187"/>
      <c r="SGQ29" s="187"/>
      <c r="SGR29" s="187"/>
      <c r="SGS29" s="187"/>
      <c r="SGT29" s="187"/>
      <c r="SGU29" s="187"/>
      <c r="SGV29" s="187"/>
      <c r="SGW29" s="187"/>
      <c r="SGX29" s="187"/>
      <c r="SGY29" s="187"/>
      <c r="SGZ29" s="187"/>
      <c r="SHA29" s="187"/>
      <c r="SHB29" s="187"/>
      <c r="SHC29" s="187"/>
      <c r="SHD29" s="187"/>
      <c r="SHE29" s="187"/>
      <c r="SHF29" s="187"/>
      <c r="SHG29" s="187"/>
      <c r="SHH29" s="187"/>
      <c r="SHI29" s="187"/>
      <c r="SHJ29" s="187"/>
      <c r="SHK29" s="187"/>
      <c r="SHL29" s="187"/>
      <c r="SHM29" s="187"/>
      <c r="SHN29" s="187"/>
      <c r="SHO29" s="187"/>
      <c r="SHP29" s="187"/>
      <c r="SHQ29" s="187"/>
      <c r="SHR29" s="187"/>
      <c r="SHS29" s="187"/>
      <c r="SHT29" s="187"/>
      <c r="SHU29" s="187"/>
      <c r="SHV29" s="187"/>
      <c r="SHW29" s="187"/>
      <c r="SHX29" s="187"/>
      <c r="SHY29" s="187"/>
      <c r="SHZ29" s="187"/>
      <c r="SIA29" s="187"/>
      <c r="SIB29" s="187"/>
      <c r="SIC29" s="187"/>
      <c r="SID29" s="187"/>
      <c r="SIE29" s="187"/>
      <c r="SIF29" s="187"/>
      <c r="SIG29" s="187"/>
      <c r="SIH29" s="187"/>
      <c r="SII29" s="187"/>
      <c r="SIJ29" s="187"/>
      <c r="SIK29" s="187"/>
      <c r="SIL29" s="187"/>
      <c r="SIM29" s="187"/>
      <c r="SIN29" s="187"/>
      <c r="SIO29" s="187"/>
      <c r="SIP29" s="187"/>
      <c r="SIQ29" s="187"/>
      <c r="SIR29" s="187"/>
      <c r="SIS29" s="187"/>
      <c r="SIT29" s="187"/>
      <c r="SIU29" s="187"/>
      <c r="SIV29" s="187"/>
      <c r="SIW29" s="187"/>
      <c r="SIX29" s="187"/>
      <c r="SIY29" s="187"/>
      <c r="SIZ29" s="187"/>
      <c r="SJA29" s="187"/>
      <c r="SJB29" s="187"/>
      <c r="SJC29" s="187"/>
      <c r="SJD29" s="187"/>
      <c r="SJE29" s="187"/>
      <c r="SJF29" s="187"/>
      <c r="SJG29" s="187"/>
      <c r="SJH29" s="187"/>
      <c r="SJI29" s="187"/>
      <c r="SJJ29" s="187"/>
      <c r="SJK29" s="187"/>
      <c r="SJL29" s="187"/>
      <c r="SJM29" s="187"/>
      <c r="SJN29" s="187"/>
      <c r="SJO29" s="187"/>
      <c r="SJP29" s="187"/>
      <c r="SJQ29" s="187"/>
      <c r="SJR29" s="187"/>
      <c r="SJS29" s="187"/>
      <c r="SJT29" s="187"/>
      <c r="SJU29" s="187"/>
      <c r="SJV29" s="187"/>
      <c r="SJW29" s="187"/>
      <c r="SJX29" s="187"/>
      <c r="SJY29" s="187"/>
      <c r="SJZ29" s="187"/>
      <c r="SKA29" s="187"/>
      <c r="SKB29" s="187"/>
      <c r="SKC29" s="187"/>
      <c r="SKD29" s="187"/>
      <c r="SKE29" s="187"/>
      <c r="SKF29" s="187"/>
      <c r="SKG29" s="187"/>
      <c r="SKH29" s="187"/>
      <c r="SKI29" s="187"/>
      <c r="SKJ29" s="187"/>
      <c r="SKK29" s="187"/>
      <c r="SKL29" s="187"/>
      <c r="SKM29" s="187"/>
      <c r="SKN29" s="187"/>
      <c r="SKO29" s="187"/>
      <c r="SKP29" s="187"/>
      <c r="SKQ29" s="187"/>
      <c r="SKR29" s="187"/>
      <c r="SKS29" s="187"/>
      <c r="SKT29" s="187"/>
      <c r="SKU29" s="187"/>
      <c r="SKV29" s="187"/>
      <c r="SKW29" s="187"/>
      <c r="SKX29" s="187"/>
      <c r="SKY29" s="187"/>
      <c r="SKZ29" s="187"/>
      <c r="SLA29" s="187"/>
      <c r="SLB29" s="187"/>
      <c r="SLC29" s="187"/>
      <c r="SLD29" s="187"/>
      <c r="SLE29" s="187"/>
      <c r="SLF29" s="187"/>
      <c r="SLG29" s="187"/>
      <c r="SLH29" s="187"/>
      <c r="SLI29" s="187"/>
      <c r="SLJ29" s="187"/>
      <c r="SLK29" s="187"/>
      <c r="SLL29" s="187"/>
      <c r="SLM29" s="187"/>
      <c r="SLN29" s="187"/>
      <c r="SLO29" s="187"/>
      <c r="SLP29" s="187"/>
      <c r="SLQ29" s="187"/>
      <c r="SLR29" s="187"/>
      <c r="SLS29" s="187"/>
      <c r="SLT29" s="187"/>
      <c r="SLU29" s="187"/>
      <c r="SLV29" s="187"/>
      <c r="SLW29" s="187"/>
      <c r="SLX29" s="187"/>
      <c r="SLY29" s="187"/>
      <c r="SLZ29" s="187"/>
      <c r="SMA29" s="187"/>
      <c r="SMB29" s="187"/>
      <c r="SMC29" s="187"/>
      <c r="SMD29" s="187"/>
      <c r="SME29" s="187"/>
      <c r="SMF29" s="187"/>
      <c r="SMG29" s="187"/>
      <c r="SMH29" s="187"/>
      <c r="SMI29" s="187"/>
      <c r="SMJ29" s="187"/>
      <c r="SMK29" s="187"/>
      <c r="SML29" s="187"/>
      <c r="SMM29" s="187"/>
      <c r="SMN29" s="187"/>
      <c r="SMO29" s="187"/>
      <c r="SMP29" s="187"/>
      <c r="SMQ29" s="187"/>
      <c r="SMR29" s="187"/>
      <c r="SMS29" s="187"/>
      <c r="SMT29" s="187"/>
      <c r="SMU29" s="187"/>
      <c r="SMV29" s="187"/>
      <c r="SMW29" s="187"/>
      <c r="SMX29" s="187"/>
      <c r="SMY29" s="187"/>
      <c r="SMZ29" s="187"/>
      <c r="SNA29" s="187"/>
      <c r="SNB29" s="187"/>
      <c r="SNC29" s="187"/>
      <c r="SND29" s="187"/>
      <c r="SNE29" s="187"/>
      <c r="SNF29" s="187"/>
      <c r="SNG29" s="187"/>
      <c r="SNH29" s="187"/>
      <c r="SNI29" s="187"/>
      <c r="SNJ29" s="187"/>
      <c r="SNK29" s="187"/>
      <c r="SNL29" s="187"/>
      <c r="SNM29" s="187"/>
      <c r="SNN29" s="187"/>
      <c r="SNO29" s="187"/>
      <c r="SNP29" s="187"/>
      <c r="SNQ29" s="187"/>
      <c r="SNR29" s="187"/>
      <c r="SNS29" s="187"/>
      <c r="SNT29" s="187"/>
      <c r="SNU29" s="187"/>
      <c r="SNV29" s="187"/>
      <c r="SNW29" s="187"/>
      <c r="SNX29" s="187"/>
      <c r="SNY29" s="187"/>
      <c r="SNZ29" s="187"/>
      <c r="SOA29" s="187"/>
      <c r="SOB29" s="187"/>
      <c r="SOC29" s="187"/>
      <c r="SOD29" s="187"/>
      <c r="SOE29" s="187"/>
      <c r="SOF29" s="187"/>
      <c r="SOG29" s="187"/>
      <c r="SOH29" s="187"/>
      <c r="SOI29" s="187"/>
      <c r="SOJ29" s="187"/>
      <c r="SOK29" s="187"/>
      <c r="SOL29" s="187"/>
      <c r="SOM29" s="187"/>
      <c r="SON29" s="187"/>
      <c r="SOO29" s="187"/>
      <c r="SOP29" s="187"/>
      <c r="SOQ29" s="187"/>
      <c r="SOR29" s="187"/>
      <c r="SOS29" s="187"/>
      <c r="SOT29" s="187"/>
      <c r="SOU29" s="187"/>
      <c r="SOV29" s="187"/>
      <c r="SOW29" s="187"/>
      <c r="SOX29" s="187"/>
      <c r="SOY29" s="187"/>
      <c r="SOZ29" s="187"/>
      <c r="SPA29" s="187"/>
      <c r="SPB29" s="187"/>
      <c r="SPC29" s="187"/>
      <c r="SPD29" s="187"/>
      <c r="SPE29" s="187"/>
      <c r="SPF29" s="187"/>
      <c r="SPG29" s="187"/>
      <c r="SPH29" s="187"/>
      <c r="SPI29" s="187"/>
      <c r="SPJ29" s="187"/>
      <c r="SPK29" s="187"/>
      <c r="SPL29" s="187"/>
      <c r="SPM29" s="187"/>
      <c r="SPN29" s="187"/>
      <c r="SPO29" s="187"/>
      <c r="SPP29" s="187"/>
      <c r="SPQ29" s="187"/>
      <c r="SPR29" s="187"/>
      <c r="SPS29" s="187"/>
      <c r="SPT29" s="187"/>
      <c r="SPU29" s="187"/>
      <c r="SPV29" s="187"/>
      <c r="SPW29" s="187"/>
      <c r="SPX29" s="187"/>
      <c r="SPY29" s="187"/>
      <c r="SPZ29" s="187"/>
      <c r="SQA29" s="187"/>
      <c r="SQB29" s="187"/>
      <c r="SQC29" s="187"/>
      <c r="SQD29" s="187"/>
      <c r="SQE29" s="187"/>
      <c r="SQF29" s="187"/>
      <c r="SQG29" s="187"/>
      <c r="SQH29" s="187"/>
      <c r="SQI29" s="187"/>
      <c r="SQJ29" s="187"/>
      <c r="SQK29" s="187"/>
      <c r="SQL29" s="187"/>
      <c r="SQM29" s="187"/>
      <c r="SQN29" s="187"/>
      <c r="SQO29" s="187"/>
      <c r="SQP29" s="187"/>
      <c r="SQQ29" s="187"/>
      <c r="SQR29" s="187"/>
      <c r="SQS29" s="187"/>
      <c r="SQT29" s="187"/>
      <c r="SQU29" s="187"/>
      <c r="SQV29" s="187"/>
      <c r="SQW29" s="187"/>
      <c r="SQX29" s="187"/>
      <c r="SQY29" s="187"/>
      <c r="SQZ29" s="187"/>
      <c r="SRA29" s="187"/>
      <c r="SRB29" s="187"/>
      <c r="SRC29" s="187"/>
      <c r="SRD29" s="187"/>
      <c r="SRE29" s="187"/>
      <c r="SRF29" s="187"/>
      <c r="SRG29" s="187"/>
      <c r="SRH29" s="187"/>
      <c r="SRI29" s="187"/>
      <c r="SRJ29" s="187"/>
      <c r="SRK29" s="187"/>
      <c r="SRL29" s="187"/>
      <c r="SRM29" s="187"/>
      <c r="SRN29" s="187"/>
      <c r="SRO29" s="187"/>
      <c r="SRP29" s="187"/>
      <c r="SRQ29" s="187"/>
      <c r="SRR29" s="187"/>
      <c r="SRS29" s="187"/>
      <c r="SRT29" s="187"/>
      <c r="SRU29" s="187"/>
      <c r="SRV29" s="187"/>
      <c r="SRW29" s="187"/>
      <c r="SRX29" s="187"/>
      <c r="SRY29" s="187"/>
      <c r="SRZ29" s="187"/>
      <c r="SSA29" s="187"/>
      <c r="SSB29" s="187"/>
      <c r="SSC29" s="187"/>
      <c r="SSD29" s="187"/>
      <c r="SSE29" s="187"/>
      <c r="SSF29" s="187"/>
      <c r="SSG29" s="187"/>
      <c r="SSH29" s="187"/>
      <c r="SSI29" s="187"/>
      <c r="SSJ29" s="187"/>
      <c r="SSK29" s="187"/>
      <c r="SSL29" s="187"/>
      <c r="SSM29" s="187"/>
      <c r="SSN29" s="187"/>
      <c r="SSO29" s="187"/>
      <c r="SSP29" s="187"/>
      <c r="SSQ29" s="187"/>
      <c r="SSR29" s="187"/>
      <c r="SSS29" s="187"/>
      <c r="SST29" s="187"/>
      <c r="SSU29" s="187"/>
      <c r="SSV29" s="187"/>
      <c r="SSW29" s="187"/>
      <c r="SSX29" s="187"/>
      <c r="SSY29" s="187"/>
      <c r="SSZ29" s="187"/>
      <c r="STA29" s="187"/>
      <c r="STB29" s="187"/>
      <c r="STC29" s="187"/>
      <c r="STD29" s="187"/>
      <c r="STE29" s="187"/>
      <c r="STF29" s="187"/>
      <c r="STG29" s="187"/>
      <c r="STH29" s="187"/>
      <c r="STI29" s="187"/>
      <c r="STJ29" s="187"/>
      <c r="STK29" s="187"/>
      <c r="STL29" s="187"/>
      <c r="STM29" s="187"/>
      <c r="STN29" s="187"/>
      <c r="STO29" s="187"/>
      <c r="STP29" s="187"/>
      <c r="STQ29" s="187"/>
      <c r="STR29" s="187"/>
      <c r="STS29" s="187"/>
      <c r="STT29" s="187"/>
      <c r="STU29" s="187"/>
      <c r="STV29" s="187"/>
      <c r="STW29" s="187"/>
      <c r="STX29" s="187"/>
      <c r="STY29" s="187"/>
      <c r="STZ29" s="187"/>
      <c r="SUA29" s="187"/>
      <c r="SUB29" s="187"/>
      <c r="SUC29" s="187"/>
      <c r="SUD29" s="187"/>
      <c r="SUE29" s="187"/>
      <c r="SUF29" s="187"/>
      <c r="SUG29" s="187"/>
      <c r="SUH29" s="187"/>
      <c r="SUI29" s="187"/>
      <c r="SUJ29" s="187"/>
      <c r="SUK29" s="187"/>
      <c r="SUL29" s="187"/>
      <c r="SUM29" s="187"/>
      <c r="SUN29" s="187"/>
      <c r="SUO29" s="187"/>
      <c r="SUP29" s="187"/>
      <c r="SUQ29" s="187"/>
      <c r="SUR29" s="187"/>
      <c r="SUS29" s="187"/>
      <c r="SUT29" s="187"/>
      <c r="SUU29" s="187"/>
      <c r="SUV29" s="187"/>
      <c r="SUW29" s="187"/>
      <c r="SUX29" s="187"/>
      <c r="SUY29" s="187"/>
      <c r="SUZ29" s="187"/>
      <c r="SVA29" s="187"/>
      <c r="SVB29" s="187"/>
      <c r="SVC29" s="187"/>
      <c r="SVD29" s="187"/>
      <c r="SVE29" s="187"/>
      <c r="SVF29" s="187"/>
      <c r="SVG29" s="187"/>
      <c r="SVH29" s="187"/>
      <c r="SVI29" s="187"/>
      <c r="SVJ29" s="187"/>
      <c r="SVK29" s="187"/>
      <c r="SVL29" s="187"/>
      <c r="SVM29" s="187"/>
      <c r="SVN29" s="187"/>
      <c r="SVO29" s="187"/>
      <c r="SVP29" s="187"/>
      <c r="SVQ29" s="187"/>
      <c r="SVR29" s="187"/>
      <c r="SVS29" s="187"/>
      <c r="SVT29" s="187"/>
      <c r="SVU29" s="187"/>
      <c r="SVV29" s="187"/>
      <c r="SVW29" s="187"/>
      <c r="SVX29" s="187"/>
      <c r="SVY29" s="187"/>
      <c r="SVZ29" s="187"/>
      <c r="SWA29" s="187"/>
      <c r="SWB29" s="187"/>
      <c r="SWC29" s="187"/>
      <c r="SWD29" s="187"/>
      <c r="SWE29" s="187"/>
      <c r="SWF29" s="187"/>
      <c r="SWG29" s="187"/>
      <c r="SWH29" s="187"/>
      <c r="SWI29" s="187"/>
      <c r="SWJ29" s="187"/>
      <c r="SWK29" s="187"/>
      <c r="SWL29" s="187"/>
      <c r="SWM29" s="187"/>
      <c r="SWN29" s="187"/>
      <c r="SWO29" s="187"/>
      <c r="SWP29" s="187"/>
      <c r="SWQ29" s="187"/>
      <c r="SWR29" s="187"/>
      <c r="SWS29" s="187"/>
      <c r="SWT29" s="187"/>
      <c r="SWU29" s="187"/>
      <c r="SWV29" s="187"/>
      <c r="SWW29" s="187"/>
      <c r="SWX29" s="187"/>
      <c r="SWY29" s="187"/>
      <c r="SWZ29" s="187"/>
      <c r="SXA29" s="187"/>
      <c r="SXB29" s="187"/>
      <c r="SXC29" s="187"/>
      <c r="SXD29" s="187"/>
      <c r="SXE29" s="187"/>
      <c r="SXF29" s="187"/>
      <c r="SXG29" s="187"/>
      <c r="SXH29" s="187"/>
      <c r="SXI29" s="187"/>
      <c r="SXJ29" s="187"/>
      <c r="SXK29" s="187"/>
      <c r="SXL29" s="187"/>
      <c r="SXM29" s="187"/>
      <c r="SXN29" s="187"/>
      <c r="SXO29" s="187"/>
      <c r="SXP29" s="187"/>
      <c r="SXQ29" s="187"/>
      <c r="SXR29" s="187"/>
      <c r="SXS29" s="187"/>
      <c r="SXT29" s="187"/>
      <c r="SXU29" s="187"/>
      <c r="SXV29" s="187"/>
      <c r="SXW29" s="187"/>
      <c r="SXX29" s="187"/>
      <c r="SXY29" s="187"/>
      <c r="SXZ29" s="187"/>
      <c r="SYA29" s="187"/>
      <c r="SYB29" s="187"/>
      <c r="SYC29" s="187"/>
      <c r="SYD29" s="187"/>
      <c r="SYE29" s="187"/>
      <c r="SYF29" s="187"/>
      <c r="SYG29" s="187"/>
      <c r="SYH29" s="187"/>
      <c r="SYI29" s="187"/>
      <c r="SYJ29" s="187"/>
      <c r="SYK29" s="187"/>
      <c r="SYL29" s="187"/>
      <c r="SYM29" s="187"/>
      <c r="SYN29" s="187"/>
      <c r="SYO29" s="187"/>
      <c r="SYP29" s="187"/>
      <c r="SYQ29" s="187"/>
      <c r="SYR29" s="187"/>
      <c r="SYS29" s="187"/>
      <c r="SYT29" s="187"/>
      <c r="SYU29" s="187"/>
      <c r="SYV29" s="187"/>
      <c r="SYW29" s="187"/>
      <c r="SYX29" s="187"/>
      <c r="SYY29" s="187"/>
      <c r="SYZ29" s="187"/>
      <c r="SZA29" s="187"/>
      <c r="SZB29" s="187"/>
      <c r="SZC29" s="187"/>
      <c r="SZD29" s="187"/>
      <c r="SZE29" s="187"/>
      <c r="SZF29" s="187"/>
      <c r="SZG29" s="187"/>
      <c r="SZH29" s="187"/>
      <c r="SZI29" s="187"/>
      <c r="SZJ29" s="187"/>
      <c r="SZK29" s="187"/>
      <c r="SZL29" s="187"/>
      <c r="SZM29" s="187"/>
      <c r="SZN29" s="187"/>
      <c r="SZO29" s="187"/>
      <c r="SZP29" s="187"/>
      <c r="SZQ29" s="187"/>
      <c r="SZR29" s="187"/>
      <c r="SZS29" s="187"/>
      <c r="SZT29" s="187"/>
      <c r="SZU29" s="187"/>
      <c r="SZV29" s="187"/>
      <c r="SZW29" s="187"/>
      <c r="SZX29" s="187"/>
      <c r="SZY29" s="187"/>
      <c r="SZZ29" s="187"/>
      <c r="TAA29" s="187"/>
      <c r="TAB29" s="187"/>
      <c r="TAC29" s="187"/>
      <c r="TAD29" s="187"/>
      <c r="TAE29" s="187"/>
      <c r="TAF29" s="187"/>
      <c r="TAG29" s="187"/>
      <c r="TAH29" s="187"/>
      <c r="TAI29" s="187"/>
      <c r="TAJ29" s="187"/>
      <c r="TAK29" s="187"/>
      <c r="TAL29" s="187"/>
      <c r="TAM29" s="187"/>
      <c r="TAN29" s="187"/>
      <c r="TAO29" s="187"/>
      <c r="TAP29" s="187"/>
      <c r="TAQ29" s="187"/>
      <c r="TAR29" s="187"/>
      <c r="TAS29" s="187"/>
      <c r="TAT29" s="187"/>
      <c r="TAU29" s="187"/>
      <c r="TAV29" s="187"/>
      <c r="TAW29" s="187"/>
      <c r="TAX29" s="187"/>
      <c r="TAY29" s="187"/>
      <c r="TAZ29" s="187"/>
      <c r="TBA29" s="187"/>
      <c r="TBB29" s="187"/>
      <c r="TBC29" s="187"/>
      <c r="TBD29" s="187"/>
      <c r="TBE29" s="187"/>
      <c r="TBF29" s="187"/>
      <c r="TBG29" s="187"/>
      <c r="TBH29" s="187"/>
      <c r="TBI29" s="187"/>
      <c r="TBJ29" s="187"/>
      <c r="TBK29" s="187"/>
      <c r="TBL29" s="187"/>
      <c r="TBM29" s="187"/>
      <c r="TBN29" s="187"/>
      <c r="TBO29" s="187"/>
      <c r="TBP29" s="187"/>
      <c r="TBQ29" s="187"/>
      <c r="TBR29" s="187"/>
      <c r="TBS29" s="187"/>
      <c r="TBT29" s="187"/>
      <c r="TBU29" s="187"/>
      <c r="TBV29" s="187"/>
      <c r="TBW29" s="187"/>
      <c r="TBX29" s="187"/>
      <c r="TBY29" s="187"/>
      <c r="TBZ29" s="187"/>
      <c r="TCA29" s="187"/>
      <c r="TCB29" s="187"/>
      <c r="TCC29" s="187"/>
      <c r="TCD29" s="187"/>
      <c r="TCE29" s="187"/>
      <c r="TCF29" s="187"/>
      <c r="TCG29" s="187"/>
      <c r="TCH29" s="187"/>
      <c r="TCI29" s="187"/>
      <c r="TCJ29" s="187"/>
      <c r="TCK29" s="187"/>
      <c r="TCL29" s="187"/>
      <c r="TCM29" s="187"/>
      <c r="TCN29" s="187"/>
      <c r="TCO29" s="187"/>
      <c r="TCP29" s="187"/>
      <c r="TCQ29" s="187"/>
      <c r="TCR29" s="187"/>
      <c r="TCS29" s="187"/>
      <c r="TCT29" s="187"/>
      <c r="TCU29" s="187"/>
      <c r="TCV29" s="187"/>
      <c r="TCW29" s="187"/>
      <c r="TCX29" s="187"/>
      <c r="TCY29" s="187"/>
      <c r="TCZ29" s="187"/>
      <c r="TDA29" s="187"/>
      <c r="TDB29" s="187"/>
      <c r="TDC29" s="187"/>
      <c r="TDD29" s="187"/>
      <c r="TDE29" s="187"/>
      <c r="TDF29" s="187"/>
      <c r="TDG29" s="187"/>
      <c r="TDH29" s="187"/>
      <c r="TDI29" s="187"/>
      <c r="TDJ29" s="187"/>
      <c r="TDK29" s="187"/>
      <c r="TDL29" s="187"/>
      <c r="TDM29" s="187"/>
      <c r="TDN29" s="187"/>
      <c r="TDO29" s="187"/>
      <c r="TDP29" s="187"/>
      <c r="TDQ29" s="187"/>
      <c r="TDR29" s="187"/>
      <c r="TDS29" s="187"/>
      <c r="TDT29" s="187"/>
      <c r="TDU29" s="187"/>
      <c r="TDV29" s="187"/>
      <c r="TDW29" s="187"/>
      <c r="TDX29" s="187"/>
      <c r="TDY29" s="187"/>
      <c r="TDZ29" s="187"/>
      <c r="TEA29" s="187"/>
      <c r="TEB29" s="187"/>
      <c r="TEC29" s="187"/>
      <c r="TED29" s="187"/>
      <c r="TEE29" s="187"/>
      <c r="TEF29" s="187"/>
      <c r="TEG29" s="187"/>
      <c r="TEH29" s="187"/>
      <c r="TEI29" s="187"/>
      <c r="TEJ29" s="187"/>
      <c r="TEK29" s="187"/>
      <c r="TEL29" s="187"/>
      <c r="TEM29" s="187"/>
      <c r="TEN29" s="187"/>
      <c r="TEO29" s="187"/>
      <c r="TEP29" s="187"/>
      <c r="TEQ29" s="187"/>
      <c r="TER29" s="187"/>
      <c r="TES29" s="187"/>
      <c r="TET29" s="187"/>
      <c r="TEU29" s="187"/>
      <c r="TEV29" s="187"/>
      <c r="TEW29" s="187"/>
      <c r="TEX29" s="187"/>
      <c r="TEY29" s="187"/>
      <c r="TEZ29" s="187"/>
      <c r="TFA29" s="187"/>
      <c r="TFB29" s="187"/>
      <c r="TFC29" s="187"/>
      <c r="TFD29" s="187"/>
      <c r="TFE29" s="187"/>
      <c r="TFF29" s="187"/>
      <c r="TFG29" s="187"/>
      <c r="TFH29" s="187"/>
      <c r="TFI29" s="187"/>
      <c r="TFJ29" s="187"/>
      <c r="TFK29" s="187"/>
      <c r="TFL29" s="187"/>
      <c r="TFM29" s="187"/>
      <c r="TFN29" s="187"/>
      <c r="TFO29" s="187"/>
      <c r="TFP29" s="187"/>
      <c r="TFQ29" s="187"/>
      <c r="TFR29" s="187"/>
      <c r="TFS29" s="187"/>
      <c r="TFT29" s="187"/>
      <c r="TFU29" s="187"/>
      <c r="TFV29" s="187"/>
      <c r="TFW29" s="187"/>
      <c r="TFX29" s="187"/>
      <c r="TFY29" s="187"/>
      <c r="TFZ29" s="187"/>
      <c r="TGA29" s="187"/>
      <c r="TGB29" s="187"/>
      <c r="TGC29" s="187"/>
      <c r="TGD29" s="187"/>
      <c r="TGE29" s="187"/>
      <c r="TGF29" s="187"/>
      <c r="TGG29" s="187"/>
      <c r="TGH29" s="187"/>
      <c r="TGI29" s="187"/>
      <c r="TGJ29" s="187"/>
      <c r="TGK29" s="187"/>
      <c r="TGL29" s="187"/>
      <c r="TGM29" s="187"/>
      <c r="TGN29" s="187"/>
      <c r="TGO29" s="187"/>
      <c r="TGP29" s="187"/>
      <c r="TGQ29" s="187"/>
      <c r="TGR29" s="187"/>
      <c r="TGS29" s="187"/>
      <c r="TGT29" s="187"/>
      <c r="TGU29" s="187"/>
      <c r="TGV29" s="187"/>
      <c r="TGW29" s="187"/>
      <c r="TGX29" s="187"/>
      <c r="TGY29" s="187"/>
      <c r="TGZ29" s="187"/>
      <c r="THA29" s="187"/>
      <c r="THB29" s="187"/>
      <c r="THC29" s="187"/>
      <c r="THD29" s="187"/>
      <c r="THE29" s="187"/>
      <c r="THF29" s="187"/>
      <c r="THG29" s="187"/>
      <c r="THH29" s="187"/>
      <c r="THI29" s="187"/>
      <c r="THJ29" s="187"/>
      <c r="THK29" s="187"/>
      <c r="THL29" s="187"/>
      <c r="THM29" s="187"/>
      <c r="THN29" s="187"/>
      <c r="THO29" s="187"/>
      <c r="THP29" s="187"/>
      <c r="THQ29" s="187"/>
      <c r="THR29" s="187"/>
      <c r="THS29" s="187"/>
      <c r="THT29" s="187"/>
      <c r="THU29" s="187"/>
      <c r="THV29" s="187"/>
      <c r="THW29" s="187"/>
      <c r="THX29" s="187"/>
      <c r="THY29" s="187"/>
      <c r="THZ29" s="187"/>
      <c r="TIA29" s="187"/>
      <c r="TIB29" s="187"/>
      <c r="TIC29" s="187"/>
      <c r="TID29" s="187"/>
      <c r="TIE29" s="187"/>
      <c r="TIF29" s="187"/>
      <c r="TIG29" s="187"/>
      <c r="TIH29" s="187"/>
      <c r="TII29" s="187"/>
      <c r="TIJ29" s="187"/>
      <c r="TIK29" s="187"/>
      <c r="TIL29" s="187"/>
      <c r="TIM29" s="187"/>
      <c r="TIN29" s="187"/>
      <c r="TIO29" s="187"/>
      <c r="TIP29" s="187"/>
      <c r="TIQ29" s="187"/>
      <c r="TIR29" s="187"/>
      <c r="TIS29" s="187"/>
      <c r="TIT29" s="187"/>
      <c r="TIU29" s="187"/>
      <c r="TIV29" s="187"/>
      <c r="TIW29" s="187"/>
      <c r="TIX29" s="187"/>
      <c r="TIY29" s="187"/>
      <c r="TIZ29" s="187"/>
      <c r="TJA29" s="187"/>
      <c r="TJB29" s="187"/>
      <c r="TJC29" s="187"/>
      <c r="TJD29" s="187"/>
      <c r="TJE29" s="187"/>
      <c r="TJF29" s="187"/>
      <c r="TJG29" s="187"/>
      <c r="TJH29" s="187"/>
      <c r="TJI29" s="187"/>
      <c r="TJJ29" s="187"/>
      <c r="TJK29" s="187"/>
      <c r="TJL29" s="187"/>
      <c r="TJM29" s="187"/>
      <c r="TJN29" s="187"/>
      <c r="TJO29" s="187"/>
      <c r="TJP29" s="187"/>
      <c r="TJQ29" s="187"/>
      <c r="TJR29" s="187"/>
      <c r="TJS29" s="187"/>
      <c r="TJT29" s="187"/>
      <c r="TJU29" s="187"/>
      <c r="TJV29" s="187"/>
      <c r="TJW29" s="187"/>
      <c r="TJX29" s="187"/>
      <c r="TJY29" s="187"/>
      <c r="TJZ29" s="187"/>
      <c r="TKA29" s="187"/>
      <c r="TKB29" s="187"/>
      <c r="TKC29" s="187"/>
      <c r="TKD29" s="187"/>
      <c r="TKE29" s="187"/>
      <c r="TKF29" s="187"/>
      <c r="TKG29" s="187"/>
      <c r="TKH29" s="187"/>
      <c r="TKI29" s="187"/>
      <c r="TKJ29" s="187"/>
      <c r="TKK29" s="187"/>
      <c r="TKL29" s="187"/>
      <c r="TKM29" s="187"/>
      <c r="TKN29" s="187"/>
      <c r="TKO29" s="187"/>
      <c r="TKP29" s="187"/>
      <c r="TKQ29" s="187"/>
      <c r="TKR29" s="187"/>
      <c r="TKS29" s="187"/>
      <c r="TKT29" s="187"/>
      <c r="TKU29" s="187"/>
      <c r="TKV29" s="187"/>
      <c r="TKW29" s="187"/>
      <c r="TKX29" s="187"/>
      <c r="TKY29" s="187"/>
      <c r="TKZ29" s="187"/>
      <c r="TLA29" s="187"/>
      <c r="TLB29" s="187"/>
      <c r="TLC29" s="187"/>
      <c r="TLD29" s="187"/>
      <c r="TLE29" s="187"/>
      <c r="TLF29" s="187"/>
      <c r="TLG29" s="187"/>
      <c r="TLH29" s="187"/>
      <c r="TLI29" s="187"/>
      <c r="TLJ29" s="187"/>
      <c r="TLK29" s="187"/>
      <c r="TLL29" s="187"/>
      <c r="TLM29" s="187"/>
      <c r="TLN29" s="187"/>
      <c r="TLO29" s="187"/>
      <c r="TLP29" s="187"/>
      <c r="TLQ29" s="187"/>
      <c r="TLR29" s="187"/>
      <c r="TLS29" s="187"/>
      <c r="TLT29" s="187"/>
      <c r="TLU29" s="187"/>
      <c r="TLV29" s="187"/>
      <c r="TLW29" s="187"/>
      <c r="TLX29" s="187"/>
      <c r="TLY29" s="187"/>
      <c r="TLZ29" s="187"/>
      <c r="TMA29" s="187"/>
      <c r="TMB29" s="187"/>
      <c r="TMC29" s="187"/>
      <c r="TMD29" s="187"/>
      <c r="TME29" s="187"/>
      <c r="TMF29" s="187"/>
      <c r="TMG29" s="187"/>
      <c r="TMH29" s="187"/>
      <c r="TMI29" s="187"/>
      <c r="TMJ29" s="187"/>
      <c r="TMK29" s="187"/>
      <c r="TML29" s="187"/>
      <c r="TMM29" s="187"/>
      <c r="TMN29" s="187"/>
      <c r="TMO29" s="187"/>
      <c r="TMP29" s="187"/>
      <c r="TMQ29" s="187"/>
      <c r="TMR29" s="187"/>
      <c r="TMS29" s="187"/>
      <c r="TMT29" s="187"/>
      <c r="TMU29" s="187"/>
      <c r="TMV29" s="187"/>
      <c r="TMW29" s="187"/>
      <c r="TMX29" s="187"/>
      <c r="TMY29" s="187"/>
      <c r="TMZ29" s="187"/>
      <c r="TNA29" s="187"/>
      <c r="TNB29" s="187"/>
      <c r="TNC29" s="187"/>
      <c r="TND29" s="187"/>
      <c r="TNE29" s="187"/>
      <c r="TNF29" s="187"/>
      <c r="TNG29" s="187"/>
      <c r="TNH29" s="187"/>
      <c r="TNI29" s="187"/>
      <c r="TNJ29" s="187"/>
      <c r="TNK29" s="187"/>
      <c r="TNL29" s="187"/>
      <c r="TNM29" s="187"/>
      <c r="TNN29" s="187"/>
      <c r="TNO29" s="187"/>
      <c r="TNP29" s="187"/>
      <c r="TNQ29" s="187"/>
      <c r="TNR29" s="187"/>
      <c r="TNS29" s="187"/>
      <c r="TNT29" s="187"/>
      <c r="TNU29" s="187"/>
      <c r="TNV29" s="187"/>
      <c r="TNW29" s="187"/>
      <c r="TNX29" s="187"/>
      <c r="TNY29" s="187"/>
      <c r="TNZ29" s="187"/>
      <c r="TOA29" s="187"/>
      <c r="TOB29" s="187"/>
      <c r="TOC29" s="187"/>
      <c r="TOD29" s="187"/>
      <c r="TOE29" s="187"/>
      <c r="TOF29" s="187"/>
      <c r="TOG29" s="187"/>
      <c r="TOH29" s="187"/>
      <c r="TOI29" s="187"/>
      <c r="TOJ29" s="187"/>
      <c r="TOK29" s="187"/>
      <c r="TOL29" s="187"/>
      <c r="TOM29" s="187"/>
      <c r="TON29" s="187"/>
      <c r="TOO29" s="187"/>
      <c r="TOP29" s="187"/>
      <c r="TOQ29" s="187"/>
      <c r="TOR29" s="187"/>
      <c r="TOS29" s="187"/>
      <c r="TOT29" s="187"/>
      <c r="TOU29" s="187"/>
      <c r="TOV29" s="187"/>
      <c r="TOW29" s="187"/>
      <c r="TOX29" s="187"/>
      <c r="TOY29" s="187"/>
      <c r="TOZ29" s="187"/>
      <c r="TPA29" s="187"/>
      <c r="TPB29" s="187"/>
      <c r="TPC29" s="187"/>
      <c r="TPD29" s="187"/>
      <c r="TPE29" s="187"/>
      <c r="TPF29" s="187"/>
      <c r="TPG29" s="187"/>
      <c r="TPH29" s="187"/>
      <c r="TPI29" s="187"/>
      <c r="TPJ29" s="187"/>
      <c r="TPK29" s="187"/>
      <c r="TPL29" s="187"/>
      <c r="TPM29" s="187"/>
      <c r="TPN29" s="187"/>
      <c r="TPO29" s="187"/>
      <c r="TPP29" s="187"/>
      <c r="TPQ29" s="187"/>
      <c r="TPR29" s="187"/>
      <c r="TPS29" s="187"/>
      <c r="TPT29" s="187"/>
      <c r="TPU29" s="187"/>
      <c r="TPV29" s="187"/>
      <c r="TPW29" s="187"/>
      <c r="TPX29" s="187"/>
      <c r="TPY29" s="187"/>
      <c r="TPZ29" s="187"/>
      <c r="TQA29" s="187"/>
      <c r="TQB29" s="187"/>
      <c r="TQC29" s="187"/>
      <c r="TQD29" s="187"/>
      <c r="TQE29" s="187"/>
      <c r="TQF29" s="187"/>
      <c r="TQG29" s="187"/>
      <c r="TQH29" s="187"/>
      <c r="TQI29" s="187"/>
      <c r="TQJ29" s="187"/>
      <c r="TQK29" s="187"/>
      <c r="TQL29" s="187"/>
      <c r="TQM29" s="187"/>
      <c r="TQN29" s="187"/>
      <c r="TQO29" s="187"/>
      <c r="TQP29" s="187"/>
      <c r="TQQ29" s="187"/>
      <c r="TQR29" s="187"/>
      <c r="TQS29" s="187"/>
      <c r="TQT29" s="187"/>
      <c r="TQU29" s="187"/>
      <c r="TQV29" s="187"/>
      <c r="TQW29" s="187"/>
      <c r="TQX29" s="187"/>
      <c r="TQY29" s="187"/>
      <c r="TQZ29" s="187"/>
      <c r="TRA29" s="187"/>
      <c r="TRB29" s="187"/>
      <c r="TRC29" s="187"/>
      <c r="TRD29" s="187"/>
      <c r="TRE29" s="187"/>
      <c r="TRF29" s="187"/>
      <c r="TRG29" s="187"/>
      <c r="TRH29" s="187"/>
      <c r="TRI29" s="187"/>
      <c r="TRJ29" s="187"/>
      <c r="TRK29" s="187"/>
      <c r="TRL29" s="187"/>
      <c r="TRM29" s="187"/>
      <c r="TRN29" s="187"/>
      <c r="TRO29" s="187"/>
      <c r="TRP29" s="187"/>
      <c r="TRQ29" s="187"/>
      <c r="TRR29" s="187"/>
      <c r="TRS29" s="187"/>
      <c r="TRT29" s="187"/>
      <c r="TRU29" s="187"/>
      <c r="TRV29" s="187"/>
      <c r="TRW29" s="187"/>
      <c r="TRX29" s="187"/>
      <c r="TRY29" s="187"/>
      <c r="TRZ29" s="187"/>
      <c r="TSA29" s="187"/>
      <c r="TSB29" s="187"/>
      <c r="TSC29" s="187"/>
      <c r="TSD29" s="187"/>
      <c r="TSE29" s="187"/>
      <c r="TSF29" s="187"/>
      <c r="TSG29" s="187"/>
      <c r="TSH29" s="187"/>
      <c r="TSI29" s="187"/>
      <c r="TSJ29" s="187"/>
      <c r="TSK29" s="187"/>
      <c r="TSL29" s="187"/>
      <c r="TSM29" s="187"/>
      <c r="TSN29" s="187"/>
      <c r="TSO29" s="187"/>
      <c r="TSP29" s="187"/>
      <c r="TSQ29" s="187"/>
      <c r="TSR29" s="187"/>
      <c r="TSS29" s="187"/>
      <c r="TST29" s="187"/>
      <c r="TSU29" s="187"/>
      <c r="TSV29" s="187"/>
      <c r="TSW29" s="187"/>
      <c r="TSX29" s="187"/>
      <c r="TSY29" s="187"/>
      <c r="TSZ29" s="187"/>
      <c r="TTA29" s="187"/>
      <c r="TTB29" s="187"/>
      <c r="TTC29" s="187"/>
      <c r="TTD29" s="187"/>
      <c r="TTE29" s="187"/>
      <c r="TTF29" s="187"/>
      <c r="TTG29" s="187"/>
      <c r="TTH29" s="187"/>
      <c r="TTI29" s="187"/>
      <c r="TTJ29" s="187"/>
      <c r="TTK29" s="187"/>
      <c r="TTL29" s="187"/>
      <c r="TTM29" s="187"/>
      <c r="TTN29" s="187"/>
      <c r="TTO29" s="187"/>
      <c r="TTP29" s="187"/>
      <c r="TTQ29" s="187"/>
      <c r="TTR29" s="187"/>
      <c r="TTS29" s="187"/>
      <c r="TTT29" s="187"/>
      <c r="TTU29" s="187"/>
      <c r="TTV29" s="187"/>
      <c r="TTW29" s="187"/>
      <c r="TTX29" s="187"/>
      <c r="TTY29" s="187"/>
      <c r="TTZ29" s="187"/>
      <c r="TUA29" s="187"/>
      <c r="TUB29" s="187"/>
      <c r="TUC29" s="187"/>
      <c r="TUD29" s="187"/>
      <c r="TUE29" s="187"/>
      <c r="TUF29" s="187"/>
      <c r="TUG29" s="187"/>
      <c r="TUH29" s="187"/>
      <c r="TUI29" s="187"/>
      <c r="TUJ29" s="187"/>
      <c r="TUK29" s="187"/>
      <c r="TUL29" s="187"/>
      <c r="TUM29" s="187"/>
      <c r="TUN29" s="187"/>
      <c r="TUO29" s="187"/>
      <c r="TUP29" s="187"/>
      <c r="TUQ29" s="187"/>
      <c r="TUR29" s="187"/>
      <c r="TUS29" s="187"/>
      <c r="TUT29" s="187"/>
      <c r="TUU29" s="187"/>
      <c r="TUV29" s="187"/>
      <c r="TUW29" s="187"/>
      <c r="TUX29" s="187"/>
      <c r="TUY29" s="187"/>
      <c r="TUZ29" s="187"/>
      <c r="TVA29" s="187"/>
      <c r="TVB29" s="187"/>
      <c r="TVC29" s="187"/>
      <c r="TVD29" s="187"/>
      <c r="TVE29" s="187"/>
      <c r="TVF29" s="187"/>
      <c r="TVG29" s="187"/>
      <c r="TVH29" s="187"/>
      <c r="TVI29" s="187"/>
      <c r="TVJ29" s="187"/>
      <c r="TVK29" s="187"/>
      <c r="TVL29" s="187"/>
      <c r="TVM29" s="187"/>
      <c r="TVN29" s="187"/>
      <c r="TVO29" s="187"/>
      <c r="TVP29" s="187"/>
      <c r="TVQ29" s="187"/>
      <c r="TVR29" s="187"/>
      <c r="TVS29" s="187"/>
      <c r="TVT29" s="187"/>
      <c r="TVU29" s="187"/>
      <c r="TVV29" s="187"/>
      <c r="TVW29" s="187"/>
      <c r="TVX29" s="187"/>
      <c r="TVY29" s="187"/>
      <c r="TVZ29" s="187"/>
      <c r="TWA29" s="187"/>
      <c r="TWB29" s="187"/>
      <c r="TWC29" s="187"/>
      <c r="TWD29" s="187"/>
      <c r="TWE29" s="187"/>
      <c r="TWF29" s="187"/>
      <c r="TWG29" s="187"/>
      <c r="TWH29" s="187"/>
      <c r="TWI29" s="187"/>
      <c r="TWJ29" s="187"/>
      <c r="TWK29" s="187"/>
      <c r="TWL29" s="187"/>
      <c r="TWM29" s="187"/>
      <c r="TWN29" s="187"/>
      <c r="TWO29" s="187"/>
      <c r="TWP29" s="187"/>
      <c r="TWQ29" s="187"/>
      <c r="TWR29" s="187"/>
      <c r="TWS29" s="187"/>
      <c r="TWT29" s="187"/>
      <c r="TWU29" s="187"/>
      <c r="TWV29" s="187"/>
      <c r="TWW29" s="187"/>
      <c r="TWX29" s="187"/>
      <c r="TWY29" s="187"/>
      <c r="TWZ29" s="187"/>
      <c r="TXA29" s="187"/>
      <c r="TXB29" s="187"/>
      <c r="TXC29" s="187"/>
      <c r="TXD29" s="187"/>
      <c r="TXE29" s="187"/>
      <c r="TXF29" s="187"/>
      <c r="TXG29" s="187"/>
      <c r="TXH29" s="187"/>
      <c r="TXI29" s="187"/>
      <c r="TXJ29" s="187"/>
      <c r="TXK29" s="187"/>
      <c r="TXL29" s="187"/>
      <c r="TXM29" s="187"/>
      <c r="TXN29" s="187"/>
      <c r="TXO29" s="187"/>
      <c r="TXP29" s="187"/>
      <c r="TXQ29" s="187"/>
      <c r="TXR29" s="187"/>
      <c r="TXS29" s="187"/>
      <c r="TXT29" s="187"/>
      <c r="TXU29" s="187"/>
      <c r="TXV29" s="187"/>
      <c r="TXW29" s="187"/>
      <c r="TXX29" s="187"/>
      <c r="TXY29" s="187"/>
      <c r="TXZ29" s="187"/>
      <c r="TYA29" s="187"/>
      <c r="TYB29" s="187"/>
      <c r="TYC29" s="187"/>
      <c r="TYD29" s="187"/>
      <c r="TYE29" s="187"/>
      <c r="TYF29" s="187"/>
      <c r="TYG29" s="187"/>
      <c r="TYH29" s="187"/>
      <c r="TYI29" s="187"/>
      <c r="TYJ29" s="187"/>
      <c r="TYK29" s="187"/>
      <c r="TYL29" s="187"/>
      <c r="TYM29" s="187"/>
      <c r="TYN29" s="187"/>
      <c r="TYO29" s="187"/>
      <c r="TYP29" s="187"/>
      <c r="TYQ29" s="187"/>
      <c r="TYR29" s="187"/>
      <c r="TYS29" s="187"/>
      <c r="TYT29" s="187"/>
      <c r="TYU29" s="187"/>
      <c r="TYV29" s="187"/>
      <c r="TYW29" s="187"/>
      <c r="TYX29" s="187"/>
      <c r="TYY29" s="187"/>
      <c r="TYZ29" s="187"/>
      <c r="TZA29" s="187"/>
      <c r="TZB29" s="187"/>
      <c r="TZC29" s="187"/>
      <c r="TZD29" s="187"/>
      <c r="TZE29" s="187"/>
      <c r="TZF29" s="187"/>
      <c r="TZG29" s="187"/>
      <c r="TZH29" s="187"/>
      <c r="TZI29" s="187"/>
      <c r="TZJ29" s="187"/>
      <c r="TZK29" s="187"/>
      <c r="TZL29" s="187"/>
      <c r="TZM29" s="187"/>
      <c r="TZN29" s="187"/>
      <c r="TZO29" s="187"/>
      <c r="TZP29" s="187"/>
      <c r="TZQ29" s="187"/>
      <c r="TZR29" s="187"/>
      <c r="TZS29" s="187"/>
      <c r="TZT29" s="187"/>
      <c r="TZU29" s="187"/>
      <c r="TZV29" s="187"/>
      <c r="TZW29" s="187"/>
      <c r="TZX29" s="187"/>
      <c r="TZY29" s="187"/>
      <c r="TZZ29" s="187"/>
      <c r="UAA29" s="187"/>
      <c r="UAB29" s="187"/>
      <c r="UAC29" s="187"/>
      <c r="UAD29" s="187"/>
      <c r="UAE29" s="187"/>
      <c r="UAF29" s="187"/>
      <c r="UAG29" s="187"/>
      <c r="UAH29" s="187"/>
      <c r="UAI29" s="187"/>
      <c r="UAJ29" s="187"/>
      <c r="UAK29" s="187"/>
      <c r="UAL29" s="187"/>
      <c r="UAM29" s="187"/>
      <c r="UAN29" s="187"/>
      <c r="UAO29" s="187"/>
      <c r="UAP29" s="187"/>
      <c r="UAQ29" s="187"/>
      <c r="UAR29" s="187"/>
      <c r="UAS29" s="187"/>
      <c r="UAT29" s="187"/>
      <c r="UAU29" s="187"/>
      <c r="UAV29" s="187"/>
      <c r="UAW29" s="187"/>
      <c r="UAX29" s="187"/>
      <c r="UAY29" s="187"/>
      <c r="UAZ29" s="187"/>
      <c r="UBA29" s="187"/>
      <c r="UBB29" s="187"/>
      <c r="UBC29" s="187"/>
      <c r="UBD29" s="187"/>
      <c r="UBE29" s="187"/>
      <c r="UBF29" s="187"/>
      <c r="UBG29" s="187"/>
      <c r="UBH29" s="187"/>
      <c r="UBI29" s="187"/>
      <c r="UBJ29" s="187"/>
      <c r="UBK29" s="187"/>
      <c r="UBL29" s="187"/>
      <c r="UBM29" s="187"/>
      <c r="UBN29" s="187"/>
      <c r="UBO29" s="187"/>
      <c r="UBP29" s="187"/>
      <c r="UBQ29" s="187"/>
      <c r="UBR29" s="187"/>
      <c r="UBS29" s="187"/>
      <c r="UBT29" s="187"/>
      <c r="UBU29" s="187"/>
      <c r="UBV29" s="187"/>
      <c r="UBW29" s="187"/>
      <c r="UBX29" s="187"/>
      <c r="UBY29" s="187"/>
      <c r="UBZ29" s="187"/>
      <c r="UCA29" s="187"/>
      <c r="UCB29" s="187"/>
      <c r="UCC29" s="187"/>
      <c r="UCD29" s="187"/>
      <c r="UCE29" s="187"/>
      <c r="UCF29" s="187"/>
      <c r="UCG29" s="187"/>
      <c r="UCH29" s="187"/>
      <c r="UCI29" s="187"/>
      <c r="UCJ29" s="187"/>
      <c r="UCK29" s="187"/>
      <c r="UCL29" s="187"/>
      <c r="UCM29" s="187"/>
      <c r="UCN29" s="187"/>
      <c r="UCO29" s="187"/>
      <c r="UCP29" s="187"/>
      <c r="UCQ29" s="187"/>
      <c r="UCR29" s="187"/>
      <c r="UCS29" s="187"/>
      <c r="UCT29" s="187"/>
      <c r="UCU29" s="187"/>
      <c r="UCV29" s="187"/>
      <c r="UCW29" s="187"/>
      <c r="UCX29" s="187"/>
      <c r="UCY29" s="187"/>
      <c r="UCZ29" s="187"/>
      <c r="UDA29" s="187"/>
      <c r="UDB29" s="187"/>
      <c r="UDC29" s="187"/>
      <c r="UDD29" s="187"/>
      <c r="UDE29" s="187"/>
      <c r="UDF29" s="187"/>
      <c r="UDG29" s="187"/>
      <c r="UDH29" s="187"/>
      <c r="UDI29" s="187"/>
      <c r="UDJ29" s="187"/>
      <c r="UDK29" s="187"/>
      <c r="UDL29" s="187"/>
      <c r="UDM29" s="187"/>
      <c r="UDN29" s="187"/>
      <c r="UDO29" s="187"/>
      <c r="UDP29" s="187"/>
      <c r="UDQ29" s="187"/>
      <c r="UDR29" s="187"/>
      <c r="UDS29" s="187"/>
      <c r="UDT29" s="187"/>
      <c r="UDU29" s="187"/>
      <c r="UDV29" s="187"/>
      <c r="UDW29" s="187"/>
      <c r="UDX29" s="187"/>
      <c r="UDY29" s="187"/>
      <c r="UDZ29" s="187"/>
      <c r="UEA29" s="187"/>
      <c r="UEB29" s="187"/>
      <c r="UEC29" s="187"/>
      <c r="UED29" s="187"/>
      <c r="UEE29" s="187"/>
      <c r="UEF29" s="187"/>
      <c r="UEG29" s="187"/>
      <c r="UEH29" s="187"/>
      <c r="UEI29" s="187"/>
      <c r="UEJ29" s="187"/>
      <c r="UEK29" s="187"/>
      <c r="UEL29" s="187"/>
      <c r="UEM29" s="187"/>
      <c r="UEN29" s="187"/>
      <c r="UEO29" s="187"/>
      <c r="UEP29" s="187"/>
      <c r="UEQ29" s="187"/>
      <c r="UER29" s="187"/>
      <c r="UES29" s="187"/>
      <c r="UET29" s="187"/>
      <c r="UEU29" s="187"/>
      <c r="UEV29" s="187"/>
      <c r="UEW29" s="187"/>
      <c r="UEX29" s="187"/>
      <c r="UEY29" s="187"/>
      <c r="UEZ29" s="187"/>
      <c r="UFA29" s="187"/>
      <c r="UFB29" s="187"/>
      <c r="UFC29" s="187"/>
      <c r="UFD29" s="187"/>
      <c r="UFE29" s="187"/>
      <c r="UFF29" s="187"/>
      <c r="UFG29" s="187"/>
      <c r="UFH29" s="187"/>
      <c r="UFI29" s="187"/>
      <c r="UFJ29" s="187"/>
      <c r="UFK29" s="187"/>
      <c r="UFL29" s="187"/>
      <c r="UFM29" s="187"/>
      <c r="UFN29" s="187"/>
      <c r="UFO29" s="187"/>
      <c r="UFP29" s="187"/>
      <c r="UFQ29" s="187"/>
      <c r="UFR29" s="187"/>
      <c r="UFS29" s="187"/>
      <c r="UFT29" s="187"/>
      <c r="UFU29" s="187"/>
      <c r="UFV29" s="187"/>
      <c r="UFW29" s="187"/>
      <c r="UFX29" s="187"/>
      <c r="UFY29" s="187"/>
      <c r="UFZ29" s="187"/>
      <c r="UGA29" s="187"/>
      <c r="UGB29" s="187"/>
      <c r="UGC29" s="187"/>
      <c r="UGD29" s="187"/>
      <c r="UGE29" s="187"/>
      <c r="UGF29" s="187"/>
      <c r="UGG29" s="187"/>
      <c r="UGH29" s="187"/>
      <c r="UGI29" s="187"/>
      <c r="UGJ29" s="187"/>
      <c r="UGK29" s="187"/>
      <c r="UGL29" s="187"/>
      <c r="UGM29" s="187"/>
      <c r="UGN29" s="187"/>
      <c r="UGO29" s="187"/>
      <c r="UGP29" s="187"/>
      <c r="UGQ29" s="187"/>
      <c r="UGR29" s="187"/>
      <c r="UGS29" s="187"/>
      <c r="UGT29" s="187"/>
      <c r="UGU29" s="187"/>
      <c r="UGV29" s="187"/>
      <c r="UGW29" s="187"/>
      <c r="UGX29" s="187"/>
      <c r="UGY29" s="187"/>
      <c r="UGZ29" s="187"/>
      <c r="UHA29" s="187"/>
      <c r="UHB29" s="187"/>
      <c r="UHC29" s="187"/>
      <c r="UHD29" s="187"/>
      <c r="UHE29" s="187"/>
      <c r="UHF29" s="187"/>
      <c r="UHG29" s="187"/>
      <c r="UHH29" s="187"/>
      <c r="UHI29" s="187"/>
      <c r="UHJ29" s="187"/>
      <c r="UHK29" s="187"/>
      <c r="UHL29" s="187"/>
      <c r="UHM29" s="187"/>
      <c r="UHN29" s="187"/>
      <c r="UHO29" s="187"/>
      <c r="UHP29" s="187"/>
      <c r="UHQ29" s="187"/>
      <c r="UHR29" s="187"/>
      <c r="UHS29" s="187"/>
      <c r="UHT29" s="187"/>
      <c r="UHU29" s="187"/>
      <c r="UHV29" s="187"/>
      <c r="UHW29" s="187"/>
      <c r="UHX29" s="187"/>
      <c r="UHY29" s="187"/>
      <c r="UHZ29" s="187"/>
      <c r="UIA29" s="187"/>
      <c r="UIB29" s="187"/>
      <c r="UIC29" s="187"/>
      <c r="UID29" s="187"/>
      <c r="UIE29" s="187"/>
      <c r="UIF29" s="187"/>
      <c r="UIG29" s="187"/>
      <c r="UIH29" s="187"/>
      <c r="UII29" s="187"/>
      <c r="UIJ29" s="187"/>
      <c r="UIK29" s="187"/>
      <c r="UIL29" s="187"/>
      <c r="UIM29" s="187"/>
      <c r="UIN29" s="187"/>
      <c r="UIO29" s="187"/>
      <c r="UIP29" s="187"/>
      <c r="UIQ29" s="187"/>
      <c r="UIR29" s="187"/>
      <c r="UIS29" s="187"/>
      <c r="UIT29" s="187"/>
      <c r="UIU29" s="187"/>
      <c r="UIV29" s="187"/>
      <c r="UIW29" s="187"/>
      <c r="UIX29" s="187"/>
      <c r="UIY29" s="187"/>
      <c r="UIZ29" s="187"/>
      <c r="UJA29" s="187"/>
      <c r="UJB29" s="187"/>
      <c r="UJC29" s="187"/>
      <c r="UJD29" s="187"/>
      <c r="UJE29" s="187"/>
      <c r="UJF29" s="187"/>
      <c r="UJG29" s="187"/>
      <c r="UJH29" s="187"/>
      <c r="UJI29" s="187"/>
      <c r="UJJ29" s="187"/>
      <c r="UJK29" s="187"/>
      <c r="UJL29" s="187"/>
      <c r="UJM29" s="187"/>
      <c r="UJN29" s="187"/>
      <c r="UJO29" s="187"/>
      <c r="UJP29" s="187"/>
      <c r="UJQ29" s="187"/>
      <c r="UJR29" s="187"/>
      <c r="UJS29" s="187"/>
      <c r="UJT29" s="187"/>
      <c r="UJU29" s="187"/>
      <c r="UJV29" s="187"/>
      <c r="UJW29" s="187"/>
      <c r="UJX29" s="187"/>
      <c r="UJY29" s="187"/>
      <c r="UJZ29" s="187"/>
      <c r="UKA29" s="187"/>
      <c r="UKB29" s="187"/>
      <c r="UKC29" s="187"/>
      <c r="UKD29" s="187"/>
      <c r="UKE29" s="187"/>
      <c r="UKF29" s="187"/>
      <c r="UKG29" s="187"/>
      <c r="UKH29" s="187"/>
      <c r="UKI29" s="187"/>
      <c r="UKJ29" s="187"/>
      <c r="UKK29" s="187"/>
      <c r="UKL29" s="187"/>
      <c r="UKM29" s="187"/>
      <c r="UKN29" s="187"/>
      <c r="UKO29" s="187"/>
      <c r="UKP29" s="187"/>
      <c r="UKQ29" s="187"/>
      <c r="UKR29" s="187"/>
      <c r="UKS29" s="187"/>
      <c r="UKT29" s="187"/>
      <c r="UKU29" s="187"/>
      <c r="UKV29" s="187"/>
      <c r="UKW29" s="187"/>
      <c r="UKX29" s="187"/>
      <c r="UKY29" s="187"/>
      <c r="UKZ29" s="187"/>
      <c r="ULA29" s="187"/>
      <c r="ULB29" s="187"/>
      <c r="ULC29" s="187"/>
      <c r="ULD29" s="187"/>
      <c r="ULE29" s="187"/>
      <c r="ULF29" s="187"/>
      <c r="ULG29" s="187"/>
      <c r="ULH29" s="187"/>
      <c r="ULI29" s="187"/>
      <c r="ULJ29" s="187"/>
      <c r="ULK29" s="187"/>
      <c r="ULL29" s="187"/>
      <c r="ULM29" s="187"/>
      <c r="ULN29" s="187"/>
      <c r="ULO29" s="187"/>
      <c r="ULP29" s="187"/>
      <c r="ULQ29" s="187"/>
      <c r="ULR29" s="187"/>
      <c r="ULS29" s="187"/>
      <c r="ULT29" s="187"/>
      <c r="ULU29" s="187"/>
      <c r="ULV29" s="187"/>
      <c r="ULW29" s="187"/>
      <c r="ULX29" s="187"/>
      <c r="ULY29" s="187"/>
      <c r="ULZ29" s="187"/>
      <c r="UMA29" s="187"/>
      <c r="UMB29" s="187"/>
      <c r="UMC29" s="187"/>
      <c r="UMD29" s="187"/>
      <c r="UME29" s="187"/>
      <c r="UMF29" s="187"/>
      <c r="UMG29" s="187"/>
      <c r="UMH29" s="187"/>
      <c r="UMI29" s="187"/>
      <c r="UMJ29" s="187"/>
      <c r="UMK29" s="187"/>
      <c r="UML29" s="187"/>
      <c r="UMM29" s="187"/>
      <c r="UMN29" s="187"/>
      <c r="UMO29" s="187"/>
      <c r="UMP29" s="187"/>
      <c r="UMQ29" s="187"/>
      <c r="UMR29" s="187"/>
      <c r="UMS29" s="187"/>
      <c r="UMT29" s="187"/>
      <c r="UMU29" s="187"/>
      <c r="UMV29" s="187"/>
      <c r="UMW29" s="187"/>
      <c r="UMX29" s="187"/>
      <c r="UMY29" s="187"/>
      <c r="UMZ29" s="187"/>
      <c r="UNA29" s="187"/>
      <c r="UNB29" s="187"/>
      <c r="UNC29" s="187"/>
      <c r="UND29" s="187"/>
      <c r="UNE29" s="187"/>
      <c r="UNF29" s="187"/>
      <c r="UNG29" s="187"/>
      <c r="UNH29" s="187"/>
      <c r="UNI29" s="187"/>
      <c r="UNJ29" s="187"/>
      <c r="UNK29" s="187"/>
      <c r="UNL29" s="187"/>
      <c r="UNM29" s="187"/>
      <c r="UNN29" s="187"/>
      <c r="UNO29" s="187"/>
      <c r="UNP29" s="187"/>
      <c r="UNQ29" s="187"/>
      <c r="UNR29" s="187"/>
      <c r="UNS29" s="187"/>
      <c r="UNT29" s="187"/>
      <c r="UNU29" s="187"/>
      <c r="UNV29" s="187"/>
      <c r="UNW29" s="187"/>
      <c r="UNX29" s="187"/>
      <c r="UNY29" s="187"/>
      <c r="UNZ29" s="187"/>
      <c r="UOA29" s="187"/>
      <c r="UOB29" s="187"/>
      <c r="UOC29" s="187"/>
      <c r="UOD29" s="187"/>
      <c r="UOE29" s="187"/>
      <c r="UOF29" s="187"/>
      <c r="UOG29" s="187"/>
      <c r="UOH29" s="187"/>
      <c r="UOI29" s="187"/>
      <c r="UOJ29" s="187"/>
      <c r="UOK29" s="187"/>
      <c r="UOL29" s="187"/>
      <c r="UOM29" s="187"/>
      <c r="UON29" s="187"/>
      <c r="UOO29" s="187"/>
      <c r="UOP29" s="187"/>
      <c r="UOQ29" s="187"/>
      <c r="UOR29" s="187"/>
      <c r="UOS29" s="187"/>
      <c r="UOT29" s="187"/>
      <c r="UOU29" s="187"/>
      <c r="UOV29" s="187"/>
      <c r="UOW29" s="187"/>
      <c r="UOX29" s="187"/>
      <c r="UOY29" s="187"/>
      <c r="UOZ29" s="187"/>
      <c r="UPA29" s="187"/>
      <c r="UPB29" s="187"/>
      <c r="UPC29" s="187"/>
      <c r="UPD29" s="187"/>
      <c r="UPE29" s="187"/>
      <c r="UPF29" s="187"/>
      <c r="UPG29" s="187"/>
      <c r="UPH29" s="187"/>
      <c r="UPI29" s="187"/>
      <c r="UPJ29" s="187"/>
      <c r="UPK29" s="187"/>
      <c r="UPL29" s="187"/>
      <c r="UPM29" s="187"/>
      <c r="UPN29" s="187"/>
      <c r="UPO29" s="187"/>
      <c r="UPP29" s="187"/>
      <c r="UPQ29" s="187"/>
      <c r="UPR29" s="187"/>
      <c r="UPS29" s="187"/>
      <c r="UPT29" s="187"/>
      <c r="UPU29" s="187"/>
      <c r="UPV29" s="187"/>
      <c r="UPW29" s="187"/>
      <c r="UPX29" s="187"/>
      <c r="UPY29" s="187"/>
      <c r="UPZ29" s="187"/>
      <c r="UQA29" s="187"/>
      <c r="UQB29" s="187"/>
      <c r="UQC29" s="187"/>
      <c r="UQD29" s="187"/>
      <c r="UQE29" s="187"/>
      <c r="UQF29" s="187"/>
      <c r="UQG29" s="187"/>
      <c r="UQH29" s="187"/>
      <c r="UQI29" s="187"/>
      <c r="UQJ29" s="187"/>
      <c r="UQK29" s="187"/>
      <c r="UQL29" s="187"/>
      <c r="UQM29" s="187"/>
      <c r="UQN29" s="187"/>
      <c r="UQO29" s="187"/>
      <c r="UQP29" s="187"/>
      <c r="UQQ29" s="187"/>
      <c r="UQR29" s="187"/>
      <c r="UQS29" s="187"/>
      <c r="UQT29" s="187"/>
      <c r="UQU29" s="187"/>
      <c r="UQV29" s="187"/>
      <c r="UQW29" s="187"/>
      <c r="UQX29" s="187"/>
      <c r="UQY29" s="187"/>
      <c r="UQZ29" s="187"/>
      <c r="URA29" s="187"/>
      <c r="URB29" s="187"/>
      <c r="URC29" s="187"/>
      <c r="URD29" s="187"/>
      <c r="URE29" s="187"/>
      <c r="URF29" s="187"/>
      <c r="URG29" s="187"/>
      <c r="URH29" s="187"/>
      <c r="URI29" s="187"/>
      <c r="URJ29" s="187"/>
      <c r="URK29" s="187"/>
      <c r="URL29" s="187"/>
      <c r="URM29" s="187"/>
      <c r="URN29" s="187"/>
      <c r="URO29" s="187"/>
      <c r="URP29" s="187"/>
      <c r="URQ29" s="187"/>
      <c r="URR29" s="187"/>
      <c r="URS29" s="187"/>
      <c r="URT29" s="187"/>
      <c r="URU29" s="187"/>
      <c r="URV29" s="187"/>
      <c r="URW29" s="187"/>
      <c r="URX29" s="187"/>
      <c r="URY29" s="187"/>
      <c r="URZ29" s="187"/>
      <c r="USA29" s="187"/>
      <c r="USB29" s="187"/>
      <c r="USC29" s="187"/>
      <c r="USD29" s="187"/>
      <c r="USE29" s="187"/>
      <c r="USF29" s="187"/>
      <c r="USG29" s="187"/>
      <c r="USH29" s="187"/>
      <c r="USI29" s="187"/>
      <c r="USJ29" s="187"/>
      <c r="USK29" s="187"/>
      <c r="USL29" s="187"/>
      <c r="USM29" s="187"/>
      <c r="USN29" s="187"/>
      <c r="USO29" s="187"/>
      <c r="USP29" s="187"/>
      <c r="USQ29" s="187"/>
      <c r="USR29" s="187"/>
      <c r="USS29" s="187"/>
      <c r="UST29" s="187"/>
      <c r="USU29" s="187"/>
      <c r="USV29" s="187"/>
      <c r="USW29" s="187"/>
      <c r="USX29" s="187"/>
      <c r="USY29" s="187"/>
      <c r="USZ29" s="187"/>
      <c r="UTA29" s="187"/>
      <c r="UTB29" s="187"/>
      <c r="UTC29" s="187"/>
      <c r="UTD29" s="187"/>
      <c r="UTE29" s="187"/>
      <c r="UTF29" s="187"/>
      <c r="UTG29" s="187"/>
      <c r="UTH29" s="187"/>
      <c r="UTI29" s="187"/>
      <c r="UTJ29" s="187"/>
      <c r="UTK29" s="187"/>
      <c r="UTL29" s="187"/>
      <c r="UTM29" s="187"/>
      <c r="UTN29" s="187"/>
      <c r="UTO29" s="187"/>
      <c r="UTP29" s="187"/>
      <c r="UTQ29" s="187"/>
      <c r="UTR29" s="187"/>
      <c r="UTS29" s="187"/>
      <c r="UTT29" s="187"/>
      <c r="UTU29" s="187"/>
      <c r="UTV29" s="187"/>
      <c r="UTW29" s="187"/>
      <c r="UTX29" s="187"/>
      <c r="UTY29" s="187"/>
      <c r="UTZ29" s="187"/>
      <c r="UUA29" s="187"/>
      <c r="UUB29" s="187"/>
      <c r="UUC29" s="187"/>
      <c r="UUD29" s="187"/>
      <c r="UUE29" s="187"/>
      <c r="UUF29" s="187"/>
      <c r="UUG29" s="187"/>
      <c r="UUH29" s="187"/>
      <c r="UUI29" s="187"/>
      <c r="UUJ29" s="187"/>
      <c r="UUK29" s="187"/>
      <c r="UUL29" s="187"/>
      <c r="UUM29" s="187"/>
      <c r="UUN29" s="187"/>
      <c r="UUO29" s="187"/>
      <c r="UUP29" s="187"/>
      <c r="UUQ29" s="187"/>
      <c r="UUR29" s="187"/>
      <c r="UUS29" s="187"/>
      <c r="UUT29" s="187"/>
      <c r="UUU29" s="187"/>
      <c r="UUV29" s="187"/>
      <c r="UUW29" s="187"/>
      <c r="UUX29" s="187"/>
      <c r="UUY29" s="187"/>
      <c r="UUZ29" s="187"/>
      <c r="UVA29" s="187"/>
      <c r="UVB29" s="187"/>
      <c r="UVC29" s="187"/>
      <c r="UVD29" s="187"/>
      <c r="UVE29" s="187"/>
      <c r="UVF29" s="187"/>
      <c r="UVG29" s="187"/>
      <c r="UVH29" s="187"/>
      <c r="UVI29" s="187"/>
      <c r="UVJ29" s="187"/>
      <c r="UVK29" s="187"/>
      <c r="UVL29" s="187"/>
      <c r="UVM29" s="187"/>
      <c r="UVN29" s="187"/>
      <c r="UVO29" s="187"/>
      <c r="UVP29" s="187"/>
      <c r="UVQ29" s="187"/>
      <c r="UVR29" s="187"/>
      <c r="UVS29" s="187"/>
      <c r="UVT29" s="187"/>
      <c r="UVU29" s="187"/>
      <c r="UVV29" s="187"/>
      <c r="UVW29" s="187"/>
      <c r="UVX29" s="187"/>
      <c r="UVY29" s="187"/>
      <c r="UVZ29" s="187"/>
      <c r="UWA29" s="187"/>
      <c r="UWB29" s="187"/>
      <c r="UWC29" s="187"/>
      <c r="UWD29" s="187"/>
      <c r="UWE29" s="187"/>
      <c r="UWF29" s="187"/>
      <c r="UWG29" s="187"/>
      <c r="UWH29" s="187"/>
      <c r="UWI29" s="187"/>
      <c r="UWJ29" s="187"/>
      <c r="UWK29" s="187"/>
      <c r="UWL29" s="187"/>
      <c r="UWM29" s="187"/>
      <c r="UWN29" s="187"/>
      <c r="UWO29" s="187"/>
      <c r="UWP29" s="187"/>
      <c r="UWQ29" s="187"/>
      <c r="UWR29" s="187"/>
      <c r="UWS29" s="187"/>
      <c r="UWT29" s="187"/>
      <c r="UWU29" s="187"/>
      <c r="UWV29" s="187"/>
      <c r="UWW29" s="187"/>
      <c r="UWX29" s="187"/>
      <c r="UWY29" s="187"/>
      <c r="UWZ29" s="187"/>
      <c r="UXA29" s="187"/>
      <c r="UXB29" s="187"/>
      <c r="UXC29" s="187"/>
      <c r="UXD29" s="187"/>
      <c r="UXE29" s="187"/>
      <c r="UXF29" s="187"/>
      <c r="UXG29" s="187"/>
      <c r="UXH29" s="187"/>
      <c r="UXI29" s="187"/>
      <c r="UXJ29" s="187"/>
      <c r="UXK29" s="187"/>
      <c r="UXL29" s="187"/>
      <c r="UXM29" s="187"/>
      <c r="UXN29" s="187"/>
      <c r="UXO29" s="187"/>
      <c r="UXP29" s="187"/>
      <c r="UXQ29" s="187"/>
      <c r="UXR29" s="187"/>
      <c r="UXS29" s="187"/>
      <c r="UXT29" s="187"/>
      <c r="UXU29" s="187"/>
      <c r="UXV29" s="187"/>
      <c r="UXW29" s="187"/>
      <c r="UXX29" s="187"/>
      <c r="UXY29" s="187"/>
      <c r="UXZ29" s="187"/>
      <c r="UYA29" s="187"/>
      <c r="UYB29" s="187"/>
      <c r="UYC29" s="187"/>
      <c r="UYD29" s="187"/>
      <c r="UYE29" s="187"/>
      <c r="UYF29" s="187"/>
      <c r="UYG29" s="187"/>
      <c r="UYH29" s="187"/>
      <c r="UYI29" s="187"/>
      <c r="UYJ29" s="187"/>
      <c r="UYK29" s="187"/>
      <c r="UYL29" s="187"/>
      <c r="UYM29" s="187"/>
      <c r="UYN29" s="187"/>
      <c r="UYO29" s="187"/>
      <c r="UYP29" s="187"/>
      <c r="UYQ29" s="187"/>
      <c r="UYR29" s="187"/>
      <c r="UYS29" s="187"/>
      <c r="UYT29" s="187"/>
      <c r="UYU29" s="187"/>
      <c r="UYV29" s="187"/>
      <c r="UYW29" s="187"/>
      <c r="UYX29" s="187"/>
      <c r="UYY29" s="187"/>
      <c r="UYZ29" s="187"/>
      <c r="UZA29" s="187"/>
      <c r="UZB29" s="187"/>
      <c r="UZC29" s="187"/>
      <c r="UZD29" s="187"/>
      <c r="UZE29" s="187"/>
      <c r="UZF29" s="187"/>
      <c r="UZG29" s="187"/>
      <c r="UZH29" s="187"/>
      <c r="UZI29" s="187"/>
      <c r="UZJ29" s="187"/>
      <c r="UZK29" s="187"/>
      <c r="UZL29" s="187"/>
      <c r="UZM29" s="187"/>
      <c r="UZN29" s="187"/>
      <c r="UZO29" s="187"/>
      <c r="UZP29" s="187"/>
      <c r="UZQ29" s="187"/>
      <c r="UZR29" s="187"/>
      <c r="UZS29" s="187"/>
      <c r="UZT29" s="187"/>
      <c r="UZU29" s="187"/>
      <c r="UZV29" s="187"/>
      <c r="UZW29" s="187"/>
      <c r="UZX29" s="187"/>
      <c r="UZY29" s="187"/>
      <c r="UZZ29" s="187"/>
      <c r="VAA29" s="187"/>
      <c r="VAB29" s="187"/>
      <c r="VAC29" s="187"/>
      <c r="VAD29" s="187"/>
      <c r="VAE29" s="187"/>
      <c r="VAF29" s="187"/>
      <c r="VAG29" s="187"/>
      <c r="VAH29" s="187"/>
      <c r="VAI29" s="187"/>
      <c r="VAJ29" s="187"/>
      <c r="VAK29" s="187"/>
      <c r="VAL29" s="187"/>
      <c r="VAM29" s="187"/>
      <c r="VAN29" s="187"/>
      <c r="VAO29" s="187"/>
      <c r="VAP29" s="187"/>
      <c r="VAQ29" s="187"/>
      <c r="VAR29" s="187"/>
      <c r="VAS29" s="187"/>
      <c r="VAT29" s="187"/>
      <c r="VAU29" s="187"/>
      <c r="VAV29" s="187"/>
      <c r="VAW29" s="187"/>
      <c r="VAX29" s="187"/>
      <c r="VAY29" s="187"/>
      <c r="VAZ29" s="187"/>
      <c r="VBA29" s="187"/>
      <c r="VBB29" s="187"/>
      <c r="VBC29" s="187"/>
      <c r="VBD29" s="187"/>
      <c r="VBE29" s="187"/>
      <c r="VBF29" s="187"/>
      <c r="VBG29" s="187"/>
      <c r="VBH29" s="187"/>
      <c r="VBI29" s="187"/>
      <c r="VBJ29" s="187"/>
      <c r="VBK29" s="187"/>
      <c r="VBL29" s="187"/>
      <c r="VBM29" s="187"/>
      <c r="VBN29" s="187"/>
      <c r="VBO29" s="187"/>
      <c r="VBP29" s="187"/>
      <c r="VBQ29" s="187"/>
      <c r="VBR29" s="187"/>
      <c r="VBS29" s="187"/>
      <c r="VBT29" s="187"/>
      <c r="VBU29" s="187"/>
      <c r="VBV29" s="187"/>
      <c r="VBW29" s="187"/>
      <c r="VBX29" s="187"/>
      <c r="VBY29" s="187"/>
      <c r="VBZ29" s="187"/>
      <c r="VCA29" s="187"/>
      <c r="VCB29" s="187"/>
      <c r="VCC29" s="187"/>
      <c r="VCD29" s="187"/>
      <c r="VCE29" s="187"/>
      <c r="VCF29" s="187"/>
      <c r="VCG29" s="187"/>
      <c r="VCH29" s="187"/>
      <c r="VCI29" s="187"/>
      <c r="VCJ29" s="187"/>
      <c r="VCK29" s="187"/>
      <c r="VCL29" s="187"/>
      <c r="VCM29" s="187"/>
      <c r="VCN29" s="187"/>
      <c r="VCO29" s="187"/>
      <c r="VCP29" s="187"/>
      <c r="VCQ29" s="187"/>
      <c r="VCR29" s="187"/>
      <c r="VCS29" s="187"/>
      <c r="VCT29" s="187"/>
      <c r="VCU29" s="187"/>
      <c r="VCV29" s="187"/>
      <c r="VCW29" s="187"/>
      <c r="VCX29" s="187"/>
      <c r="VCY29" s="187"/>
      <c r="VCZ29" s="187"/>
      <c r="VDA29" s="187"/>
      <c r="VDB29" s="187"/>
      <c r="VDC29" s="187"/>
      <c r="VDD29" s="187"/>
      <c r="VDE29" s="187"/>
      <c r="VDF29" s="187"/>
      <c r="VDG29" s="187"/>
      <c r="VDH29" s="187"/>
      <c r="VDI29" s="187"/>
      <c r="VDJ29" s="187"/>
      <c r="VDK29" s="187"/>
      <c r="VDL29" s="187"/>
      <c r="VDM29" s="187"/>
      <c r="VDN29" s="187"/>
      <c r="VDO29" s="187"/>
      <c r="VDP29" s="187"/>
      <c r="VDQ29" s="187"/>
      <c r="VDR29" s="187"/>
      <c r="VDS29" s="187"/>
      <c r="VDT29" s="187"/>
      <c r="VDU29" s="187"/>
      <c r="VDV29" s="187"/>
      <c r="VDW29" s="187"/>
      <c r="VDX29" s="187"/>
      <c r="VDY29" s="187"/>
      <c r="VDZ29" s="187"/>
      <c r="VEA29" s="187"/>
      <c r="VEB29" s="187"/>
      <c r="VEC29" s="187"/>
      <c r="VED29" s="187"/>
      <c r="VEE29" s="187"/>
      <c r="VEF29" s="187"/>
      <c r="VEG29" s="187"/>
      <c r="VEH29" s="187"/>
      <c r="VEI29" s="187"/>
      <c r="VEJ29" s="187"/>
      <c r="VEK29" s="187"/>
      <c r="VEL29" s="187"/>
      <c r="VEM29" s="187"/>
      <c r="VEN29" s="187"/>
      <c r="VEO29" s="187"/>
      <c r="VEP29" s="187"/>
      <c r="VEQ29" s="187"/>
      <c r="VER29" s="187"/>
      <c r="VES29" s="187"/>
      <c r="VET29" s="187"/>
      <c r="VEU29" s="187"/>
      <c r="VEV29" s="187"/>
      <c r="VEW29" s="187"/>
      <c r="VEX29" s="187"/>
      <c r="VEY29" s="187"/>
      <c r="VEZ29" s="187"/>
      <c r="VFA29" s="187"/>
      <c r="VFB29" s="187"/>
      <c r="VFC29" s="187"/>
      <c r="VFD29" s="187"/>
      <c r="VFE29" s="187"/>
      <c r="VFF29" s="187"/>
      <c r="VFG29" s="187"/>
      <c r="VFH29" s="187"/>
      <c r="VFI29" s="187"/>
      <c r="VFJ29" s="187"/>
      <c r="VFK29" s="187"/>
      <c r="VFL29" s="187"/>
      <c r="VFM29" s="187"/>
      <c r="VFN29" s="187"/>
      <c r="VFO29" s="187"/>
      <c r="VFP29" s="187"/>
      <c r="VFQ29" s="187"/>
      <c r="VFR29" s="187"/>
      <c r="VFS29" s="187"/>
      <c r="VFT29" s="187"/>
      <c r="VFU29" s="187"/>
      <c r="VFV29" s="187"/>
      <c r="VFW29" s="187"/>
      <c r="VFX29" s="187"/>
      <c r="VFY29" s="187"/>
      <c r="VFZ29" s="187"/>
      <c r="VGA29" s="187"/>
      <c r="VGB29" s="187"/>
      <c r="VGC29" s="187"/>
      <c r="VGD29" s="187"/>
      <c r="VGE29" s="187"/>
      <c r="VGF29" s="187"/>
      <c r="VGG29" s="187"/>
      <c r="VGH29" s="187"/>
      <c r="VGI29" s="187"/>
      <c r="VGJ29" s="187"/>
      <c r="VGK29" s="187"/>
      <c r="VGL29" s="187"/>
      <c r="VGM29" s="187"/>
      <c r="VGN29" s="187"/>
      <c r="VGO29" s="187"/>
      <c r="VGP29" s="187"/>
      <c r="VGQ29" s="187"/>
      <c r="VGR29" s="187"/>
      <c r="VGS29" s="187"/>
      <c r="VGT29" s="187"/>
      <c r="VGU29" s="187"/>
      <c r="VGV29" s="187"/>
      <c r="VGW29" s="187"/>
      <c r="VGX29" s="187"/>
      <c r="VGY29" s="187"/>
      <c r="VGZ29" s="187"/>
      <c r="VHA29" s="187"/>
      <c r="VHB29" s="187"/>
      <c r="VHC29" s="187"/>
      <c r="VHD29" s="187"/>
      <c r="VHE29" s="187"/>
      <c r="VHF29" s="187"/>
      <c r="VHG29" s="187"/>
      <c r="VHH29" s="187"/>
      <c r="VHI29" s="187"/>
      <c r="VHJ29" s="187"/>
      <c r="VHK29" s="187"/>
      <c r="VHL29" s="187"/>
      <c r="VHM29" s="187"/>
      <c r="VHN29" s="187"/>
      <c r="VHO29" s="187"/>
      <c r="VHP29" s="187"/>
      <c r="VHQ29" s="187"/>
      <c r="VHR29" s="187"/>
      <c r="VHS29" s="187"/>
      <c r="VHT29" s="187"/>
      <c r="VHU29" s="187"/>
      <c r="VHV29" s="187"/>
      <c r="VHW29" s="187"/>
      <c r="VHX29" s="187"/>
      <c r="VHY29" s="187"/>
      <c r="VHZ29" s="187"/>
      <c r="VIA29" s="187"/>
      <c r="VIB29" s="187"/>
      <c r="VIC29" s="187"/>
      <c r="VID29" s="187"/>
      <c r="VIE29" s="187"/>
      <c r="VIF29" s="187"/>
      <c r="VIG29" s="187"/>
      <c r="VIH29" s="187"/>
      <c r="VII29" s="187"/>
      <c r="VIJ29" s="187"/>
      <c r="VIK29" s="187"/>
      <c r="VIL29" s="187"/>
      <c r="VIM29" s="187"/>
      <c r="VIN29" s="187"/>
      <c r="VIO29" s="187"/>
      <c r="VIP29" s="187"/>
      <c r="VIQ29" s="187"/>
      <c r="VIR29" s="187"/>
      <c r="VIS29" s="187"/>
      <c r="VIT29" s="187"/>
      <c r="VIU29" s="187"/>
      <c r="VIV29" s="187"/>
      <c r="VIW29" s="187"/>
      <c r="VIX29" s="187"/>
      <c r="VIY29" s="187"/>
      <c r="VIZ29" s="187"/>
      <c r="VJA29" s="187"/>
      <c r="VJB29" s="187"/>
      <c r="VJC29" s="187"/>
      <c r="VJD29" s="187"/>
      <c r="VJE29" s="187"/>
      <c r="VJF29" s="187"/>
      <c r="VJG29" s="187"/>
      <c r="VJH29" s="187"/>
      <c r="VJI29" s="187"/>
      <c r="VJJ29" s="187"/>
      <c r="VJK29" s="187"/>
      <c r="VJL29" s="187"/>
      <c r="VJM29" s="187"/>
      <c r="VJN29" s="187"/>
      <c r="VJO29" s="187"/>
      <c r="VJP29" s="187"/>
      <c r="VJQ29" s="187"/>
      <c r="VJR29" s="187"/>
      <c r="VJS29" s="187"/>
      <c r="VJT29" s="187"/>
      <c r="VJU29" s="187"/>
      <c r="VJV29" s="187"/>
      <c r="VJW29" s="187"/>
      <c r="VJX29" s="187"/>
      <c r="VJY29" s="187"/>
      <c r="VJZ29" s="187"/>
      <c r="VKA29" s="187"/>
      <c r="VKB29" s="187"/>
      <c r="VKC29" s="187"/>
      <c r="VKD29" s="187"/>
      <c r="VKE29" s="187"/>
      <c r="VKF29" s="187"/>
      <c r="VKG29" s="187"/>
      <c r="VKH29" s="187"/>
      <c r="VKI29" s="187"/>
      <c r="VKJ29" s="187"/>
      <c r="VKK29" s="187"/>
      <c r="VKL29" s="187"/>
      <c r="VKM29" s="187"/>
      <c r="VKN29" s="187"/>
      <c r="VKO29" s="187"/>
      <c r="VKP29" s="187"/>
      <c r="VKQ29" s="187"/>
      <c r="VKR29" s="187"/>
      <c r="VKS29" s="187"/>
      <c r="VKT29" s="187"/>
      <c r="VKU29" s="187"/>
      <c r="VKV29" s="187"/>
      <c r="VKW29" s="187"/>
      <c r="VKX29" s="187"/>
      <c r="VKY29" s="187"/>
      <c r="VKZ29" s="187"/>
      <c r="VLA29" s="187"/>
      <c r="VLB29" s="187"/>
      <c r="VLC29" s="187"/>
      <c r="VLD29" s="187"/>
      <c r="VLE29" s="187"/>
      <c r="VLF29" s="187"/>
      <c r="VLG29" s="187"/>
      <c r="VLH29" s="187"/>
      <c r="VLI29" s="187"/>
      <c r="VLJ29" s="187"/>
      <c r="VLK29" s="187"/>
      <c r="VLL29" s="187"/>
      <c r="VLM29" s="187"/>
      <c r="VLN29" s="187"/>
      <c r="VLO29" s="187"/>
      <c r="VLP29" s="187"/>
      <c r="VLQ29" s="187"/>
      <c r="VLR29" s="187"/>
      <c r="VLS29" s="187"/>
      <c r="VLT29" s="187"/>
      <c r="VLU29" s="187"/>
      <c r="VLV29" s="187"/>
      <c r="VLW29" s="187"/>
      <c r="VLX29" s="187"/>
      <c r="VLY29" s="187"/>
      <c r="VLZ29" s="187"/>
      <c r="VMA29" s="187"/>
      <c r="VMB29" s="187"/>
      <c r="VMC29" s="187"/>
      <c r="VMD29" s="187"/>
      <c r="VME29" s="187"/>
      <c r="VMF29" s="187"/>
      <c r="VMG29" s="187"/>
      <c r="VMH29" s="187"/>
      <c r="VMI29" s="187"/>
      <c r="VMJ29" s="187"/>
      <c r="VMK29" s="187"/>
      <c r="VML29" s="187"/>
      <c r="VMM29" s="187"/>
      <c r="VMN29" s="187"/>
      <c r="VMO29" s="187"/>
      <c r="VMP29" s="187"/>
      <c r="VMQ29" s="187"/>
      <c r="VMR29" s="187"/>
      <c r="VMS29" s="187"/>
      <c r="VMT29" s="187"/>
      <c r="VMU29" s="187"/>
      <c r="VMV29" s="187"/>
      <c r="VMW29" s="187"/>
      <c r="VMX29" s="187"/>
      <c r="VMY29" s="187"/>
      <c r="VMZ29" s="187"/>
      <c r="VNA29" s="187"/>
      <c r="VNB29" s="187"/>
      <c r="VNC29" s="187"/>
      <c r="VND29" s="187"/>
      <c r="VNE29" s="187"/>
      <c r="VNF29" s="187"/>
      <c r="VNG29" s="187"/>
      <c r="VNH29" s="187"/>
      <c r="VNI29" s="187"/>
      <c r="VNJ29" s="187"/>
      <c r="VNK29" s="187"/>
      <c r="VNL29" s="187"/>
      <c r="VNM29" s="187"/>
      <c r="VNN29" s="187"/>
      <c r="VNO29" s="187"/>
      <c r="VNP29" s="187"/>
      <c r="VNQ29" s="187"/>
      <c r="VNR29" s="187"/>
      <c r="VNS29" s="187"/>
      <c r="VNT29" s="187"/>
      <c r="VNU29" s="187"/>
      <c r="VNV29" s="187"/>
      <c r="VNW29" s="187"/>
      <c r="VNX29" s="187"/>
      <c r="VNY29" s="187"/>
      <c r="VNZ29" s="187"/>
      <c r="VOA29" s="187"/>
      <c r="VOB29" s="187"/>
      <c r="VOC29" s="187"/>
      <c r="VOD29" s="187"/>
      <c r="VOE29" s="187"/>
      <c r="VOF29" s="187"/>
      <c r="VOG29" s="187"/>
      <c r="VOH29" s="187"/>
      <c r="VOI29" s="187"/>
      <c r="VOJ29" s="187"/>
      <c r="VOK29" s="187"/>
      <c r="VOL29" s="187"/>
      <c r="VOM29" s="187"/>
      <c r="VON29" s="187"/>
      <c r="VOO29" s="187"/>
      <c r="VOP29" s="187"/>
      <c r="VOQ29" s="187"/>
      <c r="VOR29" s="187"/>
      <c r="VOS29" s="187"/>
      <c r="VOT29" s="187"/>
      <c r="VOU29" s="187"/>
      <c r="VOV29" s="187"/>
      <c r="VOW29" s="187"/>
      <c r="VOX29" s="187"/>
      <c r="VOY29" s="187"/>
      <c r="VOZ29" s="187"/>
      <c r="VPA29" s="187"/>
      <c r="VPB29" s="187"/>
      <c r="VPC29" s="187"/>
      <c r="VPD29" s="187"/>
      <c r="VPE29" s="187"/>
      <c r="VPF29" s="187"/>
      <c r="VPG29" s="187"/>
      <c r="VPH29" s="187"/>
      <c r="VPI29" s="187"/>
      <c r="VPJ29" s="187"/>
      <c r="VPK29" s="187"/>
      <c r="VPL29" s="187"/>
      <c r="VPM29" s="187"/>
      <c r="VPN29" s="187"/>
      <c r="VPO29" s="187"/>
      <c r="VPP29" s="187"/>
      <c r="VPQ29" s="187"/>
      <c r="VPR29" s="187"/>
      <c r="VPS29" s="187"/>
      <c r="VPT29" s="187"/>
      <c r="VPU29" s="187"/>
      <c r="VPV29" s="187"/>
      <c r="VPW29" s="187"/>
      <c r="VPX29" s="187"/>
      <c r="VPY29" s="187"/>
      <c r="VPZ29" s="187"/>
      <c r="VQA29" s="187"/>
      <c r="VQB29" s="187"/>
      <c r="VQC29" s="187"/>
      <c r="VQD29" s="187"/>
      <c r="VQE29" s="187"/>
      <c r="VQF29" s="187"/>
      <c r="VQG29" s="187"/>
      <c r="VQH29" s="187"/>
      <c r="VQI29" s="187"/>
      <c r="VQJ29" s="187"/>
      <c r="VQK29" s="187"/>
      <c r="VQL29" s="187"/>
      <c r="VQM29" s="187"/>
      <c r="VQN29" s="187"/>
      <c r="VQO29" s="187"/>
      <c r="VQP29" s="187"/>
      <c r="VQQ29" s="187"/>
      <c r="VQR29" s="187"/>
      <c r="VQS29" s="187"/>
      <c r="VQT29" s="187"/>
      <c r="VQU29" s="187"/>
      <c r="VQV29" s="187"/>
      <c r="VQW29" s="187"/>
      <c r="VQX29" s="187"/>
      <c r="VQY29" s="187"/>
      <c r="VQZ29" s="187"/>
      <c r="VRA29" s="187"/>
      <c r="VRB29" s="187"/>
      <c r="VRC29" s="187"/>
      <c r="VRD29" s="187"/>
      <c r="VRE29" s="187"/>
      <c r="VRF29" s="187"/>
      <c r="VRG29" s="187"/>
      <c r="VRH29" s="187"/>
      <c r="VRI29" s="187"/>
      <c r="VRJ29" s="187"/>
      <c r="VRK29" s="187"/>
      <c r="VRL29" s="187"/>
      <c r="VRM29" s="187"/>
      <c r="VRN29" s="187"/>
      <c r="VRO29" s="187"/>
      <c r="VRP29" s="187"/>
      <c r="VRQ29" s="187"/>
      <c r="VRR29" s="187"/>
      <c r="VRS29" s="187"/>
      <c r="VRT29" s="187"/>
      <c r="VRU29" s="187"/>
      <c r="VRV29" s="187"/>
      <c r="VRW29" s="187"/>
      <c r="VRX29" s="187"/>
      <c r="VRY29" s="187"/>
      <c r="VRZ29" s="187"/>
      <c r="VSA29" s="187"/>
      <c r="VSB29" s="187"/>
      <c r="VSC29" s="187"/>
      <c r="VSD29" s="187"/>
      <c r="VSE29" s="187"/>
      <c r="VSF29" s="187"/>
      <c r="VSG29" s="187"/>
      <c r="VSH29" s="187"/>
      <c r="VSI29" s="187"/>
      <c r="VSJ29" s="187"/>
      <c r="VSK29" s="187"/>
      <c r="VSL29" s="187"/>
      <c r="VSM29" s="187"/>
      <c r="VSN29" s="187"/>
      <c r="VSO29" s="187"/>
      <c r="VSP29" s="187"/>
      <c r="VSQ29" s="187"/>
      <c r="VSR29" s="187"/>
      <c r="VSS29" s="187"/>
      <c r="VST29" s="187"/>
      <c r="VSU29" s="187"/>
      <c r="VSV29" s="187"/>
      <c r="VSW29" s="187"/>
      <c r="VSX29" s="187"/>
      <c r="VSY29" s="187"/>
      <c r="VSZ29" s="187"/>
      <c r="VTA29" s="187"/>
      <c r="VTB29" s="187"/>
      <c r="VTC29" s="187"/>
      <c r="VTD29" s="187"/>
      <c r="VTE29" s="187"/>
      <c r="VTF29" s="187"/>
      <c r="VTG29" s="187"/>
      <c r="VTH29" s="187"/>
      <c r="VTI29" s="187"/>
      <c r="VTJ29" s="187"/>
      <c r="VTK29" s="187"/>
      <c r="VTL29" s="187"/>
      <c r="VTM29" s="187"/>
      <c r="VTN29" s="187"/>
      <c r="VTO29" s="187"/>
      <c r="VTP29" s="187"/>
      <c r="VTQ29" s="187"/>
      <c r="VTR29" s="187"/>
      <c r="VTS29" s="187"/>
      <c r="VTT29" s="187"/>
      <c r="VTU29" s="187"/>
      <c r="VTV29" s="187"/>
      <c r="VTW29" s="187"/>
      <c r="VTX29" s="187"/>
      <c r="VTY29" s="187"/>
      <c r="VTZ29" s="187"/>
      <c r="VUA29" s="187"/>
      <c r="VUB29" s="187"/>
      <c r="VUC29" s="187"/>
      <c r="VUD29" s="187"/>
      <c r="VUE29" s="187"/>
      <c r="VUF29" s="187"/>
      <c r="VUG29" s="187"/>
      <c r="VUH29" s="187"/>
      <c r="VUI29" s="187"/>
      <c r="VUJ29" s="187"/>
      <c r="VUK29" s="187"/>
      <c r="VUL29" s="187"/>
      <c r="VUM29" s="187"/>
      <c r="VUN29" s="187"/>
      <c r="VUO29" s="187"/>
      <c r="VUP29" s="187"/>
      <c r="VUQ29" s="187"/>
      <c r="VUR29" s="187"/>
      <c r="VUS29" s="187"/>
      <c r="VUT29" s="187"/>
      <c r="VUU29" s="187"/>
      <c r="VUV29" s="187"/>
      <c r="VUW29" s="187"/>
      <c r="VUX29" s="187"/>
      <c r="VUY29" s="187"/>
      <c r="VUZ29" s="187"/>
      <c r="VVA29" s="187"/>
      <c r="VVB29" s="187"/>
      <c r="VVC29" s="187"/>
      <c r="VVD29" s="187"/>
      <c r="VVE29" s="187"/>
      <c r="VVF29" s="187"/>
      <c r="VVG29" s="187"/>
      <c r="VVH29" s="187"/>
      <c r="VVI29" s="187"/>
      <c r="VVJ29" s="187"/>
      <c r="VVK29" s="187"/>
      <c r="VVL29" s="187"/>
      <c r="VVM29" s="187"/>
      <c r="VVN29" s="187"/>
      <c r="VVO29" s="187"/>
      <c r="VVP29" s="187"/>
      <c r="VVQ29" s="187"/>
      <c r="VVR29" s="187"/>
      <c r="VVS29" s="187"/>
      <c r="VVT29" s="187"/>
      <c r="VVU29" s="187"/>
      <c r="VVV29" s="187"/>
      <c r="VVW29" s="187"/>
      <c r="VVX29" s="187"/>
      <c r="VVY29" s="187"/>
      <c r="VVZ29" s="187"/>
      <c r="VWA29" s="187"/>
      <c r="VWB29" s="187"/>
      <c r="VWC29" s="187"/>
      <c r="VWD29" s="187"/>
      <c r="VWE29" s="187"/>
      <c r="VWF29" s="187"/>
      <c r="VWG29" s="187"/>
      <c r="VWH29" s="187"/>
      <c r="VWI29" s="187"/>
      <c r="VWJ29" s="187"/>
      <c r="VWK29" s="187"/>
      <c r="VWL29" s="187"/>
      <c r="VWM29" s="187"/>
      <c r="VWN29" s="187"/>
      <c r="VWO29" s="187"/>
      <c r="VWP29" s="187"/>
      <c r="VWQ29" s="187"/>
      <c r="VWR29" s="187"/>
      <c r="VWS29" s="187"/>
      <c r="VWT29" s="187"/>
      <c r="VWU29" s="187"/>
      <c r="VWV29" s="187"/>
      <c r="VWW29" s="187"/>
      <c r="VWX29" s="187"/>
      <c r="VWY29" s="187"/>
      <c r="VWZ29" s="187"/>
      <c r="VXA29" s="187"/>
      <c r="VXB29" s="187"/>
      <c r="VXC29" s="187"/>
      <c r="VXD29" s="187"/>
      <c r="VXE29" s="187"/>
      <c r="VXF29" s="187"/>
      <c r="VXG29" s="187"/>
      <c r="VXH29" s="187"/>
      <c r="VXI29" s="187"/>
      <c r="VXJ29" s="187"/>
      <c r="VXK29" s="187"/>
      <c r="VXL29" s="187"/>
      <c r="VXM29" s="187"/>
      <c r="VXN29" s="187"/>
      <c r="VXO29" s="187"/>
      <c r="VXP29" s="187"/>
      <c r="VXQ29" s="187"/>
      <c r="VXR29" s="187"/>
      <c r="VXS29" s="187"/>
      <c r="VXT29" s="187"/>
      <c r="VXU29" s="187"/>
      <c r="VXV29" s="187"/>
      <c r="VXW29" s="187"/>
      <c r="VXX29" s="187"/>
      <c r="VXY29" s="187"/>
      <c r="VXZ29" s="187"/>
      <c r="VYA29" s="187"/>
      <c r="VYB29" s="187"/>
      <c r="VYC29" s="187"/>
      <c r="VYD29" s="187"/>
      <c r="VYE29" s="187"/>
      <c r="VYF29" s="187"/>
      <c r="VYG29" s="187"/>
      <c r="VYH29" s="187"/>
      <c r="VYI29" s="187"/>
      <c r="VYJ29" s="187"/>
      <c r="VYK29" s="187"/>
      <c r="VYL29" s="187"/>
      <c r="VYM29" s="187"/>
      <c r="VYN29" s="187"/>
      <c r="VYO29" s="187"/>
      <c r="VYP29" s="187"/>
      <c r="VYQ29" s="187"/>
      <c r="VYR29" s="187"/>
      <c r="VYS29" s="187"/>
      <c r="VYT29" s="187"/>
      <c r="VYU29" s="187"/>
      <c r="VYV29" s="187"/>
      <c r="VYW29" s="187"/>
      <c r="VYX29" s="187"/>
      <c r="VYY29" s="187"/>
      <c r="VYZ29" s="187"/>
      <c r="VZA29" s="187"/>
      <c r="VZB29" s="187"/>
      <c r="VZC29" s="187"/>
      <c r="VZD29" s="187"/>
      <c r="VZE29" s="187"/>
      <c r="VZF29" s="187"/>
      <c r="VZG29" s="187"/>
      <c r="VZH29" s="187"/>
      <c r="VZI29" s="187"/>
      <c r="VZJ29" s="187"/>
      <c r="VZK29" s="187"/>
      <c r="VZL29" s="187"/>
      <c r="VZM29" s="187"/>
      <c r="VZN29" s="187"/>
      <c r="VZO29" s="187"/>
      <c r="VZP29" s="187"/>
      <c r="VZQ29" s="187"/>
      <c r="VZR29" s="187"/>
      <c r="VZS29" s="187"/>
      <c r="VZT29" s="187"/>
      <c r="VZU29" s="187"/>
      <c r="VZV29" s="187"/>
      <c r="VZW29" s="187"/>
      <c r="VZX29" s="187"/>
      <c r="VZY29" s="187"/>
      <c r="VZZ29" s="187"/>
      <c r="WAA29" s="187"/>
      <c r="WAB29" s="187"/>
      <c r="WAC29" s="187"/>
      <c r="WAD29" s="187"/>
      <c r="WAE29" s="187"/>
      <c r="WAF29" s="187"/>
      <c r="WAG29" s="187"/>
      <c r="WAH29" s="187"/>
      <c r="WAI29" s="187"/>
      <c r="WAJ29" s="187"/>
      <c r="WAK29" s="187"/>
      <c r="WAL29" s="187"/>
      <c r="WAM29" s="187"/>
      <c r="WAN29" s="187"/>
      <c r="WAO29" s="187"/>
      <c r="WAP29" s="187"/>
      <c r="WAQ29" s="187"/>
      <c r="WAR29" s="187"/>
      <c r="WAS29" s="187"/>
      <c r="WAT29" s="187"/>
      <c r="WAU29" s="187"/>
      <c r="WAV29" s="187"/>
      <c r="WAW29" s="187"/>
      <c r="WAX29" s="187"/>
      <c r="WAY29" s="187"/>
      <c r="WAZ29" s="187"/>
      <c r="WBA29" s="187"/>
      <c r="WBB29" s="187"/>
      <c r="WBC29" s="187"/>
      <c r="WBD29" s="187"/>
      <c r="WBE29" s="187"/>
      <c r="WBF29" s="187"/>
      <c r="WBG29" s="187"/>
      <c r="WBH29" s="187"/>
      <c r="WBI29" s="187"/>
      <c r="WBJ29" s="187"/>
      <c r="WBK29" s="187"/>
      <c r="WBL29" s="187"/>
      <c r="WBM29" s="187"/>
      <c r="WBN29" s="187"/>
      <c r="WBO29" s="187"/>
      <c r="WBP29" s="187"/>
      <c r="WBQ29" s="187"/>
      <c r="WBR29" s="187"/>
      <c r="WBS29" s="187"/>
      <c r="WBT29" s="187"/>
      <c r="WBU29" s="187"/>
      <c r="WBV29" s="187"/>
      <c r="WBW29" s="187"/>
      <c r="WBX29" s="187"/>
      <c r="WBY29" s="187"/>
      <c r="WBZ29" s="187"/>
      <c r="WCA29" s="187"/>
      <c r="WCB29" s="187"/>
      <c r="WCC29" s="187"/>
      <c r="WCD29" s="187"/>
      <c r="WCE29" s="187"/>
      <c r="WCF29" s="187"/>
      <c r="WCG29" s="187"/>
      <c r="WCH29" s="187"/>
      <c r="WCI29" s="187"/>
      <c r="WCJ29" s="187"/>
      <c r="WCK29" s="187"/>
      <c r="WCL29" s="187"/>
      <c r="WCM29" s="187"/>
      <c r="WCN29" s="187"/>
      <c r="WCO29" s="187"/>
      <c r="WCP29" s="187"/>
      <c r="WCQ29" s="187"/>
      <c r="WCR29" s="187"/>
      <c r="WCS29" s="187"/>
      <c r="WCT29" s="187"/>
      <c r="WCU29" s="187"/>
      <c r="WCV29" s="187"/>
      <c r="WCW29" s="187"/>
      <c r="WCX29" s="187"/>
      <c r="WCY29" s="187"/>
      <c r="WCZ29" s="187"/>
      <c r="WDA29" s="187"/>
      <c r="WDB29" s="187"/>
      <c r="WDC29" s="187"/>
      <c r="WDD29" s="187"/>
      <c r="WDE29" s="187"/>
      <c r="WDF29" s="187"/>
      <c r="WDG29" s="187"/>
      <c r="WDH29" s="187"/>
      <c r="WDI29" s="187"/>
      <c r="WDJ29" s="187"/>
      <c r="WDK29" s="187"/>
      <c r="WDL29" s="187"/>
      <c r="WDM29" s="187"/>
      <c r="WDN29" s="187"/>
      <c r="WDO29" s="187"/>
      <c r="WDP29" s="187"/>
      <c r="WDQ29" s="187"/>
      <c r="WDR29" s="187"/>
      <c r="WDS29" s="187"/>
      <c r="WDT29" s="187"/>
      <c r="WDU29" s="187"/>
      <c r="WDV29" s="187"/>
      <c r="WDW29" s="187"/>
      <c r="WDX29" s="187"/>
      <c r="WDY29" s="187"/>
      <c r="WDZ29" s="187"/>
      <c r="WEA29" s="187"/>
      <c r="WEB29" s="187"/>
      <c r="WEC29" s="187"/>
      <c r="WED29" s="187"/>
      <c r="WEE29" s="187"/>
      <c r="WEF29" s="187"/>
      <c r="WEG29" s="187"/>
      <c r="WEH29" s="187"/>
      <c r="WEI29" s="187"/>
      <c r="WEJ29" s="187"/>
      <c r="WEK29" s="187"/>
      <c r="WEL29" s="187"/>
      <c r="WEM29" s="187"/>
      <c r="WEN29" s="187"/>
      <c r="WEO29" s="187"/>
      <c r="WEP29" s="187"/>
      <c r="WEQ29" s="187"/>
      <c r="WER29" s="187"/>
      <c r="WES29" s="187"/>
      <c r="WET29" s="187"/>
      <c r="WEU29" s="187"/>
      <c r="WEV29" s="187"/>
      <c r="WEW29" s="187"/>
      <c r="WEX29" s="187"/>
      <c r="WEY29" s="187"/>
      <c r="WEZ29" s="187"/>
      <c r="WFA29" s="187"/>
      <c r="WFB29" s="187"/>
      <c r="WFC29" s="187"/>
      <c r="WFD29" s="187"/>
      <c r="WFE29" s="187"/>
      <c r="WFF29" s="187"/>
      <c r="WFG29" s="187"/>
      <c r="WFH29" s="187"/>
      <c r="WFI29" s="187"/>
      <c r="WFJ29" s="187"/>
      <c r="WFK29" s="187"/>
      <c r="WFL29" s="187"/>
      <c r="WFM29" s="187"/>
      <c r="WFN29" s="187"/>
      <c r="WFO29" s="187"/>
      <c r="WFP29" s="187"/>
      <c r="WFQ29" s="187"/>
      <c r="WFR29" s="187"/>
      <c r="WFS29" s="187"/>
      <c r="WFT29" s="187"/>
      <c r="WFU29" s="187"/>
      <c r="WFV29" s="187"/>
      <c r="WFW29" s="187"/>
      <c r="WFX29" s="187"/>
      <c r="WFY29" s="187"/>
      <c r="WFZ29" s="187"/>
      <c r="WGA29" s="187"/>
      <c r="WGB29" s="187"/>
      <c r="WGC29" s="187"/>
      <c r="WGD29" s="187"/>
      <c r="WGE29" s="187"/>
      <c r="WGF29" s="187"/>
      <c r="WGG29" s="187"/>
      <c r="WGH29" s="187"/>
      <c r="WGI29" s="187"/>
      <c r="WGJ29" s="187"/>
      <c r="WGK29" s="187"/>
      <c r="WGL29" s="187"/>
      <c r="WGM29" s="187"/>
      <c r="WGN29" s="187"/>
      <c r="WGO29" s="187"/>
      <c r="WGP29" s="187"/>
      <c r="WGQ29" s="187"/>
      <c r="WGR29" s="187"/>
      <c r="WGS29" s="187"/>
      <c r="WGT29" s="187"/>
      <c r="WGU29" s="187"/>
      <c r="WGV29" s="187"/>
      <c r="WGW29" s="187"/>
      <c r="WGX29" s="187"/>
      <c r="WGY29" s="187"/>
      <c r="WGZ29" s="187"/>
      <c r="WHA29" s="187"/>
      <c r="WHB29" s="187"/>
      <c r="WHC29" s="187"/>
      <c r="WHD29" s="187"/>
      <c r="WHE29" s="187"/>
      <c r="WHF29" s="187"/>
      <c r="WHG29" s="187"/>
      <c r="WHH29" s="187"/>
      <c r="WHI29" s="187"/>
      <c r="WHJ29" s="187"/>
      <c r="WHK29" s="187"/>
      <c r="WHL29" s="187"/>
      <c r="WHM29" s="187"/>
      <c r="WHN29" s="187"/>
      <c r="WHO29" s="187"/>
      <c r="WHP29" s="187"/>
      <c r="WHQ29" s="187"/>
      <c r="WHR29" s="187"/>
      <c r="WHS29" s="187"/>
      <c r="WHT29" s="187"/>
      <c r="WHU29" s="187"/>
      <c r="WHV29" s="187"/>
      <c r="WHW29" s="187"/>
      <c r="WHX29" s="187"/>
      <c r="WHY29" s="187"/>
      <c r="WHZ29" s="187"/>
      <c r="WIA29" s="187"/>
      <c r="WIB29" s="187"/>
      <c r="WIC29" s="187"/>
      <c r="WID29" s="187"/>
      <c r="WIE29" s="187"/>
      <c r="WIF29" s="187"/>
      <c r="WIG29" s="187"/>
      <c r="WIH29" s="187"/>
      <c r="WII29" s="187"/>
      <c r="WIJ29" s="187"/>
      <c r="WIK29" s="187"/>
      <c r="WIL29" s="187"/>
      <c r="WIM29" s="187"/>
      <c r="WIN29" s="187"/>
      <c r="WIO29" s="187"/>
      <c r="WIP29" s="187"/>
      <c r="WIQ29" s="187"/>
      <c r="WIR29" s="187"/>
      <c r="WIS29" s="187"/>
      <c r="WIT29" s="187"/>
      <c r="WIU29" s="187"/>
      <c r="WIV29" s="187"/>
      <c r="WIW29" s="187"/>
      <c r="WIX29" s="187"/>
      <c r="WIY29" s="187"/>
      <c r="WIZ29" s="187"/>
      <c r="WJA29" s="187"/>
      <c r="WJB29" s="187"/>
      <c r="WJC29" s="187"/>
      <c r="WJD29" s="187"/>
      <c r="WJE29" s="187"/>
      <c r="WJF29" s="187"/>
      <c r="WJG29" s="187"/>
      <c r="WJH29" s="187"/>
      <c r="WJI29" s="187"/>
      <c r="WJJ29" s="187"/>
      <c r="WJK29" s="187"/>
      <c r="WJL29" s="187"/>
      <c r="WJM29" s="187"/>
      <c r="WJN29" s="187"/>
      <c r="WJO29" s="187"/>
      <c r="WJP29" s="187"/>
      <c r="WJQ29" s="187"/>
      <c r="WJR29" s="187"/>
      <c r="WJS29" s="187"/>
      <c r="WJT29" s="187"/>
      <c r="WJU29" s="187"/>
      <c r="WJV29" s="187"/>
      <c r="WJW29" s="187"/>
      <c r="WJX29" s="187"/>
      <c r="WJY29" s="187"/>
      <c r="WJZ29" s="187"/>
      <c r="WKA29" s="187"/>
      <c r="WKB29" s="187"/>
      <c r="WKC29" s="187"/>
      <c r="WKD29" s="187"/>
      <c r="WKE29" s="187"/>
      <c r="WKF29" s="187"/>
      <c r="WKG29" s="187"/>
      <c r="WKH29" s="187"/>
      <c r="WKI29" s="187"/>
      <c r="WKJ29" s="187"/>
      <c r="WKK29" s="187"/>
      <c r="WKL29" s="187"/>
      <c r="WKM29" s="187"/>
      <c r="WKN29" s="187"/>
      <c r="WKO29" s="187"/>
      <c r="WKP29" s="187"/>
      <c r="WKQ29" s="187"/>
      <c r="WKR29" s="187"/>
      <c r="WKS29" s="187"/>
      <c r="WKT29" s="187"/>
      <c r="WKU29" s="187"/>
      <c r="WKV29" s="187"/>
      <c r="WKW29" s="187"/>
      <c r="WKX29" s="187"/>
      <c r="WKY29" s="187"/>
      <c r="WKZ29" s="187"/>
      <c r="WLA29" s="187"/>
      <c r="WLB29" s="187"/>
      <c r="WLC29" s="187"/>
      <c r="WLD29" s="187"/>
      <c r="WLE29" s="187"/>
      <c r="WLF29" s="187"/>
      <c r="WLG29" s="187"/>
      <c r="WLH29" s="187"/>
      <c r="WLI29" s="187"/>
      <c r="WLJ29" s="187"/>
      <c r="WLK29" s="187"/>
      <c r="WLL29" s="187"/>
      <c r="WLM29" s="187"/>
      <c r="WLN29" s="187"/>
      <c r="WLO29" s="187"/>
      <c r="WLP29" s="187"/>
      <c r="WLQ29" s="187"/>
      <c r="WLR29" s="187"/>
      <c r="WLS29" s="187"/>
      <c r="WLT29" s="187"/>
      <c r="WLU29" s="187"/>
      <c r="WLV29" s="187"/>
      <c r="WLW29" s="187"/>
      <c r="WLX29" s="187"/>
      <c r="WLY29" s="187"/>
      <c r="WLZ29" s="187"/>
      <c r="WMA29" s="187"/>
      <c r="WMB29" s="187"/>
      <c r="WMC29" s="187"/>
      <c r="WMD29" s="187"/>
      <c r="WME29" s="187"/>
      <c r="WMF29" s="187"/>
      <c r="WMG29" s="187"/>
      <c r="WMH29" s="187"/>
      <c r="WMI29" s="187"/>
      <c r="WMJ29" s="187"/>
      <c r="WMK29" s="187"/>
      <c r="WML29" s="187"/>
      <c r="WMM29" s="187"/>
      <c r="WMN29" s="187"/>
      <c r="WMO29" s="187"/>
      <c r="WMP29" s="187"/>
      <c r="WMQ29" s="187"/>
      <c r="WMR29" s="187"/>
      <c r="WMS29" s="187"/>
      <c r="WMT29" s="187"/>
      <c r="WMU29" s="187"/>
      <c r="WMV29" s="187"/>
      <c r="WMW29" s="187"/>
      <c r="WMX29" s="187"/>
      <c r="WMY29" s="187"/>
      <c r="WMZ29" s="187"/>
      <c r="WNA29" s="187"/>
      <c r="WNB29" s="187"/>
      <c r="WNC29" s="187"/>
      <c r="WND29" s="187"/>
      <c r="WNE29" s="187"/>
      <c r="WNF29" s="187"/>
      <c r="WNG29" s="187"/>
      <c r="WNH29" s="187"/>
      <c r="WNI29" s="187"/>
      <c r="WNJ29" s="187"/>
      <c r="WNK29" s="187"/>
      <c r="WNL29" s="187"/>
      <c r="WNM29" s="187"/>
      <c r="WNN29" s="187"/>
      <c r="WNO29" s="187"/>
      <c r="WNP29" s="187"/>
      <c r="WNQ29" s="187"/>
      <c r="WNR29" s="187"/>
      <c r="WNS29" s="187"/>
      <c r="WNT29" s="187"/>
      <c r="WNU29" s="187"/>
      <c r="WNV29" s="187"/>
      <c r="WNW29" s="187"/>
      <c r="WNX29" s="187"/>
      <c r="WNY29" s="187"/>
      <c r="WNZ29" s="187"/>
      <c r="WOA29" s="187"/>
      <c r="WOB29" s="187"/>
      <c r="WOC29" s="187"/>
      <c r="WOD29" s="187"/>
      <c r="WOE29" s="187"/>
      <c r="WOF29" s="187"/>
      <c r="WOG29" s="187"/>
      <c r="WOH29" s="187"/>
      <c r="WOI29" s="187"/>
      <c r="WOJ29" s="187"/>
      <c r="WOK29" s="187"/>
      <c r="WOL29" s="187"/>
      <c r="WOM29" s="187"/>
      <c r="WON29" s="187"/>
      <c r="WOO29" s="187"/>
      <c r="WOP29" s="187"/>
      <c r="WOQ29" s="187"/>
      <c r="WOR29" s="187"/>
      <c r="WOS29" s="187"/>
      <c r="WOT29" s="187"/>
      <c r="WOU29" s="187"/>
      <c r="WOV29" s="187"/>
      <c r="WOW29" s="187"/>
      <c r="WOX29" s="187"/>
      <c r="WOY29" s="187"/>
      <c r="WOZ29" s="187"/>
      <c r="WPA29" s="187"/>
      <c r="WPB29" s="187"/>
      <c r="WPC29" s="187"/>
      <c r="WPD29" s="187"/>
      <c r="WPE29" s="187"/>
      <c r="WPF29" s="187"/>
      <c r="WPG29" s="187"/>
      <c r="WPH29" s="187"/>
      <c r="WPI29" s="187"/>
      <c r="WPJ29" s="187"/>
      <c r="WPK29" s="187"/>
      <c r="WPL29" s="187"/>
      <c r="WPM29" s="187"/>
      <c r="WPN29" s="187"/>
      <c r="WPO29" s="187"/>
      <c r="WPP29" s="187"/>
      <c r="WPQ29" s="187"/>
      <c r="WPR29" s="187"/>
      <c r="WPS29" s="187"/>
      <c r="WPT29" s="187"/>
      <c r="WPU29" s="187"/>
      <c r="WPV29" s="187"/>
      <c r="WPW29" s="187"/>
      <c r="WPX29" s="187"/>
      <c r="WPY29" s="187"/>
      <c r="WPZ29" s="187"/>
      <c r="WQA29" s="187"/>
      <c r="WQB29" s="187"/>
      <c r="WQC29" s="187"/>
      <c r="WQD29" s="187"/>
      <c r="WQE29" s="187"/>
      <c r="WQF29" s="187"/>
      <c r="WQG29" s="187"/>
      <c r="WQH29" s="187"/>
      <c r="WQI29" s="187"/>
      <c r="WQJ29" s="187"/>
      <c r="WQK29" s="187"/>
      <c r="WQL29" s="187"/>
      <c r="WQM29" s="187"/>
      <c r="WQN29" s="187"/>
      <c r="WQO29" s="187"/>
      <c r="WQP29" s="187"/>
      <c r="WQQ29" s="187"/>
      <c r="WQR29" s="187"/>
      <c r="WQS29" s="187"/>
      <c r="WQT29" s="187"/>
      <c r="WQU29" s="187"/>
      <c r="WQV29" s="187"/>
      <c r="WQW29" s="187"/>
      <c r="WQX29" s="187"/>
      <c r="WQY29" s="187"/>
      <c r="WQZ29" s="187"/>
      <c r="WRA29" s="187"/>
      <c r="WRB29" s="187"/>
      <c r="WRC29" s="187"/>
      <c r="WRD29" s="187"/>
      <c r="WRE29" s="187"/>
      <c r="WRF29" s="187"/>
      <c r="WRG29" s="187"/>
      <c r="WRH29" s="187"/>
      <c r="WRI29" s="187"/>
      <c r="WRJ29" s="187"/>
      <c r="WRK29" s="187"/>
      <c r="WRL29" s="187"/>
      <c r="WRM29" s="187"/>
      <c r="WRN29" s="187"/>
      <c r="WRO29" s="187"/>
      <c r="WRP29" s="187"/>
      <c r="WRQ29" s="187"/>
      <c r="WRR29" s="187"/>
      <c r="WRS29" s="187"/>
      <c r="WRT29" s="187"/>
      <c r="WRU29" s="187"/>
      <c r="WRV29" s="187"/>
      <c r="WRW29" s="187"/>
      <c r="WRX29" s="187"/>
      <c r="WRY29" s="187"/>
      <c r="WRZ29" s="187"/>
      <c r="WSA29" s="187"/>
      <c r="WSB29" s="187"/>
      <c r="WSC29" s="187"/>
      <c r="WSD29" s="187"/>
      <c r="WSE29" s="187"/>
      <c r="WSF29" s="187"/>
      <c r="WSG29" s="187"/>
      <c r="WSH29" s="187"/>
      <c r="WSI29" s="187"/>
      <c r="WSJ29" s="187"/>
      <c r="WSK29" s="187"/>
      <c r="WSL29" s="187"/>
      <c r="WSM29" s="187"/>
      <c r="WSN29" s="187"/>
      <c r="WSO29" s="187"/>
      <c r="WSP29" s="187"/>
      <c r="WSQ29" s="187"/>
      <c r="WSR29" s="187"/>
      <c r="WSS29" s="187"/>
      <c r="WST29" s="187"/>
      <c r="WSU29" s="187"/>
      <c r="WSV29" s="187"/>
      <c r="WSW29" s="187"/>
      <c r="WSX29" s="187"/>
      <c r="WSY29" s="187"/>
      <c r="WSZ29" s="187"/>
      <c r="WTA29" s="187"/>
      <c r="WTB29" s="187"/>
      <c r="WTC29" s="187"/>
      <c r="WTD29" s="187"/>
      <c r="WTE29" s="187"/>
      <c r="WTF29" s="187"/>
      <c r="WTG29" s="187"/>
      <c r="WTH29" s="187"/>
      <c r="WTI29" s="187"/>
      <c r="WTJ29" s="187"/>
      <c r="WTK29" s="187"/>
      <c r="WTL29" s="187"/>
      <c r="WTM29" s="187"/>
      <c r="WTN29" s="187"/>
      <c r="WTO29" s="187"/>
      <c r="WTP29" s="187"/>
      <c r="WTQ29" s="187"/>
      <c r="WTR29" s="187"/>
      <c r="WTS29" s="187"/>
      <c r="WTT29" s="187"/>
      <c r="WTU29" s="187"/>
      <c r="WTV29" s="187"/>
      <c r="WTW29" s="187"/>
      <c r="WTX29" s="187"/>
      <c r="WTY29" s="187"/>
      <c r="WTZ29" s="187"/>
      <c r="WUA29" s="187"/>
      <c r="WUB29" s="187"/>
      <c r="WUC29" s="187"/>
      <c r="WUD29" s="187"/>
      <c r="WUE29" s="187"/>
      <c r="WUF29" s="187"/>
      <c r="WUG29" s="187"/>
      <c r="WUH29" s="187"/>
      <c r="WUI29" s="187"/>
      <c r="WUJ29" s="187"/>
      <c r="WUK29" s="187"/>
      <c r="WUL29" s="187"/>
      <c r="WUM29" s="187"/>
      <c r="WUN29" s="187"/>
      <c r="WUO29" s="187"/>
      <c r="WUP29" s="187"/>
      <c r="WUQ29" s="187"/>
      <c r="WUR29" s="187"/>
      <c r="WUS29" s="187"/>
      <c r="WUT29" s="187"/>
      <c r="WUU29" s="187"/>
      <c r="WUV29" s="187"/>
      <c r="WUW29" s="187"/>
      <c r="WUX29" s="187"/>
      <c r="WUY29" s="187"/>
      <c r="WUZ29" s="187"/>
      <c r="WVA29" s="187"/>
      <c r="WVB29" s="187"/>
      <c r="WVC29" s="187"/>
      <c r="WVD29" s="187"/>
      <c r="WVE29" s="187"/>
      <c r="WVF29" s="187"/>
      <c r="WVG29" s="187"/>
      <c r="WVH29" s="187"/>
      <c r="WVI29" s="187"/>
      <c r="WVJ29" s="187"/>
      <c r="WVK29" s="187"/>
      <c r="WVL29" s="187"/>
      <c r="WVM29" s="187"/>
      <c r="WVN29" s="187"/>
      <c r="WVO29" s="187"/>
      <c r="WVP29" s="187"/>
      <c r="WVQ29" s="187"/>
      <c r="WVR29" s="187"/>
      <c r="WVS29" s="187"/>
      <c r="WVT29" s="187"/>
      <c r="WVU29" s="187"/>
      <c r="WVV29" s="187"/>
      <c r="WVW29" s="187"/>
      <c r="WVX29" s="187"/>
      <c r="WVY29" s="187"/>
      <c r="WVZ29" s="187"/>
      <c r="WWA29" s="187"/>
      <c r="WWB29" s="187"/>
      <c r="WWC29" s="187"/>
      <c r="WWD29" s="187"/>
      <c r="WWE29" s="187"/>
      <c r="WWF29" s="187"/>
      <c r="WWG29" s="187"/>
      <c r="WWH29" s="187"/>
      <c r="WWI29" s="187"/>
      <c r="WWJ29" s="187"/>
      <c r="WWK29" s="187"/>
      <c r="WWL29" s="187"/>
      <c r="WWM29" s="187"/>
      <c r="WWN29" s="187"/>
      <c r="WWO29" s="187"/>
      <c r="WWP29" s="187"/>
      <c r="WWQ29" s="187"/>
      <c r="WWR29" s="187"/>
      <c r="WWS29" s="187"/>
      <c r="WWT29" s="187"/>
      <c r="WWU29" s="187"/>
      <c r="WWV29" s="187"/>
      <c r="WWW29" s="187"/>
      <c r="WWX29" s="187"/>
      <c r="WWY29" s="187"/>
      <c r="WWZ29" s="187"/>
      <c r="WXA29" s="187"/>
      <c r="WXB29" s="187"/>
      <c r="WXC29" s="187"/>
      <c r="WXD29" s="187"/>
      <c r="WXE29" s="187"/>
      <c r="WXF29" s="187"/>
      <c r="WXG29" s="187"/>
      <c r="WXH29" s="187"/>
      <c r="WXI29" s="187"/>
      <c r="WXJ29" s="187"/>
      <c r="WXK29" s="187"/>
      <c r="WXL29" s="187"/>
      <c r="WXM29" s="187"/>
      <c r="WXN29" s="187"/>
      <c r="WXO29" s="187"/>
      <c r="WXP29" s="187"/>
      <c r="WXQ29" s="187"/>
      <c r="WXR29" s="187"/>
      <c r="WXS29" s="187"/>
      <c r="WXT29" s="187"/>
      <c r="WXU29" s="187"/>
      <c r="WXV29" s="187"/>
      <c r="WXW29" s="187"/>
      <c r="WXX29" s="187"/>
      <c r="WXY29" s="187"/>
      <c r="WXZ29" s="187"/>
      <c r="WYA29" s="187"/>
      <c r="WYB29" s="187"/>
      <c r="WYC29" s="187"/>
      <c r="WYD29" s="187"/>
      <c r="WYE29" s="187"/>
      <c r="WYF29" s="187"/>
      <c r="WYG29" s="187"/>
      <c r="WYH29" s="187"/>
      <c r="WYI29" s="187"/>
      <c r="WYJ29" s="187"/>
      <c r="WYK29" s="187"/>
      <c r="WYL29" s="187"/>
      <c r="WYM29" s="187"/>
      <c r="WYN29" s="187"/>
      <c r="WYO29" s="187"/>
      <c r="WYP29" s="187"/>
      <c r="WYQ29" s="187"/>
      <c r="WYR29" s="187"/>
      <c r="WYS29" s="187"/>
      <c r="WYT29" s="187"/>
      <c r="WYU29" s="187"/>
      <c r="WYV29" s="187"/>
      <c r="WYW29" s="187"/>
      <c r="WYX29" s="187"/>
      <c r="WYY29" s="187"/>
      <c r="WYZ29" s="187"/>
      <c r="WZA29" s="187"/>
      <c r="WZB29" s="187"/>
      <c r="WZC29" s="187"/>
      <c r="WZD29" s="187"/>
      <c r="WZE29" s="187"/>
      <c r="WZF29" s="187"/>
      <c r="WZG29" s="187"/>
      <c r="WZH29" s="187"/>
      <c r="WZI29" s="187"/>
      <c r="WZJ29" s="187"/>
      <c r="WZK29" s="187"/>
      <c r="WZL29" s="187"/>
      <c r="WZM29" s="187"/>
      <c r="WZN29" s="187"/>
      <c r="WZO29" s="187"/>
      <c r="WZP29" s="187"/>
      <c r="WZQ29" s="187"/>
      <c r="WZR29" s="187"/>
      <c r="WZS29" s="187"/>
      <c r="WZT29" s="187"/>
      <c r="WZU29" s="187"/>
      <c r="WZV29" s="187"/>
      <c r="WZW29" s="187"/>
      <c r="WZX29" s="187"/>
      <c r="WZY29" s="187"/>
      <c r="WZZ29" s="187"/>
      <c r="XAA29" s="187"/>
      <c r="XAB29" s="187"/>
      <c r="XAC29" s="187"/>
      <c r="XAD29" s="187"/>
      <c r="XAE29" s="187"/>
      <c r="XAF29" s="187"/>
      <c r="XAG29" s="187"/>
      <c r="XAH29" s="187"/>
      <c r="XAI29" s="187"/>
      <c r="XAJ29" s="187"/>
      <c r="XAK29" s="187"/>
      <c r="XAL29" s="187"/>
      <c r="XAM29" s="187"/>
      <c r="XAN29" s="187"/>
      <c r="XAO29" s="187"/>
      <c r="XAP29" s="187"/>
      <c r="XAQ29" s="187"/>
      <c r="XAR29" s="187"/>
      <c r="XAS29" s="187"/>
      <c r="XAT29" s="187"/>
      <c r="XAU29" s="187"/>
      <c r="XAV29" s="187"/>
      <c r="XAW29" s="187"/>
      <c r="XAX29" s="187"/>
      <c r="XAY29" s="187"/>
      <c r="XAZ29" s="187"/>
      <c r="XBA29" s="187"/>
      <c r="XBB29" s="187"/>
      <c r="XBC29" s="187"/>
      <c r="XBD29" s="187"/>
      <c r="XBE29" s="187"/>
      <c r="XBF29" s="187"/>
      <c r="XBG29" s="187"/>
      <c r="XBH29" s="187"/>
      <c r="XBI29" s="187"/>
      <c r="XBJ29" s="187"/>
      <c r="XBK29" s="187"/>
      <c r="XBL29" s="187"/>
      <c r="XBM29" s="187"/>
      <c r="XBN29" s="187"/>
      <c r="XBO29" s="187"/>
      <c r="XBP29" s="187"/>
      <c r="XBQ29" s="187"/>
      <c r="XBR29" s="187"/>
      <c r="XBS29" s="187"/>
      <c r="XBT29" s="187"/>
      <c r="XBU29" s="187"/>
      <c r="XBV29" s="187"/>
      <c r="XBW29" s="187"/>
      <c r="XBX29" s="187"/>
      <c r="XBY29" s="187"/>
      <c r="XBZ29" s="187"/>
      <c r="XCA29" s="187"/>
      <c r="XCB29" s="187"/>
      <c r="XCC29" s="187"/>
      <c r="XCD29" s="187"/>
      <c r="XCE29" s="187"/>
      <c r="XCF29" s="187"/>
      <c r="XCG29" s="187"/>
      <c r="XCH29" s="187"/>
      <c r="XCI29" s="187"/>
      <c r="XCJ29" s="187"/>
      <c r="XCK29" s="187"/>
      <c r="XCL29" s="187"/>
      <c r="XCM29" s="187"/>
      <c r="XCN29" s="187"/>
      <c r="XCO29" s="187"/>
      <c r="XCP29" s="187"/>
      <c r="XCQ29" s="187"/>
      <c r="XCR29" s="187"/>
      <c r="XCS29" s="187"/>
      <c r="XCT29" s="187"/>
      <c r="XCU29" s="187"/>
      <c r="XCV29" s="187"/>
      <c r="XCW29" s="187"/>
      <c r="XCX29" s="187"/>
      <c r="XCY29" s="187"/>
      <c r="XCZ29" s="187"/>
      <c r="XDA29" s="187"/>
      <c r="XDB29" s="187"/>
      <c r="XDC29" s="187"/>
      <c r="XDD29" s="187"/>
      <c r="XDE29" s="187"/>
      <c r="XDF29" s="187"/>
      <c r="XDG29" s="187"/>
      <c r="XDH29" s="187"/>
      <c r="XDI29" s="187"/>
      <c r="XDJ29" s="187"/>
      <c r="XDK29" s="187"/>
      <c r="XDL29" s="187"/>
      <c r="XDM29" s="187"/>
      <c r="XDN29" s="187"/>
      <c r="XDO29" s="187"/>
      <c r="XDP29" s="187"/>
      <c r="XDQ29" s="187"/>
      <c r="XDR29" s="187"/>
      <c r="XDS29" s="187"/>
      <c r="XDT29" s="187"/>
      <c r="XDU29" s="187"/>
      <c r="XDV29" s="187"/>
      <c r="XDW29" s="187"/>
      <c r="XDX29" s="187"/>
      <c r="XDY29" s="187"/>
      <c r="XDZ29" s="187"/>
      <c r="XEA29" s="187"/>
      <c r="XEB29" s="187"/>
      <c r="XEC29" s="187"/>
      <c r="XED29" s="187"/>
      <c r="XEE29" s="187"/>
      <c r="XEF29" s="187"/>
      <c r="XEG29" s="187"/>
      <c r="XEH29" s="187"/>
      <c r="XEI29" s="187"/>
      <c r="XEJ29" s="187"/>
      <c r="XEK29" s="187"/>
      <c r="XEL29" s="187"/>
      <c r="XEM29" s="187"/>
      <c r="XEN29" s="187"/>
      <c r="XEO29" s="187"/>
      <c r="XEP29" s="187"/>
      <c r="XEQ29" s="187"/>
      <c r="XER29" s="187"/>
      <c r="XES29" s="187"/>
      <c r="XET29" s="187"/>
      <c r="XEU29" s="187"/>
      <c r="XEV29" s="187"/>
    </row>
    <row r="30" spans="1:16376" x14ac:dyDescent="0.2">
      <c r="A30" s="270">
        <v>11</v>
      </c>
      <c r="B30" s="271" t="s">
        <v>325</v>
      </c>
      <c r="C30" s="271" t="s">
        <v>326</v>
      </c>
      <c r="D30" s="272">
        <v>14</v>
      </c>
      <c r="E30" s="271" t="s">
        <v>245</v>
      </c>
      <c r="F30" s="271" t="s">
        <v>327</v>
      </c>
      <c r="G30" s="293" t="s">
        <v>341</v>
      </c>
      <c r="H30" s="274" t="s">
        <v>71</v>
      </c>
      <c r="I30" s="275">
        <v>11</v>
      </c>
      <c r="J30" s="276" t="s">
        <v>107</v>
      </c>
      <c r="K30" s="277">
        <v>19633</v>
      </c>
      <c r="L30" s="277"/>
      <c r="M30" s="277"/>
      <c r="N30" s="277">
        <v>19633</v>
      </c>
      <c r="O30" s="277"/>
      <c r="P30" s="277">
        <v>3608.333333333333</v>
      </c>
      <c r="Q30" s="277">
        <v>36083.333333333328</v>
      </c>
      <c r="R30" s="277">
        <v>3435.7749999999996</v>
      </c>
      <c r="S30" s="277">
        <v>588.99</v>
      </c>
      <c r="T30" s="277">
        <v>981.65000000000009</v>
      </c>
      <c r="U30" s="277">
        <v>392.66</v>
      </c>
      <c r="V30" s="277">
        <v>1261</v>
      </c>
      <c r="W30" s="277">
        <v>756</v>
      </c>
      <c r="X30" s="186">
        <v>10825</v>
      </c>
      <c r="Y30" s="186">
        <v>31258.797222222227</v>
      </c>
      <c r="Z30" s="186">
        <v>187552.78333333335</v>
      </c>
      <c r="AA30" s="186"/>
      <c r="AB30" s="186"/>
      <c r="AC30" s="186"/>
      <c r="AD30" s="186"/>
      <c r="AE30" s="186"/>
      <c r="AF30" s="186"/>
      <c r="AG30" s="186"/>
      <c r="AH30" s="186"/>
      <c r="AI30" s="186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  <c r="BL30" s="188"/>
      <c r="BM30" s="188"/>
      <c r="BN30" s="188"/>
      <c r="BO30" s="188"/>
      <c r="BP30" s="188"/>
      <c r="BQ30" s="188"/>
      <c r="BR30" s="188"/>
      <c r="BS30" s="188"/>
      <c r="BT30" s="188"/>
      <c r="BU30" s="188"/>
      <c r="BV30" s="188"/>
      <c r="BW30" s="188"/>
      <c r="BX30" s="188"/>
      <c r="BY30" s="188"/>
      <c r="BZ30" s="188"/>
      <c r="CA30" s="188"/>
      <c r="CB30" s="188"/>
      <c r="CC30" s="188"/>
      <c r="CD30" s="188"/>
      <c r="CE30" s="188"/>
      <c r="CF30" s="188"/>
      <c r="CG30" s="188"/>
      <c r="CH30" s="188"/>
      <c r="CI30" s="188"/>
      <c r="CJ30" s="188"/>
      <c r="CK30" s="188"/>
      <c r="CL30" s="188"/>
      <c r="CM30" s="188"/>
      <c r="CN30" s="188"/>
      <c r="CO30" s="188"/>
      <c r="CP30" s="188"/>
      <c r="CQ30" s="188"/>
      <c r="CR30" s="188"/>
      <c r="CS30" s="188"/>
      <c r="CT30" s="188"/>
      <c r="CU30" s="188"/>
      <c r="CV30" s="188"/>
      <c r="CW30" s="188"/>
      <c r="CX30" s="188"/>
      <c r="CY30" s="188"/>
      <c r="CZ30" s="188"/>
      <c r="DA30" s="188"/>
      <c r="DB30" s="188"/>
      <c r="DC30" s="188"/>
      <c r="DD30" s="188"/>
      <c r="DE30" s="188"/>
      <c r="DF30" s="188"/>
      <c r="DG30" s="188"/>
      <c r="DH30" s="188"/>
      <c r="DI30" s="188"/>
      <c r="DJ30" s="188"/>
      <c r="DK30" s="188"/>
      <c r="DL30" s="188"/>
      <c r="DM30" s="188"/>
      <c r="DN30" s="188"/>
      <c r="DO30" s="188"/>
      <c r="DP30" s="188"/>
      <c r="DQ30" s="188"/>
      <c r="DR30" s="188"/>
      <c r="DS30" s="188"/>
      <c r="DT30" s="188"/>
      <c r="DU30" s="188"/>
      <c r="DV30" s="188"/>
      <c r="DW30" s="188"/>
      <c r="DX30" s="188"/>
      <c r="DY30" s="188"/>
      <c r="DZ30" s="188"/>
      <c r="EA30" s="188"/>
      <c r="EB30" s="188"/>
      <c r="EC30" s="188"/>
      <c r="ED30" s="188"/>
      <c r="EE30" s="188"/>
      <c r="EF30" s="188"/>
      <c r="EG30" s="188"/>
      <c r="EH30" s="188"/>
      <c r="EI30" s="188"/>
      <c r="EJ30" s="188"/>
      <c r="EK30" s="188"/>
      <c r="EL30" s="188"/>
      <c r="EM30" s="188"/>
      <c r="EN30" s="188"/>
      <c r="EO30" s="188"/>
      <c r="EP30" s="188"/>
      <c r="EQ30" s="188"/>
      <c r="ER30" s="188"/>
      <c r="ES30" s="188"/>
      <c r="ET30" s="188"/>
      <c r="EU30" s="188"/>
      <c r="EV30" s="188"/>
      <c r="EW30" s="188"/>
      <c r="EX30" s="188"/>
      <c r="EY30" s="188"/>
      <c r="EZ30" s="188"/>
      <c r="FA30" s="188"/>
      <c r="FB30" s="188"/>
      <c r="FC30" s="188"/>
      <c r="FD30" s="188"/>
      <c r="FE30" s="188"/>
      <c r="FF30" s="188"/>
      <c r="FG30" s="188"/>
      <c r="FH30" s="188"/>
      <c r="FI30" s="188"/>
      <c r="FJ30" s="188"/>
      <c r="FK30" s="188"/>
      <c r="FL30" s="188"/>
      <c r="FM30" s="188"/>
      <c r="FN30" s="188"/>
      <c r="FO30" s="188"/>
      <c r="FP30" s="188"/>
      <c r="FQ30" s="188"/>
      <c r="FR30" s="188"/>
      <c r="FS30" s="188"/>
      <c r="FT30" s="188"/>
      <c r="FU30" s="188"/>
      <c r="FV30" s="188"/>
      <c r="FW30" s="188"/>
      <c r="FX30" s="188"/>
      <c r="FY30" s="188"/>
      <c r="FZ30" s="188"/>
      <c r="GA30" s="188"/>
      <c r="GB30" s="188"/>
      <c r="GC30" s="188"/>
      <c r="GD30" s="188"/>
      <c r="GE30" s="188"/>
      <c r="GF30" s="188"/>
      <c r="GG30" s="188"/>
      <c r="GH30" s="188"/>
      <c r="GI30" s="188"/>
      <c r="GJ30" s="188"/>
      <c r="GK30" s="188"/>
      <c r="GL30" s="188"/>
      <c r="GM30" s="188"/>
      <c r="GN30" s="188"/>
      <c r="GO30" s="188"/>
      <c r="GP30" s="188"/>
      <c r="GQ30" s="188"/>
      <c r="GR30" s="188"/>
      <c r="GS30" s="188"/>
      <c r="GT30" s="188"/>
      <c r="GU30" s="188"/>
      <c r="GV30" s="188"/>
      <c r="GW30" s="188"/>
      <c r="GX30" s="188"/>
      <c r="GY30" s="188"/>
      <c r="GZ30" s="188"/>
      <c r="HA30" s="188"/>
      <c r="HB30" s="188"/>
      <c r="HC30" s="188"/>
      <c r="HD30" s="188"/>
      <c r="HE30" s="188"/>
      <c r="HF30" s="188"/>
      <c r="HG30" s="188"/>
      <c r="HH30" s="188"/>
      <c r="HI30" s="188"/>
      <c r="HJ30" s="188"/>
      <c r="HK30" s="188"/>
      <c r="HL30" s="188"/>
      <c r="HM30" s="188"/>
      <c r="HN30" s="188"/>
      <c r="HO30" s="188"/>
      <c r="HP30" s="188"/>
      <c r="HQ30" s="188"/>
      <c r="HR30" s="188"/>
      <c r="HS30" s="188"/>
      <c r="HT30" s="188"/>
      <c r="HU30" s="188"/>
      <c r="HV30" s="188"/>
      <c r="HW30" s="188"/>
      <c r="HX30" s="188"/>
      <c r="HY30" s="188"/>
      <c r="HZ30" s="188"/>
      <c r="IA30" s="188"/>
      <c r="IB30" s="188"/>
      <c r="IC30" s="188"/>
      <c r="ID30" s="188"/>
      <c r="IE30" s="188"/>
      <c r="IF30" s="188"/>
      <c r="IG30" s="188"/>
      <c r="IH30" s="188"/>
      <c r="II30" s="188"/>
      <c r="IJ30" s="188"/>
      <c r="IK30" s="188"/>
      <c r="IL30" s="188"/>
      <c r="IM30" s="188"/>
      <c r="IN30" s="188"/>
      <c r="IO30" s="188"/>
      <c r="IP30" s="188"/>
      <c r="IQ30" s="188"/>
      <c r="IR30" s="188"/>
      <c r="IS30" s="188"/>
      <c r="IT30" s="188"/>
      <c r="IU30" s="188"/>
      <c r="IV30" s="188"/>
      <c r="IW30" s="188"/>
      <c r="IX30" s="188"/>
      <c r="IY30" s="188"/>
      <c r="IZ30" s="188"/>
      <c r="JA30" s="188"/>
      <c r="JB30" s="188"/>
      <c r="JC30" s="188"/>
      <c r="JD30" s="188"/>
      <c r="JE30" s="188"/>
      <c r="JF30" s="188"/>
      <c r="JG30" s="188"/>
      <c r="JH30" s="188"/>
      <c r="JI30" s="188"/>
      <c r="JJ30" s="188"/>
      <c r="JK30" s="188"/>
      <c r="JL30" s="188"/>
      <c r="JM30" s="188"/>
      <c r="JN30" s="188"/>
      <c r="JO30" s="188"/>
      <c r="JP30" s="188"/>
      <c r="JQ30" s="188"/>
      <c r="JR30" s="188"/>
      <c r="JS30" s="188"/>
      <c r="JT30" s="188"/>
      <c r="JU30" s="188"/>
      <c r="JV30" s="188"/>
      <c r="JW30" s="188"/>
      <c r="JX30" s="188"/>
      <c r="JY30" s="188"/>
      <c r="JZ30" s="188"/>
      <c r="KA30" s="188"/>
      <c r="KB30" s="188"/>
      <c r="KC30" s="188"/>
      <c r="KD30" s="188"/>
      <c r="KE30" s="188"/>
      <c r="KF30" s="188"/>
      <c r="KG30" s="188"/>
      <c r="KH30" s="188"/>
      <c r="KI30" s="188"/>
      <c r="KJ30" s="188"/>
      <c r="KK30" s="188"/>
      <c r="KL30" s="188"/>
      <c r="KM30" s="188"/>
      <c r="KN30" s="188"/>
      <c r="KO30" s="188"/>
      <c r="KP30" s="188"/>
      <c r="KQ30" s="188"/>
      <c r="KR30" s="188"/>
      <c r="KS30" s="188"/>
      <c r="KT30" s="188"/>
      <c r="KU30" s="188"/>
      <c r="KV30" s="188"/>
      <c r="KW30" s="188"/>
      <c r="KX30" s="188"/>
      <c r="KY30" s="188"/>
      <c r="KZ30" s="188"/>
      <c r="LA30" s="188"/>
      <c r="LB30" s="188"/>
      <c r="LC30" s="188"/>
      <c r="LD30" s="188"/>
      <c r="LE30" s="188"/>
      <c r="LF30" s="188"/>
      <c r="LG30" s="188"/>
      <c r="LH30" s="188"/>
      <c r="LI30" s="188"/>
      <c r="LJ30" s="188"/>
      <c r="LK30" s="188"/>
      <c r="LL30" s="188"/>
      <c r="LM30" s="188"/>
      <c r="LN30" s="188"/>
      <c r="LO30" s="188"/>
      <c r="LP30" s="188"/>
      <c r="LQ30" s="188"/>
      <c r="LR30" s="188"/>
      <c r="LS30" s="188"/>
      <c r="LT30" s="188"/>
      <c r="LU30" s="188"/>
      <c r="LV30" s="188"/>
      <c r="LW30" s="188"/>
      <c r="LX30" s="188"/>
      <c r="LY30" s="188"/>
      <c r="LZ30" s="188"/>
      <c r="MA30" s="188"/>
      <c r="MB30" s="188"/>
      <c r="MC30" s="188"/>
      <c r="MD30" s="188"/>
      <c r="ME30" s="188"/>
      <c r="MF30" s="188"/>
      <c r="MG30" s="188"/>
      <c r="MH30" s="188"/>
      <c r="MI30" s="188"/>
      <c r="MJ30" s="188"/>
      <c r="MK30" s="188"/>
      <c r="ML30" s="188"/>
      <c r="MM30" s="188"/>
      <c r="MN30" s="188"/>
      <c r="MO30" s="188"/>
      <c r="MP30" s="188"/>
      <c r="MQ30" s="188"/>
      <c r="MR30" s="188"/>
      <c r="MS30" s="188"/>
      <c r="MT30" s="188"/>
      <c r="MU30" s="188"/>
      <c r="MV30" s="188"/>
      <c r="MW30" s="188"/>
      <c r="MX30" s="188"/>
      <c r="MY30" s="188"/>
      <c r="MZ30" s="188"/>
      <c r="NA30" s="188"/>
      <c r="NB30" s="188"/>
      <c r="NC30" s="188"/>
      <c r="ND30" s="188"/>
      <c r="NE30" s="188"/>
      <c r="NF30" s="188"/>
      <c r="NG30" s="188"/>
      <c r="NH30" s="188"/>
      <c r="NI30" s="188"/>
      <c r="NJ30" s="188"/>
      <c r="NK30" s="188"/>
      <c r="NL30" s="188"/>
      <c r="NM30" s="188"/>
      <c r="NN30" s="188"/>
      <c r="NO30" s="188"/>
      <c r="NP30" s="188"/>
      <c r="NQ30" s="188"/>
      <c r="NR30" s="188"/>
      <c r="NS30" s="188"/>
      <c r="NT30" s="188"/>
      <c r="NU30" s="188"/>
      <c r="NV30" s="188"/>
      <c r="NW30" s="188"/>
      <c r="NX30" s="188"/>
      <c r="NY30" s="188"/>
      <c r="NZ30" s="188"/>
      <c r="OA30" s="188"/>
      <c r="OB30" s="188"/>
      <c r="OC30" s="188"/>
      <c r="OD30" s="188"/>
      <c r="OE30" s="188"/>
      <c r="OF30" s="188"/>
      <c r="OG30" s="188"/>
      <c r="OH30" s="188"/>
      <c r="OI30" s="188"/>
      <c r="OJ30" s="188"/>
      <c r="OK30" s="188"/>
      <c r="OL30" s="188"/>
      <c r="OM30" s="188"/>
      <c r="ON30" s="188"/>
      <c r="OO30" s="188"/>
      <c r="OP30" s="188"/>
      <c r="OQ30" s="188"/>
      <c r="OR30" s="188"/>
      <c r="OS30" s="188"/>
      <c r="OT30" s="188"/>
      <c r="OU30" s="188"/>
      <c r="OV30" s="188"/>
      <c r="OW30" s="188"/>
      <c r="OX30" s="188"/>
      <c r="OY30" s="188"/>
      <c r="OZ30" s="188"/>
      <c r="PA30" s="188"/>
      <c r="PB30" s="188"/>
      <c r="PC30" s="188"/>
      <c r="PD30" s="188"/>
      <c r="PE30" s="188"/>
      <c r="PF30" s="188"/>
      <c r="PG30" s="188"/>
      <c r="PH30" s="188"/>
      <c r="PI30" s="188"/>
      <c r="PJ30" s="188"/>
      <c r="PK30" s="188"/>
      <c r="PL30" s="188"/>
      <c r="PM30" s="188"/>
      <c r="PN30" s="188"/>
      <c r="PO30" s="188"/>
      <c r="PP30" s="188"/>
      <c r="PQ30" s="188"/>
      <c r="PR30" s="188"/>
      <c r="PS30" s="188"/>
      <c r="PT30" s="188"/>
      <c r="PU30" s="188"/>
      <c r="PV30" s="188"/>
      <c r="PW30" s="188"/>
      <c r="PX30" s="188"/>
      <c r="PY30" s="188"/>
      <c r="PZ30" s="188"/>
      <c r="QA30" s="188"/>
      <c r="QB30" s="188"/>
      <c r="QC30" s="188"/>
      <c r="QD30" s="188"/>
      <c r="QE30" s="188"/>
      <c r="QF30" s="188"/>
      <c r="QG30" s="188"/>
      <c r="QH30" s="188"/>
      <c r="QI30" s="188"/>
      <c r="QJ30" s="188"/>
      <c r="QK30" s="188"/>
      <c r="QL30" s="188"/>
      <c r="QM30" s="188"/>
      <c r="QN30" s="188"/>
      <c r="QO30" s="188"/>
      <c r="QP30" s="188"/>
      <c r="QQ30" s="188"/>
      <c r="QR30" s="188"/>
      <c r="QS30" s="188"/>
      <c r="QT30" s="188"/>
      <c r="QU30" s="188"/>
      <c r="QV30" s="188"/>
      <c r="QW30" s="188"/>
      <c r="QX30" s="188"/>
      <c r="QY30" s="188"/>
      <c r="QZ30" s="188"/>
      <c r="RA30" s="188"/>
      <c r="RB30" s="188"/>
      <c r="RC30" s="188"/>
      <c r="RD30" s="188"/>
      <c r="RE30" s="188"/>
      <c r="RF30" s="188"/>
      <c r="RG30" s="188"/>
      <c r="RH30" s="188"/>
      <c r="RI30" s="188"/>
      <c r="RJ30" s="188"/>
      <c r="RK30" s="188"/>
      <c r="RL30" s="188"/>
      <c r="RM30" s="188"/>
      <c r="RN30" s="188"/>
      <c r="RO30" s="188"/>
      <c r="RP30" s="188"/>
      <c r="RQ30" s="188"/>
      <c r="RR30" s="188"/>
      <c r="RS30" s="188"/>
      <c r="RT30" s="188"/>
      <c r="RU30" s="188"/>
      <c r="RV30" s="188"/>
      <c r="RW30" s="188"/>
      <c r="RX30" s="188"/>
      <c r="RY30" s="188"/>
      <c r="RZ30" s="188"/>
      <c r="SA30" s="188"/>
      <c r="SB30" s="188"/>
      <c r="SC30" s="188"/>
      <c r="SD30" s="188"/>
      <c r="SE30" s="188"/>
      <c r="SF30" s="188"/>
      <c r="SG30" s="188"/>
      <c r="SH30" s="188"/>
      <c r="SI30" s="188"/>
      <c r="SJ30" s="188"/>
      <c r="SK30" s="188"/>
      <c r="SL30" s="188"/>
      <c r="SM30" s="188"/>
      <c r="SN30" s="188"/>
      <c r="SO30" s="188"/>
      <c r="SP30" s="188"/>
      <c r="SQ30" s="188"/>
      <c r="SR30" s="188"/>
      <c r="SS30" s="188"/>
      <c r="ST30" s="188"/>
      <c r="SU30" s="188"/>
      <c r="SV30" s="188"/>
      <c r="SW30" s="188"/>
      <c r="SX30" s="188"/>
      <c r="SY30" s="188"/>
      <c r="SZ30" s="188"/>
      <c r="TA30" s="188"/>
      <c r="TB30" s="188"/>
      <c r="TC30" s="188"/>
      <c r="TD30" s="188"/>
      <c r="TE30" s="188"/>
      <c r="TF30" s="188"/>
      <c r="TG30" s="188"/>
      <c r="TH30" s="188"/>
      <c r="TI30" s="188"/>
      <c r="TJ30" s="188"/>
      <c r="TK30" s="188"/>
      <c r="TL30" s="188"/>
      <c r="TM30" s="188"/>
      <c r="TN30" s="188"/>
      <c r="TO30" s="188"/>
      <c r="TP30" s="188"/>
      <c r="TQ30" s="188"/>
      <c r="TR30" s="188"/>
      <c r="TS30" s="188"/>
      <c r="TT30" s="188"/>
      <c r="TU30" s="188"/>
      <c r="TV30" s="188"/>
      <c r="TW30" s="188"/>
      <c r="TX30" s="188"/>
      <c r="TY30" s="188"/>
      <c r="TZ30" s="188"/>
      <c r="UA30" s="188"/>
      <c r="UB30" s="188"/>
      <c r="UC30" s="188"/>
      <c r="UD30" s="188"/>
      <c r="UE30" s="188"/>
      <c r="UF30" s="188"/>
      <c r="UG30" s="188"/>
      <c r="UH30" s="188"/>
      <c r="UI30" s="188"/>
      <c r="UJ30" s="188"/>
      <c r="UK30" s="188"/>
      <c r="UL30" s="188"/>
      <c r="UM30" s="188"/>
      <c r="UN30" s="188"/>
      <c r="UO30" s="188"/>
      <c r="UP30" s="188"/>
      <c r="UQ30" s="188"/>
      <c r="UR30" s="188"/>
      <c r="US30" s="188"/>
      <c r="UT30" s="188"/>
      <c r="UU30" s="188"/>
      <c r="UV30" s="188"/>
      <c r="UW30" s="188"/>
      <c r="UX30" s="188"/>
      <c r="UY30" s="188"/>
      <c r="UZ30" s="188"/>
      <c r="VA30" s="188"/>
      <c r="VB30" s="187"/>
      <c r="VC30" s="187"/>
      <c r="VD30" s="187"/>
      <c r="VE30" s="187"/>
      <c r="VF30" s="187"/>
      <c r="VG30" s="187"/>
      <c r="VH30" s="187"/>
      <c r="VI30" s="187"/>
      <c r="VJ30" s="187"/>
      <c r="VK30" s="187"/>
      <c r="VL30" s="187"/>
      <c r="VM30" s="187"/>
      <c r="VN30" s="187"/>
      <c r="VO30" s="187"/>
      <c r="VP30" s="187"/>
      <c r="VQ30" s="187"/>
      <c r="VR30" s="187"/>
      <c r="VS30" s="187"/>
      <c r="VT30" s="187"/>
      <c r="VU30" s="187"/>
      <c r="VV30" s="187"/>
      <c r="VW30" s="187"/>
      <c r="VX30" s="187"/>
      <c r="VY30" s="187"/>
      <c r="VZ30" s="187"/>
      <c r="WA30" s="187"/>
      <c r="WB30" s="187"/>
      <c r="WC30" s="187"/>
      <c r="WD30" s="187"/>
      <c r="WE30" s="187"/>
      <c r="WF30" s="187"/>
      <c r="WG30" s="187"/>
      <c r="WH30" s="187"/>
      <c r="WI30" s="187"/>
      <c r="WJ30" s="187"/>
      <c r="WK30" s="187"/>
      <c r="WL30" s="187"/>
      <c r="WM30" s="187"/>
      <c r="WN30" s="187"/>
      <c r="WO30" s="187"/>
      <c r="WP30" s="187"/>
      <c r="WQ30" s="187"/>
      <c r="WR30" s="187"/>
      <c r="WS30" s="187"/>
      <c r="WT30" s="187"/>
      <c r="WU30" s="187"/>
      <c r="WV30" s="187"/>
      <c r="WW30" s="187"/>
      <c r="WX30" s="187"/>
      <c r="WY30" s="187"/>
      <c r="WZ30" s="187"/>
      <c r="XA30" s="187"/>
      <c r="XB30" s="187"/>
      <c r="XC30" s="187"/>
      <c r="XD30" s="187"/>
      <c r="XE30" s="187"/>
      <c r="XF30" s="187"/>
      <c r="XG30" s="187"/>
      <c r="XH30" s="187"/>
      <c r="XI30" s="187"/>
      <c r="XJ30" s="187"/>
      <c r="XK30" s="187"/>
      <c r="XL30" s="187"/>
      <c r="XM30" s="187"/>
      <c r="XN30" s="187"/>
      <c r="XO30" s="187"/>
      <c r="XP30" s="187"/>
      <c r="XQ30" s="187"/>
      <c r="XR30" s="187"/>
      <c r="XS30" s="187"/>
      <c r="XT30" s="187"/>
      <c r="XU30" s="187"/>
      <c r="XV30" s="187"/>
      <c r="XW30" s="187"/>
      <c r="XX30" s="187"/>
      <c r="XY30" s="187"/>
      <c r="XZ30" s="187"/>
      <c r="YA30" s="187"/>
      <c r="YB30" s="187"/>
      <c r="YC30" s="187"/>
      <c r="YD30" s="187"/>
      <c r="YE30" s="187"/>
      <c r="YF30" s="187"/>
      <c r="YG30" s="187"/>
      <c r="YH30" s="187"/>
      <c r="YI30" s="187"/>
      <c r="YJ30" s="187"/>
      <c r="YK30" s="187"/>
      <c r="YL30" s="187"/>
      <c r="YM30" s="187"/>
      <c r="YN30" s="187"/>
      <c r="YO30" s="187"/>
      <c r="YP30" s="187"/>
      <c r="YQ30" s="187"/>
      <c r="YR30" s="187"/>
      <c r="YS30" s="187"/>
      <c r="YT30" s="187"/>
      <c r="YU30" s="187"/>
      <c r="YV30" s="187"/>
      <c r="YW30" s="187"/>
      <c r="YX30" s="187"/>
      <c r="YY30" s="187"/>
      <c r="YZ30" s="187"/>
      <c r="ZA30" s="187"/>
      <c r="ZB30" s="187"/>
      <c r="ZC30" s="187"/>
      <c r="ZD30" s="187"/>
      <c r="ZE30" s="187"/>
      <c r="ZF30" s="187"/>
      <c r="ZG30" s="187"/>
      <c r="ZH30" s="187"/>
      <c r="ZI30" s="187"/>
      <c r="ZJ30" s="187"/>
      <c r="ZK30" s="187"/>
      <c r="ZL30" s="187"/>
      <c r="ZM30" s="187"/>
      <c r="ZN30" s="187"/>
      <c r="ZO30" s="187"/>
      <c r="ZP30" s="187"/>
      <c r="ZQ30" s="187"/>
      <c r="ZR30" s="187"/>
      <c r="ZS30" s="187"/>
      <c r="ZT30" s="187"/>
      <c r="ZU30" s="187"/>
      <c r="ZV30" s="187"/>
      <c r="ZW30" s="187"/>
      <c r="ZX30" s="187"/>
      <c r="ZY30" s="187"/>
      <c r="ZZ30" s="187"/>
      <c r="AAA30" s="187"/>
      <c r="AAB30" s="187"/>
      <c r="AAC30" s="187"/>
      <c r="AAD30" s="187"/>
      <c r="AAE30" s="187"/>
      <c r="AAF30" s="187"/>
      <c r="AAG30" s="187"/>
      <c r="AAH30" s="187"/>
      <c r="AAI30" s="187"/>
      <c r="AAJ30" s="187"/>
      <c r="AAK30" s="187"/>
      <c r="AAL30" s="187"/>
      <c r="AAM30" s="187"/>
      <c r="AAN30" s="187"/>
      <c r="AAO30" s="187"/>
      <c r="AAP30" s="187"/>
      <c r="AAQ30" s="187"/>
      <c r="AAR30" s="187"/>
      <c r="AAS30" s="187"/>
      <c r="AAT30" s="187"/>
      <c r="AAU30" s="187"/>
      <c r="AAV30" s="187"/>
      <c r="AAW30" s="187"/>
      <c r="AAX30" s="187"/>
      <c r="AAY30" s="187"/>
      <c r="AAZ30" s="187"/>
      <c r="ABA30" s="187"/>
      <c r="ABB30" s="187"/>
      <c r="ABC30" s="187"/>
      <c r="ABD30" s="187"/>
      <c r="ABE30" s="187"/>
      <c r="ABF30" s="187"/>
      <c r="ABG30" s="187"/>
      <c r="ABH30" s="187"/>
      <c r="ABI30" s="187"/>
      <c r="ABJ30" s="187"/>
      <c r="ABK30" s="187"/>
      <c r="ABL30" s="187"/>
      <c r="ABM30" s="187"/>
      <c r="ABN30" s="187"/>
      <c r="ABO30" s="187"/>
      <c r="ABP30" s="187"/>
      <c r="ABQ30" s="187"/>
      <c r="ABR30" s="187"/>
      <c r="ABS30" s="187"/>
      <c r="ABT30" s="187"/>
      <c r="ABU30" s="187"/>
      <c r="ABV30" s="187"/>
      <c r="ABW30" s="187"/>
      <c r="ABX30" s="187"/>
      <c r="ABY30" s="187"/>
      <c r="ABZ30" s="187"/>
      <c r="ACA30" s="187"/>
      <c r="ACB30" s="187"/>
      <c r="ACC30" s="187"/>
      <c r="ACD30" s="187"/>
      <c r="ACE30" s="187"/>
      <c r="ACF30" s="187"/>
      <c r="ACG30" s="187"/>
      <c r="ACH30" s="187"/>
      <c r="ACI30" s="187"/>
      <c r="ACJ30" s="187"/>
      <c r="ACK30" s="187"/>
      <c r="ACL30" s="187"/>
      <c r="ACM30" s="187"/>
      <c r="ACN30" s="187"/>
      <c r="ACO30" s="187"/>
      <c r="ACP30" s="187"/>
      <c r="ACQ30" s="187"/>
      <c r="ACR30" s="187"/>
      <c r="ACS30" s="187"/>
      <c r="ACT30" s="187"/>
      <c r="ACU30" s="187"/>
      <c r="ACV30" s="187"/>
      <c r="ACW30" s="187"/>
      <c r="ACX30" s="187"/>
      <c r="ACY30" s="187"/>
      <c r="ACZ30" s="187"/>
      <c r="ADA30" s="187"/>
      <c r="ADB30" s="187"/>
      <c r="ADC30" s="187"/>
      <c r="ADD30" s="187"/>
      <c r="ADE30" s="187"/>
      <c r="ADF30" s="187"/>
      <c r="ADG30" s="187"/>
      <c r="ADH30" s="187"/>
      <c r="ADI30" s="187"/>
      <c r="ADJ30" s="187"/>
      <c r="ADK30" s="187"/>
      <c r="ADL30" s="187"/>
      <c r="ADM30" s="187"/>
      <c r="ADN30" s="187"/>
      <c r="ADO30" s="187"/>
      <c r="ADP30" s="187"/>
      <c r="ADQ30" s="187"/>
      <c r="ADR30" s="187"/>
      <c r="ADS30" s="187"/>
      <c r="ADT30" s="187"/>
      <c r="ADU30" s="187"/>
      <c r="ADV30" s="187"/>
      <c r="ADW30" s="187"/>
      <c r="ADX30" s="187"/>
      <c r="ADY30" s="187"/>
      <c r="ADZ30" s="187"/>
      <c r="AEA30" s="187"/>
      <c r="AEB30" s="187"/>
      <c r="AEC30" s="187"/>
      <c r="AED30" s="187"/>
      <c r="AEE30" s="187"/>
      <c r="AEF30" s="187"/>
      <c r="AEG30" s="187"/>
      <c r="AEH30" s="187"/>
      <c r="AEI30" s="187"/>
      <c r="AEJ30" s="187"/>
      <c r="AEK30" s="187"/>
      <c r="AEL30" s="187"/>
      <c r="AEM30" s="187"/>
      <c r="AEN30" s="187"/>
      <c r="AEO30" s="187"/>
      <c r="AEP30" s="187"/>
      <c r="AEQ30" s="187"/>
      <c r="AER30" s="187"/>
      <c r="AES30" s="187"/>
      <c r="AET30" s="187"/>
      <c r="AEU30" s="187"/>
      <c r="AEV30" s="187"/>
      <c r="AEW30" s="187"/>
      <c r="AEX30" s="187"/>
      <c r="AEY30" s="187"/>
      <c r="AEZ30" s="187"/>
      <c r="AFA30" s="187"/>
      <c r="AFB30" s="187"/>
      <c r="AFC30" s="187"/>
      <c r="AFD30" s="187"/>
      <c r="AFE30" s="187"/>
      <c r="AFF30" s="187"/>
      <c r="AFG30" s="187"/>
      <c r="AFH30" s="187"/>
      <c r="AFI30" s="187"/>
      <c r="AFJ30" s="187"/>
      <c r="AFK30" s="187"/>
      <c r="AFL30" s="187"/>
      <c r="AFM30" s="187"/>
      <c r="AFN30" s="187"/>
      <c r="AFO30" s="187"/>
      <c r="AFP30" s="187"/>
      <c r="AFQ30" s="187"/>
      <c r="AFR30" s="187"/>
      <c r="AFS30" s="187"/>
      <c r="AFT30" s="187"/>
      <c r="AFU30" s="187"/>
      <c r="AFV30" s="187"/>
      <c r="AFW30" s="187"/>
      <c r="AFX30" s="187"/>
      <c r="AFY30" s="187"/>
      <c r="AFZ30" s="187"/>
      <c r="AGA30" s="187"/>
      <c r="AGB30" s="187"/>
      <c r="AGC30" s="187"/>
      <c r="AGD30" s="187"/>
      <c r="AGE30" s="187"/>
      <c r="AGF30" s="187"/>
      <c r="AGG30" s="187"/>
      <c r="AGH30" s="187"/>
      <c r="AGI30" s="187"/>
      <c r="AGJ30" s="187"/>
      <c r="AGK30" s="187"/>
      <c r="AGL30" s="187"/>
      <c r="AGM30" s="187"/>
      <c r="AGN30" s="187"/>
      <c r="AGO30" s="187"/>
      <c r="AGP30" s="187"/>
      <c r="AGQ30" s="187"/>
      <c r="AGR30" s="187"/>
      <c r="AGS30" s="187"/>
      <c r="AGT30" s="187"/>
      <c r="AGU30" s="187"/>
      <c r="AGV30" s="187"/>
      <c r="AGW30" s="187"/>
      <c r="AGX30" s="187"/>
      <c r="AGY30" s="187"/>
      <c r="AGZ30" s="187"/>
      <c r="AHA30" s="187"/>
      <c r="AHB30" s="187"/>
      <c r="AHC30" s="187"/>
      <c r="AHD30" s="187"/>
      <c r="AHE30" s="187"/>
      <c r="AHF30" s="187"/>
      <c r="AHG30" s="187"/>
      <c r="AHH30" s="187"/>
      <c r="AHI30" s="187"/>
      <c r="AHJ30" s="187"/>
      <c r="AHK30" s="187"/>
      <c r="AHL30" s="187"/>
      <c r="AHM30" s="187"/>
      <c r="AHN30" s="187"/>
      <c r="AHO30" s="187"/>
      <c r="AHP30" s="187"/>
      <c r="AHQ30" s="187"/>
      <c r="AHR30" s="187"/>
      <c r="AHS30" s="187"/>
      <c r="AHT30" s="187"/>
      <c r="AHU30" s="187"/>
      <c r="AHV30" s="187"/>
      <c r="AHW30" s="187"/>
      <c r="AHX30" s="187"/>
      <c r="AHY30" s="187"/>
      <c r="AHZ30" s="187"/>
      <c r="AIA30" s="187"/>
      <c r="AIB30" s="187"/>
      <c r="AIC30" s="187"/>
      <c r="AID30" s="187"/>
      <c r="AIE30" s="187"/>
      <c r="AIF30" s="187"/>
      <c r="AIG30" s="187"/>
      <c r="AIH30" s="187"/>
      <c r="AII30" s="187"/>
      <c r="AIJ30" s="187"/>
      <c r="AIK30" s="187"/>
      <c r="AIL30" s="187"/>
      <c r="AIM30" s="187"/>
      <c r="AIN30" s="187"/>
      <c r="AIO30" s="187"/>
      <c r="AIP30" s="187"/>
      <c r="AIQ30" s="187"/>
      <c r="AIR30" s="187"/>
      <c r="AIS30" s="187"/>
      <c r="AIT30" s="187"/>
      <c r="AIU30" s="187"/>
      <c r="AIV30" s="187"/>
      <c r="AIW30" s="187"/>
      <c r="AIX30" s="187"/>
      <c r="AIY30" s="187"/>
      <c r="AIZ30" s="187"/>
      <c r="AJA30" s="187"/>
      <c r="AJB30" s="187"/>
      <c r="AJC30" s="187"/>
      <c r="AJD30" s="187"/>
      <c r="AJE30" s="187"/>
      <c r="AJF30" s="187"/>
      <c r="AJG30" s="187"/>
      <c r="AJH30" s="187"/>
      <c r="AJI30" s="187"/>
      <c r="AJJ30" s="187"/>
      <c r="AJK30" s="187"/>
      <c r="AJL30" s="187"/>
      <c r="AJM30" s="187"/>
      <c r="AJN30" s="187"/>
      <c r="AJO30" s="187"/>
      <c r="AJP30" s="187"/>
      <c r="AJQ30" s="187"/>
      <c r="AJR30" s="187"/>
      <c r="AJS30" s="187"/>
      <c r="AJT30" s="187"/>
      <c r="AJU30" s="187"/>
      <c r="AJV30" s="187"/>
      <c r="AJW30" s="187"/>
      <c r="AJX30" s="187"/>
      <c r="AJY30" s="187"/>
      <c r="AJZ30" s="187"/>
      <c r="AKA30" s="187"/>
      <c r="AKB30" s="187"/>
      <c r="AKC30" s="187"/>
      <c r="AKD30" s="187"/>
      <c r="AKE30" s="187"/>
      <c r="AKF30" s="187"/>
      <c r="AKG30" s="187"/>
      <c r="AKH30" s="187"/>
      <c r="AKI30" s="187"/>
      <c r="AKJ30" s="187"/>
      <c r="AKK30" s="187"/>
      <c r="AKL30" s="187"/>
      <c r="AKM30" s="187"/>
      <c r="AKN30" s="187"/>
      <c r="AKO30" s="187"/>
      <c r="AKP30" s="187"/>
      <c r="AKQ30" s="187"/>
      <c r="AKR30" s="187"/>
      <c r="AKS30" s="187"/>
      <c r="AKT30" s="187"/>
      <c r="AKU30" s="187"/>
      <c r="AKV30" s="187"/>
      <c r="AKW30" s="187"/>
      <c r="AKX30" s="187"/>
      <c r="AKY30" s="187"/>
      <c r="AKZ30" s="187"/>
      <c r="ALA30" s="187"/>
      <c r="ALB30" s="187"/>
      <c r="ALC30" s="187"/>
      <c r="ALD30" s="187"/>
      <c r="ALE30" s="187"/>
      <c r="ALF30" s="187"/>
      <c r="ALG30" s="187"/>
      <c r="ALH30" s="187"/>
      <c r="ALI30" s="187"/>
      <c r="ALJ30" s="187"/>
      <c r="ALK30" s="187"/>
      <c r="ALL30" s="187"/>
      <c r="ALM30" s="187"/>
      <c r="ALN30" s="187"/>
      <c r="ALO30" s="187"/>
      <c r="ALP30" s="187"/>
      <c r="ALQ30" s="187"/>
      <c r="ALR30" s="187"/>
      <c r="ALS30" s="187"/>
      <c r="ALT30" s="187"/>
      <c r="ALU30" s="187"/>
      <c r="ALV30" s="187"/>
      <c r="ALW30" s="187"/>
      <c r="ALX30" s="187"/>
      <c r="ALY30" s="187"/>
      <c r="ALZ30" s="187"/>
      <c r="AMA30" s="187"/>
      <c r="AMB30" s="187"/>
      <c r="AMC30" s="187"/>
      <c r="AMD30" s="187"/>
      <c r="AME30" s="187"/>
      <c r="AMF30" s="187"/>
      <c r="AMG30" s="187"/>
      <c r="AMH30" s="187"/>
      <c r="AMI30" s="187"/>
      <c r="AMJ30" s="187"/>
      <c r="AMK30" s="187"/>
      <c r="AML30" s="187"/>
      <c r="AMM30" s="187"/>
      <c r="AMN30" s="187"/>
      <c r="AMO30" s="187"/>
      <c r="AMP30" s="187"/>
      <c r="AMQ30" s="187"/>
      <c r="AMR30" s="187"/>
      <c r="AMS30" s="187"/>
      <c r="AMT30" s="187"/>
      <c r="AMU30" s="187"/>
      <c r="AMV30" s="187"/>
      <c r="AMW30" s="187"/>
      <c r="AMX30" s="187"/>
      <c r="AMY30" s="187"/>
      <c r="AMZ30" s="187"/>
      <c r="ANA30" s="187"/>
      <c r="ANB30" s="187"/>
      <c r="ANC30" s="187"/>
      <c r="AND30" s="187"/>
      <c r="ANE30" s="187"/>
      <c r="ANF30" s="187"/>
      <c r="ANG30" s="187"/>
      <c r="ANH30" s="187"/>
      <c r="ANI30" s="187"/>
      <c r="ANJ30" s="187"/>
      <c r="ANK30" s="187"/>
      <c r="ANL30" s="187"/>
      <c r="ANM30" s="187"/>
      <c r="ANN30" s="187"/>
      <c r="ANO30" s="187"/>
      <c r="ANP30" s="187"/>
      <c r="ANQ30" s="187"/>
      <c r="ANR30" s="187"/>
      <c r="ANS30" s="187"/>
      <c r="ANT30" s="187"/>
      <c r="ANU30" s="187"/>
      <c r="ANV30" s="187"/>
      <c r="ANW30" s="187"/>
      <c r="ANX30" s="187"/>
      <c r="ANY30" s="187"/>
      <c r="ANZ30" s="187"/>
      <c r="AOA30" s="187"/>
      <c r="AOB30" s="187"/>
      <c r="AOC30" s="187"/>
      <c r="AOD30" s="187"/>
      <c r="AOE30" s="187"/>
      <c r="AOF30" s="187"/>
      <c r="AOG30" s="187"/>
      <c r="AOH30" s="187"/>
      <c r="AOI30" s="187"/>
      <c r="AOJ30" s="187"/>
      <c r="AOK30" s="187"/>
      <c r="AOL30" s="187"/>
      <c r="AOM30" s="187"/>
      <c r="AON30" s="187"/>
      <c r="AOO30" s="187"/>
      <c r="AOP30" s="187"/>
      <c r="AOQ30" s="187"/>
      <c r="AOR30" s="187"/>
      <c r="AOS30" s="187"/>
      <c r="AOT30" s="187"/>
      <c r="AOU30" s="187"/>
      <c r="AOV30" s="187"/>
      <c r="AOW30" s="187"/>
      <c r="AOX30" s="187"/>
      <c r="AOY30" s="187"/>
      <c r="AOZ30" s="187"/>
      <c r="APA30" s="187"/>
      <c r="APB30" s="187"/>
      <c r="APC30" s="187"/>
      <c r="APD30" s="187"/>
      <c r="APE30" s="187"/>
      <c r="APF30" s="187"/>
      <c r="APG30" s="187"/>
      <c r="APH30" s="187"/>
      <c r="API30" s="187"/>
      <c r="APJ30" s="187"/>
      <c r="APK30" s="187"/>
      <c r="APL30" s="187"/>
      <c r="APM30" s="187"/>
      <c r="APN30" s="187"/>
      <c r="APO30" s="187"/>
      <c r="APP30" s="187"/>
      <c r="APQ30" s="187"/>
      <c r="APR30" s="187"/>
      <c r="APS30" s="187"/>
      <c r="APT30" s="187"/>
      <c r="APU30" s="187"/>
      <c r="APV30" s="187"/>
      <c r="APW30" s="187"/>
      <c r="APX30" s="187"/>
      <c r="APY30" s="187"/>
      <c r="APZ30" s="187"/>
      <c r="AQA30" s="187"/>
      <c r="AQB30" s="187"/>
      <c r="AQC30" s="187"/>
      <c r="AQD30" s="187"/>
      <c r="AQE30" s="187"/>
      <c r="AQF30" s="187"/>
      <c r="AQG30" s="187"/>
      <c r="AQH30" s="187"/>
      <c r="AQI30" s="187"/>
      <c r="AQJ30" s="187"/>
      <c r="AQK30" s="187"/>
      <c r="AQL30" s="187"/>
      <c r="AQM30" s="187"/>
      <c r="AQN30" s="187"/>
      <c r="AQO30" s="187"/>
      <c r="AQP30" s="187"/>
      <c r="AQQ30" s="187"/>
      <c r="AQR30" s="187"/>
      <c r="AQS30" s="187"/>
      <c r="AQT30" s="187"/>
      <c r="AQU30" s="187"/>
      <c r="AQV30" s="187"/>
      <c r="AQW30" s="187"/>
      <c r="AQX30" s="187"/>
      <c r="AQY30" s="187"/>
      <c r="AQZ30" s="187"/>
      <c r="ARA30" s="187"/>
      <c r="ARB30" s="187"/>
      <c r="ARC30" s="187"/>
      <c r="ARD30" s="187"/>
      <c r="ARE30" s="187"/>
      <c r="ARF30" s="187"/>
      <c r="ARG30" s="187"/>
      <c r="ARH30" s="187"/>
      <c r="ARI30" s="187"/>
      <c r="ARJ30" s="187"/>
      <c r="ARK30" s="187"/>
      <c r="ARL30" s="187"/>
      <c r="ARM30" s="187"/>
      <c r="ARN30" s="187"/>
      <c r="ARO30" s="187"/>
      <c r="ARP30" s="187"/>
      <c r="ARQ30" s="187"/>
      <c r="ARR30" s="187"/>
      <c r="ARS30" s="187"/>
      <c r="ART30" s="187"/>
      <c r="ARU30" s="187"/>
      <c r="ARV30" s="187"/>
      <c r="ARW30" s="187"/>
      <c r="ARX30" s="187"/>
      <c r="ARY30" s="187"/>
      <c r="ARZ30" s="187"/>
      <c r="ASA30" s="187"/>
      <c r="ASB30" s="187"/>
      <c r="ASC30" s="187"/>
      <c r="ASD30" s="187"/>
      <c r="ASE30" s="187"/>
      <c r="ASF30" s="187"/>
      <c r="ASG30" s="187"/>
      <c r="ASH30" s="187"/>
      <c r="ASI30" s="187"/>
      <c r="ASJ30" s="187"/>
      <c r="ASK30" s="187"/>
      <c r="ASL30" s="187"/>
      <c r="ASM30" s="187"/>
      <c r="ASN30" s="187"/>
      <c r="ASO30" s="187"/>
      <c r="ASP30" s="187"/>
      <c r="ASQ30" s="187"/>
      <c r="ASR30" s="187"/>
      <c r="ASS30" s="187"/>
      <c r="AST30" s="187"/>
      <c r="ASU30" s="187"/>
      <c r="ASV30" s="187"/>
      <c r="ASW30" s="187"/>
      <c r="ASX30" s="187"/>
      <c r="ASY30" s="187"/>
      <c r="ASZ30" s="187"/>
      <c r="ATA30" s="187"/>
      <c r="ATB30" s="187"/>
      <c r="ATC30" s="187"/>
      <c r="ATD30" s="187"/>
      <c r="ATE30" s="187"/>
      <c r="ATF30" s="187"/>
      <c r="ATG30" s="187"/>
      <c r="ATH30" s="187"/>
      <c r="ATI30" s="187"/>
      <c r="ATJ30" s="187"/>
      <c r="ATK30" s="187"/>
      <c r="ATL30" s="187"/>
      <c r="ATM30" s="187"/>
      <c r="ATN30" s="187"/>
      <c r="ATO30" s="187"/>
      <c r="ATP30" s="187"/>
      <c r="ATQ30" s="187"/>
      <c r="ATR30" s="187"/>
      <c r="ATS30" s="187"/>
      <c r="ATT30" s="187"/>
      <c r="ATU30" s="187"/>
      <c r="ATV30" s="187"/>
      <c r="ATW30" s="187"/>
      <c r="ATX30" s="187"/>
      <c r="ATY30" s="187"/>
      <c r="ATZ30" s="187"/>
      <c r="AUA30" s="187"/>
      <c r="AUB30" s="187"/>
      <c r="AUC30" s="187"/>
      <c r="AUD30" s="187"/>
      <c r="AUE30" s="187"/>
      <c r="AUF30" s="187"/>
      <c r="AUG30" s="187"/>
      <c r="AUH30" s="187"/>
      <c r="AUI30" s="187"/>
      <c r="AUJ30" s="187"/>
      <c r="AUK30" s="187"/>
      <c r="AUL30" s="187"/>
      <c r="AUM30" s="187"/>
      <c r="AUN30" s="187"/>
      <c r="AUO30" s="187"/>
      <c r="AUP30" s="187"/>
      <c r="AUQ30" s="187"/>
      <c r="AUR30" s="187"/>
      <c r="AUS30" s="187"/>
      <c r="AUT30" s="187"/>
      <c r="AUU30" s="187"/>
      <c r="AUV30" s="187"/>
      <c r="AUW30" s="187"/>
      <c r="AUX30" s="187"/>
      <c r="AUY30" s="187"/>
      <c r="AUZ30" s="187"/>
      <c r="AVA30" s="187"/>
      <c r="AVB30" s="187"/>
      <c r="AVC30" s="187"/>
      <c r="AVD30" s="187"/>
      <c r="AVE30" s="187"/>
      <c r="AVF30" s="187"/>
      <c r="AVG30" s="187"/>
      <c r="AVH30" s="187"/>
      <c r="AVI30" s="187"/>
      <c r="AVJ30" s="187"/>
      <c r="AVK30" s="187"/>
      <c r="AVL30" s="187"/>
      <c r="AVM30" s="187"/>
      <c r="AVN30" s="187"/>
      <c r="AVO30" s="187"/>
      <c r="AVP30" s="187"/>
      <c r="AVQ30" s="187"/>
      <c r="AVR30" s="187"/>
      <c r="AVS30" s="187"/>
      <c r="AVT30" s="187"/>
      <c r="AVU30" s="187"/>
      <c r="AVV30" s="187"/>
      <c r="AVW30" s="187"/>
      <c r="AVX30" s="187"/>
      <c r="AVY30" s="187"/>
      <c r="AVZ30" s="187"/>
      <c r="AWA30" s="187"/>
      <c r="AWB30" s="187"/>
      <c r="AWC30" s="187"/>
      <c r="AWD30" s="187"/>
      <c r="AWE30" s="187"/>
      <c r="AWF30" s="187"/>
      <c r="AWG30" s="187"/>
      <c r="AWH30" s="187"/>
      <c r="AWI30" s="187"/>
      <c r="AWJ30" s="187"/>
      <c r="AWK30" s="187"/>
      <c r="AWL30" s="187"/>
      <c r="AWM30" s="187"/>
      <c r="AWN30" s="187"/>
      <c r="AWO30" s="187"/>
      <c r="AWP30" s="187"/>
      <c r="AWQ30" s="187"/>
      <c r="AWR30" s="187"/>
      <c r="AWS30" s="187"/>
      <c r="AWT30" s="187"/>
      <c r="AWU30" s="187"/>
      <c r="AWV30" s="187"/>
      <c r="AWW30" s="187"/>
      <c r="AWX30" s="187"/>
      <c r="AWY30" s="187"/>
      <c r="AWZ30" s="187"/>
      <c r="AXA30" s="187"/>
      <c r="AXB30" s="187"/>
      <c r="AXC30" s="187"/>
      <c r="AXD30" s="187"/>
      <c r="AXE30" s="187"/>
      <c r="AXF30" s="187"/>
      <c r="AXG30" s="187"/>
      <c r="AXH30" s="187"/>
      <c r="AXI30" s="187"/>
      <c r="AXJ30" s="187"/>
      <c r="AXK30" s="187"/>
      <c r="AXL30" s="187"/>
      <c r="AXM30" s="187"/>
      <c r="AXN30" s="187"/>
      <c r="AXO30" s="187"/>
      <c r="AXP30" s="187"/>
      <c r="AXQ30" s="187"/>
      <c r="AXR30" s="187"/>
      <c r="AXS30" s="187"/>
      <c r="AXT30" s="187"/>
      <c r="AXU30" s="187"/>
      <c r="AXV30" s="187"/>
      <c r="AXW30" s="187"/>
      <c r="AXX30" s="187"/>
      <c r="AXY30" s="187"/>
      <c r="AXZ30" s="187"/>
      <c r="AYA30" s="187"/>
      <c r="AYB30" s="187"/>
      <c r="AYC30" s="187"/>
      <c r="AYD30" s="187"/>
      <c r="AYE30" s="187"/>
      <c r="AYF30" s="187"/>
      <c r="AYG30" s="187"/>
      <c r="AYH30" s="187"/>
      <c r="AYI30" s="187"/>
      <c r="AYJ30" s="187"/>
      <c r="AYK30" s="187"/>
      <c r="AYL30" s="187"/>
      <c r="AYM30" s="187"/>
      <c r="AYN30" s="187"/>
      <c r="AYO30" s="187"/>
      <c r="AYP30" s="187"/>
      <c r="AYQ30" s="187"/>
      <c r="AYR30" s="187"/>
      <c r="AYS30" s="187"/>
      <c r="AYT30" s="187"/>
      <c r="AYU30" s="187"/>
      <c r="AYV30" s="187"/>
      <c r="AYW30" s="187"/>
      <c r="AYX30" s="187"/>
      <c r="AYY30" s="187"/>
      <c r="AYZ30" s="187"/>
      <c r="AZA30" s="187"/>
      <c r="AZB30" s="187"/>
      <c r="AZC30" s="187"/>
      <c r="AZD30" s="187"/>
      <c r="AZE30" s="187"/>
      <c r="AZF30" s="187"/>
      <c r="AZG30" s="187"/>
      <c r="AZH30" s="187"/>
      <c r="AZI30" s="187"/>
      <c r="AZJ30" s="187"/>
      <c r="AZK30" s="187"/>
      <c r="AZL30" s="187"/>
      <c r="AZM30" s="187"/>
      <c r="AZN30" s="187"/>
      <c r="AZO30" s="187"/>
      <c r="AZP30" s="187"/>
      <c r="AZQ30" s="187"/>
      <c r="AZR30" s="187"/>
      <c r="AZS30" s="187"/>
      <c r="AZT30" s="187"/>
      <c r="AZU30" s="187"/>
      <c r="AZV30" s="187"/>
      <c r="AZW30" s="187"/>
      <c r="AZX30" s="187"/>
      <c r="AZY30" s="187"/>
      <c r="AZZ30" s="187"/>
      <c r="BAA30" s="187"/>
      <c r="BAB30" s="187"/>
      <c r="BAC30" s="187"/>
      <c r="BAD30" s="187"/>
      <c r="BAE30" s="187"/>
      <c r="BAF30" s="187"/>
      <c r="BAG30" s="187"/>
      <c r="BAH30" s="187"/>
      <c r="BAI30" s="187"/>
      <c r="BAJ30" s="187"/>
      <c r="BAK30" s="187"/>
      <c r="BAL30" s="187"/>
      <c r="BAM30" s="187"/>
      <c r="BAN30" s="187"/>
      <c r="BAO30" s="187"/>
      <c r="BAP30" s="187"/>
      <c r="BAQ30" s="187"/>
      <c r="BAR30" s="187"/>
      <c r="BAS30" s="187"/>
      <c r="BAT30" s="187"/>
      <c r="BAU30" s="187"/>
      <c r="BAV30" s="187"/>
      <c r="BAW30" s="187"/>
      <c r="BAX30" s="187"/>
      <c r="BAY30" s="187"/>
      <c r="BAZ30" s="187"/>
      <c r="BBA30" s="187"/>
      <c r="BBB30" s="187"/>
      <c r="BBC30" s="187"/>
      <c r="BBD30" s="187"/>
      <c r="BBE30" s="187"/>
      <c r="BBF30" s="187"/>
      <c r="BBG30" s="187"/>
      <c r="BBH30" s="187"/>
      <c r="BBI30" s="187"/>
      <c r="BBJ30" s="187"/>
      <c r="BBK30" s="187"/>
      <c r="BBL30" s="187"/>
      <c r="BBM30" s="187"/>
      <c r="BBN30" s="187"/>
      <c r="BBO30" s="187"/>
      <c r="BBP30" s="187"/>
      <c r="BBQ30" s="187"/>
      <c r="BBR30" s="187"/>
      <c r="BBS30" s="187"/>
      <c r="BBT30" s="187"/>
      <c r="BBU30" s="187"/>
      <c r="BBV30" s="187"/>
      <c r="BBW30" s="187"/>
      <c r="BBX30" s="187"/>
      <c r="BBY30" s="187"/>
      <c r="BBZ30" s="187"/>
      <c r="BCA30" s="187"/>
      <c r="BCB30" s="187"/>
      <c r="BCC30" s="187"/>
      <c r="BCD30" s="187"/>
      <c r="BCE30" s="187"/>
      <c r="BCF30" s="187"/>
      <c r="BCG30" s="187"/>
      <c r="BCH30" s="187"/>
      <c r="BCI30" s="187"/>
      <c r="BCJ30" s="187"/>
      <c r="BCK30" s="187"/>
      <c r="BCL30" s="187"/>
      <c r="BCM30" s="187"/>
      <c r="BCN30" s="187"/>
      <c r="BCO30" s="187"/>
      <c r="BCP30" s="187"/>
      <c r="BCQ30" s="187"/>
      <c r="BCR30" s="187"/>
      <c r="BCS30" s="187"/>
      <c r="BCT30" s="187"/>
      <c r="BCU30" s="187"/>
      <c r="BCV30" s="187"/>
      <c r="BCW30" s="187"/>
      <c r="BCX30" s="187"/>
      <c r="BCY30" s="187"/>
      <c r="BCZ30" s="187"/>
      <c r="BDA30" s="187"/>
      <c r="BDB30" s="187"/>
      <c r="BDC30" s="187"/>
      <c r="BDD30" s="187"/>
      <c r="BDE30" s="187"/>
      <c r="BDF30" s="187"/>
      <c r="BDG30" s="187"/>
      <c r="BDH30" s="187"/>
      <c r="BDI30" s="187"/>
      <c r="BDJ30" s="187"/>
      <c r="BDK30" s="187"/>
      <c r="BDL30" s="187"/>
      <c r="BDM30" s="187"/>
      <c r="BDN30" s="187"/>
      <c r="BDO30" s="187"/>
      <c r="BDP30" s="187"/>
      <c r="BDQ30" s="187"/>
      <c r="BDR30" s="187"/>
      <c r="BDS30" s="187"/>
      <c r="BDT30" s="187"/>
      <c r="BDU30" s="187"/>
      <c r="BDV30" s="187"/>
      <c r="BDW30" s="187"/>
      <c r="BDX30" s="187"/>
      <c r="BDY30" s="187"/>
      <c r="BDZ30" s="187"/>
      <c r="BEA30" s="187"/>
      <c r="BEB30" s="187"/>
      <c r="BEC30" s="187"/>
      <c r="BED30" s="187"/>
      <c r="BEE30" s="187"/>
      <c r="BEF30" s="187"/>
      <c r="BEG30" s="187"/>
      <c r="BEH30" s="187"/>
      <c r="BEI30" s="187"/>
      <c r="BEJ30" s="187"/>
      <c r="BEK30" s="187"/>
      <c r="BEL30" s="187"/>
      <c r="BEM30" s="187"/>
      <c r="BEN30" s="187"/>
      <c r="BEO30" s="187"/>
      <c r="BEP30" s="187"/>
      <c r="BEQ30" s="187"/>
      <c r="BER30" s="187"/>
      <c r="BES30" s="187"/>
      <c r="BET30" s="187"/>
      <c r="BEU30" s="187"/>
      <c r="BEV30" s="187"/>
      <c r="BEW30" s="187"/>
      <c r="BEX30" s="187"/>
      <c r="BEY30" s="187"/>
      <c r="BEZ30" s="187"/>
      <c r="BFA30" s="187"/>
      <c r="BFB30" s="187"/>
      <c r="BFC30" s="187"/>
      <c r="BFD30" s="187"/>
      <c r="BFE30" s="187"/>
      <c r="BFF30" s="187"/>
      <c r="BFG30" s="187"/>
      <c r="BFH30" s="187"/>
      <c r="BFI30" s="187"/>
      <c r="BFJ30" s="187"/>
      <c r="BFK30" s="187"/>
      <c r="BFL30" s="187"/>
      <c r="BFM30" s="187"/>
      <c r="BFN30" s="187"/>
      <c r="BFO30" s="187"/>
      <c r="BFP30" s="187"/>
      <c r="BFQ30" s="187"/>
      <c r="BFR30" s="187"/>
      <c r="BFS30" s="187"/>
      <c r="BFT30" s="187"/>
      <c r="BFU30" s="187"/>
      <c r="BFV30" s="187"/>
      <c r="BFW30" s="187"/>
      <c r="BFX30" s="187"/>
      <c r="BFY30" s="187"/>
      <c r="BFZ30" s="187"/>
      <c r="BGA30" s="187"/>
      <c r="BGB30" s="187"/>
      <c r="BGC30" s="187"/>
      <c r="BGD30" s="187"/>
      <c r="BGE30" s="187"/>
      <c r="BGF30" s="187"/>
      <c r="BGG30" s="187"/>
      <c r="BGH30" s="187"/>
      <c r="BGI30" s="187"/>
      <c r="BGJ30" s="187"/>
      <c r="BGK30" s="187"/>
      <c r="BGL30" s="187"/>
      <c r="BGM30" s="187"/>
      <c r="BGN30" s="187"/>
      <c r="BGO30" s="187"/>
      <c r="BGP30" s="187"/>
      <c r="BGQ30" s="187"/>
      <c r="BGR30" s="187"/>
      <c r="BGS30" s="187"/>
      <c r="BGT30" s="187"/>
      <c r="BGU30" s="187"/>
      <c r="BGV30" s="187"/>
      <c r="BGW30" s="187"/>
      <c r="BGX30" s="187"/>
      <c r="BGY30" s="187"/>
      <c r="BGZ30" s="187"/>
      <c r="BHA30" s="187"/>
      <c r="BHB30" s="187"/>
      <c r="BHC30" s="187"/>
      <c r="BHD30" s="187"/>
      <c r="BHE30" s="187"/>
      <c r="BHF30" s="187"/>
      <c r="BHG30" s="187"/>
      <c r="BHH30" s="187"/>
      <c r="BHI30" s="187"/>
      <c r="BHJ30" s="187"/>
      <c r="BHK30" s="187"/>
      <c r="BHL30" s="187"/>
      <c r="BHM30" s="187"/>
      <c r="BHN30" s="187"/>
      <c r="BHO30" s="187"/>
      <c r="BHP30" s="187"/>
      <c r="BHQ30" s="187"/>
      <c r="BHR30" s="187"/>
      <c r="BHS30" s="187"/>
      <c r="BHT30" s="187"/>
      <c r="BHU30" s="187"/>
      <c r="BHV30" s="187"/>
      <c r="BHW30" s="187"/>
      <c r="BHX30" s="187"/>
      <c r="BHY30" s="187"/>
      <c r="BHZ30" s="187"/>
      <c r="BIA30" s="187"/>
      <c r="BIB30" s="187"/>
      <c r="BIC30" s="187"/>
      <c r="BID30" s="187"/>
      <c r="BIE30" s="187"/>
      <c r="BIF30" s="187"/>
      <c r="BIG30" s="187"/>
      <c r="BIH30" s="187"/>
      <c r="BII30" s="187"/>
      <c r="BIJ30" s="187"/>
      <c r="BIK30" s="187"/>
      <c r="BIL30" s="187"/>
      <c r="BIM30" s="187"/>
      <c r="BIN30" s="187"/>
      <c r="BIO30" s="187"/>
      <c r="BIP30" s="187"/>
      <c r="BIQ30" s="187"/>
      <c r="BIR30" s="187"/>
      <c r="BIS30" s="187"/>
      <c r="BIT30" s="187"/>
      <c r="BIU30" s="187"/>
      <c r="BIV30" s="187"/>
      <c r="BIW30" s="187"/>
      <c r="BIX30" s="187"/>
      <c r="BIY30" s="187"/>
      <c r="BIZ30" s="187"/>
      <c r="BJA30" s="187"/>
      <c r="BJB30" s="187"/>
      <c r="BJC30" s="187"/>
      <c r="BJD30" s="187"/>
      <c r="BJE30" s="187"/>
      <c r="BJF30" s="187"/>
      <c r="BJG30" s="187"/>
      <c r="BJH30" s="187"/>
      <c r="BJI30" s="187"/>
      <c r="BJJ30" s="187"/>
      <c r="BJK30" s="187"/>
      <c r="BJL30" s="187"/>
      <c r="BJM30" s="187"/>
      <c r="BJN30" s="187"/>
      <c r="BJO30" s="187"/>
      <c r="BJP30" s="187"/>
      <c r="BJQ30" s="187"/>
      <c r="BJR30" s="187"/>
      <c r="BJS30" s="187"/>
      <c r="BJT30" s="187"/>
      <c r="BJU30" s="187"/>
      <c r="BJV30" s="187"/>
      <c r="BJW30" s="187"/>
      <c r="BJX30" s="187"/>
      <c r="BJY30" s="187"/>
      <c r="BJZ30" s="187"/>
      <c r="BKA30" s="187"/>
      <c r="BKB30" s="187"/>
      <c r="BKC30" s="187"/>
      <c r="BKD30" s="187"/>
      <c r="BKE30" s="187"/>
      <c r="BKF30" s="187"/>
      <c r="BKG30" s="187"/>
      <c r="BKH30" s="187"/>
      <c r="BKI30" s="187"/>
      <c r="BKJ30" s="187"/>
      <c r="BKK30" s="187"/>
      <c r="BKL30" s="187"/>
      <c r="BKM30" s="187"/>
      <c r="BKN30" s="187"/>
      <c r="BKO30" s="187"/>
      <c r="BKP30" s="187"/>
      <c r="BKQ30" s="187"/>
      <c r="BKR30" s="187"/>
      <c r="BKS30" s="187"/>
      <c r="BKT30" s="187"/>
      <c r="BKU30" s="187"/>
      <c r="BKV30" s="187"/>
      <c r="BKW30" s="187"/>
      <c r="BKX30" s="187"/>
      <c r="BKY30" s="187"/>
      <c r="BKZ30" s="187"/>
      <c r="BLA30" s="187"/>
      <c r="BLB30" s="187"/>
      <c r="BLC30" s="187"/>
      <c r="BLD30" s="187"/>
      <c r="BLE30" s="187"/>
      <c r="BLF30" s="187"/>
      <c r="BLG30" s="187"/>
      <c r="BLH30" s="187"/>
      <c r="BLI30" s="187"/>
      <c r="BLJ30" s="187"/>
      <c r="BLK30" s="187"/>
      <c r="BLL30" s="187"/>
      <c r="BLM30" s="187"/>
      <c r="BLN30" s="187"/>
      <c r="BLO30" s="187"/>
      <c r="BLP30" s="187"/>
      <c r="BLQ30" s="187"/>
      <c r="BLR30" s="187"/>
      <c r="BLS30" s="187"/>
      <c r="BLT30" s="187"/>
      <c r="BLU30" s="187"/>
      <c r="BLV30" s="187"/>
      <c r="BLW30" s="187"/>
      <c r="BLX30" s="187"/>
      <c r="BLY30" s="187"/>
      <c r="BLZ30" s="187"/>
      <c r="BMA30" s="187"/>
      <c r="BMB30" s="187"/>
      <c r="BMC30" s="187"/>
      <c r="BMD30" s="187"/>
      <c r="BME30" s="187"/>
      <c r="BMF30" s="187"/>
      <c r="BMG30" s="187"/>
      <c r="BMH30" s="187"/>
      <c r="BMI30" s="187"/>
      <c r="BMJ30" s="187"/>
      <c r="BMK30" s="187"/>
      <c r="BML30" s="187"/>
      <c r="BMM30" s="187"/>
      <c r="BMN30" s="187"/>
      <c r="BMO30" s="187"/>
      <c r="BMP30" s="187"/>
      <c r="BMQ30" s="187"/>
      <c r="BMR30" s="187"/>
      <c r="BMS30" s="187"/>
      <c r="BMT30" s="187"/>
      <c r="BMU30" s="187"/>
      <c r="BMV30" s="187"/>
      <c r="BMW30" s="187"/>
      <c r="BMX30" s="187"/>
      <c r="BMY30" s="187"/>
      <c r="BMZ30" s="187"/>
      <c r="BNA30" s="187"/>
      <c r="BNB30" s="187"/>
      <c r="BNC30" s="187"/>
      <c r="BND30" s="187"/>
      <c r="BNE30" s="187"/>
      <c r="BNF30" s="187"/>
      <c r="BNG30" s="187"/>
      <c r="BNH30" s="187"/>
      <c r="BNI30" s="187"/>
      <c r="BNJ30" s="187"/>
      <c r="BNK30" s="187"/>
      <c r="BNL30" s="187"/>
      <c r="BNM30" s="187"/>
      <c r="BNN30" s="187"/>
      <c r="BNO30" s="187"/>
      <c r="BNP30" s="187"/>
      <c r="BNQ30" s="187"/>
      <c r="BNR30" s="187"/>
      <c r="BNS30" s="187"/>
      <c r="BNT30" s="187"/>
      <c r="BNU30" s="187"/>
      <c r="BNV30" s="187"/>
      <c r="BNW30" s="187"/>
      <c r="BNX30" s="187"/>
      <c r="BNY30" s="187"/>
      <c r="BNZ30" s="187"/>
      <c r="BOA30" s="187"/>
      <c r="BOB30" s="187"/>
      <c r="BOC30" s="187"/>
      <c r="BOD30" s="187"/>
      <c r="BOE30" s="187"/>
      <c r="BOF30" s="187"/>
      <c r="BOG30" s="187"/>
      <c r="BOH30" s="187"/>
      <c r="BOI30" s="187"/>
      <c r="BOJ30" s="187"/>
      <c r="BOK30" s="187"/>
      <c r="BOL30" s="187"/>
      <c r="BOM30" s="187"/>
      <c r="BON30" s="187"/>
      <c r="BOO30" s="187"/>
      <c r="BOP30" s="187"/>
      <c r="BOQ30" s="187"/>
      <c r="BOR30" s="187"/>
      <c r="BOS30" s="187"/>
      <c r="BOT30" s="187"/>
      <c r="BOU30" s="187"/>
      <c r="BOV30" s="187"/>
      <c r="BOW30" s="187"/>
      <c r="BOX30" s="187"/>
      <c r="BOY30" s="187"/>
      <c r="BOZ30" s="187"/>
      <c r="BPA30" s="187"/>
      <c r="BPB30" s="187"/>
      <c r="BPC30" s="187"/>
      <c r="BPD30" s="187"/>
      <c r="BPE30" s="187"/>
      <c r="BPF30" s="187"/>
      <c r="BPG30" s="187"/>
      <c r="BPH30" s="187"/>
      <c r="BPI30" s="187"/>
      <c r="BPJ30" s="187"/>
      <c r="BPK30" s="187"/>
      <c r="BPL30" s="187"/>
      <c r="BPM30" s="187"/>
      <c r="BPN30" s="187"/>
      <c r="BPO30" s="187"/>
      <c r="BPP30" s="187"/>
      <c r="BPQ30" s="187"/>
      <c r="BPR30" s="187"/>
      <c r="BPS30" s="187"/>
      <c r="BPT30" s="187"/>
      <c r="BPU30" s="187"/>
      <c r="BPV30" s="187"/>
      <c r="BPW30" s="187"/>
      <c r="BPX30" s="187"/>
      <c r="BPY30" s="187"/>
      <c r="BPZ30" s="187"/>
      <c r="BQA30" s="187"/>
      <c r="BQB30" s="187"/>
      <c r="BQC30" s="187"/>
      <c r="BQD30" s="187"/>
      <c r="BQE30" s="187"/>
      <c r="BQF30" s="187"/>
      <c r="BQG30" s="187"/>
      <c r="BQH30" s="187"/>
      <c r="BQI30" s="187"/>
      <c r="BQJ30" s="187"/>
      <c r="BQK30" s="187"/>
      <c r="BQL30" s="187"/>
      <c r="BQM30" s="187"/>
      <c r="BQN30" s="187"/>
      <c r="BQO30" s="187"/>
      <c r="BQP30" s="187"/>
      <c r="BQQ30" s="187"/>
      <c r="BQR30" s="187"/>
      <c r="BQS30" s="187"/>
      <c r="BQT30" s="187"/>
      <c r="BQU30" s="187"/>
      <c r="BQV30" s="187"/>
      <c r="BQW30" s="187"/>
      <c r="BQX30" s="187"/>
      <c r="BQY30" s="187"/>
      <c r="BQZ30" s="187"/>
      <c r="BRA30" s="187"/>
      <c r="BRB30" s="187"/>
      <c r="BRC30" s="187"/>
      <c r="BRD30" s="187"/>
      <c r="BRE30" s="187"/>
      <c r="BRF30" s="187"/>
      <c r="BRG30" s="187"/>
      <c r="BRH30" s="187"/>
      <c r="BRI30" s="187"/>
      <c r="BRJ30" s="187"/>
      <c r="BRK30" s="187"/>
      <c r="BRL30" s="187"/>
      <c r="BRM30" s="187"/>
      <c r="BRN30" s="187"/>
      <c r="BRO30" s="187"/>
      <c r="BRP30" s="187"/>
      <c r="BRQ30" s="187"/>
      <c r="BRR30" s="187"/>
      <c r="BRS30" s="187"/>
      <c r="BRT30" s="187"/>
      <c r="BRU30" s="187"/>
      <c r="BRV30" s="187"/>
      <c r="BRW30" s="187"/>
      <c r="BRX30" s="187"/>
      <c r="BRY30" s="187"/>
      <c r="BRZ30" s="187"/>
      <c r="BSA30" s="187"/>
      <c r="BSB30" s="187"/>
      <c r="BSC30" s="187"/>
      <c r="BSD30" s="187"/>
      <c r="BSE30" s="187"/>
      <c r="BSF30" s="187"/>
      <c r="BSG30" s="187"/>
      <c r="BSH30" s="187"/>
      <c r="BSI30" s="187"/>
      <c r="BSJ30" s="187"/>
      <c r="BSK30" s="187"/>
      <c r="BSL30" s="187"/>
      <c r="BSM30" s="187"/>
      <c r="BSN30" s="187"/>
      <c r="BSO30" s="187"/>
      <c r="BSP30" s="187"/>
      <c r="BSQ30" s="187"/>
      <c r="BSR30" s="187"/>
      <c r="BSS30" s="187"/>
      <c r="BST30" s="187"/>
      <c r="BSU30" s="187"/>
      <c r="BSV30" s="187"/>
      <c r="BSW30" s="187"/>
      <c r="BSX30" s="187"/>
      <c r="BSY30" s="187"/>
      <c r="BSZ30" s="187"/>
      <c r="BTA30" s="187"/>
      <c r="BTB30" s="187"/>
      <c r="BTC30" s="187"/>
      <c r="BTD30" s="187"/>
      <c r="BTE30" s="187"/>
      <c r="BTF30" s="187"/>
      <c r="BTG30" s="187"/>
      <c r="BTH30" s="187"/>
      <c r="BTI30" s="187"/>
      <c r="BTJ30" s="187"/>
      <c r="BTK30" s="187"/>
      <c r="BTL30" s="187"/>
      <c r="BTM30" s="187"/>
      <c r="BTN30" s="187"/>
      <c r="BTO30" s="187"/>
      <c r="BTP30" s="187"/>
      <c r="BTQ30" s="187"/>
      <c r="BTR30" s="187"/>
      <c r="BTS30" s="187"/>
      <c r="BTT30" s="187"/>
      <c r="BTU30" s="187"/>
      <c r="BTV30" s="187"/>
      <c r="BTW30" s="187"/>
      <c r="BTX30" s="187"/>
      <c r="BTY30" s="187"/>
      <c r="BTZ30" s="187"/>
      <c r="BUA30" s="187"/>
      <c r="BUB30" s="187"/>
      <c r="BUC30" s="187"/>
      <c r="BUD30" s="187"/>
      <c r="BUE30" s="187"/>
      <c r="BUF30" s="187"/>
      <c r="BUG30" s="187"/>
      <c r="BUH30" s="187"/>
      <c r="BUI30" s="187"/>
      <c r="BUJ30" s="187"/>
      <c r="BUK30" s="187"/>
      <c r="BUL30" s="187"/>
      <c r="BUM30" s="187"/>
      <c r="BUN30" s="187"/>
      <c r="BUO30" s="187"/>
      <c r="BUP30" s="187"/>
      <c r="BUQ30" s="187"/>
      <c r="BUR30" s="187"/>
      <c r="BUS30" s="187"/>
      <c r="BUT30" s="187"/>
      <c r="BUU30" s="187"/>
      <c r="BUV30" s="187"/>
      <c r="BUW30" s="187"/>
      <c r="BUX30" s="187"/>
      <c r="BUY30" s="187"/>
      <c r="BUZ30" s="187"/>
      <c r="BVA30" s="187"/>
      <c r="BVB30" s="187"/>
      <c r="BVC30" s="187"/>
      <c r="BVD30" s="187"/>
      <c r="BVE30" s="187"/>
      <c r="BVF30" s="187"/>
      <c r="BVG30" s="187"/>
      <c r="BVH30" s="187"/>
      <c r="BVI30" s="187"/>
      <c r="BVJ30" s="187"/>
      <c r="BVK30" s="187"/>
      <c r="BVL30" s="187"/>
      <c r="BVM30" s="187"/>
      <c r="BVN30" s="187"/>
      <c r="BVO30" s="187"/>
      <c r="BVP30" s="187"/>
      <c r="BVQ30" s="187"/>
      <c r="BVR30" s="187"/>
      <c r="BVS30" s="187"/>
      <c r="BVT30" s="187"/>
      <c r="BVU30" s="187"/>
      <c r="BVV30" s="187"/>
      <c r="BVW30" s="187"/>
      <c r="BVX30" s="187"/>
      <c r="BVY30" s="187"/>
      <c r="BVZ30" s="187"/>
      <c r="BWA30" s="187"/>
      <c r="BWB30" s="187"/>
      <c r="BWC30" s="187"/>
      <c r="BWD30" s="187"/>
      <c r="BWE30" s="187"/>
      <c r="BWF30" s="187"/>
      <c r="BWG30" s="187"/>
      <c r="BWH30" s="187"/>
      <c r="BWI30" s="187"/>
      <c r="BWJ30" s="187"/>
      <c r="BWK30" s="187"/>
      <c r="BWL30" s="187"/>
      <c r="BWM30" s="187"/>
      <c r="BWN30" s="187"/>
      <c r="BWO30" s="187"/>
      <c r="BWP30" s="187"/>
      <c r="BWQ30" s="187"/>
      <c r="BWR30" s="187"/>
      <c r="BWS30" s="187"/>
      <c r="BWT30" s="187"/>
      <c r="BWU30" s="187"/>
      <c r="BWV30" s="187"/>
      <c r="BWW30" s="187"/>
      <c r="BWX30" s="187"/>
      <c r="BWY30" s="187"/>
      <c r="BWZ30" s="187"/>
      <c r="BXA30" s="187"/>
      <c r="BXB30" s="187"/>
      <c r="BXC30" s="187"/>
      <c r="BXD30" s="187"/>
      <c r="BXE30" s="187"/>
      <c r="BXF30" s="187"/>
      <c r="BXG30" s="187"/>
      <c r="BXH30" s="187"/>
      <c r="BXI30" s="187"/>
      <c r="BXJ30" s="187"/>
      <c r="BXK30" s="187"/>
      <c r="BXL30" s="187"/>
      <c r="BXM30" s="187"/>
      <c r="BXN30" s="187"/>
      <c r="BXO30" s="187"/>
      <c r="BXP30" s="187"/>
      <c r="BXQ30" s="187"/>
      <c r="BXR30" s="187"/>
      <c r="BXS30" s="187"/>
      <c r="BXT30" s="187"/>
      <c r="BXU30" s="187"/>
      <c r="BXV30" s="187"/>
      <c r="BXW30" s="187"/>
      <c r="BXX30" s="187"/>
      <c r="BXY30" s="187"/>
      <c r="BXZ30" s="187"/>
      <c r="BYA30" s="187"/>
      <c r="BYB30" s="187"/>
      <c r="BYC30" s="187"/>
      <c r="BYD30" s="187"/>
      <c r="BYE30" s="187"/>
      <c r="BYF30" s="187"/>
      <c r="BYG30" s="187"/>
      <c r="BYH30" s="187"/>
      <c r="BYI30" s="187"/>
      <c r="BYJ30" s="187"/>
      <c r="BYK30" s="187"/>
      <c r="BYL30" s="187"/>
      <c r="BYM30" s="187"/>
      <c r="BYN30" s="187"/>
      <c r="BYO30" s="187"/>
      <c r="BYP30" s="187"/>
      <c r="BYQ30" s="187"/>
      <c r="BYR30" s="187"/>
      <c r="BYS30" s="187"/>
      <c r="BYT30" s="187"/>
      <c r="BYU30" s="187"/>
      <c r="BYV30" s="187"/>
      <c r="BYW30" s="187"/>
      <c r="BYX30" s="187"/>
      <c r="BYY30" s="187"/>
      <c r="BYZ30" s="187"/>
      <c r="BZA30" s="187"/>
      <c r="BZB30" s="187"/>
      <c r="BZC30" s="187"/>
      <c r="BZD30" s="187"/>
      <c r="BZE30" s="187"/>
      <c r="BZF30" s="187"/>
      <c r="BZG30" s="187"/>
      <c r="BZH30" s="187"/>
      <c r="BZI30" s="187"/>
      <c r="BZJ30" s="187"/>
      <c r="BZK30" s="187"/>
      <c r="BZL30" s="187"/>
      <c r="BZM30" s="187"/>
      <c r="BZN30" s="187"/>
      <c r="BZO30" s="187"/>
      <c r="BZP30" s="187"/>
      <c r="BZQ30" s="187"/>
      <c r="BZR30" s="187"/>
      <c r="BZS30" s="187"/>
      <c r="BZT30" s="187"/>
      <c r="BZU30" s="187"/>
      <c r="BZV30" s="187"/>
      <c r="BZW30" s="187"/>
      <c r="BZX30" s="187"/>
      <c r="BZY30" s="187"/>
      <c r="BZZ30" s="187"/>
      <c r="CAA30" s="187"/>
      <c r="CAB30" s="187"/>
      <c r="CAC30" s="187"/>
      <c r="CAD30" s="187"/>
      <c r="CAE30" s="187"/>
      <c r="CAF30" s="187"/>
      <c r="CAG30" s="187"/>
      <c r="CAH30" s="187"/>
      <c r="CAI30" s="187"/>
      <c r="CAJ30" s="187"/>
      <c r="CAK30" s="187"/>
      <c r="CAL30" s="187"/>
      <c r="CAM30" s="187"/>
      <c r="CAN30" s="187"/>
      <c r="CAO30" s="187"/>
      <c r="CAP30" s="187"/>
      <c r="CAQ30" s="187"/>
      <c r="CAR30" s="187"/>
      <c r="CAS30" s="187"/>
      <c r="CAT30" s="187"/>
      <c r="CAU30" s="187"/>
      <c r="CAV30" s="187"/>
      <c r="CAW30" s="187"/>
      <c r="CAX30" s="187"/>
      <c r="CAY30" s="187"/>
      <c r="CAZ30" s="187"/>
      <c r="CBA30" s="187"/>
      <c r="CBB30" s="187"/>
      <c r="CBC30" s="187"/>
      <c r="CBD30" s="187"/>
      <c r="CBE30" s="187"/>
      <c r="CBF30" s="187"/>
      <c r="CBG30" s="187"/>
      <c r="CBH30" s="187"/>
      <c r="CBI30" s="187"/>
      <c r="CBJ30" s="187"/>
      <c r="CBK30" s="187"/>
      <c r="CBL30" s="187"/>
      <c r="CBM30" s="187"/>
      <c r="CBN30" s="187"/>
      <c r="CBO30" s="187"/>
      <c r="CBP30" s="187"/>
      <c r="CBQ30" s="187"/>
      <c r="CBR30" s="187"/>
      <c r="CBS30" s="187"/>
      <c r="CBT30" s="187"/>
      <c r="CBU30" s="187"/>
      <c r="CBV30" s="187"/>
      <c r="CBW30" s="187"/>
      <c r="CBX30" s="187"/>
      <c r="CBY30" s="187"/>
      <c r="CBZ30" s="187"/>
      <c r="CCA30" s="187"/>
      <c r="CCB30" s="187"/>
      <c r="CCC30" s="187"/>
      <c r="CCD30" s="187"/>
      <c r="CCE30" s="187"/>
      <c r="CCF30" s="187"/>
      <c r="CCG30" s="187"/>
      <c r="CCH30" s="187"/>
      <c r="CCI30" s="187"/>
      <c r="CCJ30" s="187"/>
      <c r="CCK30" s="187"/>
      <c r="CCL30" s="187"/>
      <c r="CCM30" s="187"/>
      <c r="CCN30" s="187"/>
      <c r="CCO30" s="187"/>
      <c r="CCP30" s="187"/>
      <c r="CCQ30" s="187"/>
      <c r="CCR30" s="187"/>
      <c r="CCS30" s="187"/>
      <c r="CCT30" s="187"/>
      <c r="CCU30" s="187"/>
      <c r="CCV30" s="187"/>
      <c r="CCW30" s="187"/>
      <c r="CCX30" s="187"/>
      <c r="CCY30" s="187"/>
      <c r="CCZ30" s="187"/>
      <c r="CDA30" s="187"/>
      <c r="CDB30" s="187"/>
      <c r="CDC30" s="187"/>
      <c r="CDD30" s="187"/>
      <c r="CDE30" s="187"/>
      <c r="CDF30" s="187"/>
      <c r="CDG30" s="187"/>
      <c r="CDH30" s="187"/>
      <c r="CDI30" s="187"/>
      <c r="CDJ30" s="187"/>
      <c r="CDK30" s="187"/>
      <c r="CDL30" s="187"/>
      <c r="CDM30" s="187"/>
      <c r="CDN30" s="187"/>
      <c r="CDO30" s="187"/>
      <c r="CDP30" s="187"/>
      <c r="CDQ30" s="187"/>
      <c r="CDR30" s="187"/>
      <c r="CDS30" s="187"/>
      <c r="CDT30" s="187"/>
      <c r="CDU30" s="187"/>
      <c r="CDV30" s="187"/>
      <c r="CDW30" s="187"/>
      <c r="CDX30" s="187"/>
      <c r="CDY30" s="187"/>
      <c r="CDZ30" s="187"/>
      <c r="CEA30" s="187"/>
      <c r="CEB30" s="187"/>
      <c r="CEC30" s="187"/>
      <c r="CED30" s="187"/>
      <c r="CEE30" s="187"/>
      <c r="CEF30" s="187"/>
      <c r="CEG30" s="187"/>
      <c r="CEH30" s="187"/>
      <c r="CEI30" s="187"/>
      <c r="CEJ30" s="187"/>
      <c r="CEK30" s="187"/>
      <c r="CEL30" s="187"/>
      <c r="CEM30" s="187"/>
      <c r="CEN30" s="187"/>
      <c r="CEO30" s="187"/>
      <c r="CEP30" s="187"/>
      <c r="CEQ30" s="187"/>
      <c r="CER30" s="187"/>
      <c r="CES30" s="187"/>
      <c r="CET30" s="187"/>
      <c r="CEU30" s="187"/>
      <c r="CEV30" s="187"/>
      <c r="CEW30" s="187"/>
      <c r="CEX30" s="187"/>
      <c r="CEY30" s="187"/>
      <c r="CEZ30" s="187"/>
      <c r="CFA30" s="187"/>
      <c r="CFB30" s="187"/>
      <c r="CFC30" s="187"/>
      <c r="CFD30" s="187"/>
      <c r="CFE30" s="187"/>
      <c r="CFF30" s="187"/>
      <c r="CFG30" s="187"/>
      <c r="CFH30" s="187"/>
      <c r="CFI30" s="187"/>
      <c r="CFJ30" s="187"/>
      <c r="CFK30" s="187"/>
      <c r="CFL30" s="187"/>
      <c r="CFM30" s="187"/>
      <c r="CFN30" s="187"/>
      <c r="CFO30" s="187"/>
      <c r="CFP30" s="187"/>
      <c r="CFQ30" s="187"/>
      <c r="CFR30" s="187"/>
      <c r="CFS30" s="187"/>
      <c r="CFT30" s="187"/>
      <c r="CFU30" s="187"/>
      <c r="CFV30" s="187"/>
      <c r="CFW30" s="187"/>
      <c r="CFX30" s="187"/>
      <c r="CFY30" s="187"/>
      <c r="CFZ30" s="187"/>
      <c r="CGA30" s="187"/>
      <c r="CGB30" s="187"/>
      <c r="CGC30" s="187"/>
      <c r="CGD30" s="187"/>
      <c r="CGE30" s="187"/>
      <c r="CGF30" s="187"/>
      <c r="CGG30" s="187"/>
      <c r="CGH30" s="187"/>
      <c r="CGI30" s="187"/>
      <c r="CGJ30" s="187"/>
      <c r="CGK30" s="187"/>
      <c r="CGL30" s="187"/>
      <c r="CGM30" s="187"/>
      <c r="CGN30" s="187"/>
      <c r="CGO30" s="187"/>
      <c r="CGP30" s="187"/>
      <c r="CGQ30" s="187"/>
      <c r="CGR30" s="187"/>
      <c r="CGS30" s="187"/>
      <c r="CGT30" s="187"/>
      <c r="CGU30" s="187"/>
      <c r="CGV30" s="187"/>
      <c r="CGW30" s="187"/>
      <c r="CGX30" s="187"/>
      <c r="CGY30" s="187"/>
      <c r="CGZ30" s="187"/>
      <c r="CHA30" s="187"/>
      <c r="CHB30" s="187"/>
      <c r="CHC30" s="187"/>
      <c r="CHD30" s="187"/>
      <c r="CHE30" s="187"/>
      <c r="CHF30" s="187"/>
      <c r="CHG30" s="187"/>
      <c r="CHH30" s="187"/>
      <c r="CHI30" s="187"/>
      <c r="CHJ30" s="187"/>
      <c r="CHK30" s="187"/>
      <c r="CHL30" s="187"/>
      <c r="CHM30" s="187"/>
      <c r="CHN30" s="187"/>
      <c r="CHO30" s="187"/>
      <c r="CHP30" s="187"/>
      <c r="CHQ30" s="187"/>
      <c r="CHR30" s="187"/>
      <c r="CHS30" s="187"/>
      <c r="CHT30" s="187"/>
      <c r="CHU30" s="187"/>
      <c r="CHV30" s="187"/>
      <c r="CHW30" s="187"/>
      <c r="CHX30" s="187"/>
      <c r="CHY30" s="187"/>
      <c r="CHZ30" s="187"/>
      <c r="CIA30" s="187"/>
      <c r="CIB30" s="187"/>
      <c r="CIC30" s="187"/>
      <c r="CID30" s="187"/>
      <c r="CIE30" s="187"/>
      <c r="CIF30" s="187"/>
      <c r="CIG30" s="187"/>
      <c r="CIH30" s="187"/>
      <c r="CII30" s="187"/>
      <c r="CIJ30" s="187"/>
      <c r="CIK30" s="187"/>
      <c r="CIL30" s="187"/>
      <c r="CIM30" s="187"/>
      <c r="CIN30" s="187"/>
      <c r="CIO30" s="187"/>
      <c r="CIP30" s="187"/>
      <c r="CIQ30" s="187"/>
      <c r="CIR30" s="187"/>
      <c r="CIS30" s="187"/>
      <c r="CIT30" s="187"/>
      <c r="CIU30" s="187"/>
      <c r="CIV30" s="187"/>
      <c r="CIW30" s="187"/>
      <c r="CIX30" s="187"/>
      <c r="CIY30" s="187"/>
      <c r="CIZ30" s="187"/>
      <c r="CJA30" s="187"/>
      <c r="CJB30" s="187"/>
      <c r="CJC30" s="187"/>
      <c r="CJD30" s="187"/>
      <c r="CJE30" s="187"/>
      <c r="CJF30" s="187"/>
      <c r="CJG30" s="187"/>
      <c r="CJH30" s="187"/>
      <c r="CJI30" s="187"/>
      <c r="CJJ30" s="187"/>
      <c r="CJK30" s="187"/>
      <c r="CJL30" s="187"/>
      <c r="CJM30" s="187"/>
      <c r="CJN30" s="187"/>
      <c r="CJO30" s="187"/>
      <c r="CJP30" s="187"/>
      <c r="CJQ30" s="187"/>
      <c r="CJR30" s="187"/>
      <c r="CJS30" s="187"/>
      <c r="CJT30" s="187"/>
      <c r="CJU30" s="187"/>
      <c r="CJV30" s="187"/>
      <c r="CJW30" s="187"/>
      <c r="CJX30" s="187"/>
      <c r="CJY30" s="187"/>
      <c r="CJZ30" s="187"/>
      <c r="CKA30" s="187"/>
      <c r="CKB30" s="187"/>
      <c r="CKC30" s="187"/>
      <c r="CKD30" s="187"/>
      <c r="CKE30" s="187"/>
      <c r="CKF30" s="187"/>
      <c r="CKG30" s="187"/>
      <c r="CKH30" s="187"/>
      <c r="CKI30" s="187"/>
      <c r="CKJ30" s="187"/>
      <c r="CKK30" s="187"/>
      <c r="CKL30" s="187"/>
      <c r="CKM30" s="187"/>
      <c r="CKN30" s="187"/>
      <c r="CKO30" s="187"/>
      <c r="CKP30" s="187"/>
      <c r="CKQ30" s="187"/>
      <c r="CKR30" s="187"/>
      <c r="CKS30" s="187"/>
      <c r="CKT30" s="187"/>
      <c r="CKU30" s="187"/>
      <c r="CKV30" s="187"/>
      <c r="CKW30" s="187"/>
      <c r="CKX30" s="187"/>
      <c r="CKY30" s="187"/>
      <c r="CKZ30" s="187"/>
      <c r="CLA30" s="187"/>
      <c r="CLB30" s="187"/>
      <c r="CLC30" s="187"/>
      <c r="CLD30" s="187"/>
      <c r="CLE30" s="187"/>
      <c r="CLF30" s="187"/>
      <c r="CLG30" s="187"/>
      <c r="CLH30" s="187"/>
      <c r="CLI30" s="187"/>
      <c r="CLJ30" s="187"/>
      <c r="CLK30" s="187"/>
      <c r="CLL30" s="187"/>
      <c r="CLM30" s="187"/>
      <c r="CLN30" s="187"/>
      <c r="CLO30" s="187"/>
      <c r="CLP30" s="187"/>
      <c r="CLQ30" s="187"/>
      <c r="CLR30" s="187"/>
      <c r="CLS30" s="187"/>
      <c r="CLT30" s="187"/>
      <c r="CLU30" s="187"/>
      <c r="CLV30" s="187"/>
      <c r="CLW30" s="187"/>
      <c r="CLX30" s="187"/>
      <c r="CLY30" s="187"/>
      <c r="CLZ30" s="187"/>
      <c r="CMA30" s="187"/>
      <c r="CMB30" s="187"/>
      <c r="CMC30" s="187"/>
      <c r="CMD30" s="187"/>
      <c r="CME30" s="187"/>
      <c r="CMF30" s="187"/>
      <c r="CMG30" s="187"/>
      <c r="CMH30" s="187"/>
      <c r="CMI30" s="187"/>
      <c r="CMJ30" s="187"/>
      <c r="CMK30" s="187"/>
      <c r="CML30" s="187"/>
      <c r="CMM30" s="187"/>
      <c r="CMN30" s="187"/>
      <c r="CMO30" s="187"/>
      <c r="CMP30" s="187"/>
      <c r="CMQ30" s="187"/>
      <c r="CMR30" s="187"/>
      <c r="CMS30" s="187"/>
      <c r="CMT30" s="187"/>
      <c r="CMU30" s="187"/>
      <c r="CMV30" s="187"/>
      <c r="CMW30" s="187"/>
      <c r="CMX30" s="187"/>
      <c r="CMY30" s="187"/>
      <c r="CMZ30" s="187"/>
      <c r="CNA30" s="187"/>
      <c r="CNB30" s="187"/>
      <c r="CNC30" s="187"/>
      <c r="CND30" s="187"/>
      <c r="CNE30" s="187"/>
      <c r="CNF30" s="187"/>
      <c r="CNG30" s="187"/>
      <c r="CNH30" s="187"/>
      <c r="CNI30" s="187"/>
      <c r="CNJ30" s="187"/>
      <c r="CNK30" s="187"/>
      <c r="CNL30" s="187"/>
      <c r="CNM30" s="187"/>
      <c r="CNN30" s="187"/>
      <c r="CNO30" s="187"/>
      <c r="CNP30" s="187"/>
      <c r="CNQ30" s="187"/>
      <c r="CNR30" s="187"/>
      <c r="CNS30" s="187"/>
      <c r="CNT30" s="187"/>
      <c r="CNU30" s="187"/>
      <c r="CNV30" s="187"/>
      <c r="CNW30" s="187"/>
      <c r="CNX30" s="187"/>
      <c r="CNY30" s="187"/>
      <c r="CNZ30" s="187"/>
      <c r="COA30" s="187"/>
      <c r="COB30" s="187"/>
      <c r="COC30" s="187"/>
      <c r="COD30" s="187"/>
      <c r="COE30" s="187"/>
      <c r="COF30" s="187"/>
      <c r="COG30" s="187"/>
      <c r="COH30" s="187"/>
      <c r="COI30" s="187"/>
      <c r="COJ30" s="187"/>
      <c r="COK30" s="187"/>
      <c r="COL30" s="187"/>
      <c r="COM30" s="187"/>
      <c r="CON30" s="187"/>
      <c r="COO30" s="187"/>
      <c r="COP30" s="187"/>
      <c r="COQ30" s="187"/>
      <c r="COR30" s="187"/>
      <c r="COS30" s="187"/>
      <c r="COT30" s="187"/>
      <c r="COU30" s="187"/>
      <c r="COV30" s="187"/>
      <c r="COW30" s="187"/>
      <c r="COX30" s="187"/>
      <c r="COY30" s="187"/>
      <c r="COZ30" s="187"/>
      <c r="CPA30" s="187"/>
      <c r="CPB30" s="187"/>
      <c r="CPC30" s="187"/>
      <c r="CPD30" s="187"/>
      <c r="CPE30" s="187"/>
      <c r="CPF30" s="187"/>
      <c r="CPG30" s="187"/>
      <c r="CPH30" s="187"/>
      <c r="CPI30" s="187"/>
      <c r="CPJ30" s="187"/>
      <c r="CPK30" s="187"/>
      <c r="CPL30" s="187"/>
      <c r="CPM30" s="187"/>
      <c r="CPN30" s="187"/>
      <c r="CPO30" s="187"/>
      <c r="CPP30" s="187"/>
      <c r="CPQ30" s="187"/>
      <c r="CPR30" s="187"/>
      <c r="CPS30" s="187"/>
      <c r="CPT30" s="187"/>
      <c r="CPU30" s="187"/>
      <c r="CPV30" s="187"/>
      <c r="CPW30" s="187"/>
      <c r="CPX30" s="187"/>
      <c r="CPY30" s="187"/>
      <c r="CPZ30" s="187"/>
      <c r="CQA30" s="187"/>
      <c r="CQB30" s="187"/>
      <c r="CQC30" s="187"/>
      <c r="CQD30" s="187"/>
      <c r="CQE30" s="187"/>
      <c r="CQF30" s="187"/>
      <c r="CQG30" s="187"/>
      <c r="CQH30" s="187"/>
      <c r="CQI30" s="187"/>
      <c r="CQJ30" s="187"/>
      <c r="CQK30" s="187"/>
      <c r="CQL30" s="187"/>
      <c r="CQM30" s="187"/>
      <c r="CQN30" s="187"/>
      <c r="CQO30" s="187"/>
      <c r="CQP30" s="187"/>
      <c r="CQQ30" s="187"/>
      <c r="CQR30" s="187"/>
      <c r="CQS30" s="187"/>
      <c r="CQT30" s="187"/>
      <c r="CQU30" s="187"/>
      <c r="CQV30" s="187"/>
      <c r="CQW30" s="187"/>
      <c r="CQX30" s="187"/>
      <c r="CQY30" s="187"/>
      <c r="CQZ30" s="187"/>
      <c r="CRA30" s="187"/>
      <c r="CRB30" s="187"/>
      <c r="CRC30" s="187"/>
      <c r="CRD30" s="187"/>
      <c r="CRE30" s="187"/>
      <c r="CRF30" s="187"/>
      <c r="CRG30" s="187"/>
      <c r="CRH30" s="187"/>
      <c r="CRI30" s="187"/>
      <c r="CRJ30" s="187"/>
      <c r="CRK30" s="187"/>
      <c r="CRL30" s="187"/>
      <c r="CRM30" s="187"/>
      <c r="CRN30" s="187"/>
      <c r="CRO30" s="187"/>
      <c r="CRP30" s="187"/>
      <c r="CRQ30" s="187"/>
      <c r="CRR30" s="187"/>
      <c r="CRS30" s="187"/>
      <c r="CRT30" s="187"/>
      <c r="CRU30" s="187"/>
      <c r="CRV30" s="187"/>
      <c r="CRW30" s="187"/>
      <c r="CRX30" s="187"/>
      <c r="CRY30" s="187"/>
      <c r="CRZ30" s="187"/>
      <c r="CSA30" s="187"/>
      <c r="CSB30" s="187"/>
      <c r="CSC30" s="187"/>
      <c r="CSD30" s="187"/>
      <c r="CSE30" s="187"/>
      <c r="CSF30" s="187"/>
      <c r="CSG30" s="187"/>
      <c r="CSH30" s="187"/>
      <c r="CSI30" s="187"/>
      <c r="CSJ30" s="187"/>
      <c r="CSK30" s="187"/>
      <c r="CSL30" s="187"/>
      <c r="CSM30" s="187"/>
      <c r="CSN30" s="187"/>
      <c r="CSO30" s="187"/>
      <c r="CSP30" s="187"/>
      <c r="CSQ30" s="187"/>
      <c r="CSR30" s="187"/>
      <c r="CSS30" s="187"/>
      <c r="CST30" s="187"/>
      <c r="CSU30" s="187"/>
      <c r="CSV30" s="187"/>
      <c r="CSW30" s="187"/>
      <c r="CSX30" s="187"/>
      <c r="CSY30" s="187"/>
      <c r="CSZ30" s="187"/>
      <c r="CTA30" s="187"/>
      <c r="CTB30" s="187"/>
      <c r="CTC30" s="187"/>
      <c r="CTD30" s="187"/>
      <c r="CTE30" s="187"/>
      <c r="CTF30" s="187"/>
      <c r="CTG30" s="187"/>
      <c r="CTH30" s="187"/>
      <c r="CTI30" s="187"/>
      <c r="CTJ30" s="187"/>
      <c r="CTK30" s="187"/>
      <c r="CTL30" s="187"/>
      <c r="CTM30" s="187"/>
      <c r="CTN30" s="187"/>
      <c r="CTO30" s="187"/>
      <c r="CTP30" s="187"/>
      <c r="CTQ30" s="187"/>
      <c r="CTR30" s="187"/>
      <c r="CTS30" s="187"/>
      <c r="CTT30" s="187"/>
      <c r="CTU30" s="187"/>
      <c r="CTV30" s="187"/>
      <c r="CTW30" s="187"/>
      <c r="CTX30" s="187"/>
      <c r="CTY30" s="187"/>
      <c r="CTZ30" s="187"/>
      <c r="CUA30" s="187"/>
      <c r="CUB30" s="187"/>
      <c r="CUC30" s="187"/>
      <c r="CUD30" s="187"/>
      <c r="CUE30" s="187"/>
      <c r="CUF30" s="187"/>
      <c r="CUG30" s="187"/>
      <c r="CUH30" s="187"/>
      <c r="CUI30" s="187"/>
      <c r="CUJ30" s="187"/>
      <c r="CUK30" s="187"/>
      <c r="CUL30" s="187"/>
      <c r="CUM30" s="187"/>
      <c r="CUN30" s="187"/>
      <c r="CUO30" s="187"/>
      <c r="CUP30" s="187"/>
      <c r="CUQ30" s="187"/>
      <c r="CUR30" s="187"/>
      <c r="CUS30" s="187"/>
      <c r="CUT30" s="187"/>
      <c r="CUU30" s="187"/>
      <c r="CUV30" s="187"/>
      <c r="CUW30" s="187"/>
      <c r="CUX30" s="187"/>
      <c r="CUY30" s="187"/>
      <c r="CUZ30" s="187"/>
      <c r="CVA30" s="187"/>
      <c r="CVB30" s="187"/>
      <c r="CVC30" s="187"/>
      <c r="CVD30" s="187"/>
      <c r="CVE30" s="187"/>
      <c r="CVF30" s="187"/>
      <c r="CVG30" s="187"/>
      <c r="CVH30" s="187"/>
      <c r="CVI30" s="187"/>
      <c r="CVJ30" s="187"/>
      <c r="CVK30" s="187"/>
      <c r="CVL30" s="187"/>
      <c r="CVM30" s="187"/>
      <c r="CVN30" s="187"/>
      <c r="CVO30" s="187"/>
      <c r="CVP30" s="187"/>
      <c r="CVQ30" s="187"/>
      <c r="CVR30" s="187"/>
      <c r="CVS30" s="187"/>
      <c r="CVT30" s="187"/>
      <c r="CVU30" s="187"/>
      <c r="CVV30" s="187"/>
      <c r="CVW30" s="187"/>
      <c r="CVX30" s="187"/>
      <c r="CVY30" s="187"/>
      <c r="CVZ30" s="187"/>
      <c r="CWA30" s="187"/>
      <c r="CWB30" s="187"/>
      <c r="CWC30" s="187"/>
      <c r="CWD30" s="187"/>
      <c r="CWE30" s="187"/>
      <c r="CWF30" s="187"/>
      <c r="CWG30" s="187"/>
      <c r="CWH30" s="187"/>
      <c r="CWI30" s="187"/>
      <c r="CWJ30" s="187"/>
      <c r="CWK30" s="187"/>
      <c r="CWL30" s="187"/>
      <c r="CWM30" s="187"/>
      <c r="CWN30" s="187"/>
      <c r="CWO30" s="187"/>
      <c r="CWP30" s="187"/>
      <c r="CWQ30" s="187"/>
      <c r="CWR30" s="187"/>
      <c r="CWS30" s="187"/>
      <c r="CWT30" s="187"/>
      <c r="CWU30" s="187"/>
      <c r="CWV30" s="187"/>
      <c r="CWW30" s="187"/>
      <c r="CWX30" s="187"/>
      <c r="CWY30" s="187"/>
      <c r="CWZ30" s="187"/>
      <c r="CXA30" s="187"/>
      <c r="CXB30" s="187"/>
      <c r="CXC30" s="187"/>
      <c r="CXD30" s="187"/>
      <c r="CXE30" s="187"/>
      <c r="CXF30" s="187"/>
      <c r="CXG30" s="187"/>
      <c r="CXH30" s="187"/>
      <c r="CXI30" s="187"/>
      <c r="CXJ30" s="187"/>
      <c r="CXK30" s="187"/>
      <c r="CXL30" s="187"/>
      <c r="CXM30" s="187"/>
      <c r="CXN30" s="187"/>
      <c r="CXO30" s="187"/>
      <c r="CXP30" s="187"/>
      <c r="CXQ30" s="187"/>
      <c r="CXR30" s="187"/>
      <c r="CXS30" s="187"/>
      <c r="CXT30" s="187"/>
      <c r="CXU30" s="187"/>
      <c r="CXV30" s="187"/>
      <c r="CXW30" s="187"/>
      <c r="CXX30" s="187"/>
      <c r="CXY30" s="187"/>
      <c r="CXZ30" s="187"/>
      <c r="CYA30" s="187"/>
      <c r="CYB30" s="187"/>
      <c r="CYC30" s="187"/>
      <c r="CYD30" s="187"/>
      <c r="CYE30" s="187"/>
      <c r="CYF30" s="187"/>
      <c r="CYG30" s="187"/>
      <c r="CYH30" s="187"/>
      <c r="CYI30" s="187"/>
      <c r="CYJ30" s="187"/>
      <c r="CYK30" s="187"/>
      <c r="CYL30" s="187"/>
      <c r="CYM30" s="187"/>
      <c r="CYN30" s="187"/>
      <c r="CYO30" s="187"/>
      <c r="CYP30" s="187"/>
      <c r="CYQ30" s="187"/>
      <c r="CYR30" s="187"/>
      <c r="CYS30" s="187"/>
      <c r="CYT30" s="187"/>
      <c r="CYU30" s="187"/>
      <c r="CYV30" s="187"/>
      <c r="CYW30" s="187"/>
      <c r="CYX30" s="187"/>
      <c r="CYY30" s="187"/>
      <c r="CYZ30" s="187"/>
      <c r="CZA30" s="187"/>
      <c r="CZB30" s="187"/>
      <c r="CZC30" s="187"/>
      <c r="CZD30" s="187"/>
      <c r="CZE30" s="187"/>
      <c r="CZF30" s="187"/>
      <c r="CZG30" s="187"/>
      <c r="CZH30" s="187"/>
      <c r="CZI30" s="187"/>
      <c r="CZJ30" s="187"/>
      <c r="CZK30" s="187"/>
      <c r="CZL30" s="187"/>
      <c r="CZM30" s="187"/>
      <c r="CZN30" s="187"/>
      <c r="CZO30" s="187"/>
      <c r="CZP30" s="187"/>
      <c r="CZQ30" s="187"/>
      <c r="CZR30" s="187"/>
      <c r="CZS30" s="187"/>
      <c r="CZT30" s="187"/>
      <c r="CZU30" s="187"/>
      <c r="CZV30" s="187"/>
      <c r="CZW30" s="187"/>
      <c r="CZX30" s="187"/>
      <c r="CZY30" s="187"/>
      <c r="CZZ30" s="187"/>
      <c r="DAA30" s="187"/>
      <c r="DAB30" s="187"/>
      <c r="DAC30" s="187"/>
      <c r="DAD30" s="187"/>
      <c r="DAE30" s="187"/>
      <c r="DAF30" s="187"/>
      <c r="DAG30" s="187"/>
      <c r="DAH30" s="187"/>
      <c r="DAI30" s="187"/>
      <c r="DAJ30" s="187"/>
      <c r="DAK30" s="187"/>
      <c r="DAL30" s="187"/>
      <c r="DAM30" s="187"/>
      <c r="DAN30" s="187"/>
      <c r="DAO30" s="187"/>
      <c r="DAP30" s="187"/>
      <c r="DAQ30" s="187"/>
      <c r="DAR30" s="187"/>
      <c r="DAS30" s="187"/>
      <c r="DAT30" s="187"/>
      <c r="DAU30" s="187"/>
      <c r="DAV30" s="187"/>
      <c r="DAW30" s="187"/>
      <c r="DAX30" s="187"/>
      <c r="DAY30" s="187"/>
      <c r="DAZ30" s="187"/>
      <c r="DBA30" s="187"/>
      <c r="DBB30" s="187"/>
      <c r="DBC30" s="187"/>
      <c r="DBD30" s="187"/>
      <c r="DBE30" s="187"/>
      <c r="DBF30" s="187"/>
      <c r="DBG30" s="187"/>
      <c r="DBH30" s="187"/>
      <c r="DBI30" s="187"/>
      <c r="DBJ30" s="187"/>
      <c r="DBK30" s="187"/>
      <c r="DBL30" s="187"/>
      <c r="DBM30" s="187"/>
      <c r="DBN30" s="187"/>
      <c r="DBO30" s="187"/>
      <c r="DBP30" s="187"/>
      <c r="DBQ30" s="187"/>
      <c r="DBR30" s="187"/>
      <c r="DBS30" s="187"/>
      <c r="DBT30" s="187"/>
      <c r="DBU30" s="187"/>
      <c r="DBV30" s="187"/>
      <c r="DBW30" s="187"/>
      <c r="DBX30" s="187"/>
      <c r="DBY30" s="187"/>
      <c r="DBZ30" s="187"/>
      <c r="DCA30" s="187"/>
      <c r="DCB30" s="187"/>
      <c r="DCC30" s="187"/>
      <c r="DCD30" s="187"/>
      <c r="DCE30" s="187"/>
      <c r="DCF30" s="187"/>
      <c r="DCG30" s="187"/>
      <c r="DCH30" s="187"/>
      <c r="DCI30" s="187"/>
      <c r="DCJ30" s="187"/>
      <c r="DCK30" s="187"/>
      <c r="DCL30" s="187"/>
      <c r="DCM30" s="187"/>
      <c r="DCN30" s="187"/>
      <c r="DCO30" s="187"/>
      <c r="DCP30" s="187"/>
      <c r="DCQ30" s="187"/>
      <c r="DCR30" s="187"/>
      <c r="DCS30" s="187"/>
      <c r="DCT30" s="187"/>
      <c r="DCU30" s="187"/>
      <c r="DCV30" s="187"/>
      <c r="DCW30" s="187"/>
      <c r="DCX30" s="187"/>
      <c r="DCY30" s="187"/>
      <c r="DCZ30" s="187"/>
      <c r="DDA30" s="187"/>
      <c r="DDB30" s="187"/>
      <c r="DDC30" s="187"/>
      <c r="DDD30" s="187"/>
      <c r="DDE30" s="187"/>
      <c r="DDF30" s="187"/>
      <c r="DDG30" s="187"/>
      <c r="DDH30" s="187"/>
      <c r="DDI30" s="187"/>
      <c r="DDJ30" s="187"/>
      <c r="DDK30" s="187"/>
      <c r="DDL30" s="187"/>
      <c r="DDM30" s="187"/>
      <c r="DDN30" s="187"/>
      <c r="DDO30" s="187"/>
      <c r="DDP30" s="187"/>
      <c r="DDQ30" s="187"/>
      <c r="DDR30" s="187"/>
      <c r="DDS30" s="187"/>
      <c r="DDT30" s="187"/>
      <c r="DDU30" s="187"/>
      <c r="DDV30" s="187"/>
      <c r="DDW30" s="187"/>
      <c r="DDX30" s="187"/>
      <c r="DDY30" s="187"/>
      <c r="DDZ30" s="187"/>
      <c r="DEA30" s="187"/>
      <c r="DEB30" s="187"/>
      <c r="DEC30" s="187"/>
      <c r="DED30" s="187"/>
      <c r="DEE30" s="187"/>
      <c r="DEF30" s="187"/>
      <c r="DEG30" s="187"/>
      <c r="DEH30" s="187"/>
      <c r="DEI30" s="187"/>
      <c r="DEJ30" s="187"/>
      <c r="DEK30" s="187"/>
      <c r="DEL30" s="187"/>
      <c r="DEM30" s="187"/>
      <c r="DEN30" s="187"/>
      <c r="DEO30" s="187"/>
      <c r="DEP30" s="187"/>
      <c r="DEQ30" s="187"/>
      <c r="DER30" s="187"/>
      <c r="DES30" s="187"/>
      <c r="DET30" s="187"/>
      <c r="DEU30" s="187"/>
      <c r="DEV30" s="187"/>
      <c r="DEW30" s="187"/>
      <c r="DEX30" s="187"/>
      <c r="DEY30" s="187"/>
      <c r="DEZ30" s="187"/>
      <c r="DFA30" s="187"/>
      <c r="DFB30" s="187"/>
      <c r="DFC30" s="187"/>
      <c r="DFD30" s="187"/>
      <c r="DFE30" s="187"/>
      <c r="DFF30" s="187"/>
      <c r="DFG30" s="187"/>
      <c r="DFH30" s="187"/>
      <c r="DFI30" s="187"/>
      <c r="DFJ30" s="187"/>
      <c r="DFK30" s="187"/>
      <c r="DFL30" s="187"/>
      <c r="DFM30" s="187"/>
      <c r="DFN30" s="187"/>
      <c r="DFO30" s="187"/>
      <c r="DFP30" s="187"/>
      <c r="DFQ30" s="187"/>
      <c r="DFR30" s="187"/>
      <c r="DFS30" s="187"/>
      <c r="DFT30" s="187"/>
      <c r="DFU30" s="187"/>
      <c r="DFV30" s="187"/>
      <c r="DFW30" s="187"/>
      <c r="DFX30" s="187"/>
      <c r="DFY30" s="187"/>
      <c r="DFZ30" s="187"/>
      <c r="DGA30" s="187"/>
      <c r="DGB30" s="187"/>
      <c r="DGC30" s="187"/>
      <c r="DGD30" s="187"/>
      <c r="DGE30" s="187"/>
      <c r="DGF30" s="187"/>
      <c r="DGG30" s="187"/>
      <c r="DGH30" s="187"/>
      <c r="DGI30" s="187"/>
      <c r="DGJ30" s="187"/>
      <c r="DGK30" s="187"/>
      <c r="DGL30" s="187"/>
      <c r="DGM30" s="187"/>
      <c r="DGN30" s="187"/>
      <c r="DGO30" s="187"/>
      <c r="DGP30" s="187"/>
      <c r="DGQ30" s="187"/>
      <c r="DGR30" s="187"/>
      <c r="DGS30" s="187"/>
      <c r="DGT30" s="187"/>
      <c r="DGU30" s="187"/>
      <c r="DGV30" s="187"/>
      <c r="DGW30" s="187"/>
      <c r="DGX30" s="187"/>
      <c r="DGY30" s="187"/>
      <c r="DGZ30" s="187"/>
      <c r="DHA30" s="187"/>
      <c r="DHB30" s="187"/>
      <c r="DHC30" s="187"/>
      <c r="DHD30" s="187"/>
      <c r="DHE30" s="187"/>
      <c r="DHF30" s="187"/>
      <c r="DHG30" s="187"/>
      <c r="DHH30" s="187"/>
      <c r="DHI30" s="187"/>
      <c r="DHJ30" s="187"/>
      <c r="DHK30" s="187"/>
      <c r="DHL30" s="187"/>
      <c r="DHM30" s="187"/>
      <c r="DHN30" s="187"/>
      <c r="DHO30" s="187"/>
      <c r="DHP30" s="187"/>
      <c r="DHQ30" s="187"/>
      <c r="DHR30" s="187"/>
      <c r="DHS30" s="187"/>
      <c r="DHT30" s="187"/>
      <c r="DHU30" s="187"/>
      <c r="DHV30" s="187"/>
      <c r="DHW30" s="187"/>
      <c r="DHX30" s="187"/>
      <c r="DHY30" s="187"/>
      <c r="DHZ30" s="187"/>
      <c r="DIA30" s="187"/>
      <c r="DIB30" s="187"/>
      <c r="DIC30" s="187"/>
      <c r="DID30" s="187"/>
      <c r="DIE30" s="187"/>
      <c r="DIF30" s="187"/>
      <c r="DIG30" s="187"/>
      <c r="DIH30" s="187"/>
      <c r="DII30" s="187"/>
      <c r="DIJ30" s="187"/>
      <c r="DIK30" s="187"/>
      <c r="DIL30" s="187"/>
      <c r="DIM30" s="187"/>
      <c r="DIN30" s="187"/>
      <c r="DIO30" s="187"/>
      <c r="DIP30" s="187"/>
      <c r="DIQ30" s="187"/>
      <c r="DIR30" s="187"/>
      <c r="DIS30" s="187"/>
      <c r="DIT30" s="187"/>
      <c r="DIU30" s="187"/>
      <c r="DIV30" s="187"/>
      <c r="DIW30" s="187"/>
      <c r="DIX30" s="187"/>
      <c r="DIY30" s="187"/>
      <c r="DIZ30" s="187"/>
      <c r="DJA30" s="187"/>
      <c r="DJB30" s="187"/>
      <c r="DJC30" s="187"/>
      <c r="DJD30" s="187"/>
      <c r="DJE30" s="187"/>
      <c r="DJF30" s="187"/>
      <c r="DJG30" s="187"/>
      <c r="DJH30" s="187"/>
      <c r="DJI30" s="187"/>
      <c r="DJJ30" s="187"/>
      <c r="DJK30" s="187"/>
      <c r="DJL30" s="187"/>
      <c r="DJM30" s="187"/>
      <c r="DJN30" s="187"/>
      <c r="DJO30" s="187"/>
      <c r="DJP30" s="187"/>
      <c r="DJQ30" s="187"/>
      <c r="DJR30" s="187"/>
      <c r="DJS30" s="187"/>
      <c r="DJT30" s="187"/>
      <c r="DJU30" s="187"/>
      <c r="DJV30" s="187"/>
      <c r="DJW30" s="187"/>
      <c r="DJX30" s="187"/>
      <c r="DJY30" s="187"/>
      <c r="DJZ30" s="187"/>
      <c r="DKA30" s="187"/>
      <c r="DKB30" s="187"/>
      <c r="DKC30" s="187"/>
      <c r="DKD30" s="187"/>
      <c r="DKE30" s="187"/>
      <c r="DKF30" s="187"/>
      <c r="DKG30" s="187"/>
      <c r="DKH30" s="187"/>
      <c r="DKI30" s="187"/>
      <c r="DKJ30" s="187"/>
      <c r="DKK30" s="187"/>
      <c r="DKL30" s="187"/>
      <c r="DKM30" s="187"/>
      <c r="DKN30" s="187"/>
      <c r="DKO30" s="187"/>
      <c r="DKP30" s="187"/>
      <c r="DKQ30" s="187"/>
      <c r="DKR30" s="187"/>
      <c r="DKS30" s="187"/>
      <c r="DKT30" s="187"/>
      <c r="DKU30" s="187"/>
      <c r="DKV30" s="187"/>
      <c r="DKW30" s="187"/>
      <c r="DKX30" s="187"/>
      <c r="DKY30" s="187"/>
      <c r="DKZ30" s="187"/>
      <c r="DLA30" s="187"/>
      <c r="DLB30" s="187"/>
      <c r="DLC30" s="187"/>
      <c r="DLD30" s="187"/>
      <c r="DLE30" s="187"/>
      <c r="DLF30" s="187"/>
      <c r="DLG30" s="187"/>
      <c r="DLH30" s="187"/>
      <c r="DLI30" s="187"/>
      <c r="DLJ30" s="187"/>
      <c r="DLK30" s="187"/>
      <c r="DLL30" s="187"/>
      <c r="DLM30" s="187"/>
      <c r="DLN30" s="187"/>
      <c r="DLO30" s="187"/>
      <c r="DLP30" s="187"/>
      <c r="DLQ30" s="187"/>
      <c r="DLR30" s="187"/>
      <c r="DLS30" s="187"/>
      <c r="DLT30" s="187"/>
      <c r="DLU30" s="187"/>
      <c r="DLV30" s="187"/>
      <c r="DLW30" s="187"/>
      <c r="DLX30" s="187"/>
      <c r="DLY30" s="187"/>
      <c r="DLZ30" s="187"/>
      <c r="DMA30" s="187"/>
      <c r="DMB30" s="187"/>
      <c r="DMC30" s="187"/>
      <c r="DMD30" s="187"/>
      <c r="DME30" s="187"/>
      <c r="DMF30" s="187"/>
      <c r="DMG30" s="187"/>
      <c r="DMH30" s="187"/>
      <c r="DMI30" s="187"/>
      <c r="DMJ30" s="187"/>
      <c r="DMK30" s="187"/>
      <c r="DML30" s="187"/>
      <c r="DMM30" s="187"/>
      <c r="DMN30" s="187"/>
      <c r="DMO30" s="187"/>
      <c r="DMP30" s="187"/>
      <c r="DMQ30" s="187"/>
      <c r="DMR30" s="187"/>
      <c r="DMS30" s="187"/>
      <c r="DMT30" s="187"/>
      <c r="DMU30" s="187"/>
      <c r="DMV30" s="187"/>
      <c r="DMW30" s="187"/>
      <c r="DMX30" s="187"/>
      <c r="DMY30" s="187"/>
      <c r="DMZ30" s="187"/>
      <c r="DNA30" s="187"/>
      <c r="DNB30" s="187"/>
      <c r="DNC30" s="187"/>
      <c r="DND30" s="187"/>
      <c r="DNE30" s="187"/>
      <c r="DNF30" s="187"/>
      <c r="DNG30" s="187"/>
      <c r="DNH30" s="187"/>
      <c r="DNI30" s="187"/>
      <c r="DNJ30" s="187"/>
      <c r="DNK30" s="187"/>
      <c r="DNL30" s="187"/>
      <c r="DNM30" s="187"/>
      <c r="DNN30" s="187"/>
      <c r="DNO30" s="187"/>
      <c r="DNP30" s="187"/>
      <c r="DNQ30" s="187"/>
      <c r="DNR30" s="187"/>
      <c r="DNS30" s="187"/>
      <c r="DNT30" s="187"/>
      <c r="DNU30" s="187"/>
      <c r="DNV30" s="187"/>
      <c r="DNW30" s="187"/>
      <c r="DNX30" s="187"/>
      <c r="DNY30" s="187"/>
      <c r="DNZ30" s="187"/>
      <c r="DOA30" s="187"/>
      <c r="DOB30" s="187"/>
      <c r="DOC30" s="187"/>
      <c r="DOD30" s="187"/>
      <c r="DOE30" s="187"/>
      <c r="DOF30" s="187"/>
      <c r="DOG30" s="187"/>
      <c r="DOH30" s="187"/>
      <c r="DOI30" s="187"/>
      <c r="DOJ30" s="187"/>
      <c r="DOK30" s="187"/>
      <c r="DOL30" s="187"/>
      <c r="DOM30" s="187"/>
      <c r="DON30" s="187"/>
      <c r="DOO30" s="187"/>
      <c r="DOP30" s="187"/>
      <c r="DOQ30" s="187"/>
      <c r="DOR30" s="187"/>
      <c r="DOS30" s="187"/>
      <c r="DOT30" s="187"/>
      <c r="DOU30" s="187"/>
      <c r="DOV30" s="187"/>
      <c r="DOW30" s="187"/>
      <c r="DOX30" s="187"/>
      <c r="DOY30" s="187"/>
      <c r="DOZ30" s="187"/>
      <c r="DPA30" s="187"/>
      <c r="DPB30" s="187"/>
      <c r="DPC30" s="187"/>
      <c r="DPD30" s="187"/>
      <c r="DPE30" s="187"/>
      <c r="DPF30" s="187"/>
      <c r="DPG30" s="187"/>
      <c r="DPH30" s="187"/>
      <c r="DPI30" s="187"/>
      <c r="DPJ30" s="187"/>
      <c r="DPK30" s="187"/>
      <c r="DPL30" s="187"/>
      <c r="DPM30" s="187"/>
      <c r="DPN30" s="187"/>
      <c r="DPO30" s="187"/>
      <c r="DPP30" s="187"/>
      <c r="DPQ30" s="187"/>
      <c r="DPR30" s="187"/>
      <c r="DPS30" s="187"/>
      <c r="DPT30" s="187"/>
      <c r="DPU30" s="187"/>
      <c r="DPV30" s="187"/>
      <c r="DPW30" s="187"/>
      <c r="DPX30" s="187"/>
      <c r="DPY30" s="187"/>
      <c r="DPZ30" s="187"/>
      <c r="DQA30" s="187"/>
      <c r="DQB30" s="187"/>
      <c r="DQC30" s="187"/>
      <c r="DQD30" s="187"/>
      <c r="DQE30" s="187"/>
      <c r="DQF30" s="187"/>
      <c r="DQG30" s="187"/>
      <c r="DQH30" s="187"/>
      <c r="DQI30" s="187"/>
      <c r="DQJ30" s="187"/>
      <c r="DQK30" s="187"/>
      <c r="DQL30" s="187"/>
      <c r="DQM30" s="187"/>
      <c r="DQN30" s="187"/>
      <c r="DQO30" s="187"/>
      <c r="DQP30" s="187"/>
      <c r="DQQ30" s="187"/>
      <c r="DQR30" s="187"/>
      <c r="DQS30" s="187"/>
      <c r="DQT30" s="187"/>
      <c r="DQU30" s="187"/>
      <c r="DQV30" s="187"/>
      <c r="DQW30" s="187"/>
      <c r="DQX30" s="187"/>
      <c r="DQY30" s="187"/>
      <c r="DQZ30" s="187"/>
      <c r="DRA30" s="187"/>
      <c r="DRB30" s="187"/>
      <c r="DRC30" s="187"/>
      <c r="DRD30" s="187"/>
      <c r="DRE30" s="187"/>
      <c r="DRF30" s="187"/>
      <c r="DRG30" s="187"/>
      <c r="DRH30" s="187"/>
      <c r="DRI30" s="187"/>
      <c r="DRJ30" s="187"/>
      <c r="DRK30" s="187"/>
      <c r="DRL30" s="187"/>
      <c r="DRM30" s="187"/>
      <c r="DRN30" s="187"/>
      <c r="DRO30" s="187"/>
      <c r="DRP30" s="187"/>
      <c r="DRQ30" s="187"/>
      <c r="DRR30" s="187"/>
      <c r="DRS30" s="187"/>
      <c r="DRT30" s="187"/>
      <c r="DRU30" s="187"/>
      <c r="DRV30" s="187"/>
      <c r="DRW30" s="187"/>
      <c r="DRX30" s="187"/>
      <c r="DRY30" s="187"/>
      <c r="DRZ30" s="187"/>
      <c r="DSA30" s="187"/>
      <c r="DSB30" s="187"/>
      <c r="DSC30" s="187"/>
      <c r="DSD30" s="187"/>
      <c r="DSE30" s="187"/>
      <c r="DSF30" s="187"/>
      <c r="DSG30" s="187"/>
      <c r="DSH30" s="187"/>
      <c r="DSI30" s="187"/>
      <c r="DSJ30" s="187"/>
      <c r="DSK30" s="187"/>
      <c r="DSL30" s="187"/>
      <c r="DSM30" s="187"/>
      <c r="DSN30" s="187"/>
      <c r="DSO30" s="187"/>
      <c r="DSP30" s="187"/>
      <c r="DSQ30" s="187"/>
      <c r="DSR30" s="187"/>
      <c r="DSS30" s="187"/>
      <c r="DST30" s="187"/>
      <c r="DSU30" s="187"/>
      <c r="DSV30" s="187"/>
      <c r="DSW30" s="187"/>
      <c r="DSX30" s="187"/>
      <c r="DSY30" s="187"/>
      <c r="DSZ30" s="187"/>
      <c r="DTA30" s="187"/>
      <c r="DTB30" s="187"/>
      <c r="DTC30" s="187"/>
      <c r="DTD30" s="187"/>
      <c r="DTE30" s="187"/>
      <c r="DTF30" s="187"/>
      <c r="DTG30" s="187"/>
      <c r="DTH30" s="187"/>
      <c r="DTI30" s="187"/>
      <c r="DTJ30" s="187"/>
      <c r="DTK30" s="187"/>
      <c r="DTL30" s="187"/>
      <c r="DTM30" s="187"/>
      <c r="DTN30" s="187"/>
      <c r="DTO30" s="187"/>
      <c r="DTP30" s="187"/>
      <c r="DTQ30" s="187"/>
      <c r="DTR30" s="187"/>
      <c r="DTS30" s="187"/>
      <c r="DTT30" s="187"/>
      <c r="DTU30" s="187"/>
      <c r="DTV30" s="187"/>
      <c r="DTW30" s="187"/>
      <c r="DTX30" s="187"/>
      <c r="DTY30" s="187"/>
      <c r="DTZ30" s="187"/>
      <c r="DUA30" s="187"/>
      <c r="DUB30" s="187"/>
      <c r="DUC30" s="187"/>
      <c r="DUD30" s="187"/>
      <c r="DUE30" s="187"/>
      <c r="DUF30" s="187"/>
      <c r="DUG30" s="187"/>
      <c r="DUH30" s="187"/>
      <c r="DUI30" s="187"/>
      <c r="DUJ30" s="187"/>
      <c r="DUK30" s="187"/>
      <c r="DUL30" s="187"/>
      <c r="DUM30" s="187"/>
      <c r="DUN30" s="187"/>
      <c r="DUO30" s="187"/>
      <c r="DUP30" s="187"/>
      <c r="DUQ30" s="187"/>
      <c r="DUR30" s="187"/>
      <c r="DUS30" s="187"/>
      <c r="DUT30" s="187"/>
      <c r="DUU30" s="187"/>
      <c r="DUV30" s="187"/>
      <c r="DUW30" s="187"/>
      <c r="DUX30" s="187"/>
      <c r="DUY30" s="187"/>
      <c r="DUZ30" s="187"/>
      <c r="DVA30" s="187"/>
      <c r="DVB30" s="187"/>
      <c r="DVC30" s="187"/>
      <c r="DVD30" s="187"/>
      <c r="DVE30" s="187"/>
      <c r="DVF30" s="187"/>
      <c r="DVG30" s="187"/>
      <c r="DVH30" s="187"/>
      <c r="DVI30" s="187"/>
      <c r="DVJ30" s="187"/>
      <c r="DVK30" s="187"/>
      <c r="DVL30" s="187"/>
      <c r="DVM30" s="187"/>
      <c r="DVN30" s="187"/>
      <c r="DVO30" s="187"/>
      <c r="DVP30" s="187"/>
      <c r="DVQ30" s="187"/>
      <c r="DVR30" s="187"/>
      <c r="DVS30" s="187"/>
      <c r="DVT30" s="187"/>
      <c r="DVU30" s="187"/>
      <c r="DVV30" s="187"/>
      <c r="DVW30" s="187"/>
      <c r="DVX30" s="187"/>
      <c r="DVY30" s="187"/>
      <c r="DVZ30" s="187"/>
      <c r="DWA30" s="187"/>
      <c r="DWB30" s="187"/>
      <c r="DWC30" s="187"/>
      <c r="DWD30" s="187"/>
      <c r="DWE30" s="187"/>
      <c r="DWF30" s="187"/>
      <c r="DWG30" s="187"/>
      <c r="DWH30" s="187"/>
      <c r="DWI30" s="187"/>
      <c r="DWJ30" s="187"/>
      <c r="DWK30" s="187"/>
      <c r="DWL30" s="187"/>
      <c r="DWM30" s="187"/>
      <c r="DWN30" s="187"/>
      <c r="DWO30" s="187"/>
      <c r="DWP30" s="187"/>
      <c r="DWQ30" s="187"/>
      <c r="DWR30" s="187"/>
      <c r="DWS30" s="187"/>
      <c r="DWT30" s="187"/>
      <c r="DWU30" s="187"/>
      <c r="DWV30" s="187"/>
      <c r="DWW30" s="187"/>
      <c r="DWX30" s="187"/>
      <c r="DWY30" s="187"/>
      <c r="DWZ30" s="187"/>
      <c r="DXA30" s="187"/>
      <c r="DXB30" s="187"/>
      <c r="DXC30" s="187"/>
      <c r="DXD30" s="187"/>
      <c r="DXE30" s="187"/>
      <c r="DXF30" s="187"/>
      <c r="DXG30" s="187"/>
      <c r="DXH30" s="187"/>
      <c r="DXI30" s="187"/>
      <c r="DXJ30" s="187"/>
      <c r="DXK30" s="187"/>
      <c r="DXL30" s="187"/>
      <c r="DXM30" s="187"/>
      <c r="DXN30" s="187"/>
      <c r="DXO30" s="187"/>
      <c r="DXP30" s="187"/>
      <c r="DXQ30" s="187"/>
      <c r="DXR30" s="187"/>
      <c r="DXS30" s="187"/>
      <c r="DXT30" s="187"/>
      <c r="DXU30" s="187"/>
      <c r="DXV30" s="187"/>
      <c r="DXW30" s="187"/>
      <c r="DXX30" s="187"/>
      <c r="DXY30" s="187"/>
      <c r="DXZ30" s="187"/>
      <c r="DYA30" s="187"/>
      <c r="DYB30" s="187"/>
      <c r="DYC30" s="187"/>
      <c r="DYD30" s="187"/>
      <c r="DYE30" s="187"/>
      <c r="DYF30" s="187"/>
      <c r="DYG30" s="187"/>
      <c r="DYH30" s="187"/>
      <c r="DYI30" s="187"/>
      <c r="DYJ30" s="187"/>
      <c r="DYK30" s="187"/>
      <c r="DYL30" s="187"/>
      <c r="DYM30" s="187"/>
      <c r="DYN30" s="187"/>
      <c r="DYO30" s="187"/>
      <c r="DYP30" s="187"/>
      <c r="DYQ30" s="187"/>
      <c r="DYR30" s="187"/>
      <c r="DYS30" s="187"/>
      <c r="DYT30" s="187"/>
      <c r="DYU30" s="187"/>
      <c r="DYV30" s="187"/>
      <c r="DYW30" s="187"/>
      <c r="DYX30" s="187"/>
      <c r="DYY30" s="187"/>
      <c r="DYZ30" s="187"/>
      <c r="DZA30" s="187"/>
      <c r="DZB30" s="187"/>
      <c r="DZC30" s="187"/>
      <c r="DZD30" s="187"/>
      <c r="DZE30" s="187"/>
      <c r="DZF30" s="187"/>
      <c r="DZG30" s="187"/>
      <c r="DZH30" s="187"/>
      <c r="DZI30" s="187"/>
      <c r="DZJ30" s="187"/>
      <c r="DZK30" s="187"/>
      <c r="DZL30" s="187"/>
      <c r="DZM30" s="187"/>
      <c r="DZN30" s="187"/>
      <c r="DZO30" s="187"/>
      <c r="DZP30" s="187"/>
      <c r="DZQ30" s="187"/>
      <c r="DZR30" s="187"/>
      <c r="DZS30" s="187"/>
      <c r="DZT30" s="187"/>
      <c r="DZU30" s="187"/>
      <c r="DZV30" s="187"/>
      <c r="DZW30" s="187"/>
      <c r="DZX30" s="187"/>
      <c r="DZY30" s="187"/>
      <c r="DZZ30" s="187"/>
      <c r="EAA30" s="187"/>
      <c r="EAB30" s="187"/>
      <c r="EAC30" s="187"/>
      <c r="EAD30" s="187"/>
      <c r="EAE30" s="187"/>
      <c r="EAF30" s="187"/>
      <c r="EAG30" s="187"/>
      <c r="EAH30" s="187"/>
      <c r="EAI30" s="187"/>
      <c r="EAJ30" s="187"/>
      <c r="EAK30" s="187"/>
      <c r="EAL30" s="187"/>
      <c r="EAM30" s="187"/>
      <c r="EAN30" s="187"/>
      <c r="EAO30" s="187"/>
      <c r="EAP30" s="187"/>
      <c r="EAQ30" s="187"/>
      <c r="EAR30" s="187"/>
      <c r="EAS30" s="187"/>
      <c r="EAT30" s="187"/>
      <c r="EAU30" s="187"/>
      <c r="EAV30" s="187"/>
      <c r="EAW30" s="187"/>
      <c r="EAX30" s="187"/>
      <c r="EAY30" s="187"/>
      <c r="EAZ30" s="187"/>
      <c r="EBA30" s="187"/>
      <c r="EBB30" s="187"/>
      <c r="EBC30" s="187"/>
      <c r="EBD30" s="187"/>
      <c r="EBE30" s="187"/>
      <c r="EBF30" s="187"/>
      <c r="EBG30" s="187"/>
      <c r="EBH30" s="187"/>
      <c r="EBI30" s="187"/>
      <c r="EBJ30" s="187"/>
      <c r="EBK30" s="187"/>
      <c r="EBL30" s="187"/>
      <c r="EBM30" s="187"/>
      <c r="EBN30" s="187"/>
      <c r="EBO30" s="187"/>
      <c r="EBP30" s="187"/>
      <c r="EBQ30" s="187"/>
      <c r="EBR30" s="187"/>
      <c r="EBS30" s="187"/>
      <c r="EBT30" s="187"/>
      <c r="EBU30" s="187"/>
      <c r="EBV30" s="187"/>
      <c r="EBW30" s="187"/>
      <c r="EBX30" s="187"/>
      <c r="EBY30" s="187"/>
      <c r="EBZ30" s="187"/>
      <c r="ECA30" s="187"/>
      <c r="ECB30" s="187"/>
      <c r="ECC30" s="187"/>
      <c r="ECD30" s="187"/>
      <c r="ECE30" s="187"/>
      <c r="ECF30" s="187"/>
      <c r="ECG30" s="187"/>
      <c r="ECH30" s="187"/>
      <c r="ECI30" s="187"/>
      <c r="ECJ30" s="187"/>
      <c r="ECK30" s="187"/>
      <c r="ECL30" s="187"/>
      <c r="ECM30" s="187"/>
      <c r="ECN30" s="187"/>
      <c r="ECO30" s="187"/>
      <c r="ECP30" s="187"/>
      <c r="ECQ30" s="187"/>
      <c r="ECR30" s="187"/>
      <c r="ECS30" s="187"/>
      <c r="ECT30" s="187"/>
      <c r="ECU30" s="187"/>
      <c r="ECV30" s="187"/>
      <c r="ECW30" s="187"/>
      <c r="ECX30" s="187"/>
      <c r="ECY30" s="187"/>
      <c r="ECZ30" s="187"/>
      <c r="EDA30" s="187"/>
      <c r="EDB30" s="187"/>
      <c r="EDC30" s="187"/>
      <c r="EDD30" s="187"/>
      <c r="EDE30" s="187"/>
      <c r="EDF30" s="187"/>
      <c r="EDG30" s="187"/>
      <c r="EDH30" s="187"/>
      <c r="EDI30" s="187"/>
      <c r="EDJ30" s="187"/>
      <c r="EDK30" s="187"/>
      <c r="EDL30" s="187"/>
      <c r="EDM30" s="187"/>
      <c r="EDN30" s="187"/>
      <c r="EDO30" s="187"/>
      <c r="EDP30" s="187"/>
      <c r="EDQ30" s="187"/>
      <c r="EDR30" s="187"/>
      <c r="EDS30" s="187"/>
      <c r="EDT30" s="187"/>
      <c r="EDU30" s="187"/>
      <c r="EDV30" s="187"/>
      <c r="EDW30" s="187"/>
      <c r="EDX30" s="187"/>
      <c r="EDY30" s="187"/>
      <c r="EDZ30" s="187"/>
      <c r="EEA30" s="187"/>
      <c r="EEB30" s="187"/>
      <c r="EEC30" s="187"/>
      <c r="EED30" s="187"/>
      <c r="EEE30" s="187"/>
      <c r="EEF30" s="187"/>
      <c r="EEG30" s="187"/>
      <c r="EEH30" s="187"/>
      <c r="EEI30" s="187"/>
      <c r="EEJ30" s="187"/>
      <c r="EEK30" s="187"/>
      <c r="EEL30" s="187"/>
      <c r="EEM30" s="187"/>
      <c r="EEN30" s="187"/>
      <c r="EEO30" s="187"/>
      <c r="EEP30" s="187"/>
      <c r="EEQ30" s="187"/>
      <c r="EER30" s="187"/>
      <c r="EES30" s="187"/>
      <c r="EET30" s="187"/>
      <c r="EEU30" s="187"/>
      <c r="EEV30" s="187"/>
      <c r="EEW30" s="187"/>
      <c r="EEX30" s="187"/>
      <c r="EEY30" s="187"/>
      <c r="EEZ30" s="187"/>
      <c r="EFA30" s="187"/>
      <c r="EFB30" s="187"/>
      <c r="EFC30" s="187"/>
      <c r="EFD30" s="187"/>
      <c r="EFE30" s="187"/>
      <c r="EFF30" s="187"/>
      <c r="EFG30" s="187"/>
      <c r="EFH30" s="187"/>
      <c r="EFI30" s="187"/>
      <c r="EFJ30" s="187"/>
      <c r="EFK30" s="187"/>
      <c r="EFL30" s="187"/>
      <c r="EFM30" s="187"/>
      <c r="EFN30" s="187"/>
      <c r="EFO30" s="187"/>
      <c r="EFP30" s="187"/>
      <c r="EFQ30" s="187"/>
      <c r="EFR30" s="187"/>
      <c r="EFS30" s="187"/>
      <c r="EFT30" s="187"/>
      <c r="EFU30" s="187"/>
      <c r="EFV30" s="187"/>
      <c r="EFW30" s="187"/>
      <c r="EFX30" s="187"/>
      <c r="EFY30" s="187"/>
      <c r="EFZ30" s="187"/>
      <c r="EGA30" s="187"/>
      <c r="EGB30" s="187"/>
      <c r="EGC30" s="187"/>
      <c r="EGD30" s="187"/>
      <c r="EGE30" s="187"/>
      <c r="EGF30" s="187"/>
      <c r="EGG30" s="187"/>
      <c r="EGH30" s="187"/>
      <c r="EGI30" s="187"/>
      <c r="EGJ30" s="187"/>
      <c r="EGK30" s="187"/>
      <c r="EGL30" s="187"/>
      <c r="EGM30" s="187"/>
      <c r="EGN30" s="187"/>
      <c r="EGO30" s="187"/>
      <c r="EGP30" s="187"/>
      <c r="EGQ30" s="187"/>
      <c r="EGR30" s="187"/>
      <c r="EGS30" s="187"/>
      <c r="EGT30" s="187"/>
      <c r="EGU30" s="187"/>
      <c r="EGV30" s="187"/>
      <c r="EGW30" s="187"/>
      <c r="EGX30" s="187"/>
      <c r="EGY30" s="187"/>
      <c r="EGZ30" s="187"/>
      <c r="EHA30" s="187"/>
      <c r="EHB30" s="187"/>
      <c r="EHC30" s="187"/>
      <c r="EHD30" s="187"/>
      <c r="EHE30" s="187"/>
      <c r="EHF30" s="187"/>
      <c r="EHG30" s="187"/>
      <c r="EHH30" s="187"/>
      <c r="EHI30" s="187"/>
      <c r="EHJ30" s="187"/>
      <c r="EHK30" s="187"/>
      <c r="EHL30" s="187"/>
      <c r="EHM30" s="187"/>
      <c r="EHN30" s="187"/>
      <c r="EHO30" s="187"/>
      <c r="EHP30" s="187"/>
      <c r="EHQ30" s="187"/>
      <c r="EHR30" s="187"/>
      <c r="EHS30" s="187"/>
      <c r="EHT30" s="187"/>
      <c r="EHU30" s="187"/>
      <c r="EHV30" s="187"/>
      <c r="EHW30" s="187"/>
      <c r="EHX30" s="187"/>
      <c r="EHY30" s="187"/>
      <c r="EHZ30" s="187"/>
      <c r="EIA30" s="187"/>
      <c r="EIB30" s="187"/>
      <c r="EIC30" s="187"/>
      <c r="EID30" s="187"/>
      <c r="EIE30" s="187"/>
      <c r="EIF30" s="187"/>
      <c r="EIG30" s="187"/>
      <c r="EIH30" s="187"/>
      <c r="EII30" s="187"/>
      <c r="EIJ30" s="187"/>
      <c r="EIK30" s="187"/>
      <c r="EIL30" s="187"/>
      <c r="EIM30" s="187"/>
      <c r="EIN30" s="187"/>
      <c r="EIO30" s="187"/>
      <c r="EIP30" s="187"/>
      <c r="EIQ30" s="187"/>
      <c r="EIR30" s="187"/>
      <c r="EIS30" s="187"/>
      <c r="EIT30" s="187"/>
      <c r="EIU30" s="187"/>
      <c r="EIV30" s="187"/>
      <c r="EIW30" s="187"/>
      <c r="EIX30" s="187"/>
      <c r="EIY30" s="187"/>
      <c r="EIZ30" s="187"/>
      <c r="EJA30" s="187"/>
      <c r="EJB30" s="187"/>
      <c r="EJC30" s="187"/>
      <c r="EJD30" s="187"/>
      <c r="EJE30" s="187"/>
      <c r="EJF30" s="187"/>
      <c r="EJG30" s="187"/>
      <c r="EJH30" s="187"/>
      <c r="EJI30" s="187"/>
      <c r="EJJ30" s="187"/>
      <c r="EJK30" s="187"/>
      <c r="EJL30" s="187"/>
      <c r="EJM30" s="187"/>
      <c r="EJN30" s="187"/>
      <c r="EJO30" s="187"/>
      <c r="EJP30" s="187"/>
      <c r="EJQ30" s="187"/>
      <c r="EJR30" s="187"/>
      <c r="EJS30" s="187"/>
      <c r="EJT30" s="187"/>
      <c r="EJU30" s="187"/>
      <c r="EJV30" s="187"/>
      <c r="EJW30" s="187"/>
      <c r="EJX30" s="187"/>
      <c r="EJY30" s="187"/>
      <c r="EJZ30" s="187"/>
      <c r="EKA30" s="187"/>
      <c r="EKB30" s="187"/>
      <c r="EKC30" s="187"/>
      <c r="EKD30" s="187"/>
      <c r="EKE30" s="187"/>
      <c r="EKF30" s="187"/>
      <c r="EKG30" s="187"/>
      <c r="EKH30" s="187"/>
      <c r="EKI30" s="187"/>
      <c r="EKJ30" s="187"/>
      <c r="EKK30" s="187"/>
      <c r="EKL30" s="187"/>
      <c r="EKM30" s="187"/>
      <c r="EKN30" s="187"/>
      <c r="EKO30" s="187"/>
      <c r="EKP30" s="187"/>
      <c r="EKQ30" s="187"/>
      <c r="EKR30" s="187"/>
      <c r="EKS30" s="187"/>
      <c r="EKT30" s="187"/>
      <c r="EKU30" s="187"/>
      <c r="EKV30" s="187"/>
      <c r="EKW30" s="187"/>
      <c r="EKX30" s="187"/>
      <c r="EKY30" s="187"/>
      <c r="EKZ30" s="187"/>
      <c r="ELA30" s="187"/>
      <c r="ELB30" s="187"/>
      <c r="ELC30" s="187"/>
      <c r="ELD30" s="187"/>
      <c r="ELE30" s="187"/>
      <c r="ELF30" s="187"/>
      <c r="ELG30" s="187"/>
      <c r="ELH30" s="187"/>
      <c r="ELI30" s="187"/>
      <c r="ELJ30" s="187"/>
      <c r="ELK30" s="187"/>
      <c r="ELL30" s="187"/>
      <c r="ELM30" s="187"/>
      <c r="ELN30" s="187"/>
      <c r="ELO30" s="187"/>
      <c r="ELP30" s="187"/>
      <c r="ELQ30" s="187"/>
      <c r="ELR30" s="187"/>
      <c r="ELS30" s="187"/>
      <c r="ELT30" s="187"/>
      <c r="ELU30" s="187"/>
      <c r="ELV30" s="187"/>
      <c r="ELW30" s="187"/>
      <c r="ELX30" s="187"/>
      <c r="ELY30" s="187"/>
      <c r="ELZ30" s="187"/>
      <c r="EMA30" s="187"/>
      <c r="EMB30" s="187"/>
      <c r="EMC30" s="187"/>
      <c r="EMD30" s="187"/>
      <c r="EME30" s="187"/>
      <c r="EMF30" s="187"/>
      <c r="EMG30" s="187"/>
      <c r="EMH30" s="187"/>
      <c r="EMI30" s="187"/>
      <c r="EMJ30" s="187"/>
      <c r="EMK30" s="187"/>
      <c r="EML30" s="187"/>
      <c r="EMM30" s="187"/>
      <c r="EMN30" s="187"/>
      <c r="EMO30" s="187"/>
      <c r="EMP30" s="187"/>
      <c r="EMQ30" s="187"/>
      <c r="EMR30" s="187"/>
      <c r="EMS30" s="187"/>
      <c r="EMT30" s="187"/>
      <c r="EMU30" s="187"/>
      <c r="EMV30" s="187"/>
      <c r="EMW30" s="187"/>
      <c r="EMX30" s="187"/>
      <c r="EMY30" s="187"/>
      <c r="EMZ30" s="187"/>
      <c r="ENA30" s="187"/>
      <c r="ENB30" s="187"/>
      <c r="ENC30" s="187"/>
      <c r="END30" s="187"/>
      <c r="ENE30" s="187"/>
      <c r="ENF30" s="187"/>
      <c r="ENG30" s="187"/>
      <c r="ENH30" s="187"/>
      <c r="ENI30" s="187"/>
      <c r="ENJ30" s="187"/>
      <c r="ENK30" s="187"/>
      <c r="ENL30" s="187"/>
      <c r="ENM30" s="187"/>
      <c r="ENN30" s="187"/>
      <c r="ENO30" s="187"/>
      <c r="ENP30" s="187"/>
      <c r="ENQ30" s="187"/>
      <c r="ENR30" s="187"/>
      <c r="ENS30" s="187"/>
      <c r="ENT30" s="187"/>
      <c r="ENU30" s="187"/>
      <c r="ENV30" s="187"/>
      <c r="ENW30" s="187"/>
      <c r="ENX30" s="187"/>
      <c r="ENY30" s="187"/>
      <c r="ENZ30" s="187"/>
      <c r="EOA30" s="187"/>
      <c r="EOB30" s="187"/>
      <c r="EOC30" s="187"/>
      <c r="EOD30" s="187"/>
      <c r="EOE30" s="187"/>
      <c r="EOF30" s="187"/>
      <c r="EOG30" s="187"/>
      <c r="EOH30" s="187"/>
      <c r="EOI30" s="187"/>
      <c r="EOJ30" s="187"/>
      <c r="EOK30" s="187"/>
      <c r="EOL30" s="187"/>
      <c r="EOM30" s="187"/>
      <c r="EON30" s="187"/>
      <c r="EOO30" s="187"/>
      <c r="EOP30" s="187"/>
      <c r="EOQ30" s="187"/>
      <c r="EOR30" s="187"/>
      <c r="EOS30" s="187"/>
      <c r="EOT30" s="187"/>
      <c r="EOU30" s="187"/>
      <c r="EOV30" s="187"/>
      <c r="EOW30" s="187"/>
      <c r="EOX30" s="187"/>
      <c r="EOY30" s="187"/>
      <c r="EOZ30" s="187"/>
      <c r="EPA30" s="187"/>
      <c r="EPB30" s="187"/>
      <c r="EPC30" s="187"/>
      <c r="EPD30" s="187"/>
      <c r="EPE30" s="187"/>
      <c r="EPF30" s="187"/>
      <c r="EPG30" s="187"/>
      <c r="EPH30" s="187"/>
      <c r="EPI30" s="187"/>
      <c r="EPJ30" s="187"/>
      <c r="EPK30" s="187"/>
      <c r="EPL30" s="187"/>
      <c r="EPM30" s="187"/>
      <c r="EPN30" s="187"/>
      <c r="EPO30" s="187"/>
      <c r="EPP30" s="187"/>
      <c r="EPQ30" s="187"/>
      <c r="EPR30" s="187"/>
      <c r="EPS30" s="187"/>
      <c r="EPT30" s="187"/>
      <c r="EPU30" s="187"/>
      <c r="EPV30" s="187"/>
      <c r="EPW30" s="187"/>
      <c r="EPX30" s="187"/>
      <c r="EPY30" s="187"/>
      <c r="EPZ30" s="187"/>
      <c r="EQA30" s="187"/>
      <c r="EQB30" s="187"/>
      <c r="EQC30" s="187"/>
      <c r="EQD30" s="187"/>
      <c r="EQE30" s="187"/>
      <c r="EQF30" s="187"/>
      <c r="EQG30" s="187"/>
      <c r="EQH30" s="187"/>
      <c r="EQI30" s="187"/>
      <c r="EQJ30" s="187"/>
      <c r="EQK30" s="187"/>
      <c r="EQL30" s="187"/>
      <c r="EQM30" s="187"/>
      <c r="EQN30" s="187"/>
      <c r="EQO30" s="187"/>
      <c r="EQP30" s="187"/>
      <c r="EQQ30" s="187"/>
      <c r="EQR30" s="187"/>
      <c r="EQS30" s="187"/>
      <c r="EQT30" s="187"/>
      <c r="EQU30" s="187"/>
      <c r="EQV30" s="187"/>
      <c r="EQW30" s="187"/>
      <c r="EQX30" s="187"/>
      <c r="EQY30" s="187"/>
      <c r="EQZ30" s="187"/>
      <c r="ERA30" s="187"/>
      <c r="ERB30" s="187"/>
      <c r="ERC30" s="187"/>
      <c r="ERD30" s="187"/>
      <c r="ERE30" s="187"/>
      <c r="ERF30" s="187"/>
      <c r="ERG30" s="187"/>
      <c r="ERH30" s="187"/>
      <c r="ERI30" s="187"/>
      <c r="ERJ30" s="187"/>
      <c r="ERK30" s="187"/>
      <c r="ERL30" s="187"/>
      <c r="ERM30" s="187"/>
      <c r="ERN30" s="187"/>
      <c r="ERO30" s="187"/>
      <c r="ERP30" s="187"/>
      <c r="ERQ30" s="187"/>
      <c r="ERR30" s="187"/>
      <c r="ERS30" s="187"/>
      <c r="ERT30" s="187"/>
      <c r="ERU30" s="187"/>
      <c r="ERV30" s="187"/>
      <c r="ERW30" s="187"/>
      <c r="ERX30" s="187"/>
      <c r="ERY30" s="187"/>
      <c r="ERZ30" s="187"/>
      <c r="ESA30" s="187"/>
      <c r="ESB30" s="187"/>
      <c r="ESC30" s="187"/>
      <c r="ESD30" s="187"/>
      <c r="ESE30" s="187"/>
      <c r="ESF30" s="187"/>
      <c r="ESG30" s="187"/>
      <c r="ESH30" s="187"/>
      <c r="ESI30" s="187"/>
      <c r="ESJ30" s="187"/>
      <c r="ESK30" s="187"/>
      <c r="ESL30" s="187"/>
      <c r="ESM30" s="187"/>
      <c r="ESN30" s="187"/>
      <c r="ESO30" s="187"/>
      <c r="ESP30" s="187"/>
      <c r="ESQ30" s="187"/>
      <c r="ESR30" s="187"/>
      <c r="ESS30" s="187"/>
      <c r="EST30" s="187"/>
      <c r="ESU30" s="187"/>
      <c r="ESV30" s="187"/>
      <c r="ESW30" s="187"/>
      <c r="ESX30" s="187"/>
      <c r="ESY30" s="187"/>
      <c r="ESZ30" s="187"/>
      <c r="ETA30" s="187"/>
      <c r="ETB30" s="187"/>
      <c r="ETC30" s="187"/>
      <c r="ETD30" s="187"/>
      <c r="ETE30" s="187"/>
      <c r="ETF30" s="187"/>
      <c r="ETG30" s="187"/>
      <c r="ETH30" s="187"/>
      <c r="ETI30" s="187"/>
      <c r="ETJ30" s="187"/>
      <c r="ETK30" s="187"/>
      <c r="ETL30" s="187"/>
      <c r="ETM30" s="187"/>
      <c r="ETN30" s="187"/>
      <c r="ETO30" s="187"/>
      <c r="ETP30" s="187"/>
      <c r="ETQ30" s="187"/>
      <c r="ETR30" s="187"/>
      <c r="ETS30" s="187"/>
      <c r="ETT30" s="187"/>
      <c r="ETU30" s="187"/>
      <c r="ETV30" s="187"/>
      <c r="ETW30" s="187"/>
      <c r="ETX30" s="187"/>
      <c r="ETY30" s="187"/>
      <c r="ETZ30" s="187"/>
      <c r="EUA30" s="187"/>
      <c r="EUB30" s="187"/>
      <c r="EUC30" s="187"/>
      <c r="EUD30" s="187"/>
      <c r="EUE30" s="187"/>
      <c r="EUF30" s="187"/>
      <c r="EUG30" s="187"/>
      <c r="EUH30" s="187"/>
      <c r="EUI30" s="187"/>
      <c r="EUJ30" s="187"/>
      <c r="EUK30" s="187"/>
      <c r="EUL30" s="187"/>
      <c r="EUM30" s="187"/>
      <c r="EUN30" s="187"/>
      <c r="EUO30" s="187"/>
      <c r="EUP30" s="187"/>
      <c r="EUQ30" s="187"/>
      <c r="EUR30" s="187"/>
      <c r="EUS30" s="187"/>
      <c r="EUT30" s="187"/>
      <c r="EUU30" s="187"/>
      <c r="EUV30" s="187"/>
      <c r="EUW30" s="187"/>
      <c r="EUX30" s="187"/>
      <c r="EUY30" s="187"/>
      <c r="EUZ30" s="187"/>
      <c r="EVA30" s="187"/>
      <c r="EVB30" s="187"/>
      <c r="EVC30" s="187"/>
      <c r="EVD30" s="187"/>
      <c r="EVE30" s="187"/>
      <c r="EVF30" s="187"/>
      <c r="EVG30" s="187"/>
      <c r="EVH30" s="187"/>
      <c r="EVI30" s="187"/>
      <c r="EVJ30" s="187"/>
      <c r="EVK30" s="187"/>
      <c r="EVL30" s="187"/>
      <c r="EVM30" s="187"/>
      <c r="EVN30" s="187"/>
      <c r="EVO30" s="187"/>
      <c r="EVP30" s="187"/>
      <c r="EVQ30" s="187"/>
      <c r="EVR30" s="187"/>
      <c r="EVS30" s="187"/>
      <c r="EVT30" s="187"/>
      <c r="EVU30" s="187"/>
      <c r="EVV30" s="187"/>
      <c r="EVW30" s="187"/>
      <c r="EVX30" s="187"/>
      <c r="EVY30" s="187"/>
      <c r="EVZ30" s="187"/>
      <c r="EWA30" s="187"/>
      <c r="EWB30" s="187"/>
      <c r="EWC30" s="187"/>
      <c r="EWD30" s="187"/>
      <c r="EWE30" s="187"/>
      <c r="EWF30" s="187"/>
      <c r="EWG30" s="187"/>
      <c r="EWH30" s="187"/>
      <c r="EWI30" s="187"/>
      <c r="EWJ30" s="187"/>
      <c r="EWK30" s="187"/>
      <c r="EWL30" s="187"/>
      <c r="EWM30" s="187"/>
      <c r="EWN30" s="187"/>
      <c r="EWO30" s="187"/>
      <c r="EWP30" s="187"/>
      <c r="EWQ30" s="187"/>
      <c r="EWR30" s="187"/>
      <c r="EWS30" s="187"/>
      <c r="EWT30" s="187"/>
      <c r="EWU30" s="187"/>
      <c r="EWV30" s="187"/>
      <c r="EWW30" s="187"/>
      <c r="EWX30" s="187"/>
      <c r="EWY30" s="187"/>
      <c r="EWZ30" s="187"/>
      <c r="EXA30" s="187"/>
      <c r="EXB30" s="187"/>
      <c r="EXC30" s="187"/>
      <c r="EXD30" s="187"/>
      <c r="EXE30" s="187"/>
      <c r="EXF30" s="187"/>
      <c r="EXG30" s="187"/>
      <c r="EXH30" s="187"/>
      <c r="EXI30" s="187"/>
      <c r="EXJ30" s="187"/>
      <c r="EXK30" s="187"/>
      <c r="EXL30" s="187"/>
      <c r="EXM30" s="187"/>
      <c r="EXN30" s="187"/>
      <c r="EXO30" s="187"/>
      <c r="EXP30" s="187"/>
      <c r="EXQ30" s="187"/>
      <c r="EXR30" s="187"/>
      <c r="EXS30" s="187"/>
      <c r="EXT30" s="187"/>
      <c r="EXU30" s="187"/>
      <c r="EXV30" s="187"/>
      <c r="EXW30" s="187"/>
      <c r="EXX30" s="187"/>
      <c r="EXY30" s="187"/>
      <c r="EXZ30" s="187"/>
      <c r="EYA30" s="187"/>
      <c r="EYB30" s="187"/>
      <c r="EYC30" s="187"/>
      <c r="EYD30" s="187"/>
      <c r="EYE30" s="187"/>
      <c r="EYF30" s="187"/>
      <c r="EYG30" s="187"/>
      <c r="EYH30" s="187"/>
      <c r="EYI30" s="187"/>
      <c r="EYJ30" s="187"/>
      <c r="EYK30" s="187"/>
      <c r="EYL30" s="187"/>
      <c r="EYM30" s="187"/>
      <c r="EYN30" s="187"/>
      <c r="EYO30" s="187"/>
      <c r="EYP30" s="187"/>
      <c r="EYQ30" s="187"/>
      <c r="EYR30" s="187"/>
      <c r="EYS30" s="187"/>
      <c r="EYT30" s="187"/>
      <c r="EYU30" s="187"/>
      <c r="EYV30" s="187"/>
      <c r="EYW30" s="187"/>
      <c r="EYX30" s="187"/>
      <c r="EYY30" s="187"/>
      <c r="EYZ30" s="187"/>
      <c r="EZA30" s="187"/>
      <c r="EZB30" s="187"/>
      <c r="EZC30" s="187"/>
      <c r="EZD30" s="187"/>
      <c r="EZE30" s="187"/>
      <c r="EZF30" s="187"/>
      <c r="EZG30" s="187"/>
      <c r="EZH30" s="187"/>
      <c r="EZI30" s="187"/>
      <c r="EZJ30" s="187"/>
      <c r="EZK30" s="187"/>
      <c r="EZL30" s="187"/>
      <c r="EZM30" s="187"/>
      <c r="EZN30" s="187"/>
      <c r="EZO30" s="187"/>
      <c r="EZP30" s="187"/>
      <c r="EZQ30" s="187"/>
      <c r="EZR30" s="187"/>
      <c r="EZS30" s="187"/>
      <c r="EZT30" s="187"/>
      <c r="EZU30" s="187"/>
      <c r="EZV30" s="187"/>
      <c r="EZW30" s="187"/>
      <c r="EZX30" s="187"/>
      <c r="EZY30" s="187"/>
      <c r="EZZ30" s="187"/>
      <c r="FAA30" s="187"/>
      <c r="FAB30" s="187"/>
      <c r="FAC30" s="187"/>
      <c r="FAD30" s="187"/>
      <c r="FAE30" s="187"/>
      <c r="FAF30" s="187"/>
      <c r="FAG30" s="187"/>
      <c r="FAH30" s="187"/>
      <c r="FAI30" s="187"/>
      <c r="FAJ30" s="187"/>
      <c r="FAK30" s="187"/>
      <c r="FAL30" s="187"/>
      <c r="FAM30" s="187"/>
      <c r="FAN30" s="187"/>
      <c r="FAO30" s="187"/>
      <c r="FAP30" s="187"/>
      <c r="FAQ30" s="187"/>
      <c r="FAR30" s="187"/>
      <c r="FAS30" s="187"/>
      <c r="FAT30" s="187"/>
      <c r="FAU30" s="187"/>
      <c r="FAV30" s="187"/>
      <c r="FAW30" s="187"/>
      <c r="FAX30" s="187"/>
      <c r="FAY30" s="187"/>
      <c r="FAZ30" s="187"/>
      <c r="FBA30" s="187"/>
      <c r="FBB30" s="187"/>
      <c r="FBC30" s="187"/>
      <c r="FBD30" s="187"/>
      <c r="FBE30" s="187"/>
      <c r="FBF30" s="187"/>
      <c r="FBG30" s="187"/>
      <c r="FBH30" s="187"/>
      <c r="FBI30" s="187"/>
      <c r="FBJ30" s="187"/>
      <c r="FBK30" s="187"/>
      <c r="FBL30" s="187"/>
      <c r="FBM30" s="187"/>
      <c r="FBN30" s="187"/>
      <c r="FBO30" s="187"/>
      <c r="FBP30" s="187"/>
      <c r="FBQ30" s="187"/>
      <c r="FBR30" s="187"/>
      <c r="FBS30" s="187"/>
      <c r="FBT30" s="187"/>
      <c r="FBU30" s="187"/>
      <c r="FBV30" s="187"/>
      <c r="FBW30" s="187"/>
      <c r="FBX30" s="187"/>
      <c r="FBY30" s="187"/>
      <c r="FBZ30" s="187"/>
      <c r="FCA30" s="187"/>
      <c r="FCB30" s="187"/>
      <c r="FCC30" s="187"/>
      <c r="FCD30" s="187"/>
      <c r="FCE30" s="187"/>
      <c r="FCF30" s="187"/>
      <c r="FCG30" s="187"/>
      <c r="FCH30" s="187"/>
      <c r="FCI30" s="187"/>
      <c r="FCJ30" s="187"/>
      <c r="FCK30" s="187"/>
      <c r="FCL30" s="187"/>
      <c r="FCM30" s="187"/>
      <c r="FCN30" s="187"/>
      <c r="FCO30" s="187"/>
      <c r="FCP30" s="187"/>
      <c r="FCQ30" s="187"/>
      <c r="FCR30" s="187"/>
      <c r="FCS30" s="187"/>
      <c r="FCT30" s="187"/>
      <c r="FCU30" s="187"/>
      <c r="FCV30" s="187"/>
      <c r="FCW30" s="187"/>
      <c r="FCX30" s="187"/>
      <c r="FCY30" s="187"/>
      <c r="FCZ30" s="187"/>
      <c r="FDA30" s="187"/>
      <c r="FDB30" s="187"/>
      <c r="FDC30" s="187"/>
      <c r="FDD30" s="187"/>
      <c r="FDE30" s="187"/>
      <c r="FDF30" s="187"/>
      <c r="FDG30" s="187"/>
      <c r="FDH30" s="187"/>
      <c r="FDI30" s="187"/>
      <c r="FDJ30" s="187"/>
      <c r="FDK30" s="187"/>
      <c r="FDL30" s="187"/>
      <c r="FDM30" s="187"/>
      <c r="FDN30" s="187"/>
      <c r="FDO30" s="187"/>
      <c r="FDP30" s="187"/>
      <c r="FDQ30" s="187"/>
      <c r="FDR30" s="187"/>
      <c r="FDS30" s="187"/>
      <c r="FDT30" s="187"/>
      <c r="FDU30" s="187"/>
      <c r="FDV30" s="187"/>
      <c r="FDW30" s="187"/>
      <c r="FDX30" s="187"/>
      <c r="FDY30" s="187"/>
      <c r="FDZ30" s="187"/>
      <c r="FEA30" s="187"/>
      <c r="FEB30" s="187"/>
      <c r="FEC30" s="187"/>
      <c r="FED30" s="187"/>
      <c r="FEE30" s="187"/>
      <c r="FEF30" s="187"/>
      <c r="FEG30" s="187"/>
      <c r="FEH30" s="187"/>
      <c r="FEI30" s="187"/>
      <c r="FEJ30" s="187"/>
      <c r="FEK30" s="187"/>
      <c r="FEL30" s="187"/>
      <c r="FEM30" s="187"/>
      <c r="FEN30" s="187"/>
      <c r="FEO30" s="187"/>
      <c r="FEP30" s="187"/>
      <c r="FEQ30" s="187"/>
      <c r="FER30" s="187"/>
      <c r="FES30" s="187"/>
      <c r="FET30" s="187"/>
      <c r="FEU30" s="187"/>
      <c r="FEV30" s="187"/>
      <c r="FEW30" s="187"/>
      <c r="FEX30" s="187"/>
      <c r="FEY30" s="187"/>
      <c r="FEZ30" s="187"/>
      <c r="FFA30" s="187"/>
      <c r="FFB30" s="187"/>
      <c r="FFC30" s="187"/>
      <c r="FFD30" s="187"/>
      <c r="FFE30" s="187"/>
      <c r="FFF30" s="187"/>
      <c r="FFG30" s="187"/>
      <c r="FFH30" s="187"/>
      <c r="FFI30" s="187"/>
      <c r="FFJ30" s="187"/>
      <c r="FFK30" s="187"/>
      <c r="FFL30" s="187"/>
      <c r="FFM30" s="187"/>
      <c r="FFN30" s="187"/>
      <c r="FFO30" s="187"/>
      <c r="FFP30" s="187"/>
      <c r="FFQ30" s="187"/>
      <c r="FFR30" s="187"/>
      <c r="FFS30" s="187"/>
      <c r="FFT30" s="187"/>
      <c r="FFU30" s="187"/>
      <c r="FFV30" s="187"/>
      <c r="FFW30" s="187"/>
      <c r="FFX30" s="187"/>
      <c r="FFY30" s="187"/>
      <c r="FFZ30" s="187"/>
      <c r="FGA30" s="187"/>
      <c r="FGB30" s="187"/>
      <c r="FGC30" s="187"/>
      <c r="FGD30" s="187"/>
      <c r="FGE30" s="187"/>
      <c r="FGF30" s="187"/>
      <c r="FGG30" s="187"/>
      <c r="FGH30" s="187"/>
      <c r="FGI30" s="187"/>
      <c r="FGJ30" s="187"/>
      <c r="FGK30" s="187"/>
      <c r="FGL30" s="187"/>
      <c r="FGM30" s="187"/>
      <c r="FGN30" s="187"/>
      <c r="FGO30" s="187"/>
      <c r="FGP30" s="187"/>
      <c r="FGQ30" s="187"/>
      <c r="FGR30" s="187"/>
      <c r="FGS30" s="187"/>
      <c r="FGT30" s="187"/>
      <c r="FGU30" s="187"/>
      <c r="FGV30" s="187"/>
      <c r="FGW30" s="187"/>
      <c r="FGX30" s="187"/>
      <c r="FGY30" s="187"/>
      <c r="FGZ30" s="187"/>
      <c r="FHA30" s="187"/>
      <c r="FHB30" s="187"/>
      <c r="FHC30" s="187"/>
      <c r="FHD30" s="187"/>
      <c r="FHE30" s="187"/>
      <c r="FHF30" s="187"/>
      <c r="FHG30" s="187"/>
      <c r="FHH30" s="187"/>
      <c r="FHI30" s="187"/>
      <c r="FHJ30" s="187"/>
      <c r="FHK30" s="187"/>
      <c r="FHL30" s="187"/>
      <c r="FHM30" s="187"/>
      <c r="FHN30" s="187"/>
      <c r="FHO30" s="187"/>
      <c r="FHP30" s="187"/>
      <c r="FHQ30" s="187"/>
      <c r="FHR30" s="187"/>
      <c r="FHS30" s="187"/>
      <c r="FHT30" s="187"/>
      <c r="FHU30" s="187"/>
      <c r="FHV30" s="187"/>
      <c r="FHW30" s="187"/>
      <c r="FHX30" s="187"/>
      <c r="FHY30" s="187"/>
      <c r="FHZ30" s="187"/>
      <c r="FIA30" s="187"/>
      <c r="FIB30" s="187"/>
      <c r="FIC30" s="187"/>
      <c r="FID30" s="187"/>
      <c r="FIE30" s="187"/>
      <c r="FIF30" s="187"/>
      <c r="FIG30" s="187"/>
      <c r="FIH30" s="187"/>
      <c r="FII30" s="187"/>
      <c r="FIJ30" s="187"/>
      <c r="FIK30" s="187"/>
      <c r="FIL30" s="187"/>
      <c r="FIM30" s="187"/>
      <c r="FIN30" s="187"/>
      <c r="FIO30" s="187"/>
      <c r="FIP30" s="187"/>
      <c r="FIQ30" s="187"/>
      <c r="FIR30" s="187"/>
      <c r="FIS30" s="187"/>
      <c r="FIT30" s="187"/>
      <c r="FIU30" s="187"/>
      <c r="FIV30" s="187"/>
      <c r="FIW30" s="187"/>
      <c r="FIX30" s="187"/>
      <c r="FIY30" s="187"/>
      <c r="FIZ30" s="187"/>
      <c r="FJA30" s="187"/>
      <c r="FJB30" s="187"/>
      <c r="FJC30" s="187"/>
      <c r="FJD30" s="187"/>
      <c r="FJE30" s="187"/>
      <c r="FJF30" s="187"/>
      <c r="FJG30" s="187"/>
      <c r="FJH30" s="187"/>
      <c r="FJI30" s="187"/>
      <c r="FJJ30" s="187"/>
      <c r="FJK30" s="187"/>
      <c r="FJL30" s="187"/>
      <c r="FJM30" s="187"/>
      <c r="FJN30" s="187"/>
      <c r="FJO30" s="187"/>
      <c r="FJP30" s="187"/>
      <c r="FJQ30" s="187"/>
      <c r="FJR30" s="187"/>
      <c r="FJS30" s="187"/>
      <c r="FJT30" s="187"/>
      <c r="FJU30" s="187"/>
      <c r="FJV30" s="187"/>
      <c r="FJW30" s="187"/>
      <c r="FJX30" s="187"/>
      <c r="FJY30" s="187"/>
      <c r="FJZ30" s="187"/>
      <c r="FKA30" s="187"/>
      <c r="FKB30" s="187"/>
      <c r="FKC30" s="187"/>
      <c r="FKD30" s="187"/>
      <c r="FKE30" s="187"/>
      <c r="FKF30" s="187"/>
      <c r="FKG30" s="187"/>
      <c r="FKH30" s="187"/>
      <c r="FKI30" s="187"/>
      <c r="FKJ30" s="187"/>
      <c r="FKK30" s="187"/>
      <c r="FKL30" s="187"/>
      <c r="FKM30" s="187"/>
      <c r="FKN30" s="187"/>
      <c r="FKO30" s="187"/>
      <c r="FKP30" s="187"/>
      <c r="FKQ30" s="187"/>
      <c r="FKR30" s="187"/>
      <c r="FKS30" s="187"/>
      <c r="FKT30" s="187"/>
      <c r="FKU30" s="187"/>
      <c r="FKV30" s="187"/>
      <c r="FKW30" s="187"/>
      <c r="FKX30" s="187"/>
      <c r="FKY30" s="187"/>
      <c r="FKZ30" s="187"/>
      <c r="FLA30" s="187"/>
      <c r="FLB30" s="187"/>
      <c r="FLC30" s="187"/>
      <c r="FLD30" s="187"/>
      <c r="FLE30" s="187"/>
      <c r="FLF30" s="187"/>
      <c r="FLG30" s="187"/>
      <c r="FLH30" s="187"/>
      <c r="FLI30" s="187"/>
      <c r="FLJ30" s="187"/>
      <c r="FLK30" s="187"/>
      <c r="FLL30" s="187"/>
      <c r="FLM30" s="187"/>
      <c r="FLN30" s="187"/>
      <c r="FLO30" s="187"/>
      <c r="FLP30" s="187"/>
      <c r="FLQ30" s="187"/>
      <c r="FLR30" s="187"/>
      <c r="FLS30" s="187"/>
      <c r="FLT30" s="187"/>
      <c r="FLU30" s="187"/>
      <c r="FLV30" s="187"/>
      <c r="FLW30" s="187"/>
      <c r="FLX30" s="187"/>
      <c r="FLY30" s="187"/>
      <c r="FLZ30" s="187"/>
      <c r="FMA30" s="187"/>
      <c r="FMB30" s="187"/>
      <c r="FMC30" s="187"/>
      <c r="FMD30" s="187"/>
      <c r="FME30" s="187"/>
      <c r="FMF30" s="187"/>
      <c r="FMG30" s="187"/>
      <c r="FMH30" s="187"/>
      <c r="FMI30" s="187"/>
      <c r="FMJ30" s="187"/>
      <c r="FMK30" s="187"/>
      <c r="FML30" s="187"/>
      <c r="FMM30" s="187"/>
      <c r="FMN30" s="187"/>
      <c r="FMO30" s="187"/>
      <c r="FMP30" s="187"/>
      <c r="FMQ30" s="187"/>
      <c r="FMR30" s="187"/>
      <c r="FMS30" s="187"/>
      <c r="FMT30" s="187"/>
      <c r="FMU30" s="187"/>
      <c r="FMV30" s="187"/>
      <c r="FMW30" s="187"/>
      <c r="FMX30" s="187"/>
      <c r="FMY30" s="187"/>
      <c r="FMZ30" s="187"/>
      <c r="FNA30" s="187"/>
      <c r="FNB30" s="187"/>
      <c r="FNC30" s="187"/>
      <c r="FND30" s="187"/>
      <c r="FNE30" s="187"/>
      <c r="FNF30" s="187"/>
      <c r="FNG30" s="187"/>
      <c r="FNH30" s="187"/>
      <c r="FNI30" s="187"/>
      <c r="FNJ30" s="187"/>
      <c r="FNK30" s="187"/>
      <c r="FNL30" s="187"/>
      <c r="FNM30" s="187"/>
      <c r="FNN30" s="187"/>
      <c r="FNO30" s="187"/>
      <c r="FNP30" s="187"/>
      <c r="FNQ30" s="187"/>
      <c r="FNR30" s="187"/>
      <c r="FNS30" s="187"/>
      <c r="FNT30" s="187"/>
      <c r="FNU30" s="187"/>
      <c r="FNV30" s="187"/>
      <c r="FNW30" s="187"/>
      <c r="FNX30" s="187"/>
      <c r="FNY30" s="187"/>
      <c r="FNZ30" s="187"/>
      <c r="FOA30" s="187"/>
      <c r="FOB30" s="187"/>
      <c r="FOC30" s="187"/>
      <c r="FOD30" s="187"/>
      <c r="FOE30" s="187"/>
      <c r="FOF30" s="187"/>
      <c r="FOG30" s="187"/>
      <c r="FOH30" s="187"/>
      <c r="FOI30" s="187"/>
      <c r="FOJ30" s="187"/>
      <c r="FOK30" s="187"/>
      <c r="FOL30" s="187"/>
      <c r="FOM30" s="187"/>
      <c r="FON30" s="187"/>
      <c r="FOO30" s="187"/>
      <c r="FOP30" s="187"/>
      <c r="FOQ30" s="187"/>
      <c r="FOR30" s="187"/>
      <c r="FOS30" s="187"/>
      <c r="FOT30" s="187"/>
      <c r="FOU30" s="187"/>
      <c r="FOV30" s="187"/>
      <c r="FOW30" s="187"/>
      <c r="FOX30" s="187"/>
      <c r="FOY30" s="187"/>
      <c r="FOZ30" s="187"/>
      <c r="FPA30" s="187"/>
      <c r="FPB30" s="187"/>
      <c r="FPC30" s="187"/>
      <c r="FPD30" s="187"/>
      <c r="FPE30" s="187"/>
      <c r="FPF30" s="187"/>
      <c r="FPG30" s="187"/>
      <c r="FPH30" s="187"/>
      <c r="FPI30" s="187"/>
      <c r="FPJ30" s="187"/>
      <c r="FPK30" s="187"/>
      <c r="FPL30" s="187"/>
      <c r="FPM30" s="187"/>
      <c r="FPN30" s="187"/>
      <c r="FPO30" s="187"/>
      <c r="FPP30" s="187"/>
      <c r="FPQ30" s="187"/>
      <c r="FPR30" s="187"/>
      <c r="FPS30" s="187"/>
      <c r="FPT30" s="187"/>
      <c r="FPU30" s="187"/>
      <c r="FPV30" s="187"/>
      <c r="FPW30" s="187"/>
      <c r="FPX30" s="187"/>
      <c r="FPY30" s="187"/>
      <c r="FPZ30" s="187"/>
      <c r="FQA30" s="187"/>
      <c r="FQB30" s="187"/>
      <c r="FQC30" s="187"/>
      <c r="FQD30" s="187"/>
      <c r="FQE30" s="187"/>
      <c r="FQF30" s="187"/>
      <c r="FQG30" s="187"/>
      <c r="FQH30" s="187"/>
      <c r="FQI30" s="187"/>
      <c r="FQJ30" s="187"/>
      <c r="FQK30" s="187"/>
      <c r="FQL30" s="187"/>
      <c r="FQM30" s="187"/>
      <c r="FQN30" s="187"/>
      <c r="FQO30" s="187"/>
      <c r="FQP30" s="187"/>
      <c r="FQQ30" s="187"/>
      <c r="FQR30" s="187"/>
      <c r="FQS30" s="187"/>
      <c r="FQT30" s="187"/>
      <c r="FQU30" s="187"/>
      <c r="FQV30" s="187"/>
      <c r="FQW30" s="187"/>
      <c r="FQX30" s="187"/>
      <c r="FQY30" s="187"/>
      <c r="FQZ30" s="187"/>
      <c r="FRA30" s="187"/>
      <c r="FRB30" s="187"/>
      <c r="FRC30" s="187"/>
      <c r="FRD30" s="187"/>
      <c r="FRE30" s="187"/>
      <c r="FRF30" s="187"/>
      <c r="FRG30" s="187"/>
      <c r="FRH30" s="187"/>
      <c r="FRI30" s="187"/>
      <c r="FRJ30" s="187"/>
      <c r="FRK30" s="187"/>
      <c r="FRL30" s="187"/>
      <c r="FRM30" s="187"/>
      <c r="FRN30" s="187"/>
      <c r="FRO30" s="187"/>
      <c r="FRP30" s="187"/>
      <c r="FRQ30" s="187"/>
      <c r="FRR30" s="187"/>
      <c r="FRS30" s="187"/>
      <c r="FRT30" s="187"/>
      <c r="FRU30" s="187"/>
      <c r="FRV30" s="187"/>
      <c r="FRW30" s="187"/>
      <c r="FRX30" s="187"/>
      <c r="FRY30" s="187"/>
      <c r="FRZ30" s="187"/>
      <c r="FSA30" s="187"/>
      <c r="FSB30" s="187"/>
      <c r="FSC30" s="187"/>
      <c r="FSD30" s="187"/>
      <c r="FSE30" s="187"/>
      <c r="FSF30" s="187"/>
      <c r="FSG30" s="187"/>
      <c r="FSH30" s="187"/>
      <c r="FSI30" s="187"/>
      <c r="FSJ30" s="187"/>
      <c r="FSK30" s="187"/>
      <c r="FSL30" s="187"/>
      <c r="FSM30" s="187"/>
      <c r="FSN30" s="187"/>
      <c r="FSO30" s="187"/>
      <c r="FSP30" s="187"/>
      <c r="FSQ30" s="187"/>
      <c r="FSR30" s="187"/>
      <c r="FSS30" s="187"/>
      <c r="FST30" s="187"/>
      <c r="FSU30" s="187"/>
      <c r="FSV30" s="187"/>
      <c r="FSW30" s="187"/>
      <c r="FSX30" s="187"/>
      <c r="FSY30" s="187"/>
      <c r="FSZ30" s="187"/>
      <c r="FTA30" s="187"/>
      <c r="FTB30" s="187"/>
      <c r="FTC30" s="187"/>
      <c r="FTD30" s="187"/>
      <c r="FTE30" s="187"/>
      <c r="FTF30" s="187"/>
      <c r="FTG30" s="187"/>
      <c r="FTH30" s="187"/>
      <c r="FTI30" s="187"/>
      <c r="FTJ30" s="187"/>
      <c r="FTK30" s="187"/>
      <c r="FTL30" s="187"/>
      <c r="FTM30" s="187"/>
      <c r="FTN30" s="187"/>
      <c r="FTO30" s="187"/>
      <c r="FTP30" s="187"/>
      <c r="FTQ30" s="187"/>
      <c r="FTR30" s="187"/>
      <c r="FTS30" s="187"/>
      <c r="FTT30" s="187"/>
      <c r="FTU30" s="187"/>
      <c r="FTV30" s="187"/>
      <c r="FTW30" s="187"/>
      <c r="FTX30" s="187"/>
      <c r="FTY30" s="187"/>
      <c r="FTZ30" s="187"/>
      <c r="FUA30" s="187"/>
      <c r="FUB30" s="187"/>
      <c r="FUC30" s="187"/>
      <c r="FUD30" s="187"/>
      <c r="FUE30" s="187"/>
      <c r="FUF30" s="187"/>
      <c r="FUG30" s="187"/>
      <c r="FUH30" s="187"/>
      <c r="FUI30" s="187"/>
      <c r="FUJ30" s="187"/>
      <c r="FUK30" s="187"/>
      <c r="FUL30" s="187"/>
      <c r="FUM30" s="187"/>
      <c r="FUN30" s="187"/>
      <c r="FUO30" s="187"/>
      <c r="FUP30" s="187"/>
      <c r="FUQ30" s="187"/>
      <c r="FUR30" s="187"/>
      <c r="FUS30" s="187"/>
      <c r="FUT30" s="187"/>
      <c r="FUU30" s="187"/>
      <c r="FUV30" s="187"/>
      <c r="FUW30" s="187"/>
      <c r="FUX30" s="187"/>
      <c r="FUY30" s="187"/>
      <c r="FUZ30" s="187"/>
      <c r="FVA30" s="187"/>
      <c r="FVB30" s="187"/>
      <c r="FVC30" s="187"/>
      <c r="FVD30" s="187"/>
      <c r="FVE30" s="187"/>
      <c r="FVF30" s="187"/>
      <c r="FVG30" s="187"/>
      <c r="FVH30" s="187"/>
      <c r="FVI30" s="187"/>
      <c r="FVJ30" s="187"/>
      <c r="FVK30" s="187"/>
      <c r="FVL30" s="187"/>
      <c r="FVM30" s="187"/>
      <c r="FVN30" s="187"/>
      <c r="FVO30" s="187"/>
      <c r="FVP30" s="187"/>
      <c r="FVQ30" s="187"/>
      <c r="FVR30" s="187"/>
      <c r="FVS30" s="187"/>
      <c r="FVT30" s="187"/>
      <c r="FVU30" s="187"/>
      <c r="FVV30" s="187"/>
      <c r="FVW30" s="187"/>
      <c r="FVX30" s="187"/>
      <c r="FVY30" s="187"/>
      <c r="FVZ30" s="187"/>
      <c r="FWA30" s="187"/>
      <c r="FWB30" s="187"/>
      <c r="FWC30" s="187"/>
      <c r="FWD30" s="187"/>
      <c r="FWE30" s="187"/>
      <c r="FWF30" s="187"/>
      <c r="FWG30" s="187"/>
      <c r="FWH30" s="187"/>
      <c r="FWI30" s="187"/>
      <c r="FWJ30" s="187"/>
      <c r="FWK30" s="187"/>
      <c r="FWL30" s="187"/>
      <c r="FWM30" s="187"/>
      <c r="FWN30" s="187"/>
      <c r="FWO30" s="187"/>
      <c r="FWP30" s="187"/>
      <c r="FWQ30" s="187"/>
      <c r="FWR30" s="187"/>
      <c r="FWS30" s="187"/>
      <c r="FWT30" s="187"/>
      <c r="FWU30" s="187"/>
      <c r="FWV30" s="187"/>
      <c r="FWW30" s="187"/>
      <c r="FWX30" s="187"/>
      <c r="FWY30" s="187"/>
      <c r="FWZ30" s="187"/>
      <c r="FXA30" s="187"/>
      <c r="FXB30" s="187"/>
      <c r="FXC30" s="187"/>
      <c r="FXD30" s="187"/>
      <c r="FXE30" s="187"/>
      <c r="FXF30" s="187"/>
      <c r="FXG30" s="187"/>
      <c r="FXH30" s="187"/>
      <c r="FXI30" s="187"/>
      <c r="FXJ30" s="187"/>
      <c r="FXK30" s="187"/>
      <c r="FXL30" s="187"/>
      <c r="FXM30" s="187"/>
      <c r="FXN30" s="187"/>
      <c r="FXO30" s="187"/>
      <c r="FXP30" s="187"/>
      <c r="FXQ30" s="187"/>
      <c r="FXR30" s="187"/>
      <c r="FXS30" s="187"/>
      <c r="FXT30" s="187"/>
      <c r="FXU30" s="187"/>
      <c r="FXV30" s="187"/>
      <c r="FXW30" s="187"/>
      <c r="FXX30" s="187"/>
      <c r="FXY30" s="187"/>
      <c r="FXZ30" s="187"/>
      <c r="FYA30" s="187"/>
      <c r="FYB30" s="187"/>
      <c r="FYC30" s="187"/>
      <c r="FYD30" s="187"/>
      <c r="FYE30" s="187"/>
      <c r="FYF30" s="187"/>
      <c r="FYG30" s="187"/>
      <c r="FYH30" s="187"/>
      <c r="FYI30" s="187"/>
      <c r="FYJ30" s="187"/>
      <c r="FYK30" s="187"/>
      <c r="FYL30" s="187"/>
      <c r="FYM30" s="187"/>
      <c r="FYN30" s="187"/>
      <c r="FYO30" s="187"/>
      <c r="FYP30" s="187"/>
      <c r="FYQ30" s="187"/>
      <c r="FYR30" s="187"/>
      <c r="FYS30" s="187"/>
      <c r="FYT30" s="187"/>
      <c r="FYU30" s="187"/>
      <c r="FYV30" s="187"/>
      <c r="FYW30" s="187"/>
      <c r="FYX30" s="187"/>
      <c r="FYY30" s="187"/>
      <c r="FYZ30" s="187"/>
      <c r="FZA30" s="187"/>
      <c r="FZB30" s="187"/>
      <c r="FZC30" s="187"/>
      <c r="FZD30" s="187"/>
      <c r="FZE30" s="187"/>
      <c r="FZF30" s="187"/>
      <c r="FZG30" s="187"/>
      <c r="FZH30" s="187"/>
      <c r="FZI30" s="187"/>
      <c r="FZJ30" s="187"/>
      <c r="FZK30" s="187"/>
      <c r="FZL30" s="187"/>
      <c r="FZM30" s="187"/>
      <c r="FZN30" s="187"/>
      <c r="FZO30" s="187"/>
      <c r="FZP30" s="187"/>
      <c r="FZQ30" s="187"/>
      <c r="FZR30" s="187"/>
      <c r="FZS30" s="187"/>
      <c r="FZT30" s="187"/>
      <c r="FZU30" s="187"/>
      <c r="FZV30" s="187"/>
      <c r="FZW30" s="187"/>
      <c r="FZX30" s="187"/>
      <c r="FZY30" s="187"/>
      <c r="FZZ30" s="187"/>
      <c r="GAA30" s="187"/>
      <c r="GAB30" s="187"/>
      <c r="GAC30" s="187"/>
      <c r="GAD30" s="187"/>
      <c r="GAE30" s="187"/>
      <c r="GAF30" s="187"/>
      <c r="GAG30" s="187"/>
      <c r="GAH30" s="187"/>
      <c r="GAI30" s="187"/>
      <c r="GAJ30" s="187"/>
      <c r="GAK30" s="187"/>
      <c r="GAL30" s="187"/>
      <c r="GAM30" s="187"/>
      <c r="GAN30" s="187"/>
      <c r="GAO30" s="187"/>
      <c r="GAP30" s="187"/>
      <c r="GAQ30" s="187"/>
      <c r="GAR30" s="187"/>
      <c r="GAS30" s="187"/>
      <c r="GAT30" s="187"/>
      <c r="GAU30" s="187"/>
      <c r="GAV30" s="187"/>
      <c r="GAW30" s="187"/>
      <c r="GAX30" s="187"/>
      <c r="GAY30" s="187"/>
      <c r="GAZ30" s="187"/>
      <c r="GBA30" s="187"/>
      <c r="GBB30" s="187"/>
      <c r="GBC30" s="187"/>
      <c r="GBD30" s="187"/>
      <c r="GBE30" s="187"/>
      <c r="GBF30" s="187"/>
      <c r="GBG30" s="187"/>
      <c r="GBH30" s="187"/>
      <c r="GBI30" s="187"/>
      <c r="GBJ30" s="187"/>
      <c r="GBK30" s="187"/>
      <c r="GBL30" s="187"/>
      <c r="GBM30" s="187"/>
      <c r="GBN30" s="187"/>
      <c r="GBO30" s="187"/>
      <c r="GBP30" s="187"/>
      <c r="GBQ30" s="187"/>
      <c r="GBR30" s="187"/>
      <c r="GBS30" s="187"/>
      <c r="GBT30" s="187"/>
      <c r="GBU30" s="187"/>
      <c r="GBV30" s="187"/>
      <c r="GBW30" s="187"/>
      <c r="GBX30" s="187"/>
      <c r="GBY30" s="187"/>
      <c r="GBZ30" s="187"/>
      <c r="GCA30" s="187"/>
      <c r="GCB30" s="187"/>
      <c r="GCC30" s="187"/>
      <c r="GCD30" s="187"/>
      <c r="GCE30" s="187"/>
      <c r="GCF30" s="187"/>
      <c r="GCG30" s="187"/>
      <c r="GCH30" s="187"/>
      <c r="GCI30" s="187"/>
      <c r="GCJ30" s="187"/>
      <c r="GCK30" s="187"/>
      <c r="GCL30" s="187"/>
      <c r="GCM30" s="187"/>
      <c r="GCN30" s="187"/>
      <c r="GCO30" s="187"/>
      <c r="GCP30" s="187"/>
      <c r="GCQ30" s="187"/>
      <c r="GCR30" s="187"/>
      <c r="GCS30" s="187"/>
      <c r="GCT30" s="187"/>
      <c r="GCU30" s="187"/>
      <c r="GCV30" s="187"/>
      <c r="GCW30" s="187"/>
      <c r="GCX30" s="187"/>
      <c r="GCY30" s="187"/>
      <c r="GCZ30" s="187"/>
      <c r="GDA30" s="187"/>
      <c r="GDB30" s="187"/>
      <c r="GDC30" s="187"/>
      <c r="GDD30" s="187"/>
      <c r="GDE30" s="187"/>
      <c r="GDF30" s="187"/>
      <c r="GDG30" s="187"/>
      <c r="GDH30" s="187"/>
      <c r="GDI30" s="187"/>
      <c r="GDJ30" s="187"/>
      <c r="GDK30" s="187"/>
      <c r="GDL30" s="187"/>
      <c r="GDM30" s="187"/>
      <c r="GDN30" s="187"/>
      <c r="GDO30" s="187"/>
      <c r="GDP30" s="187"/>
      <c r="GDQ30" s="187"/>
      <c r="GDR30" s="187"/>
      <c r="GDS30" s="187"/>
      <c r="GDT30" s="187"/>
      <c r="GDU30" s="187"/>
      <c r="GDV30" s="187"/>
      <c r="GDW30" s="187"/>
      <c r="GDX30" s="187"/>
      <c r="GDY30" s="187"/>
      <c r="GDZ30" s="187"/>
      <c r="GEA30" s="187"/>
      <c r="GEB30" s="187"/>
      <c r="GEC30" s="187"/>
      <c r="GED30" s="187"/>
      <c r="GEE30" s="187"/>
      <c r="GEF30" s="187"/>
      <c r="GEG30" s="187"/>
      <c r="GEH30" s="187"/>
      <c r="GEI30" s="187"/>
      <c r="GEJ30" s="187"/>
      <c r="GEK30" s="187"/>
      <c r="GEL30" s="187"/>
      <c r="GEM30" s="187"/>
      <c r="GEN30" s="187"/>
      <c r="GEO30" s="187"/>
      <c r="GEP30" s="187"/>
      <c r="GEQ30" s="187"/>
      <c r="GER30" s="187"/>
      <c r="GES30" s="187"/>
      <c r="GET30" s="187"/>
      <c r="GEU30" s="187"/>
      <c r="GEV30" s="187"/>
      <c r="GEW30" s="187"/>
      <c r="GEX30" s="187"/>
      <c r="GEY30" s="187"/>
      <c r="GEZ30" s="187"/>
      <c r="GFA30" s="187"/>
      <c r="GFB30" s="187"/>
      <c r="GFC30" s="187"/>
      <c r="GFD30" s="187"/>
      <c r="GFE30" s="187"/>
      <c r="GFF30" s="187"/>
      <c r="GFG30" s="187"/>
      <c r="GFH30" s="187"/>
      <c r="GFI30" s="187"/>
      <c r="GFJ30" s="187"/>
      <c r="GFK30" s="187"/>
      <c r="GFL30" s="187"/>
      <c r="GFM30" s="187"/>
      <c r="GFN30" s="187"/>
      <c r="GFO30" s="187"/>
      <c r="GFP30" s="187"/>
      <c r="GFQ30" s="187"/>
      <c r="GFR30" s="187"/>
      <c r="GFS30" s="187"/>
      <c r="GFT30" s="187"/>
      <c r="GFU30" s="187"/>
      <c r="GFV30" s="187"/>
      <c r="GFW30" s="187"/>
      <c r="GFX30" s="187"/>
      <c r="GFY30" s="187"/>
      <c r="GFZ30" s="187"/>
      <c r="GGA30" s="187"/>
      <c r="GGB30" s="187"/>
      <c r="GGC30" s="187"/>
      <c r="GGD30" s="187"/>
      <c r="GGE30" s="187"/>
      <c r="GGF30" s="187"/>
      <c r="GGG30" s="187"/>
      <c r="GGH30" s="187"/>
      <c r="GGI30" s="187"/>
      <c r="GGJ30" s="187"/>
      <c r="GGK30" s="187"/>
      <c r="GGL30" s="187"/>
      <c r="GGM30" s="187"/>
      <c r="GGN30" s="187"/>
      <c r="GGO30" s="187"/>
      <c r="GGP30" s="187"/>
      <c r="GGQ30" s="187"/>
      <c r="GGR30" s="187"/>
      <c r="GGS30" s="187"/>
      <c r="GGT30" s="187"/>
      <c r="GGU30" s="187"/>
      <c r="GGV30" s="187"/>
      <c r="GGW30" s="187"/>
      <c r="GGX30" s="187"/>
      <c r="GGY30" s="187"/>
      <c r="GGZ30" s="187"/>
      <c r="GHA30" s="187"/>
      <c r="GHB30" s="187"/>
      <c r="GHC30" s="187"/>
      <c r="GHD30" s="187"/>
      <c r="GHE30" s="187"/>
      <c r="GHF30" s="187"/>
      <c r="GHG30" s="187"/>
      <c r="GHH30" s="187"/>
      <c r="GHI30" s="187"/>
      <c r="GHJ30" s="187"/>
      <c r="GHK30" s="187"/>
      <c r="GHL30" s="187"/>
      <c r="GHM30" s="187"/>
      <c r="GHN30" s="187"/>
      <c r="GHO30" s="187"/>
      <c r="GHP30" s="187"/>
      <c r="GHQ30" s="187"/>
      <c r="GHR30" s="187"/>
      <c r="GHS30" s="187"/>
      <c r="GHT30" s="187"/>
      <c r="GHU30" s="187"/>
      <c r="GHV30" s="187"/>
      <c r="GHW30" s="187"/>
      <c r="GHX30" s="187"/>
      <c r="GHY30" s="187"/>
      <c r="GHZ30" s="187"/>
      <c r="GIA30" s="187"/>
      <c r="GIB30" s="187"/>
      <c r="GIC30" s="187"/>
      <c r="GID30" s="187"/>
      <c r="GIE30" s="187"/>
      <c r="GIF30" s="187"/>
      <c r="GIG30" s="187"/>
      <c r="GIH30" s="187"/>
      <c r="GII30" s="187"/>
      <c r="GIJ30" s="187"/>
      <c r="GIK30" s="187"/>
      <c r="GIL30" s="187"/>
      <c r="GIM30" s="187"/>
      <c r="GIN30" s="187"/>
      <c r="GIO30" s="187"/>
      <c r="GIP30" s="187"/>
      <c r="GIQ30" s="187"/>
      <c r="GIR30" s="187"/>
      <c r="GIS30" s="187"/>
      <c r="GIT30" s="187"/>
      <c r="GIU30" s="187"/>
      <c r="GIV30" s="187"/>
      <c r="GIW30" s="187"/>
      <c r="GIX30" s="187"/>
      <c r="GIY30" s="187"/>
      <c r="GIZ30" s="187"/>
      <c r="GJA30" s="187"/>
      <c r="GJB30" s="187"/>
      <c r="GJC30" s="187"/>
      <c r="GJD30" s="187"/>
      <c r="GJE30" s="187"/>
      <c r="GJF30" s="187"/>
      <c r="GJG30" s="187"/>
      <c r="GJH30" s="187"/>
      <c r="GJI30" s="187"/>
      <c r="GJJ30" s="187"/>
      <c r="GJK30" s="187"/>
      <c r="GJL30" s="187"/>
      <c r="GJM30" s="187"/>
      <c r="GJN30" s="187"/>
      <c r="GJO30" s="187"/>
      <c r="GJP30" s="187"/>
      <c r="GJQ30" s="187"/>
      <c r="GJR30" s="187"/>
      <c r="GJS30" s="187"/>
      <c r="GJT30" s="187"/>
      <c r="GJU30" s="187"/>
      <c r="GJV30" s="187"/>
      <c r="GJW30" s="187"/>
      <c r="GJX30" s="187"/>
      <c r="GJY30" s="187"/>
      <c r="GJZ30" s="187"/>
      <c r="GKA30" s="187"/>
      <c r="GKB30" s="187"/>
      <c r="GKC30" s="187"/>
      <c r="GKD30" s="187"/>
      <c r="GKE30" s="187"/>
      <c r="GKF30" s="187"/>
      <c r="GKG30" s="187"/>
      <c r="GKH30" s="187"/>
      <c r="GKI30" s="187"/>
      <c r="GKJ30" s="187"/>
      <c r="GKK30" s="187"/>
      <c r="GKL30" s="187"/>
      <c r="GKM30" s="187"/>
      <c r="GKN30" s="187"/>
      <c r="GKO30" s="187"/>
      <c r="GKP30" s="187"/>
      <c r="GKQ30" s="187"/>
      <c r="GKR30" s="187"/>
      <c r="GKS30" s="187"/>
      <c r="GKT30" s="187"/>
      <c r="GKU30" s="187"/>
      <c r="GKV30" s="187"/>
      <c r="GKW30" s="187"/>
      <c r="GKX30" s="187"/>
      <c r="GKY30" s="187"/>
      <c r="GKZ30" s="187"/>
      <c r="GLA30" s="187"/>
      <c r="GLB30" s="187"/>
      <c r="GLC30" s="187"/>
      <c r="GLD30" s="187"/>
      <c r="GLE30" s="187"/>
      <c r="GLF30" s="187"/>
      <c r="GLG30" s="187"/>
      <c r="GLH30" s="187"/>
      <c r="GLI30" s="187"/>
      <c r="GLJ30" s="187"/>
      <c r="GLK30" s="187"/>
      <c r="GLL30" s="187"/>
      <c r="GLM30" s="187"/>
      <c r="GLN30" s="187"/>
      <c r="GLO30" s="187"/>
      <c r="GLP30" s="187"/>
      <c r="GLQ30" s="187"/>
      <c r="GLR30" s="187"/>
      <c r="GLS30" s="187"/>
      <c r="GLT30" s="187"/>
      <c r="GLU30" s="187"/>
      <c r="GLV30" s="187"/>
      <c r="GLW30" s="187"/>
      <c r="GLX30" s="187"/>
      <c r="GLY30" s="187"/>
      <c r="GLZ30" s="187"/>
      <c r="GMA30" s="187"/>
      <c r="GMB30" s="187"/>
      <c r="GMC30" s="187"/>
      <c r="GMD30" s="187"/>
      <c r="GME30" s="187"/>
      <c r="GMF30" s="187"/>
      <c r="GMG30" s="187"/>
      <c r="GMH30" s="187"/>
      <c r="GMI30" s="187"/>
      <c r="GMJ30" s="187"/>
      <c r="GMK30" s="187"/>
      <c r="GML30" s="187"/>
      <c r="GMM30" s="187"/>
      <c r="GMN30" s="187"/>
      <c r="GMO30" s="187"/>
      <c r="GMP30" s="187"/>
      <c r="GMQ30" s="187"/>
      <c r="GMR30" s="187"/>
      <c r="GMS30" s="187"/>
      <c r="GMT30" s="187"/>
      <c r="GMU30" s="187"/>
      <c r="GMV30" s="187"/>
      <c r="GMW30" s="187"/>
      <c r="GMX30" s="187"/>
      <c r="GMY30" s="187"/>
      <c r="GMZ30" s="187"/>
      <c r="GNA30" s="187"/>
      <c r="GNB30" s="187"/>
      <c r="GNC30" s="187"/>
      <c r="GND30" s="187"/>
      <c r="GNE30" s="187"/>
      <c r="GNF30" s="187"/>
      <c r="GNG30" s="187"/>
      <c r="GNH30" s="187"/>
      <c r="GNI30" s="187"/>
      <c r="GNJ30" s="187"/>
      <c r="GNK30" s="187"/>
      <c r="GNL30" s="187"/>
      <c r="GNM30" s="187"/>
      <c r="GNN30" s="187"/>
      <c r="GNO30" s="187"/>
      <c r="GNP30" s="187"/>
      <c r="GNQ30" s="187"/>
      <c r="GNR30" s="187"/>
      <c r="GNS30" s="187"/>
      <c r="GNT30" s="187"/>
      <c r="GNU30" s="187"/>
      <c r="GNV30" s="187"/>
      <c r="GNW30" s="187"/>
      <c r="GNX30" s="187"/>
      <c r="GNY30" s="187"/>
      <c r="GNZ30" s="187"/>
      <c r="GOA30" s="187"/>
      <c r="GOB30" s="187"/>
      <c r="GOC30" s="187"/>
      <c r="GOD30" s="187"/>
      <c r="GOE30" s="187"/>
      <c r="GOF30" s="187"/>
      <c r="GOG30" s="187"/>
      <c r="GOH30" s="187"/>
      <c r="GOI30" s="187"/>
      <c r="GOJ30" s="187"/>
      <c r="GOK30" s="187"/>
      <c r="GOL30" s="187"/>
      <c r="GOM30" s="187"/>
      <c r="GON30" s="187"/>
      <c r="GOO30" s="187"/>
      <c r="GOP30" s="187"/>
      <c r="GOQ30" s="187"/>
      <c r="GOR30" s="187"/>
      <c r="GOS30" s="187"/>
      <c r="GOT30" s="187"/>
      <c r="GOU30" s="187"/>
      <c r="GOV30" s="187"/>
      <c r="GOW30" s="187"/>
      <c r="GOX30" s="187"/>
      <c r="GOY30" s="187"/>
      <c r="GOZ30" s="187"/>
      <c r="GPA30" s="187"/>
      <c r="GPB30" s="187"/>
      <c r="GPC30" s="187"/>
      <c r="GPD30" s="187"/>
      <c r="GPE30" s="187"/>
      <c r="GPF30" s="187"/>
      <c r="GPG30" s="187"/>
      <c r="GPH30" s="187"/>
      <c r="GPI30" s="187"/>
      <c r="GPJ30" s="187"/>
      <c r="GPK30" s="187"/>
      <c r="GPL30" s="187"/>
      <c r="GPM30" s="187"/>
      <c r="GPN30" s="187"/>
      <c r="GPO30" s="187"/>
      <c r="GPP30" s="187"/>
      <c r="GPQ30" s="187"/>
      <c r="GPR30" s="187"/>
      <c r="GPS30" s="187"/>
      <c r="GPT30" s="187"/>
      <c r="GPU30" s="187"/>
      <c r="GPV30" s="187"/>
      <c r="GPW30" s="187"/>
      <c r="GPX30" s="187"/>
      <c r="GPY30" s="187"/>
      <c r="GPZ30" s="187"/>
      <c r="GQA30" s="187"/>
      <c r="GQB30" s="187"/>
      <c r="GQC30" s="187"/>
      <c r="GQD30" s="187"/>
      <c r="GQE30" s="187"/>
      <c r="GQF30" s="187"/>
      <c r="GQG30" s="187"/>
      <c r="GQH30" s="187"/>
      <c r="GQI30" s="187"/>
      <c r="GQJ30" s="187"/>
      <c r="GQK30" s="187"/>
      <c r="GQL30" s="187"/>
      <c r="GQM30" s="187"/>
      <c r="GQN30" s="187"/>
      <c r="GQO30" s="187"/>
      <c r="GQP30" s="187"/>
      <c r="GQQ30" s="187"/>
      <c r="GQR30" s="187"/>
      <c r="GQS30" s="187"/>
      <c r="GQT30" s="187"/>
      <c r="GQU30" s="187"/>
      <c r="GQV30" s="187"/>
      <c r="GQW30" s="187"/>
      <c r="GQX30" s="187"/>
      <c r="GQY30" s="187"/>
      <c r="GQZ30" s="187"/>
      <c r="GRA30" s="187"/>
      <c r="GRB30" s="187"/>
      <c r="GRC30" s="187"/>
      <c r="GRD30" s="187"/>
      <c r="GRE30" s="187"/>
      <c r="GRF30" s="187"/>
      <c r="GRG30" s="187"/>
      <c r="GRH30" s="187"/>
      <c r="GRI30" s="187"/>
      <c r="GRJ30" s="187"/>
      <c r="GRK30" s="187"/>
      <c r="GRL30" s="187"/>
      <c r="GRM30" s="187"/>
      <c r="GRN30" s="187"/>
      <c r="GRO30" s="187"/>
      <c r="GRP30" s="187"/>
      <c r="GRQ30" s="187"/>
      <c r="GRR30" s="187"/>
      <c r="GRS30" s="187"/>
      <c r="GRT30" s="187"/>
      <c r="GRU30" s="187"/>
      <c r="GRV30" s="187"/>
      <c r="GRW30" s="187"/>
      <c r="GRX30" s="187"/>
      <c r="GRY30" s="187"/>
      <c r="GRZ30" s="187"/>
      <c r="GSA30" s="187"/>
      <c r="GSB30" s="187"/>
      <c r="GSC30" s="187"/>
      <c r="GSD30" s="187"/>
      <c r="GSE30" s="187"/>
      <c r="GSF30" s="187"/>
      <c r="GSG30" s="187"/>
      <c r="GSH30" s="187"/>
      <c r="GSI30" s="187"/>
      <c r="GSJ30" s="187"/>
      <c r="GSK30" s="187"/>
      <c r="GSL30" s="187"/>
      <c r="GSM30" s="187"/>
      <c r="GSN30" s="187"/>
      <c r="GSO30" s="187"/>
      <c r="GSP30" s="187"/>
      <c r="GSQ30" s="187"/>
      <c r="GSR30" s="187"/>
      <c r="GSS30" s="187"/>
      <c r="GST30" s="187"/>
      <c r="GSU30" s="187"/>
      <c r="GSV30" s="187"/>
      <c r="GSW30" s="187"/>
      <c r="GSX30" s="187"/>
      <c r="GSY30" s="187"/>
      <c r="GSZ30" s="187"/>
      <c r="GTA30" s="187"/>
      <c r="GTB30" s="187"/>
      <c r="GTC30" s="187"/>
      <c r="GTD30" s="187"/>
      <c r="GTE30" s="187"/>
      <c r="GTF30" s="187"/>
      <c r="GTG30" s="187"/>
      <c r="GTH30" s="187"/>
      <c r="GTI30" s="187"/>
      <c r="GTJ30" s="187"/>
      <c r="GTK30" s="187"/>
      <c r="GTL30" s="187"/>
      <c r="GTM30" s="187"/>
      <c r="GTN30" s="187"/>
      <c r="GTO30" s="187"/>
      <c r="GTP30" s="187"/>
      <c r="GTQ30" s="187"/>
      <c r="GTR30" s="187"/>
      <c r="GTS30" s="187"/>
      <c r="GTT30" s="187"/>
      <c r="GTU30" s="187"/>
      <c r="GTV30" s="187"/>
      <c r="GTW30" s="187"/>
      <c r="GTX30" s="187"/>
      <c r="GTY30" s="187"/>
      <c r="GTZ30" s="187"/>
      <c r="GUA30" s="187"/>
      <c r="GUB30" s="187"/>
      <c r="GUC30" s="187"/>
      <c r="GUD30" s="187"/>
      <c r="GUE30" s="187"/>
      <c r="GUF30" s="187"/>
      <c r="GUG30" s="187"/>
      <c r="GUH30" s="187"/>
      <c r="GUI30" s="187"/>
      <c r="GUJ30" s="187"/>
      <c r="GUK30" s="187"/>
      <c r="GUL30" s="187"/>
      <c r="GUM30" s="187"/>
      <c r="GUN30" s="187"/>
      <c r="GUO30" s="187"/>
      <c r="GUP30" s="187"/>
      <c r="GUQ30" s="187"/>
      <c r="GUR30" s="187"/>
      <c r="GUS30" s="187"/>
      <c r="GUT30" s="187"/>
      <c r="GUU30" s="187"/>
      <c r="GUV30" s="187"/>
      <c r="GUW30" s="187"/>
      <c r="GUX30" s="187"/>
      <c r="GUY30" s="187"/>
      <c r="GUZ30" s="187"/>
      <c r="GVA30" s="187"/>
      <c r="GVB30" s="187"/>
      <c r="GVC30" s="187"/>
      <c r="GVD30" s="187"/>
      <c r="GVE30" s="187"/>
      <c r="GVF30" s="187"/>
      <c r="GVG30" s="187"/>
      <c r="GVH30" s="187"/>
      <c r="GVI30" s="187"/>
      <c r="GVJ30" s="187"/>
      <c r="GVK30" s="187"/>
      <c r="GVL30" s="187"/>
      <c r="GVM30" s="187"/>
      <c r="GVN30" s="187"/>
      <c r="GVO30" s="187"/>
      <c r="GVP30" s="187"/>
      <c r="GVQ30" s="187"/>
      <c r="GVR30" s="187"/>
      <c r="GVS30" s="187"/>
      <c r="GVT30" s="187"/>
      <c r="GVU30" s="187"/>
      <c r="GVV30" s="187"/>
      <c r="GVW30" s="187"/>
      <c r="GVX30" s="187"/>
      <c r="GVY30" s="187"/>
      <c r="GVZ30" s="187"/>
      <c r="GWA30" s="187"/>
      <c r="GWB30" s="187"/>
      <c r="GWC30" s="187"/>
      <c r="GWD30" s="187"/>
      <c r="GWE30" s="187"/>
      <c r="GWF30" s="187"/>
      <c r="GWG30" s="187"/>
      <c r="GWH30" s="187"/>
      <c r="GWI30" s="187"/>
      <c r="GWJ30" s="187"/>
      <c r="GWK30" s="187"/>
      <c r="GWL30" s="187"/>
      <c r="GWM30" s="187"/>
      <c r="GWN30" s="187"/>
      <c r="GWO30" s="187"/>
      <c r="GWP30" s="187"/>
      <c r="GWQ30" s="187"/>
      <c r="GWR30" s="187"/>
      <c r="GWS30" s="187"/>
      <c r="GWT30" s="187"/>
      <c r="GWU30" s="187"/>
      <c r="GWV30" s="187"/>
      <c r="GWW30" s="187"/>
      <c r="GWX30" s="187"/>
      <c r="GWY30" s="187"/>
      <c r="GWZ30" s="187"/>
      <c r="GXA30" s="187"/>
      <c r="GXB30" s="187"/>
      <c r="GXC30" s="187"/>
      <c r="GXD30" s="187"/>
      <c r="GXE30" s="187"/>
      <c r="GXF30" s="187"/>
      <c r="GXG30" s="187"/>
      <c r="GXH30" s="187"/>
      <c r="GXI30" s="187"/>
      <c r="GXJ30" s="187"/>
      <c r="GXK30" s="187"/>
      <c r="GXL30" s="187"/>
      <c r="GXM30" s="187"/>
      <c r="GXN30" s="187"/>
      <c r="GXO30" s="187"/>
      <c r="GXP30" s="187"/>
      <c r="GXQ30" s="187"/>
      <c r="GXR30" s="187"/>
      <c r="GXS30" s="187"/>
      <c r="GXT30" s="187"/>
      <c r="GXU30" s="187"/>
      <c r="GXV30" s="187"/>
      <c r="GXW30" s="187"/>
      <c r="GXX30" s="187"/>
      <c r="GXY30" s="187"/>
      <c r="GXZ30" s="187"/>
      <c r="GYA30" s="187"/>
      <c r="GYB30" s="187"/>
      <c r="GYC30" s="187"/>
      <c r="GYD30" s="187"/>
      <c r="GYE30" s="187"/>
      <c r="GYF30" s="187"/>
      <c r="GYG30" s="187"/>
      <c r="GYH30" s="187"/>
      <c r="GYI30" s="187"/>
      <c r="GYJ30" s="187"/>
      <c r="GYK30" s="187"/>
      <c r="GYL30" s="187"/>
      <c r="GYM30" s="187"/>
      <c r="GYN30" s="187"/>
      <c r="GYO30" s="187"/>
      <c r="GYP30" s="187"/>
      <c r="GYQ30" s="187"/>
      <c r="GYR30" s="187"/>
      <c r="GYS30" s="187"/>
      <c r="GYT30" s="187"/>
      <c r="GYU30" s="187"/>
      <c r="GYV30" s="187"/>
      <c r="GYW30" s="187"/>
      <c r="GYX30" s="187"/>
      <c r="GYY30" s="187"/>
      <c r="GYZ30" s="187"/>
      <c r="GZA30" s="187"/>
      <c r="GZB30" s="187"/>
      <c r="GZC30" s="187"/>
      <c r="GZD30" s="187"/>
      <c r="GZE30" s="187"/>
      <c r="GZF30" s="187"/>
      <c r="GZG30" s="187"/>
      <c r="GZH30" s="187"/>
      <c r="GZI30" s="187"/>
      <c r="GZJ30" s="187"/>
      <c r="GZK30" s="187"/>
      <c r="GZL30" s="187"/>
      <c r="GZM30" s="187"/>
      <c r="GZN30" s="187"/>
      <c r="GZO30" s="187"/>
      <c r="GZP30" s="187"/>
      <c r="GZQ30" s="187"/>
      <c r="GZR30" s="187"/>
      <c r="GZS30" s="187"/>
      <c r="GZT30" s="187"/>
      <c r="GZU30" s="187"/>
      <c r="GZV30" s="187"/>
      <c r="GZW30" s="187"/>
      <c r="GZX30" s="187"/>
      <c r="GZY30" s="187"/>
      <c r="GZZ30" s="187"/>
      <c r="HAA30" s="187"/>
      <c r="HAB30" s="187"/>
      <c r="HAC30" s="187"/>
      <c r="HAD30" s="187"/>
      <c r="HAE30" s="187"/>
      <c r="HAF30" s="187"/>
      <c r="HAG30" s="187"/>
      <c r="HAH30" s="187"/>
      <c r="HAI30" s="187"/>
      <c r="HAJ30" s="187"/>
      <c r="HAK30" s="187"/>
      <c r="HAL30" s="187"/>
      <c r="HAM30" s="187"/>
      <c r="HAN30" s="187"/>
      <c r="HAO30" s="187"/>
      <c r="HAP30" s="187"/>
      <c r="HAQ30" s="187"/>
      <c r="HAR30" s="187"/>
      <c r="HAS30" s="187"/>
      <c r="HAT30" s="187"/>
      <c r="HAU30" s="187"/>
      <c r="HAV30" s="187"/>
      <c r="HAW30" s="187"/>
      <c r="HAX30" s="187"/>
      <c r="HAY30" s="187"/>
      <c r="HAZ30" s="187"/>
      <c r="HBA30" s="187"/>
      <c r="HBB30" s="187"/>
      <c r="HBC30" s="187"/>
      <c r="HBD30" s="187"/>
      <c r="HBE30" s="187"/>
      <c r="HBF30" s="187"/>
      <c r="HBG30" s="187"/>
      <c r="HBH30" s="187"/>
      <c r="HBI30" s="187"/>
      <c r="HBJ30" s="187"/>
      <c r="HBK30" s="187"/>
      <c r="HBL30" s="187"/>
      <c r="HBM30" s="187"/>
      <c r="HBN30" s="187"/>
      <c r="HBO30" s="187"/>
      <c r="HBP30" s="187"/>
      <c r="HBQ30" s="187"/>
      <c r="HBR30" s="187"/>
      <c r="HBS30" s="187"/>
      <c r="HBT30" s="187"/>
      <c r="HBU30" s="187"/>
      <c r="HBV30" s="187"/>
      <c r="HBW30" s="187"/>
      <c r="HBX30" s="187"/>
      <c r="HBY30" s="187"/>
      <c r="HBZ30" s="187"/>
      <c r="HCA30" s="187"/>
      <c r="HCB30" s="187"/>
      <c r="HCC30" s="187"/>
      <c r="HCD30" s="187"/>
      <c r="HCE30" s="187"/>
      <c r="HCF30" s="187"/>
      <c r="HCG30" s="187"/>
      <c r="HCH30" s="187"/>
      <c r="HCI30" s="187"/>
      <c r="HCJ30" s="187"/>
      <c r="HCK30" s="187"/>
      <c r="HCL30" s="187"/>
      <c r="HCM30" s="187"/>
      <c r="HCN30" s="187"/>
      <c r="HCO30" s="187"/>
      <c r="HCP30" s="187"/>
      <c r="HCQ30" s="187"/>
      <c r="HCR30" s="187"/>
      <c r="HCS30" s="187"/>
      <c r="HCT30" s="187"/>
      <c r="HCU30" s="187"/>
      <c r="HCV30" s="187"/>
      <c r="HCW30" s="187"/>
      <c r="HCX30" s="187"/>
      <c r="HCY30" s="187"/>
      <c r="HCZ30" s="187"/>
      <c r="HDA30" s="187"/>
      <c r="HDB30" s="187"/>
      <c r="HDC30" s="187"/>
      <c r="HDD30" s="187"/>
      <c r="HDE30" s="187"/>
      <c r="HDF30" s="187"/>
      <c r="HDG30" s="187"/>
      <c r="HDH30" s="187"/>
      <c r="HDI30" s="187"/>
      <c r="HDJ30" s="187"/>
      <c r="HDK30" s="187"/>
      <c r="HDL30" s="187"/>
      <c r="HDM30" s="187"/>
      <c r="HDN30" s="187"/>
      <c r="HDO30" s="187"/>
      <c r="HDP30" s="187"/>
      <c r="HDQ30" s="187"/>
      <c r="HDR30" s="187"/>
      <c r="HDS30" s="187"/>
      <c r="HDT30" s="187"/>
      <c r="HDU30" s="187"/>
      <c r="HDV30" s="187"/>
      <c r="HDW30" s="187"/>
      <c r="HDX30" s="187"/>
      <c r="HDY30" s="187"/>
      <c r="HDZ30" s="187"/>
      <c r="HEA30" s="187"/>
      <c r="HEB30" s="187"/>
      <c r="HEC30" s="187"/>
      <c r="HED30" s="187"/>
      <c r="HEE30" s="187"/>
      <c r="HEF30" s="187"/>
      <c r="HEG30" s="187"/>
      <c r="HEH30" s="187"/>
      <c r="HEI30" s="187"/>
      <c r="HEJ30" s="187"/>
      <c r="HEK30" s="187"/>
      <c r="HEL30" s="187"/>
      <c r="HEM30" s="187"/>
      <c r="HEN30" s="187"/>
      <c r="HEO30" s="187"/>
      <c r="HEP30" s="187"/>
      <c r="HEQ30" s="187"/>
      <c r="HER30" s="187"/>
      <c r="HES30" s="187"/>
      <c r="HET30" s="187"/>
      <c r="HEU30" s="187"/>
      <c r="HEV30" s="187"/>
      <c r="HEW30" s="187"/>
      <c r="HEX30" s="187"/>
      <c r="HEY30" s="187"/>
      <c r="HEZ30" s="187"/>
      <c r="HFA30" s="187"/>
      <c r="HFB30" s="187"/>
      <c r="HFC30" s="187"/>
      <c r="HFD30" s="187"/>
      <c r="HFE30" s="187"/>
      <c r="HFF30" s="187"/>
      <c r="HFG30" s="187"/>
      <c r="HFH30" s="187"/>
      <c r="HFI30" s="187"/>
      <c r="HFJ30" s="187"/>
      <c r="HFK30" s="187"/>
      <c r="HFL30" s="187"/>
      <c r="HFM30" s="187"/>
      <c r="HFN30" s="187"/>
      <c r="HFO30" s="187"/>
      <c r="HFP30" s="187"/>
      <c r="HFQ30" s="187"/>
      <c r="HFR30" s="187"/>
      <c r="HFS30" s="187"/>
      <c r="HFT30" s="187"/>
      <c r="HFU30" s="187"/>
      <c r="HFV30" s="187"/>
      <c r="HFW30" s="187"/>
      <c r="HFX30" s="187"/>
      <c r="HFY30" s="187"/>
      <c r="HFZ30" s="187"/>
      <c r="HGA30" s="187"/>
      <c r="HGB30" s="187"/>
      <c r="HGC30" s="187"/>
      <c r="HGD30" s="187"/>
      <c r="HGE30" s="187"/>
      <c r="HGF30" s="187"/>
      <c r="HGG30" s="187"/>
      <c r="HGH30" s="187"/>
      <c r="HGI30" s="187"/>
      <c r="HGJ30" s="187"/>
      <c r="HGK30" s="187"/>
      <c r="HGL30" s="187"/>
      <c r="HGM30" s="187"/>
      <c r="HGN30" s="187"/>
      <c r="HGO30" s="187"/>
      <c r="HGP30" s="187"/>
      <c r="HGQ30" s="187"/>
      <c r="HGR30" s="187"/>
      <c r="HGS30" s="187"/>
      <c r="HGT30" s="187"/>
      <c r="HGU30" s="187"/>
      <c r="HGV30" s="187"/>
      <c r="HGW30" s="187"/>
      <c r="HGX30" s="187"/>
      <c r="HGY30" s="187"/>
      <c r="HGZ30" s="187"/>
      <c r="HHA30" s="187"/>
      <c r="HHB30" s="187"/>
      <c r="HHC30" s="187"/>
      <c r="HHD30" s="187"/>
      <c r="HHE30" s="187"/>
      <c r="HHF30" s="187"/>
      <c r="HHG30" s="187"/>
      <c r="HHH30" s="187"/>
      <c r="HHI30" s="187"/>
      <c r="HHJ30" s="187"/>
      <c r="HHK30" s="187"/>
      <c r="HHL30" s="187"/>
      <c r="HHM30" s="187"/>
      <c r="HHN30" s="187"/>
      <c r="HHO30" s="187"/>
      <c r="HHP30" s="187"/>
      <c r="HHQ30" s="187"/>
      <c r="HHR30" s="187"/>
      <c r="HHS30" s="187"/>
      <c r="HHT30" s="187"/>
      <c r="HHU30" s="187"/>
      <c r="HHV30" s="187"/>
      <c r="HHW30" s="187"/>
      <c r="HHX30" s="187"/>
      <c r="HHY30" s="187"/>
      <c r="HHZ30" s="187"/>
      <c r="HIA30" s="187"/>
      <c r="HIB30" s="187"/>
      <c r="HIC30" s="187"/>
      <c r="HID30" s="187"/>
      <c r="HIE30" s="187"/>
      <c r="HIF30" s="187"/>
      <c r="HIG30" s="187"/>
      <c r="HIH30" s="187"/>
      <c r="HII30" s="187"/>
      <c r="HIJ30" s="187"/>
      <c r="HIK30" s="187"/>
      <c r="HIL30" s="187"/>
      <c r="HIM30" s="187"/>
      <c r="HIN30" s="187"/>
      <c r="HIO30" s="187"/>
      <c r="HIP30" s="187"/>
      <c r="HIQ30" s="187"/>
      <c r="HIR30" s="187"/>
      <c r="HIS30" s="187"/>
      <c r="HIT30" s="187"/>
      <c r="HIU30" s="187"/>
      <c r="HIV30" s="187"/>
      <c r="HIW30" s="187"/>
      <c r="HIX30" s="187"/>
      <c r="HIY30" s="187"/>
      <c r="HIZ30" s="187"/>
      <c r="HJA30" s="187"/>
      <c r="HJB30" s="187"/>
      <c r="HJC30" s="187"/>
      <c r="HJD30" s="187"/>
      <c r="HJE30" s="187"/>
      <c r="HJF30" s="187"/>
      <c r="HJG30" s="187"/>
      <c r="HJH30" s="187"/>
      <c r="HJI30" s="187"/>
      <c r="HJJ30" s="187"/>
      <c r="HJK30" s="187"/>
      <c r="HJL30" s="187"/>
      <c r="HJM30" s="187"/>
      <c r="HJN30" s="187"/>
      <c r="HJO30" s="187"/>
      <c r="HJP30" s="187"/>
      <c r="HJQ30" s="187"/>
      <c r="HJR30" s="187"/>
      <c r="HJS30" s="187"/>
      <c r="HJT30" s="187"/>
      <c r="HJU30" s="187"/>
      <c r="HJV30" s="187"/>
      <c r="HJW30" s="187"/>
      <c r="HJX30" s="187"/>
      <c r="HJY30" s="187"/>
      <c r="HJZ30" s="187"/>
      <c r="HKA30" s="187"/>
      <c r="HKB30" s="187"/>
      <c r="HKC30" s="187"/>
      <c r="HKD30" s="187"/>
      <c r="HKE30" s="187"/>
      <c r="HKF30" s="187"/>
      <c r="HKG30" s="187"/>
      <c r="HKH30" s="187"/>
      <c r="HKI30" s="187"/>
      <c r="HKJ30" s="187"/>
      <c r="HKK30" s="187"/>
      <c r="HKL30" s="187"/>
      <c r="HKM30" s="187"/>
      <c r="HKN30" s="187"/>
      <c r="HKO30" s="187"/>
      <c r="HKP30" s="187"/>
      <c r="HKQ30" s="187"/>
      <c r="HKR30" s="187"/>
      <c r="HKS30" s="187"/>
      <c r="HKT30" s="187"/>
      <c r="HKU30" s="187"/>
      <c r="HKV30" s="187"/>
      <c r="HKW30" s="187"/>
      <c r="HKX30" s="187"/>
      <c r="HKY30" s="187"/>
      <c r="HKZ30" s="187"/>
      <c r="HLA30" s="187"/>
      <c r="HLB30" s="187"/>
      <c r="HLC30" s="187"/>
      <c r="HLD30" s="187"/>
      <c r="HLE30" s="187"/>
      <c r="HLF30" s="187"/>
      <c r="HLG30" s="187"/>
      <c r="HLH30" s="187"/>
      <c r="HLI30" s="187"/>
      <c r="HLJ30" s="187"/>
      <c r="HLK30" s="187"/>
      <c r="HLL30" s="187"/>
      <c r="HLM30" s="187"/>
      <c r="HLN30" s="187"/>
      <c r="HLO30" s="187"/>
      <c r="HLP30" s="187"/>
      <c r="HLQ30" s="187"/>
      <c r="HLR30" s="187"/>
      <c r="HLS30" s="187"/>
      <c r="HLT30" s="187"/>
      <c r="HLU30" s="187"/>
      <c r="HLV30" s="187"/>
      <c r="HLW30" s="187"/>
      <c r="HLX30" s="187"/>
      <c r="HLY30" s="187"/>
      <c r="HLZ30" s="187"/>
      <c r="HMA30" s="187"/>
      <c r="HMB30" s="187"/>
      <c r="HMC30" s="187"/>
      <c r="HMD30" s="187"/>
      <c r="HME30" s="187"/>
      <c r="HMF30" s="187"/>
      <c r="HMG30" s="187"/>
      <c r="HMH30" s="187"/>
      <c r="HMI30" s="187"/>
      <c r="HMJ30" s="187"/>
      <c r="HMK30" s="187"/>
      <c r="HML30" s="187"/>
      <c r="HMM30" s="187"/>
      <c r="HMN30" s="187"/>
      <c r="HMO30" s="187"/>
      <c r="HMP30" s="187"/>
      <c r="HMQ30" s="187"/>
      <c r="HMR30" s="187"/>
      <c r="HMS30" s="187"/>
      <c r="HMT30" s="187"/>
      <c r="HMU30" s="187"/>
      <c r="HMV30" s="187"/>
      <c r="HMW30" s="187"/>
      <c r="HMX30" s="187"/>
      <c r="HMY30" s="187"/>
      <c r="HMZ30" s="187"/>
      <c r="HNA30" s="187"/>
      <c r="HNB30" s="187"/>
      <c r="HNC30" s="187"/>
      <c r="HND30" s="187"/>
      <c r="HNE30" s="187"/>
      <c r="HNF30" s="187"/>
      <c r="HNG30" s="187"/>
      <c r="HNH30" s="187"/>
      <c r="HNI30" s="187"/>
      <c r="HNJ30" s="187"/>
      <c r="HNK30" s="187"/>
      <c r="HNL30" s="187"/>
      <c r="HNM30" s="187"/>
      <c r="HNN30" s="187"/>
      <c r="HNO30" s="187"/>
      <c r="HNP30" s="187"/>
      <c r="HNQ30" s="187"/>
      <c r="HNR30" s="187"/>
      <c r="HNS30" s="187"/>
      <c r="HNT30" s="187"/>
      <c r="HNU30" s="187"/>
      <c r="HNV30" s="187"/>
      <c r="HNW30" s="187"/>
      <c r="HNX30" s="187"/>
      <c r="HNY30" s="187"/>
      <c r="HNZ30" s="187"/>
      <c r="HOA30" s="187"/>
      <c r="HOB30" s="187"/>
      <c r="HOC30" s="187"/>
      <c r="HOD30" s="187"/>
      <c r="HOE30" s="187"/>
      <c r="HOF30" s="187"/>
      <c r="HOG30" s="187"/>
      <c r="HOH30" s="187"/>
      <c r="HOI30" s="187"/>
      <c r="HOJ30" s="187"/>
      <c r="HOK30" s="187"/>
      <c r="HOL30" s="187"/>
      <c r="HOM30" s="187"/>
      <c r="HON30" s="187"/>
      <c r="HOO30" s="187"/>
      <c r="HOP30" s="187"/>
      <c r="HOQ30" s="187"/>
      <c r="HOR30" s="187"/>
      <c r="HOS30" s="187"/>
      <c r="HOT30" s="187"/>
      <c r="HOU30" s="187"/>
      <c r="HOV30" s="187"/>
      <c r="HOW30" s="187"/>
      <c r="HOX30" s="187"/>
      <c r="HOY30" s="187"/>
      <c r="HOZ30" s="187"/>
      <c r="HPA30" s="187"/>
      <c r="HPB30" s="187"/>
      <c r="HPC30" s="187"/>
      <c r="HPD30" s="187"/>
      <c r="HPE30" s="187"/>
      <c r="HPF30" s="187"/>
      <c r="HPG30" s="187"/>
      <c r="HPH30" s="187"/>
      <c r="HPI30" s="187"/>
      <c r="HPJ30" s="187"/>
      <c r="HPK30" s="187"/>
      <c r="HPL30" s="187"/>
      <c r="HPM30" s="187"/>
      <c r="HPN30" s="187"/>
      <c r="HPO30" s="187"/>
      <c r="HPP30" s="187"/>
      <c r="HPQ30" s="187"/>
      <c r="HPR30" s="187"/>
      <c r="HPS30" s="187"/>
      <c r="HPT30" s="187"/>
      <c r="HPU30" s="187"/>
      <c r="HPV30" s="187"/>
      <c r="HPW30" s="187"/>
      <c r="HPX30" s="187"/>
      <c r="HPY30" s="187"/>
      <c r="HPZ30" s="187"/>
      <c r="HQA30" s="187"/>
      <c r="HQB30" s="187"/>
      <c r="HQC30" s="187"/>
      <c r="HQD30" s="187"/>
      <c r="HQE30" s="187"/>
      <c r="HQF30" s="187"/>
      <c r="HQG30" s="187"/>
      <c r="HQH30" s="187"/>
      <c r="HQI30" s="187"/>
      <c r="HQJ30" s="187"/>
      <c r="HQK30" s="187"/>
      <c r="HQL30" s="187"/>
      <c r="HQM30" s="187"/>
      <c r="HQN30" s="187"/>
      <c r="HQO30" s="187"/>
      <c r="HQP30" s="187"/>
      <c r="HQQ30" s="187"/>
      <c r="HQR30" s="187"/>
      <c r="HQS30" s="187"/>
      <c r="HQT30" s="187"/>
      <c r="HQU30" s="187"/>
      <c r="HQV30" s="187"/>
      <c r="HQW30" s="187"/>
      <c r="HQX30" s="187"/>
      <c r="HQY30" s="187"/>
      <c r="HQZ30" s="187"/>
      <c r="HRA30" s="187"/>
      <c r="HRB30" s="187"/>
      <c r="HRC30" s="187"/>
      <c r="HRD30" s="187"/>
      <c r="HRE30" s="187"/>
      <c r="HRF30" s="187"/>
      <c r="HRG30" s="187"/>
      <c r="HRH30" s="187"/>
      <c r="HRI30" s="187"/>
      <c r="HRJ30" s="187"/>
      <c r="HRK30" s="187"/>
      <c r="HRL30" s="187"/>
      <c r="HRM30" s="187"/>
      <c r="HRN30" s="187"/>
      <c r="HRO30" s="187"/>
      <c r="HRP30" s="187"/>
      <c r="HRQ30" s="187"/>
      <c r="HRR30" s="187"/>
      <c r="HRS30" s="187"/>
      <c r="HRT30" s="187"/>
      <c r="HRU30" s="187"/>
      <c r="HRV30" s="187"/>
      <c r="HRW30" s="187"/>
      <c r="HRX30" s="187"/>
      <c r="HRY30" s="187"/>
      <c r="HRZ30" s="187"/>
      <c r="HSA30" s="187"/>
      <c r="HSB30" s="187"/>
      <c r="HSC30" s="187"/>
      <c r="HSD30" s="187"/>
      <c r="HSE30" s="187"/>
      <c r="HSF30" s="187"/>
      <c r="HSG30" s="187"/>
      <c r="HSH30" s="187"/>
      <c r="HSI30" s="187"/>
      <c r="HSJ30" s="187"/>
      <c r="HSK30" s="187"/>
      <c r="HSL30" s="187"/>
      <c r="HSM30" s="187"/>
      <c r="HSN30" s="187"/>
      <c r="HSO30" s="187"/>
      <c r="HSP30" s="187"/>
      <c r="HSQ30" s="187"/>
      <c r="HSR30" s="187"/>
      <c r="HSS30" s="187"/>
      <c r="HST30" s="187"/>
      <c r="HSU30" s="187"/>
      <c r="HSV30" s="187"/>
      <c r="HSW30" s="187"/>
      <c r="HSX30" s="187"/>
      <c r="HSY30" s="187"/>
      <c r="HSZ30" s="187"/>
      <c r="HTA30" s="187"/>
      <c r="HTB30" s="187"/>
      <c r="HTC30" s="187"/>
      <c r="HTD30" s="187"/>
      <c r="HTE30" s="187"/>
      <c r="HTF30" s="187"/>
      <c r="HTG30" s="187"/>
      <c r="HTH30" s="187"/>
      <c r="HTI30" s="187"/>
      <c r="HTJ30" s="187"/>
      <c r="HTK30" s="187"/>
      <c r="HTL30" s="187"/>
      <c r="HTM30" s="187"/>
      <c r="HTN30" s="187"/>
      <c r="HTO30" s="187"/>
      <c r="HTP30" s="187"/>
      <c r="HTQ30" s="187"/>
      <c r="HTR30" s="187"/>
      <c r="HTS30" s="187"/>
      <c r="HTT30" s="187"/>
      <c r="HTU30" s="187"/>
      <c r="HTV30" s="187"/>
      <c r="HTW30" s="187"/>
      <c r="HTX30" s="187"/>
      <c r="HTY30" s="187"/>
      <c r="HTZ30" s="187"/>
      <c r="HUA30" s="187"/>
      <c r="HUB30" s="187"/>
      <c r="HUC30" s="187"/>
      <c r="HUD30" s="187"/>
      <c r="HUE30" s="187"/>
      <c r="HUF30" s="187"/>
      <c r="HUG30" s="187"/>
      <c r="HUH30" s="187"/>
      <c r="HUI30" s="187"/>
      <c r="HUJ30" s="187"/>
      <c r="HUK30" s="187"/>
      <c r="HUL30" s="187"/>
      <c r="HUM30" s="187"/>
      <c r="HUN30" s="187"/>
      <c r="HUO30" s="187"/>
      <c r="HUP30" s="187"/>
      <c r="HUQ30" s="187"/>
      <c r="HUR30" s="187"/>
      <c r="HUS30" s="187"/>
      <c r="HUT30" s="187"/>
      <c r="HUU30" s="187"/>
      <c r="HUV30" s="187"/>
      <c r="HUW30" s="187"/>
      <c r="HUX30" s="187"/>
      <c r="HUY30" s="187"/>
      <c r="HUZ30" s="187"/>
      <c r="HVA30" s="187"/>
      <c r="HVB30" s="187"/>
      <c r="HVC30" s="187"/>
      <c r="HVD30" s="187"/>
      <c r="HVE30" s="187"/>
      <c r="HVF30" s="187"/>
      <c r="HVG30" s="187"/>
      <c r="HVH30" s="187"/>
      <c r="HVI30" s="187"/>
      <c r="HVJ30" s="187"/>
      <c r="HVK30" s="187"/>
      <c r="HVL30" s="187"/>
      <c r="HVM30" s="187"/>
      <c r="HVN30" s="187"/>
      <c r="HVO30" s="187"/>
      <c r="HVP30" s="187"/>
      <c r="HVQ30" s="187"/>
      <c r="HVR30" s="187"/>
      <c r="HVS30" s="187"/>
      <c r="HVT30" s="187"/>
      <c r="HVU30" s="187"/>
      <c r="HVV30" s="187"/>
      <c r="HVW30" s="187"/>
      <c r="HVX30" s="187"/>
      <c r="HVY30" s="187"/>
      <c r="HVZ30" s="187"/>
      <c r="HWA30" s="187"/>
      <c r="HWB30" s="187"/>
      <c r="HWC30" s="187"/>
      <c r="HWD30" s="187"/>
      <c r="HWE30" s="187"/>
      <c r="HWF30" s="187"/>
      <c r="HWG30" s="187"/>
      <c r="HWH30" s="187"/>
      <c r="HWI30" s="187"/>
      <c r="HWJ30" s="187"/>
      <c r="HWK30" s="187"/>
      <c r="HWL30" s="187"/>
      <c r="HWM30" s="187"/>
      <c r="HWN30" s="187"/>
      <c r="HWO30" s="187"/>
      <c r="HWP30" s="187"/>
      <c r="HWQ30" s="187"/>
      <c r="HWR30" s="187"/>
      <c r="HWS30" s="187"/>
      <c r="HWT30" s="187"/>
      <c r="HWU30" s="187"/>
      <c r="HWV30" s="187"/>
      <c r="HWW30" s="187"/>
      <c r="HWX30" s="187"/>
      <c r="HWY30" s="187"/>
      <c r="HWZ30" s="187"/>
      <c r="HXA30" s="187"/>
      <c r="HXB30" s="187"/>
      <c r="HXC30" s="187"/>
      <c r="HXD30" s="187"/>
      <c r="HXE30" s="187"/>
      <c r="HXF30" s="187"/>
      <c r="HXG30" s="187"/>
      <c r="HXH30" s="187"/>
      <c r="HXI30" s="187"/>
      <c r="HXJ30" s="187"/>
      <c r="HXK30" s="187"/>
      <c r="HXL30" s="187"/>
      <c r="HXM30" s="187"/>
      <c r="HXN30" s="187"/>
      <c r="HXO30" s="187"/>
      <c r="HXP30" s="187"/>
      <c r="HXQ30" s="187"/>
      <c r="HXR30" s="187"/>
      <c r="HXS30" s="187"/>
      <c r="HXT30" s="187"/>
      <c r="HXU30" s="187"/>
      <c r="HXV30" s="187"/>
      <c r="HXW30" s="187"/>
      <c r="HXX30" s="187"/>
      <c r="HXY30" s="187"/>
      <c r="HXZ30" s="187"/>
      <c r="HYA30" s="187"/>
      <c r="HYB30" s="187"/>
      <c r="HYC30" s="187"/>
      <c r="HYD30" s="187"/>
      <c r="HYE30" s="187"/>
      <c r="HYF30" s="187"/>
      <c r="HYG30" s="187"/>
      <c r="HYH30" s="187"/>
      <c r="HYI30" s="187"/>
      <c r="HYJ30" s="187"/>
      <c r="HYK30" s="187"/>
      <c r="HYL30" s="187"/>
      <c r="HYM30" s="187"/>
      <c r="HYN30" s="187"/>
      <c r="HYO30" s="187"/>
      <c r="HYP30" s="187"/>
      <c r="HYQ30" s="187"/>
      <c r="HYR30" s="187"/>
      <c r="HYS30" s="187"/>
      <c r="HYT30" s="187"/>
      <c r="HYU30" s="187"/>
      <c r="HYV30" s="187"/>
      <c r="HYW30" s="187"/>
      <c r="HYX30" s="187"/>
      <c r="HYY30" s="187"/>
      <c r="HYZ30" s="187"/>
      <c r="HZA30" s="187"/>
      <c r="HZB30" s="187"/>
      <c r="HZC30" s="187"/>
      <c r="HZD30" s="187"/>
      <c r="HZE30" s="187"/>
      <c r="HZF30" s="187"/>
      <c r="HZG30" s="187"/>
      <c r="HZH30" s="187"/>
      <c r="HZI30" s="187"/>
      <c r="HZJ30" s="187"/>
      <c r="HZK30" s="187"/>
      <c r="HZL30" s="187"/>
      <c r="HZM30" s="187"/>
      <c r="HZN30" s="187"/>
      <c r="HZO30" s="187"/>
      <c r="HZP30" s="187"/>
      <c r="HZQ30" s="187"/>
      <c r="HZR30" s="187"/>
      <c r="HZS30" s="187"/>
      <c r="HZT30" s="187"/>
      <c r="HZU30" s="187"/>
      <c r="HZV30" s="187"/>
      <c r="HZW30" s="187"/>
      <c r="HZX30" s="187"/>
      <c r="HZY30" s="187"/>
      <c r="HZZ30" s="187"/>
      <c r="IAA30" s="187"/>
      <c r="IAB30" s="187"/>
      <c r="IAC30" s="187"/>
      <c r="IAD30" s="187"/>
      <c r="IAE30" s="187"/>
      <c r="IAF30" s="187"/>
      <c r="IAG30" s="187"/>
      <c r="IAH30" s="187"/>
      <c r="IAI30" s="187"/>
      <c r="IAJ30" s="187"/>
      <c r="IAK30" s="187"/>
      <c r="IAL30" s="187"/>
      <c r="IAM30" s="187"/>
      <c r="IAN30" s="187"/>
      <c r="IAO30" s="187"/>
      <c r="IAP30" s="187"/>
      <c r="IAQ30" s="187"/>
      <c r="IAR30" s="187"/>
      <c r="IAS30" s="187"/>
      <c r="IAT30" s="187"/>
      <c r="IAU30" s="187"/>
      <c r="IAV30" s="187"/>
      <c r="IAW30" s="187"/>
      <c r="IAX30" s="187"/>
      <c r="IAY30" s="187"/>
      <c r="IAZ30" s="187"/>
      <c r="IBA30" s="187"/>
      <c r="IBB30" s="187"/>
      <c r="IBC30" s="187"/>
      <c r="IBD30" s="187"/>
      <c r="IBE30" s="187"/>
      <c r="IBF30" s="187"/>
      <c r="IBG30" s="187"/>
      <c r="IBH30" s="187"/>
      <c r="IBI30" s="187"/>
      <c r="IBJ30" s="187"/>
      <c r="IBK30" s="187"/>
      <c r="IBL30" s="187"/>
      <c r="IBM30" s="187"/>
      <c r="IBN30" s="187"/>
      <c r="IBO30" s="187"/>
      <c r="IBP30" s="187"/>
      <c r="IBQ30" s="187"/>
      <c r="IBR30" s="187"/>
      <c r="IBS30" s="187"/>
      <c r="IBT30" s="187"/>
      <c r="IBU30" s="187"/>
      <c r="IBV30" s="187"/>
      <c r="IBW30" s="187"/>
      <c r="IBX30" s="187"/>
      <c r="IBY30" s="187"/>
      <c r="IBZ30" s="187"/>
      <c r="ICA30" s="187"/>
      <c r="ICB30" s="187"/>
      <c r="ICC30" s="187"/>
      <c r="ICD30" s="187"/>
      <c r="ICE30" s="187"/>
      <c r="ICF30" s="187"/>
      <c r="ICG30" s="187"/>
      <c r="ICH30" s="187"/>
      <c r="ICI30" s="187"/>
      <c r="ICJ30" s="187"/>
      <c r="ICK30" s="187"/>
      <c r="ICL30" s="187"/>
      <c r="ICM30" s="187"/>
      <c r="ICN30" s="187"/>
      <c r="ICO30" s="187"/>
      <c r="ICP30" s="187"/>
      <c r="ICQ30" s="187"/>
      <c r="ICR30" s="187"/>
      <c r="ICS30" s="187"/>
      <c r="ICT30" s="187"/>
      <c r="ICU30" s="187"/>
      <c r="ICV30" s="187"/>
      <c r="ICW30" s="187"/>
      <c r="ICX30" s="187"/>
      <c r="ICY30" s="187"/>
      <c r="ICZ30" s="187"/>
      <c r="IDA30" s="187"/>
      <c r="IDB30" s="187"/>
      <c r="IDC30" s="187"/>
      <c r="IDD30" s="187"/>
      <c r="IDE30" s="187"/>
      <c r="IDF30" s="187"/>
      <c r="IDG30" s="187"/>
      <c r="IDH30" s="187"/>
      <c r="IDI30" s="187"/>
      <c r="IDJ30" s="187"/>
      <c r="IDK30" s="187"/>
      <c r="IDL30" s="187"/>
      <c r="IDM30" s="187"/>
      <c r="IDN30" s="187"/>
      <c r="IDO30" s="187"/>
      <c r="IDP30" s="187"/>
      <c r="IDQ30" s="187"/>
      <c r="IDR30" s="187"/>
      <c r="IDS30" s="187"/>
      <c r="IDT30" s="187"/>
      <c r="IDU30" s="187"/>
      <c r="IDV30" s="187"/>
      <c r="IDW30" s="187"/>
      <c r="IDX30" s="187"/>
      <c r="IDY30" s="187"/>
      <c r="IDZ30" s="187"/>
      <c r="IEA30" s="187"/>
      <c r="IEB30" s="187"/>
      <c r="IEC30" s="187"/>
      <c r="IED30" s="187"/>
      <c r="IEE30" s="187"/>
      <c r="IEF30" s="187"/>
      <c r="IEG30" s="187"/>
      <c r="IEH30" s="187"/>
      <c r="IEI30" s="187"/>
      <c r="IEJ30" s="187"/>
      <c r="IEK30" s="187"/>
      <c r="IEL30" s="187"/>
      <c r="IEM30" s="187"/>
      <c r="IEN30" s="187"/>
      <c r="IEO30" s="187"/>
      <c r="IEP30" s="187"/>
      <c r="IEQ30" s="187"/>
      <c r="IER30" s="187"/>
      <c r="IES30" s="187"/>
      <c r="IET30" s="187"/>
      <c r="IEU30" s="187"/>
      <c r="IEV30" s="187"/>
      <c r="IEW30" s="187"/>
      <c r="IEX30" s="187"/>
      <c r="IEY30" s="187"/>
      <c r="IEZ30" s="187"/>
      <c r="IFA30" s="187"/>
      <c r="IFB30" s="187"/>
      <c r="IFC30" s="187"/>
      <c r="IFD30" s="187"/>
      <c r="IFE30" s="187"/>
      <c r="IFF30" s="187"/>
      <c r="IFG30" s="187"/>
      <c r="IFH30" s="187"/>
      <c r="IFI30" s="187"/>
      <c r="IFJ30" s="187"/>
      <c r="IFK30" s="187"/>
      <c r="IFL30" s="187"/>
      <c r="IFM30" s="187"/>
      <c r="IFN30" s="187"/>
      <c r="IFO30" s="187"/>
      <c r="IFP30" s="187"/>
      <c r="IFQ30" s="187"/>
      <c r="IFR30" s="187"/>
      <c r="IFS30" s="187"/>
      <c r="IFT30" s="187"/>
      <c r="IFU30" s="187"/>
      <c r="IFV30" s="187"/>
      <c r="IFW30" s="187"/>
      <c r="IFX30" s="187"/>
      <c r="IFY30" s="187"/>
      <c r="IFZ30" s="187"/>
      <c r="IGA30" s="187"/>
      <c r="IGB30" s="187"/>
      <c r="IGC30" s="187"/>
      <c r="IGD30" s="187"/>
      <c r="IGE30" s="187"/>
      <c r="IGF30" s="187"/>
      <c r="IGG30" s="187"/>
      <c r="IGH30" s="187"/>
      <c r="IGI30" s="187"/>
      <c r="IGJ30" s="187"/>
      <c r="IGK30" s="187"/>
      <c r="IGL30" s="187"/>
      <c r="IGM30" s="187"/>
      <c r="IGN30" s="187"/>
      <c r="IGO30" s="187"/>
      <c r="IGP30" s="187"/>
      <c r="IGQ30" s="187"/>
      <c r="IGR30" s="187"/>
      <c r="IGS30" s="187"/>
      <c r="IGT30" s="187"/>
      <c r="IGU30" s="187"/>
      <c r="IGV30" s="187"/>
      <c r="IGW30" s="187"/>
      <c r="IGX30" s="187"/>
      <c r="IGY30" s="187"/>
      <c r="IGZ30" s="187"/>
      <c r="IHA30" s="187"/>
      <c r="IHB30" s="187"/>
      <c r="IHC30" s="187"/>
      <c r="IHD30" s="187"/>
      <c r="IHE30" s="187"/>
      <c r="IHF30" s="187"/>
      <c r="IHG30" s="187"/>
      <c r="IHH30" s="187"/>
      <c r="IHI30" s="187"/>
      <c r="IHJ30" s="187"/>
      <c r="IHK30" s="187"/>
      <c r="IHL30" s="187"/>
      <c r="IHM30" s="187"/>
      <c r="IHN30" s="187"/>
      <c r="IHO30" s="187"/>
      <c r="IHP30" s="187"/>
      <c r="IHQ30" s="187"/>
      <c r="IHR30" s="187"/>
      <c r="IHS30" s="187"/>
      <c r="IHT30" s="187"/>
      <c r="IHU30" s="187"/>
      <c r="IHV30" s="187"/>
      <c r="IHW30" s="187"/>
      <c r="IHX30" s="187"/>
      <c r="IHY30" s="187"/>
      <c r="IHZ30" s="187"/>
      <c r="IIA30" s="187"/>
      <c r="IIB30" s="187"/>
      <c r="IIC30" s="187"/>
      <c r="IID30" s="187"/>
      <c r="IIE30" s="187"/>
      <c r="IIF30" s="187"/>
      <c r="IIG30" s="187"/>
      <c r="IIH30" s="187"/>
      <c r="III30" s="187"/>
      <c r="IIJ30" s="187"/>
      <c r="IIK30" s="187"/>
      <c r="IIL30" s="187"/>
      <c r="IIM30" s="187"/>
      <c r="IIN30" s="187"/>
      <c r="IIO30" s="187"/>
      <c r="IIP30" s="187"/>
      <c r="IIQ30" s="187"/>
      <c r="IIR30" s="187"/>
      <c r="IIS30" s="187"/>
      <c r="IIT30" s="187"/>
      <c r="IIU30" s="187"/>
      <c r="IIV30" s="187"/>
      <c r="IIW30" s="187"/>
      <c r="IIX30" s="187"/>
      <c r="IIY30" s="187"/>
      <c r="IIZ30" s="187"/>
      <c r="IJA30" s="187"/>
      <c r="IJB30" s="187"/>
      <c r="IJC30" s="187"/>
      <c r="IJD30" s="187"/>
      <c r="IJE30" s="187"/>
      <c r="IJF30" s="187"/>
      <c r="IJG30" s="187"/>
      <c r="IJH30" s="187"/>
      <c r="IJI30" s="187"/>
      <c r="IJJ30" s="187"/>
      <c r="IJK30" s="187"/>
      <c r="IJL30" s="187"/>
      <c r="IJM30" s="187"/>
      <c r="IJN30" s="187"/>
      <c r="IJO30" s="187"/>
      <c r="IJP30" s="187"/>
      <c r="IJQ30" s="187"/>
      <c r="IJR30" s="187"/>
      <c r="IJS30" s="187"/>
      <c r="IJT30" s="187"/>
      <c r="IJU30" s="187"/>
      <c r="IJV30" s="187"/>
      <c r="IJW30" s="187"/>
      <c r="IJX30" s="187"/>
      <c r="IJY30" s="187"/>
      <c r="IJZ30" s="187"/>
      <c r="IKA30" s="187"/>
      <c r="IKB30" s="187"/>
      <c r="IKC30" s="187"/>
      <c r="IKD30" s="187"/>
      <c r="IKE30" s="187"/>
      <c r="IKF30" s="187"/>
      <c r="IKG30" s="187"/>
      <c r="IKH30" s="187"/>
      <c r="IKI30" s="187"/>
      <c r="IKJ30" s="187"/>
      <c r="IKK30" s="187"/>
      <c r="IKL30" s="187"/>
      <c r="IKM30" s="187"/>
      <c r="IKN30" s="187"/>
      <c r="IKO30" s="187"/>
      <c r="IKP30" s="187"/>
      <c r="IKQ30" s="187"/>
      <c r="IKR30" s="187"/>
      <c r="IKS30" s="187"/>
      <c r="IKT30" s="187"/>
      <c r="IKU30" s="187"/>
      <c r="IKV30" s="187"/>
      <c r="IKW30" s="187"/>
      <c r="IKX30" s="187"/>
      <c r="IKY30" s="187"/>
      <c r="IKZ30" s="187"/>
      <c r="ILA30" s="187"/>
      <c r="ILB30" s="187"/>
      <c r="ILC30" s="187"/>
      <c r="ILD30" s="187"/>
      <c r="ILE30" s="187"/>
      <c r="ILF30" s="187"/>
      <c r="ILG30" s="187"/>
      <c r="ILH30" s="187"/>
      <c r="ILI30" s="187"/>
      <c r="ILJ30" s="187"/>
      <c r="ILK30" s="187"/>
      <c r="ILL30" s="187"/>
      <c r="ILM30" s="187"/>
      <c r="ILN30" s="187"/>
      <c r="ILO30" s="187"/>
      <c r="ILP30" s="187"/>
      <c r="ILQ30" s="187"/>
      <c r="ILR30" s="187"/>
      <c r="ILS30" s="187"/>
      <c r="ILT30" s="187"/>
      <c r="ILU30" s="187"/>
      <c r="ILV30" s="187"/>
      <c r="ILW30" s="187"/>
      <c r="ILX30" s="187"/>
      <c r="ILY30" s="187"/>
      <c r="ILZ30" s="187"/>
      <c r="IMA30" s="187"/>
      <c r="IMB30" s="187"/>
      <c r="IMC30" s="187"/>
      <c r="IMD30" s="187"/>
      <c r="IME30" s="187"/>
      <c r="IMF30" s="187"/>
      <c r="IMG30" s="187"/>
      <c r="IMH30" s="187"/>
      <c r="IMI30" s="187"/>
      <c r="IMJ30" s="187"/>
      <c r="IMK30" s="187"/>
      <c r="IML30" s="187"/>
      <c r="IMM30" s="187"/>
      <c r="IMN30" s="187"/>
      <c r="IMO30" s="187"/>
      <c r="IMP30" s="187"/>
      <c r="IMQ30" s="187"/>
      <c r="IMR30" s="187"/>
      <c r="IMS30" s="187"/>
      <c r="IMT30" s="187"/>
      <c r="IMU30" s="187"/>
      <c r="IMV30" s="187"/>
      <c r="IMW30" s="187"/>
      <c r="IMX30" s="187"/>
      <c r="IMY30" s="187"/>
      <c r="IMZ30" s="187"/>
      <c r="INA30" s="187"/>
      <c r="INB30" s="187"/>
      <c r="INC30" s="187"/>
      <c r="IND30" s="187"/>
      <c r="INE30" s="187"/>
      <c r="INF30" s="187"/>
      <c r="ING30" s="187"/>
      <c r="INH30" s="187"/>
      <c r="INI30" s="187"/>
      <c r="INJ30" s="187"/>
      <c r="INK30" s="187"/>
      <c r="INL30" s="187"/>
      <c r="INM30" s="187"/>
      <c r="INN30" s="187"/>
      <c r="INO30" s="187"/>
      <c r="INP30" s="187"/>
      <c r="INQ30" s="187"/>
      <c r="INR30" s="187"/>
      <c r="INS30" s="187"/>
      <c r="INT30" s="187"/>
      <c r="INU30" s="187"/>
      <c r="INV30" s="187"/>
      <c r="INW30" s="187"/>
      <c r="INX30" s="187"/>
      <c r="INY30" s="187"/>
      <c r="INZ30" s="187"/>
      <c r="IOA30" s="187"/>
      <c r="IOB30" s="187"/>
      <c r="IOC30" s="187"/>
      <c r="IOD30" s="187"/>
      <c r="IOE30" s="187"/>
      <c r="IOF30" s="187"/>
      <c r="IOG30" s="187"/>
      <c r="IOH30" s="187"/>
      <c r="IOI30" s="187"/>
      <c r="IOJ30" s="187"/>
      <c r="IOK30" s="187"/>
      <c r="IOL30" s="187"/>
      <c r="IOM30" s="187"/>
      <c r="ION30" s="187"/>
      <c r="IOO30" s="187"/>
      <c r="IOP30" s="187"/>
      <c r="IOQ30" s="187"/>
      <c r="IOR30" s="187"/>
      <c r="IOS30" s="187"/>
      <c r="IOT30" s="187"/>
      <c r="IOU30" s="187"/>
      <c r="IOV30" s="187"/>
      <c r="IOW30" s="187"/>
      <c r="IOX30" s="187"/>
      <c r="IOY30" s="187"/>
      <c r="IOZ30" s="187"/>
      <c r="IPA30" s="187"/>
      <c r="IPB30" s="187"/>
      <c r="IPC30" s="187"/>
      <c r="IPD30" s="187"/>
      <c r="IPE30" s="187"/>
      <c r="IPF30" s="187"/>
      <c r="IPG30" s="187"/>
      <c r="IPH30" s="187"/>
      <c r="IPI30" s="187"/>
      <c r="IPJ30" s="187"/>
      <c r="IPK30" s="187"/>
      <c r="IPL30" s="187"/>
      <c r="IPM30" s="187"/>
      <c r="IPN30" s="187"/>
      <c r="IPO30" s="187"/>
      <c r="IPP30" s="187"/>
      <c r="IPQ30" s="187"/>
      <c r="IPR30" s="187"/>
      <c r="IPS30" s="187"/>
      <c r="IPT30" s="187"/>
      <c r="IPU30" s="187"/>
      <c r="IPV30" s="187"/>
      <c r="IPW30" s="187"/>
      <c r="IPX30" s="187"/>
      <c r="IPY30" s="187"/>
      <c r="IPZ30" s="187"/>
      <c r="IQA30" s="187"/>
      <c r="IQB30" s="187"/>
      <c r="IQC30" s="187"/>
      <c r="IQD30" s="187"/>
      <c r="IQE30" s="187"/>
      <c r="IQF30" s="187"/>
      <c r="IQG30" s="187"/>
      <c r="IQH30" s="187"/>
      <c r="IQI30" s="187"/>
      <c r="IQJ30" s="187"/>
      <c r="IQK30" s="187"/>
      <c r="IQL30" s="187"/>
      <c r="IQM30" s="187"/>
      <c r="IQN30" s="187"/>
      <c r="IQO30" s="187"/>
      <c r="IQP30" s="187"/>
      <c r="IQQ30" s="187"/>
      <c r="IQR30" s="187"/>
      <c r="IQS30" s="187"/>
      <c r="IQT30" s="187"/>
      <c r="IQU30" s="187"/>
      <c r="IQV30" s="187"/>
      <c r="IQW30" s="187"/>
      <c r="IQX30" s="187"/>
      <c r="IQY30" s="187"/>
      <c r="IQZ30" s="187"/>
      <c r="IRA30" s="187"/>
      <c r="IRB30" s="187"/>
      <c r="IRC30" s="187"/>
      <c r="IRD30" s="187"/>
      <c r="IRE30" s="187"/>
      <c r="IRF30" s="187"/>
      <c r="IRG30" s="187"/>
      <c r="IRH30" s="187"/>
      <c r="IRI30" s="187"/>
      <c r="IRJ30" s="187"/>
      <c r="IRK30" s="187"/>
      <c r="IRL30" s="187"/>
      <c r="IRM30" s="187"/>
      <c r="IRN30" s="187"/>
      <c r="IRO30" s="187"/>
      <c r="IRP30" s="187"/>
      <c r="IRQ30" s="187"/>
      <c r="IRR30" s="187"/>
      <c r="IRS30" s="187"/>
      <c r="IRT30" s="187"/>
      <c r="IRU30" s="187"/>
      <c r="IRV30" s="187"/>
      <c r="IRW30" s="187"/>
      <c r="IRX30" s="187"/>
      <c r="IRY30" s="187"/>
      <c r="IRZ30" s="187"/>
      <c r="ISA30" s="187"/>
      <c r="ISB30" s="187"/>
      <c r="ISC30" s="187"/>
      <c r="ISD30" s="187"/>
      <c r="ISE30" s="187"/>
      <c r="ISF30" s="187"/>
      <c r="ISG30" s="187"/>
      <c r="ISH30" s="187"/>
      <c r="ISI30" s="187"/>
      <c r="ISJ30" s="187"/>
      <c r="ISK30" s="187"/>
      <c r="ISL30" s="187"/>
      <c r="ISM30" s="187"/>
      <c r="ISN30" s="187"/>
      <c r="ISO30" s="187"/>
      <c r="ISP30" s="187"/>
      <c r="ISQ30" s="187"/>
      <c r="ISR30" s="187"/>
      <c r="ISS30" s="187"/>
      <c r="IST30" s="187"/>
      <c r="ISU30" s="187"/>
      <c r="ISV30" s="187"/>
      <c r="ISW30" s="187"/>
      <c r="ISX30" s="187"/>
      <c r="ISY30" s="187"/>
      <c r="ISZ30" s="187"/>
      <c r="ITA30" s="187"/>
      <c r="ITB30" s="187"/>
      <c r="ITC30" s="187"/>
      <c r="ITD30" s="187"/>
      <c r="ITE30" s="187"/>
      <c r="ITF30" s="187"/>
      <c r="ITG30" s="187"/>
      <c r="ITH30" s="187"/>
      <c r="ITI30" s="187"/>
      <c r="ITJ30" s="187"/>
      <c r="ITK30" s="187"/>
      <c r="ITL30" s="187"/>
      <c r="ITM30" s="187"/>
      <c r="ITN30" s="187"/>
      <c r="ITO30" s="187"/>
      <c r="ITP30" s="187"/>
      <c r="ITQ30" s="187"/>
      <c r="ITR30" s="187"/>
      <c r="ITS30" s="187"/>
      <c r="ITT30" s="187"/>
      <c r="ITU30" s="187"/>
      <c r="ITV30" s="187"/>
      <c r="ITW30" s="187"/>
      <c r="ITX30" s="187"/>
      <c r="ITY30" s="187"/>
      <c r="ITZ30" s="187"/>
      <c r="IUA30" s="187"/>
      <c r="IUB30" s="187"/>
      <c r="IUC30" s="187"/>
      <c r="IUD30" s="187"/>
      <c r="IUE30" s="187"/>
      <c r="IUF30" s="187"/>
      <c r="IUG30" s="187"/>
      <c r="IUH30" s="187"/>
      <c r="IUI30" s="187"/>
      <c r="IUJ30" s="187"/>
      <c r="IUK30" s="187"/>
      <c r="IUL30" s="187"/>
      <c r="IUM30" s="187"/>
      <c r="IUN30" s="187"/>
      <c r="IUO30" s="187"/>
      <c r="IUP30" s="187"/>
      <c r="IUQ30" s="187"/>
      <c r="IUR30" s="187"/>
      <c r="IUS30" s="187"/>
      <c r="IUT30" s="187"/>
      <c r="IUU30" s="187"/>
      <c r="IUV30" s="187"/>
      <c r="IUW30" s="187"/>
      <c r="IUX30" s="187"/>
      <c r="IUY30" s="187"/>
      <c r="IUZ30" s="187"/>
      <c r="IVA30" s="187"/>
      <c r="IVB30" s="187"/>
      <c r="IVC30" s="187"/>
      <c r="IVD30" s="187"/>
      <c r="IVE30" s="187"/>
      <c r="IVF30" s="187"/>
      <c r="IVG30" s="187"/>
      <c r="IVH30" s="187"/>
      <c r="IVI30" s="187"/>
      <c r="IVJ30" s="187"/>
      <c r="IVK30" s="187"/>
      <c r="IVL30" s="187"/>
      <c r="IVM30" s="187"/>
      <c r="IVN30" s="187"/>
      <c r="IVO30" s="187"/>
      <c r="IVP30" s="187"/>
      <c r="IVQ30" s="187"/>
      <c r="IVR30" s="187"/>
      <c r="IVS30" s="187"/>
      <c r="IVT30" s="187"/>
      <c r="IVU30" s="187"/>
      <c r="IVV30" s="187"/>
      <c r="IVW30" s="187"/>
      <c r="IVX30" s="187"/>
      <c r="IVY30" s="187"/>
      <c r="IVZ30" s="187"/>
      <c r="IWA30" s="187"/>
      <c r="IWB30" s="187"/>
      <c r="IWC30" s="187"/>
      <c r="IWD30" s="187"/>
      <c r="IWE30" s="187"/>
      <c r="IWF30" s="187"/>
      <c r="IWG30" s="187"/>
      <c r="IWH30" s="187"/>
      <c r="IWI30" s="187"/>
      <c r="IWJ30" s="187"/>
      <c r="IWK30" s="187"/>
      <c r="IWL30" s="187"/>
      <c r="IWM30" s="187"/>
      <c r="IWN30" s="187"/>
      <c r="IWO30" s="187"/>
      <c r="IWP30" s="187"/>
      <c r="IWQ30" s="187"/>
      <c r="IWR30" s="187"/>
      <c r="IWS30" s="187"/>
      <c r="IWT30" s="187"/>
      <c r="IWU30" s="187"/>
      <c r="IWV30" s="187"/>
      <c r="IWW30" s="187"/>
      <c r="IWX30" s="187"/>
      <c r="IWY30" s="187"/>
      <c r="IWZ30" s="187"/>
      <c r="IXA30" s="187"/>
      <c r="IXB30" s="187"/>
      <c r="IXC30" s="187"/>
      <c r="IXD30" s="187"/>
      <c r="IXE30" s="187"/>
      <c r="IXF30" s="187"/>
      <c r="IXG30" s="187"/>
      <c r="IXH30" s="187"/>
      <c r="IXI30" s="187"/>
      <c r="IXJ30" s="187"/>
      <c r="IXK30" s="187"/>
      <c r="IXL30" s="187"/>
      <c r="IXM30" s="187"/>
      <c r="IXN30" s="187"/>
      <c r="IXO30" s="187"/>
      <c r="IXP30" s="187"/>
      <c r="IXQ30" s="187"/>
      <c r="IXR30" s="187"/>
      <c r="IXS30" s="187"/>
      <c r="IXT30" s="187"/>
      <c r="IXU30" s="187"/>
      <c r="IXV30" s="187"/>
      <c r="IXW30" s="187"/>
      <c r="IXX30" s="187"/>
      <c r="IXY30" s="187"/>
      <c r="IXZ30" s="187"/>
      <c r="IYA30" s="187"/>
      <c r="IYB30" s="187"/>
      <c r="IYC30" s="187"/>
      <c r="IYD30" s="187"/>
      <c r="IYE30" s="187"/>
      <c r="IYF30" s="187"/>
      <c r="IYG30" s="187"/>
      <c r="IYH30" s="187"/>
      <c r="IYI30" s="187"/>
      <c r="IYJ30" s="187"/>
      <c r="IYK30" s="187"/>
      <c r="IYL30" s="187"/>
      <c r="IYM30" s="187"/>
      <c r="IYN30" s="187"/>
      <c r="IYO30" s="187"/>
      <c r="IYP30" s="187"/>
      <c r="IYQ30" s="187"/>
      <c r="IYR30" s="187"/>
      <c r="IYS30" s="187"/>
      <c r="IYT30" s="187"/>
      <c r="IYU30" s="187"/>
      <c r="IYV30" s="187"/>
      <c r="IYW30" s="187"/>
      <c r="IYX30" s="187"/>
      <c r="IYY30" s="187"/>
      <c r="IYZ30" s="187"/>
      <c r="IZA30" s="187"/>
      <c r="IZB30" s="187"/>
      <c r="IZC30" s="187"/>
      <c r="IZD30" s="187"/>
      <c r="IZE30" s="187"/>
      <c r="IZF30" s="187"/>
      <c r="IZG30" s="187"/>
      <c r="IZH30" s="187"/>
      <c r="IZI30" s="187"/>
      <c r="IZJ30" s="187"/>
      <c r="IZK30" s="187"/>
      <c r="IZL30" s="187"/>
      <c r="IZM30" s="187"/>
      <c r="IZN30" s="187"/>
      <c r="IZO30" s="187"/>
      <c r="IZP30" s="187"/>
      <c r="IZQ30" s="187"/>
      <c r="IZR30" s="187"/>
      <c r="IZS30" s="187"/>
      <c r="IZT30" s="187"/>
      <c r="IZU30" s="187"/>
      <c r="IZV30" s="187"/>
      <c r="IZW30" s="187"/>
      <c r="IZX30" s="187"/>
      <c r="IZY30" s="187"/>
      <c r="IZZ30" s="187"/>
      <c r="JAA30" s="187"/>
      <c r="JAB30" s="187"/>
      <c r="JAC30" s="187"/>
      <c r="JAD30" s="187"/>
      <c r="JAE30" s="187"/>
      <c r="JAF30" s="187"/>
      <c r="JAG30" s="187"/>
      <c r="JAH30" s="187"/>
      <c r="JAI30" s="187"/>
      <c r="JAJ30" s="187"/>
      <c r="JAK30" s="187"/>
      <c r="JAL30" s="187"/>
      <c r="JAM30" s="187"/>
      <c r="JAN30" s="187"/>
      <c r="JAO30" s="187"/>
      <c r="JAP30" s="187"/>
      <c r="JAQ30" s="187"/>
      <c r="JAR30" s="187"/>
      <c r="JAS30" s="187"/>
      <c r="JAT30" s="187"/>
      <c r="JAU30" s="187"/>
      <c r="JAV30" s="187"/>
      <c r="JAW30" s="187"/>
      <c r="JAX30" s="187"/>
      <c r="JAY30" s="187"/>
      <c r="JAZ30" s="187"/>
      <c r="JBA30" s="187"/>
      <c r="JBB30" s="187"/>
      <c r="JBC30" s="187"/>
      <c r="JBD30" s="187"/>
      <c r="JBE30" s="187"/>
      <c r="JBF30" s="187"/>
      <c r="JBG30" s="187"/>
      <c r="JBH30" s="187"/>
      <c r="JBI30" s="187"/>
      <c r="JBJ30" s="187"/>
      <c r="JBK30" s="187"/>
      <c r="JBL30" s="187"/>
      <c r="JBM30" s="187"/>
      <c r="JBN30" s="187"/>
      <c r="JBO30" s="187"/>
      <c r="JBP30" s="187"/>
      <c r="JBQ30" s="187"/>
      <c r="JBR30" s="187"/>
      <c r="JBS30" s="187"/>
      <c r="JBT30" s="187"/>
      <c r="JBU30" s="187"/>
      <c r="JBV30" s="187"/>
      <c r="JBW30" s="187"/>
      <c r="JBX30" s="187"/>
      <c r="JBY30" s="187"/>
      <c r="JBZ30" s="187"/>
      <c r="JCA30" s="187"/>
      <c r="JCB30" s="187"/>
      <c r="JCC30" s="187"/>
      <c r="JCD30" s="187"/>
      <c r="JCE30" s="187"/>
      <c r="JCF30" s="187"/>
      <c r="JCG30" s="187"/>
      <c r="JCH30" s="187"/>
      <c r="JCI30" s="187"/>
      <c r="JCJ30" s="187"/>
      <c r="JCK30" s="187"/>
      <c r="JCL30" s="187"/>
      <c r="JCM30" s="187"/>
      <c r="JCN30" s="187"/>
      <c r="JCO30" s="187"/>
      <c r="JCP30" s="187"/>
      <c r="JCQ30" s="187"/>
      <c r="JCR30" s="187"/>
      <c r="JCS30" s="187"/>
      <c r="JCT30" s="187"/>
      <c r="JCU30" s="187"/>
      <c r="JCV30" s="187"/>
      <c r="JCW30" s="187"/>
      <c r="JCX30" s="187"/>
      <c r="JCY30" s="187"/>
      <c r="JCZ30" s="187"/>
      <c r="JDA30" s="187"/>
      <c r="JDB30" s="187"/>
      <c r="JDC30" s="187"/>
      <c r="JDD30" s="187"/>
      <c r="JDE30" s="187"/>
      <c r="JDF30" s="187"/>
      <c r="JDG30" s="187"/>
      <c r="JDH30" s="187"/>
      <c r="JDI30" s="187"/>
      <c r="JDJ30" s="187"/>
      <c r="JDK30" s="187"/>
      <c r="JDL30" s="187"/>
      <c r="JDM30" s="187"/>
      <c r="JDN30" s="187"/>
      <c r="JDO30" s="187"/>
      <c r="JDP30" s="187"/>
      <c r="JDQ30" s="187"/>
      <c r="JDR30" s="187"/>
      <c r="JDS30" s="187"/>
      <c r="JDT30" s="187"/>
      <c r="JDU30" s="187"/>
      <c r="JDV30" s="187"/>
      <c r="JDW30" s="187"/>
      <c r="JDX30" s="187"/>
      <c r="JDY30" s="187"/>
      <c r="JDZ30" s="187"/>
      <c r="JEA30" s="187"/>
      <c r="JEB30" s="187"/>
      <c r="JEC30" s="187"/>
      <c r="JED30" s="187"/>
      <c r="JEE30" s="187"/>
      <c r="JEF30" s="187"/>
      <c r="JEG30" s="187"/>
      <c r="JEH30" s="187"/>
      <c r="JEI30" s="187"/>
      <c r="JEJ30" s="187"/>
      <c r="JEK30" s="187"/>
      <c r="JEL30" s="187"/>
      <c r="JEM30" s="187"/>
      <c r="JEN30" s="187"/>
      <c r="JEO30" s="187"/>
      <c r="JEP30" s="187"/>
      <c r="JEQ30" s="187"/>
      <c r="JER30" s="187"/>
      <c r="JES30" s="187"/>
      <c r="JET30" s="187"/>
      <c r="JEU30" s="187"/>
      <c r="JEV30" s="187"/>
      <c r="JEW30" s="187"/>
      <c r="JEX30" s="187"/>
      <c r="JEY30" s="187"/>
      <c r="JEZ30" s="187"/>
      <c r="JFA30" s="187"/>
      <c r="JFB30" s="187"/>
      <c r="JFC30" s="187"/>
      <c r="JFD30" s="187"/>
      <c r="JFE30" s="187"/>
      <c r="JFF30" s="187"/>
      <c r="JFG30" s="187"/>
      <c r="JFH30" s="187"/>
      <c r="JFI30" s="187"/>
      <c r="JFJ30" s="187"/>
      <c r="JFK30" s="187"/>
      <c r="JFL30" s="187"/>
      <c r="JFM30" s="187"/>
      <c r="JFN30" s="187"/>
      <c r="JFO30" s="187"/>
      <c r="JFP30" s="187"/>
      <c r="JFQ30" s="187"/>
      <c r="JFR30" s="187"/>
      <c r="JFS30" s="187"/>
      <c r="JFT30" s="187"/>
      <c r="JFU30" s="187"/>
      <c r="JFV30" s="187"/>
      <c r="JFW30" s="187"/>
      <c r="JFX30" s="187"/>
      <c r="JFY30" s="187"/>
      <c r="JFZ30" s="187"/>
      <c r="JGA30" s="187"/>
      <c r="JGB30" s="187"/>
      <c r="JGC30" s="187"/>
      <c r="JGD30" s="187"/>
      <c r="JGE30" s="187"/>
      <c r="JGF30" s="187"/>
      <c r="JGG30" s="187"/>
      <c r="JGH30" s="187"/>
      <c r="JGI30" s="187"/>
      <c r="JGJ30" s="187"/>
      <c r="JGK30" s="187"/>
      <c r="JGL30" s="187"/>
      <c r="JGM30" s="187"/>
      <c r="JGN30" s="187"/>
      <c r="JGO30" s="187"/>
      <c r="JGP30" s="187"/>
      <c r="JGQ30" s="187"/>
      <c r="JGR30" s="187"/>
      <c r="JGS30" s="187"/>
      <c r="JGT30" s="187"/>
      <c r="JGU30" s="187"/>
      <c r="JGV30" s="187"/>
      <c r="JGW30" s="187"/>
      <c r="JGX30" s="187"/>
      <c r="JGY30" s="187"/>
      <c r="JGZ30" s="187"/>
      <c r="JHA30" s="187"/>
      <c r="JHB30" s="187"/>
      <c r="JHC30" s="187"/>
      <c r="JHD30" s="187"/>
      <c r="JHE30" s="187"/>
      <c r="JHF30" s="187"/>
      <c r="JHG30" s="187"/>
      <c r="JHH30" s="187"/>
      <c r="JHI30" s="187"/>
      <c r="JHJ30" s="187"/>
      <c r="JHK30" s="187"/>
      <c r="JHL30" s="187"/>
      <c r="JHM30" s="187"/>
      <c r="JHN30" s="187"/>
      <c r="JHO30" s="187"/>
      <c r="JHP30" s="187"/>
      <c r="JHQ30" s="187"/>
      <c r="JHR30" s="187"/>
      <c r="JHS30" s="187"/>
      <c r="JHT30" s="187"/>
      <c r="JHU30" s="187"/>
      <c r="JHV30" s="187"/>
      <c r="JHW30" s="187"/>
      <c r="JHX30" s="187"/>
      <c r="JHY30" s="187"/>
      <c r="JHZ30" s="187"/>
      <c r="JIA30" s="187"/>
      <c r="JIB30" s="187"/>
      <c r="JIC30" s="187"/>
      <c r="JID30" s="187"/>
      <c r="JIE30" s="187"/>
      <c r="JIF30" s="187"/>
      <c r="JIG30" s="187"/>
      <c r="JIH30" s="187"/>
      <c r="JII30" s="187"/>
      <c r="JIJ30" s="187"/>
      <c r="JIK30" s="187"/>
      <c r="JIL30" s="187"/>
      <c r="JIM30" s="187"/>
      <c r="JIN30" s="187"/>
      <c r="JIO30" s="187"/>
      <c r="JIP30" s="187"/>
      <c r="JIQ30" s="187"/>
      <c r="JIR30" s="187"/>
      <c r="JIS30" s="187"/>
      <c r="JIT30" s="187"/>
      <c r="JIU30" s="187"/>
      <c r="JIV30" s="187"/>
      <c r="JIW30" s="187"/>
      <c r="JIX30" s="187"/>
      <c r="JIY30" s="187"/>
      <c r="JIZ30" s="187"/>
      <c r="JJA30" s="187"/>
      <c r="JJB30" s="187"/>
      <c r="JJC30" s="187"/>
      <c r="JJD30" s="187"/>
      <c r="JJE30" s="187"/>
      <c r="JJF30" s="187"/>
      <c r="JJG30" s="187"/>
      <c r="JJH30" s="187"/>
      <c r="JJI30" s="187"/>
      <c r="JJJ30" s="187"/>
      <c r="JJK30" s="187"/>
      <c r="JJL30" s="187"/>
      <c r="JJM30" s="187"/>
      <c r="JJN30" s="187"/>
      <c r="JJO30" s="187"/>
      <c r="JJP30" s="187"/>
      <c r="JJQ30" s="187"/>
      <c r="JJR30" s="187"/>
      <c r="JJS30" s="187"/>
      <c r="JJT30" s="187"/>
      <c r="JJU30" s="187"/>
      <c r="JJV30" s="187"/>
      <c r="JJW30" s="187"/>
      <c r="JJX30" s="187"/>
      <c r="JJY30" s="187"/>
      <c r="JJZ30" s="187"/>
      <c r="JKA30" s="187"/>
      <c r="JKB30" s="187"/>
      <c r="JKC30" s="187"/>
      <c r="JKD30" s="187"/>
      <c r="JKE30" s="187"/>
      <c r="JKF30" s="187"/>
      <c r="JKG30" s="187"/>
      <c r="JKH30" s="187"/>
      <c r="JKI30" s="187"/>
      <c r="JKJ30" s="187"/>
      <c r="JKK30" s="187"/>
      <c r="JKL30" s="187"/>
      <c r="JKM30" s="187"/>
      <c r="JKN30" s="187"/>
      <c r="JKO30" s="187"/>
      <c r="JKP30" s="187"/>
      <c r="JKQ30" s="187"/>
      <c r="JKR30" s="187"/>
      <c r="JKS30" s="187"/>
      <c r="JKT30" s="187"/>
      <c r="JKU30" s="187"/>
      <c r="JKV30" s="187"/>
      <c r="JKW30" s="187"/>
      <c r="JKX30" s="187"/>
      <c r="JKY30" s="187"/>
      <c r="JKZ30" s="187"/>
      <c r="JLA30" s="187"/>
      <c r="JLB30" s="187"/>
      <c r="JLC30" s="187"/>
      <c r="JLD30" s="187"/>
      <c r="JLE30" s="187"/>
      <c r="JLF30" s="187"/>
      <c r="JLG30" s="187"/>
      <c r="JLH30" s="187"/>
      <c r="JLI30" s="187"/>
      <c r="JLJ30" s="187"/>
      <c r="JLK30" s="187"/>
      <c r="JLL30" s="187"/>
      <c r="JLM30" s="187"/>
      <c r="JLN30" s="187"/>
      <c r="JLO30" s="187"/>
      <c r="JLP30" s="187"/>
      <c r="JLQ30" s="187"/>
      <c r="JLR30" s="187"/>
      <c r="JLS30" s="187"/>
      <c r="JLT30" s="187"/>
      <c r="JLU30" s="187"/>
      <c r="JLV30" s="187"/>
      <c r="JLW30" s="187"/>
      <c r="JLX30" s="187"/>
      <c r="JLY30" s="187"/>
      <c r="JLZ30" s="187"/>
      <c r="JMA30" s="187"/>
      <c r="JMB30" s="187"/>
      <c r="JMC30" s="187"/>
      <c r="JMD30" s="187"/>
      <c r="JME30" s="187"/>
      <c r="JMF30" s="187"/>
      <c r="JMG30" s="187"/>
      <c r="JMH30" s="187"/>
      <c r="JMI30" s="187"/>
      <c r="JMJ30" s="187"/>
      <c r="JMK30" s="187"/>
      <c r="JML30" s="187"/>
      <c r="JMM30" s="187"/>
      <c r="JMN30" s="187"/>
      <c r="JMO30" s="187"/>
      <c r="JMP30" s="187"/>
      <c r="JMQ30" s="187"/>
      <c r="JMR30" s="187"/>
      <c r="JMS30" s="187"/>
      <c r="JMT30" s="187"/>
      <c r="JMU30" s="187"/>
      <c r="JMV30" s="187"/>
      <c r="JMW30" s="187"/>
      <c r="JMX30" s="187"/>
      <c r="JMY30" s="187"/>
      <c r="JMZ30" s="187"/>
      <c r="JNA30" s="187"/>
      <c r="JNB30" s="187"/>
      <c r="JNC30" s="187"/>
      <c r="JND30" s="187"/>
      <c r="JNE30" s="187"/>
      <c r="JNF30" s="187"/>
      <c r="JNG30" s="187"/>
      <c r="JNH30" s="187"/>
      <c r="JNI30" s="187"/>
      <c r="JNJ30" s="187"/>
      <c r="JNK30" s="187"/>
      <c r="JNL30" s="187"/>
      <c r="JNM30" s="187"/>
      <c r="JNN30" s="187"/>
      <c r="JNO30" s="187"/>
      <c r="JNP30" s="187"/>
      <c r="JNQ30" s="187"/>
      <c r="JNR30" s="187"/>
      <c r="JNS30" s="187"/>
      <c r="JNT30" s="187"/>
      <c r="JNU30" s="187"/>
      <c r="JNV30" s="187"/>
      <c r="JNW30" s="187"/>
      <c r="JNX30" s="187"/>
      <c r="JNY30" s="187"/>
      <c r="JNZ30" s="187"/>
      <c r="JOA30" s="187"/>
      <c r="JOB30" s="187"/>
      <c r="JOC30" s="187"/>
      <c r="JOD30" s="187"/>
      <c r="JOE30" s="187"/>
      <c r="JOF30" s="187"/>
      <c r="JOG30" s="187"/>
      <c r="JOH30" s="187"/>
      <c r="JOI30" s="187"/>
      <c r="JOJ30" s="187"/>
      <c r="JOK30" s="187"/>
      <c r="JOL30" s="187"/>
      <c r="JOM30" s="187"/>
      <c r="JON30" s="187"/>
      <c r="JOO30" s="187"/>
      <c r="JOP30" s="187"/>
      <c r="JOQ30" s="187"/>
      <c r="JOR30" s="187"/>
      <c r="JOS30" s="187"/>
      <c r="JOT30" s="187"/>
      <c r="JOU30" s="187"/>
      <c r="JOV30" s="187"/>
      <c r="JOW30" s="187"/>
      <c r="JOX30" s="187"/>
      <c r="JOY30" s="187"/>
      <c r="JOZ30" s="187"/>
      <c r="JPA30" s="187"/>
      <c r="JPB30" s="187"/>
      <c r="JPC30" s="187"/>
      <c r="JPD30" s="187"/>
      <c r="JPE30" s="187"/>
      <c r="JPF30" s="187"/>
      <c r="JPG30" s="187"/>
      <c r="JPH30" s="187"/>
      <c r="JPI30" s="187"/>
      <c r="JPJ30" s="187"/>
      <c r="JPK30" s="187"/>
      <c r="JPL30" s="187"/>
      <c r="JPM30" s="187"/>
      <c r="JPN30" s="187"/>
      <c r="JPO30" s="187"/>
      <c r="JPP30" s="187"/>
      <c r="JPQ30" s="187"/>
      <c r="JPR30" s="187"/>
      <c r="JPS30" s="187"/>
      <c r="JPT30" s="187"/>
      <c r="JPU30" s="187"/>
      <c r="JPV30" s="187"/>
      <c r="JPW30" s="187"/>
      <c r="JPX30" s="187"/>
      <c r="JPY30" s="187"/>
      <c r="JPZ30" s="187"/>
      <c r="JQA30" s="187"/>
      <c r="JQB30" s="187"/>
      <c r="JQC30" s="187"/>
      <c r="JQD30" s="187"/>
      <c r="JQE30" s="187"/>
      <c r="JQF30" s="187"/>
      <c r="JQG30" s="187"/>
      <c r="JQH30" s="187"/>
      <c r="JQI30" s="187"/>
      <c r="JQJ30" s="187"/>
      <c r="JQK30" s="187"/>
      <c r="JQL30" s="187"/>
      <c r="JQM30" s="187"/>
      <c r="JQN30" s="187"/>
      <c r="JQO30" s="187"/>
      <c r="JQP30" s="187"/>
      <c r="JQQ30" s="187"/>
      <c r="JQR30" s="187"/>
      <c r="JQS30" s="187"/>
      <c r="JQT30" s="187"/>
      <c r="JQU30" s="187"/>
      <c r="JQV30" s="187"/>
      <c r="JQW30" s="187"/>
      <c r="JQX30" s="187"/>
      <c r="JQY30" s="187"/>
      <c r="JQZ30" s="187"/>
      <c r="JRA30" s="187"/>
      <c r="JRB30" s="187"/>
      <c r="JRC30" s="187"/>
      <c r="JRD30" s="187"/>
      <c r="JRE30" s="187"/>
      <c r="JRF30" s="187"/>
      <c r="JRG30" s="187"/>
      <c r="JRH30" s="187"/>
      <c r="JRI30" s="187"/>
      <c r="JRJ30" s="187"/>
      <c r="JRK30" s="187"/>
      <c r="JRL30" s="187"/>
      <c r="JRM30" s="187"/>
      <c r="JRN30" s="187"/>
      <c r="JRO30" s="187"/>
      <c r="JRP30" s="187"/>
      <c r="JRQ30" s="187"/>
      <c r="JRR30" s="187"/>
      <c r="JRS30" s="187"/>
      <c r="JRT30" s="187"/>
      <c r="JRU30" s="187"/>
      <c r="JRV30" s="187"/>
      <c r="JRW30" s="187"/>
      <c r="JRX30" s="187"/>
      <c r="JRY30" s="187"/>
      <c r="JRZ30" s="187"/>
      <c r="JSA30" s="187"/>
      <c r="JSB30" s="187"/>
      <c r="JSC30" s="187"/>
      <c r="JSD30" s="187"/>
      <c r="JSE30" s="187"/>
      <c r="JSF30" s="187"/>
      <c r="JSG30" s="187"/>
      <c r="JSH30" s="187"/>
      <c r="JSI30" s="187"/>
      <c r="JSJ30" s="187"/>
      <c r="JSK30" s="187"/>
      <c r="JSL30" s="187"/>
      <c r="JSM30" s="187"/>
      <c r="JSN30" s="187"/>
      <c r="JSO30" s="187"/>
      <c r="JSP30" s="187"/>
      <c r="JSQ30" s="187"/>
      <c r="JSR30" s="187"/>
      <c r="JSS30" s="187"/>
      <c r="JST30" s="187"/>
      <c r="JSU30" s="187"/>
      <c r="JSV30" s="187"/>
      <c r="JSW30" s="187"/>
      <c r="JSX30" s="187"/>
      <c r="JSY30" s="187"/>
      <c r="JSZ30" s="187"/>
      <c r="JTA30" s="187"/>
      <c r="JTB30" s="187"/>
      <c r="JTC30" s="187"/>
      <c r="JTD30" s="187"/>
      <c r="JTE30" s="187"/>
      <c r="JTF30" s="187"/>
      <c r="JTG30" s="187"/>
      <c r="JTH30" s="187"/>
      <c r="JTI30" s="187"/>
      <c r="JTJ30" s="187"/>
      <c r="JTK30" s="187"/>
      <c r="JTL30" s="187"/>
      <c r="JTM30" s="187"/>
      <c r="JTN30" s="187"/>
      <c r="JTO30" s="187"/>
      <c r="JTP30" s="187"/>
      <c r="JTQ30" s="187"/>
      <c r="JTR30" s="187"/>
      <c r="JTS30" s="187"/>
      <c r="JTT30" s="187"/>
      <c r="JTU30" s="187"/>
      <c r="JTV30" s="187"/>
      <c r="JTW30" s="187"/>
      <c r="JTX30" s="187"/>
      <c r="JTY30" s="187"/>
      <c r="JTZ30" s="187"/>
      <c r="JUA30" s="187"/>
      <c r="JUB30" s="187"/>
      <c r="JUC30" s="187"/>
      <c r="JUD30" s="187"/>
      <c r="JUE30" s="187"/>
      <c r="JUF30" s="187"/>
      <c r="JUG30" s="187"/>
      <c r="JUH30" s="187"/>
      <c r="JUI30" s="187"/>
      <c r="JUJ30" s="187"/>
      <c r="JUK30" s="187"/>
      <c r="JUL30" s="187"/>
      <c r="JUM30" s="187"/>
      <c r="JUN30" s="187"/>
      <c r="JUO30" s="187"/>
      <c r="JUP30" s="187"/>
      <c r="JUQ30" s="187"/>
      <c r="JUR30" s="187"/>
      <c r="JUS30" s="187"/>
      <c r="JUT30" s="187"/>
      <c r="JUU30" s="187"/>
      <c r="JUV30" s="187"/>
      <c r="JUW30" s="187"/>
      <c r="JUX30" s="187"/>
      <c r="JUY30" s="187"/>
      <c r="JUZ30" s="187"/>
      <c r="JVA30" s="187"/>
      <c r="JVB30" s="187"/>
      <c r="JVC30" s="187"/>
      <c r="JVD30" s="187"/>
      <c r="JVE30" s="187"/>
      <c r="JVF30" s="187"/>
      <c r="JVG30" s="187"/>
      <c r="JVH30" s="187"/>
      <c r="JVI30" s="187"/>
      <c r="JVJ30" s="187"/>
      <c r="JVK30" s="187"/>
      <c r="JVL30" s="187"/>
      <c r="JVM30" s="187"/>
      <c r="JVN30" s="187"/>
      <c r="JVO30" s="187"/>
      <c r="JVP30" s="187"/>
      <c r="JVQ30" s="187"/>
      <c r="JVR30" s="187"/>
      <c r="JVS30" s="187"/>
      <c r="JVT30" s="187"/>
      <c r="JVU30" s="187"/>
      <c r="JVV30" s="187"/>
      <c r="JVW30" s="187"/>
      <c r="JVX30" s="187"/>
      <c r="JVY30" s="187"/>
      <c r="JVZ30" s="187"/>
      <c r="JWA30" s="187"/>
      <c r="JWB30" s="187"/>
      <c r="JWC30" s="187"/>
      <c r="JWD30" s="187"/>
      <c r="JWE30" s="187"/>
      <c r="JWF30" s="187"/>
      <c r="JWG30" s="187"/>
      <c r="JWH30" s="187"/>
      <c r="JWI30" s="187"/>
      <c r="JWJ30" s="187"/>
      <c r="JWK30" s="187"/>
      <c r="JWL30" s="187"/>
      <c r="JWM30" s="187"/>
      <c r="JWN30" s="187"/>
      <c r="JWO30" s="187"/>
      <c r="JWP30" s="187"/>
      <c r="JWQ30" s="187"/>
      <c r="JWR30" s="187"/>
      <c r="JWS30" s="187"/>
      <c r="JWT30" s="187"/>
      <c r="JWU30" s="187"/>
      <c r="JWV30" s="187"/>
      <c r="JWW30" s="187"/>
      <c r="JWX30" s="187"/>
      <c r="JWY30" s="187"/>
      <c r="JWZ30" s="187"/>
      <c r="JXA30" s="187"/>
      <c r="JXB30" s="187"/>
      <c r="JXC30" s="187"/>
      <c r="JXD30" s="187"/>
      <c r="JXE30" s="187"/>
      <c r="JXF30" s="187"/>
      <c r="JXG30" s="187"/>
      <c r="JXH30" s="187"/>
      <c r="JXI30" s="187"/>
      <c r="JXJ30" s="187"/>
      <c r="JXK30" s="187"/>
      <c r="JXL30" s="187"/>
      <c r="JXM30" s="187"/>
      <c r="JXN30" s="187"/>
      <c r="JXO30" s="187"/>
      <c r="JXP30" s="187"/>
      <c r="JXQ30" s="187"/>
      <c r="JXR30" s="187"/>
      <c r="JXS30" s="187"/>
      <c r="JXT30" s="187"/>
      <c r="JXU30" s="187"/>
      <c r="JXV30" s="187"/>
      <c r="JXW30" s="187"/>
      <c r="JXX30" s="187"/>
      <c r="JXY30" s="187"/>
      <c r="JXZ30" s="187"/>
      <c r="JYA30" s="187"/>
      <c r="JYB30" s="187"/>
      <c r="JYC30" s="187"/>
      <c r="JYD30" s="187"/>
      <c r="JYE30" s="187"/>
      <c r="JYF30" s="187"/>
      <c r="JYG30" s="187"/>
      <c r="JYH30" s="187"/>
      <c r="JYI30" s="187"/>
      <c r="JYJ30" s="187"/>
      <c r="JYK30" s="187"/>
      <c r="JYL30" s="187"/>
      <c r="JYM30" s="187"/>
      <c r="JYN30" s="187"/>
      <c r="JYO30" s="187"/>
      <c r="JYP30" s="187"/>
      <c r="JYQ30" s="187"/>
      <c r="JYR30" s="187"/>
      <c r="JYS30" s="187"/>
      <c r="JYT30" s="187"/>
      <c r="JYU30" s="187"/>
      <c r="JYV30" s="187"/>
      <c r="JYW30" s="187"/>
      <c r="JYX30" s="187"/>
      <c r="JYY30" s="187"/>
      <c r="JYZ30" s="187"/>
      <c r="JZA30" s="187"/>
      <c r="JZB30" s="187"/>
      <c r="JZC30" s="187"/>
      <c r="JZD30" s="187"/>
      <c r="JZE30" s="187"/>
      <c r="JZF30" s="187"/>
      <c r="JZG30" s="187"/>
      <c r="JZH30" s="187"/>
      <c r="JZI30" s="187"/>
      <c r="JZJ30" s="187"/>
      <c r="JZK30" s="187"/>
      <c r="JZL30" s="187"/>
      <c r="JZM30" s="187"/>
      <c r="JZN30" s="187"/>
      <c r="JZO30" s="187"/>
      <c r="JZP30" s="187"/>
      <c r="JZQ30" s="187"/>
      <c r="JZR30" s="187"/>
      <c r="JZS30" s="187"/>
      <c r="JZT30" s="187"/>
      <c r="JZU30" s="187"/>
      <c r="JZV30" s="187"/>
      <c r="JZW30" s="187"/>
      <c r="JZX30" s="187"/>
      <c r="JZY30" s="187"/>
      <c r="JZZ30" s="187"/>
      <c r="KAA30" s="187"/>
      <c r="KAB30" s="187"/>
      <c r="KAC30" s="187"/>
      <c r="KAD30" s="187"/>
      <c r="KAE30" s="187"/>
      <c r="KAF30" s="187"/>
      <c r="KAG30" s="187"/>
      <c r="KAH30" s="187"/>
      <c r="KAI30" s="187"/>
      <c r="KAJ30" s="187"/>
      <c r="KAK30" s="187"/>
      <c r="KAL30" s="187"/>
      <c r="KAM30" s="187"/>
      <c r="KAN30" s="187"/>
      <c r="KAO30" s="187"/>
      <c r="KAP30" s="187"/>
      <c r="KAQ30" s="187"/>
      <c r="KAR30" s="187"/>
      <c r="KAS30" s="187"/>
      <c r="KAT30" s="187"/>
      <c r="KAU30" s="187"/>
      <c r="KAV30" s="187"/>
      <c r="KAW30" s="187"/>
      <c r="KAX30" s="187"/>
      <c r="KAY30" s="187"/>
      <c r="KAZ30" s="187"/>
      <c r="KBA30" s="187"/>
      <c r="KBB30" s="187"/>
      <c r="KBC30" s="187"/>
      <c r="KBD30" s="187"/>
      <c r="KBE30" s="187"/>
      <c r="KBF30" s="187"/>
      <c r="KBG30" s="187"/>
      <c r="KBH30" s="187"/>
      <c r="KBI30" s="187"/>
      <c r="KBJ30" s="187"/>
      <c r="KBK30" s="187"/>
      <c r="KBL30" s="187"/>
      <c r="KBM30" s="187"/>
      <c r="KBN30" s="187"/>
      <c r="KBO30" s="187"/>
      <c r="KBP30" s="187"/>
      <c r="KBQ30" s="187"/>
      <c r="KBR30" s="187"/>
      <c r="KBS30" s="187"/>
      <c r="KBT30" s="187"/>
      <c r="KBU30" s="187"/>
      <c r="KBV30" s="187"/>
      <c r="KBW30" s="187"/>
      <c r="KBX30" s="187"/>
      <c r="KBY30" s="187"/>
      <c r="KBZ30" s="187"/>
      <c r="KCA30" s="187"/>
      <c r="KCB30" s="187"/>
      <c r="KCC30" s="187"/>
      <c r="KCD30" s="187"/>
      <c r="KCE30" s="187"/>
      <c r="KCF30" s="187"/>
      <c r="KCG30" s="187"/>
      <c r="KCH30" s="187"/>
      <c r="KCI30" s="187"/>
      <c r="KCJ30" s="187"/>
      <c r="KCK30" s="187"/>
      <c r="KCL30" s="187"/>
      <c r="KCM30" s="187"/>
      <c r="KCN30" s="187"/>
      <c r="KCO30" s="187"/>
      <c r="KCP30" s="187"/>
      <c r="KCQ30" s="187"/>
      <c r="KCR30" s="187"/>
      <c r="KCS30" s="187"/>
      <c r="KCT30" s="187"/>
      <c r="KCU30" s="187"/>
      <c r="KCV30" s="187"/>
      <c r="KCW30" s="187"/>
      <c r="KCX30" s="187"/>
      <c r="KCY30" s="187"/>
      <c r="KCZ30" s="187"/>
      <c r="KDA30" s="187"/>
      <c r="KDB30" s="187"/>
      <c r="KDC30" s="187"/>
      <c r="KDD30" s="187"/>
      <c r="KDE30" s="187"/>
      <c r="KDF30" s="187"/>
      <c r="KDG30" s="187"/>
      <c r="KDH30" s="187"/>
      <c r="KDI30" s="187"/>
      <c r="KDJ30" s="187"/>
      <c r="KDK30" s="187"/>
      <c r="KDL30" s="187"/>
      <c r="KDM30" s="187"/>
      <c r="KDN30" s="187"/>
      <c r="KDO30" s="187"/>
      <c r="KDP30" s="187"/>
      <c r="KDQ30" s="187"/>
      <c r="KDR30" s="187"/>
      <c r="KDS30" s="187"/>
      <c r="KDT30" s="187"/>
      <c r="KDU30" s="187"/>
      <c r="KDV30" s="187"/>
      <c r="KDW30" s="187"/>
      <c r="KDX30" s="187"/>
      <c r="KDY30" s="187"/>
      <c r="KDZ30" s="187"/>
      <c r="KEA30" s="187"/>
      <c r="KEB30" s="187"/>
      <c r="KEC30" s="187"/>
      <c r="KED30" s="187"/>
      <c r="KEE30" s="187"/>
      <c r="KEF30" s="187"/>
      <c r="KEG30" s="187"/>
      <c r="KEH30" s="187"/>
      <c r="KEI30" s="187"/>
      <c r="KEJ30" s="187"/>
      <c r="KEK30" s="187"/>
      <c r="KEL30" s="187"/>
      <c r="KEM30" s="187"/>
      <c r="KEN30" s="187"/>
      <c r="KEO30" s="187"/>
      <c r="KEP30" s="187"/>
      <c r="KEQ30" s="187"/>
      <c r="KER30" s="187"/>
      <c r="KES30" s="187"/>
      <c r="KET30" s="187"/>
      <c r="KEU30" s="187"/>
      <c r="KEV30" s="187"/>
      <c r="KEW30" s="187"/>
      <c r="KEX30" s="187"/>
      <c r="KEY30" s="187"/>
      <c r="KEZ30" s="187"/>
      <c r="KFA30" s="187"/>
      <c r="KFB30" s="187"/>
      <c r="KFC30" s="187"/>
      <c r="KFD30" s="187"/>
      <c r="KFE30" s="187"/>
      <c r="KFF30" s="187"/>
      <c r="KFG30" s="187"/>
      <c r="KFH30" s="187"/>
      <c r="KFI30" s="187"/>
      <c r="KFJ30" s="187"/>
      <c r="KFK30" s="187"/>
      <c r="KFL30" s="187"/>
      <c r="KFM30" s="187"/>
      <c r="KFN30" s="187"/>
      <c r="KFO30" s="187"/>
      <c r="KFP30" s="187"/>
      <c r="KFQ30" s="187"/>
      <c r="KFR30" s="187"/>
      <c r="KFS30" s="187"/>
      <c r="KFT30" s="187"/>
      <c r="KFU30" s="187"/>
      <c r="KFV30" s="187"/>
      <c r="KFW30" s="187"/>
      <c r="KFX30" s="187"/>
      <c r="KFY30" s="187"/>
      <c r="KFZ30" s="187"/>
      <c r="KGA30" s="187"/>
      <c r="KGB30" s="187"/>
      <c r="KGC30" s="187"/>
      <c r="KGD30" s="187"/>
      <c r="KGE30" s="187"/>
      <c r="KGF30" s="187"/>
      <c r="KGG30" s="187"/>
      <c r="KGH30" s="187"/>
      <c r="KGI30" s="187"/>
      <c r="KGJ30" s="187"/>
      <c r="KGK30" s="187"/>
      <c r="KGL30" s="187"/>
      <c r="KGM30" s="187"/>
      <c r="KGN30" s="187"/>
      <c r="KGO30" s="187"/>
      <c r="KGP30" s="187"/>
      <c r="KGQ30" s="187"/>
      <c r="KGR30" s="187"/>
      <c r="KGS30" s="187"/>
      <c r="KGT30" s="187"/>
      <c r="KGU30" s="187"/>
      <c r="KGV30" s="187"/>
      <c r="KGW30" s="187"/>
      <c r="KGX30" s="187"/>
      <c r="KGY30" s="187"/>
      <c r="KGZ30" s="187"/>
      <c r="KHA30" s="187"/>
      <c r="KHB30" s="187"/>
      <c r="KHC30" s="187"/>
      <c r="KHD30" s="187"/>
      <c r="KHE30" s="187"/>
      <c r="KHF30" s="187"/>
      <c r="KHG30" s="187"/>
      <c r="KHH30" s="187"/>
      <c r="KHI30" s="187"/>
      <c r="KHJ30" s="187"/>
      <c r="KHK30" s="187"/>
      <c r="KHL30" s="187"/>
      <c r="KHM30" s="187"/>
      <c r="KHN30" s="187"/>
      <c r="KHO30" s="187"/>
      <c r="KHP30" s="187"/>
      <c r="KHQ30" s="187"/>
      <c r="KHR30" s="187"/>
      <c r="KHS30" s="187"/>
      <c r="KHT30" s="187"/>
      <c r="KHU30" s="187"/>
      <c r="KHV30" s="187"/>
      <c r="KHW30" s="187"/>
      <c r="KHX30" s="187"/>
      <c r="KHY30" s="187"/>
      <c r="KHZ30" s="187"/>
      <c r="KIA30" s="187"/>
      <c r="KIB30" s="187"/>
      <c r="KIC30" s="187"/>
      <c r="KID30" s="187"/>
      <c r="KIE30" s="187"/>
      <c r="KIF30" s="187"/>
      <c r="KIG30" s="187"/>
      <c r="KIH30" s="187"/>
      <c r="KII30" s="187"/>
      <c r="KIJ30" s="187"/>
      <c r="KIK30" s="187"/>
      <c r="KIL30" s="187"/>
      <c r="KIM30" s="187"/>
      <c r="KIN30" s="187"/>
      <c r="KIO30" s="187"/>
      <c r="KIP30" s="187"/>
      <c r="KIQ30" s="187"/>
      <c r="KIR30" s="187"/>
      <c r="KIS30" s="187"/>
      <c r="KIT30" s="187"/>
      <c r="KIU30" s="187"/>
      <c r="KIV30" s="187"/>
      <c r="KIW30" s="187"/>
      <c r="KIX30" s="187"/>
      <c r="KIY30" s="187"/>
      <c r="KIZ30" s="187"/>
      <c r="KJA30" s="187"/>
      <c r="KJB30" s="187"/>
      <c r="KJC30" s="187"/>
      <c r="KJD30" s="187"/>
      <c r="KJE30" s="187"/>
      <c r="KJF30" s="187"/>
      <c r="KJG30" s="187"/>
      <c r="KJH30" s="187"/>
      <c r="KJI30" s="187"/>
      <c r="KJJ30" s="187"/>
      <c r="KJK30" s="187"/>
      <c r="KJL30" s="187"/>
      <c r="KJM30" s="187"/>
      <c r="KJN30" s="187"/>
      <c r="KJO30" s="187"/>
      <c r="KJP30" s="187"/>
      <c r="KJQ30" s="187"/>
      <c r="KJR30" s="187"/>
      <c r="KJS30" s="187"/>
      <c r="KJT30" s="187"/>
      <c r="KJU30" s="187"/>
      <c r="KJV30" s="187"/>
      <c r="KJW30" s="187"/>
      <c r="KJX30" s="187"/>
      <c r="KJY30" s="187"/>
      <c r="KJZ30" s="187"/>
      <c r="KKA30" s="187"/>
      <c r="KKB30" s="187"/>
      <c r="KKC30" s="187"/>
      <c r="KKD30" s="187"/>
      <c r="KKE30" s="187"/>
      <c r="KKF30" s="187"/>
      <c r="KKG30" s="187"/>
      <c r="KKH30" s="187"/>
      <c r="KKI30" s="187"/>
      <c r="KKJ30" s="187"/>
      <c r="KKK30" s="187"/>
      <c r="KKL30" s="187"/>
      <c r="KKM30" s="187"/>
      <c r="KKN30" s="187"/>
      <c r="KKO30" s="187"/>
      <c r="KKP30" s="187"/>
      <c r="KKQ30" s="187"/>
      <c r="KKR30" s="187"/>
      <c r="KKS30" s="187"/>
      <c r="KKT30" s="187"/>
      <c r="KKU30" s="187"/>
      <c r="KKV30" s="187"/>
      <c r="KKW30" s="187"/>
      <c r="KKX30" s="187"/>
      <c r="KKY30" s="187"/>
      <c r="KKZ30" s="187"/>
      <c r="KLA30" s="187"/>
      <c r="KLB30" s="187"/>
      <c r="KLC30" s="187"/>
      <c r="KLD30" s="187"/>
      <c r="KLE30" s="187"/>
      <c r="KLF30" s="187"/>
      <c r="KLG30" s="187"/>
      <c r="KLH30" s="187"/>
      <c r="KLI30" s="187"/>
      <c r="KLJ30" s="187"/>
      <c r="KLK30" s="187"/>
      <c r="KLL30" s="187"/>
      <c r="KLM30" s="187"/>
      <c r="KLN30" s="187"/>
      <c r="KLO30" s="187"/>
      <c r="KLP30" s="187"/>
      <c r="KLQ30" s="187"/>
      <c r="KLR30" s="187"/>
      <c r="KLS30" s="187"/>
      <c r="KLT30" s="187"/>
      <c r="KLU30" s="187"/>
      <c r="KLV30" s="187"/>
      <c r="KLW30" s="187"/>
      <c r="KLX30" s="187"/>
      <c r="KLY30" s="187"/>
      <c r="KLZ30" s="187"/>
      <c r="KMA30" s="187"/>
      <c r="KMB30" s="187"/>
      <c r="KMC30" s="187"/>
      <c r="KMD30" s="187"/>
      <c r="KME30" s="187"/>
      <c r="KMF30" s="187"/>
      <c r="KMG30" s="187"/>
      <c r="KMH30" s="187"/>
      <c r="KMI30" s="187"/>
      <c r="KMJ30" s="187"/>
      <c r="KMK30" s="187"/>
      <c r="KML30" s="187"/>
      <c r="KMM30" s="187"/>
      <c r="KMN30" s="187"/>
      <c r="KMO30" s="187"/>
      <c r="KMP30" s="187"/>
      <c r="KMQ30" s="187"/>
      <c r="KMR30" s="187"/>
      <c r="KMS30" s="187"/>
      <c r="KMT30" s="187"/>
      <c r="KMU30" s="187"/>
      <c r="KMV30" s="187"/>
      <c r="KMW30" s="187"/>
      <c r="KMX30" s="187"/>
      <c r="KMY30" s="187"/>
      <c r="KMZ30" s="187"/>
      <c r="KNA30" s="187"/>
      <c r="KNB30" s="187"/>
      <c r="KNC30" s="187"/>
      <c r="KND30" s="187"/>
      <c r="KNE30" s="187"/>
      <c r="KNF30" s="187"/>
      <c r="KNG30" s="187"/>
      <c r="KNH30" s="187"/>
      <c r="KNI30" s="187"/>
      <c r="KNJ30" s="187"/>
      <c r="KNK30" s="187"/>
      <c r="KNL30" s="187"/>
      <c r="KNM30" s="187"/>
      <c r="KNN30" s="187"/>
      <c r="KNO30" s="187"/>
      <c r="KNP30" s="187"/>
      <c r="KNQ30" s="187"/>
      <c r="KNR30" s="187"/>
      <c r="KNS30" s="187"/>
      <c r="KNT30" s="187"/>
      <c r="KNU30" s="187"/>
      <c r="KNV30" s="187"/>
      <c r="KNW30" s="187"/>
      <c r="KNX30" s="187"/>
      <c r="KNY30" s="187"/>
      <c r="KNZ30" s="187"/>
      <c r="KOA30" s="187"/>
      <c r="KOB30" s="187"/>
      <c r="KOC30" s="187"/>
      <c r="KOD30" s="187"/>
      <c r="KOE30" s="187"/>
      <c r="KOF30" s="187"/>
      <c r="KOG30" s="187"/>
      <c r="KOH30" s="187"/>
      <c r="KOI30" s="187"/>
      <c r="KOJ30" s="187"/>
      <c r="KOK30" s="187"/>
      <c r="KOL30" s="187"/>
      <c r="KOM30" s="187"/>
      <c r="KON30" s="187"/>
      <c r="KOO30" s="187"/>
      <c r="KOP30" s="187"/>
      <c r="KOQ30" s="187"/>
      <c r="KOR30" s="187"/>
      <c r="KOS30" s="187"/>
      <c r="KOT30" s="187"/>
      <c r="KOU30" s="187"/>
      <c r="KOV30" s="187"/>
      <c r="KOW30" s="187"/>
      <c r="KOX30" s="187"/>
      <c r="KOY30" s="187"/>
      <c r="KOZ30" s="187"/>
      <c r="KPA30" s="187"/>
      <c r="KPB30" s="187"/>
      <c r="KPC30" s="187"/>
      <c r="KPD30" s="187"/>
      <c r="KPE30" s="187"/>
      <c r="KPF30" s="187"/>
      <c r="KPG30" s="187"/>
      <c r="KPH30" s="187"/>
      <c r="KPI30" s="187"/>
      <c r="KPJ30" s="187"/>
      <c r="KPK30" s="187"/>
      <c r="KPL30" s="187"/>
      <c r="KPM30" s="187"/>
      <c r="KPN30" s="187"/>
      <c r="KPO30" s="187"/>
      <c r="KPP30" s="187"/>
      <c r="KPQ30" s="187"/>
      <c r="KPR30" s="187"/>
      <c r="KPS30" s="187"/>
      <c r="KPT30" s="187"/>
      <c r="KPU30" s="187"/>
      <c r="KPV30" s="187"/>
      <c r="KPW30" s="187"/>
      <c r="KPX30" s="187"/>
      <c r="KPY30" s="187"/>
      <c r="KPZ30" s="187"/>
      <c r="KQA30" s="187"/>
      <c r="KQB30" s="187"/>
      <c r="KQC30" s="187"/>
      <c r="KQD30" s="187"/>
      <c r="KQE30" s="187"/>
      <c r="KQF30" s="187"/>
      <c r="KQG30" s="187"/>
      <c r="KQH30" s="187"/>
      <c r="KQI30" s="187"/>
      <c r="KQJ30" s="187"/>
      <c r="KQK30" s="187"/>
      <c r="KQL30" s="187"/>
      <c r="KQM30" s="187"/>
      <c r="KQN30" s="187"/>
      <c r="KQO30" s="187"/>
      <c r="KQP30" s="187"/>
      <c r="KQQ30" s="187"/>
      <c r="KQR30" s="187"/>
      <c r="KQS30" s="187"/>
      <c r="KQT30" s="187"/>
      <c r="KQU30" s="187"/>
      <c r="KQV30" s="187"/>
      <c r="KQW30" s="187"/>
      <c r="KQX30" s="187"/>
      <c r="KQY30" s="187"/>
      <c r="KQZ30" s="187"/>
      <c r="KRA30" s="187"/>
      <c r="KRB30" s="187"/>
      <c r="KRC30" s="187"/>
      <c r="KRD30" s="187"/>
      <c r="KRE30" s="187"/>
      <c r="KRF30" s="187"/>
      <c r="KRG30" s="187"/>
      <c r="KRH30" s="187"/>
      <c r="KRI30" s="187"/>
      <c r="KRJ30" s="187"/>
      <c r="KRK30" s="187"/>
      <c r="KRL30" s="187"/>
      <c r="KRM30" s="187"/>
      <c r="KRN30" s="187"/>
      <c r="KRO30" s="187"/>
      <c r="KRP30" s="187"/>
      <c r="KRQ30" s="187"/>
      <c r="KRR30" s="187"/>
      <c r="KRS30" s="187"/>
      <c r="KRT30" s="187"/>
      <c r="KRU30" s="187"/>
      <c r="KRV30" s="187"/>
      <c r="KRW30" s="187"/>
      <c r="KRX30" s="187"/>
      <c r="KRY30" s="187"/>
      <c r="KRZ30" s="187"/>
      <c r="KSA30" s="187"/>
      <c r="KSB30" s="187"/>
      <c r="KSC30" s="187"/>
      <c r="KSD30" s="187"/>
      <c r="KSE30" s="187"/>
      <c r="KSF30" s="187"/>
      <c r="KSG30" s="187"/>
      <c r="KSH30" s="187"/>
      <c r="KSI30" s="187"/>
      <c r="KSJ30" s="187"/>
      <c r="KSK30" s="187"/>
      <c r="KSL30" s="187"/>
      <c r="KSM30" s="187"/>
      <c r="KSN30" s="187"/>
      <c r="KSO30" s="187"/>
      <c r="KSP30" s="187"/>
      <c r="KSQ30" s="187"/>
      <c r="KSR30" s="187"/>
      <c r="KSS30" s="187"/>
      <c r="KST30" s="187"/>
      <c r="KSU30" s="187"/>
      <c r="KSV30" s="187"/>
      <c r="KSW30" s="187"/>
      <c r="KSX30" s="187"/>
      <c r="KSY30" s="187"/>
      <c r="KSZ30" s="187"/>
      <c r="KTA30" s="187"/>
      <c r="KTB30" s="187"/>
      <c r="KTC30" s="187"/>
      <c r="KTD30" s="187"/>
      <c r="KTE30" s="187"/>
      <c r="KTF30" s="187"/>
      <c r="KTG30" s="187"/>
      <c r="KTH30" s="187"/>
      <c r="KTI30" s="187"/>
      <c r="KTJ30" s="187"/>
      <c r="KTK30" s="187"/>
      <c r="KTL30" s="187"/>
      <c r="KTM30" s="187"/>
      <c r="KTN30" s="187"/>
      <c r="KTO30" s="187"/>
      <c r="KTP30" s="187"/>
      <c r="KTQ30" s="187"/>
      <c r="KTR30" s="187"/>
      <c r="KTS30" s="187"/>
      <c r="KTT30" s="187"/>
      <c r="KTU30" s="187"/>
      <c r="KTV30" s="187"/>
      <c r="KTW30" s="187"/>
      <c r="KTX30" s="187"/>
      <c r="KTY30" s="187"/>
      <c r="KTZ30" s="187"/>
      <c r="KUA30" s="187"/>
      <c r="KUB30" s="187"/>
      <c r="KUC30" s="187"/>
      <c r="KUD30" s="187"/>
      <c r="KUE30" s="187"/>
      <c r="KUF30" s="187"/>
      <c r="KUG30" s="187"/>
      <c r="KUH30" s="187"/>
      <c r="KUI30" s="187"/>
      <c r="KUJ30" s="187"/>
      <c r="KUK30" s="187"/>
      <c r="KUL30" s="187"/>
      <c r="KUM30" s="187"/>
      <c r="KUN30" s="187"/>
      <c r="KUO30" s="187"/>
      <c r="KUP30" s="187"/>
      <c r="KUQ30" s="187"/>
      <c r="KUR30" s="187"/>
      <c r="KUS30" s="187"/>
      <c r="KUT30" s="187"/>
      <c r="KUU30" s="187"/>
      <c r="KUV30" s="187"/>
      <c r="KUW30" s="187"/>
      <c r="KUX30" s="187"/>
      <c r="KUY30" s="187"/>
      <c r="KUZ30" s="187"/>
      <c r="KVA30" s="187"/>
      <c r="KVB30" s="187"/>
      <c r="KVC30" s="187"/>
      <c r="KVD30" s="187"/>
      <c r="KVE30" s="187"/>
      <c r="KVF30" s="187"/>
      <c r="KVG30" s="187"/>
      <c r="KVH30" s="187"/>
      <c r="KVI30" s="187"/>
      <c r="KVJ30" s="187"/>
      <c r="KVK30" s="187"/>
      <c r="KVL30" s="187"/>
      <c r="KVM30" s="187"/>
      <c r="KVN30" s="187"/>
      <c r="KVO30" s="187"/>
      <c r="KVP30" s="187"/>
      <c r="KVQ30" s="187"/>
      <c r="KVR30" s="187"/>
      <c r="KVS30" s="187"/>
      <c r="KVT30" s="187"/>
      <c r="KVU30" s="187"/>
      <c r="KVV30" s="187"/>
      <c r="KVW30" s="187"/>
      <c r="KVX30" s="187"/>
      <c r="KVY30" s="187"/>
      <c r="KVZ30" s="187"/>
      <c r="KWA30" s="187"/>
      <c r="KWB30" s="187"/>
      <c r="KWC30" s="187"/>
      <c r="KWD30" s="187"/>
      <c r="KWE30" s="187"/>
      <c r="KWF30" s="187"/>
      <c r="KWG30" s="187"/>
      <c r="KWH30" s="187"/>
      <c r="KWI30" s="187"/>
      <c r="KWJ30" s="187"/>
      <c r="KWK30" s="187"/>
      <c r="KWL30" s="187"/>
      <c r="KWM30" s="187"/>
      <c r="KWN30" s="187"/>
      <c r="KWO30" s="187"/>
      <c r="KWP30" s="187"/>
      <c r="KWQ30" s="187"/>
      <c r="KWR30" s="187"/>
      <c r="KWS30" s="187"/>
      <c r="KWT30" s="187"/>
      <c r="KWU30" s="187"/>
      <c r="KWV30" s="187"/>
      <c r="KWW30" s="187"/>
      <c r="KWX30" s="187"/>
      <c r="KWY30" s="187"/>
      <c r="KWZ30" s="187"/>
      <c r="KXA30" s="187"/>
      <c r="KXB30" s="187"/>
      <c r="KXC30" s="187"/>
      <c r="KXD30" s="187"/>
      <c r="KXE30" s="187"/>
      <c r="KXF30" s="187"/>
      <c r="KXG30" s="187"/>
      <c r="KXH30" s="187"/>
      <c r="KXI30" s="187"/>
      <c r="KXJ30" s="187"/>
      <c r="KXK30" s="187"/>
      <c r="KXL30" s="187"/>
      <c r="KXM30" s="187"/>
      <c r="KXN30" s="187"/>
      <c r="KXO30" s="187"/>
      <c r="KXP30" s="187"/>
      <c r="KXQ30" s="187"/>
      <c r="KXR30" s="187"/>
      <c r="KXS30" s="187"/>
      <c r="KXT30" s="187"/>
      <c r="KXU30" s="187"/>
      <c r="KXV30" s="187"/>
      <c r="KXW30" s="187"/>
      <c r="KXX30" s="187"/>
      <c r="KXY30" s="187"/>
      <c r="KXZ30" s="187"/>
      <c r="KYA30" s="187"/>
      <c r="KYB30" s="187"/>
      <c r="KYC30" s="187"/>
      <c r="KYD30" s="187"/>
      <c r="KYE30" s="187"/>
      <c r="KYF30" s="187"/>
      <c r="KYG30" s="187"/>
      <c r="KYH30" s="187"/>
      <c r="KYI30" s="187"/>
      <c r="KYJ30" s="187"/>
      <c r="KYK30" s="187"/>
      <c r="KYL30" s="187"/>
      <c r="KYM30" s="187"/>
      <c r="KYN30" s="187"/>
      <c r="KYO30" s="187"/>
      <c r="KYP30" s="187"/>
      <c r="KYQ30" s="187"/>
      <c r="KYR30" s="187"/>
      <c r="KYS30" s="187"/>
      <c r="KYT30" s="187"/>
      <c r="KYU30" s="187"/>
      <c r="KYV30" s="187"/>
      <c r="KYW30" s="187"/>
      <c r="KYX30" s="187"/>
      <c r="KYY30" s="187"/>
      <c r="KYZ30" s="187"/>
      <c r="KZA30" s="187"/>
      <c r="KZB30" s="187"/>
      <c r="KZC30" s="187"/>
      <c r="KZD30" s="187"/>
      <c r="KZE30" s="187"/>
      <c r="KZF30" s="187"/>
      <c r="KZG30" s="187"/>
      <c r="KZH30" s="187"/>
      <c r="KZI30" s="187"/>
      <c r="KZJ30" s="187"/>
      <c r="KZK30" s="187"/>
      <c r="KZL30" s="187"/>
      <c r="KZM30" s="187"/>
      <c r="KZN30" s="187"/>
      <c r="KZO30" s="187"/>
      <c r="KZP30" s="187"/>
      <c r="KZQ30" s="187"/>
      <c r="KZR30" s="187"/>
      <c r="KZS30" s="187"/>
      <c r="KZT30" s="187"/>
      <c r="KZU30" s="187"/>
      <c r="KZV30" s="187"/>
      <c r="KZW30" s="187"/>
      <c r="KZX30" s="187"/>
      <c r="KZY30" s="187"/>
      <c r="KZZ30" s="187"/>
      <c r="LAA30" s="187"/>
      <c r="LAB30" s="187"/>
      <c r="LAC30" s="187"/>
      <c r="LAD30" s="187"/>
      <c r="LAE30" s="187"/>
      <c r="LAF30" s="187"/>
      <c r="LAG30" s="187"/>
      <c r="LAH30" s="187"/>
      <c r="LAI30" s="187"/>
      <c r="LAJ30" s="187"/>
      <c r="LAK30" s="187"/>
      <c r="LAL30" s="187"/>
      <c r="LAM30" s="187"/>
      <c r="LAN30" s="187"/>
      <c r="LAO30" s="187"/>
      <c r="LAP30" s="187"/>
      <c r="LAQ30" s="187"/>
      <c r="LAR30" s="187"/>
      <c r="LAS30" s="187"/>
      <c r="LAT30" s="187"/>
      <c r="LAU30" s="187"/>
      <c r="LAV30" s="187"/>
      <c r="LAW30" s="187"/>
      <c r="LAX30" s="187"/>
      <c r="LAY30" s="187"/>
      <c r="LAZ30" s="187"/>
      <c r="LBA30" s="187"/>
      <c r="LBB30" s="187"/>
      <c r="LBC30" s="187"/>
      <c r="LBD30" s="187"/>
      <c r="LBE30" s="187"/>
      <c r="LBF30" s="187"/>
      <c r="LBG30" s="187"/>
      <c r="LBH30" s="187"/>
      <c r="LBI30" s="187"/>
      <c r="LBJ30" s="187"/>
      <c r="LBK30" s="187"/>
      <c r="LBL30" s="187"/>
      <c r="LBM30" s="187"/>
      <c r="LBN30" s="187"/>
      <c r="LBO30" s="187"/>
      <c r="LBP30" s="187"/>
      <c r="LBQ30" s="187"/>
      <c r="LBR30" s="187"/>
      <c r="LBS30" s="187"/>
      <c r="LBT30" s="187"/>
      <c r="LBU30" s="187"/>
      <c r="LBV30" s="187"/>
      <c r="LBW30" s="187"/>
      <c r="LBX30" s="187"/>
      <c r="LBY30" s="187"/>
      <c r="LBZ30" s="187"/>
      <c r="LCA30" s="187"/>
      <c r="LCB30" s="187"/>
      <c r="LCC30" s="187"/>
      <c r="LCD30" s="187"/>
      <c r="LCE30" s="187"/>
      <c r="LCF30" s="187"/>
      <c r="LCG30" s="187"/>
      <c r="LCH30" s="187"/>
      <c r="LCI30" s="187"/>
      <c r="LCJ30" s="187"/>
      <c r="LCK30" s="187"/>
      <c r="LCL30" s="187"/>
      <c r="LCM30" s="187"/>
      <c r="LCN30" s="187"/>
      <c r="LCO30" s="187"/>
      <c r="LCP30" s="187"/>
      <c r="LCQ30" s="187"/>
      <c r="LCR30" s="187"/>
      <c r="LCS30" s="187"/>
      <c r="LCT30" s="187"/>
      <c r="LCU30" s="187"/>
      <c r="LCV30" s="187"/>
      <c r="LCW30" s="187"/>
      <c r="LCX30" s="187"/>
      <c r="LCY30" s="187"/>
      <c r="LCZ30" s="187"/>
      <c r="LDA30" s="187"/>
      <c r="LDB30" s="187"/>
      <c r="LDC30" s="187"/>
      <c r="LDD30" s="187"/>
      <c r="LDE30" s="187"/>
      <c r="LDF30" s="187"/>
      <c r="LDG30" s="187"/>
      <c r="LDH30" s="187"/>
      <c r="LDI30" s="187"/>
      <c r="LDJ30" s="187"/>
      <c r="LDK30" s="187"/>
      <c r="LDL30" s="187"/>
      <c r="LDM30" s="187"/>
      <c r="LDN30" s="187"/>
      <c r="LDO30" s="187"/>
      <c r="LDP30" s="187"/>
      <c r="LDQ30" s="187"/>
      <c r="LDR30" s="187"/>
      <c r="LDS30" s="187"/>
      <c r="LDT30" s="187"/>
      <c r="LDU30" s="187"/>
      <c r="LDV30" s="187"/>
      <c r="LDW30" s="187"/>
      <c r="LDX30" s="187"/>
      <c r="LDY30" s="187"/>
      <c r="LDZ30" s="187"/>
      <c r="LEA30" s="187"/>
      <c r="LEB30" s="187"/>
      <c r="LEC30" s="187"/>
      <c r="LED30" s="187"/>
      <c r="LEE30" s="187"/>
      <c r="LEF30" s="187"/>
      <c r="LEG30" s="187"/>
      <c r="LEH30" s="187"/>
      <c r="LEI30" s="187"/>
      <c r="LEJ30" s="187"/>
      <c r="LEK30" s="187"/>
      <c r="LEL30" s="187"/>
      <c r="LEM30" s="187"/>
      <c r="LEN30" s="187"/>
      <c r="LEO30" s="187"/>
      <c r="LEP30" s="187"/>
      <c r="LEQ30" s="187"/>
      <c r="LER30" s="187"/>
      <c r="LES30" s="187"/>
      <c r="LET30" s="187"/>
      <c r="LEU30" s="187"/>
      <c r="LEV30" s="187"/>
      <c r="LEW30" s="187"/>
      <c r="LEX30" s="187"/>
      <c r="LEY30" s="187"/>
      <c r="LEZ30" s="187"/>
      <c r="LFA30" s="187"/>
      <c r="LFB30" s="187"/>
      <c r="LFC30" s="187"/>
      <c r="LFD30" s="187"/>
      <c r="LFE30" s="187"/>
      <c r="LFF30" s="187"/>
      <c r="LFG30" s="187"/>
      <c r="LFH30" s="187"/>
      <c r="LFI30" s="187"/>
      <c r="LFJ30" s="187"/>
      <c r="LFK30" s="187"/>
      <c r="LFL30" s="187"/>
      <c r="LFM30" s="187"/>
      <c r="LFN30" s="187"/>
      <c r="LFO30" s="187"/>
      <c r="LFP30" s="187"/>
      <c r="LFQ30" s="187"/>
      <c r="LFR30" s="187"/>
      <c r="LFS30" s="187"/>
      <c r="LFT30" s="187"/>
      <c r="LFU30" s="187"/>
      <c r="LFV30" s="187"/>
      <c r="LFW30" s="187"/>
      <c r="LFX30" s="187"/>
      <c r="LFY30" s="187"/>
      <c r="LFZ30" s="187"/>
      <c r="LGA30" s="187"/>
      <c r="LGB30" s="187"/>
      <c r="LGC30" s="187"/>
      <c r="LGD30" s="187"/>
      <c r="LGE30" s="187"/>
      <c r="LGF30" s="187"/>
      <c r="LGG30" s="187"/>
      <c r="LGH30" s="187"/>
      <c r="LGI30" s="187"/>
      <c r="LGJ30" s="187"/>
      <c r="LGK30" s="187"/>
      <c r="LGL30" s="187"/>
      <c r="LGM30" s="187"/>
      <c r="LGN30" s="187"/>
      <c r="LGO30" s="187"/>
      <c r="LGP30" s="187"/>
      <c r="LGQ30" s="187"/>
      <c r="LGR30" s="187"/>
      <c r="LGS30" s="187"/>
      <c r="LGT30" s="187"/>
      <c r="LGU30" s="187"/>
      <c r="LGV30" s="187"/>
      <c r="LGW30" s="187"/>
      <c r="LGX30" s="187"/>
      <c r="LGY30" s="187"/>
      <c r="LGZ30" s="187"/>
      <c r="LHA30" s="187"/>
      <c r="LHB30" s="187"/>
      <c r="LHC30" s="187"/>
      <c r="LHD30" s="187"/>
      <c r="LHE30" s="187"/>
      <c r="LHF30" s="187"/>
      <c r="LHG30" s="187"/>
      <c r="LHH30" s="187"/>
      <c r="LHI30" s="187"/>
      <c r="LHJ30" s="187"/>
      <c r="LHK30" s="187"/>
      <c r="LHL30" s="187"/>
      <c r="LHM30" s="187"/>
      <c r="LHN30" s="187"/>
      <c r="LHO30" s="187"/>
      <c r="LHP30" s="187"/>
      <c r="LHQ30" s="187"/>
      <c r="LHR30" s="187"/>
      <c r="LHS30" s="187"/>
      <c r="LHT30" s="187"/>
      <c r="LHU30" s="187"/>
      <c r="LHV30" s="187"/>
      <c r="LHW30" s="187"/>
      <c r="LHX30" s="187"/>
      <c r="LHY30" s="187"/>
      <c r="LHZ30" s="187"/>
      <c r="LIA30" s="187"/>
      <c r="LIB30" s="187"/>
      <c r="LIC30" s="187"/>
      <c r="LID30" s="187"/>
      <c r="LIE30" s="187"/>
      <c r="LIF30" s="187"/>
      <c r="LIG30" s="187"/>
      <c r="LIH30" s="187"/>
      <c r="LII30" s="187"/>
      <c r="LIJ30" s="187"/>
      <c r="LIK30" s="187"/>
      <c r="LIL30" s="187"/>
      <c r="LIM30" s="187"/>
      <c r="LIN30" s="187"/>
      <c r="LIO30" s="187"/>
      <c r="LIP30" s="187"/>
      <c r="LIQ30" s="187"/>
      <c r="LIR30" s="187"/>
      <c r="LIS30" s="187"/>
      <c r="LIT30" s="187"/>
      <c r="LIU30" s="187"/>
      <c r="LIV30" s="187"/>
      <c r="LIW30" s="187"/>
      <c r="LIX30" s="187"/>
      <c r="LIY30" s="187"/>
      <c r="LIZ30" s="187"/>
      <c r="LJA30" s="187"/>
      <c r="LJB30" s="187"/>
      <c r="LJC30" s="187"/>
      <c r="LJD30" s="187"/>
      <c r="LJE30" s="187"/>
      <c r="LJF30" s="187"/>
      <c r="LJG30" s="187"/>
      <c r="LJH30" s="187"/>
      <c r="LJI30" s="187"/>
      <c r="LJJ30" s="187"/>
      <c r="LJK30" s="187"/>
      <c r="LJL30" s="187"/>
      <c r="LJM30" s="187"/>
      <c r="LJN30" s="187"/>
      <c r="LJO30" s="187"/>
      <c r="LJP30" s="187"/>
      <c r="LJQ30" s="187"/>
      <c r="LJR30" s="187"/>
      <c r="LJS30" s="187"/>
      <c r="LJT30" s="187"/>
      <c r="LJU30" s="187"/>
      <c r="LJV30" s="187"/>
      <c r="LJW30" s="187"/>
      <c r="LJX30" s="187"/>
      <c r="LJY30" s="187"/>
      <c r="LJZ30" s="187"/>
      <c r="LKA30" s="187"/>
      <c r="LKB30" s="187"/>
      <c r="LKC30" s="187"/>
      <c r="LKD30" s="187"/>
      <c r="LKE30" s="187"/>
      <c r="LKF30" s="187"/>
      <c r="LKG30" s="187"/>
      <c r="LKH30" s="187"/>
      <c r="LKI30" s="187"/>
      <c r="LKJ30" s="187"/>
      <c r="LKK30" s="187"/>
      <c r="LKL30" s="187"/>
      <c r="LKM30" s="187"/>
      <c r="LKN30" s="187"/>
      <c r="LKO30" s="187"/>
      <c r="LKP30" s="187"/>
      <c r="LKQ30" s="187"/>
      <c r="LKR30" s="187"/>
      <c r="LKS30" s="187"/>
      <c r="LKT30" s="187"/>
      <c r="LKU30" s="187"/>
      <c r="LKV30" s="187"/>
      <c r="LKW30" s="187"/>
      <c r="LKX30" s="187"/>
      <c r="LKY30" s="187"/>
      <c r="LKZ30" s="187"/>
      <c r="LLA30" s="187"/>
      <c r="LLB30" s="187"/>
      <c r="LLC30" s="187"/>
      <c r="LLD30" s="187"/>
      <c r="LLE30" s="187"/>
      <c r="LLF30" s="187"/>
      <c r="LLG30" s="187"/>
      <c r="LLH30" s="187"/>
      <c r="LLI30" s="187"/>
      <c r="LLJ30" s="187"/>
      <c r="LLK30" s="187"/>
      <c r="LLL30" s="187"/>
      <c r="LLM30" s="187"/>
      <c r="LLN30" s="187"/>
      <c r="LLO30" s="187"/>
      <c r="LLP30" s="187"/>
      <c r="LLQ30" s="187"/>
      <c r="LLR30" s="187"/>
      <c r="LLS30" s="187"/>
      <c r="LLT30" s="187"/>
      <c r="LLU30" s="187"/>
      <c r="LLV30" s="187"/>
      <c r="LLW30" s="187"/>
      <c r="LLX30" s="187"/>
      <c r="LLY30" s="187"/>
      <c r="LLZ30" s="187"/>
      <c r="LMA30" s="187"/>
      <c r="LMB30" s="187"/>
      <c r="LMC30" s="187"/>
      <c r="LMD30" s="187"/>
      <c r="LME30" s="187"/>
      <c r="LMF30" s="187"/>
      <c r="LMG30" s="187"/>
      <c r="LMH30" s="187"/>
      <c r="LMI30" s="187"/>
      <c r="LMJ30" s="187"/>
      <c r="LMK30" s="187"/>
      <c r="LML30" s="187"/>
      <c r="LMM30" s="187"/>
      <c r="LMN30" s="187"/>
      <c r="LMO30" s="187"/>
      <c r="LMP30" s="187"/>
      <c r="LMQ30" s="187"/>
      <c r="LMR30" s="187"/>
      <c r="LMS30" s="187"/>
      <c r="LMT30" s="187"/>
      <c r="LMU30" s="187"/>
      <c r="LMV30" s="187"/>
      <c r="LMW30" s="187"/>
      <c r="LMX30" s="187"/>
      <c r="LMY30" s="187"/>
      <c r="LMZ30" s="187"/>
      <c r="LNA30" s="187"/>
      <c r="LNB30" s="187"/>
      <c r="LNC30" s="187"/>
      <c r="LND30" s="187"/>
      <c r="LNE30" s="187"/>
      <c r="LNF30" s="187"/>
      <c r="LNG30" s="187"/>
      <c r="LNH30" s="187"/>
      <c r="LNI30" s="187"/>
      <c r="LNJ30" s="187"/>
      <c r="LNK30" s="187"/>
      <c r="LNL30" s="187"/>
      <c r="LNM30" s="187"/>
      <c r="LNN30" s="187"/>
      <c r="LNO30" s="187"/>
      <c r="LNP30" s="187"/>
      <c r="LNQ30" s="187"/>
      <c r="LNR30" s="187"/>
      <c r="LNS30" s="187"/>
      <c r="LNT30" s="187"/>
      <c r="LNU30" s="187"/>
      <c r="LNV30" s="187"/>
      <c r="LNW30" s="187"/>
      <c r="LNX30" s="187"/>
      <c r="LNY30" s="187"/>
      <c r="LNZ30" s="187"/>
      <c r="LOA30" s="187"/>
      <c r="LOB30" s="187"/>
      <c r="LOC30" s="187"/>
      <c r="LOD30" s="187"/>
      <c r="LOE30" s="187"/>
      <c r="LOF30" s="187"/>
      <c r="LOG30" s="187"/>
      <c r="LOH30" s="187"/>
      <c r="LOI30" s="187"/>
      <c r="LOJ30" s="187"/>
      <c r="LOK30" s="187"/>
      <c r="LOL30" s="187"/>
      <c r="LOM30" s="187"/>
      <c r="LON30" s="187"/>
      <c r="LOO30" s="187"/>
      <c r="LOP30" s="187"/>
      <c r="LOQ30" s="187"/>
      <c r="LOR30" s="187"/>
      <c r="LOS30" s="187"/>
      <c r="LOT30" s="187"/>
      <c r="LOU30" s="187"/>
      <c r="LOV30" s="187"/>
      <c r="LOW30" s="187"/>
      <c r="LOX30" s="187"/>
      <c r="LOY30" s="187"/>
      <c r="LOZ30" s="187"/>
      <c r="LPA30" s="187"/>
      <c r="LPB30" s="187"/>
      <c r="LPC30" s="187"/>
      <c r="LPD30" s="187"/>
      <c r="LPE30" s="187"/>
      <c r="LPF30" s="187"/>
      <c r="LPG30" s="187"/>
      <c r="LPH30" s="187"/>
      <c r="LPI30" s="187"/>
      <c r="LPJ30" s="187"/>
      <c r="LPK30" s="187"/>
      <c r="LPL30" s="187"/>
      <c r="LPM30" s="187"/>
      <c r="LPN30" s="187"/>
      <c r="LPO30" s="187"/>
      <c r="LPP30" s="187"/>
      <c r="LPQ30" s="187"/>
      <c r="LPR30" s="187"/>
      <c r="LPS30" s="187"/>
      <c r="LPT30" s="187"/>
      <c r="LPU30" s="187"/>
      <c r="LPV30" s="187"/>
      <c r="LPW30" s="187"/>
      <c r="LPX30" s="187"/>
      <c r="LPY30" s="187"/>
      <c r="LPZ30" s="187"/>
      <c r="LQA30" s="187"/>
      <c r="LQB30" s="187"/>
      <c r="LQC30" s="187"/>
      <c r="LQD30" s="187"/>
      <c r="LQE30" s="187"/>
      <c r="LQF30" s="187"/>
      <c r="LQG30" s="187"/>
      <c r="LQH30" s="187"/>
      <c r="LQI30" s="187"/>
      <c r="LQJ30" s="187"/>
      <c r="LQK30" s="187"/>
      <c r="LQL30" s="187"/>
      <c r="LQM30" s="187"/>
      <c r="LQN30" s="187"/>
      <c r="LQO30" s="187"/>
      <c r="LQP30" s="187"/>
      <c r="LQQ30" s="187"/>
      <c r="LQR30" s="187"/>
      <c r="LQS30" s="187"/>
      <c r="LQT30" s="187"/>
      <c r="LQU30" s="187"/>
      <c r="LQV30" s="187"/>
      <c r="LQW30" s="187"/>
      <c r="LQX30" s="187"/>
      <c r="LQY30" s="187"/>
      <c r="LQZ30" s="187"/>
      <c r="LRA30" s="187"/>
      <c r="LRB30" s="187"/>
      <c r="LRC30" s="187"/>
      <c r="LRD30" s="187"/>
      <c r="LRE30" s="187"/>
      <c r="LRF30" s="187"/>
      <c r="LRG30" s="187"/>
      <c r="LRH30" s="187"/>
      <c r="LRI30" s="187"/>
      <c r="LRJ30" s="187"/>
      <c r="LRK30" s="187"/>
      <c r="LRL30" s="187"/>
      <c r="LRM30" s="187"/>
      <c r="LRN30" s="187"/>
      <c r="LRO30" s="187"/>
      <c r="LRP30" s="187"/>
      <c r="LRQ30" s="187"/>
      <c r="LRR30" s="187"/>
      <c r="LRS30" s="187"/>
      <c r="LRT30" s="187"/>
      <c r="LRU30" s="187"/>
      <c r="LRV30" s="187"/>
      <c r="LRW30" s="187"/>
      <c r="LRX30" s="187"/>
      <c r="LRY30" s="187"/>
      <c r="LRZ30" s="187"/>
      <c r="LSA30" s="187"/>
      <c r="LSB30" s="187"/>
      <c r="LSC30" s="187"/>
      <c r="LSD30" s="187"/>
      <c r="LSE30" s="187"/>
      <c r="LSF30" s="187"/>
      <c r="LSG30" s="187"/>
      <c r="LSH30" s="187"/>
      <c r="LSI30" s="187"/>
      <c r="LSJ30" s="187"/>
      <c r="LSK30" s="187"/>
      <c r="LSL30" s="187"/>
      <c r="LSM30" s="187"/>
      <c r="LSN30" s="187"/>
      <c r="LSO30" s="187"/>
      <c r="LSP30" s="187"/>
      <c r="LSQ30" s="187"/>
      <c r="LSR30" s="187"/>
      <c r="LSS30" s="187"/>
      <c r="LST30" s="187"/>
      <c r="LSU30" s="187"/>
      <c r="LSV30" s="187"/>
      <c r="LSW30" s="187"/>
      <c r="LSX30" s="187"/>
      <c r="LSY30" s="187"/>
      <c r="LSZ30" s="187"/>
      <c r="LTA30" s="187"/>
      <c r="LTB30" s="187"/>
      <c r="LTC30" s="187"/>
      <c r="LTD30" s="187"/>
      <c r="LTE30" s="187"/>
      <c r="LTF30" s="187"/>
      <c r="LTG30" s="187"/>
      <c r="LTH30" s="187"/>
      <c r="LTI30" s="187"/>
      <c r="LTJ30" s="187"/>
      <c r="LTK30" s="187"/>
      <c r="LTL30" s="187"/>
      <c r="LTM30" s="187"/>
      <c r="LTN30" s="187"/>
      <c r="LTO30" s="187"/>
      <c r="LTP30" s="187"/>
      <c r="LTQ30" s="187"/>
      <c r="LTR30" s="187"/>
      <c r="LTS30" s="187"/>
      <c r="LTT30" s="187"/>
      <c r="LTU30" s="187"/>
      <c r="LTV30" s="187"/>
      <c r="LTW30" s="187"/>
      <c r="LTX30" s="187"/>
      <c r="LTY30" s="187"/>
      <c r="LTZ30" s="187"/>
      <c r="LUA30" s="187"/>
      <c r="LUB30" s="187"/>
      <c r="LUC30" s="187"/>
      <c r="LUD30" s="187"/>
      <c r="LUE30" s="187"/>
      <c r="LUF30" s="187"/>
      <c r="LUG30" s="187"/>
      <c r="LUH30" s="187"/>
      <c r="LUI30" s="187"/>
      <c r="LUJ30" s="187"/>
      <c r="LUK30" s="187"/>
      <c r="LUL30" s="187"/>
      <c r="LUM30" s="187"/>
      <c r="LUN30" s="187"/>
      <c r="LUO30" s="187"/>
      <c r="LUP30" s="187"/>
      <c r="LUQ30" s="187"/>
      <c r="LUR30" s="187"/>
      <c r="LUS30" s="187"/>
      <c r="LUT30" s="187"/>
      <c r="LUU30" s="187"/>
      <c r="LUV30" s="187"/>
      <c r="LUW30" s="187"/>
      <c r="LUX30" s="187"/>
      <c r="LUY30" s="187"/>
      <c r="LUZ30" s="187"/>
      <c r="LVA30" s="187"/>
      <c r="LVB30" s="187"/>
      <c r="LVC30" s="187"/>
      <c r="LVD30" s="187"/>
      <c r="LVE30" s="187"/>
      <c r="LVF30" s="187"/>
      <c r="LVG30" s="187"/>
      <c r="LVH30" s="187"/>
      <c r="LVI30" s="187"/>
      <c r="LVJ30" s="187"/>
      <c r="LVK30" s="187"/>
      <c r="LVL30" s="187"/>
      <c r="LVM30" s="187"/>
      <c r="LVN30" s="187"/>
      <c r="LVO30" s="187"/>
      <c r="LVP30" s="187"/>
      <c r="LVQ30" s="187"/>
      <c r="LVR30" s="187"/>
      <c r="LVS30" s="187"/>
      <c r="LVT30" s="187"/>
      <c r="LVU30" s="187"/>
      <c r="LVV30" s="187"/>
      <c r="LVW30" s="187"/>
      <c r="LVX30" s="187"/>
      <c r="LVY30" s="187"/>
      <c r="LVZ30" s="187"/>
      <c r="LWA30" s="187"/>
      <c r="LWB30" s="187"/>
      <c r="LWC30" s="187"/>
      <c r="LWD30" s="187"/>
      <c r="LWE30" s="187"/>
      <c r="LWF30" s="187"/>
      <c r="LWG30" s="187"/>
      <c r="LWH30" s="187"/>
      <c r="LWI30" s="187"/>
      <c r="LWJ30" s="187"/>
      <c r="LWK30" s="187"/>
      <c r="LWL30" s="187"/>
      <c r="LWM30" s="187"/>
      <c r="LWN30" s="187"/>
      <c r="LWO30" s="187"/>
      <c r="LWP30" s="187"/>
      <c r="LWQ30" s="187"/>
      <c r="LWR30" s="187"/>
      <c r="LWS30" s="187"/>
      <c r="LWT30" s="187"/>
      <c r="LWU30" s="187"/>
      <c r="LWV30" s="187"/>
      <c r="LWW30" s="187"/>
      <c r="LWX30" s="187"/>
      <c r="LWY30" s="187"/>
      <c r="LWZ30" s="187"/>
      <c r="LXA30" s="187"/>
      <c r="LXB30" s="187"/>
      <c r="LXC30" s="187"/>
      <c r="LXD30" s="187"/>
      <c r="LXE30" s="187"/>
      <c r="LXF30" s="187"/>
      <c r="LXG30" s="187"/>
      <c r="LXH30" s="187"/>
      <c r="LXI30" s="187"/>
      <c r="LXJ30" s="187"/>
      <c r="LXK30" s="187"/>
      <c r="LXL30" s="187"/>
      <c r="LXM30" s="187"/>
      <c r="LXN30" s="187"/>
      <c r="LXO30" s="187"/>
      <c r="LXP30" s="187"/>
      <c r="LXQ30" s="187"/>
      <c r="LXR30" s="187"/>
      <c r="LXS30" s="187"/>
      <c r="LXT30" s="187"/>
      <c r="LXU30" s="187"/>
      <c r="LXV30" s="187"/>
      <c r="LXW30" s="187"/>
      <c r="LXX30" s="187"/>
      <c r="LXY30" s="187"/>
      <c r="LXZ30" s="187"/>
      <c r="LYA30" s="187"/>
      <c r="LYB30" s="187"/>
      <c r="LYC30" s="187"/>
      <c r="LYD30" s="187"/>
      <c r="LYE30" s="187"/>
      <c r="LYF30" s="187"/>
      <c r="LYG30" s="187"/>
      <c r="LYH30" s="187"/>
      <c r="LYI30" s="187"/>
      <c r="LYJ30" s="187"/>
      <c r="LYK30" s="187"/>
      <c r="LYL30" s="187"/>
      <c r="LYM30" s="187"/>
      <c r="LYN30" s="187"/>
      <c r="LYO30" s="187"/>
      <c r="LYP30" s="187"/>
      <c r="LYQ30" s="187"/>
      <c r="LYR30" s="187"/>
      <c r="LYS30" s="187"/>
      <c r="LYT30" s="187"/>
      <c r="LYU30" s="187"/>
      <c r="LYV30" s="187"/>
      <c r="LYW30" s="187"/>
      <c r="LYX30" s="187"/>
      <c r="LYY30" s="187"/>
      <c r="LYZ30" s="187"/>
      <c r="LZA30" s="187"/>
      <c r="LZB30" s="187"/>
      <c r="LZC30" s="187"/>
      <c r="LZD30" s="187"/>
      <c r="LZE30" s="187"/>
      <c r="LZF30" s="187"/>
      <c r="LZG30" s="187"/>
      <c r="LZH30" s="187"/>
      <c r="LZI30" s="187"/>
      <c r="LZJ30" s="187"/>
      <c r="LZK30" s="187"/>
      <c r="LZL30" s="187"/>
      <c r="LZM30" s="187"/>
      <c r="LZN30" s="187"/>
      <c r="LZO30" s="187"/>
      <c r="LZP30" s="187"/>
      <c r="LZQ30" s="187"/>
      <c r="LZR30" s="187"/>
      <c r="LZS30" s="187"/>
      <c r="LZT30" s="187"/>
      <c r="LZU30" s="187"/>
      <c r="LZV30" s="187"/>
      <c r="LZW30" s="187"/>
      <c r="LZX30" s="187"/>
      <c r="LZY30" s="187"/>
      <c r="LZZ30" s="187"/>
      <c r="MAA30" s="187"/>
      <c r="MAB30" s="187"/>
      <c r="MAC30" s="187"/>
      <c r="MAD30" s="187"/>
      <c r="MAE30" s="187"/>
      <c r="MAF30" s="187"/>
      <c r="MAG30" s="187"/>
      <c r="MAH30" s="187"/>
      <c r="MAI30" s="187"/>
      <c r="MAJ30" s="187"/>
      <c r="MAK30" s="187"/>
      <c r="MAL30" s="187"/>
      <c r="MAM30" s="187"/>
      <c r="MAN30" s="187"/>
      <c r="MAO30" s="187"/>
      <c r="MAP30" s="187"/>
      <c r="MAQ30" s="187"/>
      <c r="MAR30" s="187"/>
      <c r="MAS30" s="187"/>
      <c r="MAT30" s="187"/>
      <c r="MAU30" s="187"/>
      <c r="MAV30" s="187"/>
      <c r="MAW30" s="187"/>
      <c r="MAX30" s="187"/>
      <c r="MAY30" s="187"/>
      <c r="MAZ30" s="187"/>
      <c r="MBA30" s="187"/>
      <c r="MBB30" s="187"/>
      <c r="MBC30" s="187"/>
      <c r="MBD30" s="187"/>
      <c r="MBE30" s="187"/>
      <c r="MBF30" s="187"/>
      <c r="MBG30" s="187"/>
      <c r="MBH30" s="187"/>
      <c r="MBI30" s="187"/>
      <c r="MBJ30" s="187"/>
      <c r="MBK30" s="187"/>
      <c r="MBL30" s="187"/>
      <c r="MBM30" s="187"/>
      <c r="MBN30" s="187"/>
      <c r="MBO30" s="187"/>
      <c r="MBP30" s="187"/>
      <c r="MBQ30" s="187"/>
      <c r="MBR30" s="187"/>
      <c r="MBS30" s="187"/>
      <c r="MBT30" s="187"/>
      <c r="MBU30" s="187"/>
      <c r="MBV30" s="187"/>
      <c r="MBW30" s="187"/>
      <c r="MBX30" s="187"/>
      <c r="MBY30" s="187"/>
      <c r="MBZ30" s="187"/>
      <c r="MCA30" s="187"/>
      <c r="MCB30" s="187"/>
      <c r="MCC30" s="187"/>
      <c r="MCD30" s="187"/>
      <c r="MCE30" s="187"/>
      <c r="MCF30" s="187"/>
      <c r="MCG30" s="187"/>
      <c r="MCH30" s="187"/>
      <c r="MCI30" s="187"/>
      <c r="MCJ30" s="187"/>
      <c r="MCK30" s="187"/>
      <c r="MCL30" s="187"/>
      <c r="MCM30" s="187"/>
      <c r="MCN30" s="187"/>
      <c r="MCO30" s="187"/>
      <c r="MCP30" s="187"/>
      <c r="MCQ30" s="187"/>
      <c r="MCR30" s="187"/>
      <c r="MCS30" s="187"/>
      <c r="MCT30" s="187"/>
      <c r="MCU30" s="187"/>
      <c r="MCV30" s="187"/>
      <c r="MCW30" s="187"/>
      <c r="MCX30" s="187"/>
      <c r="MCY30" s="187"/>
      <c r="MCZ30" s="187"/>
      <c r="MDA30" s="187"/>
      <c r="MDB30" s="187"/>
      <c r="MDC30" s="187"/>
      <c r="MDD30" s="187"/>
      <c r="MDE30" s="187"/>
      <c r="MDF30" s="187"/>
      <c r="MDG30" s="187"/>
      <c r="MDH30" s="187"/>
      <c r="MDI30" s="187"/>
      <c r="MDJ30" s="187"/>
      <c r="MDK30" s="187"/>
      <c r="MDL30" s="187"/>
      <c r="MDM30" s="187"/>
      <c r="MDN30" s="187"/>
      <c r="MDO30" s="187"/>
      <c r="MDP30" s="187"/>
      <c r="MDQ30" s="187"/>
      <c r="MDR30" s="187"/>
      <c r="MDS30" s="187"/>
      <c r="MDT30" s="187"/>
      <c r="MDU30" s="187"/>
      <c r="MDV30" s="187"/>
      <c r="MDW30" s="187"/>
      <c r="MDX30" s="187"/>
      <c r="MDY30" s="187"/>
      <c r="MDZ30" s="187"/>
      <c r="MEA30" s="187"/>
      <c r="MEB30" s="187"/>
      <c r="MEC30" s="187"/>
      <c r="MED30" s="187"/>
      <c r="MEE30" s="187"/>
      <c r="MEF30" s="187"/>
      <c r="MEG30" s="187"/>
      <c r="MEH30" s="187"/>
      <c r="MEI30" s="187"/>
      <c r="MEJ30" s="187"/>
      <c r="MEK30" s="187"/>
      <c r="MEL30" s="187"/>
      <c r="MEM30" s="187"/>
      <c r="MEN30" s="187"/>
      <c r="MEO30" s="187"/>
      <c r="MEP30" s="187"/>
      <c r="MEQ30" s="187"/>
      <c r="MER30" s="187"/>
      <c r="MES30" s="187"/>
      <c r="MET30" s="187"/>
      <c r="MEU30" s="187"/>
      <c r="MEV30" s="187"/>
      <c r="MEW30" s="187"/>
      <c r="MEX30" s="187"/>
      <c r="MEY30" s="187"/>
      <c r="MEZ30" s="187"/>
      <c r="MFA30" s="187"/>
      <c r="MFB30" s="187"/>
      <c r="MFC30" s="187"/>
      <c r="MFD30" s="187"/>
      <c r="MFE30" s="187"/>
      <c r="MFF30" s="187"/>
      <c r="MFG30" s="187"/>
      <c r="MFH30" s="187"/>
      <c r="MFI30" s="187"/>
      <c r="MFJ30" s="187"/>
      <c r="MFK30" s="187"/>
      <c r="MFL30" s="187"/>
      <c r="MFM30" s="187"/>
      <c r="MFN30" s="187"/>
      <c r="MFO30" s="187"/>
      <c r="MFP30" s="187"/>
      <c r="MFQ30" s="187"/>
      <c r="MFR30" s="187"/>
      <c r="MFS30" s="187"/>
      <c r="MFT30" s="187"/>
      <c r="MFU30" s="187"/>
      <c r="MFV30" s="187"/>
      <c r="MFW30" s="187"/>
      <c r="MFX30" s="187"/>
      <c r="MFY30" s="187"/>
      <c r="MFZ30" s="187"/>
      <c r="MGA30" s="187"/>
      <c r="MGB30" s="187"/>
      <c r="MGC30" s="187"/>
      <c r="MGD30" s="187"/>
      <c r="MGE30" s="187"/>
      <c r="MGF30" s="187"/>
      <c r="MGG30" s="187"/>
      <c r="MGH30" s="187"/>
      <c r="MGI30" s="187"/>
      <c r="MGJ30" s="187"/>
      <c r="MGK30" s="187"/>
      <c r="MGL30" s="187"/>
      <c r="MGM30" s="187"/>
      <c r="MGN30" s="187"/>
      <c r="MGO30" s="187"/>
      <c r="MGP30" s="187"/>
      <c r="MGQ30" s="187"/>
      <c r="MGR30" s="187"/>
      <c r="MGS30" s="187"/>
      <c r="MGT30" s="187"/>
      <c r="MGU30" s="187"/>
      <c r="MGV30" s="187"/>
      <c r="MGW30" s="187"/>
      <c r="MGX30" s="187"/>
      <c r="MGY30" s="187"/>
      <c r="MGZ30" s="187"/>
      <c r="MHA30" s="187"/>
      <c r="MHB30" s="187"/>
      <c r="MHC30" s="187"/>
      <c r="MHD30" s="187"/>
      <c r="MHE30" s="187"/>
      <c r="MHF30" s="187"/>
      <c r="MHG30" s="187"/>
      <c r="MHH30" s="187"/>
      <c r="MHI30" s="187"/>
      <c r="MHJ30" s="187"/>
      <c r="MHK30" s="187"/>
      <c r="MHL30" s="187"/>
      <c r="MHM30" s="187"/>
      <c r="MHN30" s="187"/>
      <c r="MHO30" s="187"/>
      <c r="MHP30" s="187"/>
      <c r="MHQ30" s="187"/>
      <c r="MHR30" s="187"/>
      <c r="MHS30" s="187"/>
      <c r="MHT30" s="187"/>
      <c r="MHU30" s="187"/>
      <c r="MHV30" s="187"/>
      <c r="MHW30" s="187"/>
      <c r="MHX30" s="187"/>
      <c r="MHY30" s="187"/>
      <c r="MHZ30" s="187"/>
      <c r="MIA30" s="187"/>
      <c r="MIB30" s="187"/>
      <c r="MIC30" s="187"/>
      <c r="MID30" s="187"/>
      <c r="MIE30" s="187"/>
      <c r="MIF30" s="187"/>
      <c r="MIG30" s="187"/>
      <c r="MIH30" s="187"/>
      <c r="MII30" s="187"/>
      <c r="MIJ30" s="187"/>
      <c r="MIK30" s="187"/>
      <c r="MIL30" s="187"/>
      <c r="MIM30" s="187"/>
      <c r="MIN30" s="187"/>
      <c r="MIO30" s="187"/>
      <c r="MIP30" s="187"/>
      <c r="MIQ30" s="187"/>
      <c r="MIR30" s="187"/>
      <c r="MIS30" s="187"/>
      <c r="MIT30" s="187"/>
      <c r="MIU30" s="187"/>
      <c r="MIV30" s="187"/>
      <c r="MIW30" s="187"/>
      <c r="MIX30" s="187"/>
      <c r="MIY30" s="187"/>
      <c r="MIZ30" s="187"/>
      <c r="MJA30" s="187"/>
      <c r="MJB30" s="187"/>
      <c r="MJC30" s="187"/>
      <c r="MJD30" s="187"/>
      <c r="MJE30" s="187"/>
      <c r="MJF30" s="187"/>
      <c r="MJG30" s="187"/>
      <c r="MJH30" s="187"/>
      <c r="MJI30" s="187"/>
      <c r="MJJ30" s="187"/>
      <c r="MJK30" s="187"/>
      <c r="MJL30" s="187"/>
      <c r="MJM30" s="187"/>
      <c r="MJN30" s="187"/>
      <c r="MJO30" s="187"/>
      <c r="MJP30" s="187"/>
      <c r="MJQ30" s="187"/>
      <c r="MJR30" s="187"/>
      <c r="MJS30" s="187"/>
      <c r="MJT30" s="187"/>
      <c r="MJU30" s="187"/>
      <c r="MJV30" s="187"/>
      <c r="MJW30" s="187"/>
      <c r="MJX30" s="187"/>
      <c r="MJY30" s="187"/>
      <c r="MJZ30" s="187"/>
      <c r="MKA30" s="187"/>
      <c r="MKB30" s="187"/>
      <c r="MKC30" s="187"/>
      <c r="MKD30" s="187"/>
      <c r="MKE30" s="187"/>
      <c r="MKF30" s="187"/>
      <c r="MKG30" s="187"/>
      <c r="MKH30" s="187"/>
      <c r="MKI30" s="187"/>
      <c r="MKJ30" s="187"/>
      <c r="MKK30" s="187"/>
      <c r="MKL30" s="187"/>
      <c r="MKM30" s="187"/>
      <c r="MKN30" s="187"/>
      <c r="MKO30" s="187"/>
      <c r="MKP30" s="187"/>
      <c r="MKQ30" s="187"/>
      <c r="MKR30" s="187"/>
      <c r="MKS30" s="187"/>
      <c r="MKT30" s="187"/>
      <c r="MKU30" s="187"/>
      <c r="MKV30" s="187"/>
      <c r="MKW30" s="187"/>
      <c r="MKX30" s="187"/>
      <c r="MKY30" s="187"/>
      <c r="MKZ30" s="187"/>
      <c r="MLA30" s="187"/>
      <c r="MLB30" s="187"/>
      <c r="MLC30" s="187"/>
      <c r="MLD30" s="187"/>
      <c r="MLE30" s="187"/>
      <c r="MLF30" s="187"/>
      <c r="MLG30" s="187"/>
      <c r="MLH30" s="187"/>
      <c r="MLI30" s="187"/>
      <c r="MLJ30" s="187"/>
      <c r="MLK30" s="187"/>
      <c r="MLL30" s="187"/>
      <c r="MLM30" s="187"/>
      <c r="MLN30" s="187"/>
      <c r="MLO30" s="187"/>
      <c r="MLP30" s="187"/>
      <c r="MLQ30" s="187"/>
      <c r="MLR30" s="187"/>
      <c r="MLS30" s="187"/>
      <c r="MLT30" s="187"/>
      <c r="MLU30" s="187"/>
      <c r="MLV30" s="187"/>
      <c r="MLW30" s="187"/>
      <c r="MLX30" s="187"/>
      <c r="MLY30" s="187"/>
      <c r="MLZ30" s="187"/>
      <c r="MMA30" s="187"/>
      <c r="MMB30" s="187"/>
      <c r="MMC30" s="187"/>
      <c r="MMD30" s="187"/>
      <c r="MME30" s="187"/>
      <c r="MMF30" s="187"/>
      <c r="MMG30" s="187"/>
      <c r="MMH30" s="187"/>
      <c r="MMI30" s="187"/>
      <c r="MMJ30" s="187"/>
      <c r="MMK30" s="187"/>
      <c r="MML30" s="187"/>
      <c r="MMM30" s="187"/>
      <c r="MMN30" s="187"/>
      <c r="MMO30" s="187"/>
      <c r="MMP30" s="187"/>
      <c r="MMQ30" s="187"/>
      <c r="MMR30" s="187"/>
      <c r="MMS30" s="187"/>
      <c r="MMT30" s="187"/>
      <c r="MMU30" s="187"/>
      <c r="MMV30" s="187"/>
      <c r="MMW30" s="187"/>
      <c r="MMX30" s="187"/>
      <c r="MMY30" s="187"/>
      <c r="MMZ30" s="187"/>
      <c r="MNA30" s="187"/>
      <c r="MNB30" s="187"/>
      <c r="MNC30" s="187"/>
      <c r="MND30" s="187"/>
      <c r="MNE30" s="187"/>
      <c r="MNF30" s="187"/>
      <c r="MNG30" s="187"/>
      <c r="MNH30" s="187"/>
      <c r="MNI30" s="187"/>
      <c r="MNJ30" s="187"/>
      <c r="MNK30" s="187"/>
      <c r="MNL30" s="187"/>
      <c r="MNM30" s="187"/>
      <c r="MNN30" s="187"/>
      <c r="MNO30" s="187"/>
      <c r="MNP30" s="187"/>
      <c r="MNQ30" s="187"/>
      <c r="MNR30" s="187"/>
      <c r="MNS30" s="187"/>
      <c r="MNT30" s="187"/>
      <c r="MNU30" s="187"/>
      <c r="MNV30" s="187"/>
      <c r="MNW30" s="187"/>
      <c r="MNX30" s="187"/>
      <c r="MNY30" s="187"/>
      <c r="MNZ30" s="187"/>
      <c r="MOA30" s="187"/>
      <c r="MOB30" s="187"/>
      <c r="MOC30" s="187"/>
      <c r="MOD30" s="187"/>
      <c r="MOE30" s="187"/>
      <c r="MOF30" s="187"/>
      <c r="MOG30" s="187"/>
      <c r="MOH30" s="187"/>
      <c r="MOI30" s="187"/>
      <c r="MOJ30" s="187"/>
      <c r="MOK30" s="187"/>
      <c r="MOL30" s="187"/>
      <c r="MOM30" s="187"/>
      <c r="MON30" s="187"/>
      <c r="MOO30" s="187"/>
      <c r="MOP30" s="187"/>
      <c r="MOQ30" s="187"/>
      <c r="MOR30" s="187"/>
      <c r="MOS30" s="187"/>
      <c r="MOT30" s="187"/>
      <c r="MOU30" s="187"/>
      <c r="MOV30" s="187"/>
      <c r="MOW30" s="187"/>
      <c r="MOX30" s="187"/>
      <c r="MOY30" s="187"/>
      <c r="MOZ30" s="187"/>
      <c r="MPA30" s="187"/>
      <c r="MPB30" s="187"/>
      <c r="MPC30" s="187"/>
      <c r="MPD30" s="187"/>
      <c r="MPE30" s="187"/>
      <c r="MPF30" s="187"/>
      <c r="MPG30" s="187"/>
      <c r="MPH30" s="187"/>
      <c r="MPI30" s="187"/>
      <c r="MPJ30" s="187"/>
      <c r="MPK30" s="187"/>
      <c r="MPL30" s="187"/>
      <c r="MPM30" s="187"/>
      <c r="MPN30" s="187"/>
      <c r="MPO30" s="187"/>
      <c r="MPP30" s="187"/>
      <c r="MPQ30" s="187"/>
      <c r="MPR30" s="187"/>
      <c r="MPS30" s="187"/>
      <c r="MPT30" s="187"/>
      <c r="MPU30" s="187"/>
      <c r="MPV30" s="187"/>
      <c r="MPW30" s="187"/>
      <c r="MPX30" s="187"/>
      <c r="MPY30" s="187"/>
      <c r="MPZ30" s="187"/>
      <c r="MQA30" s="187"/>
      <c r="MQB30" s="187"/>
      <c r="MQC30" s="187"/>
      <c r="MQD30" s="187"/>
      <c r="MQE30" s="187"/>
      <c r="MQF30" s="187"/>
      <c r="MQG30" s="187"/>
      <c r="MQH30" s="187"/>
      <c r="MQI30" s="187"/>
      <c r="MQJ30" s="187"/>
      <c r="MQK30" s="187"/>
      <c r="MQL30" s="187"/>
      <c r="MQM30" s="187"/>
      <c r="MQN30" s="187"/>
      <c r="MQO30" s="187"/>
      <c r="MQP30" s="187"/>
      <c r="MQQ30" s="187"/>
      <c r="MQR30" s="187"/>
      <c r="MQS30" s="187"/>
      <c r="MQT30" s="187"/>
      <c r="MQU30" s="187"/>
      <c r="MQV30" s="187"/>
      <c r="MQW30" s="187"/>
      <c r="MQX30" s="187"/>
      <c r="MQY30" s="187"/>
      <c r="MQZ30" s="187"/>
      <c r="MRA30" s="187"/>
      <c r="MRB30" s="187"/>
      <c r="MRC30" s="187"/>
      <c r="MRD30" s="187"/>
      <c r="MRE30" s="187"/>
      <c r="MRF30" s="187"/>
      <c r="MRG30" s="187"/>
      <c r="MRH30" s="187"/>
      <c r="MRI30" s="187"/>
      <c r="MRJ30" s="187"/>
      <c r="MRK30" s="187"/>
      <c r="MRL30" s="187"/>
      <c r="MRM30" s="187"/>
      <c r="MRN30" s="187"/>
      <c r="MRO30" s="187"/>
      <c r="MRP30" s="187"/>
      <c r="MRQ30" s="187"/>
      <c r="MRR30" s="187"/>
      <c r="MRS30" s="187"/>
      <c r="MRT30" s="187"/>
      <c r="MRU30" s="187"/>
      <c r="MRV30" s="187"/>
      <c r="MRW30" s="187"/>
      <c r="MRX30" s="187"/>
      <c r="MRY30" s="187"/>
      <c r="MRZ30" s="187"/>
      <c r="MSA30" s="187"/>
      <c r="MSB30" s="187"/>
      <c r="MSC30" s="187"/>
      <c r="MSD30" s="187"/>
      <c r="MSE30" s="187"/>
      <c r="MSF30" s="187"/>
      <c r="MSG30" s="187"/>
      <c r="MSH30" s="187"/>
      <c r="MSI30" s="187"/>
      <c r="MSJ30" s="187"/>
      <c r="MSK30" s="187"/>
      <c r="MSL30" s="187"/>
      <c r="MSM30" s="187"/>
      <c r="MSN30" s="187"/>
      <c r="MSO30" s="187"/>
      <c r="MSP30" s="187"/>
      <c r="MSQ30" s="187"/>
      <c r="MSR30" s="187"/>
      <c r="MSS30" s="187"/>
      <c r="MST30" s="187"/>
      <c r="MSU30" s="187"/>
      <c r="MSV30" s="187"/>
      <c r="MSW30" s="187"/>
      <c r="MSX30" s="187"/>
      <c r="MSY30" s="187"/>
      <c r="MSZ30" s="187"/>
      <c r="MTA30" s="187"/>
      <c r="MTB30" s="187"/>
      <c r="MTC30" s="187"/>
      <c r="MTD30" s="187"/>
      <c r="MTE30" s="187"/>
      <c r="MTF30" s="187"/>
      <c r="MTG30" s="187"/>
      <c r="MTH30" s="187"/>
      <c r="MTI30" s="187"/>
      <c r="MTJ30" s="187"/>
      <c r="MTK30" s="187"/>
      <c r="MTL30" s="187"/>
      <c r="MTM30" s="187"/>
      <c r="MTN30" s="187"/>
      <c r="MTO30" s="187"/>
      <c r="MTP30" s="187"/>
      <c r="MTQ30" s="187"/>
      <c r="MTR30" s="187"/>
      <c r="MTS30" s="187"/>
      <c r="MTT30" s="187"/>
      <c r="MTU30" s="187"/>
      <c r="MTV30" s="187"/>
      <c r="MTW30" s="187"/>
      <c r="MTX30" s="187"/>
      <c r="MTY30" s="187"/>
      <c r="MTZ30" s="187"/>
      <c r="MUA30" s="187"/>
      <c r="MUB30" s="187"/>
      <c r="MUC30" s="187"/>
      <c r="MUD30" s="187"/>
      <c r="MUE30" s="187"/>
      <c r="MUF30" s="187"/>
      <c r="MUG30" s="187"/>
      <c r="MUH30" s="187"/>
      <c r="MUI30" s="187"/>
      <c r="MUJ30" s="187"/>
      <c r="MUK30" s="187"/>
      <c r="MUL30" s="187"/>
      <c r="MUM30" s="187"/>
      <c r="MUN30" s="187"/>
      <c r="MUO30" s="187"/>
      <c r="MUP30" s="187"/>
      <c r="MUQ30" s="187"/>
      <c r="MUR30" s="187"/>
      <c r="MUS30" s="187"/>
      <c r="MUT30" s="187"/>
      <c r="MUU30" s="187"/>
      <c r="MUV30" s="187"/>
      <c r="MUW30" s="187"/>
      <c r="MUX30" s="187"/>
      <c r="MUY30" s="187"/>
      <c r="MUZ30" s="187"/>
      <c r="MVA30" s="187"/>
      <c r="MVB30" s="187"/>
      <c r="MVC30" s="187"/>
      <c r="MVD30" s="187"/>
      <c r="MVE30" s="187"/>
      <c r="MVF30" s="187"/>
      <c r="MVG30" s="187"/>
      <c r="MVH30" s="187"/>
      <c r="MVI30" s="187"/>
      <c r="MVJ30" s="187"/>
      <c r="MVK30" s="187"/>
      <c r="MVL30" s="187"/>
      <c r="MVM30" s="187"/>
      <c r="MVN30" s="187"/>
      <c r="MVO30" s="187"/>
      <c r="MVP30" s="187"/>
      <c r="MVQ30" s="187"/>
      <c r="MVR30" s="187"/>
      <c r="MVS30" s="187"/>
      <c r="MVT30" s="187"/>
      <c r="MVU30" s="187"/>
      <c r="MVV30" s="187"/>
      <c r="MVW30" s="187"/>
      <c r="MVX30" s="187"/>
      <c r="MVY30" s="187"/>
      <c r="MVZ30" s="187"/>
      <c r="MWA30" s="187"/>
      <c r="MWB30" s="187"/>
      <c r="MWC30" s="187"/>
      <c r="MWD30" s="187"/>
      <c r="MWE30" s="187"/>
      <c r="MWF30" s="187"/>
      <c r="MWG30" s="187"/>
      <c r="MWH30" s="187"/>
      <c r="MWI30" s="187"/>
      <c r="MWJ30" s="187"/>
      <c r="MWK30" s="187"/>
      <c r="MWL30" s="187"/>
      <c r="MWM30" s="187"/>
      <c r="MWN30" s="187"/>
      <c r="MWO30" s="187"/>
      <c r="MWP30" s="187"/>
      <c r="MWQ30" s="187"/>
      <c r="MWR30" s="187"/>
      <c r="MWS30" s="187"/>
      <c r="MWT30" s="187"/>
      <c r="MWU30" s="187"/>
      <c r="MWV30" s="187"/>
      <c r="MWW30" s="187"/>
      <c r="MWX30" s="187"/>
      <c r="MWY30" s="187"/>
      <c r="MWZ30" s="187"/>
      <c r="MXA30" s="187"/>
      <c r="MXB30" s="187"/>
      <c r="MXC30" s="187"/>
      <c r="MXD30" s="187"/>
      <c r="MXE30" s="187"/>
      <c r="MXF30" s="187"/>
      <c r="MXG30" s="187"/>
      <c r="MXH30" s="187"/>
      <c r="MXI30" s="187"/>
      <c r="MXJ30" s="187"/>
      <c r="MXK30" s="187"/>
      <c r="MXL30" s="187"/>
      <c r="MXM30" s="187"/>
      <c r="MXN30" s="187"/>
      <c r="MXO30" s="187"/>
      <c r="MXP30" s="187"/>
      <c r="MXQ30" s="187"/>
      <c r="MXR30" s="187"/>
      <c r="MXS30" s="187"/>
      <c r="MXT30" s="187"/>
      <c r="MXU30" s="187"/>
      <c r="MXV30" s="187"/>
      <c r="MXW30" s="187"/>
      <c r="MXX30" s="187"/>
      <c r="MXY30" s="187"/>
      <c r="MXZ30" s="187"/>
      <c r="MYA30" s="187"/>
      <c r="MYB30" s="187"/>
      <c r="MYC30" s="187"/>
      <c r="MYD30" s="187"/>
      <c r="MYE30" s="187"/>
      <c r="MYF30" s="187"/>
      <c r="MYG30" s="187"/>
      <c r="MYH30" s="187"/>
      <c r="MYI30" s="187"/>
      <c r="MYJ30" s="187"/>
      <c r="MYK30" s="187"/>
      <c r="MYL30" s="187"/>
      <c r="MYM30" s="187"/>
      <c r="MYN30" s="187"/>
      <c r="MYO30" s="187"/>
      <c r="MYP30" s="187"/>
      <c r="MYQ30" s="187"/>
      <c r="MYR30" s="187"/>
      <c r="MYS30" s="187"/>
      <c r="MYT30" s="187"/>
      <c r="MYU30" s="187"/>
      <c r="MYV30" s="187"/>
      <c r="MYW30" s="187"/>
      <c r="MYX30" s="187"/>
      <c r="MYY30" s="187"/>
      <c r="MYZ30" s="187"/>
      <c r="MZA30" s="187"/>
      <c r="MZB30" s="187"/>
      <c r="MZC30" s="187"/>
      <c r="MZD30" s="187"/>
      <c r="MZE30" s="187"/>
      <c r="MZF30" s="187"/>
      <c r="MZG30" s="187"/>
      <c r="MZH30" s="187"/>
      <c r="MZI30" s="187"/>
      <c r="MZJ30" s="187"/>
      <c r="MZK30" s="187"/>
      <c r="MZL30" s="187"/>
      <c r="MZM30" s="187"/>
      <c r="MZN30" s="187"/>
      <c r="MZO30" s="187"/>
      <c r="MZP30" s="187"/>
      <c r="MZQ30" s="187"/>
      <c r="MZR30" s="187"/>
      <c r="MZS30" s="187"/>
      <c r="MZT30" s="187"/>
      <c r="MZU30" s="187"/>
      <c r="MZV30" s="187"/>
      <c r="MZW30" s="187"/>
      <c r="MZX30" s="187"/>
      <c r="MZY30" s="187"/>
      <c r="MZZ30" s="187"/>
      <c r="NAA30" s="187"/>
      <c r="NAB30" s="187"/>
      <c r="NAC30" s="187"/>
      <c r="NAD30" s="187"/>
      <c r="NAE30" s="187"/>
      <c r="NAF30" s="187"/>
      <c r="NAG30" s="187"/>
      <c r="NAH30" s="187"/>
      <c r="NAI30" s="187"/>
      <c r="NAJ30" s="187"/>
      <c r="NAK30" s="187"/>
      <c r="NAL30" s="187"/>
      <c r="NAM30" s="187"/>
      <c r="NAN30" s="187"/>
      <c r="NAO30" s="187"/>
      <c r="NAP30" s="187"/>
      <c r="NAQ30" s="187"/>
      <c r="NAR30" s="187"/>
      <c r="NAS30" s="187"/>
      <c r="NAT30" s="187"/>
      <c r="NAU30" s="187"/>
      <c r="NAV30" s="187"/>
      <c r="NAW30" s="187"/>
      <c r="NAX30" s="187"/>
      <c r="NAY30" s="187"/>
      <c r="NAZ30" s="187"/>
      <c r="NBA30" s="187"/>
      <c r="NBB30" s="187"/>
      <c r="NBC30" s="187"/>
      <c r="NBD30" s="187"/>
      <c r="NBE30" s="187"/>
      <c r="NBF30" s="187"/>
      <c r="NBG30" s="187"/>
      <c r="NBH30" s="187"/>
      <c r="NBI30" s="187"/>
      <c r="NBJ30" s="187"/>
      <c r="NBK30" s="187"/>
      <c r="NBL30" s="187"/>
      <c r="NBM30" s="187"/>
      <c r="NBN30" s="187"/>
      <c r="NBO30" s="187"/>
      <c r="NBP30" s="187"/>
      <c r="NBQ30" s="187"/>
      <c r="NBR30" s="187"/>
      <c r="NBS30" s="187"/>
      <c r="NBT30" s="187"/>
      <c r="NBU30" s="187"/>
      <c r="NBV30" s="187"/>
      <c r="NBW30" s="187"/>
      <c r="NBX30" s="187"/>
      <c r="NBY30" s="187"/>
      <c r="NBZ30" s="187"/>
      <c r="NCA30" s="187"/>
      <c r="NCB30" s="187"/>
      <c r="NCC30" s="187"/>
      <c r="NCD30" s="187"/>
      <c r="NCE30" s="187"/>
      <c r="NCF30" s="187"/>
      <c r="NCG30" s="187"/>
      <c r="NCH30" s="187"/>
      <c r="NCI30" s="187"/>
      <c r="NCJ30" s="187"/>
      <c r="NCK30" s="187"/>
      <c r="NCL30" s="187"/>
      <c r="NCM30" s="187"/>
      <c r="NCN30" s="187"/>
      <c r="NCO30" s="187"/>
      <c r="NCP30" s="187"/>
      <c r="NCQ30" s="187"/>
      <c r="NCR30" s="187"/>
      <c r="NCS30" s="187"/>
      <c r="NCT30" s="187"/>
      <c r="NCU30" s="187"/>
      <c r="NCV30" s="187"/>
      <c r="NCW30" s="187"/>
      <c r="NCX30" s="187"/>
      <c r="NCY30" s="187"/>
      <c r="NCZ30" s="187"/>
      <c r="NDA30" s="187"/>
      <c r="NDB30" s="187"/>
      <c r="NDC30" s="187"/>
      <c r="NDD30" s="187"/>
      <c r="NDE30" s="187"/>
      <c r="NDF30" s="187"/>
      <c r="NDG30" s="187"/>
      <c r="NDH30" s="187"/>
      <c r="NDI30" s="187"/>
      <c r="NDJ30" s="187"/>
      <c r="NDK30" s="187"/>
      <c r="NDL30" s="187"/>
      <c r="NDM30" s="187"/>
      <c r="NDN30" s="187"/>
      <c r="NDO30" s="187"/>
      <c r="NDP30" s="187"/>
      <c r="NDQ30" s="187"/>
      <c r="NDR30" s="187"/>
      <c r="NDS30" s="187"/>
      <c r="NDT30" s="187"/>
      <c r="NDU30" s="187"/>
      <c r="NDV30" s="187"/>
      <c r="NDW30" s="187"/>
      <c r="NDX30" s="187"/>
      <c r="NDY30" s="187"/>
      <c r="NDZ30" s="187"/>
      <c r="NEA30" s="187"/>
      <c r="NEB30" s="187"/>
      <c r="NEC30" s="187"/>
      <c r="NED30" s="187"/>
      <c r="NEE30" s="187"/>
      <c r="NEF30" s="187"/>
      <c r="NEG30" s="187"/>
      <c r="NEH30" s="187"/>
      <c r="NEI30" s="187"/>
      <c r="NEJ30" s="187"/>
      <c r="NEK30" s="187"/>
      <c r="NEL30" s="187"/>
      <c r="NEM30" s="187"/>
      <c r="NEN30" s="187"/>
      <c r="NEO30" s="187"/>
      <c r="NEP30" s="187"/>
      <c r="NEQ30" s="187"/>
      <c r="NER30" s="187"/>
      <c r="NES30" s="187"/>
      <c r="NET30" s="187"/>
      <c r="NEU30" s="187"/>
      <c r="NEV30" s="187"/>
      <c r="NEW30" s="187"/>
      <c r="NEX30" s="187"/>
      <c r="NEY30" s="187"/>
      <c r="NEZ30" s="187"/>
      <c r="NFA30" s="187"/>
      <c r="NFB30" s="187"/>
      <c r="NFC30" s="187"/>
      <c r="NFD30" s="187"/>
      <c r="NFE30" s="187"/>
      <c r="NFF30" s="187"/>
      <c r="NFG30" s="187"/>
      <c r="NFH30" s="187"/>
      <c r="NFI30" s="187"/>
      <c r="NFJ30" s="187"/>
      <c r="NFK30" s="187"/>
      <c r="NFL30" s="187"/>
      <c r="NFM30" s="187"/>
      <c r="NFN30" s="187"/>
      <c r="NFO30" s="187"/>
      <c r="NFP30" s="187"/>
      <c r="NFQ30" s="187"/>
      <c r="NFR30" s="187"/>
      <c r="NFS30" s="187"/>
      <c r="NFT30" s="187"/>
      <c r="NFU30" s="187"/>
      <c r="NFV30" s="187"/>
      <c r="NFW30" s="187"/>
      <c r="NFX30" s="187"/>
      <c r="NFY30" s="187"/>
      <c r="NFZ30" s="187"/>
      <c r="NGA30" s="187"/>
      <c r="NGB30" s="187"/>
      <c r="NGC30" s="187"/>
      <c r="NGD30" s="187"/>
      <c r="NGE30" s="187"/>
      <c r="NGF30" s="187"/>
      <c r="NGG30" s="187"/>
      <c r="NGH30" s="187"/>
      <c r="NGI30" s="187"/>
      <c r="NGJ30" s="187"/>
      <c r="NGK30" s="187"/>
      <c r="NGL30" s="187"/>
      <c r="NGM30" s="187"/>
      <c r="NGN30" s="187"/>
      <c r="NGO30" s="187"/>
      <c r="NGP30" s="187"/>
      <c r="NGQ30" s="187"/>
      <c r="NGR30" s="187"/>
      <c r="NGS30" s="187"/>
      <c r="NGT30" s="187"/>
      <c r="NGU30" s="187"/>
      <c r="NGV30" s="187"/>
      <c r="NGW30" s="187"/>
      <c r="NGX30" s="187"/>
      <c r="NGY30" s="187"/>
      <c r="NGZ30" s="187"/>
      <c r="NHA30" s="187"/>
      <c r="NHB30" s="187"/>
      <c r="NHC30" s="187"/>
      <c r="NHD30" s="187"/>
      <c r="NHE30" s="187"/>
      <c r="NHF30" s="187"/>
      <c r="NHG30" s="187"/>
      <c r="NHH30" s="187"/>
      <c r="NHI30" s="187"/>
      <c r="NHJ30" s="187"/>
      <c r="NHK30" s="187"/>
      <c r="NHL30" s="187"/>
      <c r="NHM30" s="187"/>
      <c r="NHN30" s="187"/>
      <c r="NHO30" s="187"/>
      <c r="NHP30" s="187"/>
      <c r="NHQ30" s="187"/>
      <c r="NHR30" s="187"/>
      <c r="NHS30" s="187"/>
      <c r="NHT30" s="187"/>
      <c r="NHU30" s="187"/>
      <c r="NHV30" s="187"/>
      <c r="NHW30" s="187"/>
      <c r="NHX30" s="187"/>
      <c r="NHY30" s="187"/>
      <c r="NHZ30" s="187"/>
      <c r="NIA30" s="187"/>
      <c r="NIB30" s="187"/>
      <c r="NIC30" s="187"/>
      <c r="NID30" s="187"/>
      <c r="NIE30" s="187"/>
      <c r="NIF30" s="187"/>
      <c r="NIG30" s="187"/>
      <c r="NIH30" s="187"/>
      <c r="NII30" s="187"/>
      <c r="NIJ30" s="187"/>
      <c r="NIK30" s="187"/>
      <c r="NIL30" s="187"/>
      <c r="NIM30" s="187"/>
      <c r="NIN30" s="187"/>
      <c r="NIO30" s="187"/>
      <c r="NIP30" s="187"/>
      <c r="NIQ30" s="187"/>
      <c r="NIR30" s="187"/>
      <c r="NIS30" s="187"/>
      <c r="NIT30" s="187"/>
      <c r="NIU30" s="187"/>
      <c r="NIV30" s="187"/>
      <c r="NIW30" s="187"/>
      <c r="NIX30" s="187"/>
      <c r="NIY30" s="187"/>
      <c r="NIZ30" s="187"/>
      <c r="NJA30" s="187"/>
      <c r="NJB30" s="187"/>
      <c r="NJC30" s="187"/>
      <c r="NJD30" s="187"/>
      <c r="NJE30" s="187"/>
      <c r="NJF30" s="187"/>
      <c r="NJG30" s="187"/>
      <c r="NJH30" s="187"/>
      <c r="NJI30" s="187"/>
      <c r="NJJ30" s="187"/>
      <c r="NJK30" s="187"/>
      <c r="NJL30" s="187"/>
      <c r="NJM30" s="187"/>
      <c r="NJN30" s="187"/>
      <c r="NJO30" s="187"/>
      <c r="NJP30" s="187"/>
      <c r="NJQ30" s="187"/>
      <c r="NJR30" s="187"/>
      <c r="NJS30" s="187"/>
      <c r="NJT30" s="187"/>
      <c r="NJU30" s="187"/>
      <c r="NJV30" s="187"/>
      <c r="NJW30" s="187"/>
      <c r="NJX30" s="187"/>
      <c r="NJY30" s="187"/>
      <c r="NJZ30" s="187"/>
      <c r="NKA30" s="187"/>
      <c r="NKB30" s="187"/>
      <c r="NKC30" s="187"/>
      <c r="NKD30" s="187"/>
      <c r="NKE30" s="187"/>
      <c r="NKF30" s="187"/>
      <c r="NKG30" s="187"/>
      <c r="NKH30" s="187"/>
      <c r="NKI30" s="187"/>
      <c r="NKJ30" s="187"/>
      <c r="NKK30" s="187"/>
      <c r="NKL30" s="187"/>
      <c r="NKM30" s="187"/>
      <c r="NKN30" s="187"/>
      <c r="NKO30" s="187"/>
      <c r="NKP30" s="187"/>
      <c r="NKQ30" s="187"/>
      <c r="NKR30" s="187"/>
      <c r="NKS30" s="187"/>
      <c r="NKT30" s="187"/>
      <c r="NKU30" s="187"/>
      <c r="NKV30" s="187"/>
      <c r="NKW30" s="187"/>
      <c r="NKX30" s="187"/>
      <c r="NKY30" s="187"/>
      <c r="NKZ30" s="187"/>
      <c r="NLA30" s="187"/>
      <c r="NLB30" s="187"/>
      <c r="NLC30" s="187"/>
      <c r="NLD30" s="187"/>
      <c r="NLE30" s="187"/>
      <c r="NLF30" s="187"/>
      <c r="NLG30" s="187"/>
      <c r="NLH30" s="187"/>
      <c r="NLI30" s="187"/>
      <c r="NLJ30" s="187"/>
      <c r="NLK30" s="187"/>
      <c r="NLL30" s="187"/>
      <c r="NLM30" s="187"/>
      <c r="NLN30" s="187"/>
      <c r="NLO30" s="187"/>
      <c r="NLP30" s="187"/>
      <c r="NLQ30" s="187"/>
      <c r="NLR30" s="187"/>
      <c r="NLS30" s="187"/>
      <c r="NLT30" s="187"/>
      <c r="NLU30" s="187"/>
      <c r="NLV30" s="187"/>
      <c r="NLW30" s="187"/>
      <c r="NLX30" s="187"/>
      <c r="NLY30" s="187"/>
      <c r="NLZ30" s="187"/>
      <c r="NMA30" s="187"/>
      <c r="NMB30" s="187"/>
      <c r="NMC30" s="187"/>
      <c r="NMD30" s="187"/>
      <c r="NME30" s="187"/>
      <c r="NMF30" s="187"/>
      <c r="NMG30" s="187"/>
      <c r="NMH30" s="187"/>
      <c r="NMI30" s="187"/>
      <c r="NMJ30" s="187"/>
      <c r="NMK30" s="187"/>
      <c r="NML30" s="187"/>
      <c r="NMM30" s="187"/>
      <c r="NMN30" s="187"/>
      <c r="NMO30" s="187"/>
      <c r="NMP30" s="187"/>
      <c r="NMQ30" s="187"/>
      <c r="NMR30" s="187"/>
      <c r="NMS30" s="187"/>
      <c r="NMT30" s="187"/>
      <c r="NMU30" s="187"/>
      <c r="NMV30" s="187"/>
      <c r="NMW30" s="187"/>
      <c r="NMX30" s="187"/>
      <c r="NMY30" s="187"/>
      <c r="NMZ30" s="187"/>
      <c r="NNA30" s="187"/>
      <c r="NNB30" s="187"/>
      <c r="NNC30" s="187"/>
      <c r="NND30" s="187"/>
      <c r="NNE30" s="187"/>
      <c r="NNF30" s="187"/>
      <c r="NNG30" s="187"/>
      <c r="NNH30" s="187"/>
      <c r="NNI30" s="187"/>
      <c r="NNJ30" s="187"/>
      <c r="NNK30" s="187"/>
      <c r="NNL30" s="187"/>
      <c r="NNM30" s="187"/>
      <c r="NNN30" s="187"/>
      <c r="NNO30" s="187"/>
      <c r="NNP30" s="187"/>
      <c r="NNQ30" s="187"/>
      <c r="NNR30" s="187"/>
      <c r="NNS30" s="187"/>
      <c r="NNT30" s="187"/>
      <c r="NNU30" s="187"/>
      <c r="NNV30" s="187"/>
      <c r="NNW30" s="187"/>
      <c r="NNX30" s="187"/>
      <c r="NNY30" s="187"/>
      <c r="NNZ30" s="187"/>
      <c r="NOA30" s="187"/>
      <c r="NOB30" s="187"/>
      <c r="NOC30" s="187"/>
      <c r="NOD30" s="187"/>
      <c r="NOE30" s="187"/>
      <c r="NOF30" s="187"/>
      <c r="NOG30" s="187"/>
      <c r="NOH30" s="187"/>
      <c r="NOI30" s="187"/>
      <c r="NOJ30" s="187"/>
      <c r="NOK30" s="187"/>
      <c r="NOL30" s="187"/>
      <c r="NOM30" s="187"/>
      <c r="NON30" s="187"/>
      <c r="NOO30" s="187"/>
      <c r="NOP30" s="187"/>
      <c r="NOQ30" s="187"/>
      <c r="NOR30" s="187"/>
      <c r="NOS30" s="187"/>
      <c r="NOT30" s="187"/>
      <c r="NOU30" s="187"/>
      <c r="NOV30" s="187"/>
      <c r="NOW30" s="187"/>
      <c r="NOX30" s="187"/>
      <c r="NOY30" s="187"/>
      <c r="NOZ30" s="187"/>
      <c r="NPA30" s="187"/>
      <c r="NPB30" s="187"/>
      <c r="NPC30" s="187"/>
      <c r="NPD30" s="187"/>
      <c r="NPE30" s="187"/>
      <c r="NPF30" s="187"/>
      <c r="NPG30" s="187"/>
      <c r="NPH30" s="187"/>
      <c r="NPI30" s="187"/>
      <c r="NPJ30" s="187"/>
      <c r="NPK30" s="187"/>
      <c r="NPL30" s="187"/>
      <c r="NPM30" s="187"/>
      <c r="NPN30" s="187"/>
      <c r="NPO30" s="187"/>
      <c r="NPP30" s="187"/>
      <c r="NPQ30" s="187"/>
      <c r="NPR30" s="187"/>
      <c r="NPS30" s="187"/>
      <c r="NPT30" s="187"/>
      <c r="NPU30" s="187"/>
      <c r="NPV30" s="187"/>
      <c r="NPW30" s="187"/>
      <c r="NPX30" s="187"/>
      <c r="NPY30" s="187"/>
      <c r="NPZ30" s="187"/>
      <c r="NQA30" s="187"/>
      <c r="NQB30" s="187"/>
      <c r="NQC30" s="187"/>
      <c r="NQD30" s="187"/>
      <c r="NQE30" s="187"/>
      <c r="NQF30" s="187"/>
      <c r="NQG30" s="187"/>
      <c r="NQH30" s="187"/>
      <c r="NQI30" s="187"/>
      <c r="NQJ30" s="187"/>
      <c r="NQK30" s="187"/>
      <c r="NQL30" s="187"/>
      <c r="NQM30" s="187"/>
      <c r="NQN30" s="187"/>
      <c r="NQO30" s="187"/>
      <c r="NQP30" s="187"/>
      <c r="NQQ30" s="187"/>
      <c r="NQR30" s="187"/>
      <c r="NQS30" s="187"/>
      <c r="NQT30" s="187"/>
      <c r="NQU30" s="187"/>
      <c r="NQV30" s="187"/>
      <c r="NQW30" s="187"/>
      <c r="NQX30" s="187"/>
      <c r="NQY30" s="187"/>
      <c r="NQZ30" s="187"/>
      <c r="NRA30" s="187"/>
      <c r="NRB30" s="187"/>
      <c r="NRC30" s="187"/>
      <c r="NRD30" s="187"/>
      <c r="NRE30" s="187"/>
      <c r="NRF30" s="187"/>
      <c r="NRG30" s="187"/>
      <c r="NRH30" s="187"/>
      <c r="NRI30" s="187"/>
      <c r="NRJ30" s="187"/>
      <c r="NRK30" s="187"/>
      <c r="NRL30" s="187"/>
      <c r="NRM30" s="187"/>
      <c r="NRN30" s="187"/>
      <c r="NRO30" s="187"/>
      <c r="NRP30" s="187"/>
      <c r="NRQ30" s="187"/>
      <c r="NRR30" s="187"/>
      <c r="NRS30" s="187"/>
      <c r="NRT30" s="187"/>
      <c r="NRU30" s="187"/>
      <c r="NRV30" s="187"/>
      <c r="NRW30" s="187"/>
      <c r="NRX30" s="187"/>
      <c r="NRY30" s="187"/>
      <c r="NRZ30" s="187"/>
      <c r="NSA30" s="187"/>
      <c r="NSB30" s="187"/>
      <c r="NSC30" s="187"/>
      <c r="NSD30" s="187"/>
      <c r="NSE30" s="187"/>
      <c r="NSF30" s="187"/>
      <c r="NSG30" s="187"/>
      <c r="NSH30" s="187"/>
      <c r="NSI30" s="187"/>
      <c r="NSJ30" s="187"/>
      <c r="NSK30" s="187"/>
      <c r="NSL30" s="187"/>
      <c r="NSM30" s="187"/>
      <c r="NSN30" s="187"/>
      <c r="NSO30" s="187"/>
      <c r="NSP30" s="187"/>
      <c r="NSQ30" s="187"/>
      <c r="NSR30" s="187"/>
      <c r="NSS30" s="187"/>
      <c r="NST30" s="187"/>
      <c r="NSU30" s="187"/>
      <c r="NSV30" s="187"/>
      <c r="NSW30" s="187"/>
      <c r="NSX30" s="187"/>
      <c r="NSY30" s="187"/>
      <c r="NSZ30" s="187"/>
      <c r="NTA30" s="187"/>
      <c r="NTB30" s="187"/>
      <c r="NTC30" s="187"/>
      <c r="NTD30" s="187"/>
      <c r="NTE30" s="187"/>
      <c r="NTF30" s="187"/>
      <c r="NTG30" s="187"/>
      <c r="NTH30" s="187"/>
      <c r="NTI30" s="187"/>
      <c r="NTJ30" s="187"/>
      <c r="NTK30" s="187"/>
      <c r="NTL30" s="187"/>
      <c r="NTM30" s="187"/>
      <c r="NTN30" s="187"/>
      <c r="NTO30" s="187"/>
      <c r="NTP30" s="187"/>
      <c r="NTQ30" s="187"/>
      <c r="NTR30" s="187"/>
      <c r="NTS30" s="187"/>
      <c r="NTT30" s="187"/>
      <c r="NTU30" s="187"/>
      <c r="NTV30" s="187"/>
      <c r="NTW30" s="187"/>
      <c r="NTX30" s="187"/>
      <c r="NTY30" s="187"/>
      <c r="NTZ30" s="187"/>
      <c r="NUA30" s="187"/>
      <c r="NUB30" s="187"/>
      <c r="NUC30" s="187"/>
      <c r="NUD30" s="187"/>
      <c r="NUE30" s="187"/>
      <c r="NUF30" s="187"/>
      <c r="NUG30" s="187"/>
      <c r="NUH30" s="187"/>
      <c r="NUI30" s="187"/>
      <c r="NUJ30" s="187"/>
      <c r="NUK30" s="187"/>
      <c r="NUL30" s="187"/>
      <c r="NUM30" s="187"/>
      <c r="NUN30" s="187"/>
      <c r="NUO30" s="187"/>
      <c r="NUP30" s="187"/>
      <c r="NUQ30" s="187"/>
      <c r="NUR30" s="187"/>
      <c r="NUS30" s="187"/>
      <c r="NUT30" s="187"/>
      <c r="NUU30" s="187"/>
      <c r="NUV30" s="187"/>
      <c r="NUW30" s="187"/>
      <c r="NUX30" s="187"/>
      <c r="NUY30" s="187"/>
      <c r="NUZ30" s="187"/>
      <c r="NVA30" s="187"/>
      <c r="NVB30" s="187"/>
      <c r="NVC30" s="187"/>
      <c r="NVD30" s="187"/>
      <c r="NVE30" s="187"/>
      <c r="NVF30" s="187"/>
      <c r="NVG30" s="187"/>
      <c r="NVH30" s="187"/>
      <c r="NVI30" s="187"/>
      <c r="NVJ30" s="187"/>
      <c r="NVK30" s="187"/>
      <c r="NVL30" s="187"/>
      <c r="NVM30" s="187"/>
      <c r="NVN30" s="187"/>
      <c r="NVO30" s="187"/>
      <c r="NVP30" s="187"/>
      <c r="NVQ30" s="187"/>
      <c r="NVR30" s="187"/>
      <c r="NVS30" s="187"/>
      <c r="NVT30" s="187"/>
      <c r="NVU30" s="187"/>
      <c r="NVV30" s="187"/>
      <c r="NVW30" s="187"/>
      <c r="NVX30" s="187"/>
      <c r="NVY30" s="187"/>
      <c r="NVZ30" s="187"/>
      <c r="NWA30" s="187"/>
      <c r="NWB30" s="187"/>
      <c r="NWC30" s="187"/>
      <c r="NWD30" s="187"/>
      <c r="NWE30" s="187"/>
      <c r="NWF30" s="187"/>
      <c r="NWG30" s="187"/>
      <c r="NWH30" s="187"/>
      <c r="NWI30" s="187"/>
      <c r="NWJ30" s="187"/>
      <c r="NWK30" s="187"/>
      <c r="NWL30" s="187"/>
      <c r="NWM30" s="187"/>
      <c r="NWN30" s="187"/>
      <c r="NWO30" s="187"/>
      <c r="NWP30" s="187"/>
      <c r="NWQ30" s="187"/>
      <c r="NWR30" s="187"/>
      <c r="NWS30" s="187"/>
      <c r="NWT30" s="187"/>
      <c r="NWU30" s="187"/>
      <c r="NWV30" s="187"/>
      <c r="NWW30" s="187"/>
      <c r="NWX30" s="187"/>
      <c r="NWY30" s="187"/>
      <c r="NWZ30" s="187"/>
      <c r="NXA30" s="187"/>
      <c r="NXB30" s="187"/>
      <c r="NXC30" s="187"/>
      <c r="NXD30" s="187"/>
      <c r="NXE30" s="187"/>
      <c r="NXF30" s="187"/>
      <c r="NXG30" s="187"/>
      <c r="NXH30" s="187"/>
      <c r="NXI30" s="187"/>
      <c r="NXJ30" s="187"/>
      <c r="NXK30" s="187"/>
      <c r="NXL30" s="187"/>
      <c r="NXM30" s="187"/>
      <c r="NXN30" s="187"/>
      <c r="NXO30" s="187"/>
      <c r="NXP30" s="187"/>
      <c r="NXQ30" s="187"/>
      <c r="NXR30" s="187"/>
      <c r="NXS30" s="187"/>
      <c r="NXT30" s="187"/>
      <c r="NXU30" s="187"/>
      <c r="NXV30" s="187"/>
      <c r="NXW30" s="187"/>
      <c r="NXX30" s="187"/>
      <c r="NXY30" s="187"/>
      <c r="NXZ30" s="187"/>
      <c r="NYA30" s="187"/>
      <c r="NYB30" s="187"/>
      <c r="NYC30" s="187"/>
      <c r="NYD30" s="187"/>
      <c r="NYE30" s="187"/>
      <c r="NYF30" s="187"/>
      <c r="NYG30" s="187"/>
      <c r="NYH30" s="187"/>
      <c r="NYI30" s="187"/>
      <c r="NYJ30" s="187"/>
      <c r="NYK30" s="187"/>
      <c r="NYL30" s="187"/>
      <c r="NYM30" s="187"/>
      <c r="NYN30" s="187"/>
      <c r="NYO30" s="187"/>
      <c r="NYP30" s="187"/>
      <c r="NYQ30" s="187"/>
      <c r="NYR30" s="187"/>
      <c r="NYS30" s="187"/>
      <c r="NYT30" s="187"/>
      <c r="NYU30" s="187"/>
      <c r="NYV30" s="187"/>
      <c r="NYW30" s="187"/>
      <c r="NYX30" s="187"/>
      <c r="NYY30" s="187"/>
      <c r="NYZ30" s="187"/>
      <c r="NZA30" s="187"/>
      <c r="NZB30" s="187"/>
      <c r="NZC30" s="187"/>
      <c r="NZD30" s="187"/>
      <c r="NZE30" s="187"/>
      <c r="NZF30" s="187"/>
      <c r="NZG30" s="187"/>
      <c r="NZH30" s="187"/>
      <c r="NZI30" s="187"/>
      <c r="NZJ30" s="187"/>
      <c r="NZK30" s="187"/>
      <c r="NZL30" s="187"/>
      <c r="NZM30" s="187"/>
      <c r="NZN30" s="187"/>
      <c r="NZO30" s="187"/>
      <c r="NZP30" s="187"/>
      <c r="NZQ30" s="187"/>
      <c r="NZR30" s="187"/>
      <c r="NZS30" s="187"/>
      <c r="NZT30" s="187"/>
      <c r="NZU30" s="187"/>
      <c r="NZV30" s="187"/>
      <c r="NZW30" s="187"/>
      <c r="NZX30" s="187"/>
      <c r="NZY30" s="187"/>
      <c r="NZZ30" s="187"/>
      <c r="OAA30" s="187"/>
      <c r="OAB30" s="187"/>
      <c r="OAC30" s="187"/>
      <c r="OAD30" s="187"/>
      <c r="OAE30" s="187"/>
      <c r="OAF30" s="187"/>
      <c r="OAG30" s="187"/>
      <c r="OAH30" s="187"/>
      <c r="OAI30" s="187"/>
      <c r="OAJ30" s="187"/>
      <c r="OAK30" s="187"/>
      <c r="OAL30" s="187"/>
      <c r="OAM30" s="187"/>
      <c r="OAN30" s="187"/>
      <c r="OAO30" s="187"/>
      <c r="OAP30" s="187"/>
      <c r="OAQ30" s="187"/>
      <c r="OAR30" s="187"/>
      <c r="OAS30" s="187"/>
      <c r="OAT30" s="187"/>
      <c r="OAU30" s="187"/>
      <c r="OAV30" s="187"/>
      <c r="OAW30" s="187"/>
      <c r="OAX30" s="187"/>
      <c r="OAY30" s="187"/>
      <c r="OAZ30" s="187"/>
      <c r="OBA30" s="187"/>
      <c r="OBB30" s="187"/>
      <c r="OBC30" s="187"/>
      <c r="OBD30" s="187"/>
      <c r="OBE30" s="187"/>
      <c r="OBF30" s="187"/>
      <c r="OBG30" s="187"/>
      <c r="OBH30" s="187"/>
      <c r="OBI30" s="187"/>
      <c r="OBJ30" s="187"/>
      <c r="OBK30" s="187"/>
      <c r="OBL30" s="187"/>
      <c r="OBM30" s="187"/>
      <c r="OBN30" s="187"/>
      <c r="OBO30" s="187"/>
      <c r="OBP30" s="187"/>
      <c r="OBQ30" s="187"/>
      <c r="OBR30" s="187"/>
      <c r="OBS30" s="187"/>
      <c r="OBT30" s="187"/>
      <c r="OBU30" s="187"/>
      <c r="OBV30" s="187"/>
      <c r="OBW30" s="187"/>
      <c r="OBX30" s="187"/>
      <c r="OBY30" s="187"/>
      <c r="OBZ30" s="187"/>
      <c r="OCA30" s="187"/>
      <c r="OCB30" s="187"/>
      <c r="OCC30" s="187"/>
      <c r="OCD30" s="187"/>
      <c r="OCE30" s="187"/>
      <c r="OCF30" s="187"/>
      <c r="OCG30" s="187"/>
      <c r="OCH30" s="187"/>
      <c r="OCI30" s="187"/>
      <c r="OCJ30" s="187"/>
      <c r="OCK30" s="187"/>
      <c r="OCL30" s="187"/>
      <c r="OCM30" s="187"/>
      <c r="OCN30" s="187"/>
      <c r="OCO30" s="187"/>
      <c r="OCP30" s="187"/>
      <c r="OCQ30" s="187"/>
      <c r="OCR30" s="187"/>
      <c r="OCS30" s="187"/>
      <c r="OCT30" s="187"/>
      <c r="OCU30" s="187"/>
      <c r="OCV30" s="187"/>
      <c r="OCW30" s="187"/>
      <c r="OCX30" s="187"/>
      <c r="OCY30" s="187"/>
      <c r="OCZ30" s="187"/>
      <c r="ODA30" s="187"/>
      <c r="ODB30" s="187"/>
      <c r="ODC30" s="187"/>
      <c r="ODD30" s="187"/>
      <c r="ODE30" s="187"/>
      <c r="ODF30" s="187"/>
      <c r="ODG30" s="187"/>
      <c r="ODH30" s="187"/>
      <c r="ODI30" s="187"/>
      <c r="ODJ30" s="187"/>
      <c r="ODK30" s="187"/>
      <c r="ODL30" s="187"/>
      <c r="ODM30" s="187"/>
      <c r="ODN30" s="187"/>
      <c r="ODO30" s="187"/>
      <c r="ODP30" s="187"/>
      <c r="ODQ30" s="187"/>
      <c r="ODR30" s="187"/>
      <c r="ODS30" s="187"/>
      <c r="ODT30" s="187"/>
      <c r="ODU30" s="187"/>
      <c r="ODV30" s="187"/>
      <c r="ODW30" s="187"/>
      <c r="ODX30" s="187"/>
      <c r="ODY30" s="187"/>
      <c r="ODZ30" s="187"/>
      <c r="OEA30" s="187"/>
      <c r="OEB30" s="187"/>
      <c r="OEC30" s="187"/>
      <c r="OED30" s="187"/>
      <c r="OEE30" s="187"/>
      <c r="OEF30" s="187"/>
      <c r="OEG30" s="187"/>
      <c r="OEH30" s="187"/>
      <c r="OEI30" s="187"/>
      <c r="OEJ30" s="187"/>
      <c r="OEK30" s="187"/>
      <c r="OEL30" s="187"/>
      <c r="OEM30" s="187"/>
      <c r="OEN30" s="187"/>
      <c r="OEO30" s="187"/>
      <c r="OEP30" s="187"/>
      <c r="OEQ30" s="187"/>
      <c r="OER30" s="187"/>
      <c r="OES30" s="187"/>
      <c r="OET30" s="187"/>
      <c r="OEU30" s="187"/>
      <c r="OEV30" s="187"/>
      <c r="OEW30" s="187"/>
      <c r="OEX30" s="187"/>
      <c r="OEY30" s="187"/>
      <c r="OEZ30" s="187"/>
      <c r="OFA30" s="187"/>
      <c r="OFB30" s="187"/>
      <c r="OFC30" s="187"/>
      <c r="OFD30" s="187"/>
      <c r="OFE30" s="187"/>
      <c r="OFF30" s="187"/>
      <c r="OFG30" s="187"/>
      <c r="OFH30" s="187"/>
      <c r="OFI30" s="187"/>
      <c r="OFJ30" s="187"/>
      <c r="OFK30" s="187"/>
      <c r="OFL30" s="187"/>
      <c r="OFM30" s="187"/>
      <c r="OFN30" s="187"/>
      <c r="OFO30" s="187"/>
      <c r="OFP30" s="187"/>
      <c r="OFQ30" s="187"/>
      <c r="OFR30" s="187"/>
      <c r="OFS30" s="187"/>
      <c r="OFT30" s="187"/>
      <c r="OFU30" s="187"/>
      <c r="OFV30" s="187"/>
      <c r="OFW30" s="187"/>
      <c r="OFX30" s="187"/>
      <c r="OFY30" s="187"/>
      <c r="OFZ30" s="187"/>
      <c r="OGA30" s="187"/>
      <c r="OGB30" s="187"/>
      <c r="OGC30" s="187"/>
      <c r="OGD30" s="187"/>
      <c r="OGE30" s="187"/>
      <c r="OGF30" s="187"/>
      <c r="OGG30" s="187"/>
      <c r="OGH30" s="187"/>
      <c r="OGI30" s="187"/>
      <c r="OGJ30" s="187"/>
      <c r="OGK30" s="187"/>
      <c r="OGL30" s="187"/>
      <c r="OGM30" s="187"/>
      <c r="OGN30" s="187"/>
      <c r="OGO30" s="187"/>
      <c r="OGP30" s="187"/>
      <c r="OGQ30" s="187"/>
      <c r="OGR30" s="187"/>
      <c r="OGS30" s="187"/>
      <c r="OGT30" s="187"/>
      <c r="OGU30" s="187"/>
      <c r="OGV30" s="187"/>
      <c r="OGW30" s="187"/>
      <c r="OGX30" s="187"/>
      <c r="OGY30" s="187"/>
      <c r="OGZ30" s="187"/>
      <c r="OHA30" s="187"/>
      <c r="OHB30" s="187"/>
      <c r="OHC30" s="187"/>
      <c r="OHD30" s="187"/>
      <c r="OHE30" s="187"/>
      <c r="OHF30" s="187"/>
      <c r="OHG30" s="187"/>
      <c r="OHH30" s="187"/>
      <c r="OHI30" s="187"/>
      <c r="OHJ30" s="187"/>
      <c r="OHK30" s="187"/>
      <c r="OHL30" s="187"/>
      <c r="OHM30" s="187"/>
      <c r="OHN30" s="187"/>
      <c r="OHO30" s="187"/>
      <c r="OHP30" s="187"/>
      <c r="OHQ30" s="187"/>
      <c r="OHR30" s="187"/>
      <c r="OHS30" s="187"/>
      <c r="OHT30" s="187"/>
      <c r="OHU30" s="187"/>
      <c r="OHV30" s="187"/>
      <c r="OHW30" s="187"/>
      <c r="OHX30" s="187"/>
      <c r="OHY30" s="187"/>
      <c r="OHZ30" s="187"/>
      <c r="OIA30" s="187"/>
      <c r="OIB30" s="187"/>
      <c r="OIC30" s="187"/>
      <c r="OID30" s="187"/>
      <c r="OIE30" s="187"/>
      <c r="OIF30" s="187"/>
      <c r="OIG30" s="187"/>
      <c r="OIH30" s="187"/>
      <c r="OII30" s="187"/>
      <c r="OIJ30" s="187"/>
      <c r="OIK30" s="187"/>
      <c r="OIL30" s="187"/>
      <c r="OIM30" s="187"/>
      <c r="OIN30" s="187"/>
      <c r="OIO30" s="187"/>
      <c r="OIP30" s="187"/>
      <c r="OIQ30" s="187"/>
      <c r="OIR30" s="187"/>
      <c r="OIS30" s="187"/>
      <c r="OIT30" s="187"/>
      <c r="OIU30" s="187"/>
      <c r="OIV30" s="187"/>
      <c r="OIW30" s="187"/>
      <c r="OIX30" s="187"/>
      <c r="OIY30" s="187"/>
      <c r="OIZ30" s="187"/>
      <c r="OJA30" s="187"/>
      <c r="OJB30" s="187"/>
      <c r="OJC30" s="187"/>
      <c r="OJD30" s="187"/>
      <c r="OJE30" s="187"/>
      <c r="OJF30" s="187"/>
      <c r="OJG30" s="187"/>
      <c r="OJH30" s="187"/>
      <c r="OJI30" s="187"/>
      <c r="OJJ30" s="187"/>
      <c r="OJK30" s="187"/>
      <c r="OJL30" s="187"/>
      <c r="OJM30" s="187"/>
      <c r="OJN30" s="187"/>
      <c r="OJO30" s="187"/>
      <c r="OJP30" s="187"/>
      <c r="OJQ30" s="187"/>
      <c r="OJR30" s="187"/>
      <c r="OJS30" s="187"/>
      <c r="OJT30" s="187"/>
      <c r="OJU30" s="187"/>
      <c r="OJV30" s="187"/>
      <c r="OJW30" s="187"/>
      <c r="OJX30" s="187"/>
      <c r="OJY30" s="187"/>
      <c r="OJZ30" s="187"/>
      <c r="OKA30" s="187"/>
      <c r="OKB30" s="187"/>
      <c r="OKC30" s="187"/>
      <c r="OKD30" s="187"/>
      <c r="OKE30" s="187"/>
      <c r="OKF30" s="187"/>
      <c r="OKG30" s="187"/>
      <c r="OKH30" s="187"/>
      <c r="OKI30" s="187"/>
      <c r="OKJ30" s="187"/>
      <c r="OKK30" s="187"/>
      <c r="OKL30" s="187"/>
      <c r="OKM30" s="187"/>
      <c r="OKN30" s="187"/>
      <c r="OKO30" s="187"/>
      <c r="OKP30" s="187"/>
      <c r="OKQ30" s="187"/>
      <c r="OKR30" s="187"/>
      <c r="OKS30" s="187"/>
      <c r="OKT30" s="187"/>
      <c r="OKU30" s="187"/>
      <c r="OKV30" s="187"/>
      <c r="OKW30" s="187"/>
      <c r="OKX30" s="187"/>
      <c r="OKY30" s="187"/>
      <c r="OKZ30" s="187"/>
      <c r="OLA30" s="187"/>
      <c r="OLB30" s="187"/>
      <c r="OLC30" s="187"/>
      <c r="OLD30" s="187"/>
      <c r="OLE30" s="187"/>
      <c r="OLF30" s="187"/>
      <c r="OLG30" s="187"/>
      <c r="OLH30" s="187"/>
      <c r="OLI30" s="187"/>
      <c r="OLJ30" s="187"/>
      <c r="OLK30" s="187"/>
      <c r="OLL30" s="187"/>
      <c r="OLM30" s="187"/>
      <c r="OLN30" s="187"/>
      <c r="OLO30" s="187"/>
      <c r="OLP30" s="187"/>
      <c r="OLQ30" s="187"/>
      <c r="OLR30" s="187"/>
      <c r="OLS30" s="187"/>
      <c r="OLT30" s="187"/>
      <c r="OLU30" s="187"/>
      <c r="OLV30" s="187"/>
      <c r="OLW30" s="187"/>
      <c r="OLX30" s="187"/>
      <c r="OLY30" s="187"/>
      <c r="OLZ30" s="187"/>
      <c r="OMA30" s="187"/>
      <c r="OMB30" s="187"/>
      <c r="OMC30" s="187"/>
      <c r="OMD30" s="187"/>
      <c r="OME30" s="187"/>
      <c r="OMF30" s="187"/>
      <c r="OMG30" s="187"/>
      <c r="OMH30" s="187"/>
      <c r="OMI30" s="187"/>
      <c r="OMJ30" s="187"/>
      <c r="OMK30" s="187"/>
      <c r="OML30" s="187"/>
      <c r="OMM30" s="187"/>
      <c r="OMN30" s="187"/>
      <c r="OMO30" s="187"/>
      <c r="OMP30" s="187"/>
      <c r="OMQ30" s="187"/>
      <c r="OMR30" s="187"/>
      <c r="OMS30" s="187"/>
      <c r="OMT30" s="187"/>
      <c r="OMU30" s="187"/>
      <c r="OMV30" s="187"/>
      <c r="OMW30" s="187"/>
      <c r="OMX30" s="187"/>
      <c r="OMY30" s="187"/>
      <c r="OMZ30" s="187"/>
      <c r="ONA30" s="187"/>
      <c r="ONB30" s="187"/>
      <c r="ONC30" s="187"/>
      <c r="OND30" s="187"/>
      <c r="ONE30" s="187"/>
      <c r="ONF30" s="187"/>
      <c r="ONG30" s="187"/>
      <c r="ONH30" s="187"/>
      <c r="ONI30" s="187"/>
      <c r="ONJ30" s="187"/>
      <c r="ONK30" s="187"/>
      <c r="ONL30" s="187"/>
      <c r="ONM30" s="187"/>
      <c r="ONN30" s="187"/>
      <c r="ONO30" s="187"/>
      <c r="ONP30" s="187"/>
      <c r="ONQ30" s="187"/>
      <c r="ONR30" s="187"/>
      <c r="ONS30" s="187"/>
      <c r="ONT30" s="187"/>
      <c r="ONU30" s="187"/>
      <c r="ONV30" s="187"/>
      <c r="ONW30" s="187"/>
      <c r="ONX30" s="187"/>
      <c r="ONY30" s="187"/>
      <c r="ONZ30" s="187"/>
      <c r="OOA30" s="187"/>
      <c r="OOB30" s="187"/>
      <c r="OOC30" s="187"/>
      <c r="OOD30" s="187"/>
      <c r="OOE30" s="187"/>
      <c r="OOF30" s="187"/>
      <c r="OOG30" s="187"/>
      <c r="OOH30" s="187"/>
      <c r="OOI30" s="187"/>
      <c r="OOJ30" s="187"/>
      <c r="OOK30" s="187"/>
      <c r="OOL30" s="187"/>
      <c r="OOM30" s="187"/>
      <c r="OON30" s="187"/>
      <c r="OOO30" s="187"/>
      <c r="OOP30" s="187"/>
      <c r="OOQ30" s="187"/>
      <c r="OOR30" s="187"/>
      <c r="OOS30" s="187"/>
      <c r="OOT30" s="187"/>
      <c r="OOU30" s="187"/>
      <c r="OOV30" s="187"/>
      <c r="OOW30" s="187"/>
      <c r="OOX30" s="187"/>
      <c r="OOY30" s="187"/>
      <c r="OOZ30" s="187"/>
      <c r="OPA30" s="187"/>
      <c r="OPB30" s="187"/>
      <c r="OPC30" s="187"/>
      <c r="OPD30" s="187"/>
      <c r="OPE30" s="187"/>
      <c r="OPF30" s="187"/>
      <c r="OPG30" s="187"/>
      <c r="OPH30" s="187"/>
      <c r="OPI30" s="187"/>
      <c r="OPJ30" s="187"/>
      <c r="OPK30" s="187"/>
      <c r="OPL30" s="187"/>
      <c r="OPM30" s="187"/>
      <c r="OPN30" s="187"/>
      <c r="OPO30" s="187"/>
      <c r="OPP30" s="187"/>
      <c r="OPQ30" s="187"/>
      <c r="OPR30" s="187"/>
      <c r="OPS30" s="187"/>
      <c r="OPT30" s="187"/>
      <c r="OPU30" s="187"/>
      <c r="OPV30" s="187"/>
      <c r="OPW30" s="187"/>
      <c r="OPX30" s="187"/>
      <c r="OPY30" s="187"/>
      <c r="OPZ30" s="187"/>
      <c r="OQA30" s="187"/>
      <c r="OQB30" s="187"/>
      <c r="OQC30" s="187"/>
      <c r="OQD30" s="187"/>
      <c r="OQE30" s="187"/>
      <c r="OQF30" s="187"/>
      <c r="OQG30" s="187"/>
      <c r="OQH30" s="187"/>
      <c r="OQI30" s="187"/>
      <c r="OQJ30" s="187"/>
      <c r="OQK30" s="187"/>
      <c r="OQL30" s="187"/>
      <c r="OQM30" s="187"/>
      <c r="OQN30" s="187"/>
      <c r="OQO30" s="187"/>
      <c r="OQP30" s="187"/>
      <c r="OQQ30" s="187"/>
      <c r="OQR30" s="187"/>
      <c r="OQS30" s="187"/>
      <c r="OQT30" s="187"/>
      <c r="OQU30" s="187"/>
      <c r="OQV30" s="187"/>
      <c r="OQW30" s="187"/>
      <c r="OQX30" s="187"/>
      <c r="OQY30" s="187"/>
      <c r="OQZ30" s="187"/>
      <c r="ORA30" s="187"/>
      <c r="ORB30" s="187"/>
      <c r="ORC30" s="187"/>
      <c r="ORD30" s="187"/>
      <c r="ORE30" s="187"/>
      <c r="ORF30" s="187"/>
      <c r="ORG30" s="187"/>
      <c r="ORH30" s="187"/>
      <c r="ORI30" s="187"/>
      <c r="ORJ30" s="187"/>
      <c r="ORK30" s="187"/>
      <c r="ORL30" s="187"/>
      <c r="ORM30" s="187"/>
      <c r="ORN30" s="187"/>
      <c r="ORO30" s="187"/>
      <c r="ORP30" s="187"/>
      <c r="ORQ30" s="187"/>
      <c r="ORR30" s="187"/>
      <c r="ORS30" s="187"/>
      <c r="ORT30" s="187"/>
      <c r="ORU30" s="187"/>
      <c r="ORV30" s="187"/>
      <c r="ORW30" s="187"/>
      <c r="ORX30" s="187"/>
      <c r="ORY30" s="187"/>
      <c r="ORZ30" s="187"/>
      <c r="OSA30" s="187"/>
      <c r="OSB30" s="187"/>
      <c r="OSC30" s="187"/>
      <c r="OSD30" s="187"/>
      <c r="OSE30" s="187"/>
      <c r="OSF30" s="187"/>
      <c r="OSG30" s="187"/>
      <c r="OSH30" s="187"/>
      <c r="OSI30" s="187"/>
      <c r="OSJ30" s="187"/>
      <c r="OSK30" s="187"/>
      <c r="OSL30" s="187"/>
      <c r="OSM30" s="187"/>
      <c r="OSN30" s="187"/>
      <c r="OSO30" s="187"/>
      <c r="OSP30" s="187"/>
      <c r="OSQ30" s="187"/>
      <c r="OSR30" s="187"/>
      <c r="OSS30" s="187"/>
      <c r="OST30" s="187"/>
      <c r="OSU30" s="187"/>
      <c r="OSV30" s="187"/>
      <c r="OSW30" s="187"/>
      <c r="OSX30" s="187"/>
      <c r="OSY30" s="187"/>
      <c r="OSZ30" s="187"/>
      <c r="OTA30" s="187"/>
      <c r="OTB30" s="187"/>
      <c r="OTC30" s="187"/>
      <c r="OTD30" s="187"/>
      <c r="OTE30" s="187"/>
      <c r="OTF30" s="187"/>
      <c r="OTG30" s="187"/>
      <c r="OTH30" s="187"/>
      <c r="OTI30" s="187"/>
      <c r="OTJ30" s="187"/>
      <c r="OTK30" s="187"/>
      <c r="OTL30" s="187"/>
      <c r="OTM30" s="187"/>
      <c r="OTN30" s="187"/>
      <c r="OTO30" s="187"/>
      <c r="OTP30" s="187"/>
      <c r="OTQ30" s="187"/>
      <c r="OTR30" s="187"/>
      <c r="OTS30" s="187"/>
      <c r="OTT30" s="187"/>
      <c r="OTU30" s="187"/>
      <c r="OTV30" s="187"/>
      <c r="OTW30" s="187"/>
      <c r="OTX30" s="187"/>
      <c r="OTY30" s="187"/>
      <c r="OTZ30" s="187"/>
      <c r="OUA30" s="187"/>
      <c r="OUB30" s="187"/>
      <c r="OUC30" s="187"/>
      <c r="OUD30" s="187"/>
      <c r="OUE30" s="187"/>
      <c r="OUF30" s="187"/>
      <c r="OUG30" s="187"/>
      <c r="OUH30" s="187"/>
      <c r="OUI30" s="187"/>
      <c r="OUJ30" s="187"/>
      <c r="OUK30" s="187"/>
      <c r="OUL30" s="187"/>
      <c r="OUM30" s="187"/>
      <c r="OUN30" s="187"/>
      <c r="OUO30" s="187"/>
      <c r="OUP30" s="187"/>
      <c r="OUQ30" s="187"/>
      <c r="OUR30" s="187"/>
      <c r="OUS30" s="187"/>
      <c r="OUT30" s="187"/>
      <c r="OUU30" s="187"/>
      <c r="OUV30" s="187"/>
      <c r="OUW30" s="187"/>
      <c r="OUX30" s="187"/>
      <c r="OUY30" s="187"/>
      <c r="OUZ30" s="187"/>
      <c r="OVA30" s="187"/>
      <c r="OVB30" s="187"/>
      <c r="OVC30" s="187"/>
      <c r="OVD30" s="187"/>
      <c r="OVE30" s="187"/>
      <c r="OVF30" s="187"/>
      <c r="OVG30" s="187"/>
      <c r="OVH30" s="187"/>
      <c r="OVI30" s="187"/>
      <c r="OVJ30" s="187"/>
      <c r="OVK30" s="187"/>
      <c r="OVL30" s="187"/>
      <c r="OVM30" s="187"/>
      <c r="OVN30" s="187"/>
      <c r="OVO30" s="187"/>
      <c r="OVP30" s="187"/>
      <c r="OVQ30" s="187"/>
      <c r="OVR30" s="187"/>
      <c r="OVS30" s="187"/>
      <c r="OVT30" s="187"/>
      <c r="OVU30" s="187"/>
      <c r="OVV30" s="187"/>
      <c r="OVW30" s="187"/>
      <c r="OVX30" s="187"/>
      <c r="OVY30" s="187"/>
      <c r="OVZ30" s="187"/>
      <c r="OWA30" s="187"/>
      <c r="OWB30" s="187"/>
      <c r="OWC30" s="187"/>
      <c r="OWD30" s="187"/>
      <c r="OWE30" s="187"/>
      <c r="OWF30" s="187"/>
      <c r="OWG30" s="187"/>
      <c r="OWH30" s="187"/>
      <c r="OWI30" s="187"/>
      <c r="OWJ30" s="187"/>
      <c r="OWK30" s="187"/>
      <c r="OWL30" s="187"/>
      <c r="OWM30" s="187"/>
      <c r="OWN30" s="187"/>
      <c r="OWO30" s="187"/>
      <c r="OWP30" s="187"/>
      <c r="OWQ30" s="187"/>
      <c r="OWR30" s="187"/>
      <c r="OWS30" s="187"/>
      <c r="OWT30" s="187"/>
      <c r="OWU30" s="187"/>
      <c r="OWV30" s="187"/>
      <c r="OWW30" s="187"/>
      <c r="OWX30" s="187"/>
      <c r="OWY30" s="187"/>
      <c r="OWZ30" s="187"/>
      <c r="OXA30" s="187"/>
      <c r="OXB30" s="187"/>
      <c r="OXC30" s="187"/>
      <c r="OXD30" s="187"/>
      <c r="OXE30" s="187"/>
      <c r="OXF30" s="187"/>
      <c r="OXG30" s="187"/>
      <c r="OXH30" s="187"/>
      <c r="OXI30" s="187"/>
      <c r="OXJ30" s="187"/>
      <c r="OXK30" s="187"/>
      <c r="OXL30" s="187"/>
      <c r="OXM30" s="187"/>
      <c r="OXN30" s="187"/>
      <c r="OXO30" s="187"/>
      <c r="OXP30" s="187"/>
      <c r="OXQ30" s="187"/>
      <c r="OXR30" s="187"/>
      <c r="OXS30" s="187"/>
      <c r="OXT30" s="187"/>
      <c r="OXU30" s="187"/>
      <c r="OXV30" s="187"/>
      <c r="OXW30" s="187"/>
      <c r="OXX30" s="187"/>
      <c r="OXY30" s="187"/>
      <c r="OXZ30" s="187"/>
      <c r="OYA30" s="187"/>
      <c r="OYB30" s="187"/>
      <c r="OYC30" s="187"/>
      <c r="OYD30" s="187"/>
      <c r="OYE30" s="187"/>
      <c r="OYF30" s="187"/>
      <c r="OYG30" s="187"/>
      <c r="OYH30" s="187"/>
      <c r="OYI30" s="187"/>
      <c r="OYJ30" s="187"/>
      <c r="OYK30" s="187"/>
      <c r="OYL30" s="187"/>
      <c r="OYM30" s="187"/>
      <c r="OYN30" s="187"/>
      <c r="OYO30" s="187"/>
      <c r="OYP30" s="187"/>
      <c r="OYQ30" s="187"/>
      <c r="OYR30" s="187"/>
      <c r="OYS30" s="187"/>
      <c r="OYT30" s="187"/>
      <c r="OYU30" s="187"/>
      <c r="OYV30" s="187"/>
      <c r="OYW30" s="187"/>
      <c r="OYX30" s="187"/>
      <c r="OYY30" s="187"/>
      <c r="OYZ30" s="187"/>
      <c r="OZA30" s="187"/>
      <c r="OZB30" s="187"/>
      <c r="OZC30" s="187"/>
      <c r="OZD30" s="187"/>
      <c r="OZE30" s="187"/>
      <c r="OZF30" s="187"/>
      <c r="OZG30" s="187"/>
      <c r="OZH30" s="187"/>
      <c r="OZI30" s="187"/>
      <c r="OZJ30" s="187"/>
      <c r="OZK30" s="187"/>
      <c r="OZL30" s="187"/>
      <c r="OZM30" s="187"/>
      <c r="OZN30" s="187"/>
      <c r="OZO30" s="187"/>
      <c r="OZP30" s="187"/>
      <c r="OZQ30" s="187"/>
      <c r="OZR30" s="187"/>
      <c r="OZS30" s="187"/>
      <c r="OZT30" s="187"/>
      <c r="OZU30" s="187"/>
      <c r="OZV30" s="187"/>
      <c r="OZW30" s="187"/>
      <c r="OZX30" s="187"/>
      <c r="OZY30" s="187"/>
      <c r="OZZ30" s="187"/>
      <c r="PAA30" s="187"/>
      <c r="PAB30" s="187"/>
      <c r="PAC30" s="187"/>
      <c r="PAD30" s="187"/>
      <c r="PAE30" s="187"/>
      <c r="PAF30" s="187"/>
      <c r="PAG30" s="187"/>
      <c r="PAH30" s="187"/>
      <c r="PAI30" s="187"/>
      <c r="PAJ30" s="187"/>
      <c r="PAK30" s="187"/>
      <c r="PAL30" s="187"/>
      <c r="PAM30" s="187"/>
      <c r="PAN30" s="187"/>
      <c r="PAO30" s="187"/>
      <c r="PAP30" s="187"/>
      <c r="PAQ30" s="187"/>
      <c r="PAR30" s="187"/>
      <c r="PAS30" s="187"/>
      <c r="PAT30" s="187"/>
      <c r="PAU30" s="187"/>
      <c r="PAV30" s="187"/>
      <c r="PAW30" s="187"/>
      <c r="PAX30" s="187"/>
      <c r="PAY30" s="187"/>
      <c r="PAZ30" s="187"/>
      <c r="PBA30" s="187"/>
      <c r="PBB30" s="187"/>
      <c r="PBC30" s="187"/>
      <c r="PBD30" s="187"/>
      <c r="PBE30" s="187"/>
      <c r="PBF30" s="187"/>
      <c r="PBG30" s="187"/>
      <c r="PBH30" s="187"/>
      <c r="PBI30" s="187"/>
      <c r="PBJ30" s="187"/>
      <c r="PBK30" s="187"/>
      <c r="PBL30" s="187"/>
      <c r="PBM30" s="187"/>
      <c r="PBN30" s="187"/>
      <c r="PBO30" s="187"/>
      <c r="PBP30" s="187"/>
      <c r="PBQ30" s="187"/>
      <c r="PBR30" s="187"/>
      <c r="PBS30" s="187"/>
      <c r="PBT30" s="187"/>
      <c r="PBU30" s="187"/>
      <c r="PBV30" s="187"/>
      <c r="PBW30" s="187"/>
      <c r="PBX30" s="187"/>
      <c r="PBY30" s="187"/>
      <c r="PBZ30" s="187"/>
      <c r="PCA30" s="187"/>
      <c r="PCB30" s="187"/>
      <c r="PCC30" s="187"/>
      <c r="PCD30" s="187"/>
      <c r="PCE30" s="187"/>
      <c r="PCF30" s="187"/>
      <c r="PCG30" s="187"/>
      <c r="PCH30" s="187"/>
      <c r="PCI30" s="187"/>
      <c r="PCJ30" s="187"/>
      <c r="PCK30" s="187"/>
      <c r="PCL30" s="187"/>
      <c r="PCM30" s="187"/>
      <c r="PCN30" s="187"/>
      <c r="PCO30" s="187"/>
      <c r="PCP30" s="187"/>
      <c r="PCQ30" s="187"/>
      <c r="PCR30" s="187"/>
      <c r="PCS30" s="187"/>
      <c r="PCT30" s="187"/>
      <c r="PCU30" s="187"/>
      <c r="PCV30" s="187"/>
      <c r="PCW30" s="187"/>
      <c r="PCX30" s="187"/>
      <c r="PCY30" s="187"/>
      <c r="PCZ30" s="187"/>
      <c r="PDA30" s="187"/>
      <c r="PDB30" s="187"/>
      <c r="PDC30" s="187"/>
      <c r="PDD30" s="187"/>
      <c r="PDE30" s="187"/>
      <c r="PDF30" s="187"/>
      <c r="PDG30" s="187"/>
      <c r="PDH30" s="187"/>
      <c r="PDI30" s="187"/>
      <c r="PDJ30" s="187"/>
      <c r="PDK30" s="187"/>
      <c r="PDL30" s="187"/>
      <c r="PDM30" s="187"/>
      <c r="PDN30" s="187"/>
      <c r="PDO30" s="187"/>
      <c r="PDP30" s="187"/>
      <c r="PDQ30" s="187"/>
      <c r="PDR30" s="187"/>
      <c r="PDS30" s="187"/>
      <c r="PDT30" s="187"/>
      <c r="PDU30" s="187"/>
      <c r="PDV30" s="187"/>
      <c r="PDW30" s="187"/>
      <c r="PDX30" s="187"/>
      <c r="PDY30" s="187"/>
      <c r="PDZ30" s="187"/>
      <c r="PEA30" s="187"/>
      <c r="PEB30" s="187"/>
      <c r="PEC30" s="187"/>
      <c r="PED30" s="187"/>
      <c r="PEE30" s="187"/>
      <c r="PEF30" s="187"/>
      <c r="PEG30" s="187"/>
      <c r="PEH30" s="187"/>
      <c r="PEI30" s="187"/>
      <c r="PEJ30" s="187"/>
      <c r="PEK30" s="187"/>
      <c r="PEL30" s="187"/>
      <c r="PEM30" s="187"/>
      <c r="PEN30" s="187"/>
      <c r="PEO30" s="187"/>
      <c r="PEP30" s="187"/>
      <c r="PEQ30" s="187"/>
      <c r="PER30" s="187"/>
      <c r="PES30" s="187"/>
      <c r="PET30" s="187"/>
      <c r="PEU30" s="187"/>
      <c r="PEV30" s="187"/>
      <c r="PEW30" s="187"/>
      <c r="PEX30" s="187"/>
      <c r="PEY30" s="187"/>
      <c r="PEZ30" s="187"/>
      <c r="PFA30" s="187"/>
      <c r="PFB30" s="187"/>
      <c r="PFC30" s="187"/>
      <c r="PFD30" s="187"/>
      <c r="PFE30" s="187"/>
      <c r="PFF30" s="187"/>
      <c r="PFG30" s="187"/>
      <c r="PFH30" s="187"/>
      <c r="PFI30" s="187"/>
      <c r="PFJ30" s="187"/>
      <c r="PFK30" s="187"/>
      <c r="PFL30" s="187"/>
      <c r="PFM30" s="187"/>
      <c r="PFN30" s="187"/>
      <c r="PFO30" s="187"/>
      <c r="PFP30" s="187"/>
      <c r="PFQ30" s="187"/>
      <c r="PFR30" s="187"/>
      <c r="PFS30" s="187"/>
      <c r="PFT30" s="187"/>
      <c r="PFU30" s="187"/>
      <c r="PFV30" s="187"/>
      <c r="PFW30" s="187"/>
      <c r="PFX30" s="187"/>
      <c r="PFY30" s="187"/>
      <c r="PFZ30" s="187"/>
      <c r="PGA30" s="187"/>
      <c r="PGB30" s="187"/>
      <c r="PGC30" s="187"/>
      <c r="PGD30" s="187"/>
      <c r="PGE30" s="187"/>
      <c r="PGF30" s="187"/>
      <c r="PGG30" s="187"/>
      <c r="PGH30" s="187"/>
      <c r="PGI30" s="187"/>
      <c r="PGJ30" s="187"/>
      <c r="PGK30" s="187"/>
      <c r="PGL30" s="187"/>
      <c r="PGM30" s="187"/>
      <c r="PGN30" s="187"/>
      <c r="PGO30" s="187"/>
      <c r="PGP30" s="187"/>
      <c r="PGQ30" s="187"/>
      <c r="PGR30" s="187"/>
      <c r="PGS30" s="187"/>
      <c r="PGT30" s="187"/>
      <c r="PGU30" s="187"/>
      <c r="PGV30" s="187"/>
      <c r="PGW30" s="187"/>
      <c r="PGX30" s="187"/>
      <c r="PGY30" s="187"/>
      <c r="PGZ30" s="187"/>
      <c r="PHA30" s="187"/>
      <c r="PHB30" s="187"/>
      <c r="PHC30" s="187"/>
      <c r="PHD30" s="187"/>
      <c r="PHE30" s="187"/>
      <c r="PHF30" s="187"/>
      <c r="PHG30" s="187"/>
      <c r="PHH30" s="187"/>
      <c r="PHI30" s="187"/>
      <c r="PHJ30" s="187"/>
      <c r="PHK30" s="187"/>
      <c r="PHL30" s="187"/>
      <c r="PHM30" s="187"/>
      <c r="PHN30" s="187"/>
      <c r="PHO30" s="187"/>
      <c r="PHP30" s="187"/>
      <c r="PHQ30" s="187"/>
      <c r="PHR30" s="187"/>
      <c r="PHS30" s="187"/>
      <c r="PHT30" s="187"/>
      <c r="PHU30" s="187"/>
      <c r="PHV30" s="187"/>
      <c r="PHW30" s="187"/>
      <c r="PHX30" s="187"/>
      <c r="PHY30" s="187"/>
      <c r="PHZ30" s="187"/>
      <c r="PIA30" s="187"/>
      <c r="PIB30" s="187"/>
      <c r="PIC30" s="187"/>
      <c r="PID30" s="187"/>
      <c r="PIE30" s="187"/>
      <c r="PIF30" s="187"/>
      <c r="PIG30" s="187"/>
      <c r="PIH30" s="187"/>
      <c r="PII30" s="187"/>
      <c r="PIJ30" s="187"/>
      <c r="PIK30" s="187"/>
      <c r="PIL30" s="187"/>
      <c r="PIM30" s="187"/>
      <c r="PIN30" s="187"/>
      <c r="PIO30" s="187"/>
      <c r="PIP30" s="187"/>
      <c r="PIQ30" s="187"/>
      <c r="PIR30" s="187"/>
      <c r="PIS30" s="187"/>
      <c r="PIT30" s="187"/>
      <c r="PIU30" s="187"/>
      <c r="PIV30" s="187"/>
      <c r="PIW30" s="187"/>
      <c r="PIX30" s="187"/>
      <c r="PIY30" s="187"/>
      <c r="PIZ30" s="187"/>
      <c r="PJA30" s="187"/>
      <c r="PJB30" s="187"/>
      <c r="PJC30" s="187"/>
      <c r="PJD30" s="187"/>
      <c r="PJE30" s="187"/>
      <c r="PJF30" s="187"/>
      <c r="PJG30" s="187"/>
      <c r="PJH30" s="187"/>
      <c r="PJI30" s="187"/>
      <c r="PJJ30" s="187"/>
      <c r="PJK30" s="187"/>
      <c r="PJL30" s="187"/>
      <c r="PJM30" s="187"/>
      <c r="PJN30" s="187"/>
      <c r="PJO30" s="187"/>
      <c r="PJP30" s="187"/>
      <c r="PJQ30" s="187"/>
      <c r="PJR30" s="187"/>
      <c r="PJS30" s="187"/>
      <c r="PJT30" s="187"/>
      <c r="PJU30" s="187"/>
      <c r="PJV30" s="187"/>
      <c r="PJW30" s="187"/>
      <c r="PJX30" s="187"/>
      <c r="PJY30" s="187"/>
      <c r="PJZ30" s="187"/>
      <c r="PKA30" s="187"/>
      <c r="PKB30" s="187"/>
      <c r="PKC30" s="187"/>
      <c r="PKD30" s="187"/>
      <c r="PKE30" s="187"/>
      <c r="PKF30" s="187"/>
      <c r="PKG30" s="187"/>
      <c r="PKH30" s="187"/>
      <c r="PKI30" s="187"/>
      <c r="PKJ30" s="187"/>
      <c r="PKK30" s="187"/>
      <c r="PKL30" s="187"/>
      <c r="PKM30" s="187"/>
      <c r="PKN30" s="187"/>
      <c r="PKO30" s="187"/>
      <c r="PKP30" s="187"/>
      <c r="PKQ30" s="187"/>
      <c r="PKR30" s="187"/>
      <c r="PKS30" s="187"/>
      <c r="PKT30" s="187"/>
      <c r="PKU30" s="187"/>
      <c r="PKV30" s="187"/>
      <c r="PKW30" s="187"/>
      <c r="PKX30" s="187"/>
      <c r="PKY30" s="187"/>
      <c r="PKZ30" s="187"/>
      <c r="PLA30" s="187"/>
      <c r="PLB30" s="187"/>
      <c r="PLC30" s="187"/>
      <c r="PLD30" s="187"/>
      <c r="PLE30" s="187"/>
      <c r="PLF30" s="187"/>
      <c r="PLG30" s="187"/>
      <c r="PLH30" s="187"/>
      <c r="PLI30" s="187"/>
      <c r="PLJ30" s="187"/>
      <c r="PLK30" s="187"/>
      <c r="PLL30" s="187"/>
      <c r="PLM30" s="187"/>
      <c r="PLN30" s="187"/>
      <c r="PLO30" s="187"/>
      <c r="PLP30" s="187"/>
      <c r="PLQ30" s="187"/>
      <c r="PLR30" s="187"/>
      <c r="PLS30" s="187"/>
      <c r="PLT30" s="187"/>
      <c r="PLU30" s="187"/>
      <c r="PLV30" s="187"/>
      <c r="PLW30" s="187"/>
      <c r="PLX30" s="187"/>
      <c r="PLY30" s="187"/>
      <c r="PLZ30" s="187"/>
      <c r="PMA30" s="187"/>
      <c r="PMB30" s="187"/>
      <c r="PMC30" s="187"/>
      <c r="PMD30" s="187"/>
      <c r="PME30" s="187"/>
      <c r="PMF30" s="187"/>
      <c r="PMG30" s="187"/>
      <c r="PMH30" s="187"/>
      <c r="PMI30" s="187"/>
      <c r="PMJ30" s="187"/>
      <c r="PMK30" s="187"/>
      <c r="PML30" s="187"/>
      <c r="PMM30" s="187"/>
      <c r="PMN30" s="187"/>
      <c r="PMO30" s="187"/>
      <c r="PMP30" s="187"/>
      <c r="PMQ30" s="187"/>
      <c r="PMR30" s="187"/>
      <c r="PMS30" s="187"/>
      <c r="PMT30" s="187"/>
      <c r="PMU30" s="187"/>
      <c r="PMV30" s="187"/>
      <c r="PMW30" s="187"/>
      <c r="PMX30" s="187"/>
      <c r="PMY30" s="187"/>
      <c r="PMZ30" s="187"/>
      <c r="PNA30" s="187"/>
      <c r="PNB30" s="187"/>
      <c r="PNC30" s="187"/>
      <c r="PND30" s="187"/>
      <c r="PNE30" s="187"/>
      <c r="PNF30" s="187"/>
      <c r="PNG30" s="187"/>
      <c r="PNH30" s="187"/>
      <c r="PNI30" s="187"/>
      <c r="PNJ30" s="187"/>
      <c r="PNK30" s="187"/>
      <c r="PNL30" s="187"/>
      <c r="PNM30" s="187"/>
      <c r="PNN30" s="187"/>
      <c r="PNO30" s="187"/>
      <c r="PNP30" s="187"/>
      <c r="PNQ30" s="187"/>
      <c r="PNR30" s="187"/>
      <c r="PNS30" s="187"/>
      <c r="PNT30" s="187"/>
      <c r="PNU30" s="187"/>
      <c r="PNV30" s="187"/>
      <c r="PNW30" s="187"/>
      <c r="PNX30" s="187"/>
      <c r="PNY30" s="187"/>
      <c r="PNZ30" s="187"/>
      <c r="POA30" s="187"/>
      <c r="POB30" s="187"/>
      <c r="POC30" s="187"/>
      <c r="POD30" s="187"/>
      <c r="POE30" s="187"/>
      <c r="POF30" s="187"/>
      <c r="POG30" s="187"/>
      <c r="POH30" s="187"/>
      <c r="POI30" s="187"/>
      <c r="POJ30" s="187"/>
      <c r="POK30" s="187"/>
      <c r="POL30" s="187"/>
      <c r="POM30" s="187"/>
      <c r="PON30" s="187"/>
      <c r="POO30" s="187"/>
      <c r="POP30" s="187"/>
      <c r="POQ30" s="187"/>
      <c r="POR30" s="187"/>
      <c r="POS30" s="187"/>
      <c r="POT30" s="187"/>
      <c r="POU30" s="187"/>
      <c r="POV30" s="187"/>
      <c r="POW30" s="187"/>
      <c r="POX30" s="187"/>
      <c r="POY30" s="187"/>
      <c r="POZ30" s="187"/>
      <c r="PPA30" s="187"/>
      <c r="PPB30" s="187"/>
      <c r="PPC30" s="187"/>
      <c r="PPD30" s="187"/>
      <c r="PPE30" s="187"/>
      <c r="PPF30" s="187"/>
      <c r="PPG30" s="187"/>
      <c r="PPH30" s="187"/>
      <c r="PPI30" s="187"/>
      <c r="PPJ30" s="187"/>
      <c r="PPK30" s="187"/>
      <c r="PPL30" s="187"/>
      <c r="PPM30" s="187"/>
      <c r="PPN30" s="187"/>
      <c r="PPO30" s="187"/>
      <c r="PPP30" s="187"/>
      <c r="PPQ30" s="187"/>
      <c r="PPR30" s="187"/>
      <c r="PPS30" s="187"/>
      <c r="PPT30" s="187"/>
      <c r="PPU30" s="187"/>
      <c r="PPV30" s="187"/>
      <c r="PPW30" s="187"/>
      <c r="PPX30" s="187"/>
      <c r="PPY30" s="187"/>
      <c r="PPZ30" s="187"/>
      <c r="PQA30" s="187"/>
      <c r="PQB30" s="187"/>
      <c r="PQC30" s="187"/>
      <c r="PQD30" s="187"/>
      <c r="PQE30" s="187"/>
      <c r="PQF30" s="187"/>
      <c r="PQG30" s="187"/>
      <c r="PQH30" s="187"/>
      <c r="PQI30" s="187"/>
      <c r="PQJ30" s="187"/>
      <c r="PQK30" s="187"/>
      <c r="PQL30" s="187"/>
      <c r="PQM30" s="187"/>
      <c r="PQN30" s="187"/>
      <c r="PQO30" s="187"/>
      <c r="PQP30" s="187"/>
      <c r="PQQ30" s="187"/>
      <c r="PQR30" s="187"/>
      <c r="PQS30" s="187"/>
      <c r="PQT30" s="187"/>
      <c r="PQU30" s="187"/>
      <c r="PQV30" s="187"/>
      <c r="PQW30" s="187"/>
      <c r="PQX30" s="187"/>
      <c r="PQY30" s="187"/>
      <c r="PQZ30" s="187"/>
      <c r="PRA30" s="187"/>
      <c r="PRB30" s="187"/>
      <c r="PRC30" s="187"/>
      <c r="PRD30" s="187"/>
      <c r="PRE30" s="187"/>
      <c r="PRF30" s="187"/>
      <c r="PRG30" s="187"/>
      <c r="PRH30" s="187"/>
      <c r="PRI30" s="187"/>
      <c r="PRJ30" s="187"/>
      <c r="PRK30" s="187"/>
      <c r="PRL30" s="187"/>
      <c r="PRM30" s="187"/>
      <c r="PRN30" s="187"/>
      <c r="PRO30" s="187"/>
      <c r="PRP30" s="187"/>
      <c r="PRQ30" s="187"/>
      <c r="PRR30" s="187"/>
      <c r="PRS30" s="187"/>
      <c r="PRT30" s="187"/>
      <c r="PRU30" s="187"/>
      <c r="PRV30" s="187"/>
      <c r="PRW30" s="187"/>
      <c r="PRX30" s="187"/>
      <c r="PRY30" s="187"/>
      <c r="PRZ30" s="187"/>
      <c r="PSA30" s="187"/>
      <c r="PSB30" s="187"/>
      <c r="PSC30" s="187"/>
      <c r="PSD30" s="187"/>
      <c r="PSE30" s="187"/>
      <c r="PSF30" s="187"/>
      <c r="PSG30" s="187"/>
      <c r="PSH30" s="187"/>
      <c r="PSI30" s="187"/>
      <c r="PSJ30" s="187"/>
      <c r="PSK30" s="187"/>
      <c r="PSL30" s="187"/>
      <c r="PSM30" s="187"/>
      <c r="PSN30" s="187"/>
      <c r="PSO30" s="187"/>
      <c r="PSP30" s="187"/>
      <c r="PSQ30" s="187"/>
      <c r="PSR30" s="187"/>
      <c r="PSS30" s="187"/>
      <c r="PST30" s="187"/>
      <c r="PSU30" s="187"/>
      <c r="PSV30" s="187"/>
      <c r="PSW30" s="187"/>
      <c r="PSX30" s="187"/>
      <c r="PSY30" s="187"/>
      <c r="PSZ30" s="187"/>
      <c r="PTA30" s="187"/>
      <c r="PTB30" s="187"/>
      <c r="PTC30" s="187"/>
      <c r="PTD30" s="187"/>
      <c r="PTE30" s="187"/>
      <c r="PTF30" s="187"/>
      <c r="PTG30" s="187"/>
      <c r="PTH30" s="187"/>
      <c r="PTI30" s="187"/>
      <c r="PTJ30" s="187"/>
      <c r="PTK30" s="187"/>
      <c r="PTL30" s="187"/>
      <c r="PTM30" s="187"/>
      <c r="PTN30" s="187"/>
      <c r="PTO30" s="187"/>
      <c r="PTP30" s="187"/>
      <c r="PTQ30" s="187"/>
      <c r="PTR30" s="187"/>
      <c r="PTS30" s="187"/>
      <c r="PTT30" s="187"/>
      <c r="PTU30" s="187"/>
      <c r="PTV30" s="187"/>
      <c r="PTW30" s="187"/>
      <c r="PTX30" s="187"/>
      <c r="PTY30" s="187"/>
      <c r="PTZ30" s="187"/>
      <c r="PUA30" s="187"/>
      <c r="PUB30" s="187"/>
      <c r="PUC30" s="187"/>
      <c r="PUD30" s="187"/>
      <c r="PUE30" s="187"/>
      <c r="PUF30" s="187"/>
      <c r="PUG30" s="187"/>
      <c r="PUH30" s="187"/>
      <c r="PUI30" s="187"/>
      <c r="PUJ30" s="187"/>
      <c r="PUK30" s="187"/>
      <c r="PUL30" s="187"/>
      <c r="PUM30" s="187"/>
      <c r="PUN30" s="187"/>
      <c r="PUO30" s="187"/>
      <c r="PUP30" s="187"/>
      <c r="PUQ30" s="187"/>
      <c r="PUR30" s="187"/>
      <c r="PUS30" s="187"/>
      <c r="PUT30" s="187"/>
      <c r="PUU30" s="187"/>
      <c r="PUV30" s="187"/>
      <c r="PUW30" s="187"/>
      <c r="PUX30" s="187"/>
      <c r="PUY30" s="187"/>
      <c r="PUZ30" s="187"/>
      <c r="PVA30" s="187"/>
      <c r="PVB30" s="187"/>
      <c r="PVC30" s="187"/>
      <c r="PVD30" s="187"/>
      <c r="PVE30" s="187"/>
      <c r="PVF30" s="187"/>
      <c r="PVG30" s="187"/>
      <c r="PVH30" s="187"/>
      <c r="PVI30" s="187"/>
      <c r="PVJ30" s="187"/>
      <c r="PVK30" s="187"/>
      <c r="PVL30" s="187"/>
      <c r="PVM30" s="187"/>
      <c r="PVN30" s="187"/>
      <c r="PVO30" s="187"/>
      <c r="PVP30" s="187"/>
      <c r="PVQ30" s="187"/>
      <c r="PVR30" s="187"/>
      <c r="PVS30" s="187"/>
      <c r="PVT30" s="187"/>
      <c r="PVU30" s="187"/>
      <c r="PVV30" s="187"/>
      <c r="PVW30" s="187"/>
      <c r="PVX30" s="187"/>
      <c r="PVY30" s="187"/>
      <c r="PVZ30" s="187"/>
      <c r="PWA30" s="187"/>
      <c r="PWB30" s="187"/>
      <c r="PWC30" s="187"/>
      <c r="PWD30" s="187"/>
      <c r="PWE30" s="187"/>
      <c r="PWF30" s="187"/>
      <c r="PWG30" s="187"/>
      <c r="PWH30" s="187"/>
      <c r="PWI30" s="187"/>
      <c r="PWJ30" s="187"/>
      <c r="PWK30" s="187"/>
      <c r="PWL30" s="187"/>
      <c r="PWM30" s="187"/>
      <c r="PWN30" s="187"/>
      <c r="PWO30" s="187"/>
      <c r="PWP30" s="187"/>
      <c r="PWQ30" s="187"/>
      <c r="PWR30" s="187"/>
      <c r="PWS30" s="187"/>
      <c r="PWT30" s="187"/>
      <c r="PWU30" s="187"/>
      <c r="PWV30" s="187"/>
      <c r="PWW30" s="187"/>
      <c r="PWX30" s="187"/>
      <c r="PWY30" s="187"/>
      <c r="PWZ30" s="187"/>
      <c r="PXA30" s="187"/>
      <c r="PXB30" s="187"/>
      <c r="PXC30" s="187"/>
      <c r="PXD30" s="187"/>
      <c r="PXE30" s="187"/>
      <c r="PXF30" s="187"/>
      <c r="PXG30" s="187"/>
      <c r="PXH30" s="187"/>
      <c r="PXI30" s="187"/>
      <c r="PXJ30" s="187"/>
      <c r="PXK30" s="187"/>
      <c r="PXL30" s="187"/>
      <c r="PXM30" s="187"/>
      <c r="PXN30" s="187"/>
      <c r="PXO30" s="187"/>
      <c r="PXP30" s="187"/>
      <c r="PXQ30" s="187"/>
      <c r="PXR30" s="187"/>
      <c r="PXS30" s="187"/>
      <c r="PXT30" s="187"/>
      <c r="PXU30" s="187"/>
      <c r="PXV30" s="187"/>
      <c r="PXW30" s="187"/>
      <c r="PXX30" s="187"/>
      <c r="PXY30" s="187"/>
      <c r="PXZ30" s="187"/>
      <c r="PYA30" s="187"/>
      <c r="PYB30" s="187"/>
      <c r="PYC30" s="187"/>
      <c r="PYD30" s="187"/>
      <c r="PYE30" s="187"/>
      <c r="PYF30" s="187"/>
      <c r="PYG30" s="187"/>
      <c r="PYH30" s="187"/>
      <c r="PYI30" s="187"/>
      <c r="PYJ30" s="187"/>
      <c r="PYK30" s="187"/>
      <c r="PYL30" s="187"/>
      <c r="PYM30" s="187"/>
      <c r="PYN30" s="187"/>
      <c r="PYO30" s="187"/>
      <c r="PYP30" s="187"/>
      <c r="PYQ30" s="187"/>
      <c r="PYR30" s="187"/>
      <c r="PYS30" s="187"/>
      <c r="PYT30" s="187"/>
      <c r="PYU30" s="187"/>
      <c r="PYV30" s="187"/>
      <c r="PYW30" s="187"/>
      <c r="PYX30" s="187"/>
      <c r="PYY30" s="187"/>
      <c r="PYZ30" s="187"/>
      <c r="PZA30" s="187"/>
      <c r="PZB30" s="187"/>
      <c r="PZC30" s="187"/>
      <c r="PZD30" s="187"/>
      <c r="PZE30" s="187"/>
      <c r="PZF30" s="187"/>
      <c r="PZG30" s="187"/>
      <c r="PZH30" s="187"/>
      <c r="PZI30" s="187"/>
      <c r="PZJ30" s="187"/>
      <c r="PZK30" s="187"/>
      <c r="PZL30" s="187"/>
      <c r="PZM30" s="187"/>
      <c r="PZN30" s="187"/>
      <c r="PZO30" s="187"/>
      <c r="PZP30" s="187"/>
      <c r="PZQ30" s="187"/>
      <c r="PZR30" s="187"/>
      <c r="PZS30" s="187"/>
      <c r="PZT30" s="187"/>
      <c r="PZU30" s="187"/>
      <c r="PZV30" s="187"/>
      <c r="PZW30" s="187"/>
      <c r="PZX30" s="187"/>
      <c r="PZY30" s="187"/>
      <c r="PZZ30" s="187"/>
      <c r="QAA30" s="187"/>
      <c r="QAB30" s="187"/>
      <c r="QAC30" s="187"/>
      <c r="QAD30" s="187"/>
      <c r="QAE30" s="187"/>
      <c r="QAF30" s="187"/>
      <c r="QAG30" s="187"/>
      <c r="QAH30" s="187"/>
      <c r="QAI30" s="187"/>
      <c r="QAJ30" s="187"/>
      <c r="QAK30" s="187"/>
      <c r="QAL30" s="187"/>
      <c r="QAM30" s="187"/>
      <c r="QAN30" s="187"/>
      <c r="QAO30" s="187"/>
      <c r="QAP30" s="187"/>
      <c r="QAQ30" s="187"/>
      <c r="QAR30" s="187"/>
      <c r="QAS30" s="187"/>
      <c r="QAT30" s="187"/>
      <c r="QAU30" s="187"/>
      <c r="QAV30" s="187"/>
      <c r="QAW30" s="187"/>
      <c r="QAX30" s="187"/>
      <c r="QAY30" s="187"/>
      <c r="QAZ30" s="187"/>
      <c r="QBA30" s="187"/>
      <c r="QBB30" s="187"/>
      <c r="QBC30" s="187"/>
      <c r="QBD30" s="187"/>
      <c r="QBE30" s="187"/>
      <c r="QBF30" s="187"/>
      <c r="QBG30" s="187"/>
      <c r="QBH30" s="187"/>
      <c r="QBI30" s="187"/>
      <c r="QBJ30" s="187"/>
      <c r="QBK30" s="187"/>
      <c r="QBL30" s="187"/>
      <c r="QBM30" s="187"/>
      <c r="QBN30" s="187"/>
      <c r="QBO30" s="187"/>
      <c r="QBP30" s="187"/>
      <c r="QBQ30" s="187"/>
      <c r="QBR30" s="187"/>
      <c r="QBS30" s="187"/>
      <c r="QBT30" s="187"/>
      <c r="QBU30" s="187"/>
      <c r="QBV30" s="187"/>
      <c r="QBW30" s="187"/>
      <c r="QBX30" s="187"/>
      <c r="QBY30" s="187"/>
      <c r="QBZ30" s="187"/>
      <c r="QCA30" s="187"/>
      <c r="QCB30" s="187"/>
      <c r="QCC30" s="187"/>
      <c r="QCD30" s="187"/>
      <c r="QCE30" s="187"/>
      <c r="QCF30" s="187"/>
      <c r="QCG30" s="187"/>
      <c r="QCH30" s="187"/>
      <c r="QCI30" s="187"/>
      <c r="QCJ30" s="187"/>
      <c r="QCK30" s="187"/>
      <c r="QCL30" s="187"/>
      <c r="QCM30" s="187"/>
      <c r="QCN30" s="187"/>
      <c r="QCO30" s="187"/>
      <c r="QCP30" s="187"/>
      <c r="QCQ30" s="187"/>
      <c r="QCR30" s="187"/>
      <c r="QCS30" s="187"/>
      <c r="QCT30" s="187"/>
      <c r="QCU30" s="187"/>
      <c r="QCV30" s="187"/>
      <c r="QCW30" s="187"/>
      <c r="QCX30" s="187"/>
      <c r="QCY30" s="187"/>
      <c r="QCZ30" s="187"/>
      <c r="QDA30" s="187"/>
      <c r="QDB30" s="187"/>
      <c r="QDC30" s="187"/>
      <c r="QDD30" s="187"/>
      <c r="QDE30" s="187"/>
      <c r="QDF30" s="187"/>
      <c r="QDG30" s="187"/>
      <c r="QDH30" s="187"/>
      <c r="QDI30" s="187"/>
      <c r="QDJ30" s="187"/>
      <c r="QDK30" s="187"/>
      <c r="QDL30" s="187"/>
      <c r="QDM30" s="187"/>
      <c r="QDN30" s="187"/>
      <c r="QDO30" s="187"/>
      <c r="QDP30" s="187"/>
      <c r="QDQ30" s="187"/>
      <c r="QDR30" s="187"/>
      <c r="QDS30" s="187"/>
      <c r="QDT30" s="187"/>
      <c r="QDU30" s="187"/>
      <c r="QDV30" s="187"/>
      <c r="QDW30" s="187"/>
      <c r="QDX30" s="187"/>
      <c r="QDY30" s="187"/>
      <c r="QDZ30" s="187"/>
      <c r="QEA30" s="187"/>
      <c r="QEB30" s="187"/>
      <c r="QEC30" s="187"/>
      <c r="QED30" s="187"/>
      <c r="QEE30" s="187"/>
      <c r="QEF30" s="187"/>
      <c r="QEG30" s="187"/>
      <c r="QEH30" s="187"/>
      <c r="QEI30" s="187"/>
      <c r="QEJ30" s="187"/>
      <c r="QEK30" s="187"/>
      <c r="QEL30" s="187"/>
      <c r="QEM30" s="187"/>
      <c r="QEN30" s="187"/>
      <c r="QEO30" s="187"/>
      <c r="QEP30" s="187"/>
      <c r="QEQ30" s="187"/>
      <c r="QER30" s="187"/>
      <c r="QES30" s="187"/>
      <c r="QET30" s="187"/>
      <c r="QEU30" s="187"/>
      <c r="QEV30" s="187"/>
      <c r="QEW30" s="187"/>
      <c r="QEX30" s="187"/>
      <c r="QEY30" s="187"/>
      <c r="QEZ30" s="187"/>
      <c r="QFA30" s="187"/>
      <c r="QFB30" s="187"/>
      <c r="QFC30" s="187"/>
      <c r="QFD30" s="187"/>
      <c r="QFE30" s="187"/>
      <c r="QFF30" s="187"/>
      <c r="QFG30" s="187"/>
      <c r="QFH30" s="187"/>
      <c r="QFI30" s="187"/>
      <c r="QFJ30" s="187"/>
      <c r="QFK30" s="187"/>
      <c r="QFL30" s="187"/>
      <c r="QFM30" s="187"/>
      <c r="QFN30" s="187"/>
      <c r="QFO30" s="187"/>
      <c r="QFP30" s="187"/>
      <c r="QFQ30" s="187"/>
      <c r="QFR30" s="187"/>
      <c r="QFS30" s="187"/>
      <c r="QFT30" s="187"/>
      <c r="QFU30" s="187"/>
      <c r="QFV30" s="187"/>
      <c r="QFW30" s="187"/>
      <c r="QFX30" s="187"/>
      <c r="QFY30" s="187"/>
      <c r="QFZ30" s="187"/>
      <c r="QGA30" s="187"/>
      <c r="QGB30" s="187"/>
      <c r="QGC30" s="187"/>
      <c r="QGD30" s="187"/>
      <c r="QGE30" s="187"/>
      <c r="QGF30" s="187"/>
      <c r="QGG30" s="187"/>
      <c r="QGH30" s="187"/>
      <c r="QGI30" s="187"/>
      <c r="QGJ30" s="187"/>
      <c r="QGK30" s="187"/>
      <c r="QGL30" s="187"/>
      <c r="QGM30" s="187"/>
      <c r="QGN30" s="187"/>
      <c r="QGO30" s="187"/>
      <c r="QGP30" s="187"/>
      <c r="QGQ30" s="187"/>
      <c r="QGR30" s="187"/>
      <c r="QGS30" s="187"/>
      <c r="QGT30" s="187"/>
      <c r="QGU30" s="187"/>
      <c r="QGV30" s="187"/>
      <c r="QGW30" s="187"/>
      <c r="QGX30" s="187"/>
      <c r="QGY30" s="187"/>
      <c r="QGZ30" s="187"/>
      <c r="QHA30" s="187"/>
      <c r="QHB30" s="187"/>
      <c r="QHC30" s="187"/>
      <c r="QHD30" s="187"/>
      <c r="QHE30" s="187"/>
      <c r="QHF30" s="187"/>
      <c r="QHG30" s="187"/>
      <c r="QHH30" s="187"/>
      <c r="QHI30" s="187"/>
      <c r="QHJ30" s="187"/>
      <c r="QHK30" s="187"/>
      <c r="QHL30" s="187"/>
      <c r="QHM30" s="187"/>
      <c r="QHN30" s="187"/>
      <c r="QHO30" s="187"/>
      <c r="QHP30" s="187"/>
      <c r="QHQ30" s="187"/>
      <c r="QHR30" s="187"/>
      <c r="QHS30" s="187"/>
      <c r="QHT30" s="187"/>
      <c r="QHU30" s="187"/>
      <c r="QHV30" s="187"/>
      <c r="QHW30" s="187"/>
      <c r="QHX30" s="187"/>
      <c r="QHY30" s="187"/>
      <c r="QHZ30" s="187"/>
      <c r="QIA30" s="187"/>
      <c r="QIB30" s="187"/>
      <c r="QIC30" s="187"/>
      <c r="QID30" s="187"/>
      <c r="QIE30" s="187"/>
      <c r="QIF30" s="187"/>
      <c r="QIG30" s="187"/>
      <c r="QIH30" s="187"/>
      <c r="QII30" s="187"/>
      <c r="QIJ30" s="187"/>
      <c r="QIK30" s="187"/>
      <c r="QIL30" s="187"/>
      <c r="QIM30" s="187"/>
      <c r="QIN30" s="187"/>
      <c r="QIO30" s="187"/>
      <c r="QIP30" s="187"/>
      <c r="QIQ30" s="187"/>
      <c r="QIR30" s="187"/>
      <c r="QIS30" s="187"/>
      <c r="QIT30" s="187"/>
      <c r="QIU30" s="187"/>
      <c r="QIV30" s="187"/>
      <c r="QIW30" s="187"/>
      <c r="QIX30" s="187"/>
      <c r="QIY30" s="187"/>
      <c r="QIZ30" s="187"/>
      <c r="QJA30" s="187"/>
      <c r="QJB30" s="187"/>
      <c r="QJC30" s="187"/>
      <c r="QJD30" s="187"/>
      <c r="QJE30" s="187"/>
      <c r="QJF30" s="187"/>
      <c r="QJG30" s="187"/>
      <c r="QJH30" s="187"/>
      <c r="QJI30" s="187"/>
      <c r="QJJ30" s="187"/>
      <c r="QJK30" s="187"/>
      <c r="QJL30" s="187"/>
      <c r="QJM30" s="187"/>
      <c r="QJN30" s="187"/>
      <c r="QJO30" s="187"/>
      <c r="QJP30" s="187"/>
      <c r="QJQ30" s="187"/>
      <c r="QJR30" s="187"/>
      <c r="QJS30" s="187"/>
      <c r="QJT30" s="187"/>
      <c r="QJU30" s="187"/>
      <c r="QJV30" s="187"/>
      <c r="QJW30" s="187"/>
      <c r="QJX30" s="187"/>
      <c r="QJY30" s="187"/>
      <c r="QJZ30" s="187"/>
      <c r="QKA30" s="187"/>
      <c r="QKB30" s="187"/>
      <c r="QKC30" s="187"/>
      <c r="QKD30" s="187"/>
      <c r="QKE30" s="187"/>
      <c r="QKF30" s="187"/>
      <c r="QKG30" s="187"/>
      <c r="QKH30" s="187"/>
      <c r="QKI30" s="187"/>
      <c r="QKJ30" s="187"/>
      <c r="QKK30" s="187"/>
      <c r="QKL30" s="187"/>
      <c r="QKM30" s="187"/>
      <c r="QKN30" s="187"/>
      <c r="QKO30" s="187"/>
      <c r="QKP30" s="187"/>
      <c r="QKQ30" s="187"/>
      <c r="QKR30" s="187"/>
      <c r="QKS30" s="187"/>
      <c r="QKT30" s="187"/>
      <c r="QKU30" s="187"/>
      <c r="QKV30" s="187"/>
      <c r="QKW30" s="187"/>
      <c r="QKX30" s="187"/>
      <c r="QKY30" s="187"/>
      <c r="QKZ30" s="187"/>
      <c r="QLA30" s="187"/>
      <c r="QLB30" s="187"/>
      <c r="QLC30" s="187"/>
      <c r="QLD30" s="187"/>
      <c r="QLE30" s="187"/>
      <c r="QLF30" s="187"/>
      <c r="QLG30" s="187"/>
      <c r="QLH30" s="187"/>
      <c r="QLI30" s="187"/>
      <c r="QLJ30" s="187"/>
      <c r="QLK30" s="187"/>
      <c r="QLL30" s="187"/>
      <c r="QLM30" s="187"/>
      <c r="QLN30" s="187"/>
      <c r="QLO30" s="187"/>
      <c r="QLP30" s="187"/>
      <c r="QLQ30" s="187"/>
      <c r="QLR30" s="187"/>
      <c r="QLS30" s="187"/>
      <c r="QLT30" s="187"/>
      <c r="QLU30" s="187"/>
      <c r="QLV30" s="187"/>
      <c r="QLW30" s="187"/>
      <c r="QLX30" s="187"/>
      <c r="QLY30" s="187"/>
      <c r="QLZ30" s="187"/>
      <c r="QMA30" s="187"/>
      <c r="QMB30" s="187"/>
      <c r="QMC30" s="187"/>
      <c r="QMD30" s="187"/>
      <c r="QME30" s="187"/>
      <c r="QMF30" s="187"/>
      <c r="QMG30" s="187"/>
      <c r="QMH30" s="187"/>
      <c r="QMI30" s="187"/>
      <c r="QMJ30" s="187"/>
      <c r="QMK30" s="187"/>
      <c r="QML30" s="187"/>
      <c r="QMM30" s="187"/>
      <c r="QMN30" s="187"/>
      <c r="QMO30" s="187"/>
      <c r="QMP30" s="187"/>
      <c r="QMQ30" s="187"/>
      <c r="QMR30" s="187"/>
      <c r="QMS30" s="187"/>
      <c r="QMT30" s="187"/>
      <c r="QMU30" s="187"/>
      <c r="QMV30" s="187"/>
      <c r="QMW30" s="187"/>
      <c r="QMX30" s="187"/>
      <c r="QMY30" s="187"/>
      <c r="QMZ30" s="187"/>
      <c r="QNA30" s="187"/>
      <c r="QNB30" s="187"/>
      <c r="QNC30" s="187"/>
      <c r="QND30" s="187"/>
      <c r="QNE30" s="187"/>
      <c r="QNF30" s="187"/>
      <c r="QNG30" s="187"/>
      <c r="QNH30" s="187"/>
      <c r="QNI30" s="187"/>
      <c r="QNJ30" s="187"/>
      <c r="QNK30" s="187"/>
      <c r="QNL30" s="187"/>
      <c r="QNM30" s="187"/>
      <c r="QNN30" s="187"/>
      <c r="QNO30" s="187"/>
      <c r="QNP30" s="187"/>
      <c r="QNQ30" s="187"/>
      <c r="QNR30" s="187"/>
      <c r="QNS30" s="187"/>
      <c r="QNT30" s="187"/>
      <c r="QNU30" s="187"/>
      <c r="QNV30" s="187"/>
      <c r="QNW30" s="187"/>
      <c r="QNX30" s="187"/>
      <c r="QNY30" s="187"/>
      <c r="QNZ30" s="187"/>
      <c r="QOA30" s="187"/>
      <c r="QOB30" s="187"/>
      <c r="QOC30" s="187"/>
      <c r="QOD30" s="187"/>
      <c r="QOE30" s="187"/>
      <c r="QOF30" s="187"/>
      <c r="QOG30" s="187"/>
      <c r="QOH30" s="187"/>
      <c r="QOI30" s="187"/>
      <c r="QOJ30" s="187"/>
      <c r="QOK30" s="187"/>
      <c r="QOL30" s="187"/>
      <c r="QOM30" s="187"/>
      <c r="QON30" s="187"/>
      <c r="QOO30" s="187"/>
      <c r="QOP30" s="187"/>
      <c r="QOQ30" s="187"/>
      <c r="QOR30" s="187"/>
      <c r="QOS30" s="187"/>
      <c r="QOT30" s="187"/>
      <c r="QOU30" s="187"/>
      <c r="QOV30" s="187"/>
      <c r="QOW30" s="187"/>
      <c r="QOX30" s="187"/>
      <c r="QOY30" s="187"/>
      <c r="QOZ30" s="187"/>
      <c r="QPA30" s="187"/>
      <c r="QPB30" s="187"/>
      <c r="QPC30" s="187"/>
      <c r="QPD30" s="187"/>
      <c r="QPE30" s="187"/>
      <c r="QPF30" s="187"/>
      <c r="QPG30" s="187"/>
      <c r="QPH30" s="187"/>
      <c r="QPI30" s="187"/>
      <c r="QPJ30" s="187"/>
      <c r="QPK30" s="187"/>
      <c r="QPL30" s="187"/>
      <c r="QPM30" s="187"/>
      <c r="QPN30" s="187"/>
      <c r="QPO30" s="187"/>
      <c r="QPP30" s="187"/>
      <c r="QPQ30" s="187"/>
      <c r="QPR30" s="187"/>
      <c r="QPS30" s="187"/>
      <c r="QPT30" s="187"/>
      <c r="QPU30" s="187"/>
      <c r="QPV30" s="187"/>
      <c r="QPW30" s="187"/>
      <c r="QPX30" s="187"/>
      <c r="QPY30" s="187"/>
      <c r="QPZ30" s="187"/>
      <c r="QQA30" s="187"/>
      <c r="QQB30" s="187"/>
      <c r="QQC30" s="187"/>
      <c r="QQD30" s="187"/>
      <c r="QQE30" s="187"/>
      <c r="QQF30" s="187"/>
      <c r="QQG30" s="187"/>
      <c r="QQH30" s="187"/>
      <c r="QQI30" s="187"/>
      <c r="QQJ30" s="187"/>
      <c r="QQK30" s="187"/>
      <c r="QQL30" s="187"/>
      <c r="QQM30" s="187"/>
      <c r="QQN30" s="187"/>
      <c r="QQO30" s="187"/>
      <c r="QQP30" s="187"/>
      <c r="QQQ30" s="187"/>
      <c r="QQR30" s="187"/>
      <c r="QQS30" s="187"/>
      <c r="QQT30" s="187"/>
      <c r="QQU30" s="187"/>
      <c r="QQV30" s="187"/>
      <c r="QQW30" s="187"/>
      <c r="QQX30" s="187"/>
      <c r="QQY30" s="187"/>
      <c r="QQZ30" s="187"/>
      <c r="QRA30" s="187"/>
      <c r="QRB30" s="187"/>
      <c r="QRC30" s="187"/>
      <c r="QRD30" s="187"/>
      <c r="QRE30" s="187"/>
      <c r="QRF30" s="187"/>
      <c r="QRG30" s="187"/>
      <c r="QRH30" s="187"/>
      <c r="QRI30" s="187"/>
      <c r="QRJ30" s="187"/>
      <c r="QRK30" s="187"/>
      <c r="QRL30" s="187"/>
      <c r="QRM30" s="187"/>
      <c r="QRN30" s="187"/>
      <c r="QRO30" s="187"/>
      <c r="QRP30" s="187"/>
      <c r="QRQ30" s="187"/>
      <c r="QRR30" s="187"/>
      <c r="QRS30" s="187"/>
      <c r="QRT30" s="187"/>
      <c r="QRU30" s="187"/>
      <c r="QRV30" s="187"/>
      <c r="QRW30" s="187"/>
      <c r="QRX30" s="187"/>
      <c r="QRY30" s="187"/>
      <c r="QRZ30" s="187"/>
      <c r="QSA30" s="187"/>
      <c r="QSB30" s="187"/>
      <c r="QSC30" s="187"/>
      <c r="QSD30" s="187"/>
      <c r="QSE30" s="187"/>
      <c r="QSF30" s="187"/>
      <c r="QSG30" s="187"/>
      <c r="QSH30" s="187"/>
      <c r="QSI30" s="187"/>
      <c r="QSJ30" s="187"/>
      <c r="QSK30" s="187"/>
      <c r="QSL30" s="187"/>
      <c r="QSM30" s="187"/>
      <c r="QSN30" s="187"/>
      <c r="QSO30" s="187"/>
      <c r="QSP30" s="187"/>
      <c r="QSQ30" s="187"/>
      <c r="QSR30" s="187"/>
      <c r="QSS30" s="187"/>
      <c r="QST30" s="187"/>
      <c r="QSU30" s="187"/>
      <c r="QSV30" s="187"/>
      <c r="QSW30" s="187"/>
      <c r="QSX30" s="187"/>
      <c r="QSY30" s="187"/>
      <c r="QSZ30" s="187"/>
      <c r="QTA30" s="187"/>
      <c r="QTB30" s="187"/>
      <c r="QTC30" s="187"/>
      <c r="QTD30" s="187"/>
      <c r="QTE30" s="187"/>
      <c r="QTF30" s="187"/>
      <c r="QTG30" s="187"/>
      <c r="QTH30" s="187"/>
      <c r="QTI30" s="187"/>
      <c r="QTJ30" s="187"/>
      <c r="QTK30" s="187"/>
      <c r="QTL30" s="187"/>
      <c r="QTM30" s="187"/>
      <c r="QTN30" s="187"/>
      <c r="QTO30" s="187"/>
      <c r="QTP30" s="187"/>
      <c r="QTQ30" s="187"/>
      <c r="QTR30" s="187"/>
      <c r="QTS30" s="187"/>
      <c r="QTT30" s="187"/>
      <c r="QTU30" s="187"/>
      <c r="QTV30" s="187"/>
      <c r="QTW30" s="187"/>
      <c r="QTX30" s="187"/>
      <c r="QTY30" s="187"/>
      <c r="QTZ30" s="187"/>
      <c r="QUA30" s="187"/>
      <c r="QUB30" s="187"/>
      <c r="QUC30" s="187"/>
      <c r="QUD30" s="187"/>
      <c r="QUE30" s="187"/>
      <c r="QUF30" s="187"/>
      <c r="QUG30" s="187"/>
      <c r="QUH30" s="187"/>
      <c r="QUI30" s="187"/>
      <c r="QUJ30" s="187"/>
      <c r="QUK30" s="187"/>
      <c r="QUL30" s="187"/>
      <c r="QUM30" s="187"/>
      <c r="QUN30" s="187"/>
      <c r="QUO30" s="187"/>
      <c r="QUP30" s="187"/>
      <c r="QUQ30" s="187"/>
      <c r="QUR30" s="187"/>
      <c r="QUS30" s="187"/>
      <c r="QUT30" s="187"/>
      <c r="QUU30" s="187"/>
      <c r="QUV30" s="187"/>
      <c r="QUW30" s="187"/>
      <c r="QUX30" s="187"/>
      <c r="QUY30" s="187"/>
      <c r="QUZ30" s="187"/>
      <c r="QVA30" s="187"/>
      <c r="QVB30" s="187"/>
      <c r="QVC30" s="187"/>
      <c r="QVD30" s="187"/>
      <c r="QVE30" s="187"/>
      <c r="QVF30" s="187"/>
      <c r="QVG30" s="187"/>
      <c r="QVH30" s="187"/>
      <c r="QVI30" s="187"/>
      <c r="QVJ30" s="187"/>
      <c r="QVK30" s="187"/>
      <c r="QVL30" s="187"/>
      <c r="QVM30" s="187"/>
      <c r="QVN30" s="187"/>
      <c r="QVO30" s="187"/>
      <c r="QVP30" s="187"/>
      <c r="QVQ30" s="187"/>
      <c r="QVR30" s="187"/>
      <c r="QVS30" s="187"/>
      <c r="QVT30" s="187"/>
      <c r="QVU30" s="187"/>
      <c r="QVV30" s="187"/>
      <c r="QVW30" s="187"/>
      <c r="QVX30" s="187"/>
      <c r="QVY30" s="187"/>
      <c r="QVZ30" s="187"/>
      <c r="QWA30" s="187"/>
      <c r="QWB30" s="187"/>
      <c r="QWC30" s="187"/>
      <c r="QWD30" s="187"/>
      <c r="QWE30" s="187"/>
      <c r="QWF30" s="187"/>
      <c r="QWG30" s="187"/>
      <c r="QWH30" s="187"/>
      <c r="QWI30" s="187"/>
      <c r="QWJ30" s="187"/>
      <c r="QWK30" s="187"/>
      <c r="QWL30" s="187"/>
      <c r="QWM30" s="187"/>
      <c r="QWN30" s="187"/>
      <c r="QWO30" s="187"/>
      <c r="QWP30" s="187"/>
      <c r="QWQ30" s="187"/>
      <c r="QWR30" s="187"/>
      <c r="QWS30" s="187"/>
      <c r="QWT30" s="187"/>
      <c r="QWU30" s="187"/>
      <c r="QWV30" s="187"/>
      <c r="QWW30" s="187"/>
      <c r="QWX30" s="187"/>
      <c r="QWY30" s="187"/>
      <c r="QWZ30" s="187"/>
      <c r="QXA30" s="187"/>
      <c r="QXB30" s="187"/>
      <c r="QXC30" s="187"/>
      <c r="QXD30" s="187"/>
      <c r="QXE30" s="187"/>
      <c r="QXF30" s="187"/>
      <c r="QXG30" s="187"/>
      <c r="QXH30" s="187"/>
      <c r="QXI30" s="187"/>
      <c r="QXJ30" s="187"/>
      <c r="QXK30" s="187"/>
      <c r="QXL30" s="187"/>
      <c r="QXM30" s="187"/>
      <c r="QXN30" s="187"/>
      <c r="QXO30" s="187"/>
      <c r="QXP30" s="187"/>
      <c r="QXQ30" s="187"/>
      <c r="QXR30" s="187"/>
      <c r="QXS30" s="187"/>
      <c r="QXT30" s="187"/>
      <c r="QXU30" s="187"/>
      <c r="QXV30" s="187"/>
      <c r="QXW30" s="187"/>
      <c r="QXX30" s="187"/>
      <c r="QXY30" s="187"/>
      <c r="QXZ30" s="187"/>
      <c r="QYA30" s="187"/>
      <c r="QYB30" s="187"/>
      <c r="QYC30" s="187"/>
      <c r="QYD30" s="187"/>
      <c r="QYE30" s="187"/>
      <c r="QYF30" s="187"/>
      <c r="QYG30" s="187"/>
      <c r="QYH30" s="187"/>
      <c r="QYI30" s="187"/>
      <c r="QYJ30" s="187"/>
      <c r="QYK30" s="187"/>
      <c r="QYL30" s="187"/>
      <c r="QYM30" s="187"/>
      <c r="QYN30" s="187"/>
      <c r="QYO30" s="187"/>
      <c r="QYP30" s="187"/>
      <c r="QYQ30" s="187"/>
      <c r="QYR30" s="187"/>
      <c r="QYS30" s="187"/>
      <c r="QYT30" s="187"/>
      <c r="QYU30" s="187"/>
      <c r="QYV30" s="187"/>
      <c r="QYW30" s="187"/>
      <c r="QYX30" s="187"/>
      <c r="QYY30" s="187"/>
      <c r="QYZ30" s="187"/>
      <c r="QZA30" s="187"/>
      <c r="QZB30" s="187"/>
      <c r="QZC30" s="187"/>
      <c r="QZD30" s="187"/>
      <c r="QZE30" s="187"/>
      <c r="QZF30" s="187"/>
      <c r="QZG30" s="187"/>
      <c r="QZH30" s="187"/>
      <c r="QZI30" s="187"/>
      <c r="QZJ30" s="187"/>
      <c r="QZK30" s="187"/>
      <c r="QZL30" s="187"/>
      <c r="QZM30" s="187"/>
      <c r="QZN30" s="187"/>
      <c r="QZO30" s="187"/>
      <c r="QZP30" s="187"/>
      <c r="QZQ30" s="187"/>
      <c r="QZR30" s="187"/>
      <c r="QZS30" s="187"/>
      <c r="QZT30" s="187"/>
      <c r="QZU30" s="187"/>
      <c r="QZV30" s="187"/>
      <c r="QZW30" s="187"/>
      <c r="QZX30" s="187"/>
      <c r="QZY30" s="187"/>
      <c r="QZZ30" s="187"/>
      <c r="RAA30" s="187"/>
      <c r="RAB30" s="187"/>
      <c r="RAC30" s="187"/>
      <c r="RAD30" s="187"/>
      <c r="RAE30" s="187"/>
      <c r="RAF30" s="187"/>
      <c r="RAG30" s="187"/>
      <c r="RAH30" s="187"/>
      <c r="RAI30" s="187"/>
      <c r="RAJ30" s="187"/>
      <c r="RAK30" s="187"/>
      <c r="RAL30" s="187"/>
      <c r="RAM30" s="187"/>
      <c r="RAN30" s="187"/>
      <c r="RAO30" s="187"/>
      <c r="RAP30" s="187"/>
      <c r="RAQ30" s="187"/>
      <c r="RAR30" s="187"/>
      <c r="RAS30" s="187"/>
      <c r="RAT30" s="187"/>
      <c r="RAU30" s="187"/>
      <c r="RAV30" s="187"/>
      <c r="RAW30" s="187"/>
      <c r="RAX30" s="187"/>
      <c r="RAY30" s="187"/>
      <c r="RAZ30" s="187"/>
      <c r="RBA30" s="187"/>
      <c r="RBB30" s="187"/>
      <c r="RBC30" s="187"/>
      <c r="RBD30" s="187"/>
      <c r="RBE30" s="187"/>
      <c r="RBF30" s="187"/>
      <c r="RBG30" s="187"/>
      <c r="RBH30" s="187"/>
      <c r="RBI30" s="187"/>
      <c r="RBJ30" s="187"/>
      <c r="RBK30" s="187"/>
      <c r="RBL30" s="187"/>
      <c r="RBM30" s="187"/>
      <c r="RBN30" s="187"/>
      <c r="RBO30" s="187"/>
      <c r="RBP30" s="187"/>
      <c r="RBQ30" s="187"/>
      <c r="RBR30" s="187"/>
      <c r="RBS30" s="187"/>
      <c r="RBT30" s="187"/>
      <c r="RBU30" s="187"/>
      <c r="RBV30" s="187"/>
      <c r="RBW30" s="187"/>
      <c r="RBX30" s="187"/>
      <c r="RBY30" s="187"/>
      <c r="RBZ30" s="187"/>
      <c r="RCA30" s="187"/>
      <c r="RCB30" s="187"/>
      <c r="RCC30" s="187"/>
      <c r="RCD30" s="187"/>
      <c r="RCE30" s="187"/>
      <c r="RCF30" s="187"/>
      <c r="RCG30" s="187"/>
      <c r="RCH30" s="187"/>
      <c r="RCI30" s="187"/>
      <c r="RCJ30" s="187"/>
      <c r="RCK30" s="187"/>
      <c r="RCL30" s="187"/>
      <c r="RCM30" s="187"/>
      <c r="RCN30" s="187"/>
      <c r="RCO30" s="187"/>
      <c r="RCP30" s="187"/>
      <c r="RCQ30" s="187"/>
      <c r="RCR30" s="187"/>
      <c r="RCS30" s="187"/>
      <c r="RCT30" s="187"/>
      <c r="RCU30" s="187"/>
      <c r="RCV30" s="187"/>
      <c r="RCW30" s="187"/>
      <c r="RCX30" s="187"/>
      <c r="RCY30" s="187"/>
      <c r="RCZ30" s="187"/>
      <c r="RDA30" s="187"/>
      <c r="RDB30" s="187"/>
      <c r="RDC30" s="187"/>
      <c r="RDD30" s="187"/>
      <c r="RDE30" s="187"/>
      <c r="RDF30" s="187"/>
      <c r="RDG30" s="187"/>
      <c r="RDH30" s="187"/>
      <c r="RDI30" s="187"/>
      <c r="RDJ30" s="187"/>
      <c r="RDK30" s="187"/>
      <c r="RDL30" s="187"/>
      <c r="RDM30" s="187"/>
      <c r="RDN30" s="187"/>
      <c r="RDO30" s="187"/>
      <c r="RDP30" s="187"/>
      <c r="RDQ30" s="187"/>
      <c r="RDR30" s="187"/>
      <c r="RDS30" s="187"/>
      <c r="RDT30" s="187"/>
      <c r="RDU30" s="187"/>
      <c r="RDV30" s="187"/>
      <c r="RDW30" s="187"/>
      <c r="RDX30" s="187"/>
      <c r="RDY30" s="187"/>
      <c r="RDZ30" s="187"/>
      <c r="REA30" s="187"/>
      <c r="REB30" s="187"/>
      <c r="REC30" s="187"/>
      <c r="RED30" s="187"/>
      <c r="REE30" s="187"/>
      <c r="REF30" s="187"/>
      <c r="REG30" s="187"/>
      <c r="REH30" s="187"/>
      <c r="REI30" s="187"/>
      <c r="REJ30" s="187"/>
      <c r="REK30" s="187"/>
      <c r="REL30" s="187"/>
      <c r="REM30" s="187"/>
      <c r="REN30" s="187"/>
      <c r="REO30" s="187"/>
      <c r="REP30" s="187"/>
      <c r="REQ30" s="187"/>
      <c r="RER30" s="187"/>
      <c r="RES30" s="187"/>
      <c r="RET30" s="187"/>
      <c r="REU30" s="187"/>
      <c r="REV30" s="187"/>
      <c r="REW30" s="187"/>
      <c r="REX30" s="187"/>
      <c r="REY30" s="187"/>
      <c r="REZ30" s="187"/>
      <c r="RFA30" s="187"/>
      <c r="RFB30" s="187"/>
      <c r="RFC30" s="187"/>
      <c r="RFD30" s="187"/>
      <c r="RFE30" s="187"/>
      <c r="RFF30" s="187"/>
      <c r="RFG30" s="187"/>
      <c r="RFH30" s="187"/>
      <c r="RFI30" s="187"/>
      <c r="RFJ30" s="187"/>
      <c r="RFK30" s="187"/>
      <c r="RFL30" s="187"/>
      <c r="RFM30" s="187"/>
      <c r="RFN30" s="187"/>
      <c r="RFO30" s="187"/>
      <c r="RFP30" s="187"/>
      <c r="RFQ30" s="187"/>
      <c r="RFR30" s="187"/>
      <c r="RFS30" s="187"/>
      <c r="RFT30" s="187"/>
      <c r="RFU30" s="187"/>
      <c r="RFV30" s="187"/>
      <c r="RFW30" s="187"/>
      <c r="RFX30" s="187"/>
      <c r="RFY30" s="187"/>
      <c r="RFZ30" s="187"/>
      <c r="RGA30" s="187"/>
      <c r="RGB30" s="187"/>
      <c r="RGC30" s="187"/>
      <c r="RGD30" s="187"/>
      <c r="RGE30" s="187"/>
      <c r="RGF30" s="187"/>
      <c r="RGG30" s="187"/>
      <c r="RGH30" s="187"/>
      <c r="RGI30" s="187"/>
      <c r="RGJ30" s="187"/>
      <c r="RGK30" s="187"/>
      <c r="RGL30" s="187"/>
      <c r="RGM30" s="187"/>
      <c r="RGN30" s="187"/>
      <c r="RGO30" s="187"/>
      <c r="RGP30" s="187"/>
      <c r="RGQ30" s="187"/>
      <c r="RGR30" s="187"/>
      <c r="RGS30" s="187"/>
      <c r="RGT30" s="187"/>
      <c r="RGU30" s="187"/>
      <c r="RGV30" s="187"/>
      <c r="RGW30" s="187"/>
      <c r="RGX30" s="187"/>
      <c r="RGY30" s="187"/>
      <c r="RGZ30" s="187"/>
      <c r="RHA30" s="187"/>
      <c r="RHB30" s="187"/>
      <c r="RHC30" s="187"/>
      <c r="RHD30" s="187"/>
      <c r="RHE30" s="187"/>
      <c r="RHF30" s="187"/>
      <c r="RHG30" s="187"/>
      <c r="RHH30" s="187"/>
      <c r="RHI30" s="187"/>
      <c r="RHJ30" s="187"/>
      <c r="RHK30" s="187"/>
      <c r="RHL30" s="187"/>
      <c r="RHM30" s="187"/>
      <c r="RHN30" s="187"/>
      <c r="RHO30" s="187"/>
      <c r="RHP30" s="187"/>
      <c r="RHQ30" s="187"/>
      <c r="RHR30" s="187"/>
      <c r="RHS30" s="187"/>
      <c r="RHT30" s="187"/>
      <c r="RHU30" s="187"/>
      <c r="RHV30" s="187"/>
      <c r="RHW30" s="187"/>
      <c r="RHX30" s="187"/>
      <c r="RHY30" s="187"/>
      <c r="RHZ30" s="187"/>
      <c r="RIA30" s="187"/>
      <c r="RIB30" s="187"/>
      <c r="RIC30" s="187"/>
      <c r="RID30" s="187"/>
      <c r="RIE30" s="187"/>
      <c r="RIF30" s="187"/>
      <c r="RIG30" s="187"/>
      <c r="RIH30" s="187"/>
      <c r="RII30" s="187"/>
      <c r="RIJ30" s="187"/>
      <c r="RIK30" s="187"/>
      <c r="RIL30" s="187"/>
      <c r="RIM30" s="187"/>
      <c r="RIN30" s="187"/>
      <c r="RIO30" s="187"/>
      <c r="RIP30" s="187"/>
      <c r="RIQ30" s="187"/>
      <c r="RIR30" s="187"/>
      <c r="RIS30" s="187"/>
      <c r="RIT30" s="187"/>
      <c r="RIU30" s="187"/>
      <c r="RIV30" s="187"/>
      <c r="RIW30" s="187"/>
      <c r="RIX30" s="187"/>
      <c r="RIY30" s="187"/>
      <c r="RIZ30" s="187"/>
      <c r="RJA30" s="187"/>
      <c r="RJB30" s="187"/>
      <c r="RJC30" s="187"/>
      <c r="RJD30" s="187"/>
      <c r="RJE30" s="187"/>
      <c r="RJF30" s="187"/>
      <c r="RJG30" s="187"/>
      <c r="RJH30" s="187"/>
      <c r="RJI30" s="187"/>
      <c r="RJJ30" s="187"/>
      <c r="RJK30" s="187"/>
      <c r="RJL30" s="187"/>
      <c r="RJM30" s="187"/>
      <c r="RJN30" s="187"/>
      <c r="RJO30" s="187"/>
      <c r="RJP30" s="187"/>
      <c r="RJQ30" s="187"/>
      <c r="RJR30" s="187"/>
      <c r="RJS30" s="187"/>
      <c r="RJT30" s="187"/>
      <c r="RJU30" s="187"/>
      <c r="RJV30" s="187"/>
      <c r="RJW30" s="187"/>
      <c r="RJX30" s="187"/>
      <c r="RJY30" s="187"/>
      <c r="RJZ30" s="187"/>
      <c r="RKA30" s="187"/>
      <c r="RKB30" s="187"/>
      <c r="RKC30" s="187"/>
      <c r="RKD30" s="187"/>
      <c r="RKE30" s="187"/>
      <c r="RKF30" s="187"/>
      <c r="RKG30" s="187"/>
      <c r="RKH30" s="187"/>
      <c r="RKI30" s="187"/>
      <c r="RKJ30" s="187"/>
      <c r="RKK30" s="187"/>
      <c r="RKL30" s="187"/>
      <c r="RKM30" s="187"/>
      <c r="RKN30" s="187"/>
      <c r="RKO30" s="187"/>
      <c r="RKP30" s="187"/>
      <c r="RKQ30" s="187"/>
      <c r="RKR30" s="187"/>
      <c r="RKS30" s="187"/>
      <c r="RKT30" s="187"/>
      <c r="RKU30" s="187"/>
      <c r="RKV30" s="187"/>
      <c r="RKW30" s="187"/>
      <c r="RKX30" s="187"/>
      <c r="RKY30" s="187"/>
      <c r="RKZ30" s="187"/>
      <c r="RLA30" s="187"/>
      <c r="RLB30" s="187"/>
      <c r="RLC30" s="187"/>
      <c r="RLD30" s="187"/>
      <c r="RLE30" s="187"/>
      <c r="RLF30" s="187"/>
      <c r="RLG30" s="187"/>
      <c r="RLH30" s="187"/>
      <c r="RLI30" s="187"/>
      <c r="RLJ30" s="187"/>
      <c r="RLK30" s="187"/>
      <c r="RLL30" s="187"/>
      <c r="RLM30" s="187"/>
      <c r="RLN30" s="187"/>
      <c r="RLO30" s="187"/>
      <c r="RLP30" s="187"/>
      <c r="RLQ30" s="187"/>
      <c r="RLR30" s="187"/>
      <c r="RLS30" s="187"/>
      <c r="RLT30" s="187"/>
      <c r="RLU30" s="187"/>
      <c r="RLV30" s="187"/>
      <c r="RLW30" s="187"/>
      <c r="RLX30" s="187"/>
      <c r="RLY30" s="187"/>
      <c r="RLZ30" s="187"/>
      <c r="RMA30" s="187"/>
      <c r="RMB30" s="187"/>
      <c r="RMC30" s="187"/>
      <c r="RMD30" s="187"/>
      <c r="RME30" s="187"/>
      <c r="RMF30" s="187"/>
      <c r="RMG30" s="187"/>
      <c r="RMH30" s="187"/>
      <c r="RMI30" s="187"/>
      <c r="RMJ30" s="187"/>
      <c r="RMK30" s="187"/>
      <c r="RML30" s="187"/>
      <c r="RMM30" s="187"/>
      <c r="RMN30" s="187"/>
      <c r="RMO30" s="187"/>
      <c r="RMP30" s="187"/>
      <c r="RMQ30" s="187"/>
      <c r="RMR30" s="187"/>
      <c r="RMS30" s="187"/>
      <c r="RMT30" s="187"/>
      <c r="RMU30" s="187"/>
      <c r="RMV30" s="187"/>
      <c r="RMW30" s="187"/>
      <c r="RMX30" s="187"/>
      <c r="RMY30" s="187"/>
      <c r="RMZ30" s="187"/>
      <c r="RNA30" s="187"/>
      <c r="RNB30" s="187"/>
      <c r="RNC30" s="187"/>
      <c r="RND30" s="187"/>
      <c r="RNE30" s="187"/>
      <c r="RNF30" s="187"/>
      <c r="RNG30" s="187"/>
      <c r="RNH30" s="187"/>
      <c r="RNI30" s="187"/>
      <c r="RNJ30" s="187"/>
      <c r="RNK30" s="187"/>
      <c r="RNL30" s="187"/>
      <c r="RNM30" s="187"/>
      <c r="RNN30" s="187"/>
      <c r="RNO30" s="187"/>
      <c r="RNP30" s="187"/>
      <c r="RNQ30" s="187"/>
      <c r="RNR30" s="187"/>
      <c r="RNS30" s="187"/>
      <c r="RNT30" s="187"/>
      <c r="RNU30" s="187"/>
      <c r="RNV30" s="187"/>
      <c r="RNW30" s="187"/>
      <c r="RNX30" s="187"/>
      <c r="RNY30" s="187"/>
      <c r="RNZ30" s="187"/>
      <c r="ROA30" s="187"/>
      <c r="ROB30" s="187"/>
      <c r="ROC30" s="187"/>
      <c r="ROD30" s="187"/>
      <c r="ROE30" s="187"/>
      <c r="ROF30" s="187"/>
      <c r="ROG30" s="187"/>
      <c r="ROH30" s="187"/>
      <c r="ROI30" s="187"/>
      <c r="ROJ30" s="187"/>
      <c r="ROK30" s="187"/>
      <c r="ROL30" s="187"/>
      <c r="ROM30" s="187"/>
      <c r="RON30" s="187"/>
      <c r="ROO30" s="187"/>
      <c r="ROP30" s="187"/>
      <c r="ROQ30" s="187"/>
      <c r="ROR30" s="187"/>
      <c r="ROS30" s="187"/>
      <c r="ROT30" s="187"/>
      <c r="ROU30" s="187"/>
      <c r="ROV30" s="187"/>
      <c r="ROW30" s="187"/>
      <c r="ROX30" s="187"/>
      <c r="ROY30" s="187"/>
      <c r="ROZ30" s="187"/>
      <c r="RPA30" s="187"/>
      <c r="RPB30" s="187"/>
      <c r="RPC30" s="187"/>
      <c r="RPD30" s="187"/>
      <c r="RPE30" s="187"/>
      <c r="RPF30" s="187"/>
      <c r="RPG30" s="187"/>
      <c r="RPH30" s="187"/>
      <c r="RPI30" s="187"/>
      <c r="RPJ30" s="187"/>
      <c r="RPK30" s="187"/>
      <c r="RPL30" s="187"/>
      <c r="RPM30" s="187"/>
      <c r="RPN30" s="187"/>
      <c r="RPO30" s="187"/>
      <c r="RPP30" s="187"/>
      <c r="RPQ30" s="187"/>
      <c r="RPR30" s="187"/>
      <c r="RPS30" s="187"/>
      <c r="RPT30" s="187"/>
      <c r="RPU30" s="187"/>
      <c r="RPV30" s="187"/>
      <c r="RPW30" s="187"/>
      <c r="RPX30" s="187"/>
      <c r="RPY30" s="187"/>
      <c r="RPZ30" s="187"/>
      <c r="RQA30" s="187"/>
      <c r="RQB30" s="187"/>
      <c r="RQC30" s="187"/>
      <c r="RQD30" s="187"/>
      <c r="RQE30" s="187"/>
      <c r="RQF30" s="187"/>
      <c r="RQG30" s="187"/>
      <c r="RQH30" s="187"/>
      <c r="RQI30" s="187"/>
      <c r="RQJ30" s="187"/>
      <c r="RQK30" s="187"/>
      <c r="RQL30" s="187"/>
      <c r="RQM30" s="187"/>
      <c r="RQN30" s="187"/>
      <c r="RQO30" s="187"/>
      <c r="RQP30" s="187"/>
      <c r="RQQ30" s="187"/>
      <c r="RQR30" s="187"/>
      <c r="RQS30" s="187"/>
      <c r="RQT30" s="187"/>
      <c r="RQU30" s="187"/>
      <c r="RQV30" s="187"/>
      <c r="RQW30" s="187"/>
      <c r="RQX30" s="187"/>
      <c r="RQY30" s="187"/>
      <c r="RQZ30" s="187"/>
      <c r="RRA30" s="187"/>
      <c r="RRB30" s="187"/>
      <c r="RRC30" s="187"/>
      <c r="RRD30" s="187"/>
      <c r="RRE30" s="187"/>
      <c r="RRF30" s="187"/>
      <c r="RRG30" s="187"/>
      <c r="RRH30" s="187"/>
      <c r="RRI30" s="187"/>
      <c r="RRJ30" s="187"/>
      <c r="RRK30" s="187"/>
      <c r="RRL30" s="187"/>
      <c r="RRM30" s="187"/>
      <c r="RRN30" s="187"/>
      <c r="RRO30" s="187"/>
      <c r="RRP30" s="187"/>
      <c r="RRQ30" s="187"/>
      <c r="RRR30" s="187"/>
      <c r="RRS30" s="187"/>
      <c r="RRT30" s="187"/>
      <c r="RRU30" s="187"/>
      <c r="RRV30" s="187"/>
      <c r="RRW30" s="187"/>
      <c r="RRX30" s="187"/>
      <c r="RRY30" s="187"/>
      <c r="RRZ30" s="187"/>
      <c r="RSA30" s="187"/>
      <c r="RSB30" s="187"/>
      <c r="RSC30" s="187"/>
      <c r="RSD30" s="187"/>
      <c r="RSE30" s="187"/>
      <c r="RSF30" s="187"/>
      <c r="RSG30" s="187"/>
      <c r="RSH30" s="187"/>
      <c r="RSI30" s="187"/>
      <c r="RSJ30" s="187"/>
      <c r="RSK30" s="187"/>
      <c r="RSL30" s="187"/>
      <c r="RSM30" s="187"/>
      <c r="RSN30" s="187"/>
      <c r="RSO30" s="187"/>
      <c r="RSP30" s="187"/>
      <c r="RSQ30" s="187"/>
      <c r="RSR30" s="187"/>
      <c r="RSS30" s="187"/>
      <c r="RST30" s="187"/>
      <c r="RSU30" s="187"/>
      <c r="RSV30" s="187"/>
      <c r="RSW30" s="187"/>
      <c r="RSX30" s="187"/>
      <c r="RSY30" s="187"/>
      <c r="RSZ30" s="187"/>
      <c r="RTA30" s="187"/>
      <c r="RTB30" s="187"/>
      <c r="RTC30" s="187"/>
      <c r="RTD30" s="187"/>
      <c r="RTE30" s="187"/>
      <c r="RTF30" s="187"/>
      <c r="RTG30" s="187"/>
      <c r="RTH30" s="187"/>
      <c r="RTI30" s="187"/>
      <c r="RTJ30" s="187"/>
      <c r="RTK30" s="187"/>
      <c r="RTL30" s="187"/>
      <c r="RTM30" s="187"/>
      <c r="RTN30" s="187"/>
      <c r="RTO30" s="187"/>
      <c r="RTP30" s="187"/>
      <c r="RTQ30" s="187"/>
      <c r="RTR30" s="187"/>
      <c r="RTS30" s="187"/>
      <c r="RTT30" s="187"/>
      <c r="RTU30" s="187"/>
      <c r="RTV30" s="187"/>
      <c r="RTW30" s="187"/>
      <c r="RTX30" s="187"/>
      <c r="RTY30" s="187"/>
      <c r="RTZ30" s="187"/>
      <c r="RUA30" s="187"/>
      <c r="RUB30" s="187"/>
      <c r="RUC30" s="187"/>
      <c r="RUD30" s="187"/>
      <c r="RUE30" s="187"/>
      <c r="RUF30" s="187"/>
      <c r="RUG30" s="187"/>
      <c r="RUH30" s="187"/>
      <c r="RUI30" s="187"/>
      <c r="RUJ30" s="187"/>
      <c r="RUK30" s="187"/>
      <c r="RUL30" s="187"/>
      <c r="RUM30" s="187"/>
      <c r="RUN30" s="187"/>
      <c r="RUO30" s="187"/>
      <c r="RUP30" s="187"/>
      <c r="RUQ30" s="187"/>
      <c r="RUR30" s="187"/>
      <c r="RUS30" s="187"/>
      <c r="RUT30" s="187"/>
      <c r="RUU30" s="187"/>
      <c r="RUV30" s="187"/>
      <c r="RUW30" s="187"/>
      <c r="RUX30" s="187"/>
      <c r="RUY30" s="187"/>
      <c r="RUZ30" s="187"/>
      <c r="RVA30" s="187"/>
      <c r="RVB30" s="187"/>
      <c r="RVC30" s="187"/>
      <c r="RVD30" s="187"/>
      <c r="RVE30" s="187"/>
      <c r="RVF30" s="187"/>
      <c r="RVG30" s="187"/>
      <c r="RVH30" s="187"/>
      <c r="RVI30" s="187"/>
      <c r="RVJ30" s="187"/>
      <c r="RVK30" s="187"/>
      <c r="RVL30" s="187"/>
      <c r="RVM30" s="187"/>
      <c r="RVN30" s="187"/>
      <c r="RVO30" s="187"/>
      <c r="RVP30" s="187"/>
      <c r="RVQ30" s="187"/>
      <c r="RVR30" s="187"/>
      <c r="RVS30" s="187"/>
      <c r="RVT30" s="187"/>
      <c r="RVU30" s="187"/>
      <c r="RVV30" s="187"/>
      <c r="RVW30" s="187"/>
      <c r="RVX30" s="187"/>
      <c r="RVY30" s="187"/>
      <c r="RVZ30" s="187"/>
      <c r="RWA30" s="187"/>
      <c r="RWB30" s="187"/>
      <c r="RWC30" s="187"/>
      <c r="RWD30" s="187"/>
      <c r="RWE30" s="187"/>
      <c r="RWF30" s="187"/>
      <c r="RWG30" s="187"/>
      <c r="RWH30" s="187"/>
      <c r="RWI30" s="187"/>
      <c r="RWJ30" s="187"/>
      <c r="RWK30" s="187"/>
      <c r="RWL30" s="187"/>
      <c r="RWM30" s="187"/>
      <c r="RWN30" s="187"/>
      <c r="RWO30" s="187"/>
      <c r="RWP30" s="187"/>
      <c r="RWQ30" s="187"/>
      <c r="RWR30" s="187"/>
      <c r="RWS30" s="187"/>
      <c r="RWT30" s="187"/>
      <c r="RWU30" s="187"/>
      <c r="RWV30" s="187"/>
      <c r="RWW30" s="187"/>
      <c r="RWX30" s="187"/>
      <c r="RWY30" s="187"/>
      <c r="RWZ30" s="187"/>
      <c r="RXA30" s="187"/>
      <c r="RXB30" s="187"/>
      <c r="RXC30" s="187"/>
      <c r="RXD30" s="187"/>
      <c r="RXE30" s="187"/>
      <c r="RXF30" s="187"/>
      <c r="RXG30" s="187"/>
      <c r="RXH30" s="187"/>
      <c r="RXI30" s="187"/>
      <c r="RXJ30" s="187"/>
      <c r="RXK30" s="187"/>
      <c r="RXL30" s="187"/>
      <c r="RXM30" s="187"/>
      <c r="RXN30" s="187"/>
      <c r="RXO30" s="187"/>
      <c r="RXP30" s="187"/>
      <c r="RXQ30" s="187"/>
      <c r="RXR30" s="187"/>
      <c r="RXS30" s="187"/>
      <c r="RXT30" s="187"/>
      <c r="RXU30" s="187"/>
      <c r="RXV30" s="187"/>
      <c r="RXW30" s="187"/>
      <c r="RXX30" s="187"/>
      <c r="RXY30" s="187"/>
      <c r="RXZ30" s="187"/>
      <c r="RYA30" s="187"/>
      <c r="RYB30" s="187"/>
      <c r="RYC30" s="187"/>
      <c r="RYD30" s="187"/>
      <c r="RYE30" s="187"/>
      <c r="RYF30" s="187"/>
      <c r="RYG30" s="187"/>
      <c r="RYH30" s="187"/>
      <c r="RYI30" s="187"/>
      <c r="RYJ30" s="187"/>
      <c r="RYK30" s="187"/>
      <c r="RYL30" s="187"/>
      <c r="RYM30" s="187"/>
      <c r="RYN30" s="187"/>
      <c r="RYO30" s="187"/>
      <c r="RYP30" s="187"/>
      <c r="RYQ30" s="187"/>
      <c r="RYR30" s="187"/>
      <c r="RYS30" s="187"/>
      <c r="RYT30" s="187"/>
      <c r="RYU30" s="187"/>
      <c r="RYV30" s="187"/>
      <c r="RYW30" s="187"/>
      <c r="RYX30" s="187"/>
      <c r="RYY30" s="187"/>
      <c r="RYZ30" s="187"/>
      <c r="RZA30" s="187"/>
      <c r="RZB30" s="187"/>
      <c r="RZC30" s="187"/>
      <c r="RZD30" s="187"/>
      <c r="RZE30" s="187"/>
      <c r="RZF30" s="187"/>
      <c r="RZG30" s="187"/>
      <c r="RZH30" s="187"/>
      <c r="RZI30" s="187"/>
      <c r="RZJ30" s="187"/>
      <c r="RZK30" s="187"/>
      <c r="RZL30" s="187"/>
      <c r="RZM30" s="187"/>
      <c r="RZN30" s="187"/>
      <c r="RZO30" s="187"/>
      <c r="RZP30" s="187"/>
      <c r="RZQ30" s="187"/>
      <c r="RZR30" s="187"/>
      <c r="RZS30" s="187"/>
      <c r="RZT30" s="187"/>
      <c r="RZU30" s="187"/>
      <c r="RZV30" s="187"/>
      <c r="RZW30" s="187"/>
      <c r="RZX30" s="187"/>
      <c r="RZY30" s="187"/>
      <c r="RZZ30" s="187"/>
      <c r="SAA30" s="187"/>
      <c r="SAB30" s="187"/>
      <c r="SAC30" s="187"/>
      <c r="SAD30" s="187"/>
      <c r="SAE30" s="187"/>
      <c r="SAF30" s="187"/>
      <c r="SAG30" s="187"/>
      <c r="SAH30" s="187"/>
      <c r="SAI30" s="187"/>
      <c r="SAJ30" s="187"/>
      <c r="SAK30" s="187"/>
      <c r="SAL30" s="187"/>
      <c r="SAM30" s="187"/>
      <c r="SAN30" s="187"/>
      <c r="SAO30" s="187"/>
      <c r="SAP30" s="187"/>
      <c r="SAQ30" s="187"/>
      <c r="SAR30" s="187"/>
      <c r="SAS30" s="187"/>
      <c r="SAT30" s="187"/>
      <c r="SAU30" s="187"/>
      <c r="SAV30" s="187"/>
      <c r="SAW30" s="187"/>
      <c r="SAX30" s="187"/>
      <c r="SAY30" s="187"/>
      <c r="SAZ30" s="187"/>
      <c r="SBA30" s="187"/>
      <c r="SBB30" s="187"/>
      <c r="SBC30" s="187"/>
      <c r="SBD30" s="187"/>
      <c r="SBE30" s="187"/>
      <c r="SBF30" s="187"/>
      <c r="SBG30" s="187"/>
      <c r="SBH30" s="187"/>
      <c r="SBI30" s="187"/>
      <c r="SBJ30" s="187"/>
      <c r="SBK30" s="187"/>
      <c r="SBL30" s="187"/>
      <c r="SBM30" s="187"/>
      <c r="SBN30" s="187"/>
      <c r="SBO30" s="187"/>
      <c r="SBP30" s="187"/>
      <c r="SBQ30" s="187"/>
      <c r="SBR30" s="187"/>
      <c r="SBS30" s="187"/>
      <c r="SBT30" s="187"/>
      <c r="SBU30" s="187"/>
      <c r="SBV30" s="187"/>
      <c r="SBW30" s="187"/>
      <c r="SBX30" s="187"/>
      <c r="SBY30" s="187"/>
      <c r="SBZ30" s="187"/>
      <c r="SCA30" s="187"/>
      <c r="SCB30" s="187"/>
      <c r="SCC30" s="187"/>
      <c r="SCD30" s="187"/>
      <c r="SCE30" s="187"/>
      <c r="SCF30" s="187"/>
      <c r="SCG30" s="187"/>
      <c r="SCH30" s="187"/>
      <c r="SCI30" s="187"/>
      <c r="SCJ30" s="187"/>
      <c r="SCK30" s="187"/>
      <c r="SCL30" s="187"/>
      <c r="SCM30" s="187"/>
      <c r="SCN30" s="187"/>
      <c r="SCO30" s="187"/>
      <c r="SCP30" s="187"/>
      <c r="SCQ30" s="187"/>
      <c r="SCR30" s="187"/>
      <c r="SCS30" s="187"/>
      <c r="SCT30" s="187"/>
      <c r="SCU30" s="187"/>
      <c r="SCV30" s="187"/>
      <c r="SCW30" s="187"/>
      <c r="SCX30" s="187"/>
      <c r="SCY30" s="187"/>
      <c r="SCZ30" s="187"/>
      <c r="SDA30" s="187"/>
      <c r="SDB30" s="187"/>
      <c r="SDC30" s="187"/>
      <c r="SDD30" s="187"/>
      <c r="SDE30" s="187"/>
      <c r="SDF30" s="187"/>
      <c r="SDG30" s="187"/>
      <c r="SDH30" s="187"/>
      <c r="SDI30" s="187"/>
      <c r="SDJ30" s="187"/>
      <c r="SDK30" s="187"/>
      <c r="SDL30" s="187"/>
      <c r="SDM30" s="187"/>
      <c r="SDN30" s="187"/>
      <c r="SDO30" s="187"/>
      <c r="SDP30" s="187"/>
      <c r="SDQ30" s="187"/>
      <c r="SDR30" s="187"/>
      <c r="SDS30" s="187"/>
      <c r="SDT30" s="187"/>
      <c r="SDU30" s="187"/>
      <c r="SDV30" s="187"/>
      <c r="SDW30" s="187"/>
      <c r="SDX30" s="187"/>
      <c r="SDY30" s="187"/>
      <c r="SDZ30" s="187"/>
      <c r="SEA30" s="187"/>
      <c r="SEB30" s="187"/>
      <c r="SEC30" s="187"/>
      <c r="SED30" s="187"/>
      <c r="SEE30" s="187"/>
      <c r="SEF30" s="187"/>
      <c r="SEG30" s="187"/>
      <c r="SEH30" s="187"/>
      <c r="SEI30" s="187"/>
      <c r="SEJ30" s="187"/>
      <c r="SEK30" s="187"/>
      <c r="SEL30" s="187"/>
      <c r="SEM30" s="187"/>
      <c r="SEN30" s="187"/>
      <c r="SEO30" s="187"/>
      <c r="SEP30" s="187"/>
      <c r="SEQ30" s="187"/>
      <c r="SER30" s="187"/>
      <c r="SES30" s="187"/>
      <c r="SET30" s="187"/>
      <c r="SEU30" s="187"/>
      <c r="SEV30" s="187"/>
      <c r="SEW30" s="187"/>
      <c r="SEX30" s="187"/>
      <c r="SEY30" s="187"/>
      <c r="SEZ30" s="187"/>
      <c r="SFA30" s="187"/>
      <c r="SFB30" s="187"/>
      <c r="SFC30" s="187"/>
      <c r="SFD30" s="187"/>
      <c r="SFE30" s="187"/>
      <c r="SFF30" s="187"/>
      <c r="SFG30" s="187"/>
      <c r="SFH30" s="187"/>
      <c r="SFI30" s="187"/>
      <c r="SFJ30" s="187"/>
      <c r="SFK30" s="187"/>
      <c r="SFL30" s="187"/>
      <c r="SFM30" s="187"/>
      <c r="SFN30" s="187"/>
      <c r="SFO30" s="187"/>
      <c r="SFP30" s="187"/>
      <c r="SFQ30" s="187"/>
      <c r="SFR30" s="187"/>
      <c r="SFS30" s="187"/>
      <c r="SFT30" s="187"/>
      <c r="SFU30" s="187"/>
      <c r="SFV30" s="187"/>
      <c r="SFW30" s="187"/>
      <c r="SFX30" s="187"/>
      <c r="SFY30" s="187"/>
      <c r="SFZ30" s="187"/>
      <c r="SGA30" s="187"/>
      <c r="SGB30" s="187"/>
      <c r="SGC30" s="187"/>
      <c r="SGD30" s="187"/>
      <c r="SGE30" s="187"/>
      <c r="SGF30" s="187"/>
      <c r="SGG30" s="187"/>
      <c r="SGH30" s="187"/>
      <c r="SGI30" s="187"/>
      <c r="SGJ30" s="187"/>
      <c r="SGK30" s="187"/>
      <c r="SGL30" s="187"/>
      <c r="SGM30" s="187"/>
      <c r="SGN30" s="187"/>
      <c r="SGO30" s="187"/>
      <c r="SGP30" s="187"/>
      <c r="SGQ30" s="187"/>
      <c r="SGR30" s="187"/>
      <c r="SGS30" s="187"/>
      <c r="SGT30" s="187"/>
      <c r="SGU30" s="187"/>
      <c r="SGV30" s="187"/>
      <c r="SGW30" s="187"/>
      <c r="SGX30" s="187"/>
      <c r="SGY30" s="187"/>
      <c r="SGZ30" s="187"/>
      <c r="SHA30" s="187"/>
      <c r="SHB30" s="187"/>
      <c r="SHC30" s="187"/>
      <c r="SHD30" s="187"/>
      <c r="SHE30" s="187"/>
      <c r="SHF30" s="187"/>
      <c r="SHG30" s="187"/>
      <c r="SHH30" s="187"/>
      <c r="SHI30" s="187"/>
      <c r="SHJ30" s="187"/>
      <c r="SHK30" s="187"/>
      <c r="SHL30" s="187"/>
      <c r="SHM30" s="187"/>
      <c r="SHN30" s="187"/>
      <c r="SHO30" s="187"/>
      <c r="SHP30" s="187"/>
      <c r="SHQ30" s="187"/>
      <c r="SHR30" s="187"/>
      <c r="SHS30" s="187"/>
      <c r="SHT30" s="187"/>
      <c r="SHU30" s="187"/>
      <c r="SHV30" s="187"/>
      <c r="SHW30" s="187"/>
      <c r="SHX30" s="187"/>
      <c r="SHY30" s="187"/>
      <c r="SHZ30" s="187"/>
      <c r="SIA30" s="187"/>
      <c r="SIB30" s="187"/>
      <c r="SIC30" s="187"/>
      <c r="SID30" s="187"/>
      <c r="SIE30" s="187"/>
      <c r="SIF30" s="187"/>
      <c r="SIG30" s="187"/>
      <c r="SIH30" s="187"/>
      <c r="SII30" s="187"/>
      <c r="SIJ30" s="187"/>
      <c r="SIK30" s="187"/>
      <c r="SIL30" s="187"/>
      <c r="SIM30" s="187"/>
      <c r="SIN30" s="187"/>
      <c r="SIO30" s="187"/>
      <c r="SIP30" s="187"/>
      <c r="SIQ30" s="187"/>
      <c r="SIR30" s="187"/>
      <c r="SIS30" s="187"/>
      <c r="SIT30" s="187"/>
      <c r="SIU30" s="187"/>
      <c r="SIV30" s="187"/>
      <c r="SIW30" s="187"/>
      <c r="SIX30" s="187"/>
      <c r="SIY30" s="187"/>
      <c r="SIZ30" s="187"/>
      <c r="SJA30" s="187"/>
      <c r="SJB30" s="187"/>
      <c r="SJC30" s="187"/>
      <c r="SJD30" s="187"/>
      <c r="SJE30" s="187"/>
      <c r="SJF30" s="187"/>
      <c r="SJG30" s="187"/>
      <c r="SJH30" s="187"/>
      <c r="SJI30" s="187"/>
      <c r="SJJ30" s="187"/>
      <c r="SJK30" s="187"/>
      <c r="SJL30" s="187"/>
      <c r="SJM30" s="187"/>
      <c r="SJN30" s="187"/>
      <c r="SJO30" s="187"/>
      <c r="SJP30" s="187"/>
      <c r="SJQ30" s="187"/>
      <c r="SJR30" s="187"/>
      <c r="SJS30" s="187"/>
      <c r="SJT30" s="187"/>
      <c r="SJU30" s="187"/>
      <c r="SJV30" s="187"/>
      <c r="SJW30" s="187"/>
      <c r="SJX30" s="187"/>
      <c r="SJY30" s="187"/>
      <c r="SJZ30" s="187"/>
      <c r="SKA30" s="187"/>
      <c r="SKB30" s="187"/>
      <c r="SKC30" s="187"/>
      <c r="SKD30" s="187"/>
      <c r="SKE30" s="187"/>
      <c r="SKF30" s="187"/>
      <c r="SKG30" s="187"/>
      <c r="SKH30" s="187"/>
      <c r="SKI30" s="187"/>
      <c r="SKJ30" s="187"/>
      <c r="SKK30" s="187"/>
      <c r="SKL30" s="187"/>
      <c r="SKM30" s="187"/>
      <c r="SKN30" s="187"/>
      <c r="SKO30" s="187"/>
      <c r="SKP30" s="187"/>
      <c r="SKQ30" s="187"/>
      <c r="SKR30" s="187"/>
      <c r="SKS30" s="187"/>
      <c r="SKT30" s="187"/>
      <c r="SKU30" s="187"/>
      <c r="SKV30" s="187"/>
      <c r="SKW30" s="187"/>
      <c r="SKX30" s="187"/>
      <c r="SKY30" s="187"/>
      <c r="SKZ30" s="187"/>
      <c r="SLA30" s="187"/>
      <c r="SLB30" s="187"/>
      <c r="SLC30" s="187"/>
      <c r="SLD30" s="187"/>
      <c r="SLE30" s="187"/>
      <c r="SLF30" s="187"/>
      <c r="SLG30" s="187"/>
      <c r="SLH30" s="187"/>
      <c r="SLI30" s="187"/>
      <c r="SLJ30" s="187"/>
      <c r="SLK30" s="187"/>
      <c r="SLL30" s="187"/>
      <c r="SLM30" s="187"/>
      <c r="SLN30" s="187"/>
      <c r="SLO30" s="187"/>
      <c r="SLP30" s="187"/>
      <c r="SLQ30" s="187"/>
      <c r="SLR30" s="187"/>
      <c r="SLS30" s="187"/>
      <c r="SLT30" s="187"/>
      <c r="SLU30" s="187"/>
      <c r="SLV30" s="187"/>
      <c r="SLW30" s="187"/>
      <c r="SLX30" s="187"/>
      <c r="SLY30" s="187"/>
      <c r="SLZ30" s="187"/>
      <c r="SMA30" s="187"/>
      <c r="SMB30" s="187"/>
      <c r="SMC30" s="187"/>
      <c r="SMD30" s="187"/>
      <c r="SME30" s="187"/>
      <c r="SMF30" s="187"/>
      <c r="SMG30" s="187"/>
      <c r="SMH30" s="187"/>
      <c r="SMI30" s="187"/>
      <c r="SMJ30" s="187"/>
      <c r="SMK30" s="187"/>
      <c r="SML30" s="187"/>
      <c r="SMM30" s="187"/>
      <c r="SMN30" s="187"/>
      <c r="SMO30" s="187"/>
      <c r="SMP30" s="187"/>
      <c r="SMQ30" s="187"/>
      <c r="SMR30" s="187"/>
      <c r="SMS30" s="187"/>
      <c r="SMT30" s="187"/>
      <c r="SMU30" s="187"/>
      <c r="SMV30" s="187"/>
      <c r="SMW30" s="187"/>
      <c r="SMX30" s="187"/>
      <c r="SMY30" s="187"/>
      <c r="SMZ30" s="187"/>
      <c r="SNA30" s="187"/>
      <c r="SNB30" s="187"/>
      <c r="SNC30" s="187"/>
      <c r="SND30" s="187"/>
      <c r="SNE30" s="187"/>
      <c r="SNF30" s="187"/>
      <c r="SNG30" s="187"/>
      <c r="SNH30" s="187"/>
      <c r="SNI30" s="187"/>
      <c r="SNJ30" s="187"/>
      <c r="SNK30" s="187"/>
      <c r="SNL30" s="187"/>
      <c r="SNM30" s="187"/>
      <c r="SNN30" s="187"/>
      <c r="SNO30" s="187"/>
      <c r="SNP30" s="187"/>
      <c r="SNQ30" s="187"/>
      <c r="SNR30" s="187"/>
      <c r="SNS30" s="187"/>
      <c r="SNT30" s="187"/>
      <c r="SNU30" s="187"/>
      <c r="SNV30" s="187"/>
      <c r="SNW30" s="187"/>
      <c r="SNX30" s="187"/>
      <c r="SNY30" s="187"/>
      <c r="SNZ30" s="187"/>
      <c r="SOA30" s="187"/>
      <c r="SOB30" s="187"/>
      <c r="SOC30" s="187"/>
      <c r="SOD30" s="187"/>
      <c r="SOE30" s="187"/>
      <c r="SOF30" s="187"/>
      <c r="SOG30" s="187"/>
      <c r="SOH30" s="187"/>
      <c r="SOI30" s="187"/>
      <c r="SOJ30" s="187"/>
      <c r="SOK30" s="187"/>
      <c r="SOL30" s="187"/>
      <c r="SOM30" s="187"/>
      <c r="SON30" s="187"/>
      <c r="SOO30" s="187"/>
      <c r="SOP30" s="187"/>
      <c r="SOQ30" s="187"/>
      <c r="SOR30" s="187"/>
      <c r="SOS30" s="187"/>
      <c r="SOT30" s="187"/>
      <c r="SOU30" s="187"/>
      <c r="SOV30" s="187"/>
      <c r="SOW30" s="187"/>
      <c r="SOX30" s="187"/>
      <c r="SOY30" s="187"/>
      <c r="SOZ30" s="187"/>
      <c r="SPA30" s="187"/>
      <c r="SPB30" s="187"/>
      <c r="SPC30" s="187"/>
      <c r="SPD30" s="187"/>
      <c r="SPE30" s="187"/>
      <c r="SPF30" s="187"/>
      <c r="SPG30" s="187"/>
      <c r="SPH30" s="187"/>
      <c r="SPI30" s="187"/>
      <c r="SPJ30" s="187"/>
      <c r="SPK30" s="187"/>
      <c r="SPL30" s="187"/>
      <c r="SPM30" s="187"/>
      <c r="SPN30" s="187"/>
      <c r="SPO30" s="187"/>
      <c r="SPP30" s="187"/>
      <c r="SPQ30" s="187"/>
      <c r="SPR30" s="187"/>
      <c r="SPS30" s="187"/>
      <c r="SPT30" s="187"/>
      <c r="SPU30" s="187"/>
      <c r="SPV30" s="187"/>
      <c r="SPW30" s="187"/>
      <c r="SPX30" s="187"/>
      <c r="SPY30" s="187"/>
      <c r="SPZ30" s="187"/>
      <c r="SQA30" s="187"/>
      <c r="SQB30" s="187"/>
      <c r="SQC30" s="187"/>
      <c r="SQD30" s="187"/>
      <c r="SQE30" s="187"/>
      <c r="SQF30" s="187"/>
      <c r="SQG30" s="187"/>
      <c r="SQH30" s="187"/>
      <c r="SQI30" s="187"/>
      <c r="SQJ30" s="187"/>
      <c r="SQK30" s="187"/>
      <c r="SQL30" s="187"/>
      <c r="SQM30" s="187"/>
      <c r="SQN30" s="187"/>
      <c r="SQO30" s="187"/>
      <c r="SQP30" s="187"/>
      <c r="SQQ30" s="187"/>
      <c r="SQR30" s="187"/>
      <c r="SQS30" s="187"/>
      <c r="SQT30" s="187"/>
      <c r="SQU30" s="187"/>
      <c r="SQV30" s="187"/>
      <c r="SQW30" s="187"/>
      <c r="SQX30" s="187"/>
      <c r="SQY30" s="187"/>
      <c r="SQZ30" s="187"/>
      <c r="SRA30" s="187"/>
      <c r="SRB30" s="187"/>
      <c r="SRC30" s="187"/>
      <c r="SRD30" s="187"/>
      <c r="SRE30" s="187"/>
      <c r="SRF30" s="187"/>
      <c r="SRG30" s="187"/>
      <c r="SRH30" s="187"/>
      <c r="SRI30" s="187"/>
      <c r="SRJ30" s="187"/>
      <c r="SRK30" s="187"/>
      <c r="SRL30" s="187"/>
      <c r="SRM30" s="187"/>
      <c r="SRN30" s="187"/>
      <c r="SRO30" s="187"/>
      <c r="SRP30" s="187"/>
      <c r="SRQ30" s="187"/>
      <c r="SRR30" s="187"/>
      <c r="SRS30" s="187"/>
      <c r="SRT30" s="187"/>
      <c r="SRU30" s="187"/>
      <c r="SRV30" s="187"/>
      <c r="SRW30" s="187"/>
      <c r="SRX30" s="187"/>
      <c r="SRY30" s="187"/>
      <c r="SRZ30" s="187"/>
      <c r="SSA30" s="187"/>
      <c r="SSB30" s="187"/>
      <c r="SSC30" s="187"/>
      <c r="SSD30" s="187"/>
      <c r="SSE30" s="187"/>
      <c r="SSF30" s="187"/>
      <c r="SSG30" s="187"/>
      <c r="SSH30" s="187"/>
      <c r="SSI30" s="187"/>
      <c r="SSJ30" s="187"/>
      <c r="SSK30" s="187"/>
      <c r="SSL30" s="187"/>
      <c r="SSM30" s="187"/>
      <c r="SSN30" s="187"/>
      <c r="SSO30" s="187"/>
      <c r="SSP30" s="187"/>
      <c r="SSQ30" s="187"/>
      <c r="SSR30" s="187"/>
      <c r="SSS30" s="187"/>
      <c r="SST30" s="187"/>
      <c r="SSU30" s="187"/>
      <c r="SSV30" s="187"/>
      <c r="SSW30" s="187"/>
      <c r="SSX30" s="187"/>
      <c r="SSY30" s="187"/>
      <c r="SSZ30" s="187"/>
      <c r="STA30" s="187"/>
      <c r="STB30" s="187"/>
      <c r="STC30" s="187"/>
      <c r="STD30" s="187"/>
      <c r="STE30" s="187"/>
      <c r="STF30" s="187"/>
      <c r="STG30" s="187"/>
      <c r="STH30" s="187"/>
      <c r="STI30" s="187"/>
      <c r="STJ30" s="187"/>
      <c r="STK30" s="187"/>
      <c r="STL30" s="187"/>
      <c r="STM30" s="187"/>
      <c r="STN30" s="187"/>
      <c r="STO30" s="187"/>
      <c r="STP30" s="187"/>
      <c r="STQ30" s="187"/>
      <c r="STR30" s="187"/>
      <c r="STS30" s="187"/>
      <c r="STT30" s="187"/>
      <c r="STU30" s="187"/>
      <c r="STV30" s="187"/>
      <c r="STW30" s="187"/>
      <c r="STX30" s="187"/>
      <c r="STY30" s="187"/>
      <c r="STZ30" s="187"/>
      <c r="SUA30" s="187"/>
      <c r="SUB30" s="187"/>
      <c r="SUC30" s="187"/>
      <c r="SUD30" s="187"/>
      <c r="SUE30" s="187"/>
      <c r="SUF30" s="187"/>
      <c r="SUG30" s="187"/>
      <c r="SUH30" s="187"/>
      <c r="SUI30" s="187"/>
      <c r="SUJ30" s="187"/>
      <c r="SUK30" s="187"/>
      <c r="SUL30" s="187"/>
      <c r="SUM30" s="187"/>
      <c r="SUN30" s="187"/>
      <c r="SUO30" s="187"/>
      <c r="SUP30" s="187"/>
      <c r="SUQ30" s="187"/>
      <c r="SUR30" s="187"/>
      <c r="SUS30" s="187"/>
      <c r="SUT30" s="187"/>
      <c r="SUU30" s="187"/>
      <c r="SUV30" s="187"/>
      <c r="SUW30" s="187"/>
      <c r="SUX30" s="187"/>
      <c r="SUY30" s="187"/>
      <c r="SUZ30" s="187"/>
      <c r="SVA30" s="187"/>
      <c r="SVB30" s="187"/>
      <c r="SVC30" s="187"/>
      <c r="SVD30" s="187"/>
      <c r="SVE30" s="187"/>
      <c r="SVF30" s="187"/>
      <c r="SVG30" s="187"/>
      <c r="SVH30" s="187"/>
      <c r="SVI30" s="187"/>
      <c r="SVJ30" s="187"/>
      <c r="SVK30" s="187"/>
      <c r="SVL30" s="187"/>
      <c r="SVM30" s="187"/>
      <c r="SVN30" s="187"/>
      <c r="SVO30" s="187"/>
      <c r="SVP30" s="187"/>
      <c r="SVQ30" s="187"/>
      <c r="SVR30" s="187"/>
      <c r="SVS30" s="187"/>
      <c r="SVT30" s="187"/>
      <c r="SVU30" s="187"/>
      <c r="SVV30" s="187"/>
      <c r="SVW30" s="187"/>
      <c r="SVX30" s="187"/>
      <c r="SVY30" s="187"/>
      <c r="SVZ30" s="187"/>
      <c r="SWA30" s="187"/>
      <c r="SWB30" s="187"/>
      <c r="SWC30" s="187"/>
      <c r="SWD30" s="187"/>
      <c r="SWE30" s="187"/>
      <c r="SWF30" s="187"/>
      <c r="SWG30" s="187"/>
      <c r="SWH30" s="187"/>
      <c r="SWI30" s="187"/>
      <c r="SWJ30" s="187"/>
      <c r="SWK30" s="187"/>
      <c r="SWL30" s="187"/>
      <c r="SWM30" s="187"/>
      <c r="SWN30" s="187"/>
      <c r="SWO30" s="187"/>
      <c r="SWP30" s="187"/>
      <c r="SWQ30" s="187"/>
      <c r="SWR30" s="187"/>
      <c r="SWS30" s="187"/>
      <c r="SWT30" s="187"/>
      <c r="SWU30" s="187"/>
      <c r="SWV30" s="187"/>
      <c r="SWW30" s="187"/>
      <c r="SWX30" s="187"/>
      <c r="SWY30" s="187"/>
      <c r="SWZ30" s="187"/>
      <c r="SXA30" s="187"/>
      <c r="SXB30" s="187"/>
      <c r="SXC30" s="187"/>
      <c r="SXD30" s="187"/>
      <c r="SXE30" s="187"/>
      <c r="SXF30" s="187"/>
      <c r="SXG30" s="187"/>
      <c r="SXH30" s="187"/>
      <c r="SXI30" s="187"/>
      <c r="SXJ30" s="187"/>
      <c r="SXK30" s="187"/>
      <c r="SXL30" s="187"/>
      <c r="SXM30" s="187"/>
      <c r="SXN30" s="187"/>
      <c r="SXO30" s="187"/>
      <c r="SXP30" s="187"/>
      <c r="SXQ30" s="187"/>
      <c r="SXR30" s="187"/>
      <c r="SXS30" s="187"/>
      <c r="SXT30" s="187"/>
      <c r="SXU30" s="187"/>
      <c r="SXV30" s="187"/>
      <c r="SXW30" s="187"/>
      <c r="SXX30" s="187"/>
      <c r="SXY30" s="187"/>
      <c r="SXZ30" s="187"/>
      <c r="SYA30" s="187"/>
      <c r="SYB30" s="187"/>
      <c r="SYC30" s="187"/>
      <c r="SYD30" s="187"/>
      <c r="SYE30" s="187"/>
      <c r="SYF30" s="187"/>
      <c r="SYG30" s="187"/>
      <c r="SYH30" s="187"/>
      <c r="SYI30" s="187"/>
      <c r="SYJ30" s="187"/>
      <c r="SYK30" s="187"/>
      <c r="SYL30" s="187"/>
      <c r="SYM30" s="187"/>
      <c r="SYN30" s="187"/>
      <c r="SYO30" s="187"/>
      <c r="SYP30" s="187"/>
      <c r="SYQ30" s="187"/>
      <c r="SYR30" s="187"/>
      <c r="SYS30" s="187"/>
      <c r="SYT30" s="187"/>
      <c r="SYU30" s="187"/>
      <c r="SYV30" s="187"/>
      <c r="SYW30" s="187"/>
      <c r="SYX30" s="187"/>
      <c r="SYY30" s="187"/>
      <c r="SYZ30" s="187"/>
      <c r="SZA30" s="187"/>
      <c r="SZB30" s="187"/>
      <c r="SZC30" s="187"/>
      <c r="SZD30" s="187"/>
      <c r="SZE30" s="187"/>
      <c r="SZF30" s="187"/>
      <c r="SZG30" s="187"/>
      <c r="SZH30" s="187"/>
      <c r="SZI30" s="187"/>
      <c r="SZJ30" s="187"/>
      <c r="SZK30" s="187"/>
      <c r="SZL30" s="187"/>
      <c r="SZM30" s="187"/>
      <c r="SZN30" s="187"/>
      <c r="SZO30" s="187"/>
      <c r="SZP30" s="187"/>
      <c r="SZQ30" s="187"/>
      <c r="SZR30" s="187"/>
      <c r="SZS30" s="187"/>
      <c r="SZT30" s="187"/>
      <c r="SZU30" s="187"/>
      <c r="SZV30" s="187"/>
      <c r="SZW30" s="187"/>
      <c r="SZX30" s="187"/>
      <c r="SZY30" s="187"/>
      <c r="SZZ30" s="187"/>
      <c r="TAA30" s="187"/>
      <c r="TAB30" s="187"/>
      <c r="TAC30" s="187"/>
      <c r="TAD30" s="187"/>
      <c r="TAE30" s="187"/>
      <c r="TAF30" s="187"/>
      <c r="TAG30" s="187"/>
      <c r="TAH30" s="187"/>
      <c r="TAI30" s="187"/>
      <c r="TAJ30" s="187"/>
      <c r="TAK30" s="187"/>
      <c r="TAL30" s="187"/>
      <c r="TAM30" s="187"/>
      <c r="TAN30" s="187"/>
      <c r="TAO30" s="187"/>
      <c r="TAP30" s="187"/>
      <c r="TAQ30" s="187"/>
      <c r="TAR30" s="187"/>
      <c r="TAS30" s="187"/>
      <c r="TAT30" s="187"/>
      <c r="TAU30" s="187"/>
      <c r="TAV30" s="187"/>
      <c r="TAW30" s="187"/>
      <c r="TAX30" s="187"/>
      <c r="TAY30" s="187"/>
      <c r="TAZ30" s="187"/>
      <c r="TBA30" s="187"/>
      <c r="TBB30" s="187"/>
      <c r="TBC30" s="187"/>
      <c r="TBD30" s="187"/>
      <c r="TBE30" s="187"/>
      <c r="TBF30" s="187"/>
      <c r="TBG30" s="187"/>
      <c r="TBH30" s="187"/>
      <c r="TBI30" s="187"/>
      <c r="TBJ30" s="187"/>
      <c r="TBK30" s="187"/>
      <c r="TBL30" s="187"/>
      <c r="TBM30" s="187"/>
      <c r="TBN30" s="187"/>
      <c r="TBO30" s="187"/>
      <c r="TBP30" s="187"/>
      <c r="TBQ30" s="187"/>
      <c r="TBR30" s="187"/>
      <c r="TBS30" s="187"/>
      <c r="TBT30" s="187"/>
      <c r="TBU30" s="187"/>
      <c r="TBV30" s="187"/>
      <c r="TBW30" s="187"/>
      <c r="TBX30" s="187"/>
      <c r="TBY30" s="187"/>
      <c r="TBZ30" s="187"/>
      <c r="TCA30" s="187"/>
      <c r="TCB30" s="187"/>
      <c r="TCC30" s="187"/>
      <c r="TCD30" s="187"/>
      <c r="TCE30" s="187"/>
      <c r="TCF30" s="187"/>
      <c r="TCG30" s="187"/>
      <c r="TCH30" s="187"/>
      <c r="TCI30" s="187"/>
      <c r="TCJ30" s="187"/>
      <c r="TCK30" s="187"/>
      <c r="TCL30" s="187"/>
      <c r="TCM30" s="187"/>
      <c r="TCN30" s="187"/>
      <c r="TCO30" s="187"/>
      <c r="TCP30" s="187"/>
      <c r="TCQ30" s="187"/>
      <c r="TCR30" s="187"/>
      <c r="TCS30" s="187"/>
      <c r="TCT30" s="187"/>
      <c r="TCU30" s="187"/>
      <c r="TCV30" s="187"/>
      <c r="TCW30" s="187"/>
      <c r="TCX30" s="187"/>
      <c r="TCY30" s="187"/>
      <c r="TCZ30" s="187"/>
      <c r="TDA30" s="187"/>
      <c r="TDB30" s="187"/>
      <c r="TDC30" s="187"/>
      <c r="TDD30" s="187"/>
      <c r="TDE30" s="187"/>
      <c r="TDF30" s="187"/>
      <c r="TDG30" s="187"/>
      <c r="TDH30" s="187"/>
      <c r="TDI30" s="187"/>
      <c r="TDJ30" s="187"/>
      <c r="TDK30" s="187"/>
      <c r="TDL30" s="187"/>
      <c r="TDM30" s="187"/>
      <c r="TDN30" s="187"/>
      <c r="TDO30" s="187"/>
      <c r="TDP30" s="187"/>
      <c r="TDQ30" s="187"/>
      <c r="TDR30" s="187"/>
      <c r="TDS30" s="187"/>
      <c r="TDT30" s="187"/>
      <c r="TDU30" s="187"/>
      <c r="TDV30" s="187"/>
      <c r="TDW30" s="187"/>
      <c r="TDX30" s="187"/>
      <c r="TDY30" s="187"/>
      <c r="TDZ30" s="187"/>
      <c r="TEA30" s="187"/>
      <c r="TEB30" s="187"/>
      <c r="TEC30" s="187"/>
      <c r="TED30" s="187"/>
      <c r="TEE30" s="187"/>
      <c r="TEF30" s="187"/>
      <c r="TEG30" s="187"/>
      <c r="TEH30" s="187"/>
      <c r="TEI30" s="187"/>
      <c r="TEJ30" s="187"/>
      <c r="TEK30" s="187"/>
      <c r="TEL30" s="187"/>
      <c r="TEM30" s="187"/>
      <c r="TEN30" s="187"/>
      <c r="TEO30" s="187"/>
      <c r="TEP30" s="187"/>
      <c r="TEQ30" s="187"/>
      <c r="TER30" s="187"/>
      <c r="TES30" s="187"/>
      <c r="TET30" s="187"/>
      <c r="TEU30" s="187"/>
      <c r="TEV30" s="187"/>
      <c r="TEW30" s="187"/>
      <c r="TEX30" s="187"/>
      <c r="TEY30" s="187"/>
      <c r="TEZ30" s="187"/>
      <c r="TFA30" s="187"/>
      <c r="TFB30" s="187"/>
      <c r="TFC30" s="187"/>
      <c r="TFD30" s="187"/>
      <c r="TFE30" s="187"/>
      <c r="TFF30" s="187"/>
      <c r="TFG30" s="187"/>
      <c r="TFH30" s="187"/>
      <c r="TFI30" s="187"/>
      <c r="TFJ30" s="187"/>
      <c r="TFK30" s="187"/>
      <c r="TFL30" s="187"/>
      <c r="TFM30" s="187"/>
      <c r="TFN30" s="187"/>
      <c r="TFO30" s="187"/>
      <c r="TFP30" s="187"/>
      <c r="TFQ30" s="187"/>
      <c r="TFR30" s="187"/>
      <c r="TFS30" s="187"/>
      <c r="TFT30" s="187"/>
      <c r="TFU30" s="187"/>
      <c r="TFV30" s="187"/>
      <c r="TFW30" s="187"/>
      <c r="TFX30" s="187"/>
      <c r="TFY30" s="187"/>
      <c r="TFZ30" s="187"/>
      <c r="TGA30" s="187"/>
      <c r="TGB30" s="187"/>
      <c r="TGC30" s="187"/>
      <c r="TGD30" s="187"/>
      <c r="TGE30" s="187"/>
      <c r="TGF30" s="187"/>
      <c r="TGG30" s="187"/>
      <c r="TGH30" s="187"/>
      <c r="TGI30" s="187"/>
      <c r="TGJ30" s="187"/>
      <c r="TGK30" s="187"/>
      <c r="TGL30" s="187"/>
      <c r="TGM30" s="187"/>
      <c r="TGN30" s="187"/>
      <c r="TGO30" s="187"/>
      <c r="TGP30" s="187"/>
      <c r="TGQ30" s="187"/>
      <c r="TGR30" s="187"/>
      <c r="TGS30" s="187"/>
      <c r="TGT30" s="187"/>
      <c r="TGU30" s="187"/>
      <c r="TGV30" s="187"/>
      <c r="TGW30" s="187"/>
      <c r="TGX30" s="187"/>
      <c r="TGY30" s="187"/>
      <c r="TGZ30" s="187"/>
      <c r="THA30" s="187"/>
      <c r="THB30" s="187"/>
      <c r="THC30" s="187"/>
      <c r="THD30" s="187"/>
      <c r="THE30" s="187"/>
      <c r="THF30" s="187"/>
      <c r="THG30" s="187"/>
      <c r="THH30" s="187"/>
      <c r="THI30" s="187"/>
      <c r="THJ30" s="187"/>
      <c r="THK30" s="187"/>
      <c r="THL30" s="187"/>
      <c r="THM30" s="187"/>
      <c r="THN30" s="187"/>
      <c r="THO30" s="187"/>
      <c r="THP30" s="187"/>
      <c r="THQ30" s="187"/>
      <c r="THR30" s="187"/>
      <c r="THS30" s="187"/>
      <c r="THT30" s="187"/>
      <c r="THU30" s="187"/>
      <c r="THV30" s="187"/>
      <c r="THW30" s="187"/>
      <c r="THX30" s="187"/>
      <c r="THY30" s="187"/>
      <c r="THZ30" s="187"/>
      <c r="TIA30" s="187"/>
      <c r="TIB30" s="187"/>
      <c r="TIC30" s="187"/>
      <c r="TID30" s="187"/>
      <c r="TIE30" s="187"/>
      <c r="TIF30" s="187"/>
      <c r="TIG30" s="187"/>
      <c r="TIH30" s="187"/>
      <c r="TII30" s="187"/>
      <c r="TIJ30" s="187"/>
      <c r="TIK30" s="187"/>
      <c r="TIL30" s="187"/>
      <c r="TIM30" s="187"/>
      <c r="TIN30" s="187"/>
      <c r="TIO30" s="187"/>
      <c r="TIP30" s="187"/>
      <c r="TIQ30" s="187"/>
      <c r="TIR30" s="187"/>
      <c r="TIS30" s="187"/>
      <c r="TIT30" s="187"/>
      <c r="TIU30" s="187"/>
      <c r="TIV30" s="187"/>
      <c r="TIW30" s="187"/>
      <c r="TIX30" s="187"/>
      <c r="TIY30" s="187"/>
      <c r="TIZ30" s="187"/>
      <c r="TJA30" s="187"/>
      <c r="TJB30" s="187"/>
      <c r="TJC30" s="187"/>
      <c r="TJD30" s="187"/>
      <c r="TJE30" s="187"/>
      <c r="TJF30" s="187"/>
      <c r="TJG30" s="187"/>
      <c r="TJH30" s="187"/>
      <c r="TJI30" s="187"/>
      <c r="TJJ30" s="187"/>
      <c r="TJK30" s="187"/>
      <c r="TJL30" s="187"/>
      <c r="TJM30" s="187"/>
      <c r="TJN30" s="187"/>
      <c r="TJO30" s="187"/>
      <c r="TJP30" s="187"/>
      <c r="TJQ30" s="187"/>
      <c r="TJR30" s="187"/>
      <c r="TJS30" s="187"/>
      <c r="TJT30" s="187"/>
      <c r="TJU30" s="187"/>
      <c r="TJV30" s="187"/>
      <c r="TJW30" s="187"/>
      <c r="TJX30" s="187"/>
      <c r="TJY30" s="187"/>
      <c r="TJZ30" s="187"/>
      <c r="TKA30" s="187"/>
      <c r="TKB30" s="187"/>
      <c r="TKC30" s="187"/>
      <c r="TKD30" s="187"/>
      <c r="TKE30" s="187"/>
      <c r="TKF30" s="187"/>
      <c r="TKG30" s="187"/>
      <c r="TKH30" s="187"/>
      <c r="TKI30" s="187"/>
      <c r="TKJ30" s="187"/>
      <c r="TKK30" s="187"/>
      <c r="TKL30" s="187"/>
      <c r="TKM30" s="187"/>
      <c r="TKN30" s="187"/>
      <c r="TKO30" s="187"/>
      <c r="TKP30" s="187"/>
      <c r="TKQ30" s="187"/>
      <c r="TKR30" s="187"/>
      <c r="TKS30" s="187"/>
      <c r="TKT30" s="187"/>
      <c r="TKU30" s="187"/>
      <c r="TKV30" s="187"/>
      <c r="TKW30" s="187"/>
      <c r="TKX30" s="187"/>
      <c r="TKY30" s="187"/>
      <c r="TKZ30" s="187"/>
      <c r="TLA30" s="187"/>
      <c r="TLB30" s="187"/>
      <c r="TLC30" s="187"/>
      <c r="TLD30" s="187"/>
      <c r="TLE30" s="187"/>
      <c r="TLF30" s="187"/>
      <c r="TLG30" s="187"/>
      <c r="TLH30" s="187"/>
      <c r="TLI30" s="187"/>
      <c r="TLJ30" s="187"/>
      <c r="TLK30" s="187"/>
      <c r="TLL30" s="187"/>
      <c r="TLM30" s="187"/>
      <c r="TLN30" s="187"/>
      <c r="TLO30" s="187"/>
      <c r="TLP30" s="187"/>
      <c r="TLQ30" s="187"/>
      <c r="TLR30" s="187"/>
      <c r="TLS30" s="187"/>
      <c r="TLT30" s="187"/>
      <c r="TLU30" s="187"/>
      <c r="TLV30" s="187"/>
      <c r="TLW30" s="187"/>
      <c r="TLX30" s="187"/>
      <c r="TLY30" s="187"/>
      <c r="TLZ30" s="187"/>
      <c r="TMA30" s="187"/>
      <c r="TMB30" s="187"/>
      <c r="TMC30" s="187"/>
      <c r="TMD30" s="187"/>
      <c r="TME30" s="187"/>
      <c r="TMF30" s="187"/>
      <c r="TMG30" s="187"/>
      <c r="TMH30" s="187"/>
      <c r="TMI30" s="187"/>
      <c r="TMJ30" s="187"/>
      <c r="TMK30" s="187"/>
      <c r="TML30" s="187"/>
      <c r="TMM30" s="187"/>
      <c r="TMN30" s="187"/>
      <c r="TMO30" s="187"/>
      <c r="TMP30" s="187"/>
      <c r="TMQ30" s="187"/>
      <c r="TMR30" s="187"/>
      <c r="TMS30" s="187"/>
      <c r="TMT30" s="187"/>
      <c r="TMU30" s="187"/>
      <c r="TMV30" s="187"/>
      <c r="TMW30" s="187"/>
      <c r="TMX30" s="187"/>
      <c r="TMY30" s="187"/>
      <c r="TMZ30" s="187"/>
      <c r="TNA30" s="187"/>
      <c r="TNB30" s="187"/>
      <c r="TNC30" s="187"/>
      <c r="TND30" s="187"/>
      <c r="TNE30" s="187"/>
      <c r="TNF30" s="187"/>
      <c r="TNG30" s="187"/>
      <c r="TNH30" s="187"/>
      <c r="TNI30" s="187"/>
      <c r="TNJ30" s="187"/>
      <c r="TNK30" s="187"/>
      <c r="TNL30" s="187"/>
      <c r="TNM30" s="187"/>
      <c r="TNN30" s="187"/>
      <c r="TNO30" s="187"/>
      <c r="TNP30" s="187"/>
      <c r="TNQ30" s="187"/>
      <c r="TNR30" s="187"/>
      <c r="TNS30" s="187"/>
      <c r="TNT30" s="187"/>
      <c r="TNU30" s="187"/>
      <c r="TNV30" s="187"/>
      <c r="TNW30" s="187"/>
      <c r="TNX30" s="187"/>
      <c r="TNY30" s="187"/>
      <c r="TNZ30" s="187"/>
      <c r="TOA30" s="187"/>
      <c r="TOB30" s="187"/>
      <c r="TOC30" s="187"/>
      <c r="TOD30" s="187"/>
      <c r="TOE30" s="187"/>
      <c r="TOF30" s="187"/>
      <c r="TOG30" s="187"/>
      <c r="TOH30" s="187"/>
      <c r="TOI30" s="187"/>
      <c r="TOJ30" s="187"/>
      <c r="TOK30" s="187"/>
      <c r="TOL30" s="187"/>
      <c r="TOM30" s="187"/>
      <c r="TON30" s="187"/>
      <c r="TOO30" s="187"/>
      <c r="TOP30" s="187"/>
      <c r="TOQ30" s="187"/>
      <c r="TOR30" s="187"/>
      <c r="TOS30" s="187"/>
      <c r="TOT30" s="187"/>
      <c r="TOU30" s="187"/>
      <c r="TOV30" s="187"/>
      <c r="TOW30" s="187"/>
      <c r="TOX30" s="187"/>
      <c r="TOY30" s="187"/>
      <c r="TOZ30" s="187"/>
      <c r="TPA30" s="187"/>
      <c r="TPB30" s="187"/>
      <c r="TPC30" s="187"/>
      <c r="TPD30" s="187"/>
      <c r="TPE30" s="187"/>
      <c r="TPF30" s="187"/>
      <c r="TPG30" s="187"/>
      <c r="TPH30" s="187"/>
      <c r="TPI30" s="187"/>
      <c r="TPJ30" s="187"/>
      <c r="TPK30" s="187"/>
      <c r="TPL30" s="187"/>
      <c r="TPM30" s="187"/>
      <c r="TPN30" s="187"/>
      <c r="TPO30" s="187"/>
      <c r="TPP30" s="187"/>
      <c r="TPQ30" s="187"/>
      <c r="TPR30" s="187"/>
      <c r="TPS30" s="187"/>
      <c r="TPT30" s="187"/>
      <c r="TPU30" s="187"/>
      <c r="TPV30" s="187"/>
      <c r="TPW30" s="187"/>
      <c r="TPX30" s="187"/>
      <c r="TPY30" s="187"/>
      <c r="TPZ30" s="187"/>
      <c r="TQA30" s="187"/>
      <c r="TQB30" s="187"/>
      <c r="TQC30" s="187"/>
      <c r="TQD30" s="187"/>
      <c r="TQE30" s="187"/>
      <c r="TQF30" s="187"/>
      <c r="TQG30" s="187"/>
      <c r="TQH30" s="187"/>
      <c r="TQI30" s="187"/>
      <c r="TQJ30" s="187"/>
      <c r="TQK30" s="187"/>
      <c r="TQL30" s="187"/>
      <c r="TQM30" s="187"/>
      <c r="TQN30" s="187"/>
      <c r="TQO30" s="187"/>
      <c r="TQP30" s="187"/>
      <c r="TQQ30" s="187"/>
      <c r="TQR30" s="187"/>
      <c r="TQS30" s="187"/>
      <c r="TQT30" s="187"/>
      <c r="TQU30" s="187"/>
      <c r="TQV30" s="187"/>
      <c r="TQW30" s="187"/>
      <c r="TQX30" s="187"/>
      <c r="TQY30" s="187"/>
      <c r="TQZ30" s="187"/>
      <c r="TRA30" s="187"/>
      <c r="TRB30" s="187"/>
      <c r="TRC30" s="187"/>
      <c r="TRD30" s="187"/>
      <c r="TRE30" s="187"/>
      <c r="TRF30" s="187"/>
      <c r="TRG30" s="187"/>
      <c r="TRH30" s="187"/>
      <c r="TRI30" s="187"/>
      <c r="TRJ30" s="187"/>
      <c r="TRK30" s="187"/>
      <c r="TRL30" s="187"/>
      <c r="TRM30" s="187"/>
      <c r="TRN30" s="187"/>
      <c r="TRO30" s="187"/>
      <c r="TRP30" s="187"/>
      <c r="TRQ30" s="187"/>
      <c r="TRR30" s="187"/>
      <c r="TRS30" s="187"/>
      <c r="TRT30" s="187"/>
      <c r="TRU30" s="187"/>
      <c r="TRV30" s="187"/>
      <c r="TRW30" s="187"/>
      <c r="TRX30" s="187"/>
      <c r="TRY30" s="187"/>
      <c r="TRZ30" s="187"/>
      <c r="TSA30" s="187"/>
      <c r="TSB30" s="187"/>
      <c r="TSC30" s="187"/>
      <c r="TSD30" s="187"/>
      <c r="TSE30" s="187"/>
      <c r="TSF30" s="187"/>
      <c r="TSG30" s="187"/>
      <c r="TSH30" s="187"/>
      <c r="TSI30" s="187"/>
      <c r="TSJ30" s="187"/>
      <c r="TSK30" s="187"/>
      <c r="TSL30" s="187"/>
      <c r="TSM30" s="187"/>
      <c r="TSN30" s="187"/>
      <c r="TSO30" s="187"/>
      <c r="TSP30" s="187"/>
      <c r="TSQ30" s="187"/>
      <c r="TSR30" s="187"/>
      <c r="TSS30" s="187"/>
      <c r="TST30" s="187"/>
      <c r="TSU30" s="187"/>
      <c r="TSV30" s="187"/>
      <c r="TSW30" s="187"/>
      <c r="TSX30" s="187"/>
      <c r="TSY30" s="187"/>
      <c r="TSZ30" s="187"/>
      <c r="TTA30" s="187"/>
      <c r="TTB30" s="187"/>
      <c r="TTC30" s="187"/>
      <c r="TTD30" s="187"/>
      <c r="TTE30" s="187"/>
      <c r="TTF30" s="187"/>
      <c r="TTG30" s="187"/>
      <c r="TTH30" s="187"/>
      <c r="TTI30" s="187"/>
      <c r="TTJ30" s="187"/>
      <c r="TTK30" s="187"/>
      <c r="TTL30" s="187"/>
      <c r="TTM30" s="187"/>
      <c r="TTN30" s="187"/>
      <c r="TTO30" s="187"/>
      <c r="TTP30" s="187"/>
      <c r="TTQ30" s="187"/>
      <c r="TTR30" s="187"/>
      <c r="TTS30" s="187"/>
      <c r="TTT30" s="187"/>
      <c r="TTU30" s="187"/>
      <c r="TTV30" s="187"/>
      <c r="TTW30" s="187"/>
      <c r="TTX30" s="187"/>
      <c r="TTY30" s="187"/>
      <c r="TTZ30" s="187"/>
      <c r="TUA30" s="187"/>
      <c r="TUB30" s="187"/>
      <c r="TUC30" s="187"/>
      <c r="TUD30" s="187"/>
      <c r="TUE30" s="187"/>
      <c r="TUF30" s="187"/>
      <c r="TUG30" s="187"/>
      <c r="TUH30" s="187"/>
      <c r="TUI30" s="187"/>
      <c r="TUJ30" s="187"/>
      <c r="TUK30" s="187"/>
      <c r="TUL30" s="187"/>
      <c r="TUM30" s="187"/>
      <c r="TUN30" s="187"/>
      <c r="TUO30" s="187"/>
      <c r="TUP30" s="187"/>
      <c r="TUQ30" s="187"/>
      <c r="TUR30" s="187"/>
      <c r="TUS30" s="187"/>
      <c r="TUT30" s="187"/>
      <c r="TUU30" s="187"/>
      <c r="TUV30" s="187"/>
      <c r="TUW30" s="187"/>
      <c r="TUX30" s="187"/>
      <c r="TUY30" s="187"/>
      <c r="TUZ30" s="187"/>
      <c r="TVA30" s="187"/>
      <c r="TVB30" s="187"/>
      <c r="TVC30" s="187"/>
      <c r="TVD30" s="187"/>
      <c r="TVE30" s="187"/>
      <c r="TVF30" s="187"/>
      <c r="TVG30" s="187"/>
      <c r="TVH30" s="187"/>
      <c r="TVI30" s="187"/>
      <c r="TVJ30" s="187"/>
      <c r="TVK30" s="187"/>
      <c r="TVL30" s="187"/>
      <c r="TVM30" s="187"/>
      <c r="TVN30" s="187"/>
      <c r="TVO30" s="187"/>
      <c r="TVP30" s="187"/>
      <c r="TVQ30" s="187"/>
      <c r="TVR30" s="187"/>
      <c r="TVS30" s="187"/>
      <c r="TVT30" s="187"/>
      <c r="TVU30" s="187"/>
      <c r="TVV30" s="187"/>
      <c r="TVW30" s="187"/>
      <c r="TVX30" s="187"/>
      <c r="TVY30" s="187"/>
      <c r="TVZ30" s="187"/>
      <c r="TWA30" s="187"/>
      <c r="TWB30" s="187"/>
      <c r="TWC30" s="187"/>
      <c r="TWD30" s="187"/>
      <c r="TWE30" s="187"/>
      <c r="TWF30" s="187"/>
      <c r="TWG30" s="187"/>
      <c r="TWH30" s="187"/>
      <c r="TWI30" s="187"/>
      <c r="TWJ30" s="187"/>
      <c r="TWK30" s="187"/>
      <c r="TWL30" s="187"/>
      <c r="TWM30" s="187"/>
      <c r="TWN30" s="187"/>
      <c r="TWO30" s="187"/>
      <c r="TWP30" s="187"/>
      <c r="TWQ30" s="187"/>
      <c r="TWR30" s="187"/>
      <c r="TWS30" s="187"/>
      <c r="TWT30" s="187"/>
      <c r="TWU30" s="187"/>
      <c r="TWV30" s="187"/>
      <c r="TWW30" s="187"/>
      <c r="TWX30" s="187"/>
      <c r="TWY30" s="187"/>
      <c r="TWZ30" s="187"/>
      <c r="TXA30" s="187"/>
      <c r="TXB30" s="187"/>
      <c r="TXC30" s="187"/>
      <c r="TXD30" s="187"/>
      <c r="TXE30" s="187"/>
      <c r="TXF30" s="187"/>
      <c r="TXG30" s="187"/>
      <c r="TXH30" s="187"/>
      <c r="TXI30" s="187"/>
      <c r="TXJ30" s="187"/>
      <c r="TXK30" s="187"/>
      <c r="TXL30" s="187"/>
      <c r="TXM30" s="187"/>
      <c r="TXN30" s="187"/>
      <c r="TXO30" s="187"/>
      <c r="TXP30" s="187"/>
      <c r="TXQ30" s="187"/>
      <c r="TXR30" s="187"/>
      <c r="TXS30" s="187"/>
      <c r="TXT30" s="187"/>
      <c r="TXU30" s="187"/>
      <c r="TXV30" s="187"/>
      <c r="TXW30" s="187"/>
      <c r="TXX30" s="187"/>
      <c r="TXY30" s="187"/>
      <c r="TXZ30" s="187"/>
      <c r="TYA30" s="187"/>
      <c r="TYB30" s="187"/>
      <c r="TYC30" s="187"/>
      <c r="TYD30" s="187"/>
      <c r="TYE30" s="187"/>
      <c r="TYF30" s="187"/>
      <c r="TYG30" s="187"/>
      <c r="TYH30" s="187"/>
      <c r="TYI30" s="187"/>
      <c r="TYJ30" s="187"/>
      <c r="TYK30" s="187"/>
      <c r="TYL30" s="187"/>
      <c r="TYM30" s="187"/>
      <c r="TYN30" s="187"/>
      <c r="TYO30" s="187"/>
      <c r="TYP30" s="187"/>
      <c r="TYQ30" s="187"/>
      <c r="TYR30" s="187"/>
      <c r="TYS30" s="187"/>
      <c r="TYT30" s="187"/>
      <c r="TYU30" s="187"/>
      <c r="TYV30" s="187"/>
      <c r="TYW30" s="187"/>
      <c r="TYX30" s="187"/>
      <c r="TYY30" s="187"/>
      <c r="TYZ30" s="187"/>
      <c r="TZA30" s="187"/>
      <c r="TZB30" s="187"/>
      <c r="TZC30" s="187"/>
      <c r="TZD30" s="187"/>
      <c r="TZE30" s="187"/>
      <c r="TZF30" s="187"/>
      <c r="TZG30" s="187"/>
      <c r="TZH30" s="187"/>
      <c r="TZI30" s="187"/>
      <c r="TZJ30" s="187"/>
      <c r="TZK30" s="187"/>
      <c r="TZL30" s="187"/>
      <c r="TZM30" s="187"/>
      <c r="TZN30" s="187"/>
      <c r="TZO30" s="187"/>
      <c r="TZP30" s="187"/>
      <c r="TZQ30" s="187"/>
      <c r="TZR30" s="187"/>
      <c r="TZS30" s="187"/>
      <c r="TZT30" s="187"/>
      <c r="TZU30" s="187"/>
      <c r="TZV30" s="187"/>
      <c r="TZW30" s="187"/>
      <c r="TZX30" s="187"/>
      <c r="TZY30" s="187"/>
      <c r="TZZ30" s="187"/>
      <c r="UAA30" s="187"/>
      <c r="UAB30" s="187"/>
      <c r="UAC30" s="187"/>
      <c r="UAD30" s="187"/>
      <c r="UAE30" s="187"/>
      <c r="UAF30" s="187"/>
      <c r="UAG30" s="187"/>
      <c r="UAH30" s="187"/>
      <c r="UAI30" s="187"/>
      <c r="UAJ30" s="187"/>
      <c r="UAK30" s="187"/>
      <c r="UAL30" s="187"/>
      <c r="UAM30" s="187"/>
      <c r="UAN30" s="187"/>
      <c r="UAO30" s="187"/>
      <c r="UAP30" s="187"/>
      <c r="UAQ30" s="187"/>
      <c r="UAR30" s="187"/>
      <c r="UAS30" s="187"/>
      <c r="UAT30" s="187"/>
      <c r="UAU30" s="187"/>
      <c r="UAV30" s="187"/>
      <c r="UAW30" s="187"/>
      <c r="UAX30" s="187"/>
      <c r="UAY30" s="187"/>
      <c r="UAZ30" s="187"/>
      <c r="UBA30" s="187"/>
      <c r="UBB30" s="187"/>
      <c r="UBC30" s="187"/>
      <c r="UBD30" s="187"/>
      <c r="UBE30" s="187"/>
      <c r="UBF30" s="187"/>
      <c r="UBG30" s="187"/>
      <c r="UBH30" s="187"/>
      <c r="UBI30" s="187"/>
      <c r="UBJ30" s="187"/>
      <c r="UBK30" s="187"/>
      <c r="UBL30" s="187"/>
      <c r="UBM30" s="187"/>
      <c r="UBN30" s="187"/>
      <c r="UBO30" s="187"/>
      <c r="UBP30" s="187"/>
      <c r="UBQ30" s="187"/>
      <c r="UBR30" s="187"/>
      <c r="UBS30" s="187"/>
      <c r="UBT30" s="187"/>
      <c r="UBU30" s="187"/>
      <c r="UBV30" s="187"/>
      <c r="UBW30" s="187"/>
      <c r="UBX30" s="187"/>
      <c r="UBY30" s="187"/>
      <c r="UBZ30" s="187"/>
      <c r="UCA30" s="187"/>
      <c r="UCB30" s="187"/>
      <c r="UCC30" s="187"/>
      <c r="UCD30" s="187"/>
      <c r="UCE30" s="187"/>
      <c r="UCF30" s="187"/>
      <c r="UCG30" s="187"/>
      <c r="UCH30" s="187"/>
      <c r="UCI30" s="187"/>
      <c r="UCJ30" s="187"/>
      <c r="UCK30" s="187"/>
      <c r="UCL30" s="187"/>
      <c r="UCM30" s="187"/>
      <c r="UCN30" s="187"/>
      <c r="UCO30" s="187"/>
      <c r="UCP30" s="187"/>
      <c r="UCQ30" s="187"/>
      <c r="UCR30" s="187"/>
      <c r="UCS30" s="187"/>
      <c r="UCT30" s="187"/>
      <c r="UCU30" s="187"/>
      <c r="UCV30" s="187"/>
      <c r="UCW30" s="187"/>
      <c r="UCX30" s="187"/>
      <c r="UCY30" s="187"/>
      <c r="UCZ30" s="187"/>
      <c r="UDA30" s="187"/>
      <c r="UDB30" s="187"/>
      <c r="UDC30" s="187"/>
      <c r="UDD30" s="187"/>
      <c r="UDE30" s="187"/>
      <c r="UDF30" s="187"/>
      <c r="UDG30" s="187"/>
      <c r="UDH30" s="187"/>
      <c r="UDI30" s="187"/>
      <c r="UDJ30" s="187"/>
      <c r="UDK30" s="187"/>
      <c r="UDL30" s="187"/>
      <c r="UDM30" s="187"/>
      <c r="UDN30" s="187"/>
      <c r="UDO30" s="187"/>
      <c r="UDP30" s="187"/>
      <c r="UDQ30" s="187"/>
      <c r="UDR30" s="187"/>
      <c r="UDS30" s="187"/>
      <c r="UDT30" s="187"/>
      <c r="UDU30" s="187"/>
      <c r="UDV30" s="187"/>
      <c r="UDW30" s="187"/>
      <c r="UDX30" s="187"/>
      <c r="UDY30" s="187"/>
      <c r="UDZ30" s="187"/>
      <c r="UEA30" s="187"/>
      <c r="UEB30" s="187"/>
      <c r="UEC30" s="187"/>
      <c r="UED30" s="187"/>
      <c r="UEE30" s="187"/>
      <c r="UEF30" s="187"/>
      <c r="UEG30" s="187"/>
      <c r="UEH30" s="187"/>
      <c r="UEI30" s="187"/>
      <c r="UEJ30" s="187"/>
      <c r="UEK30" s="187"/>
      <c r="UEL30" s="187"/>
      <c r="UEM30" s="187"/>
      <c r="UEN30" s="187"/>
      <c r="UEO30" s="187"/>
      <c r="UEP30" s="187"/>
      <c r="UEQ30" s="187"/>
      <c r="UER30" s="187"/>
      <c r="UES30" s="187"/>
      <c r="UET30" s="187"/>
      <c r="UEU30" s="187"/>
      <c r="UEV30" s="187"/>
      <c r="UEW30" s="187"/>
      <c r="UEX30" s="187"/>
      <c r="UEY30" s="187"/>
      <c r="UEZ30" s="187"/>
      <c r="UFA30" s="187"/>
      <c r="UFB30" s="187"/>
      <c r="UFC30" s="187"/>
      <c r="UFD30" s="187"/>
      <c r="UFE30" s="187"/>
      <c r="UFF30" s="187"/>
      <c r="UFG30" s="187"/>
      <c r="UFH30" s="187"/>
      <c r="UFI30" s="187"/>
      <c r="UFJ30" s="187"/>
      <c r="UFK30" s="187"/>
      <c r="UFL30" s="187"/>
      <c r="UFM30" s="187"/>
      <c r="UFN30" s="187"/>
      <c r="UFO30" s="187"/>
      <c r="UFP30" s="187"/>
      <c r="UFQ30" s="187"/>
      <c r="UFR30" s="187"/>
      <c r="UFS30" s="187"/>
      <c r="UFT30" s="187"/>
      <c r="UFU30" s="187"/>
      <c r="UFV30" s="187"/>
      <c r="UFW30" s="187"/>
      <c r="UFX30" s="187"/>
      <c r="UFY30" s="187"/>
      <c r="UFZ30" s="187"/>
      <c r="UGA30" s="187"/>
      <c r="UGB30" s="187"/>
      <c r="UGC30" s="187"/>
      <c r="UGD30" s="187"/>
      <c r="UGE30" s="187"/>
      <c r="UGF30" s="187"/>
      <c r="UGG30" s="187"/>
      <c r="UGH30" s="187"/>
      <c r="UGI30" s="187"/>
      <c r="UGJ30" s="187"/>
      <c r="UGK30" s="187"/>
      <c r="UGL30" s="187"/>
      <c r="UGM30" s="187"/>
      <c r="UGN30" s="187"/>
      <c r="UGO30" s="187"/>
      <c r="UGP30" s="187"/>
      <c r="UGQ30" s="187"/>
      <c r="UGR30" s="187"/>
      <c r="UGS30" s="187"/>
      <c r="UGT30" s="187"/>
      <c r="UGU30" s="187"/>
      <c r="UGV30" s="187"/>
      <c r="UGW30" s="187"/>
      <c r="UGX30" s="187"/>
      <c r="UGY30" s="187"/>
      <c r="UGZ30" s="187"/>
      <c r="UHA30" s="187"/>
      <c r="UHB30" s="187"/>
      <c r="UHC30" s="187"/>
      <c r="UHD30" s="187"/>
      <c r="UHE30" s="187"/>
      <c r="UHF30" s="187"/>
      <c r="UHG30" s="187"/>
      <c r="UHH30" s="187"/>
      <c r="UHI30" s="187"/>
      <c r="UHJ30" s="187"/>
      <c r="UHK30" s="187"/>
      <c r="UHL30" s="187"/>
      <c r="UHM30" s="187"/>
      <c r="UHN30" s="187"/>
      <c r="UHO30" s="187"/>
      <c r="UHP30" s="187"/>
      <c r="UHQ30" s="187"/>
      <c r="UHR30" s="187"/>
      <c r="UHS30" s="187"/>
      <c r="UHT30" s="187"/>
      <c r="UHU30" s="187"/>
      <c r="UHV30" s="187"/>
      <c r="UHW30" s="187"/>
      <c r="UHX30" s="187"/>
      <c r="UHY30" s="187"/>
      <c r="UHZ30" s="187"/>
      <c r="UIA30" s="187"/>
      <c r="UIB30" s="187"/>
      <c r="UIC30" s="187"/>
      <c r="UID30" s="187"/>
      <c r="UIE30" s="187"/>
      <c r="UIF30" s="187"/>
      <c r="UIG30" s="187"/>
      <c r="UIH30" s="187"/>
      <c r="UII30" s="187"/>
      <c r="UIJ30" s="187"/>
      <c r="UIK30" s="187"/>
      <c r="UIL30" s="187"/>
      <c r="UIM30" s="187"/>
      <c r="UIN30" s="187"/>
      <c r="UIO30" s="187"/>
      <c r="UIP30" s="187"/>
      <c r="UIQ30" s="187"/>
      <c r="UIR30" s="187"/>
      <c r="UIS30" s="187"/>
      <c r="UIT30" s="187"/>
      <c r="UIU30" s="187"/>
      <c r="UIV30" s="187"/>
      <c r="UIW30" s="187"/>
      <c r="UIX30" s="187"/>
      <c r="UIY30" s="187"/>
      <c r="UIZ30" s="187"/>
      <c r="UJA30" s="187"/>
      <c r="UJB30" s="187"/>
      <c r="UJC30" s="187"/>
      <c r="UJD30" s="187"/>
      <c r="UJE30" s="187"/>
      <c r="UJF30" s="187"/>
      <c r="UJG30" s="187"/>
      <c r="UJH30" s="187"/>
      <c r="UJI30" s="187"/>
      <c r="UJJ30" s="187"/>
      <c r="UJK30" s="187"/>
      <c r="UJL30" s="187"/>
      <c r="UJM30" s="187"/>
      <c r="UJN30" s="187"/>
      <c r="UJO30" s="187"/>
      <c r="UJP30" s="187"/>
      <c r="UJQ30" s="187"/>
      <c r="UJR30" s="187"/>
      <c r="UJS30" s="187"/>
      <c r="UJT30" s="187"/>
      <c r="UJU30" s="187"/>
      <c r="UJV30" s="187"/>
      <c r="UJW30" s="187"/>
      <c r="UJX30" s="187"/>
      <c r="UJY30" s="187"/>
      <c r="UJZ30" s="187"/>
      <c r="UKA30" s="187"/>
      <c r="UKB30" s="187"/>
      <c r="UKC30" s="187"/>
      <c r="UKD30" s="187"/>
      <c r="UKE30" s="187"/>
      <c r="UKF30" s="187"/>
      <c r="UKG30" s="187"/>
      <c r="UKH30" s="187"/>
      <c r="UKI30" s="187"/>
      <c r="UKJ30" s="187"/>
      <c r="UKK30" s="187"/>
      <c r="UKL30" s="187"/>
      <c r="UKM30" s="187"/>
      <c r="UKN30" s="187"/>
      <c r="UKO30" s="187"/>
      <c r="UKP30" s="187"/>
      <c r="UKQ30" s="187"/>
      <c r="UKR30" s="187"/>
      <c r="UKS30" s="187"/>
      <c r="UKT30" s="187"/>
      <c r="UKU30" s="187"/>
      <c r="UKV30" s="187"/>
      <c r="UKW30" s="187"/>
      <c r="UKX30" s="187"/>
      <c r="UKY30" s="187"/>
      <c r="UKZ30" s="187"/>
      <c r="ULA30" s="187"/>
      <c r="ULB30" s="187"/>
      <c r="ULC30" s="187"/>
      <c r="ULD30" s="187"/>
      <c r="ULE30" s="187"/>
      <c r="ULF30" s="187"/>
      <c r="ULG30" s="187"/>
      <c r="ULH30" s="187"/>
      <c r="ULI30" s="187"/>
      <c r="ULJ30" s="187"/>
      <c r="ULK30" s="187"/>
      <c r="ULL30" s="187"/>
      <c r="ULM30" s="187"/>
      <c r="ULN30" s="187"/>
      <c r="ULO30" s="187"/>
      <c r="ULP30" s="187"/>
      <c r="ULQ30" s="187"/>
      <c r="ULR30" s="187"/>
      <c r="ULS30" s="187"/>
      <c r="ULT30" s="187"/>
      <c r="ULU30" s="187"/>
      <c r="ULV30" s="187"/>
      <c r="ULW30" s="187"/>
      <c r="ULX30" s="187"/>
      <c r="ULY30" s="187"/>
      <c r="ULZ30" s="187"/>
      <c r="UMA30" s="187"/>
      <c r="UMB30" s="187"/>
      <c r="UMC30" s="187"/>
      <c r="UMD30" s="187"/>
      <c r="UME30" s="187"/>
      <c r="UMF30" s="187"/>
      <c r="UMG30" s="187"/>
      <c r="UMH30" s="187"/>
      <c r="UMI30" s="187"/>
      <c r="UMJ30" s="187"/>
      <c r="UMK30" s="187"/>
      <c r="UML30" s="187"/>
      <c r="UMM30" s="187"/>
      <c r="UMN30" s="187"/>
      <c r="UMO30" s="187"/>
      <c r="UMP30" s="187"/>
      <c r="UMQ30" s="187"/>
      <c r="UMR30" s="187"/>
      <c r="UMS30" s="187"/>
      <c r="UMT30" s="187"/>
      <c r="UMU30" s="187"/>
      <c r="UMV30" s="187"/>
      <c r="UMW30" s="187"/>
      <c r="UMX30" s="187"/>
      <c r="UMY30" s="187"/>
      <c r="UMZ30" s="187"/>
      <c r="UNA30" s="187"/>
      <c r="UNB30" s="187"/>
      <c r="UNC30" s="187"/>
      <c r="UND30" s="187"/>
      <c r="UNE30" s="187"/>
      <c r="UNF30" s="187"/>
      <c r="UNG30" s="187"/>
      <c r="UNH30" s="187"/>
      <c r="UNI30" s="187"/>
      <c r="UNJ30" s="187"/>
      <c r="UNK30" s="187"/>
      <c r="UNL30" s="187"/>
      <c r="UNM30" s="187"/>
      <c r="UNN30" s="187"/>
      <c r="UNO30" s="187"/>
      <c r="UNP30" s="187"/>
      <c r="UNQ30" s="187"/>
      <c r="UNR30" s="187"/>
      <c r="UNS30" s="187"/>
      <c r="UNT30" s="187"/>
      <c r="UNU30" s="187"/>
      <c r="UNV30" s="187"/>
      <c r="UNW30" s="187"/>
      <c r="UNX30" s="187"/>
      <c r="UNY30" s="187"/>
      <c r="UNZ30" s="187"/>
      <c r="UOA30" s="187"/>
      <c r="UOB30" s="187"/>
      <c r="UOC30" s="187"/>
      <c r="UOD30" s="187"/>
      <c r="UOE30" s="187"/>
      <c r="UOF30" s="187"/>
      <c r="UOG30" s="187"/>
      <c r="UOH30" s="187"/>
      <c r="UOI30" s="187"/>
      <c r="UOJ30" s="187"/>
      <c r="UOK30" s="187"/>
      <c r="UOL30" s="187"/>
      <c r="UOM30" s="187"/>
      <c r="UON30" s="187"/>
      <c r="UOO30" s="187"/>
      <c r="UOP30" s="187"/>
      <c r="UOQ30" s="187"/>
      <c r="UOR30" s="187"/>
      <c r="UOS30" s="187"/>
      <c r="UOT30" s="187"/>
      <c r="UOU30" s="187"/>
      <c r="UOV30" s="187"/>
      <c r="UOW30" s="187"/>
      <c r="UOX30" s="187"/>
      <c r="UOY30" s="187"/>
      <c r="UOZ30" s="187"/>
      <c r="UPA30" s="187"/>
      <c r="UPB30" s="187"/>
      <c r="UPC30" s="187"/>
      <c r="UPD30" s="187"/>
      <c r="UPE30" s="187"/>
      <c r="UPF30" s="187"/>
      <c r="UPG30" s="187"/>
      <c r="UPH30" s="187"/>
      <c r="UPI30" s="187"/>
      <c r="UPJ30" s="187"/>
      <c r="UPK30" s="187"/>
      <c r="UPL30" s="187"/>
      <c r="UPM30" s="187"/>
      <c r="UPN30" s="187"/>
      <c r="UPO30" s="187"/>
      <c r="UPP30" s="187"/>
      <c r="UPQ30" s="187"/>
      <c r="UPR30" s="187"/>
      <c r="UPS30" s="187"/>
      <c r="UPT30" s="187"/>
      <c r="UPU30" s="187"/>
      <c r="UPV30" s="187"/>
      <c r="UPW30" s="187"/>
      <c r="UPX30" s="187"/>
      <c r="UPY30" s="187"/>
      <c r="UPZ30" s="187"/>
      <c r="UQA30" s="187"/>
      <c r="UQB30" s="187"/>
      <c r="UQC30" s="187"/>
      <c r="UQD30" s="187"/>
      <c r="UQE30" s="187"/>
      <c r="UQF30" s="187"/>
      <c r="UQG30" s="187"/>
      <c r="UQH30" s="187"/>
      <c r="UQI30" s="187"/>
      <c r="UQJ30" s="187"/>
      <c r="UQK30" s="187"/>
      <c r="UQL30" s="187"/>
      <c r="UQM30" s="187"/>
      <c r="UQN30" s="187"/>
      <c r="UQO30" s="187"/>
      <c r="UQP30" s="187"/>
      <c r="UQQ30" s="187"/>
      <c r="UQR30" s="187"/>
      <c r="UQS30" s="187"/>
      <c r="UQT30" s="187"/>
      <c r="UQU30" s="187"/>
      <c r="UQV30" s="187"/>
      <c r="UQW30" s="187"/>
      <c r="UQX30" s="187"/>
      <c r="UQY30" s="187"/>
      <c r="UQZ30" s="187"/>
      <c r="URA30" s="187"/>
      <c r="URB30" s="187"/>
      <c r="URC30" s="187"/>
      <c r="URD30" s="187"/>
      <c r="URE30" s="187"/>
      <c r="URF30" s="187"/>
      <c r="URG30" s="187"/>
      <c r="URH30" s="187"/>
      <c r="URI30" s="187"/>
      <c r="URJ30" s="187"/>
      <c r="URK30" s="187"/>
      <c r="URL30" s="187"/>
      <c r="URM30" s="187"/>
      <c r="URN30" s="187"/>
      <c r="URO30" s="187"/>
      <c r="URP30" s="187"/>
      <c r="URQ30" s="187"/>
      <c r="URR30" s="187"/>
      <c r="URS30" s="187"/>
      <c r="URT30" s="187"/>
      <c r="URU30" s="187"/>
      <c r="URV30" s="187"/>
      <c r="URW30" s="187"/>
      <c r="URX30" s="187"/>
      <c r="URY30" s="187"/>
      <c r="URZ30" s="187"/>
      <c r="USA30" s="187"/>
      <c r="USB30" s="187"/>
      <c r="USC30" s="187"/>
      <c r="USD30" s="187"/>
      <c r="USE30" s="187"/>
      <c r="USF30" s="187"/>
      <c r="USG30" s="187"/>
      <c r="USH30" s="187"/>
      <c r="USI30" s="187"/>
      <c r="USJ30" s="187"/>
      <c r="USK30" s="187"/>
      <c r="USL30" s="187"/>
      <c r="USM30" s="187"/>
      <c r="USN30" s="187"/>
      <c r="USO30" s="187"/>
      <c r="USP30" s="187"/>
      <c r="USQ30" s="187"/>
      <c r="USR30" s="187"/>
      <c r="USS30" s="187"/>
      <c r="UST30" s="187"/>
      <c r="USU30" s="187"/>
      <c r="USV30" s="187"/>
      <c r="USW30" s="187"/>
      <c r="USX30" s="187"/>
      <c r="USY30" s="187"/>
      <c r="USZ30" s="187"/>
      <c r="UTA30" s="187"/>
      <c r="UTB30" s="187"/>
      <c r="UTC30" s="187"/>
      <c r="UTD30" s="187"/>
      <c r="UTE30" s="187"/>
      <c r="UTF30" s="187"/>
      <c r="UTG30" s="187"/>
      <c r="UTH30" s="187"/>
      <c r="UTI30" s="187"/>
      <c r="UTJ30" s="187"/>
      <c r="UTK30" s="187"/>
      <c r="UTL30" s="187"/>
      <c r="UTM30" s="187"/>
      <c r="UTN30" s="187"/>
      <c r="UTO30" s="187"/>
      <c r="UTP30" s="187"/>
      <c r="UTQ30" s="187"/>
      <c r="UTR30" s="187"/>
      <c r="UTS30" s="187"/>
      <c r="UTT30" s="187"/>
      <c r="UTU30" s="187"/>
      <c r="UTV30" s="187"/>
      <c r="UTW30" s="187"/>
      <c r="UTX30" s="187"/>
      <c r="UTY30" s="187"/>
      <c r="UTZ30" s="187"/>
      <c r="UUA30" s="187"/>
      <c r="UUB30" s="187"/>
      <c r="UUC30" s="187"/>
      <c r="UUD30" s="187"/>
      <c r="UUE30" s="187"/>
      <c r="UUF30" s="187"/>
      <c r="UUG30" s="187"/>
      <c r="UUH30" s="187"/>
      <c r="UUI30" s="187"/>
      <c r="UUJ30" s="187"/>
      <c r="UUK30" s="187"/>
      <c r="UUL30" s="187"/>
      <c r="UUM30" s="187"/>
      <c r="UUN30" s="187"/>
      <c r="UUO30" s="187"/>
      <c r="UUP30" s="187"/>
      <c r="UUQ30" s="187"/>
      <c r="UUR30" s="187"/>
      <c r="UUS30" s="187"/>
      <c r="UUT30" s="187"/>
      <c r="UUU30" s="187"/>
      <c r="UUV30" s="187"/>
      <c r="UUW30" s="187"/>
      <c r="UUX30" s="187"/>
      <c r="UUY30" s="187"/>
      <c r="UUZ30" s="187"/>
      <c r="UVA30" s="187"/>
      <c r="UVB30" s="187"/>
      <c r="UVC30" s="187"/>
      <c r="UVD30" s="187"/>
      <c r="UVE30" s="187"/>
      <c r="UVF30" s="187"/>
      <c r="UVG30" s="187"/>
      <c r="UVH30" s="187"/>
      <c r="UVI30" s="187"/>
      <c r="UVJ30" s="187"/>
      <c r="UVK30" s="187"/>
      <c r="UVL30" s="187"/>
      <c r="UVM30" s="187"/>
      <c r="UVN30" s="187"/>
      <c r="UVO30" s="187"/>
      <c r="UVP30" s="187"/>
      <c r="UVQ30" s="187"/>
      <c r="UVR30" s="187"/>
      <c r="UVS30" s="187"/>
      <c r="UVT30" s="187"/>
      <c r="UVU30" s="187"/>
      <c r="UVV30" s="187"/>
      <c r="UVW30" s="187"/>
      <c r="UVX30" s="187"/>
      <c r="UVY30" s="187"/>
      <c r="UVZ30" s="187"/>
      <c r="UWA30" s="187"/>
      <c r="UWB30" s="187"/>
      <c r="UWC30" s="187"/>
      <c r="UWD30" s="187"/>
      <c r="UWE30" s="187"/>
      <c r="UWF30" s="187"/>
      <c r="UWG30" s="187"/>
      <c r="UWH30" s="187"/>
      <c r="UWI30" s="187"/>
      <c r="UWJ30" s="187"/>
      <c r="UWK30" s="187"/>
      <c r="UWL30" s="187"/>
      <c r="UWM30" s="187"/>
      <c r="UWN30" s="187"/>
      <c r="UWO30" s="187"/>
      <c r="UWP30" s="187"/>
      <c r="UWQ30" s="187"/>
      <c r="UWR30" s="187"/>
      <c r="UWS30" s="187"/>
      <c r="UWT30" s="187"/>
      <c r="UWU30" s="187"/>
      <c r="UWV30" s="187"/>
      <c r="UWW30" s="187"/>
      <c r="UWX30" s="187"/>
      <c r="UWY30" s="187"/>
      <c r="UWZ30" s="187"/>
      <c r="UXA30" s="187"/>
      <c r="UXB30" s="187"/>
      <c r="UXC30" s="187"/>
      <c r="UXD30" s="187"/>
      <c r="UXE30" s="187"/>
      <c r="UXF30" s="187"/>
      <c r="UXG30" s="187"/>
      <c r="UXH30" s="187"/>
      <c r="UXI30" s="187"/>
      <c r="UXJ30" s="187"/>
      <c r="UXK30" s="187"/>
      <c r="UXL30" s="187"/>
      <c r="UXM30" s="187"/>
      <c r="UXN30" s="187"/>
      <c r="UXO30" s="187"/>
      <c r="UXP30" s="187"/>
      <c r="UXQ30" s="187"/>
      <c r="UXR30" s="187"/>
      <c r="UXS30" s="187"/>
      <c r="UXT30" s="187"/>
      <c r="UXU30" s="187"/>
      <c r="UXV30" s="187"/>
      <c r="UXW30" s="187"/>
      <c r="UXX30" s="187"/>
      <c r="UXY30" s="187"/>
      <c r="UXZ30" s="187"/>
      <c r="UYA30" s="187"/>
      <c r="UYB30" s="187"/>
      <c r="UYC30" s="187"/>
      <c r="UYD30" s="187"/>
      <c r="UYE30" s="187"/>
      <c r="UYF30" s="187"/>
      <c r="UYG30" s="187"/>
      <c r="UYH30" s="187"/>
      <c r="UYI30" s="187"/>
      <c r="UYJ30" s="187"/>
      <c r="UYK30" s="187"/>
      <c r="UYL30" s="187"/>
      <c r="UYM30" s="187"/>
      <c r="UYN30" s="187"/>
      <c r="UYO30" s="187"/>
      <c r="UYP30" s="187"/>
      <c r="UYQ30" s="187"/>
      <c r="UYR30" s="187"/>
      <c r="UYS30" s="187"/>
      <c r="UYT30" s="187"/>
      <c r="UYU30" s="187"/>
      <c r="UYV30" s="187"/>
      <c r="UYW30" s="187"/>
      <c r="UYX30" s="187"/>
      <c r="UYY30" s="187"/>
      <c r="UYZ30" s="187"/>
      <c r="UZA30" s="187"/>
      <c r="UZB30" s="187"/>
      <c r="UZC30" s="187"/>
      <c r="UZD30" s="187"/>
      <c r="UZE30" s="187"/>
      <c r="UZF30" s="187"/>
      <c r="UZG30" s="187"/>
      <c r="UZH30" s="187"/>
      <c r="UZI30" s="187"/>
      <c r="UZJ30" s="187"/>
      <c r="UZK30" s="187"/>
      <c r="UZL30" s="187"/>
      <c r="UZM30" s="187"/>
      <c r="UZN30" s="187"/>
      <c r="UZO30" s="187"/>
      <c r="UZP30" s="187"/>
      <c r="UZQ30" s="187"/>
      <c r="UZR30" s="187"/>
      <c r="UZS30" s="187"/>
      <c r="UZT30" s="187"/>
      <c r="UZU30" s="187"/>
      <c r="UZV30" s="187"/>
      <c r="UZW30" s="187"/>
      <c r="UZX30" s="187"/>
      <c r="UZY30" s="187"/>
      <c r="UZZ30" s="187"/>
      <c r="VAA30" s="187"/>
      <c r="VAB30" s="187"/>
      <c r="VAC30" s="187"/>
      <c r="VAD30" s="187"/>
      <c r="VAE30" s="187"/>
      <c r="VAF30" s="187"/>
      <c r="VAG30" s="187"/>
      <c r="VAH30" s="187"/>
      <c r="VAI30" s="187"/>
      <c r="VAJ30" s="187"/>
      <c r="VAK30" s="187"/>
      <c r="VAL30" s="187"/>
      <c r="VAM30" s="187"/>
      <c r="VAN30" s="187"/>
      <c r="VAO30" s="187"/>
      <c r="VAP30" s="187"/>
      <c r="VAQ30" s="187"/>
      <c r="VAR30" s="187"/>
      <c r="VAS30" s="187"/>
      <c r="VAT30" s="187"/>
      <c r="VAU30" s="187"/>
      <c r="VAV30" s="187"/>
      <c r="VAW30" s="187"/>
      <c r="VAX30" s="187"/>
      <c r="VAY30" s="187"/>
      <c r="VAZ30" s="187"/>
      <c r="VBA30" s="187"/>
      <c r="VBB30" s="187"/>
      <c r="VBC30" s="187"/>
      <c r="VBD30" s="187"/>
      <c r="VBE30" s="187"/>
      <c r="VBF30" s="187"/>
      <c r="VBG30" s="187"/>
      <c r="VBH30" s="187"/>
      <c r="VBI30" s="187"/>
      <c r="VBJ30" s="187"/>
      <c r="VBK30" s="187"/>
      <c r="VBL30" s="187"/>
      <c r="VBM30" s="187"/>
      <c r="VBN30" s="187"/>
      <c r="VBO30" s="187"/>
      <c r="VBP30" s="187"/>
      <c r="VBQ30" s="187"/>
      <c r="VBR30" s="187"/>
      <c r="VBS30" s="187"/>
      <c r="VBT30" s="187"/>
      <c r="VBU30" s="187"/>
      <c r="VBV30" s="187"/>
      <c r="VBW30" s="187"/>
      <c r="VBX30" s="187"/>
      <c r="VBY30" s="187"/>
      <c r="VBZ30" s="187"/>
      <c r="VCA30" s="187"/>
      <c r="VCB30" s="187"/>
      <c r="VCC30" s="187"/>
      <c r="VCD30" s="187"/>
      <c r="VCE30" s="187"/>
      <c r="VCF30" s="187"/>
      <c r="VCG30" s="187"/>
      <c r="VCH30" s="187"/>
      <c r="VCI30" s="187"/>
      <c r="VCJ30" s="187"/>
      <c r="VCK30" s="187"/>
      <c r="VCL30" s="187"/>
      <c r="VCM30" s="187"/>
      <c r="VCN30" s="187"/>
      <c r="VCO30" s="187"/>
      <c r="VCP30" s="187"/>
      <c r="VCQ30" s="187"/>
      <c r="VCR30" s="187"/>
      <c r="VCS30" s="187"/>
      <c r="VCT30" s="187"/>
      <c r="VCU30" s="187"/>
      <c r="VCV30" s="187"/>
      <c r="VCW30" s="187"/>
      <c r="VCX30" s="187"/>
      <c r="VCY30" s="187"/>
      <c r="VCZ30" s="187"/>
      <c r="VDA30" s="187"/>
      <c r="VDB30" s="187"/>
      <c r="VDC30" s="187"/>
      <c r="VDD30" s="187"/>
      <c r="VDE30" s="187"/>
      <c r="VDF30" s="187"/>
      <c r="VDG30" s="187"/>
      <c r="VDH30" s="187"/>
      <c r="VDI30" s="187"/>
      <c r="VDJ30" s="187"/>
      <c r="VDK30" s="187"/>
      <c r="VDL30" s="187"/>
      <c r="VDM30" s="187"/>
      <c r="VDN30" s="187"/>
      <c r="VDO30" s="187"/>
      <c r="VDP30" s="187"/>
      <c r="VDQ30" s="187"/>
      <c r="VDR30" s="187"/>
      <c r="VDS30" s="187"/>
      <c r="VDT30" s="187"/>
      <c r="VDU30" s="187"/>
      <c r="VDV30" s="187"/>
      <c r="VDW30" s="187"/>
      <c r="VDX30" s="187"/>
      <c r="VDY30" s="187"/>
      <c r="VDZ30" s="187"/>
      <c r="VEA30" s="187"/>
      <c r="VEB30" s="187"/>
      <c r="VEC30" s="187"/>
      <c r="VED30" s="187"/>
      <c r="VEE30" s="187"/>
      <c r="VEF30" s="187"/>
      <c r="VEG30" s="187"/>
      <c r="VEH30" s="187"/>
      <c r="VEI30" s="187"/>
      <c r="VEJ30" s="187"/>
      <c r="VEK30" s="187"/>
      <c r="VEL30" s="187"/>
      <c r="VEM30" s="187"/>
      <c r="VEN30" s="187"/>
      <c r="VEO30" s="187"/>
      <c r="VEP30" s="187"/>
      <c r="VEQ30" s="187"/>
      <c r="VER30" s="187"/>
      <c r="VES30" s="187"/>
      <c r="VET30" s="187"/>
      <c r="VEU30" s="187"/>
      <c r="VEV30" s="187"/>
      <c r="VEW30" s="187"/>
      <c r="VEX30" s="187"/>
      <c r="VEY30" s="187"/>
      <c r="VEZ30" s="187"/>
      <c r="VFA30" s="187"/>
      <c r="VFB30" s="187"/>
      <c r="VFC30" s="187"/>
      <c r="VFD30" s="187"/>
      <c r="VFE30" s="187"/>
      <c r="VFF30" s="187"/>
      <c r="VFG30" s="187"/>
      <c r="VFH30" s="187"/>
      <c r="VFI30" s="187"/>
      <c r="VFJ30" s="187"/>
      <c r="VFK30" s="187"/>
      <c r="VFL30" s="187"/>
      <c r="VFM30" s="187"/>
      <c r="VFN30" s="187"/>
      <c r="VFO30" s="187"/>
      <c r="VFP30" s="187"/>
      <c r="VFQ30" s="187"/>
      <c r="VFR30" s="187"/>
      <c r="VFS30" s="187"/>
      <c r="VFT30" s="187"/>
      <c r="VFU30" s="187"/>
      <c r="VFV30" s="187"/>
      <c r="VFW30" s="187"/>
      <c r="VFX30" s="187"/>
      <c r="VFY30" s="187"/>
      <c r="VFZ30" s="187"/>
      <c r="VGA30" s="187"/>
      <c r="VGB30" s="187"/>
      <c r="VGC30" s="187"/>
      <c r="VGD30" s="187"/>
      <c r="VGE30" s="187"/>
      <c r="VGF30" s="187"/>
      <c r="VGG30" s="187"/>
      <c r="VGH30" s="187"/>
      <c r="VGI30" s="187"/>
      <c r="VGJ30" s="187"/>
      <c r="VGK30" s="187"/>
      <c r="VGL30" s="187"/>
      <c r="VGM30" s="187"/>
      <c r="VGN30" s="187"/>
      <c r="VGO30" s="187"/>
      <c r="VGP30" s="187"/>
      <c r="VGQ30" s="187"/>
      <c r="VGR30" s="187"/>
      <c r="VGS30" s="187"/>
      <c r="VGT30" s="187"/>
      <c r="VGU30" s="187"/>
      <c r="VGV30" s="187"/>
      <c r="VGW30" s="187"/>
      <c r="VGX30" s="187"/>
      <c r="VGY30" s="187"/>
      <c r="VGZ30" s="187"/>
      <c r="VHA30" s="187"/>
      <c r="VHB30" s="187"/>
      <c r="VHC30" s="187"/>
      <c r="VHD30" s="187"/>
      <c r="VHE30" s="187"/>
      <c r="VHF30" s="187"/>
      <c r="VHG30" s="187"/>
      <c r="VHH30" s="187"/>
      <c r="VHI30" s="187"/>
      <c r="VHJ30" s="187"/>
      <c r="VHK30" s="187"/>
      <c r="VHL30" s="187"/>
      <c r="VHM30" s="187"/>
      <c r="VHN30" s="187"/>
      <c r="VHO30" s="187"/>
      <c r="VHP30" s="187"/>
      <c r="VHQ30" s="187"/>
      <c r="VHR30" s="187"/>
      <c r="VHS30" s="187"/>
      <c r="VHT30" s="187"/>
      <c r="VHU30" s="187"/>
      <c r="VHV30" s="187"/>
      <c r="VHW30" s="187"/>
      <c r="VHX30" s="187"/>
      <c r="VHY30" s="187"/>
      <c r="VHZ30" s="187"/>
      <c r="VIA30" s="187"/>
      <c r="VIB30" s="187"/>
      <c r="VIC30" s="187"/>
      <c r="VID30" s="187"/>
      <c r="VIE30" s="187"/>
      <c r="VIF30" s="187"/>
      <c r="VIG30" s="187"/>
      <c r="VIH30" s="187"/>
      <c r="VII30" s="187"/>
      <c r="VIJ30" s="187"/>
      <c r="VIK30" s="187"/>
      <c r="VIL30" s="187"/>
      <c r="VIM30" s="187"/>
      <c r="VIN30" s="187"/>
      <c r="VIO30" s="187"/>
      <c r="VIP30" s="187"/>
      <c r="VIQ30" s="187"/>
      <c r="VIR30" s="187"/>
      <c r="VIS30" s="187"/>
      <c r="VIT30" s="187"/>
      <c r="VIU30" s="187"/>
      <c r="VIV30" s="187"/>
      <c r="VIW30" s="187"/>
      <c r="VIX30" s="187"/>
      <c r="VIY30" s="187"/>
      <c r="VIZ30" s="187"/>
      <c r="VJA30" s="187"/>
      <c r="VJB30" s="187"/>
      <c r="VJC30" s="187"/>
      <c r="VJD30" s="187"/>
      <c r="VJE30" s="187"/>
      <c r="VJF30" s="187"/>
      <c r="VJG30" s="187"/>
      <c r="VJH30" s="187"/>
      <c r="VJI30" s="187"/>
      <c r="VJJ30" s="187"/>
      <c r="VJK30" s="187"/>
      <c r="VJL30" s="187"/>
      <c r="VJM30" s="187"/>
      <c r="VJN30" s="187"/>
      <c r="VJO30" s="187"/>
      <c r="VJP30" s="187"/>
      <c r="VJQ30" s="187"/>
      <c r="VJR30" s="187"/>
      <c r="VJS30" s="187"/>
      <c r="VJT30" s="187"/>
      <c r="VJU30" s="187"/>
      <c r="VJV30" s="187"/>
      <c r="VJW30" s="187"/>
      <c r="VJX30" s="187"/>
      <c r="VJY30" s="187"/>
      <c r="VJZ30" s="187"/>
      <c r="VKA30" s="187"/>
      <c r="VKB30" s="187"/>
      <c r="VKC30" s="187"/>
      <c r="VKD30" s="187"/>
      <c r="VKE30" s="187"/>
      <c r="VKF30" s="187"/>
      <c r="VKG30" s="187"/>
      <c r="VKH30" s="187"/>
      <c r="VKI30" s="187"/>
      <c r="VKJ30" s="187"/>
      <c r="VKK30" s="187"/>
      <c r="VKL30" s="187"/>
      <c r="VKM30" s="187"/>
      <c r="VKN30" s="187"/>
      <c r="VKO30" s="187"/>
      <c r="VKP30" s="187"/>
      <c r="VKQ30" s="187"/>
      <c r="VKR30" s="187"/>
      <c r="VKS30" s="187"/>
      <c r="VKT30" s="187"/>
      <c r="VKU30" s="187"/>
      <c r="VKV30" s="187"/>
      <c r="VKW30" s="187"/>
      <c r="VKX30" s="187"/>
      <c r="VKY30" s="187"/>
      <c r="VKZ30" s="187"/>
      <c r="VLA30" s="187"/>
      <c r="VLB30" s="187"/>
      <c r="VLC30" s="187"/>
      <c r="VLD30" s="187"/>
      <c r="VLE30" s="187"/>
      <c r="VLF30" s="187"/>
      <c r="VLG30" s="187"/>
      <c r="VLH30" s="187"/>
      <c r="VLI30" s="187"/>
      <c r="VLJ30" s="187"/>
      <c r="VLK30" s="187"/>
      <c r="VLL30" s="187"/>
      <c r="VLM30" s="187"/>
      <c r="VLN30" s="187"/>
      <c r="VLO30" s="187"/>
      <c r="VLP30" s="187"/>
      <c r="VLQ30" s="187"/>
      <c r="VLR30" s="187"/>
      <c r="VLS30" s="187"/>
      <c r="VLT30" s="187"/>
      <c r="VLU30" s="187"/>
      <c r="VLV30" s="187"/>
      <c r="VLW30" s="187"/>
      <c r="VLX30" s="187"/>
      <c r="VLY30" s="187"/>
      <c r="VLZ30" s="187"/>
      <c r="VMA30" s="187"/>
      <c r="VMB30" s="187"/>
      <c r="VMC30" s="187"/>
      <c r="VMD30" s="187"/>
      <c r="VME30" s="187"/>
      <c r="VMF30" s="187"/>
      <c r="VMG30" s="187"/>
      <c r="VMH30" s="187"/>
      <c r="VMI30" s="187"/>
      <c r="VMJ30" s="187"/>
      <c r="VMK30" s="187"/>
      <c r="VML30" s="187"/>
      <c r="VMM30" s="187"/>
      <c r="VMN30" s="187"/>
      <c r="VMO30" s="187"/>
      <c r="VMP30" s="187"/>
      <c r="VMQ30" s="187"/>
      <c r="VMR30" s="187"/>
      <c r="VMS30" s="187"/>
      <c r="VMT30" s="187"/>
      <c r="VMU30" s="187"/>
      <c r="VMV30" s="187"/>
      <c r="VMW30" s="187"/>
      <c r="VMX30" s="187"/>
      <c r="VMY30" s="187"/>
      <c r="VMZ30" s="187"/>
      <c r="VNA30" s="187"/>
      <c r="VNB30" s="187"/>
      <c r="VNC30" s="187"/>
      <c r="VND30" s="187"/>
      <c r="VNE30" s="187"/>
      <c r="VNF30" s="187"/>
      <c r="VNG30" s="187"/>
      <c r="VNH30" s="187"/>
      <c r="VNI30" s="187"/>
      <c r="VNJ30" s="187"/>
      <c r="VNK30" s="187"/>
      <c r="VNL30" s="187"/>
      <c r="VNM30" s="187"/>
      <c r="VNN30" s="187"/>
      <c r="VNO30" s="187"/>
      <c r="VNP30" s="187"/>
      <c r="VNQ30" s="187"/>
      <c r="VNR30" s="187"/>
      <c r="VNS30" s="187"/>
      <c r="VNT30" s="187"/>
      <c r="VNU30" s="187"/>
      <c r="VNV30" s="187"/>
      <c r="VNW30" s="187"/>
      <c r="VNX30" s="187"/>
      <c r="VNY30" s="187"/>
      <c r="VNZ30" s="187"/>
      <c r="VOA30" s="187"/>
      <c r="VOB30" s="187"/>
      <c r="VOC30" s="187"/>
      <c r="VOD30" s="187"/>
      <c r="VOE30" s="187"/>
      <c r="VOF30" s="187"/>
      <c r="VOG30" s="187"/>
      <c r="VOH30" s="187"/>
      <c r="VOI30" s="187"/>
      <c r="VOJ30" s="187"/>
      <c r="VOK30" s="187"/>
      <c r="VOL30" s="187"/>
      <c r="VOM30" s="187"/>
      <c r="VON30" s="187"/>
      <c r="VOO30" s="187"/>
      <c r="VOP30" s="187"/>
      <c r="VOQ30" s="187"/>
      <c r="VOR30" s="187"/>
      <c r="VOS30" s="187"/>
      <c r="VOT30" s="187"/>
      <c r="VOU30" s="187"/>
      <c r="VOV30" s="187"/>
      <c r="VOW30" s="187"/>
      <c r="VOX30" s="187"/>
      <c r="VOY30" s="187"/>
      <c r="VOZ30" s="187"/>
      <c r="VPA30" s="187"/>
      <c r="VPB30" s="187"/>
      <c r="VPC30" s="187"/>
      <c r="VPD30" s="187"/>
      <c r="VPE30" s="187"/>
      <c r="VPF30" s="187"/>
      <c r="VPG30" s="187"/>
      <c r="VPH30" s="187"/>
      <c r="VPI30" s="187"/>
      <c r="VPJ30" s="187"/>
      <c r="VPK30" s="187"/>
      <c r="VPL30" s="187"/>
      <c r="VPM30" s="187"/>
      <c r="VPN30" s="187"/>
      <c r="VPO30" s="187"/>
      <c r="VPP30" s="187"/>
      <c r="VPQ30" s="187"/>
      <c r="VPR30" s="187"/>
      <c r="VPS30" s="187"/>
      <c r="VPT30" s="187"/>
      <c r="VPU30" s="187"/>
      <c r="VPV30" s="187"/>
      <c r="VPW30" s="187"/>
      <c r="VPX30" s="187"/>
      <c r="VPY30" s="187"/>
      <c r="VPZ30" s="187"/>
      <c r="VQA30" s="187"/>
      <c r="VQB30" s="187"/>
      <c r="VQC30" s="187"/>
      <c r="VQD30" s="187"/>
      <c r="VQE30" s="187"/>
      <c r="VQF30" s="187"/>
      <c r="VQG30" s="187"/>
      <c r="VQH30" s="187"/>
      <c r="VQI30" s="187"/>
      <c r="VQJ30" s="187"/>
      <c r="VQK30" s="187"/>
      <c r="VQL30" s="187"/>
      <c r="VQM30" s="187"/>
      <c r="VQN30" s="187"/>
      <c r="VQO30" s="187"/>
      <c r="VQP30" s="187"/>
      <c r="VQQ30" s="187"/>
      <c r="VQR30" s="187"/>
      <c r="VQS30" s="187"/>
      <c r="VQT30" s="187"/>
      <c r="VQU30" s="187"/>
      <c r="VQV30" s="187"/>
      <c r="VQW30" s="187"/>
      <c r="VQX30" s="187"/>
      <c r="VQY30" s="187"/>
      <c r="VQZ30" s="187"/>
      <c r="VRA30" s="187"/>
      <c r="VRB30" s="187"/>
      <c r="VRC30" s="187"/>
      <c r="VRD30" s="187"/>
      <c r="VRE30" s="187"/>
      <c r="VRF30" s="187"/>
      <c r="VRG30" s="187"/>
      <c r="VRH30" s="187"/>
      <c r="VRI30" s="187"/>
      <c r="VRJ30" s="187"/>
      <c r="VRK30" s="187"/>
      <c r="VRL30" s="187"/>
      <c r="VRM30" s="187"/>
      <c r="VRN30" s="187"/>
      <c r="VRO30" s="187"/>
      <c r="VRP30" s="187"/>
      <c r="VRQ30" s="187"/>
      <c r="VRR30" s="187"/>
      <c r="VRS30" s="187"/>
      <c r="VRT30" s="187"/>
      <c r="VRU30" s="187"/>
      <c r="VRV30" s="187"/>
      <c r="VRW30" s="187"/>
      <c r="VRX30" s="187"/>
      <c r="VRY30" s="187"/>
      <c r="VRZ30" s="187"/>
      <c r="VSA30" s="187"/>
      <c r="VSB30" s="187"/>
      <c r="VSC30" s="187"/>
      <c r="VSD30" s="187"/>
      <c r="VSE30" s="187"/>
      <c r="VSF30" s="187"/>
      <c r="VSG30" s="187"/>
      <c r="VSH30" s="187"/>
      <c r="VSI30" s="187"/>
      <c r="VSJ30" s="187"/>
      <c r="VSK30" s="187"/>
      <c r="VSL30" s="187"/>
      <c r="VSM30" s="187"/>
      <c r="VSN30" s="187"/>
      <c r="VSO30" s="187"/>
      <c r="VSP30" s="187"/>
      <c r="VSQ30" s="187"/>
      <c r="VSR30" s="187"/>
      <c r="VSS30" s="187"/>
      <c r="VST30" s="187"/>
      <c r="VSU30" s="187"/>
      <c r="VSV30" s="187"/>
      <c r="VSW30" s="187"/>
      <c r="VSX30" s="187"/>
      <c r="VSY30" s="187"/>
      <c r="VSZ30" s="187"/>
      <c r="VTA30" s="187"/>
      <c r="VTB30" s="187"/>
      <c r="VTC30" s="187"/>
      <c r="VTD30" s="187"/>
      <c r="VTE30" s="187"/>
      <c r="VTF30" s="187"/>
      <c r="VTG30" s="187"/>
      <c r="VTH30" s="187"/>
      <c r="VTI30" s="187"/>
      <c r="VTJ30" s="187"/>
      <c r="VTK30" s="187"/>
      <c r="VTL30" s="187"/>
      <c r="VTM30" s="187"/>
      <c r="VTN30" s="187"/>
      <c r="VTO30" s="187"/>
      <c r="VTP30" s="187"/>
      <c r="VTQ30" s="187"/>
      <c r="VTR30" s="187"/>
      <c r="VTS30" s="187"/>
      <c r="VTT30" s="187"/>
      <c r="VTU30" s="187"/>
      <c r="VTV30" s="187"/>
      <c r="VTW30" s="187"/>
      <c r="VTX30" s="187"/>
      <c r="VTY30" s="187"/>
      <c r="VTZ30" s="187"/>
      <c r="VUA30" s="187"/>
      <c r="VUB30" s="187"/>
      <c r="VUC30" s="187"/>
      <c r="VUD30" s="187"/>
      <c r="VUE30" s="187"/>
      <c r="VUF30" s="187"/>
      <c r="VUG30" s="187"/>
      <c r="VUH30" s="187"/>
      <c r="VUI30" s="187"/>
      <c r="VUJ30" s="187"/>
      <c r="VUK30" s="187"/>
      <c r="VUL30" s="187"/>
      <c r="VUM30" s="187"/>
      <c r="VUN30" s="187"/>
      <c r="VUO30" s="187"/>
      <c r="VUP30" s="187"/>
      <c r="VUQ30" s="187"/>
      <c r="VUR30" s="187"/>
      <c r="VUS30" s="187"/>
      <c r="VUT30" s="187"/>
      <c r="VUU30" s="187"/>
      <c r="VUV30" s="187"/>
      <c r="VUW30" s="187"/>
      <c r="VUX30" s="187"/>
      <c r="VUY30" s="187"/>
      <c r="VUZ30" s="187"/>
      <c r="VVA30" s="187"/>
      <c r="VVB30" s="187"/>
      <c r="VVC30" s="187"/>
      <c r="VVD30" s="187"/>
      <c r="VVE30" s="187"/>
      <c r="VVF30" s="187"/>
      <c r="VVG30" s="187"/>
      <c r="VVH30" s="187"/>
      <c r="VVI30" s="187"/>
      <c r="VVJ30" s="187"/>
      <c r="VVK30" s="187"/>
      <c r="VVL30" s="187"/>
      <c r="VVM30" s="187"/>
      <c r="VVN30" s="187"/>
      <c r="VVO30" s="187"/>
      <c r="VVP30" s="187"/>
      <c r="VVQ30" s="187"/>
      <c r="VVR30" s="187"/>
      <c r="VVS30" s="187"/>
      <c r="VVT30" s="187"/>
      <c r="VVU30" s="187"/>
      <c r="VVV30" s="187"/>
      <c r="VVW30" s="187"/>
      <c r="VVX30" s="187"/>
      <c r="VVY30" s="187"/>
      <c r="VVZ30" s="187"/>
      <c r="VWA30" s="187"/>
      <c r="VWB30" s="187"/>
      <c r="VWC30" s="187"/>
      <c r="VWD30" s="187"/>
      <c r="VWE30" s="187"/>
      <c r="VWF30" s="187"/>
      <c r="VWG30" s="187"/>
      <c r="VWH30" s="187"/>
      <c r="VWI30" s="187"/>
      <c r="VWJ30" s="187"/>
      <c r="VWK30" s="187"/>
      <c r="VWL30" s="187"/>
      <c r="VWM30" s="187"/>
      <c r="VWN30" s="187"/>
      <c r="VWO30" s="187"/>
      <c r="VWP30" s="187"/>
      <c r="VWQ30" s="187"/>
      <c r="VWR30" s="187"/>
      <c r="VWS30" s="187"/>
      <c r="VWT30" s="187"/>
      <c r="VWU30" s="187"/>
      <c r="VWV30" s="187"/>
      <c r="VWW30" s="187"/>
      <c r="VWX30" s="187"/>
      <c r="VWY30" s="187"/>
      <c r="VWZ30" s="187"/>
      <c r="VXA30" s="187"/>
      <c r="VXB30" s="187"/>
      <c r="VXC30" s="187"/>
      <c r="VXD30" s="187"/>
      <c r="VXE30" s="187"/>
      <c r="VXF30" s="187"/>
      <c r="VXG30" s="187"/>
      <c r="VXH30" s="187"/>
      <c r="VXI30" s="187"/>
      <c r="VXJ30" s="187"/>
      <c r="VXK30" s="187"/>
      <c r="VXL30" s="187"/>
      <c r="VXM30" s="187"/>
      <c r="VXN30" s="187"/>
      <c r="VXO30" s="187"/>
      <c r="VXP30" s="187"/>
      <c r="VXQ30" s="187"/>
      <c r="VXR30" s="187"/>
      <c r="VXS30" s="187"/>
      <c r="VXT30" s="187"/>
      <c r="VXU30" s="187"/>
      <c r="VXV30" s="187"/>
      <c r="VXW30" s="187"/>
      <c r="VXX30" s="187"/>
      <c r="VXY30" s="187"/>
      <c r="VXZ30" s="187"/>
      <c r="VYA30" s="187"/>
      <c r="VYB30" s="187"/>
      <c r="VYC30" s="187"/>
      <c r="VYD30" s="187"/>
      <c r="VYE30" s="187"/>
      <c r="VYF30" s="187"/>
      <c r="VYG30" s="187"/>
      <c r="VYH30" s="187"/>
      <c r="VYI30" s="187"/>
      <c r="VYJ30" s="187"/>
      <c r="VYK30" s="187"/>
      <c r="VYL30" s="187"/>
      <c r="VYM30" s="187"/>
      <c r="VYN30" s="187"/>
      <c r="VYO30" s="187"/>
      <c r="VYP30" s="187"/>
      <c r="VYQ30" s="187"/>
      <c r="VYR30" s="187"/>
      <c r="VYS30" s="187"/>
      <c r="VYT30" s="187"/>
      <c r="VYU30" s="187"/>
      <c r="VYV30" s="187"/>
      <c r="VYW30" s="187"/>
      <c r="VYX30" s="187"/>
      <c r="VYY30" s="187"/>
      <c r="VYZ30" s="187"/>
      <c r="VZA30" s="187"/>
      <c r="VZB30" s="187"/>
      <c r="VZC30" s="187"/>
      <c r="VZD30" s="187"/>
      <c r="VZE30" s="187"/>
      <c r="VZF30" s="187"/>
      <c r="VZG30" s="187"/>
      <c r="VZH30" s="187"/>
      <c r="VZI30" s="187"/>
      <c r="VZJ30" s="187"/>
      <c r="VZK30" s="187"/>
      <c r="VZL30" s="187"/>
      <c r="VZM30" s="187"/>
      <c r="VZN30" s="187"/>
      <c r="VZO30" s="187"/>
      <c r="VZP30" s="187"/>
      <c r="VZQ30" s="187"/>
      <c r="VZR30" s="187"/>
      <c r="VZS30" s="187"/>
      <c r="VZT30" s="187"/>
      <c r="VZU30" s="187"/>
      <c r="VZV30" s="187"/>
      <c r="VZW30" s="187"/>
      <c r="VZX30" s="187"/>
      <c r="VZY30" s="187"/>
      <c r="VZZ30" s="187"/>
      <c r="WAA30" s="187"/>
      <c r="WAB30" s="187"/>
      <c r="WAC30" s="187"/>
      <c r="WAD30" s="187"/>
      <c r="WAE30" s="187"/>
      <c r="WAF30" s="187"/>
      <c r="WAG30" s="187"/>
      <c r="WAH30" s="187"/>
      <c r="WAI30" s="187"/>
      <c r="WAJ30" s="187"/>
      <c r="WAK30" s="187"/>
      <c r="WAL30" s="187"/>
      <c r="WAM30" s="187"/>
      <c r="WAN30" s="187"/>
      <c r="WAO30" s="187"/>
      <c r="WAP30" s="187"/>
      <c r="WAQ30" s="187"/>
      <c r="WAR30" s="187"/>
      <c r="WAS30" s="187"/>
      <c r="WAT30" s="187"/>
      <c r="WAU30" s="187"/>
      <c r="WAV30" s="187"/>
      <c r="WAW30" s="187"/>
      <c r="WAX30" s="187"/>
      <c r="WAY30" s="187"/>
      <c r="WAZ30" s="187"/>
      <c r="WBA30" s="187"/>
      <c r="WBB30" s="187"/>
      <c r="WBC30" s="187"/>
      <c r="WBD30" s="187"/>
      <c r="WBE30" s="187"/>
      <c r="WBF30" s="187"/>
      <c r="WBG30" s="187"/>
      <c r="WBH30" s="187"/>
      <c r="WBI30" s="187"/>
      <c r="WBJ30" s="187"/>
      <c r="WBK30" s="187"/>
      <c r="WBL30" s="187"/>
      <c r="WBM30" s="187"/>
      <c r="WBN30" s="187"/>
      <c r="WBO30" s="187"/>
      <c r="WBP30" s="187"/>
      <c r="WBQ30" s="187"/>
      <c r="WBR30" s="187"/>
      <c r="WBS30" s="187"/>
      <c r="WBT30" s="187"/>
      <c r="WBU30" s="187"/>
      <c r="WBV30" s="187"/>
      <c r="WBW30" s="187"/>
      <c r="WBX30" s="187"/>
      <c r="WBY30" s="187"/>
      <c r="WBZ30" s="187"/>
      <c r="WCA30" s="187"/>
      <c r="WCB30" s="187"/>
      <c r="WCC30" s="187"/>
      <c r="WCD30" s="187"/>
      <c r="WCE30" s="187"/>
      <c r="WCF30" s="187"/>
      <c r="WCG30" s="187"/>
      <c r="WCH30" s="187"/>
      <c r="WCI30" s="187"/>
      <c r="WCJ30" s="187"/>
      <c r="WCK30" s="187"/>
      <c r="WCL30" s="187"/>
      <c r="WCM30" s="187"/>
      <c r="WCN30" s="187"/>
      <c r="WCO30" s="187"/>
      <c r="WCP30" s="187"/>
      <c r="WCQ30" s="187"/>
      <c r="WCR30" s="187"/>
      <c r="WCS30" s="187"/>
      <c r="WCT30" s="187"/>
      <c r="WCU30" s="187"/>
      <c r="WCV30" s="187"/>
      <c r="WCW30" s="187"/>
      <c r="WCX30" s="187"/>
      <c r="WCY30" s="187"/>
      <c r="WCZ30" s="187"/>
      <c r="WDA30" s="187"/>
      <c r="WDB30" s="187"/>
      <c r="WDC30" s="187"/>
      <c r="WDD30" s="187"/>
      <c r="WDE30" s="187"/>
      <c r="WDF30" s="187"/>
      <c r="WDG30" s="187"/>
      <c r="WDH30" s="187"/>
      <c r="WDI30" s="187"/>
      <c r="WDJ30" s="187"/>
      <c r="WDK30" s="187"/>
      <c r="WDL30" s="187"/>
      <c r="WDM30" s="187"/>
      <c r="WDN30" s="187"/>
      <c r="WDO30" s="187"/>
      <c r="WDP30" s="187"/>
      <c r="WDQ30" s="187"/>
      <c r="WDR30" s="187"/>
      <c r="WDS30" s="187"/>
      <c r="WDT30" s="187"/>
      <c r="WDU30" s="187"/>
      <c r="WDV30" s="187"/>
      <c r="WDW30" s="187"/>
      <c r="WDX30" s="187"/>
      <c r="WDY30" s="187"/>
      <c r="WDZ30" s="187"/>
      <c r="WEA30" s="187"/>
      <c r="WEB30" s="187"/>
      <c r="WEC30" s="187"/>
      <c r="WED30" s="187"/>
      <c r="WEE30" s="187"/>
      <c r="WEF30" s="187"/>
      <c r="WEG30" s="187"/>
      <c r="WEH30" s="187"/>
      <c r="WEI30" s="187"/>
      <c r="WEJ30" s="187"/>
      <c r="WEK30" s="187"/>
      <c r="WEL30" s="187"/>
      <c r="WEM30" s="187"/>
      <c r="WEN30" s="187"/>
      <c r="WEO30" s="187"/>
      <c r="WEP30" s="187"/>
      <c r="WEQ30" s="187"/>
      <c r="WER30" s="187"/>
      <c r="WES30" s="187"/>
      <c r="WET30" s="187"/>
      <c r="WEU30" s="187"/>
      <c r="WEV30" s="187"/>
      <c r="WEW30" s="187"/>
      <c r="WEX30" s="187"/>
      <c r="WEY30" s="187"/>
      <c r="WEZ30" s="187"/>
      <c r="WFA30" s="187"/>
      <c r="WFB30" s="187"/>
      <c r="WFC30" s="187"/>
      <c r="WFD30" s="187"/>
      <c r="WFE30" s="187"/>
      <c r="WFF30" s="187"/>
      <c r="WFG30" s="187"/>
      <c r="WFH30" s="187"/>
      <c r="WFI30" s="187"/>
      <c r="WFJ30" s="187"/>
      <c r="WFK30" s="187"/>
      <c r="WFL30" s="187"/>
      <c r="WFM30" s="187"/>
      <c r="WFN30" s="187"/>
      <c r="WFO30" s="187"/>
      <c r="WFP30" s="187"/>
      <c r="WFQ30" s="187"/>
      <c r="WFR30" s="187"/>
      <c r="WFS30" s="187"/>
      <c r="WFT30" s="187"/>
      <c r="WFU30" s="187"/>
      <c r="WFV30" s="187"/>
      <c r="WFW30" s="187"/>
      <c r="WFX30" s="187"/>
      <c r="WFY30" s="187"/>
      <c r="WFZ30" s="187"/>
      <c r="WGA30" s="187"/>
      <c r="WGB30" s="187"/>
      <c r="WGC30" s="187"/>
      <c r="WGD30" s="187"/>
      <c r="WGE30" s="187"/>
      <c r="WGF30" s="187"/>
      <c r="WGG30" s="187"/>
      <c r="WGH30" s="187"/>
      <c r="WGI30" s="187"/>
      <c r="WGJ30" s="187"/>
      <c r="WGK30" s="187"/>
      <c r="WGL30" s="187"/>
      <c r="WGM30" s="187"/>
      <c r="WGN30" s="187"/>
      <c r="WGO30" s="187"/>
      <c r="WGP30" s="187"/>
      <c r="WGQ30" s="187"/>
      <c r="WGR30" s="187"/>
      <c r="WGS30" s="187"/>
      <c r="WGT30" s="187"/>
      <c r="WGU30" s="187"/>
      <c r="WGV30" s="187"/>
      <c r="WGW30" s="187"/>
      <c r="WGX30" s="187"/>
      <c r="WGY30" s="187"/>
      <c r="WGZ30" s="187"/>
      <c r="WHA30" s="187"/>
      <c r="WHB30" s="187"/>
      <c r="WHC30" s="187"/>
      <c r="WHD30" s="187"/>
      <c r="WHE30" s="187"/>
      <c r="WHF30" s="187"/>
      <c r="WHG30" s="187"/>
      <c r="WHH30" s="187"/>
      <c r="WHI30" s="187"/>
      <c r="WHJ30" s="187"/>
      <c r="WHK30" s="187"/>
      <c r="WHL30" s="187"/>
      <c r="WHM30" s="187"/>
      <c r="WHN30" s="187"/>
      <c r="WHO30" s="187"/>
      <c r="WHP30" s="187"/>
      <c r="WHQ30" s="187"/>
      <c r="WHR30" s="187"/>
      <c r="WHS30" s="187"/>
      <c r="WHT30" s="187"/>
      <c r="WHU30" s="187"/>
      <c r="WHV30" s="187"/>
      <c r="WHW30" s="187"/>
      <c r="WHX30" s="187"/>
      <c r="WHY30" s="187"/>
      <c r="WHZ30" s="187"/>
      <c r="WIA30" s="187"/>
      <c r="WIB30" s="187"/>
      <c r="WIC30" s="187"/>
      <c r="WID30" s="187"/>
      <c r="WIE30" s="187"/>
      <c r="WIF30" s="187"/>
      <c r="WIG30" s="187"/>
      <c r="WIH30" s="187"/>
      <c r="WII30" s="187"/>
      <c r="WIJ30" s="187"/>
      <c r="WIK30" s="187"/>
      <c r="WIL30" s="187"/>
      <c r="WIM30" s="187"/>
      <c r="WIN30" s="187"/>
      <c r="WIO30" s="187"/>
      <c r="WIP30" s="187"/>
      <c r="WIQ30" s="187"/>
      <c r="WIR30" s="187"/>
      <c r="WIS30" s="187"/>
      <c r="WIT30" s="187"/>
      <c r="WIU30" s="187"/>
      <c r="WIV30" s="187"/>
      <c r="WIW30" s="187"/>
      <c r="WIX30" s="187"/>
      <c r="WIY30" s="187"/>
      <c r="WIZ30" s="187"/>
      <c r="WJA30" s="187"/>
      <c r="WJB30" s="187"/>
      <c r="WJC30" s="187"/>
      <c r="WJD30" s="187"/>
      <c r="WJE30" s="187"/>
      <c r="WJF30" s="187"/>
      <c r="WJG30" s="187"/>
      <c r="WJH30" s="187"/>
      <c r="WJI30" s="187"/>
      <c r="WJJ30" s="187"/>
      <c r="WJK30" s="187"/>
      <c r="WJL30" s="187"/>
      <c r="WJM30" s="187"/>
      <c r="WJN30" s="187"/>
      <c r="WJO30" s="187"/>
      <c r="WJP30" s="187"/>
      <c r="WJQ30" s="187"/>
      <c r="WJR30" s="187"/>
      <c r="WJS30" s="187"/>
      <c r="WJT30" s="187"/>
      <c r="WJU30" s="187"/>
      <c r="WJV30" s="187"/>
      <c r="WJW30" s="187"/>
      <c r="WJX30" s="187"/>
      <c r="WJY30" s="187"/>
      <c r="WJZ30" s="187"/>
      <c r="WKA30" s="187"/>
      <c r="WKB30" s="187"/>
      <c r="WKC30" s="187"/>
      <c r="WKD30" s="187"/>
      <c r="WKE30" s="187"/>
      <c r="WKF30" s="187"/>
      <c r="WKG30" s="187"/>
      <c r="WKH30" s="187"/>
      <c r="WKI30" s="187"/>
      <c r="WKJ30" s="187"/>
      <c r="WKK30" s="187"/>
      <c r="WKL30" s="187"/>
      <c r="WKM30" s="187"/>
      <c r="WKN30" s="187"/>
      <c r="WKO30" s="187"/>
      <c r="WKP30" s="187"/>
      <c r="WKQ30" s="187"/>
      <c r="WKR30" s="187"/>
      <c r="WKS30" s="187"/>
      <c r="WKT30" s="187"/>
      <c r="WKU30" s="187"/>
      <c r="WKV30" s="187"/>
      <c r="WKW30" s="187"/>
      <c r="WKX30" s="187"/>
      <c r="WKY30" s="187"/>
      <c r="WKZ30" s="187"/>
      <c r="WLA30" s="187"/>
      <c r="WLB30" s="187"/>
      <c r="WLC30" s="187"/>
      <c r="WLD30" s="187"/>
      <c r="WLE30" s="187"/>
      <c r="WLF30" s="187"/>
      <c r="WLG30" s="187"/>
      <c r="WLH30" s="187"/>
      <c r="WLI30" s="187"/>
      <c r="WLJ30" s="187"/>
      <c r="WLK30" s="187"/>
      <c r="WLL30" s="187"/>
      <c r="WLM30" s="187"/>
      <c r="WLN30" s="187"/>
      <c r="WLO30" s="187"/>
      <c r="WLP30" s="187"/>
      <c r="WLQ30" s="187"/>
      <c r="WLR30" s="187"/>
      <c r="WLS30" s="187"/>
      <c r="WLT30" s="187"/>
      <c r="WLU30" s="187"/>
      <c r="WLV30" s="187"/>
      <c r="WLW30" s="187"/>
      <c r="WLX30" s="187"/>
      <c r="WLY30" s="187"/>
      <c r="WLZ30" s="187"/>
      <c r="WMA30" s="187"/>
      <c r="WMB30" s="187"/>
      <c r="WMC30" s="187"/>
      <c r="WMD30" s="187"/>
      <c r="WME30" s="187"/>
      <c r="WMF30" s="187"/>
      <c r="WMG30" s="187"/>
      <c r="WMH30" s="187"/>
      <c r="WMI30" s="187"/>
      <c r="WMJ30" s="187"/>
      <c r="WMK30" s="187"/>
      <c r="WML30" s="187"/>
      <c r="WMM30" s="187"/>
      <c r="WMN30" s="187"/>
      <c r="WMO30" s="187"/>
      <c r="WMP30" s="187"/>
      <c r="WMQ30" s="187"/>
      <c r="WMR30" s="187"/>
      <c r="WMS30" s="187"/>
      <c r="WMT30" s="187"/>
      <c r="WMU30" s="187"/>
      <c r="WMV30" s="187"/>
      <c r="WMW30" s="187"/>
      <c r="WMX30" s="187"/>
      <c r="WMY30" s="187"/>
      <c r="WMZ30" s="187"/>
      <c r="WNA30" s="187"/>
      <c r="WNB30" s="187"/>
      <c r="WNC30" s="187"/>
      <c r="WND30" s="187"/>
      <c r="WNE30" s="187"/>
      <c r="WNF30" s="187"/>
      <c r="WNG30" s="187"/>
      <c r="WNH30" s="187"/>
      <c r="WNI30" s="187"/>
      <c r="WNJ30" s="187"/>
      <c r="WNK30" s="187"/>
      <c r="WNL30" s="187"/>
      <c r="WNM30" s="187"/>
      <c r="WNN30" s="187"/>
      <c r="WNO30" s="187"/>
      <c r="WNP30" s="187"/>
      <c r="WNQ30" s="187"/>
      <c r="WNR30" s="187"/>
      <c r="WNS30" s="187"/>
      <c r="WNT30" s="187"/>
      <c r="WNU30" s="187"/>
      <c r="WNV30" s="187"/>
      <c r="WNW30" s="187"/>
      <c r="WNX30" s="187"/>
      <c r="WNY30" s="187"/>
      <c r="WNZ30" s="187"/>
      <c r="WOA30" s="187"/>
      <c r="WOB30" s="187"/>
      <c r="WOC30" s="187"/>
      <c r="WOD30" s="187"/>
      <c r="WOE30" s="187"/>
      <c r="WOF30" s="187"/>
      <c r="WOG30" s="187"/>
      <c r="WOH30" s="187"/>
      <c r="WOI30" s="187"/>
      <c r="WOJ30" s="187"/>
      <c r="WOK30" s="187"/>
      <c r="WOL30" s="187"/>
      <c r="WOM30" s="187"/>
      <c r="WON30" s="187"/>
      <c r="WOO30" s="187"/>
      <c r="WOP30" s="187"/>
      <c r="WOQ30" s="187"/>
      <c r="WOR30" s="187"/>
      <c r="WOS30" s="187"/>
      <c r="WOT30" s="187"/>
      <c r="WOU30" s="187"/>
      <c r="WOV30" s="187"/>
      <c r="WOW30" s="187"/>
      <c r="WOX30" s="187"/>
      <c r="WOY30" s="187"/>
      <c r="WOZ30" s="187"/>
      <c r="WPA30" s="187"/>
      <c r="WPB30" s="187"/>
      <c r="WPC30" s="187"/>
      <c r="WPD30" s="187"/>
      <c r="WPE30" s="187"/>
      <c r="WPF30" s="187"/>
      <c r="WPG30" s="187"/>
      <c r="WPH30" s="187"/>
      <c r="WPI30" s="187"/>
      <c r="WPJ30" s="187"/>
      <c r="WPK30" s="187"/>
      <c r="WPL30" s="187"/>
      <c r="WPM30" s="187"/>
      <c r="WPN30" s="187"/>
      <c r="WPO30" s="187"/>
      <c r="WPP30" s="187"/>
      <c r="WPQ30" s="187"/>
      <c r="WPR30" s="187"/>
      <c r="WPS30" s="187"/>
      <c r="WPT30" s="187"/>
      <c r="WPU30" s="187"/>
      <c r="WPV30" s="187"/>
      <c r="WPW30" s="187"/>
      <c r="WPX30" s="187"/>
      <c r="WPY30" s="187"/>
      <c r="WPZ30" s="187"/>
      <c r="WQA30" s="187"/>
      <c r="WQB30" s="187"/>
      <c r="WQC30" s="187"/>
      <c r="WQD30" s="187"/>
      <c r="WQE30" s="187"/>
      <c r="WQF30" s="187"/>
      <c r="WQG30" s="187"/>
      <c r="WQH30" s="187"/>
      <c r="WQI30" s="187"/>
      <c r="WQJ30" s="187"/>
      <c r="WQK30" s="187"/>
      <c r="WQL30" s="187"/>
      <c r="WQM30" s="187"/>
      <c r="WQN30" s="187"/>
      <c r="WQO30" s="187"/>
      <c r="WQP30" s="187"/>
      <c r="WQQ30" s="187"/>
      <c r="WQR30" s="187"/>
      <c r="WQS30" s="187"/>
      <c r="WQT30" s="187"/>
      <c r="WQU30" s="187"/>
      <c r="WQV30" s="187"/>
      <c r="WQW30" s="187"/>
      <c r="WQX30" s="187"/>
      <c r="WQY30" s="187"/>
      <c r="WQZ30" s="187"/>
      <c r="WRA30" s="187"/>
      <c r="WRB30" s="187"/>
      <c r="WRC30" s="187"/>
      <c r="WRD30" s="187"/>
      <c r="WRE30" s="187"/>
      <c r="WRF30" s="187"/>
      <c r="WRG30" s="187"/>
      <c r="WRH30" s="187"/>
      <c r="WRI30" s="187"/>
      <c r="WRJ30" s="187"/>
      <c r="WRK30" s="187"/>
      <c r="WRL30" s="187"/>
      <c r="WRM30" s="187"/>
      <c r="WRN30" s="187"/>
      <c r="WRO30" s="187"/>
      <c r="WRP30" s="187"/>
      <c r="WRQ30" s="187"/>
      <c r="WRR30" s="187"/>
      <c r="WRS30" s="187"/>
      <c r="WRT30" s="187"/>
      <c r="WRU30" s="187"/>
      <c r="WRV30" s="187"/>
      <c r="WRW30" s="187"/>
      <c r="WRX30" s="187"/>
      <c r="WRY30" s="187"/>
      <c r="WRZ30" s="187"/>
      <c r="WSA30" s="187"/>
      <c r="WSB30" s="187"/>
      <c r="WSC30" s="187"/>
      <c r="WSD30" s="187"/>
      <c r="WSE30" s="187"/>
      <c r="WSF30" s="187"/>
      <c r="WSG30" s="187"/>
      <c r="WSH30" s="187"/>
      <c r="WSI30" s="187"/>
      <c r="WSJ30" s="187"/>
      <c r="WSK30" s="187"/>
      <c r="WSL30" s="187"/>
      <c r="WSM30" s="187"/>
      <c r="WSN30" s="187"/>
      <c r="WSO30" s="187"/>
      <c r="WSP30" s="187"/>
      <c r="WSQ30" s="187"/>
      <c r="WSR30" s="187"/>
      <c r="WSS30" s="187"/>
      <c r="WST30" s="187"/>
      <c r="WSU30" s="187"/>
      <c r="WSV30" s="187"/>
      <c r="WSW30" s="187"/>
      <c r="WSX30" s="187"/>
      <c r="WSY30" s="187"/>
      <c r="WSZ30" s="187"/>
      <c r="WTA30" s="187"/>
      <c r="WTB30" s="187"/>
      <c r="WTC30" s="187"/>
      <c r="WTD30" s="187"/>
      <c r="WTE30" s="187"/>
      <c r="WTF30" s="187"/>
      <c r="WTG30" s="187"/>
      <c r="WTH30" s="187"/>
      <c r="WTI30" s="187"/>
      <c r="WTJ30" s="187"/>
      <c r="WTK30" s="187"/>
      <c r="WTL30" s="187"/>
      <c r="WTM30" s="187"/>
      <c r="WTN30" s="187"/>
      <c r="WTO30" s="187"/>
      <c r="WTP30" s="187"/>
      <c r="WTQ30" s="187"/>
      <c r="WTR30" s="187"/>
      <c r="WTS30" s="187"/>
      <c r="WTT30" s="187"/>
      <c r="WTU30" s="187"/>
      <c r="WTV30" s="187"/>
      <c r="WTW30" s="187"/>
      <c r="WTX30" s="187"/>
      <c r="WTY30" s="187"/>
      <c r="WTZ30" s="187"/>
      <c r="WUA30" s="187"/>
      <c r="WUB30" s="187"/>
      <c r="WUC30" s="187"/>
      <c r="WUD30" s="187"/>
      <c r="WUE30" s="187"/>
      <c r="WUF30" s="187"/>
      <c r="WUG30" s="187"/>
      <c r="WUH30" s="187"/>
      <c r="WUI30" s="187"/>
      <c r="WUJ30" s="187"/>
      <c r="WUK30" s="187"/>
      <c r="WUL30" s="187"/>
      <c r="WUM30" s="187"/>
      <c r="WUN30" s="187"/>
      <c r="WUO30" s="187"/>
      <c r="WUP30" s="187"/>
      <c r="WUQ30" s="187"/>
      <c r="WUR30" s="187"/>
      <c r="WUS30" s="187"/>
      <c r="WUT30" s="187"/>
      <c r="WUU30" s="187"/>
      <c r="WUV30" s="187"/>
      <c r="WUW30" s="187"/>
      <c r="WUX30" s="187"/>
      <c r="WUY30" s="187"/>
      <c r="WUZ30" s="187"/>
      <c r="WVA30" s="187"/>
      <c r="WVB30" s="187"/>
      <c r="WVC30" s="187"/>
      <c r="WVD30" s="187"/>
      <c r="WVE30" s="187"/>
      <c r="WVF30" s="187"/>
      <c r="WVG30" s="187"/>
      <c r="WVH30" s="187"/>
      <c r="WVI30" s="187"/>
      <c r="WVJ30" s="187"/>
      <c r="WVK30" s="187"/>
      <c r="WVL30" s="187"/>
      <c r="WVM30" s="187"/>
      <c r="WVN30" s="187"/>
      <c r="WVO30" s="187"/>
      <c r="WVP30" s="187"/>
      <c r="WVQ30" s="187"/>
      <c r="WVR30" s="187"/>
      <c r="WVS30" s="187"/>
      <c r="WVT30" s="187"/>
      <c r="WVU30" s="187"/>
      <c r="WVV30" s="187"/>
      <c r="WVW30" s="187"/>
      <c r="WVX30" s="187"/>
      <c r="WVY30" s="187"/>
      <c r="WVZ30" s="187"/>
      <c r="WWA30" s="187"/>
      <c r="WWB30" s="187"/>
      <c r="WWC30" s="187"/>
      <c r="WWD30" s="187"/>
      <c r="WWE30" s="187"/>
      <c r="WWF30" s="187"/>
      <c r="WWG30" s="187"/>
      <c r="WWH30" s="187"/>
      <c r="WWI30" s="187"/>
      <c r="WWJ30" s="187"/>
      <c r="WWK30" s="187"/>
      <c r="WWL30" s="187"/>
      <c r="WWM30" s="187"/>
      <c r="WWN30" s="187"/>
      <c r="WWO30" s="187"/>
      <c r="WWP30" s="187"/>
      <c r="WWQ30" s="187"/>
      <c r="WWR30" s="187"/>
      <c r="WWS30" s="187"/>
      <c r="WWT30" s="187"/>
      <c r="WWU30" s="187"/>
      <c r="WWV30" s="187"/>
      <c r="WWW30" s="187"/>
      <c r="WWX30" s="187"/>
      <c r="WWY30" s="187"/>
      <c r="WWZ30" s="187"/>
      <c r="WXA30" s="187"/>
      <c r="WXB30" s="187"/>
      <c r="WXC30" s="187"/>
      <c r="WXD30" s="187"/>
      <c r="WXE30" s="187"/>
      <c r="WXF30" s="187"/>
      <c r="WXG30" s="187"/>
      <c r="WXH30" s="187"/>
      <c r="WXI30" s="187"/>
      <c r="WXJ30" s="187"/>
      <c r="WXK30" s="187"/>
      <c r="WXL30" s="187"/>
      <c r="WXM30" s="187"/>
      <c r="WXN30" s="187"/>
      <c r="WXO30" s="187"/>
      <c r="WXP30" s="187"/>
      <c r="WXQ30" s="187"/>
      <c r="WXR30" s="187"/>
      <c r="WXS30" s="187"/>
      <c r="WXT30" s="187"/>
      <c r="WXU30" s="187"/>
      <c r="WXV30" s="187"/>
      <c r="WXW30" s="187"/>
      <c r="WXX30" s="187"/>
      <c r="WXY30" s="187"/>
      <c r="WXZ30" s="187"/>
      <c r="WYA30" s="187"/>
      <c r="WYB30" s="187"/>
      <c r="WYC30" s="187"/>
      <c r="WYD30" s="187"/>
      <c r="WYE30" s="187"/>
      <c r="WYF30" s="187"/>
      <c r="WYG30" s="187"/>
      <c r="WYH30" s="187"/>
      <c r="WYI30" s="187"/>
      <c r="WYJ30" s="187"/>
      <c r="WYK30" s="187"/>
      <c r="WYL30" s="187"/>
      <c r="WYM30" s="187"/>
      <c r="WYN30" s="187"/>
      <c r="WYO30" s="187"/>
      <c r="WYP30" s="187"/>
      <c r="WYQ30" s="187"/>
      <c r="WYR30" s="187"/>
      <c r="WYS30" s="187"/>
      <c r="WYT30" s="187"/>
      <c r="WYU30" s="187"/>
      <c r="WYV30" s="187"/>
      <c r="WYW30" s="187"/>
      <c r="WYX30" s="187"/>
      <c r="WYY30" s="187"/>
      <c r="WYZ30" s="187"/>
      <c r="WZA30" s="187"/>
      <c r="WZB30" s="187"/>
      <c r="WZC30" s="187"/>
      <c r="WZD30" s="187"/>
      <c r="WZE30" s="187"/>
      <c r="WZF30" s="187"/>
      <c r="WZG30" s="187"/>
      <c r="WZH30" s="187"/>
      <c r="WZI30" s="187"/>
      <c r="WZJ30" s="187"/>
      <c r="WZK30" s="187"/>
      <c r="WZL30" s="187"/>
      <c r="WZM30" s="187"/>
      <c r="WZN30" s="187"/>
      <c r="WZO30" s="187"/>
      <c r="WZP30" s="187"/>
      <c r="WZQ30" s="187"/>
      <c r="WZR30" s="187"/>
      <c r="WZS30" s="187"/>
      <c r="WZT30" s="187"/>
      <c r="WZU30" s="187"/>
      <c r="WZV30" s="187"/>
      <c r="WZW30" s="187"/>
      <c r="WZX30" s="187"/>
      <c r="WZY30" s="187"/>
      <c r="WZZ30" s="187"/>
      <c r="XAA30" s="187"/>
      <c r="XAB30" s="187"/>
      <c r="XAC30" s="187"/>
      <c r="XAD30" s="187"/>
      <c r="XAE30" s="187"/>
      <c r="XAF30" s="187"/>
      <c r="XAG30" s="187"/>
      <c r="XAH30" s="187"/>
      <c r="XAI30" s="187"/>
      <c r="XAJ30" s="187"/>
      <c r="XAK30" s="187"/>
      <c r="XAL30" s="187"/>
      <c r="XAM30" s="187"/>
      <c r="XAN30" s="187"/>
      <c r="XAO30" s="187"/>
      <c r="XAP30" s="187"/>
      <c r="XAQ30" s="187"/>
      <c r="XAR30" s="187"/>
      <c r="XAS30" s="187"/>
      <c r="XAT30" s="187"/>
      <c r="XAU30" s="187"/>
      <c r="XAV30" s="187"/>
      <c r="XAW30" s="187"/>
      <c r="XAX30" s="187"/>
      <c r="XAY30" s="187"/>
      <c r="XAZ30" s="187"/>
      <c r="XBA30" s="187"/>
      <c r="XBB30" s="187"/>
      <c r="XBC30" s="187"/>
      <c r="XBD30" s="187"/>
      <c r="XBE30" s="187"/>
      <c r="XBF30" s="187"/>
      <c r="XBG30" s="187"/>
      <c r="XBH30" s="187"/>
      <c r="XBI30" s="187"/>
      <c r="XBJ30" s="187"/>
      <c r="XBK30" s="187"/>
      <c r="XBL30" s="187"/>
      <c r="XBM30" s="187"/>
      <c r="XBN30" s="187"/>
      <c r="XBO30" s="187"/>
      <c r="XBP30" s="187"/>
      <c r="XBQ30" s="187"/>
      <c r="XBR30" s="187"/>
      <c r="XBS30" s="187"/>
      <c r="XBT30" s="187"/>
      <c r="XBU30" s="187"/>
      <c r="XBV30" s="187"/>
      <c r="XBW30" s="187"/>
      <c r="XBX30" s="187"/>
      <c r="XBY30" s="187"/>
      <c r="XBZ30" s="187"/>
      <c r="XCA30" s="187"/>
      <c r="XCB30" s="187"/>
      <c r="XCC30" s="187"/>
      <c r="XCD30" s="187"/>
      <c r="XCE30" s="187"/>
      <c r="XCF30" s="187"/>
      <c r="XCG30" s="187"/>
      <c r="XCH30" s="187"/>
      <c r="XCI30" s="187"/>
      <c r="XCJ30" s="187"/>
      <c r="XCK30" s="187"/>
      <c r="XCL30" s="187"/>
      <c r="XCM30" s="187"/>
      <c r="XCN30" s="187"/>
      <c r="XCO30" s="187"/>
      <c r="XCP30" s="187"/>
      <c r="XCQ30" s="187"/>
      <c r="XCR30" s="187"/>
      <c r="XCS30" s="187"/>
      <c r="XCT30" s="187"/>
      <c r="XCU30" s="187"/>
      <c r="XCV30" s="187"/>
      <c r="XCW30" s="187"/>
      <c r="XCX30" s="187"/>
      <c r="XCY30" s="187"/>
      <c r="XCZ30" s="187"/>
      <c r="XDA30" s="187"/>
      <c r="XDB30" s="187"/>
      <c r="XDC30" s="187"/>
      <c r="XDD30" s="187"/>
      <c r="XDE30" s="187"/>
      <c r="XDF30" s="187"/>
      <c r="XDG30" s="187"/>
      <c r="XDH30" s="187"/>
      <c r="XDI30" s="187"/>
      <c r="XDJ30" s="187"/>
      <c r="XDK30" s="187"/>
      <c r="XDL30" s="187"/>
      <c r="XDM30" s="187"/>
      <c r="XDN30" s="187"/>
      <c r="XDO30" s="187"/>
      <c r="XDP30" s="187"/>
      <c r="XDQ30" s="187"/>
      <c r="XDR30" s="187"/>
      <c r="XDS30" s="187"/>
      <c r="XDT30" s="187"/>
      <c r="XDU30" s="187"/>
      <c r="XDV30" s="187"/>
      <c r="XDW30" s="187"/>
      <c r="XDX30" s="187"/>
      <c r="XDY30" s="187"/>
      <c r="XDZ30" s="187"/>
      <c r="XEA30" s="187"/>
      <c r="XEB30" s="187"/>
      <c r="XEC30" s="187"/>
      <c r="XED30" s="187"/>
      <c r="XEE30" s="187"/>
      <c r="XEF30" s="187"/>
      <c r="XEG30" s="187"/>
      <c r="XEH30" s="187"/>
      <c r="XEI30" s="187"/>
      <c r="XEJ30" s="187"/>
      <c r="XEK30" s="187"/>
      <c r="XEL30" s="187"/>
      <c r="XEM30" s="187"/>
      <c r="XEN30" s="187"/>
      <c r="XEO30" s="187"/>
      <c r="XEP30" s="187"/>
      <c r="XEQ30" s="187"/>
      <c r="XER30" s="187"/>
      <c r="XES30" s="187"/>
      <c r="XET30" s="187"/>
      <c r="XEU30" s="187"/>
      <c r="XEV30" s="187"/>
    </row>
    <row r="31" spans="1:16376" x14ac:dyDescent="0.2">
      <c r="A31" s="270">
        <v>12</v>
      </c>
      <c r="B31" s="271" t="s">
        <v>325</v>
      </c>
      <c r="C31" s="271" t="s">
        <v>326</v>
      </c>
      <c r="D31" s="272">
        <v>14</v>
      </c>
      <c r="E31" s="281" t="s">
        <v>245</v>
      </c>
      <c r="F31" s="271" t="s">
        <v>327</v>
      </c>
      <c r="G31" s="271" t="s">
        <v>339</v>
      </c>
      <c r="H31" s="278" t="s">
        <v>348</v>
      </c>
      <c r="I31" s="275">
        <v>10</v>
      </c>
      <c r="J31" s="276" t="s">
        <v>107</v>
      </c>
      <c r="K31" s="277">
        <v>16156</v>
      </c>
      <c r="L31" s="277"/>
      <c r="M31" s="277"/>
      <c r="N31" s="277">
        <v>16156</v>
      </c>
      <c r="O31" s="277"/>
      <c r="P31" s="277">
        <v>2943</v>
      </c>
      <c r="Q31" s="277">
        <v>29430</v>
      </c>
      <c r="R31" s="277">
        <v>2827.2999999999997</v>
      </c>
      <c r="S31" s="277">
        <v>484.68</v>
      </c>
      <c r="T31" s="277">
        <v>807.80000000000007</v>
      </c>
      <c r="U31" s="277">
        <v>323.12</v>
      </c>
      <c r="V31" s="277">
        <v>931</v>
      </c>
      <c r="W31" s="277">
        <v>571</v>
      </c>
      <c r="X31" s="186">
        <v>8829</v>
      </c>
      <c r="Y31" s="186">
        <v>25534.399999999998</v>
      </c>
      <c r="Z31" s="186">
        <v>306412.79999999999</v>
      </c>
      <c r="AA31" s="186"/>
      <c r="AB31" s="186"/>
      <c r="AC31" s="186"/>
      <c r="AD31" s="186"/>
      <c r="AE31" s="186"/>
      <c r="AF31" s="186"/>
      <c r="AG31" s="186"/>
      <c r="AH31" s="186"/>
      <c r="AI31" s="186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88"/>
      <c r="DX31" s="188"/>
      <c r="DY31" s="188"/>
      <c r="DZ31" s="188"/>
      <c r="EA31" s="188"/>
      <c r="EB31" s="188"/>
      <c r="EC31" s="188"/>
      <c r="ED31" s="188"/>
      <c r="EE31" s="188"/>
      <c r="EF31" s="188"/>
      <c r="EG31" s="188"/>
      <c r="EH31" s="188"/>
      <c r="EI31" s="188"/>
      <c r="EJ31" s="188"/>
      <c r="EK31" s="188"/>
      <c r="EL31" s="188"/>
      <c r="EM31" s="188"/>
      <c r="EN31" s="188"/>
      <c r="EO31" s="188"/>
      <c r="EP31" s="188"/>
      <c r="EQ31" s="188"/>
      <c r="ER31" s="188"/>
      <c r="ES31" s="188"/>
      <c r="ET31" s="188"/>
      <c r="EU31" s="188"/>
      <c r="EV31" s="188"/>
      <c r="EW31" s="188"/>
      <c r="EX31" s="188"/>
      <c r="EY31" s="188"/>
      <c r="EZ31" s="188"/>
      <c r="FA31" s="188"/>
      <c r="FB31" s="188"/>
      <c r="FC31" s="188"/>
      <c r="FD31" s="188"/>
      <c r="FE31" s="188"/>
      <c r="FF31" s="188"/>
      <c r="FG31" s="188"/>
      <c r="FH31" s="188"/>
      <c r="FI31" s="188"/>
      <c r="FJ31" s="188"/>
      <c r="FK31" s="188"/>
      <c r="FL31" s="188"/>
      <c r="FM31" s="188"/>
      <c r="FN31" s="188"/>
      <c r="FO31" s="188"/>
      <c r="FP31" s="188"/>
      <c r="FQ31" s="188"/>
      <c r="FR31" s="188"/>
      <c r="FS31" s="188"/>
      <c r="FT31" s="188"/>
      <c r="FU31" s="188"/>
      <c r="FV31" s="188"/>
      <c r="FW31" s="188"/>
      <c r="FX31" s="188"/>
      <c r="FY31" s="188"/>
      <c r="FZ31" s="188"/>
      <c r="GA31" s="188"/>
      <c r="GB31" s="188"/>
      <c r="GC31" s="188"/>
      <c r="GD31" s="188"/>
      <c r="GE31" s="188"/>
      <c r="GF31" s="188"/>
      <c r="GG31" s="188"/>
      <c r="GH31" s="188"/>
      <c r="GI31" s="188"/>
      <c r="GJ31" s="188"/>
      <c r="GK31" s="188"/>
      <c r="GL31" s="188"/>
      <c r="GM31" s="188"/>
      <c r="GN31" s="188"/>
      <c r="GO31" s="188"/>
      <c r="GP31" s="188"/>
      <c r="GQ31" s="188"/>
      <c r="GR31" s="188"/>
      <c r="GS31" s="188"/>
      <c r="GT31" s="188"/>
      <c r="GU31" s="188"/>
      <c r="GV31" s="188"/>
      <c r="GW31" s="188"/>
      <c r="GX31" s="188"/>
      <c r="GY31" s="188"/>
      <c r="GZ31" s="188"/>
      <c r="HA31" s="188"/>
      <c r="HB31" s="188"/>
      <c r="HC31" s="188"/>
      <c r="HD31" s="188"/>
      <c r="HE31" s="188"/>
      <c r="HF31" s="188"/>
      <c r="HG31" s="188"/>
      <c r="HH31" s="188"/>
      <c r="HI31" s="188"/>
      <c r="HJ31" s="188"/>
      <c r="HK31" s="188"/>
      <c r="HL31" s="188"/>
      <c r="HM31" s="188"/>
      <c r="HN31" s="188"/>
      <c r="HO31" s="188"/>
      <c r="HP31" s="188"/>
      <c r="HQ31" s="188"/>
      <c r="HR31" s="188"/>
      <c r="HS31" s="188"/>
      <c r="HT31" s="188"/>
      <c r="HU31" s="188"/>
      <c r="HV31" s="188"/>
      <c r="HW31" s="188"/>
      <c r="HX31" s="188"/>
      <c r="HY31" s="188"/>
      <c r="HZ31" s="188"/>
      <c r="IA31" s="188"/>
      <c r="IB31" s="188"/>
      <c r="IC31" s="188"/>
      <c r="ID31" s="188"/>
      <c r="IE31" s="188"/>
      <c r="IF31" s="188"/>
      <c r="IG31" s="188"/>
      <c r="IH31" s="188"/>
      <c r="II31" s="188"/>
      <c r="IJ31" s="188"/>
      <c r="IK31" s="188"/>
      <c r="IL31" s="188"/>
      <c r="IM31" s="188"/>
      <c r="IN31" s="188"/>
      <c r="IO31" s="188"/>
      <c r="IP31" s="188"/>
      <c r="IQ31" s="188"/>
      <c r="IR31" s="188"/>
      <c r="IS31" s="188"/>
      <c r="IT31" s="188"/>
      <c r="IU31" s="188"/>
      <c r="IV31" s="188"/>
      <c r="IW31" s="188"/>
      <c r="IX31" s="188"/>
      <c r="IY31" s="188"/>
      <c r="IZ31" s="188"/>
      <c r="JA31" s="188"/>
      <c r="JB31" s="188"/>
      <c r="JC31" s="188"/>
      <c r="JD31" s="188"/>
      <c r="JE31" s="188"/>
      <c r="JF31" s="188"/>
      <c r="JG31" s="188"/>
      <c r="JH31" s="188"/>
      <c r="JI31" s="188"/>
      <c r="JJ31" s="188"/>
      <c r="JK31" s="188"/>
      <c r="JL31" s="188"/>
      <c r="JM31" s="188"/>
      <c r="JN31" s="188"/>
      <c r="JO31" s="188"/>
      <c r="JP31" s="188"/>
      <c r="JQ31" s="188"/>
      <c r="JR31" s="188"/>
      <c r="JS31" s="188"/>
      <c r="JT31" s="188"/>
      <c r="JU31" s="188"/>
      <c r="JV31" s="188"/>
      <c r="JW31" s="188"/>
      <c r="JX31" s="188"/>
      <c r="JY31" s="188"/>
      <c r="JZ31" s="188"/>
      <c r="KA31" s="188"/>
      <c r="KB31" s="188"/>
      <c r="KC31" s="188"/>
      <c r="KD31" s="188"/>
      <c r="KE31" s="188"/>
      <c r="KF31" s="188"/>
      <c r="KG31" s="188"/>
      <c r="KH31" s="188"/>
      <c r="KI31" s="188"/>
      <c r="KJ31" s="188"/>
      <c r="KK31" s="188"/>
      <c r="KL31" s="188"/>
      <c r="KM31" s="188"/>
      <c r="KN31" s="188"/>
      <c r="KO31" s="188"/>
      <c r="KP31" s="188"/>
      <c r="KQ31" s="188"/>
      <c r="KR31" s="188"/>
      <c r="KS31" s="188"/>
      <c r="KT31" s="188"/>
      <c r="KU31" s="188"/>
      <c r="KV31" s="188"/>
      <c r="KW31" s="188"/>
      <c r="KX31" s="188"/>
      <c r="KY31" s="188"/>
      <c r="KZ31" s="188"/>
      <c r="LA31" s="188"/>
      <c r="LB31" s="188"/>
      <c r="LC31" s="188"/>
      <c r="LD31" s="188"/>
      <c r="LE31" s="188"/>
      <c r="LF31" s="188"/>
      <c r="LG31" s="188"/>
      <c r="LH31" s="188"/>
      <c r="LI31" s="188"/>
      <c r="LJ31" s="188"/>
      <c r="LK31" s="188"/>
      <c r="LL31" s="188"/>
      <c r="LM31" s="188"/>
      <c r="LN31" s="188"/>
      <c r="LO31" s="188"/>
      <c r="LP31" s="188"/>
      <c r="LQ31" s="188"/>
      <c r="LR31" s="188"/>
      <c r="LS31" s="188"/>
      <c r="LT31" s="188"/>
      <c r="LU31" s="188"/>
      <c r="LV31" s="188"/>
      <c r="LW31" s="188"/>
      <c r="LX31" s="188"/>
      <c r="LY31" s="188"/>
      <c r="LZ31" s="188"/>
      <c r="MA31" s="188"/>
      <c r="MB31" s="188"/>
      <c r="MC31" s="188"/>
      <c r="MD31" s="188"/>
      <c r="ME31" s="188"/>
      <c r="MF31" s="188"/>
      <c r="MG31" s="188"/>
      <c r="MH31" s="188"/>
      <c r="MI31" s="188"/>
      <c r="MJ31" s="188"/>
      <c r="MK31" s="188"/>
      <c r="ML31" s="188"/>
      <c r="MM31" s="188"/>
      <c r="MN31" s="188"/>
      <c r="MO31" s="188"/>
      <c r="MP31" s="188"/>
      <c r="MQ31" s="188"/>
      <c r="MR31" s="188"/>
      <c r="MS31" s="188"/>
      <c r="MT31" s="188"/>
      <c r="MU31" s="188"/>
      <c r="MV31" s="188"/>
      <c r="MW31" s="188"/>
      <c r="MX31" s="188"/>
      <c r="MY31" s="188"/>
      <c r="MZ31" s="188"/>
      <c r="NA31" s="188"/>
      <c r="NB31" s="188"/>
      <c r="NC31" s="188"/>
      <c r="ND31" s="188"/>
      <c r="NE31" s="188"/>
      <c r="NF31" s="188"/>
      <c r="NG31" s="188"/>
      <c r="NH31" s="188"/>
      <c r="NI31" s="188"/>
      <c r="NJ31" s="188"/>
      <c r="NK31" s="188"/>
      <c r="NL31" s="188"/>
      <c r="NM31" s="188"/>
      <c r="NN31" s="188"/>
      <c r="NO31" s="188"/>
      <c r="NP31" s="188"/>
      <c r="NQ31" s="188"/>
      <c r="NR31" s="188"/>
      <c r="NS31" s="188"/>
      <c r="NT31" s="188"/>
      <c r="NU31" s="188"/>
      <c r="NV31" s="188"/>
      <c r="NW31" s="188"/>
      <c r="NX31" s="188"/>
      <c r="NY31" s="188"/>
      <c r="NZ31" s="188"/>
      <c r="OA31" s="188"/>
      <c r="OB31" s="188"/>
      <c r="OC31" s="188"/>
      <c r="OD31" s="188"/>
      <c r="OE31" s="188"/>
      <c r="OF31" s="188"/>
      <c r="OG31" s="188"/>
      <c r="OH31" s="188"/>
      <c r="OI31" s="188"/>
      <c r="OJ31" s="188"/>
      <c r="OK31" s="188"/>
      <c r="OL31" s="188"/>
      <c r="OM31" s="188"/>
      <c r="ON31" s="188"/>
      <c r="OO31" s="188"/>
      <c r="OP31" s="188"/>
      <c r="OQ31" s="188"/>
      <c r="OR31" s="188"/>
      <c r="OS31" s="188"/>
      <c r="OT31" s="188"/>
      <c r="OU31" s="188"/>
      <c r="OV31" s="188"/>
      <c r="OW31" s="188"/>
      <c r="OX31" s="188"/>
      <c r="OY31" s="188"/>
      <c r="OZ31" s="188"/>
      <c r="PA31" s="188"/>
      <c r="PB31" s="188"/>
      <c r="PC31" s="188"/>
      <c r="PD31" s="188"/>
      <c r="PE31" s="188"/>
      <c r="PF31" s="188"/>
      <c r="PG31" s="188"/>
      <c r="PH31" s="188"/>
      <c r="PI31" s="188"/>
      <c r="PJ31" s="188"/>
      <c r="PK31" s="188"/>
      <c r="PL31" s="188"/>
      <c r="PM31" s="188"/>
      <c r="PN31" s="188"/>
      <c r="PO31" s="188"/>
      <c r="PP31" s="188"/>
      <c r="PQ31" s="188"/>
      <c r="PR31" s="188"/>
      <c r="PS31" s="188"/>
      <c r="PT31" s="188"/>
      <c r="PU31" s="188"/>
      <c r="PV31" s="188"/>
      <c r="PW31" s="188"/>
      <c r="PX31" s="188"/>
      <c r="PY31" s="188"/>
      <c r="PZ31" s="188"/>
      <c r="QA31" s="188"/>
      <c r="QB31" s="188"/>
      <c r="QC31" s="188"/>
      <c r="QD31" s="188"/>
      <c r="QE31" s="188"/>
      <c r="QF31" s="188"/>
      <c r="QG31" s="188"/>
      <c r="QH31" s="188"/>
      <c r="QI31" s="188"/>
      <c r="QJ31" s="188"/>
      <c r="QK31" s="188"/>
      <c r="QL31" s="188"/>
      <c r="QM31" s="188"/>
      <c r="QN31" s="188"/>
      <c r="QO31" s="188"/>
      <c r="QP31" s="188"/>
      <c r="QQ31" s="188"/>
      <c r="QR31" s="188"/>
      <c r="QS31" s="188"/>
      <c r="QT31" s="188"/>
      <c r="QU31" s="188"/>
      <c r="QV31" s="188"/>
      <c r="QW31" s="188"/>
      <c r="QX31" s="188"/>
      <c r="QY31" s="188"/>
      <c r="QZ31" s="188"/>
      <c r="RA31" s="188"/>
      <c r="RB31" s="188"/>
      <c r="RC31" s="188"/>
      <c r="RD31" s="188"/>
      <c r="RE31" s="188"/>
      <c r="RF31" s="188"/>
      <c r="RG31" s="188"/>
      <c r="RH31" s="188"/>
      <c r="RI31" s="188"/>
      <c r="RJ31" s="188"/>
      <c r="RK31" s="188"/>
      <c r="RL31" s="188"/>
      <c r="RM31" s="188"/>
      <c r="RN31" s="188"/>
      <c r="RO31" s="188"/>
      <c r="RP31" s="188"/>
      <c r="RQ31" s="188"/>
      <c r="RR31" s="188"/>
      <c r="RS31" s="188"/>
      <c r="RT31" s="188"/>
      <c r="RU31" s="188"/>
      <c r="RV31" s="188"/>
      <c r="RW31" s="188"/>
      <c r="RX31" s="188"/>
      <c r="RY31" s="188"/>
      <c r="RZ31" s="188"/>
      <c r="SA31" s="188"/>
      <c r="SB31" s="188"/>
      <c r="SC31" s="188"/>
      <c r="SD31" s="188"/>
      <c r="SE31" s="188"/>
      <c r="SF31" s="188"/>
      <c r="SG31" s="188"/>
      <c r="SH31" s="188"/>
      <c r="SI31" s="188"/>
      <c r="SJ31" s="188"/>
      <c r="SK31" s="188"/>
      <c r="SL31" s="188"/>
      <c r="SM31" s="188"/>
      <c r="SN31" s="188"/>
      <c r="SO31" s="188"/>
      <c r="SP31" s="188"/>
      <c r="SQ31" s="188"/>
      <c r="SR31" s="188"/>
      <c r="SS31" s="188"/>
      <c r="ST31" s="188"/>
      <c r="SU31" s="188"/>
      <c r="SV31" s="188"/>
      <c r="SW31" s="188"/>
      <c r="SX31" s="188"/>
      <c r="SY31" s="188"/>
      <c r="SZ31" s="188"/>
      <c r="TA31" s="188"/>
      <c r="TB31" s="188"/>
      <c r="TC31" s="188"/>
      <c r="TD31" s="188"/>
      <c r="TE31" s="188"/>
      <c r="TF31" s="188"/>
      <c r="TG31" s="188"/>
      <c r="TH31" s="188"/>
      <c r="TI31" s="188"/>
      <c r="TJ31" s="188"/>
      <c r="TK31" s="188"/>
      <c r="TL31" s="188"/>
      <c r="TM31" s="188"/>
      <c r="TN31" s="188"/>
      <c r="TO31" s="188"/>
      <c r="TP31" s="188"/>
      <c r="TQ31" s="188"/>
      <c r="TR31" s="188"/>
      <c r="TS31" s="188"/>
      <c r="TT31" s="188"/>
      <c r="TU31" s="188"/>
      <c r="TV31" s="188"/>
      <c r="TW31" s="188"/>
      <c r="TX31" s="188"/>
      <c r="TY31" s="188"/>
      <c r="TZ31" s="188"/>
      <c r="UA31" s="188"/>
      <c r="UB31" s="188"/>
      <c r="UC31" s="188"/>
      <c r="UD31" s="188"/>
      <c r="UE31" s="188"/>
      <c r="UF31" s="188"/>
      <c r="UG31" s="188"/>
      <c r="UH31" s="188"/>
      <c r="UI31" s="188"/>
      <c r="UJ31" s="188"/>
      <c r="UK31" s="188"/>
      <c r="UL31" s="188"/>
      <c r="UM31" s="188"/>
      <c r="UN31" s="188"/>
      <c r="UO31" s="188"/>
      <c r="UP31" s="188"/>
      <c r="UQ31" s="188"/>
      <c r="UR31" s="188"/>
      <c r="US31" s="188"/>
      <c r="UT31" s="188"/>
      <c r="UU31" s="188"/>
      <c r="UV31" s="188"/>
      <c r="UW31" s="188"/>
      <c r="UX31" s="188"/>
      <c r="UY31" s="188"/>
      <c r="UZ31" s="188"/>
      <c r="VA31" s="188"/>
      <c r="VB31" s="187"/>
      <c r="VC31" s="187"/>
      <c r="VD31" s="187"/>
      <c r="VE31" s="187"/>
      <c r="VF31" s="187"/>
      <c r="VG31" s="187"/>
      <c r="VH31" s="187"/>
      <c r="VI31" s="187"/>
      <c r="VJ31" s="187"/>
      <c r="VK31" s="187"/>
      <c r="VL31" s="187"/>
      <c r="VM31" s="187"/>
      <c r="VN31" s="187"/>
      <c r="VO31" s="187"/>
      <c r="VP31" s="187"/>
      <c r="VQ31" s="187"/>
      <c r="VR31" s="187"/>
      <c r="VS31" s="187"/>
      <c r="VT31" s="187"/>
      <c r="VU31" s="187"/>
      <c r="VV31" s="187"/>
      <c r="VW31" s="187"/>
      <c r="VX31" s="187"/>
      <c r="VY31" s="187"/>
      <c r="VZ31" s="187"/>
      <c r="WA31" s="187"/>
      <c r="WB31" s="187"/>
      <c r="WC31" s="187"/>
      <c r="WD31" s="187"/>
      <c r="WE31" s="187"/>
      <c r="WF31" s="187"/>
      <c r="WG31" s="187"/>
      <c r="WH31" s="187"/>
      <c r="WI31" s="187"/>
      <c r="WJ31" s="187"/>
      <c r="WK31" s="187"/>
      <c r="WL31" s="187"/>
      <c r="WM31" s="187"/>
      <c r="WN31" s="187"/>
      <c r="WO31" s="187"/>
      <c r="WP31" s="187"/>
      <c r="WQ31" s="187"/>
      <c r="WR31" s="187"/>
      <c r="WS31" s="187"/>
      <c r="WT31" s="187"/>
      <c r="WU31" s="187"/>
      <c r="WV31" s="187"/>
      <c r="WW31" s="187"/>
      <c r="WX31" s="187"/>
      <c r="WY31" s="187"/>
      <c r="WZ31" s="187"/>
      <c r="XA31" s="187"/>
      <c r="XB31" s="187"/>
      <c r="XC31" s="187"/>
      <c r="XD31" s="187"/>
      <c r="XE31" s="187"/>
      <c r="XF31" s="187"/>
      <c r="XG31" s="187"/>
      <c r="XH31" s="187"/>
      <c r="XI31" s="187"/>
      <c r="XJ31" s="187"/>
      <c r="XK31" s="187"/>
      <c r="XL31" s="187"/>
      <c r="XM31" s="187"/>
      <c r="XN31" s="187"/>
      <c r="XO31" s="187"/>
      <c r="XP31" s="187"/>
      <c r="XQ31" s="187"/>
      <c r="XR31" s="187"/>
      <c r="XS31" s="187"/>
      <c r="XT31" s="187"/>
      <c r="XU31" s="187"/>
      <c r="XV31" s="187"/>
      <c r="XW31" s="187"/>
      <c r="XX31" s="187"/>
      <c r="XY31" s="187"/>
      <c r="XZ31" s="187"/>
      <c r="YA31" s="187"/>
      <c r="YB31" s="187"/>
      <c r="YC31" s="187"/>
      <c r="YD31" s="187"/>
      <c r="YE31" s="187"/>
      <c r="YF31" s="187"/>
      <c r="YG31" s="187"/>
      <c r="YH31" s="187"/>
      <c r="YI31" s="187"/>
      <c r="YJ31" s="187"/>
      <c r="YK31" s="187"/>
      <c r="YL31" s="187"/>
      <c r="YM31" s="187"/>
      <c r="YN31" s="187"/>
      <c r="YO31" s="187"/>
      <c r="YP31" s="187"/>
      <c r="YQ31" s="187"/>
      <c r="YR31" s="187"/>
      <c r="YS31" s="187"/>
      <c r="YT31" s="187"/>
      <c r="YU31" s="187"/>
      <c r="YV31" s="187"/>
      <c r="YW31" s="187"/>
      <c r="YX31" s="187"/>
      <c r="YY31" s="187"/>
      <c r="YZ31" s="187"/>
      <c r="ZA31" s="187"/>
      <c r="ZB31" s="187"/>
      <c r="ZC31" s="187"/>
      <c r="ZD31" s="187"/>
      <c r="ZE31" s="187"/>
      <c r="ZF31" s="187"/>
      <c r="ZG31" s="187"/>
      <c r="ZH31" s="187"/>
      <c r="ZI31" s="187"/>
      <c r="ZJ31" s="187"/>
      <c r="ZK31" s="187"/>
      <c r="ZL31" s="187"/>
      <c r="ZM31" s="187"/>
      <c r="ZN31" s="187"/>
      <c r="ZO31" s="187"/>
      <c r="ZP31" s="187"/>
      <c r="ZQ31" s="187"/>
      <c r="ZR31" s="187"/>
      <c r="ZS31" s="187"/>
      <c r="ZT31" s="187"/>
      <c r="ZU31" s="187"/>
      <c r="ZV31" s="187"/>
      <c r="ZW31" s="187"/>
      <c r="ZX31" s="187"/>
      <c r="ZY31" s="187"/>
      <c r="ZZ31" s="187"/>
      <c r="AAA31" s="187"/>
      <c r="AAB31" s="187"/>
      <c r="AAC31" s="187"/>
      <c r="AAD31" s="187"/>
      <c r="AAE31" s="187"/>
      <c r="AAF31" s="187"/>
      <c r="AAG31" s="187"/>
      <c r="AAH31" s="187"/>
      <c r="AAI31" s="187"/>
      <c r="AAJ31" s="187"/>
      <c r="AAK31" s="187"/>
      <c r="AAL31" s="187"/>
      <c r="AAM31" s="187"/>
      <c r="AAN31" s="187"/>
      <c r="AAO31" s="187"/>
      <c r="AAP31" s="187"/>
      <c r="AAQ31" s="187"/>
      <c r="AAR31" s="187"/>
      <c r="AAS31" s="187"/>
      <c r="AAT31" s="187"/>
      <c r="AAU31" s="187"/>
      <c r="AAV31" s="187"/>
      <c r="AAW31" s="187"/>
      <c r="AAX31" s="187"/>
      <c r="AAY31" s="187"/>
      <c r="AAZ31" s="187"/>
      <c r="ABA31" s="187"/>
      <c r="ABB31" s="187"/>
      <c r="ABC31" s="187"/>
      <c r="ABD31" s="187"/>
      <c r="ABE31" s="187"/>
      <c r="ABF31" s="187"/>
      <c r="ABG31" s="187"/>
      <c r="ABH31" s="187"/>
      <c r="ABI31" s="187"/>
      <c r="ABJ31" s="187"/>
      <c r="ABK31" s="187"/>
      <c r="ABL31" s="187"/>
      <c r="ABM31" s="187"/>
      <c r="ABN31" s="187"/>
      <c r="ABO31" s="187"/>
      <c r="ABP31" s="187"/>
      <c r="ABQ31" s="187"/>
      <c r="ABR31" s="187"/>
      <c r="ABS31" s="187"/>
      <c r="ABT31" s="187"/>
      <c r="ABU31" s="187"/>
      <c r="ABV31" s="187"/>
      <c r="ABW31" s="187"/>
      <c r="ABX31" s="187"/>
      <c r="ABY31" s="187"/>
      <c r="ABZ31" s="187"/>
      <c r="ACA31" s="187"/>
      <c r="ACB31" s="187"/>
      <c r="ACC31" s="187"/>
      <c r="ACD31" s="187"/>
      <c r="ACE31" s="187"/>
      <c r="ACF31" s="187"/>
      <c r="ACG31" s="187"/>
      <c r="ACH31" s="187"/>
      <c r="ACI31" s="187"/>
      <c r="ACJ31" s="187"/>
      <c r="ACK31" s="187"/>
      <c r="ACL31" s="187"/>
      <c r="ACM31" s="187"/>
      <c r="ACN31" s="187"/>
      <c r="ACO31" s="187"/>
      <c r="ACP31" s="187"/>
      <c r="ACQ31" s="187"/>
      <c r="ACR31" s="187"/>
      <c r="ACS31" s="187"/>
      <c r="ACT31" s="187"/>
      <c r="ACU31" s="187"/>
      <c r="ACV31" s="187"/>
      <c r="ACW31" s="187"/>
      <c r="ACX31" s="187"/>
      <c r="ACY31" s="187"/>
      <c r="ACZ31" s="187"/>
      <c r="ADA31" s="187"/>
      <c r="ADB31" s="187"/>
      <c r="ADC31" s="187"/>
      <c r="ADD31" s="187"/>
      <c r="ADE31" s="187"/>
      <c r="ADF31" s="187"/>
      <c r="ADG31" s="187"/>
      <c r="ADH31" s="187"/>
      <c r="ADI31" s="187"/>
      <c r="ADJ31" s="187"/>
      <c r="ADK31" s="187"/>
      <c r="ADL31" s="187"/>
      <c r="ADM31" s="187"/>
      <c r="ADN31" s="187"/>
      <c r="ADO31" s="187"/>
      <c r="ADP31" s="187"/>
      <c r="ADQ31" s="187"/>
      <c r="ADR31" s="187"/>
      <c r="ADS31" s="187"/>
      <c r="ADT31" s="187"/>
      <c r="ADU31" s="187"/>
      <c r="ADV31" s="187"/>
      <c r="ADW31" s="187"/>
      <c r="ADX31" s="187"/>
      <c r="ADY31" s="187"/>
      <c r="ADZ31" s="187"/>
      <c r="AEA31" s="187"/>
      <c r="AEB31" s="187"/>
      <c r="AEC31" s="187"/>
      <c r="AED31" s="187"/>
      <c r="AEE31" s="187"/>
      <c r="AEF31" s="187"/>
      <c r="AEG31" s="187"/>
      <c r="AEH31" s="187"/>
      <c r="AEI31" s="187"/>
      <c r="AEJ31" s="187"/>
      <c r="AEK31" s="187"/>
      <c r="AEL31" s="187"/>
      <c r="AEM31" s="187"/>
      <c r="AEN31" s="187"/>
      <c r="AEO31" s="187"/>
      <c r="AEP31" s="187"/>
      <c r="AEQ31" s="187"/>
      <c r="AER31" s="187"/>
      <c r="AES31" s="187"/>
      <c r="AET31" s="187"/>
      <c r="AEU31" s="187"/>
      <c r="AEV31" s="187"/>
      <c r="AEW31" s="187"/>
      <c r="AEX31" s="187"/>
      <c r="AEY31" s="187"/>
      <c r="AEZ31" s="187"/>
      <c r="AFA31" s="187"/>
      <c r="AFB31" s="187"/>
      <c r="AFC31" s="187"/>
      <c r="AFD31" s="187"/>
      <c r="AFE31" s="187"/>
      <c r="AFF31" s="187"/>
      <c r="AFG31" s="187"/>
      <c r="AFH31" s="187"/>
      <c r="AFI31" s="187"/>
      <c r="AFJ31" s="187"/>
      <c r="AFK31" s="187"/>
      <c r="AFL31" s="187"/>
      <c r="AFM31" s="187"/>
      <c r="AFN31" s="187"/>
      <c r="AFO31" s="187"/>
      <c r="AFP31" s="187"/>
      <c r="AFQ31" s="187"/>
      <c r="AFR31" s="187"/>
      <c r="AFS31" s="187"/>
      <c r="AFT31" s="187"/>
      <c r="AFU31" s="187"/>
      <c r="AFV31" s="187"/>
      <c r="AFW31" s="187"/>
      <c r="AFX31" s="187"/>
      <c r="AFY31" s="187"/>
      <c r="AFZ31" s="187"/>
      <c r="AGA31" s="187"/>
      <c r="AGB31" s="187"/>
      <c r="AGC31" s="187"/>
      <c r="AGD31" s="187"/>
      <c r="AGE31" s="187"/>
      <c r="AGF31" s="187"/>
      <c r="AGG31" s="187"/>
      <c r="AGH31" s="187"/>
      <c r="AGI31" s="187"/>
      <c r="AGJ31" s="187"/>
      <c r="AGK31" s="187"/>
      <c r="AGL31" s="187"/>
      <c r="AGM31" s="187"/>
      <c r="AGN31" s="187"/>
      <c r="AGO31" s="187"/>
      <c r="AGP31" s="187"/>
      <c r="AGQ31" s="187"/>
      <c r="AGR31" s="187"/>
      <c r="AGS31" s="187"/>
      <c r="AGT31" s="187"/>
      <c r="AGU31" s="187"/>
      <c r="AGV31" s="187"/>
      <c r="AGW31" s="187"/>
      <c r="AGX31" s="187"/>
      <c r="AGY31" s="187"/>
      <c r="AGZ31" s="187"/>
      <c r="AHA31" s="187"/>
      <c r="AHB31" s="187"/>
      <c r="AHC31" s="187"/>
      <c r="AHD31" s="187"/>
      <c r="AHE31" s="187"/>
      <c r="AHF31" s="187"/>
      <c r="AHG31" s="187"/>
      <c r="AHH31" s="187"/>
      <c r="AHI31" s="187"/>
      <c r="AHJ31" s="187"/>
      <c r="AHK31" s="187"/>
      <c r="AHL31" s="187"/>
      <c r="AHM31" s="187"/>
      <c r="AHN31" s="187"/>
      <c r="AHO31" s="187"/>
      <c r="AHP31" s="187"/>
      <c r="AHQ31" s="187"/>
      <c r="AHR31" s="187"/>
      <c r="AHS31" s="187"/>
      <c r="AHT31" s="187"/>
      <c r="AHU31" s="187"/>
      <c r="AHV31" s="187"/>
      <c r="AHW31" s="187"/>
      <c r="AHX31" s="187"/>
      <c r="AHY31" s="187"/>
      <c r="AHZ31" s="187"/>
      <c r="AIA31" s="187"/>
      <c r="AIB31" s="187"/>
      <c r="AIC31" s="187"/>
      <c r="AID31" s="187"/>
      <c r="AIE31" s="187"/>
      <c r="AIF31" s="187"/>
      <c r="AIG31" s="187"/>
      <c r="AIH31" s="187"/>
      <c r="AII31" s="187"/>
      <c r="AIJ31" s="187"/>
      <c r="AIK31" s="187"/>
      <c r="AIL31" s="187"/>
      <c r="AIM31" s="187"/>
      <c r="AIN31" s="187"/>
      <c r="AIO31" s="187"/>
      <c r="AIP31" s="187"/>
      <c r="AIQ31" s="187"/>
      <c r="AIR31" s="187"/>
      <c r="AIS31" s="187"/>
      <c r="AIT31" s="187"/>
      <c r="AIU31" s="187"/>
      <c r="AIV31" s="187"/>
      <c r="AIW31" s="187"/>
      <c r="AIX31" s="187"/>
      <c r="AIY31" s="187"/>
      <c r="AIZ31" s="187"/>
      <c r="AJA31" s="187"/>
      <c r="AJB31" s="187"/>
      <c r="AJC31" s="187"/>
      <c r="AJD31" s="187"/>
      <c r="AJE31" s="187"/>
      <c r="AJF31" s="187"/>
      <c r="AJG31" s="187"/>
      <c r="AJH31" s="187"/>
      <c r="AJI31" s="187"/>
      <c r="AJJ31" s="187"/>
      <c r="AJK31" s="187"/>
      <c r="AJL31" s="187"/>
      <c r="AJM31" s="187"/>
      <c r="AJN31" s="187"/>
      <c r="AJO31" s="187"/>
      <c r="AJP31" s="187"/>
      <c r="AJQ31" s="187"/>
      <c r="AJR31" s="187"/>
      <c r="AJS31" s="187"/>
      <c r="AJT31" s="187"/>
      <c r="AJU31" s="187"/>
      <c r="AJV31" s="187"/>
      <c r="AJW31" s="187"/>
      <c r="AJX31" s="187"/>
      <c r="AJY31" s="187"/>
      <c r="AJZ31" s="187"/>
      <c r="AKA31" s="187"/>
      <c r="AKB31" s="187"/>
      <c r="AKC31" s="187"/>
      <c r="AKD31" s="187"/>
      <c r="AKE31" s="187"/>
      <c r="AKF31" s="187"/>
      <c r="AKG31" s="187"/>
      <c r="AKH31" s="187"/>
      <c r="AKI31" s="187"/>
      <c r="AKJ31" s="187"/>
      <c r="AKK31" s="187"/>
      <c r="AKL31" s="187"/>
      <c r="AKM31" s="187"/>
      <c r="AKN31" s="187"/>
      <c r="AKO31" s="187"/>
      <c r="AKP31" s="187"/>
      <c r="AKQ31" s="187"/>
      <c r="AKR31" s="187"/>
      <c r="AKS31" s="187"/>
      <c r="AKT31" s="187"/>
      <c r="AKU31" s="187"/>
      <c r="AKV31" s="187"/>
      <c r="AKW31" s="187"/>
      <c r="AKX31" s="187"/>
      <c r="AKY31" s="187"/>
      <c r="AKZ31" s="187"/>
      <c r="ALA31" s="187"/>
      <c r="ALB31" s="187"/>
      <c r="ALC31" s="187"/>
      <c r="ALD31" s="187"/>
      <c r="ALE31" s="187"/>
      <c r="ALF31" s="187"/>
      <c r="ALG31" s="187"/>
      <c r="ALH31" s="187"/>
      <c r="ALI31" s="187"/>
      <c r="ALJ31" s="187"/>
      <c r="ALK31" s="187"/>
      <c r="ALL31" s="187"/>
      <c r="ALM31" s="187"/>
      <c r="ALN31" s="187"/>
      <c r="ALO31" s="187"/>
      <c r="ALP31" s="187"/>
      <c r="ALQ31" s="187"/>
      <c r="ALR31" s="187"/>
      <c r="ALS31" s="187"/>
      <c r="ALT31" s="187"/>
      <c r="ALU31" s="187"/>
      <c r="ALV31" s="187"/>
      <c r="ALW31" s="187"/>
      <c r="ALX31" s="187"/>
      <c r="ALY31" s="187"/>
      <c r="ALZ31" s="187"/>
      <c r="AMA31" s="187"/>
      <c r="AMB31" s="187"/>
      <c r="AMC31" s="187"/>
      <c r="AMD31" s="187"/>
      <c r="AME31" s="187"/>
      <c r="AMF31" s="187"/>
      <c r="AMG31" s="187"/>
      <c r="AMH31" s="187"/>
      <c r="AMI31" s="187"/>
      <c r="AMJ31" s="187"/>
      <c r="AMK31" s="187"/>
      <c r="AML31" s="187"/>
      <c r="AMM31" s="187"/>
      <c r="AMN31" s="187"/>
      <c r="AMO31" s="187"/>
      <c r="AMP31" s="187"/>
      <c r="AMQ31" s="187"/>
      <c r="AMR31" s="187"/>
      <c r="AMS31" s="187"/>
      <c r="AMT31" s="187"/>
      <c r="AMU31" s="187"/>
      <c r="AMV31" s="187"/>
      <c r="AMW31" s="187"/>
      <c r="AMX31" s="187"/>
      <c r="AMY31" s="187"/>
      <c r="AMZ31" s="187"/>
      <c r="ANA31" s="187"/>
      <c r="ANB31" s="187"/>
      <c r="ANC31" s="187"/>
      <c r="AND31" s="187"/>
      <c r="ANE31" s="187"/>
      <c r="ANF31" s="187"/>
      <c r="ANG31" s="187"/>
      <c r="ANH31" s="187"/>
      <c r="ANI31" s="187"/>
      <c r="ANJ31" s="187"/>
      <c r="ANK31" s="187"/>
      <c r="ANL31" s="187"/>
      <c r="ANM31" s="187"/>
      <c r="ANN31" s="187"/>
      <c r="ANO31" s="187"/>
      <c r="ANP31" s="187"/>
      <c r="ANQ31" s="187"/>
      <c r="ANR31" s="187"/>
      <c r="ANS31" s="187"/>
      <c r="ANT31" s="187"/>
      <c r="ANU31" s="187"/>
      <c r="ANV31" s="187"/>
      <c r="ANW31" s="187"/>
      <c r="ANX31" s="187"/>
      <c r="ANY31" s="187"/>
      <c r="ANZ31" s="187"/>
      <c r="AOA31" s="187"/>
      <c r="AOB31" s="187"/>
      <c r="AOC31" s="187"/>
      <c r="AOD31" s="187"/>
      <c r="AOE31" s="187"/>
      <c r="AOF31" s="187"/>
      <c r="AOG31" s="187"/>
      <c r="AOH31" s="187"/>
      <c r="AOI31" s="187"/>
      <c r="AOJ31" s="187"/>
      <c r="AOK31" s="187"/>
      <c r="AOL31" s="187"/>
      <c r="AOM31" s="187"/>
      <c r="AON31" s="187"/>
      <c r="AOO31" s="187"/>
      <c r="AOP31" s="187"/>
      <c r="AOQ31" s="187"/>
      <c r="AOR31" s="187"/>
      <c r="AOS31" s="187"/>
      <c r="AOT31" s="187"/>
      <c r="AOU31" s="187"/>
      <c r="AOV31" s="187"/>
      <c r="AOW31" s="187"/>
      <c r="AOX31" s="187"/>
      <c r="AOY31" s="187"/>
      <c r="AOZ31" s="187"/>
      <c r="APA31" s="187"/>
      <c r="APB31" s="187"/>
      <c r="APC31" s="187"/>
      <c r="APD31" s="187"/>
      <c r="APE31" s="187"/>
      <c r="APF31" s="187"/>
      <c r="APG31" s="187"/>
      <c r="APH31" s="187"/>
      <c r="API31" s="187"/>
      <c r="APJ31" s="187"/>
      <c r="APK31" s="187"/>
      <c r="APL31" s="187"/>
      <c r="APM31" s="187"/>
      <c r="APN31" s="187"/>
      <c r="APO31" s="187"/>
      <c r="APP31" s="187"/>
      <c r="APQ31" s="187"/>
      <c r="APR31" s="187"/>
      <c r="APS31" s="187"/>
      <c r="APT31" s="187"/>
      <c r="APU31" s="187"/>
      <c r="APV31" s="187"/>
      <c r="APW31" s="187"/>
      <c r="APX31" s="187"/>
      <c r="APY31" s="187"/>
      <c r="APZ31" s="187"/>
      <c r="AQA31" s="187"/>
      <c r="AQB31" s="187"/>
      <c r="AQC31" s="187"/>
      <c r="AQD31" s="187"/>
      <c r="AQE31" s="187"/>
      <c r="AQF31" s="187"/>
      <c r="AQG31" s="187"/>
      <c r="AQH31" s="187"/>
      <c r="AQI31" s="187"/>
      <c r="AQJ31" s="187"/>
      <c r="AQK31" s="187"/>
      <c r="AQL31" s="187"/>
      <c r="AQM31" s="187"/>
      <c r="AQN31" s="187"/>
      <c r="AQO31" s="187"/>
      <c r="AQP31" s="187"/>
      <c r="AQQ31" s="187"/>
      <c r="AQR31" s="187"/>
      <c r="AQS31" s="187"/>
      <c r="AQT31" s="187"/>
      <c r="AQU31" s="187"/>
      <c r="AQV31" s="187"/>
      <c r="AQW31" s="187"/>
      <c r="AQX31" s="187"/>
      <c r="AQY31" s="187"/>
      <c r="AQZ31" s="187"/>
      <c r="ARA31" s="187"/>
      <c r="ARB31" s="187"/>
      <c r="ARC31" s="187"/>
      <c r="ARD31" s="187"/>
      <c r="ARE31" s="187"/>
      <c r="ARF31" s="187"/>
      <c r="ARG31" s="187"/>
      <c r="ARH31" s="187"/>
      <c r="ARI31" s="187"/>
      <c r="ARJ31" s="187"/>
      <c r="ARK31" s="187"/>
      <c r="ARL31" s="187"/>
      <c r="ARM31" s="187"/>
      <c r="ARN31" s="187"/>
      <c r="ARO31" s="187"/>
      <c r="ARP31" s="187"/>
      <c r="ARQ31" s="187"/>
      <c r="ARR31" s="187"/>
      <c r="ARS31" s="187"/>
      <c r="ART31" s="187"/>
      <c r="ARU31" s="187"/>
      <c r="ARV31" s="187"/>
      <c r="ARW31" s="187"/>
      <c r="ARX31" s="187"/>
      <c r="ARY31" s="187"/>
      <c r="ARZ31" s="187"/>
      <c r="ASA31" s="187"/>
      <c r="ASB31" s="187"/>
      <c r="ASC31" s="187"/>
      <c r="ASD31" s="187"/>
      <c r="ASE31" s="187"/>
      <c r="ASF31" s="187"/>
      <c r="ASG31" s="187"/>
      <c r="ASH31" s="187"/>
      <c r="ASI31" s="187"/>
      <c r="ASJ31" s="187"/>
      <c r="ASK31" s="187"/>
      <c r="ASL31" s="187"/>
      <c r="ASM31" s="187"/>
      <c r="ASN31" s="187"/>
      <c r="ASO31" s="187"/>
      <c r="ASP31" s="187"/>
      <c r="ASQ31" s="187"/>
      <c r="ASR31" s="187"/>
      <c r="ASS31" s="187"/>
      <c r="AST31" s="187"/>
      <c r="ASU31" s="187"/>
      <c r="ASV31" s="187"/>
      <c r="ASW31" s="187"/>
      <c r="ASX31" s="187"/>
      <c r="ASY31" s="187"/>
      <c r="ASZ31" s="187"/>
      <c r="ATA31" s="187"/>
      <c r="ATB31" s="187"/>
      <c r="ATC31" s="187"/>
      <c r="ATD31" s="187"/>
      <c r="ATE31" s="187"/>
      <c r="ATF31" s="187"/>
      <c r="ATG31" s="187"/>
      <c r="ATH31" s="187"/>
      <c r="ATI31" s="187"/>
      <c r="ATJ31" s="187"/>
      <c r="ATK31" s="187"/>
      <c r="ATL31" s="187"/>
      <c r="ATM31" s="187"/>
      <c r="ATN31" s="187"/>
      <c r="ATO31" s="187"/>
      <c r="ATP31" s="187"/>
      <c r="ATQ31" s="187"/>
      <c r="ATR31" s="187"/>
      <c r="ATS31" s="187"/>
      <c r="ATT31" s="187"/>
      <c r="ATU31" s="187"/>
      <c r="ATV31" s="187"/>
      <c r="ATW31" s="187"/>
      <c r="ATX31" s="187"/>
      <c r="ATY31" s="187"/>
      <c r="ATZ31" s="187"/>
      <c r="AUA31" s="187"/>
      <c r="AUB31" s="187"/>
      <c r="AUC31" s="187"/>
      <c r="AUD31" s="187"/>
      <c r="AUE31" s="187"/>
      <c r="AUF31" s="187"/>
      <c r="AUG31" s="187"/>
      <c r="AUH31" s="187"/>
      <c r="AUI31" s="187"/>
      <c r="AUJ31" s="187"/>
      <c r="AUK31" s="187"/>
      <c r="AUL31" s="187"/>
      <c r="AUM31" s="187"/>
      <c r="AUN31" s="187"/>
      <c r="AUO31" s="187"/>
      <c r="AUP31" s="187"/>
      <c r="AUQ31" s="187"/>
      <c r="AUR31" s="187"/>
      <c r="AUS31" s="187"/>
      <c r="AUT31" s="187"/>
      <c r="AUU31" s="187"/>
      <c r="AUV31" s="187"/>
      <c r="AUW31" s="187"/>
      <c r="AUX31" s="187"/>
      <c r="AUY31" s="187"/>
      <c r="AUZ31" s="187"/>
      <c r="AVA31" s="187"/>
      <c r="AVB31" s="187"/>
      <c r="AVC31" s="187"/>
      <c r="AVD31" s="187"/>
      <c r="AVE31" s="187"/>
      <c r="AVF31" s="187"/>
      <c r="AVG31" s="187"/>
      <c r="AVH31" s="187"/>
      <c r="AVI31" s="187"/>
      <c r="AVJ31" s="187"/>
      <c r="AVK31" s="187"/>
      <c r="AVL31" s="187"/>
      <c r="AVM31" s="187"/>
      <c r="AVN31" s="187"/>
      <c r="AVO31" s="187"/>
      <c r="AVP31" s="187"/>
      <c r="AVQ31" s="187"/>
      <c r="AVR31" s="187"/>
      <c r="AVS31" s="187"/>
      <c r="AVT31" s="187"/>
      <c r="AVU31" s="187"/>
      <c r="AVV31" s="187"/>
      <c r="AVW31" s="187"/>
      <c r="AVX31" s="187"/>
      <c r="AVY31" s="187"/>
      <c r="AVZ31" s="187"/>
      <c r="AWA31" s="187"/>
      <c r="AWB31" s="187"/>
      <c r="AWC31" s="187"/>
      <c r="AWD31" s="187"/>
      <c r="AWE31" s="187"/>
      <c r="AWF31" s="187"/>
      <c r="AWG31" s="187"/>
      <c r="AWH31" s="187"/>
      <c r="AWI31" s="187"/>
      <c r="AWJ31" s="187"/>
      <c r="AWK31" s="187"/>
      <c r="AWL31" s="187"/>
      <c r="AWM31" s="187"/>
      <c r="AWN31" s="187"/>
      <c r="AWO31" s="187"/>
      <c r="AWP31" s="187"/>
      <c r="AWQ31" s="187"/>
      <c r="AWR31" s="187"/>
      <c r="AWS31" s="187"/>
      <c r="AWT31" s="187"/>
      <c r="AWU31" s="187"/>
      <c r="AWV31" s="187"/>
      <c r="AWW31" s="187"/>
      <c r="AWX31" s="187"/>
      <c r="AWY31" s="187"/>
      <c r="AWZ31" s="187"/>
      <c r="AXA31" s="187"/>
      <c r="AXB31" s="187"/>
      <c r="AXC31" s="187"/>
      <c r="AXD31" s="187"/>
      <c r="AXE31" s="187"/>
      <c r="AXF31" s="187"/>
      <c r="AXG31" s="187"/>
      <c r="AXH31" s="187"/>
      <c r="AXI31" s="187"/>
      <c r="AXJ31" s="187"/>
      <c r="AXK31" s="187"/>
      <c r="AXL31" s="187"/>
      <c r="AXM31" s="187"/>
      <c r="AXN31" s="187"/>
      <c r="AXO31" s="187"/>
      <c r="AXP31" s="187"/>
      <c r="AXQ31" s="187"/>
      <c r="AXR31" s="187"/>
      <c r="AXS31" s="187"/>
      <c r="AXT31" s="187"/>
      <c r="AXU31" s="187"/>
      <c r="AXV31" s="187"/>
      <c r="AXW31" s="187"/>
      <c r="AXX31" s="187"/>
      <c r="AXY31" s="187"/>
      <c r="AXZ31" s="187"/>
      <c r="AYA31" s="187"/>
      <c r="AYB31" s="187"/>
      <c r="AYC31" s="187"/>
      <c r="AYD31" s="187"/>
      <c r="AYE31" s="187"/>
      <c r="AYF31" s="187"/>
      <c r="AYG31" s="187"/>
      <c r="AYH31" s="187"/>
      <c r="AYI31" s="187"/>
      <c r="AYJ31" s="187"/>
      <c r="AYK31" s="187"/>
      <c r="AYL31" s="187"/>
      <c r="AYM31" s="187"/>
      <c r="AYN31" s="187"/>
      <c r="AYO31" s="187"/>
      <c r="AYP31" s="187"/>
      <c r="AYQ31" s="187"/>
      <c r="AYR31" s="187"/>
      <c r="AYS31" s="187"/>
      <c r="AYT31" s="187"/>
      <c r="AYU31" s="187"/>
      <c r="AYV31" s="187"/>
      <c r="AYW31" s="187"/>
      <c r="AYX31" s="187"/>
      <c r="AYY31" s="187"/>
      <c r="AYZ31" s="187"/>
      <c r="AZA31" s="187"/>
      <c r="AZB31" s="187"/>
      <c r="AZC31" s="187"/>
      <c r="AZD31" s="187"/>
      <c r="AZE31" s="187"/>
      <c r="AZF31" s="187"/>
      <c r="AZG31" s="187"/>
      <c r="AZH31" s="187"/>
      <c r="AZI31" s="187"/>
      <c r="AZJ31" s="187"/>
      <c r="AZK31" s="187"/>
      <c r="AZL31" s="187"/>
      <c r="AZM31" s="187"/>
      <c r="AZN31" s="187"/>
      <c r="AZO31" s="187"/>
      <c r="AZP31" s="187"/>
      <c r="AZQ31" s="187"/>
      <c r="AZR31" s="187"/>
      <c r="AZS31" s="187"/>
      <c r="AZT31" s="187"/>
      <c r="AZU31" s="187"/>
      <c r="AZV31" s="187"/>
      <c r="AZW31" s="187"/>
      <c r="AZX31" s="187"/>
      <c r="AZY31" s="187"/>
      <c r="AZZ31" s="187"/>
      <c r="BAA31" s="187"/>
      <c r="BAB31" s="187"/>
      <c r="BAC31" s="187"/>
      <c r="BAD31" s="187"/>
      <c r="BAE31" s="187"/>
      <c r="BAF31" s="187"/>
      <c r="BAG31" s="187"/>
      <c r="BAH31" s="187"/>
      <c r="BAI31" s="187"/>
      <c r="BAJ31" s="187"/>
      <c r="BAK31" s="187"/>
      <c r="BAL31" s="187"/>
      <c r="BAM31" s="187"/>
      <c r="BAN31" s="187"/>
      <c r="BAO31" s="187"/>
      <c r="BAP31" s="187"/>
      <c r="BAQ31" s="187"/>
      <c r="BAR31" s="187"/>
      <c r="BAS31" s="187"/>
      <c r="BAT31" s="187"/>
      <c r="BAU31" s="187"/>
      <c r="BAV31" s="187"/>
      <c r="BAW31" s="187"/>
      <c r="BAX31" s="187"/>
      <c r="BAY31" s="187"/>
      <c r="BAZ31" s="187"/>
      <c r="BBA31" s="187"/>
      <c r="BBB31" s="187"/>
      <c r="BBC31" s="187"/>
      <c r="BBD31" s="187"/>
      <c r="BBE31" s="187"/>
      <c r="BBF31" s="187"/>
      <c r="BBG31" s="187"/>
      <c r="BBH31" s="187"/>
      <c r="BBI31" s="187"/>
      <c r="BBJ31" s="187"/>
      <c r="BBK31" s="187"/>
      <c r="BBL31" s="187"/>
      <c r="BBM31" s="187"/>
      <c r="BBN31" s="187"/>
      <c r="BBO31" s="187"/>
      <c r="BBP31" s="187"/>
      <c r="BBQ31" s="187"/>
      <c r="BBR31" s="187"/>
      <c r="BBS31" s="187"/>
      <c r="BBT31" s="187"/>
      <c r="BBU31" s="187"/>
      <c r="BBV31" s="187"/>
      <c r="BBW31" s="187"/>
      <c r="BBX31" s="187"/>
      <c r="BBY31" s="187"/>
      <c r="BBZ31" s="187"/>
      <c r="BCA31" s="187"/>
      <c r="BCB31" s="187"/>
      <c r="BCC31" s="187"/>
      <c r="BCD31" s="187"/>
      <c r="BCE31" s="187"/>
      <c r="BCF31" s="187"/>
      <c r="BCG31" s="187"/>
      <c r="BCH31" s="187"/>
      <c r="BCI31" s="187"/>
      <c r="BCJ31" s="187"/>
      <c r="BCK31" s="187"/>
      <c r="BCL31" s="187"/>
      <c r="BCM31" s="187"/>
      <c r="BCN31" s="187"/>
      <c r="BCO31" s="187"/>
      <c r="BCP31" s="187"/>
      <c r="BCQ31" s="187"/>
      <c r="BCR31" s="187"/>
      <c r="BCS31" s="187"/>
      <c r="BCT31" s="187"/>
      <c r="BCU31" s="187"/>
      <c r="BCV31" s="187"/>
      <c r="BCW31" s="187"/>
      <c r="BCX31" s="187"/>
      <c r="BCY31" s="187"/>
      <c r="BCZ31" s="187"/>
      <c r="BDA31" s="187"/>
      <c r="BDB31" s="187"/>
      <c r="BDC31" s="187"/>
      <c r="BDD31" s="187"/>
      <c r="BDE31" s="187"/>
      <c r="BDF31" s="187"/>
      <c r="BDG31" s="187"/>
      <c r="BDH31" s="187"/>
      <c r="BDI31" s="187"/>
      <c r="BDJ31" s="187"/>
      <c r="BDK31" s="187"/>
      <c r="BDL31" s="187"/>
      <c r="BDM31" s="187"/>
      <c r="BDN31" s="187"/>
      <c r="BDO31" s="187"/>
      <c r="BDP31" s="187"/>
      <c r="BDQ31" s="187"/>
      <c r="BDR31" s="187"/>
      <c r="BDS31" s="187"/>
      <c r="BDT31" s="187"/>
      <c r="BDU31" s="187"/>
      <c r="BDV31" s="187"/>
      <c r="BDW31" s="187"/>
      <c r="BDX31" s="187"/>
      <c r="BDY31" s="187"/>
      <c r="BDZ31" s="187"/>
      <c r="BEA31" s="187"/>
      <c r="BEB31" s="187"/>
      <c r="BEC31" s="187"/>
      <c r="BED31" s="187"/>
      <c r="BEE31" s="187"/>
      <c r="BEF31" s="187"/>
      <c r="BEG31" s="187"/>
      <c r="BEH31" s="187"/>
      <c r="BEI31" s="187"/>
      <c r="BEJ31" s="187"/>
      <c r="BEK31" s="187"/>
      <c r="BEL31" s="187"/>
      <c r="BEM31" s="187"/>
      <c r="BEN31" s="187"/>
      <c r="BEO31" s="187"/>
      <c r="BEP31" s="187"/>
      <c r="BEQ31" s="187"/>
      <c r="BER31" s="187"/>
      <c r="BES31" s="187"/>
      <c r="BET31" s="187"/>
      <c r="BEU31" s="187"/>
      <c r="BEV31" s="187"/>
      <c r="BEW31" s="187"/>
      <c r="BEX31" s="187"/>
      <c r="BEY31" s="187"/>
      <c r="BEZ31" s="187"/>
      <c r="BFA31" s="187"/>
      <c r="BFB31" s="187"/>
      <c r="BFC31" s="187"/>
      <c r="BFD31" s="187"/>
      <c r="BFE31" s="187"/>
      <c r="BFF31" s="187"/>
      <c r="BFG31" s="187"/>
      <c r="BFH31" s="187"/>
      <c r="BFI31" s="187"/>
      <c r="BFJ31" s="187"/>
      <c r="BFK31" s="187"/>
      <c r="BFL31" s="187"/>
      <c r="BFM31" s="187"/>
      <c r="BFN31" s="187"/>
      <c r="BFO31" s="187"/>
      <c r="BFP31" s="187"/>
      <c r="BFQ31" s="187"/>
      <c r="BFR31" s="187"/>
      <c r="BFS31" s="187"/>
      <c r="BFT31" s="187"/>
      <c r="BFU31" s="187"/>
      <c r="BFV31" s="187"/>
      <c r="BFW31" s="187"/>
      <c r="BFX31" s="187"/>
      <c r="BFY31" s="187"/>
      <c r="BFZ31" s="187"/>
      <c r="BGA31" s="187"/>
      <c r="BGB31" s="187"/>
      <c r="BGC31" s="187"/>
      <c r="BGD31" s="187"/>
      <c r="BGE31" s="187"/>
      <c r="BGF31" s="187"/>
      <c r="BGG31" s="187"/>
      <c r="BGH31" s="187"/>
      <c r="BGI31" s="187"/>
      <c r="BGJ31" s="187"/>
      <c r="BGK31" s="187"/>
      <c r="BGL31" s="187"/>
      <c r="BGM31" s="187"/>
      <c r="BGN31" s="187"/>
      <c r="BGO31" s="187"/>
      <c r="BGP31" s="187"/>
      <c r="BGQ31" s="187"/>
      <c r="BGR31" s="187"/>
      <c r="BGS31" s="187"/>
      <c r="BGT31" s="187"/>
      <c r="BGU31" s="187"/>
      <c r="BGV31" s="187"/>
      <c r="BGW31" s="187"/>
      <c r="BGX31" s="187"/>
      <c r="BGY31" s="187"/>
      <c r="BGZ31" s="187"/>
      <c r="BHA31" s="187"/>
      <c r="BHB31" s="187"/>
      <c r="BHC31" s="187"/>
      <c r="BHD31" s="187"/>
      <c r="BHE31" s="187"/>
      <c r="BHF31" s="187"/>
      <c r="BHG31" s="187"/>
      <c r="BHH31" s="187"/>
      <c r="BHI31" s="187"/>
      <c r="BHJ31" s="187"/>
      <c r="BHK31" s="187"/>
      <c r="BHL31" s="187"/>
      <c r="BHM31" s="187"/>
      <c r="BHN31" s="187"/>
      <c r="BHO31" s="187"/>
      <c r="BHP31" s="187"/>
      <c r="BHQ31" s="187"/>
      <c r="BHR31" s="187"/>
      <c r="BHS31" s="187"/>
      <c r="BHT31" s="187"/>
      <c r="BHU31" s="187"/>
      <c r="BHV31" s="187"/>
      <c r="BHW31" s="187"/>
      <c r="BHX31" s="187"/>
      <c r="BHY31" s="187"/>
      <c r="BHZ31" s="187"/>
      <c r="BIA31" s="187"/>
      <c r="BIB31" s="187"/>
      <c r="BIC31" s="187"/>
      <c r="BID31" s="187"/>
      <c r="BIE31" s="187"/>
      <c r="BIF31" s="187"/>
      <c r="BIG31" s="187"/>
      <c r="BIH31" s="187"/>
      <c r="BII31" s="187"/>
      <c r="BIJ31" s="187"/>
      <c r="BIK31" s="187"/>
      <c r="BIL31" s="187"/>
      <c r="BIM31" s="187"/>
      <c r="BIN31" s="187"/>
      <c r="BIO31" s="187"/>
      <c r="BIP31" s="187"/>
      <c r="BIQ31" s="187"/>
      <c r="BIR31" s="187"/>
      <c r="BIS31" s="187"/>
      <c r="BIT31" s="187"/>
      <c r="BIU31" s="187"/>
      <c r="BIV31" s="187"/>
      <c r="BIW31" s="187"/>
      <c r="BIX31" s="187"/>
      <c r="BIY31" s="187"/>
      <c r="BIZ31" s="187"/>
      <c r="BJA31" s="187"/>
      <c r="BJB31" s="187"/>
      <c r="BJC31" s="187"/>
      <c r="BJD31" s="187"/>
      <c r="BJE31" s="187"/>
      <c r="BJF31" s="187"/>
      <c r="BJG31" s="187"/>
      <c r="BJH31" s="187"/>
      <c r="BJI31" s="187"/>
      <c r="BJJ31" s="187"/>
      <c r="BJK31" s="187"/>
      <c r="BJL31" s="187"/>
      <c r="BJM31" s="187"/>
      <c r="BJN31" s="187"/>
      <c r="BJO31" s="187"/>
      <c r="BJP31" s="187"/>
      <c r="BJQ31" s="187"/>
      <c r="BJR31" s="187"/>
      <c r="BJS31" s="187"/>
      <c r="BJT31" s="187"/>
      <c r="BJU31" s="187"/>
      <c r="BJV31" s="187"/>
      <c r="BJW31" s="187"/>
      <c r="BJX31" s="187"/>
      <c r="BJY31" s="187"/>
      <c r="BJZ31" s="187"/>
      <c r="BKA31" s="187"/>
      <c r="BKB31" s="187"/>
      <c r="BKC31" s="187"/>
      <c r="BKD31" s="187"/>
      <c r="BKE31" s="187"/>
      <c r="BKF31" s="187"/>
      <c r="BKG31" s="187"/>
      <c r="BKH31" s="187"/>
      <c r="BKI31" s="187"/>
      <c r="BKJ31" s="187"/>
      <c r="BKK31" s="187"/>
      <c r="BKL31" s="187"/>
      <c r="BKM31" s="187"/>
      <c r="BKN31" s="187"/>
      <c r="BKO31" s="187"/>
      <c r="BKP31" s="187"/>
      <c r="BKQ31" s="187"/>
      <c r="BKR31" s="187"/>
      <c r="BKS31" s="187"/>
      <c r="BKT31" s="187"/>
      <c r="BKU31" s="187"/>
      <c r="BKV31" s="187"/>
      <c r="BKW31" s="187"/>
      <c r="BKX31" s="187"/>
      <c r="BKY31" s="187"/>
      <c r="BKZ31" s="187"/>
      <c r="BLA31" s="187"/>
      <c r="BLB31" s="187"/>
      <c r="BLC31" s="187"/>
      <c r="BLD31" s="187"/>
      <c r="BLE31" s="187"/>
      <c r="BLF31" s="187"/>
      <c r="BLG31" s="187"/>
      <c r="BLH31" s="187"/>
      <c r="BLI31" s="187"/>
      <c r="BLJ31" s="187"/>
      <c r="BLK31" s="187"/>
      <c r="BLL31" s="187"/>
      <c r="BLM31" s="187"/>
      <c r="BLN31" s="187"/>
      <c r="BLO31" s="187"/>
      <c r="BLP31" s="187"/>
      <c r="BLQ31" s="187"/>
      <c r="BLR31" s="187"/>
      <c r="BLS31" s="187"/>
      <c r="BLT31" s="187"/>
      <c r="BLU31" s="187"/>
      <c r="BLV31" s="187"/>
      <c r="BLW31" s="187"/>
      <c r="BLX31" s="187"/>
      <c r="BLY31" s="187"/>
      <c r="BLZ31" s="187"/>
      <c r="BMA31" s="187"/>
      <c r="BMB31" s="187"/>
      <c r="BMC31" s="187"/>
      <c r="BMD31" s="187"/>
      <c r="BME31" s="187"/>
      <c r="BMF31" s="187"/>
      <c r="BMG31" s="187"/>
      <c r="BMH31" s="187"/>
      <c r="BMI31" s="187"/>
      <c r="BMJ31" s="187"/>
      <c r="BMK31" s="187"/>
      <c r="BML31" s="187"/>
      <c r="BMM31" s="187"/>
      <c r="BMN31" s="187"/>
      <c r="BMO31" s="187"/>
      <c r="BMP31" s="187"/>
      <c r="BMQ31" s="187"/>
      <c r="BMR31" s="187"/>
      <c r="BMS31" s="187"/>
      <c r="BMT31" s="187"/>
      <c r="BMU31" s="187"/>
      <c r="BMV31" s="187"/>
      <c r="BMW31" s="187"/>
      <c r="BMX31" s="187"/>
      <c r="BMY31" s="187"/>
      <c r="BMZ31" s="187"/>
      <c r="BNA31" s="187"/>
      <c r="BNB31" s="187"/>
      <c r="BNC31" s="187"/>
      <c r="BND31" s="187"/>
      <c r="BNE31" s="187"/>
      <c r="BNF31" s="187"/>
      <c r="BNG31" s="187"/>
      <c r="BNH31" s="187"/>
      <c r="BNI31" s="187"/>
      <c r="BNJ31" s="187"/>
      <c r="BNK31" s="187"/>
      <c r="BNL31" s="187"/>
      <c r="BNM31" s="187"/>
      <c r="BNN31" s="187"/>
      <c r="BNO31" s="187"/>
      <c r="BNP31" s="187"/>
      <c r="BNQ31" s="187"/>
      <c r="BNR31" s="187"/>
      <c r="BNS31" s="187"/>
      <c r="BNT31" s="187"/>
      <c r="BNU31" s="187"/>
      <c r="BNV31" s="187"/>
      <c r="BNW31" s="187"/>
      <c r="BNX31" s="187"/>
      <c r="BNY31" s="187"/>
      <c r="BNZ31" s="187"/>
      <c r="BOA31" s="187"/>
      <c r="BOB31" s="187"/>
      <c r="BOC31" s="187"/>
      <c r="BOD31" s="187"/>
      <c r="BOE31" s="187"/>
      <c r="BOF31" s="187"/>
      <c r="BOG31" s="187"/>
      <c r="BOH31" s="187"/>
      <c r="BOI31" s="187"/>
      <c r="BOJ31" s="187"/>
      <c r="BOK31" s="187"/>
      <c r="BOL31" s="187"/>
      <c r="BOM31" s="187"/>
      <c r="BON31" s="187"/>
      <c r="BOO31" s="187"/>
      <c r="BOP31" s="187"/>
      <c r="BOQ31" s="187"/>
      <c r="BOR31" s="187"/>
      <c r="BOS31" s="187"/>
      <c r="BOT31" s="187"/>
      <c r="BOU31" s="187"/>
      <c r="BOV31" s="187"/>
      <c r="BOW31" s="187"/>
      <c r="BOX31" s="187"/>
      <c r="BOY31" s="187"/>
      <c r="BOZ31" s="187"/>
      <c r="BPA31" s="187"/>
      <c r="BPB31" s="187"/>
      <c r="BPC31" s="187"/>
      <c r="BPD31" s="187"/>
      <c r="BPE31" s="187"/>
      <c r="BPF31" s="187"/>
      <c r="BPG31" s="187"/>
      <c r="BPH31" s="187"/>
      <c r="BPI31" s="187"/>
      <c r="BPJ31" s="187"/>
      <c r="BPK31" s="187"/>
      <c r="BPL31" s="187"/>
      <c r="BPM31" s="187"/>
      <c r="BPN31" s="187"/>
      <c r="BPO31" s="187"/>
      <c r="BPP31" s="187"/>
      <c r="BPQ31" s="187"/>
      <c r="BPR31" s="187"/>
      <c r="BPS31" s="187"/>
      <c r="BPT31" s="187"/>
      <c r="BPU31" s="187"/>
      <c r="BPV31" s="187"/>
      <c r="BPW31" s="187"/>
      <c r="BPX31" s="187"/>
      <c r="BPY31" s="187"/>
      <c r="BPZ31" s="187"/>
      <c r="BQA31" s="187"/>
      <c r="BQB31" s="187"/>
      <c r="BQC31" s="187"/>
      <c r="BQD31" s="187"/>
      <c r="BQE31" s="187"/>
      <c r="BQF31" s="187"/>
      <c r="BQG31" s="187"/>
      <c r="BQH31" s="187"/>
      <c r="BQI31" s="187"/>
      <c r="BQJ31" s="187"/>
      <c r="BQK31" s="187"/>
      <c r="BQL31" s="187"/>
      <c r="BQM31" s="187"/>
      <c r="BQN31" s="187"/>
      <c r="BQO31" s="187"/>
      <c r="BQP31" s="187"/>
      <c r="BQQ31" s="187"/>
      <c r="BQR31" s="187"/>
      <c r="BQS31" s="187"/>
      <c r="BQT31" s="187"/>
      <c r="BQU31" s="187"/>
      <c r="BQV31" s="187"/>
      <c r="BQW31" s="187"/>
      <c r="BQX31" s="187"/>
      <c r="BQY31" s="187"/>
      <c r="BQZ31" s="187"/>
      <c r="BRA31" s="187"/>
      <c r="BRB31" s="187"/>
      <c r="BRC31" s="187"/>
      <c r="BRD31" s="187"/>
      <c r="BRE31" s="187"/>
      <c r="BRF31" s="187"/>
      <c r="BRG31" s="187"/>
      <c r="BRH31" s="187"/>
      <c r="BRI31" s="187"/>
      <c r="BRJ31" s="187"/>
      <c r="BRK31" s="187"/>
      <c r="BRL31" s="187"/>
      <c r="BRM31" s="187"/>
      <c r="BRN31" s="187"/>
      <c r="BRO31" s="187"/>
      <c r="BRP31" s="187"/>
      <c r="BRQ31" s="187"/>
      <c r="BRR31" s="187"/>
      <c r="BRS31" s="187"/>
      <c r="BRT31" s="187"/>
      <c r="BRU31" s="187"/>
      <c r="BRV31" s="187"/>
      <c r="BRW31" s="187"/>
      <c r="BRX31" s="187"/>
      <c r="BRY31" s="187"/>
      <c r="BRZ31" s="187"/>
      <c r="BSA31" s="187"/>
      <c r="BSB31" s="187"/>
      <c r="BSC31" s="187"/>
      <c r="BSD31" s="187"/>
      <c r="BSE31" s="187"/>
      <c r="BSF31" s="187"/>
      <c r="BSG31" s="187"/>
      <c r="BSH31" s="187"/>
      <c r="BSI31" s="187"/>
      <c r="BSJ31" s="187"/>
      <c r="BSK31" s="187"/>
      <c r="BSL31" s="187"/>
      <c r="BSM31" s="187"/>
      <c r="BSN31" s="187"/>
      <c r="BSO31" s="187"/>
      <c r="BSP31" s="187"/>
      <c r="BSQ31" s="187"/>
      <c r="BSR31" s="187"/>
      <c r="BSS31" s="187"/>
      <c r="BST31" s="187"/>
      <c r="BSU31" s="187"/>
      <c r="BSV31" s="187"/>
      <c r="BSW31" s="187"/>
      <c r="BSX31" s="187"/>
      <c r="BSY31" s="187"/>
      <c r="BSZ31" s="187"/>
      <c r="BTA31" s="187"/>
      <c r="BTB31" s="187"/>
      <c r="BTC31" s="187"/>
      <c r="BTD31" s="187"/>
      <c r="BTE31" s="187"/>
      <c r="BTF31" s="187"/>
      <c r="BTG31" s="187"/>
      <c r="BTH31" s="187"/>
      <c r="BTI31" s="187"/>
      <c r="BTJ31" s="187"/>
      <c r="BTK31" s="187"/>
      <c r="BTL31" s="187"/>
      <c r="BTM31" s="187"/>
      <c r="BTN31" s="187"/>
      <c r="BTO31" s="187"/>
      <c r="BTP31" s="187"/>
      <c r="BTQ31" s="187"/>
      <c r="BTR31" s="187"/>
      <c r="BTS31" s="187"/>
      <c r="BTT31" s="187"/>
      <c r="BTU31" s="187"/>
      <c r="BTV31" s="187"/>
      <c r="BTW31" s="187"/>
      <c r="BTX31" s="187"/>
      <c r="BTY31" s="187"/>
      <c r="BTZ31" s="187"/>
      <c r="BUA31" s="187"/>
      <c r="BUB31" s="187"/>
      <c r="BUC31" s="187"/>
      <c r="BUD31" s="187"/>
      <c r="BUE31" s="187"/>
      <c r="BUF31" s="187"/>
      <c r="BUG31" s="187"/>
      <c r="BUH31" s="187"/>
      <c r="BUI31" s="187"/>
      <c r="BUJ31" s="187"/>
      <c r="BUK31" s="187"/>
      <c r="BUL31" s="187"/>
      <c r="BUM31" s="187"/>
      <c r="BUN31" s="187"/>
      <c r="BUO31" s="187"/>
      <c r="BUP31" s="187"/>
      <c r="BUQ31" s="187"/>
      <c r="BUR31" s="187"/>
      <c r="BUS31" s="187"/>
      <c r="BUT31" s="187"/>
      <c r="BUU31" s="187"/>
      <c r="BUV31" s="187"/>
      <c r="BUW31" s="187"/>
      <c r="BUX31" s="187"/>
      <c r="BUY31" s="187"/>
      <c r="BUZ31" s="187"/>
      <c r="BVA31" s="187"/>
      <c r="BVB31" s="187"/>
      <c r="BVC31" s="187"/>
      <c r="BVD31" s="187"/>
      <c r="BVE31" s="187"/>
      <c r="BVF31" s="187"/>
      <c r="BVG31" s="187"/>
      <c r="BVH31" s="187"/>
      <c r="BVI31" s="187"/>
      <c r="BVJ31" s="187"/>
      <c r="BVK31" s="187"/>
      <c r="BVL31" s="187"/>
      <c r="BVM31" s="187"/>
      <c r="BVN31" s="187"/>
      <c r="BVO31" s="187"/>
      <c r="BVP31" s="187"/>
      <c r="BVQ31" s="187"/>
      <c r="BVR31" s="187"/>
      <c r="BVS31" s="187"/>
      <c r="BVT31" s="187"/>
      <c r="BVU31" s="187"/>
      <c r="BVV31" s="187"/>
      <c r="BVW31" s="187"/>
      <c r="BVX31" s="187"/>
      <c r="BVY31" s="187"/>
      <c r="BVZ31" s="187"/>
      <c r="BWA31" s="187"/>
      <c r="BWB31" s="187"/>
      <c r="BWC31" s="187"/>
      <c r="BWD31" s="187"/>
      <c r="BWE31" s="187"/>
      <c r="BWF31" s="187"/>
      <c r="BWG31" s="187"/>
      <c r="BWH31" s="187"/>
      <c r="BWI31" s="187"/>
      <c r="BWJ31" s="187"/>
      <c r="BWK31" s="187"/>
      <c r="BWL31" s="187"/>
      <c r="BWM31" s="187"/>
      <c r="BWN31" s="187"/>
      <c r="BWO31" s="187"/>
      <c r="BWP31" s="187"/>
      <c r="BWQ31" s="187"/>
      <c r="BWR31" s="187"/>
      <c r="BWS31" s="187"/>
      <c r="BWT31" s="187"/>
      <c r="BWU31" s="187"/>
      <c r="BWV31" s="187"/>
      <c r="BWW31" s="187"/>
      <c r="BWX31" s="187"/>
      <c r="BWY31" s="187"/>
      <c r="BWZ31" s="187"/>
      <c r="BXA31" s="187"/>
      <c r="BXB31" s="187"/>
      <c r="BXC31" s="187"/>
      <c r="BXD31" s="187"/>
      <c r="BXE31" s="187"/>
      <c r="BXF31" s="187"/>
      <c r="BXG31" s="187"/>
      <c r="BXH31" s="187"/>
      <c r="BXI31" s="187"/>
      <c r="BXJ31" s="187"/>
      <c r="BXK31" s="187"/>
      <c r="BXL31" s="187"/>
      <c r="BXM31" s="187"/>
      <c r="BXN31" s="187"/>
      <c r="BXO31" s="187"/>
      <c r="BXP31" s="187"/>
      <c r="BXQ31" s="187"/>
      <c r="BXR31" s="187"/>
      <c r="BXS31" s="187"/>
      <c r="BXT31" s="187"/>
      <c r="BXU31" s="187"/>
      <c r="BXV31" s="187"/>
      <c r="BXW31" s="187"/>
      <c r="BXX31" s="187"/>
      <c r="BXY31" s="187"/>
      <c r="BXZ31" s="187"/>
      <c r="BYA31" s="187"/>
      <c r="BYB31" s="187"/>
      <c r="BYC31" s="187"/>
      <c r="BYD31" s="187"/>
      <c r="BYE31" s="187"/>
      <c r="BYF31" s="187"/>
      <c r="BYG31" s="187"/>
      <c r="BYH31" s="187"/>
      <c r="BYI31" s="187"/>
      <c r="BYJ31" s="187"/>
      <c r="BYK31" s="187"/>
      <c r="BYL31" s="187"/>
      <c r="BYM31" s="187"/>
      <c r="BYN31" s="187"/>
      <c r="BYO31" s="187"/>
      <c r="BYP31" s="187"/>
      <c r="BYQ31" s="187"/>
      <c r="BYR31" s="187"/>
      <c r="BYS31" s="187"/>
      <c r="BYT31" s="187"/>
      <c r="BYU31" s="187"/>
      <c r="BYV31" s="187"/>
      <c r="BYW31" s="187"/>
      <c r="BYX31" s="187"/>
      <c r="BYY31" s="187"/>
      <c r="BYZ31" s="187"/>
      <c r="BZA31" s="187"/>
      <c r="BZB31" s="187"/>
      <c r="BZC31" s="187"/>
      <c r="BZD31" s="187"/>
      <c r="BZE31" s="187"/>
      <c r="BZF31" s="187"/>
      <c r="BZG31" s="187"/>
      <c r="BZH31" s="187"/>
      <c r="BZI31" s="187"/>
      <c r="BZJ31" s="187"/>
      <c r="BZK31" s="187"/>
      <c r="BZL31" s="187"/>
      <c r="BZM31" s="187"/>
      <c r="BZN31" s="187"/>
      <c r="BZO31" s="187"/>
      <c r="BZP31" s="187"/>
      <c r="BZQ31" s="187"/>
      <c r="BZR31" s="187"/>
      <c r="BZS31" s="187"/>
      <c r="BZT31" s="187"/>
      <c r="BZU31" s="187"/>
      <c r="BZV31" s="187"/>
      <c r="BZW31" s="187"/>
      <c r="BZX31" s="187"/>
      <c r="BZY31" s="187"/>
      <c r="BZZ31" s="187"/>
      <c r="CAA31" s="187"/>
      <c r="CAB31" s="187"/>
      <c r="CAC31" s="187"/>
      <c r="CAD31" s="187"/>
      <c r="CAE31" s="187"/>
      <c r="CAF31" s="187"/>
      <c r="CAG31" s="187"/>
      <c r="CAH31" s="187"/>
      <c r="CAI31" s="187"/>
      <c r="CAJ31" s="187"/>
      <c r="CAK31" s="187"/>
      <c r="CAL31" s="187"/>
      <c r="CAM31" s="187"/>
      <c r="CAN31" s="187"/>
      <c r="CAO31" s="187"/>
      <c r="CAP31" s="187"/>
      <c r="CAQ31" s="187"/>
      <c r="CAR31" s="187"/>
      <c r="CAS31" s="187"/>
      <c r="CAT31" s="187"/>
      <c r="CAU31" s="187"/>
      <c r="CAV31" s="187"/>
      <c r="CAW31" s="187"/>
      <c r="CAX31" s="187"/>
      <c r="CAY31" s="187"/>
      <c r="CAZ31" s="187"/>
      <c r="CBA31" s="187"/>
      <c r="CBB31" s="187"/>
      <c r="CBC31" s="187"/>
      <c r="CBD31" s="187"/>
      <c r="CBE31" s="187"/>
      <c r="CBF31" s="187"/>
      <c r="CBG31" s="187"/>
      <c r="CBH31" s="187"/>
      <c r="CBI31" s="187"/>
      <c r="CBJ31" s="187"/>
      <c r="CBK31" s="187"/>
      <c r="CBL31" s="187"/>
      <c r="CBM31" s="187"/>
      <c r="CBN31" s="187"/>
      <c r="CBO31" s="187"/>
      <c r="CBP31" s="187"/>
      <c r="CBQ31" s="187"/>
      <c r="CBR31" s="187"/>
      <c r="CBS31" s="187"/>
      <c r="CBT31" s="187"/>
      <c r="CBU31" s="187"/>
      <c r="CBV31" s="187"/>
      <c r="CBW31" s="187"/>
      <c r="CBX31" s="187"/>
      <c r="CBY31" s="187"/>
      <c r="CBZ31" s="187"/>
      <c r="CCA31" s="187"/>
      <c r="CCB31" s="187"/>
      <c r="CCC31" s="187"/>
      <c r="CCD31" s="187"/>
      <c r="CCE31" s="187"/>
      <c r="CCF31" s="187"/>
      <c r="CCG31" s="187"/>
      <c r="CCH31" s="187"/>
      <c r="CCI31" s="187"/>
      <c r="CCJ31" s="187"/>
      <c r="CCK31" s="187"/>
      <c r="CCL31" s="187"/>
      <c r="CCM31" s="187"/>
      <c r="CCN31" s="187"/>
      <c r="CCO31" s="187"/>
      <c r="CCP31" s="187"/>
      <c r="CCQ31" s="187"/>
      <c r="CCR31" s="187"/>
      <c r="CCS31" s="187"/>
      <c r="CCT31" s="187"/>
      <c r="CCU31" s="187"/>
      <c r="CCV31" s="187"/>
      <c r="CCW31" s="187"/>
      <c r="CCX31" s="187"/>
      <c r="CCY31" s="187"/>
      <c r="CCZ31" s="187"/>
      <c r="CDA31" s="187"/>
      <c r="CDB31" s="187"/>
      <c r="CDC31" s="187"/>
      <c r="CDD31" s="187"/>
      <c r="CDE31" s="187"/>
      <c r="CDF31" s="187"/>
      <c r="CDG31" s="187"/>
      <c r="CDH31" s="187"/>
      <c r="CDI31" s="187"/>
      <c r="CDJ31" s="187"/>
      <c r="CDK31" s="187"/>
      <c r="CDL31" s="187"/>
      <c r="CDM31" s="187"/>
      <c r="CDN31" s="187"/>
      <c r="CDO31" s="187"/>
      <c r="CDP31" s="187"/>
      <c r="CDQ31" s="187"/>
      <c r="CDR31" s="187"/>
      <c r="CDS31" s="187"/>
      <c r="CDT31" s="187"/>
      <c r="CDU31" s="187"/>
      <c r="CDV31" s="187"/>
      <c r="CDW31" s="187"/>
      <c r="CDX31" s="187"/>
      <c r="CDY31" s="187"/>
      <c r="CDZ31" s="187"/>
      <c r="CEA31" s="187"/>
      <c r="CEB31" s="187"/>
      <c r="CEC31" s="187"/>
      <c r="CED31" s="187"/>
      <c r="CEE31" s="187"/>
      <c r="CEF31" s="187"/>
      <c r="CEG31" s="187"/>
      <c r="CEH31" s="187"/>
      <c r="CEI31" s="187"/>
      <c r="CEJ31" s="187"/>
      <c r="CEK31" s="187"/>
      <c r="CEL31" s="187"/>
      <c r="CEM31" s="187"/>
      <c r="CEN31" s="187"/>
      <c r="CEO31" s="187"/>
      <c r="CEP31" s="187"/>
      <c r="CEQ31" s="187"/>
      <c r="CER31" s="187"/>
      <c r="CES31" s="187"/>
      <c r="CET31" s="187"/>
      <c r="CEU31" s="187"/>
      <c r="CEV31" s="187"/>
      <c r="CEW31" s="187"/>
      <c r="CEX31" s="187"/>
      <c r="CEY31" s="187"/>
      <c r="CEZ31" s="187"/>
      <c r="CFA31" s="187"/>
      <c r="CFB31" s="187"/>
      <c r="CFC31" s="187"/>
      <c r="CFD31" s="187"/>
      <c r="CFE31" s="187"/>
      <c r="CFF31" s="187"/>
      <c r="CFG31" s="187"/>
      <c r="CFH31" s="187"/>
      <c r="CFI31" s="187"/>
      <c r="CFJ31" s="187"/>
      <c r="CFK31" s="187"/>
      <c r="CFL31" s="187"/>
      <c r="CFM31" s="187"/>
      <c r="CFN31" s="187"/>
      <c r="CFO31" s="187"/>
      <c r="CFP31" s="187"/>
      <c r="CFQ31" s="187"/>
      <c r="CFR31" s="187"/>
      <c r="CFS31" s="187"/>
      <c r="CFT31" s="187"/>
      <c r="CFU31" s="187"/>
      <c r="CFV31" s="187"/>
      <c r="CFW31" s="187"/>
      <c r="CFX31" s="187"/>
      <c r="CFY31" s="187"/>
      <c r="CFZ31" s="187"/>
      <c r="CGA31" s="187"/>
      <c r="CGB31" s="187"/>
      <c r="CGC31" s="187"/>
      <c r="CGD31" s="187"/>
      <c r="CGE31" s="187"/>
      <c r="CGF31" s="187"/>
      <c r="CGG31" s="187"/>
      <c r="CGH31" s="187"/>
      <c r="CGI31" s="187"/>
      <c r="CGJ31" s="187"/>
      <c r="CGK31" s="187"/>
      <c r="CGL31" s="187"/>
      <c r="CGM31" s="187"/>
      <c r="CGN31" s="187"/>
      <c r="CGO31" s="187"/>
      <c r="CGP31" s="187"/>
      <c r="CGQ31" s="187"/>
      <c r="CGR31" s="187"/>
      <c r="CGS31" s="187"/>
      <c r="CGT31" s="187"/>
      <c r="CGU31" s="187"/>
      <c r="CGV31" s="187"/>
      <c r="CGW31" s="187"/>
      <c r="CGX31" s="187"/>
      <c r="CGY31" s="187"/>
      <c r="CGZ31" s="187"/>
      <c r="CHA31" s="187"/>
      <c r="CHB31" s="187"/>
      <c r="CHC31" s="187"/>
      <c r="CHD31" s="187"/>
      <c r="CHE31" s="187"/>
      <c r="CHF31" s="187"/>
      <c r="CHG31" s="187"/>
      <c r="CHH31" s="187"/>
      <c r="CHI31" s="187"/>
      <c r="CHJ31" s="187"/>
      <c r="CHK31" s="187"/>
      <c r="CHL31" s="187"/>
      <c r="CHM31" s="187"/>
      <c r="CHN31" s="187"/>
      <c r="CHO31" s="187"/>
      <c r="CHP31" s="187"/>
      <c r="CHQ31" s="187"/>
      <c r="CHR31" s="187"/>
      <c r="CHS31" s="187"/>
      <c r="CHT31" s="187"/>
      <c r="CHU31" s="187"/>
      <c r="CHV31" s="187"/>
      <c r="CHW31" s="187"/>
      <c r="CHX31" s="187"/>
      <c r="CHY31" s="187"/>
      <c r="CHZ31" s="187"/>
      <c r="CIA31" s="187"/>
      <c r="CIB31" s="187"/>
      <c r="CIC31" s="187"/>
      <c r="CID31" s="187"/>
      <c r="CIE31" s="187"/>
      <c r="CIF31" s="187"/>
      <c r="CIG31" s="187"/>
      <c r="CIH31" s="187"/>
      <c r="CII31" s="187"/>
      <c r="CIJ31" s="187"/>
      <c r="CIK31" s="187"/>
      <c r="CIL31" s="187"/>
      <c r="CIM31" s="187"/>
      <c r="CIN31" s="187"/>
      <c r="CIO31" s="187"/>
      <c r="CIP31" s="187"/>
      <c r="CIQ31" s="187"/>
      <c r="CIR31" s="187"/>
      <c r="CIS31" s="187"/>
      <c r="CIT31" s="187"/>
      <c r="CIU31" s="187"/>
      <c r="CIV31" s="187"/>
      <c r="CIW31" s="187"/>
      <c r="CIX31" s="187"/>
      <c r="CIY31" s="187"/>
      <c r="CIZ31" s="187"/>
      <c r="CJA31" s="187"/>
      <c r="CJB31" s="187"/>
      <c r="CJC31" s="187"/>
      <c r="CJD31" s="187"/>
      <c r="CJE31" s="187"/>
      <c r="CJF31" s="187"/>
      <c r="CJG31" s="187"/>
      <c r="CJH31" s="187"/>
      <c r="CJI31" s="187"/>
      <c r="CJJ31" s="187"/>
      <c r="CJK31" s="187"/>
      <c r="CJL31" s="187"/>
      <c r="CJM31" s="187"/>
      <c r="CJN31" s="187"/>
      <c r="CJO31" s="187"/>
      <c r="CJP31" s="187"/>
      <c r="CJQ31" s="187"/>
      <c r="CJR31" s="187"/>
      <c r="CJS31" s="187"/>
      <c r="CJT31" s="187"/>
      <c r="CJU31" s="187"/>
      <c r="CJV31" s="187"/>
      <c r="CJW31" s="187"/>
      <c r="CJX31" s="187"/>
      <c r="CJY31" s="187"/>
      <c r="CJZ31" s="187"/>
      <c r="CKA31" s="187"/>
      <c r="CKB31" s="187"/>
      <c r="CKC31" s="187"/>
      <c r="CKD31" s="187"/>
      <c r="CKE31" s="187"/>
      <c r="CKF31" s="187"/>
      <c r="CKG31" s="187"/>
      <c r="CKH31" s="187"/>
      <c r="CKI31" s="187"/>
      <c r="CKJ31" s="187"/>
      <c r="CKK31" s="187"/>
      <c r="CKL31" s="187"/>
      <c r="CKM31" s="187"/>
      <c r="CKN31" s="187"/>
      <c r="CKO31" s="187"/>
      <c r="CKP31" s="187"/>
      <c r="CKQ31" s="187"/>
      <c r="CKR31" s="187"/>
      <c r="CKS31" s="187"/>
      <c r="CKT31" s="187"/>
      <c r="CKU31" s="187"/>
      <c r="CKV31" s="187"/>
      <c r="CKW31" s="187"/>
      <c r="CKX31" s="187"/>
      <c r="CKY31" s="187"/>
      <c r="CKZ31" s="187"/>
      <c r="CLA31" s="187"/>
      <c r="CLB31" s="187"/>
      <c r="CLC31" s="187"/>
      <c r="CLD31" s="187"/>
      <c r="CLE31" s="187"/>
      <c r="CLF31" s="187"/>
      <c r="CLG31" s="187"/>
      <c r="CLH31" s="187"/>
      <c r="CLI31" s="187"/>
      <c r="CLJ31" s="187"/>
      <c r="CLK31" s="187"/>
      <c r="CLL31" s="187"/>
      <c r="CLM31" s="187"/>
      <c r="CLN31" s="187"/>
      <c r="CLO31" s="187"/>
      <c r="CLP31" s="187"/>
      <c r="CLQ31" s="187"/>
      <c r="CLR31" s="187"/>
      <c r="CLS31" s="187"/>
      <c r="CLT31" s="187"/>
      <c r="CLU31" s="187"/>
      <c r="CLV31" s="187"/>
      <c r="CLW31" s="187"/>
      <c r="CLX31" s="187"/>
      <c r="CLY31" s="187"/>
      <c r="CLZ31" s="187"/>
      <c r="CMA31" s="187"/>
      <c r="CMB31" s="187"/>
      <c r="CMC31" s="187"/>
      <c r="CMD31" s="187"/>
      <c r="CME31" s="187"/>
      <c r="CMF31" s="187"/>
      <c r="CMG31" s="187"/>
      <c r="CMH31" s="187"/>
      <c r="CMI31" s="187"/>
      <c r="CMJ31" s="187"/>
      <c r="CMK31" s="187"/>
      <c r="CML31" s="187"/>
      <c r="CMM31" s="187"/>
      <c r="CMN31" s="187"/>
      <c r="CMO31" s="187"/>
      <c r="CMP31" s="187"/>
      <c r="CMQ31" s="187"/>
      <c r="CMR31" s="187"/>
      <c r="CMS31" s="187"/>
      <c r="CMT31" s="187"/>
      <c r="CMU31" s="187"/>
      <c r="CMV31" s="187"/>
      <c r="CMW31" s="187"/>
      <c r="CMX31" s="187"/>
      <c r="CMY31" s="187"/>
      <c r="CMZ31" s="187"/>
      <c r="CNA31" s="187"/>
      <c r="CNB31" s="187"/>
      <c r="CNC31" s="187"/>
      <c r="CND31" s="187"/>
      <c r="CNE31" s="187"/>
      <c r="CNF31" s="187"/>
      <c r="CNG31" s="187"/>
      <c r="CNH31" s="187"/>
      <c r="CNI31" s="187"/>
      <c r="CNJ31" s="187"/>
      <c r="CNK31" s="187"/>
      <c r="CNL31" s="187"/>
      <c r="CNM31" s="187"/>
      <c r="CNN31" s="187"/>
      <c r="CNO31" s="187"/>
      <c r="CNP31" s="187"/>
      <c r="CNQ31" s="187"/>
      <c r="CNR31" s="187"/>
      <c r="CNS31" s="187"/>
      <c r="CNT31" s="187"/>
      <c r="CNU31" s="187"/>
      <c r="CNV31" s="187"/>
      <c r="CNW31" s="187"/>
      <c r="CNX31" s="187"/>
      <c r="CNY31" s="187"/>
      <c r="CNZ31" s="187"/>
      <c r="COA31" s="187"/>
      <c r="COB31" s="187"/>
      <c r="COC31" s="187"/>
      <c r="COD31" s="187"/>
      <c r="COE31" s="187"/>
      <c r="COF31" s="187"/>
      <c r="COG31" s="187"/>
      <c r="COH31" s="187"/>
      <c r="COI31" s="187"/>
      <c r="COJ31" s="187"/>
      <c r="COK31" s="187"/>
      <c r="COL31" s="187"/>
      <c r="COM31" s="187"/>
      <c r="CON31" s="187"/>
      <c r="COO31" s="187"/>
      <c r="COP31" s="187"/>
      <c r="COQ31" s="187"/>
      <c r="COR31" s="187"/>
      <c r="COS31" s="187"/>
      <c r="COT31" s="187"/>
      <c r="COU31" s="187"/>
      <c r="COV31" s="187"/>
      <c r="COW31" s="187"/>
      <c r="COX31" s="187"/>
      <c r="COY31" s="187"/>
      <c r="COZ31" s="187"/>
      <c r="CPA31" s="187"/>
      <c r="CPB31" s="187"/>
      <c r="CPC31" s="187"/>
      <c r="CPD31" s="187"/>
      <c r="CPE31" s="187"/>
      <c r="CPF31" s="187"/>
      <c r="CPG31" s="187"/>
      <c r="CPH31" s="187"/>
      <c r="CPI31" s="187"/>
      <c r="CPJ31" s="187"/>
      <c r="CPK31" s="187"/>
      <c r="CPL31" s="187"/>
      <c r="CPM31" s="187"/>
      <c r="CPN31" s="187"/>
      <c r="CPO31" s="187"/>
      <c r="CPP31" s="187"/>
      <c r="CPQ31" s="187"/>
      <c r="CPR31" s="187"/>
      <c r="CPS31" s="187"/>
      <c r="CPT31" s="187"/>
      <c r="CPU31" s="187"/>
      <c r="CPV31" s="187"/>
      <c r="CPW31" s="187"/>
      <c r="CPX31" s="187"/>
      <c r="CPY31" s="187"/>
      <c r="CPZ31" s="187"/>
      <c r="CQA31" s="187"/>
      <c r="CQB31" s="187"/>
      <c r="CQC31" s="187"/>
      <c r="CQD31" s="187"/>
      <c r="CQE31" s="187"/>
      <c r="CQF31" s="187"/>
      <c r="CQG31" s="187"/>
      <c r="CQH31" s="187"/>
      <c r="CQI31" s="187"/>
      <c r="CQJ31" s="187"/>
      <c r="CQK31" s="187"/>
      <c r="CQL31" s="187"/>
      <c r="CQM31" s="187"/>
      <c r="CQN31" s="187"/>
      <c r="CQO31" s="187"/>
      <c r="CQP31" s="187"/>
      <c r="CQQ31" s="187"/>
      <c r="CQR31" s="187"/>
      <c r="CQS31" s="187"/>
      <c r="CQT31" s="187"/>
      <c r="CQU31" s="187"/>
      <c r="CQV31" s="187"/>
      <c r="CQW31" s="187"/>
      <c r="CQX31" s="187"/>
      <c r="CQY31" s="187"/>
      <c r="CQZ31" s="187"/>
      <c r="CRA31" s="187"/>
      <c r="CRB31" s="187"/>
      <c r="CRC31" s="187"/>
      <c r="CRD31" s="187"/>
      <c r="CRE31" s="187"/>
      <c r="CRF31" s="187"/>
      <c r="CRG31" s="187"/>
      <c r="CRH31" s="187"/>
      <c r="CRI31" s="187"/>
      <c r="CRJ31" s="187"/>
      <c r="CRK31" s="187"/>
      <c r="CRL31" s="187"/>
      <c r="CRM31" s="187"/>
      <c r="CRN31" s="187"/>
      <c r="CRO31" s="187"/>
      <c r="CRP31" s="187"/>
      <c r="CRQ31" s="187"/>
      <c r="CRR31" s="187"/>
      <c r="CRS31" s="187"/>
      <c r="CRT31" s="187"/>
      <c r="CRU31" s="187"/>
      <c r="CRV31" s="187"/>
      <c r="CRW31" s="187"/>
      <c r="CRX31" s="187"/>
      <c r="CRY31" s="187"/>
      <c r="CRZ31" s="187"/>
      <c r="CSA31" s="187"/>
      <c r="CSB31" s="187"/>
      <c r="CSC31" s="187"/>
      <c r="CSD31" s="187"/>
      <c r="CSE31" s="187"/>
      <c r="CSF31" s="187"/>
      <c r="CSG31" s="187"/>
      <c r="CSH31" s="187"/>
      <c r="CSI31" s="187"/>
      <c r="CSJ31" s="187"/>
      <c r="CSK31" s="187"/>
      <c r="CSL31" s="187"/>
      <c r="CSM31" s="187"/>
      <c r="CSN31" s="187"/>
      <c r="CSO31" s="187"/>
      <c r="CSP31" s="187"/>
      <c r="CSQ31" s="187"/>
      <c r="CSR31" s="187"/>
      <c r="CSS31" s="187"/>
      <c r="CST31" s="187"/>
      <c r="CSU31" s="187"/>
      <c r="CSV31" s="187"/>
      <c r="CSW31" s="187"/>
      <c r="CSX31" s="187"/>
      <c r="CSY31" s="187"/>
      <c r="CSZ31" s="187"/>
      <c r="CTA31" s="187"/>
      <c r="CTB31" s="187"/>
      <c r="CTC31" s="187"/>
      <c r="CTD31" s="187"/>
      <c r="CTE31" s="187"/>
      <c r="CTF31" s="187"/>
      <c r="CTG31" s="187"/>
      <c r="CTH31" s="187"/>
      <c r="CTI31" s="187"/>
      <c r="CTJ31" s="187"/>
      <c r="CTK31" s="187"/>
      <c r="CTL31" s="187"/>
      <c r="CTM31" s="187"/>
      <c r="CTN31" s="187"/>
      <c r="CTO31" s="187"/>
      <c r="CTP31" s="187"/>
      <c r="CTQ31" s="187"/>
      <c r="CTR31" s="187"/>
      <c r="CTS31" s="187"/>
      <c r="CTT31" s="187"/>
      <c r="CTU31" s="187"/>
      <c r="CTV31" s="187"/>
      <c r="CTW31" s="187"/>
      <c r="CTX31" s="187"/>
      <c r="CTY31" s="187"/>
      <c r="CTZ31" s="187"/>
      <c r="CUA31" s="187"/>
      <c r="CUB31" s="187"/>
      <c r="CUC31" s="187"/>
      <c r="CUD31" s="187"/>
      <c r="CUE31" s="187"/>
      <c r="CUF31" s="187"/>
      <c r="CUG31" s="187"/>
      <c r="CUH31" s="187"/>
      <c r="CUI31" s="187"/>
      <c r="CUJ31" s="187"/>
      <c r="CUK31" s="187"/>
      <c r="CUL31" s="187"/>
      <c r="CUM31" s="187"/>
      <c r="CUN31" s="187"/>
      <c r="CUO31" s="187"/>
      <c r="CUP31" s="187"/>
      <c r="CUQ31" s="187"/>
      <c r="CUR31" s="187"/>
      <c r="CUS31" s="187"/>
      <c r="CUT31" s="187"/>
      <c r="CUU31" s="187"/>
      <c r="CUV31" s="187"/>
      <c r="CUW31" s="187"/>
      <c r="CUX31" s="187"/>
      <c r="CUY31" s="187"/>
      <c r="CUZ31" s="187"/>
      <c r="CVA31" s="187"/>
      <c r="CVB31" s="187"/>
      <c r="CVC31" s="187"/>
      <c r="CVD31" s="187"/>
      <c r="CVE31" s="187"/>
      <c r="CVF31" s="187"/>
      <c r="CVG31" s="187"/>
      <c r="CVH31" s="187"/>
      <c r="CVI31" s="187"/>
      <c r="CVJ31" s="187"/>
      <c r="CVK31" s="187"/>
      <c r="CVL31" s="187"/>
      <c r="CVM31" s="187"/>
      <c r="CVN31" s="187"/>
      <c r="CVO31" s="187"/>
      <c r="CVP31" s="187"/>
      <c r="CVQ31" s="187"/>
      <c r="CVR31" s="187"/>
      <c r="CVS31" s="187"/>
      <c r="CVT31" s="187"/>
      <c r="CVU31" s="187"/>
      <c r="CVV31" s="187"/>
      <c r="CVW31" s="187"/>
      <c r="CVX31" s="187"/>
      <c r="CVY31" s="187"/>
      <c r="CVZ31" s="187"/>
      <c r="CWA31" s="187"/>
      <c r="CWB31" s="187"/>
      <c r="CWC31" s="187"/>
      <c r="CWD31" s="187"/>
      <c r="CWE31" s="187"/>
      <c r="CWF31" s="187"/>
      <c r="CWG31" s="187"/>
      <c r="CWH31" s="187"/>
      <c r="CWI31" s="187"/>
      <c r="CWJ31" s="187"/>
      <c r="CWK31" s="187"/>
      <c r="CWL31" s="187"/>
      <c r="CWM31" s="187"/>
      <c r="CWN31" s="187"/>
      <c r="CWO31" s="187"/>
      <c r="CWP31" s="187"/>
      <c r="CWQ31" s="187"/>
      <c r="CWR31" s="187"/>
      <c r="CWS31" s="187"/>
      <c r="CWT31" s="187"/>
      <c r="CWU31" s="187"/>
      <c r="CWV31" s="187"/>
      <c r="CWW31" s="187"/>
      <c r="CWX31" s="187"/>
      <c r="CWY31" s="187"/>
      <c r="CWZ31" s="187"/>
      <c r="CXA31" s="187"/>
      <c r="CXB31" s="187"/>
      <c r="CXC31" s="187"/>
      <c r="CXD31" s="187"/>
      <c r="CXE31" s="187"/>
      <c r="CXF31" s="187"/>
      <c r="CXG31" s="187"/>
      <c r="CXH31" s="187"/>
      <c r="CXI31" s="187"/>
      <c r="CXJ31" s="187"/>
      <c r="CXK31" s="187"/>
      <c r="CXL31" s="187"/>
      <c r="CXM31" s="187"/>
      <c r="CXN31" s="187"/>
      <c r="CXO31" s="187"/>
      <c r="CXP31" s="187"/>
      <c r="CXQ31" s="187"/>
      <c r="CXR31" s="187"/>
      <c r="CXS31" s="187"/>
      <c r="CXT31" s="187"/>
      <c r="CXU31" s="187"/>
      <c r="CXV31" s="187"/>
      <c r="CXW31" s="187"/>
      <c r="CXX31" s="187"/>
      <c r="CXY31" s="187"/>
      <c r="CXZ31" s="187"/>
      <c r="CYA31" s="187"/>
      <c r="CYB31" s="187"/>
      <c r="CYC31" s="187"/>
      <c r="CYD31" s="187"/>
      <c r="CYE31" s="187"/>
      <c r="CYF31" s="187"/>
      <c r="CYG31" s="187"/>
      <c r="CYH31" s="187"/>
      <c r="CYI31" s="187"/>
      <c r="CYJ31" s="187"/>
      <c r="CYK31" s="187"/>
      <c r="CYL31" s="187"/>
      <c r="CYM31" s="187"/>
      <c r="CYN31" s="187"/>
      <c r="CYO31" s="187"/>
      <c r="CYP31" s="187"/>
      <c r="CYQ31" s="187"/>
      <c r="CYR31" s="187"/>
      <c r="CYS31" s="187"/>
      <c r="CYT31" s="187"/>
      <c r="CYU31" s="187"/>
      <c r="CYV31" s="187"/>
      <c r="CYW31" s="187"/>
      <c r="CYX31" s="187"/>
      <c r="CYY31" s="187"/>
      <c r="CYZ31" s="187"/>
      <c r="CZA31" s="187"/>
      <c r="CZB31" s="187"/>
      <c r="CZC31" s="187"/>
      <c r="CZD31" s="187"/>
      <c r="CZE31" s="187"/>
      <c r="CZF31" s="187"/>
      <c r="CZG31" s="187"/>
      <c r="CZH31" s="187"/>
      <c r="CZI31" s="187"/>
      <c r="CZJ31" s="187"/>
      <c r="CZK31" s="187"/>
      <c r="CZL31" s="187"/>
      <c r="CZM31" s="187"/>
      <c r="CZN31" s="187"/>
      <c r="CZO31" s="187"/>
      <c r="CZP31" s="187"/>
      <c r="CZQ31" s="187"/>
      <c r="CZR31" s="187"/>
      <c r="CZS31" s="187"/>
      <c r="CZT31" s="187"/>
      <c r="CZU31" s="187"/>
      <c r="CZV31" s="187"/>
      <c r="CZW31" s="187"/>
      <c r="CZX31" s="187"/>
      <c r="CZY31" s="187"/>
      <c r="CZZ31" s="187"/>
      <c r="DAA31" s="187"/>
      <c r="DAB31" s="187"/>
      <c r="DAC31" s="187"/>
      <c r="DAD31" s="187"/>
      <c r="DAE31" s="187"/>
      <c r="DAF31" s="187"/>
      <c r="DAG31" s="187"/>
      <c r="DAH31" s="187"/>
      <c r="DAI31" s="187"/>
      <c r="DAJ31" s="187"/>
      <c r="DAK31" s="187"/>
      <c r="DAL31" s="187"/>
      <c r="DAM31" s="187"/>
      <c r="DAN31" s="187"/>
      <c r="DAO31" s="187"/>
      <c r="DAP31" s="187"/>
      <c r="DAQ31" s="187"/>
      <c r="DAR31" s="187"/>
      <c r="DAS31" s="187"/>
      <c r="DAT31" s="187"/>
      <c r="DAU31" s="187"/>
      <c r="DAV31" s="187"/>
      <c r="DAW31" s="187"/>
      <c r="DAX31" s="187"/>
      <c r="DAY31" s="187"/>
      <c r="DAZ31" s="187"/>
      <c r="DBA31" s="187"/>
      <c r="DBB31" s="187"/>
      <c r="DBC31" s="187"/>
      <c r="DBD31" s="187"/>
      <c r="DBE31" s="187"/>
      <c r="DBF31" s="187"/>
      <c r="DBG31" s="187"/>
      <c r="DBH31" s="187"/>
      <c r="DBI31" s="187"/>
      <c r="DBJ31" s="187"/>
      <c r="DBK31" s="187"/>
      <c r="DBL31" s="187"/>
      <c r="DBM31" s="187"/>
      <c r="DBN31" s="187"/>
      <c r="DBO31" s="187"/>
      <c r="DBP31" s="187"/>
      <c r="DBQ31" s="187"/>
      <c r="DBR31" s="187"/>
      <c r="DBS31" s="187"/>
      <c r="DBT31" s="187"/>
      <c r="DBU31" s="187"/>
      <c r="DBV31" s="187"/>
      <c r="DBW31" s="187"/>
      <c r="DBX31" s="187"/>
      <c r="DBY31" s="187"/>
      <c r="DBZ31" s="187"/>
      <c r="DCA31" s="187"/>
      <c r="DCB31" s="187"/>
      <c r="DCC31" s="187"/>
      <c r="DCD31" s="187"/>
      <c r="DCE31" s="187"/>
      <c r="DCF31" s="187"/>
      <c r="DCG31" s="187"/>
      <c r="DCH31" s="187"/>
      <c r="DCI31" s="187"/>
      <c r="DCJ31" s="187"/>
      <c r="DCK31" s="187"/>
      <c r="DCL31" s="187"/>
      <c r="DCM31" s="187"/>
      <c r="DCN31" s="187"/>
      <c r="DCO31" s="187"/>
      <c r="DCP31" s="187"/>
      <c r="DCQ31" s="187"/>
      <c r="DCR31" s="187"/>
      <c r="DCS31" s="187"/>
      <c r="DCT31" s="187"/>
      <c r="DCU31" s="187"/>
      <c r="DCV31" s="187"/>
      <c r="DCW31" s="187"/>
      <c r="DCX31" s="187"/>
      <c r="DCY31" s="187"/>
      <c r="DCZ31" s="187"/>
      <c r="DDA31" s="187"/>
      <c r="DDB31" s="187"/>
      <c r="DDC31" s="187"/>
      <c r="DDD31" s="187"/>
      <c r="DDE31" s="187"/>
      <c r="DDF31" s="187"/>
      <c r="DDG31" s="187"/>
      <c r="DDH31" s="187"/>
      <c r="DDI31" s="187"/>
      <c r="DDJ31" s="187"/>
      <c r="DDK31" s="187"/>
      <c r="DDL31" s="187"/>
      <c r="DDM31" s="187"/>
      <c r="DDN31" s="187"/>
      <c r="DDO31" s="187"/>
      <c r="DDP31" s="187"/>
      <c r="DDQ31" s="187"/>
      <c r="DDR31" s="187"/>
      <c r="DDS31" s="187"/>
      <c r="DDT31" s="187"/>
      <c r="DDU31" s="187"/>
      <c r="DDV31" s="187"/>
      <c r="DDW31" s="187"/>
      <c r="DDX31" s="187"/>
      <c r="DDY31" s="187"/>
      <c r="DDZ31" s="187"/>
      <c r="DEA31" s="187"/>
      <c r="DEB31" s="187"/>
      <c r="DEC31" s="187"/>
      <c r="DED31" s="187"/>
      <c r="DEE31" s="187"/>
      <c r="DEF31" s="187"/>
      <c r="DEG31" s="187"/>
      <c r="DEH31" s="187"/>
      <c r="DEI31" s="187"/>
      <c r="DEJ31" s="187"/>
      <c r="DEK31" s="187"/>
      <c r="DEL31" s="187"/>
      <c r="DEM31" s="187"/>
      <c r="DEN31" s="187"/>
      <c r="DEO31" s="187"/>
      <c r="DEP31" s="187"/>
      <c r="DEQ31" s="187"/>
      <c r="DER31" s="187"/>
      <c r="DES31" s="187"/>
      <c r="DET31" s="187"/>
      <c r="DEU31" s="187"/>
      <c r="DEV31" s="187"/>
      <c r="DEW31" s="187"/>
      <c r="DEX31" s="187"/>
      <c r="DEY31" s="187"/>
      <c r="DEZ31" s="187"/>
      <c r="DFA31" s="187"/>
      <c r="DFB31" s="187"/>
      <c r="DFC31" s="187"/>
      <c r="DFD31" s="187"/>
      <c r="DFE31" s="187"/>
      <c r="DFF31" s="187"/>
      <c r="DFG31" s="187"/>
      <c r="DFH31" s="187"/>
      <c r="DFI31" s="187"/>
      <c r="DFJ31" s="187"/>
      <c r="DFK31" s="187"/>
      <c r="DFL31" s="187"/>
      <c r="DFM31" s="187"/>
      <c r="DFN31" s="187"/>
      <c r="DFO31" s="187"/>
      <c r="DFP31" s="187"/>
      <c r="DFQ31" s="187"/>
      <c r="DFR31" s="187"/>
      <c r="DFS31" s="187"/>
      <c r="DFT31" s="187"/>
      <c r="DFU31" s="187"/>
      <c r="DFV31" s="187"/>
      <c r="DFW31" s="187"/>
      <c r="DFX31" s="187"/>
      <c r="DFY31" s="187"/>
      <c r="DFZ31" s="187"/>
      <c r="DGA31" s="187"/>
      <c r="DGB31" s="187"/>
      <c r="DGC31" s="187"/>
      <c r="DGD31" s="187"/>
      <c r="DGE31" s="187"/>
      <c r="DGF31" s="187"/>
      <c r="DGG31" s="187"/>
      <c r="DGH31" s="187"/>
      <c r="DGI31" s="187"/>
      <c r="DGJ31" s="187"/>
      <c r="DGK31" s="187"/>
      <c r="DGL31" s="187"/>
      <c r="DGM31" s="187"/>
      <c r="DGN31" s="187"/>
      <c r="DGO31" s="187"/>
      <c r="DGP31" s="187"/>
      <c r="DGQ31" s="187"/>
      <c r="DGR31" s="187"/>
      <c r="DGS31" s="187"/>
      <c r="DGT31" s="187"/>
      <c r="DGU31" s="187"/>
      <c r="DGV31" s="187"/>
      <c r="DGW31" s="187"/>
      <c r="DGX31" s="187"/>
      <c r="DGY31" s="187"/>
      <c r="DGZ31" s="187"/>
      <c r="DHA31" s="187"/>
      <c r="DHB31" s="187"/>
      <c r="DHC31" s="187"/>
      <c r="DHD31" s="187"/>
      <c r="DHE31" s="187"/>
      <c r="DHF31" s="187"/>
      <c r="DHG31" s="187"/>
      <c r="DHH31" s="187"/>
      <c r="DHI31" s="187"/>
      <c r="DHJ31" s="187"/>
      <c r="DHK31" s="187"/>
      <c r="DHL31" s="187"/>
      <c r="DHM31" s="187"/>
      <c r="DHN31" s="187"/>
      <c r="DHO31" s="187"/>
      <c r="DHP31" s="187"/>
      <c r="DHQ31" s="187"/>
      <c r="DHR31" s="187"/>
      <c r="DHS31" s="187"/>
      <c r="DHT31" s="187"/>
      <c r="DHU31" s="187"/>
      <c r="DHV31" s="187"/>
      <c r="DHW31" s="187"/>
      <c r="DHX31" s="187"/>
      <c r="DHY31" s="187"/>
      <c r="DHZ31" s="187"/>
      <c r="DIA31" s="187"/>
      <c r="DIB31" s="187"/>
      <c r="DIC31" s="187"/>
      <c r="DID31" s="187"/>
      <c r="DIE31" s="187"/>
      <c r="DIF31" s="187"/>
      <c r="DIG31" s="187"/>
      <c r="DIH31" s="187"/>
      <c r="DII31" s="187"/>
      <c r="DIJ31" s="187"/>
      <c r="DIK31" s="187"/>
      <c r="DIL31" s="187"/>
      <c r="DIM31" s="187"/>
      <c r="DIN31" s="187"/>
      <c r="DIO31" s="187"/>
      <c r="DIP31" s="187"/>
      <c r="DIQ31" s="187"/>
      <c r="DIR31" s="187"/>
      <c r="DIS31" s="187"/>
      <c r="DIT31" s="187"/>
      <c r="DIU31" s="187"/>
      <c r="DIV31" s="187"/>
      <c r="DIW31" s="187"/>
      <c r="DIX31" s="187"/>
      <c r="DIY31" s="187"/>
      <c r="DIZ31" s="187"/>
      <c r="DJA31" s="187"/>
      <c r="DJB31" s="187"/>
      <c r="DJC31" s="187"/>
      <c r="DJD31" s="187"/>
      <c r="DJE31" s="187"/>
      <c r="DJF31" s="187"/>
      <c r="DJG31" s="187"/>
      <c r="DJH31" s="187"/>
      <c r="DJI31" s="187"/>
      <c r="DJJ31" s="187"/>
      <c r="DJK31" s="187"/>
      <c r="DJL31" s="187"/>
      <c r="DJM31" s="187"/>
      <c r="DJN31" s="187"/>
      <c r="DJO31" s="187"/>
      <c r="DJP31" s="187"/>
      <c r="DJQ31" s="187"/>
      <c r="DJR31" s="187"/>
      <c r="DJS31" s="187"/>
      <c r="DJT31" s="187"/>
      <c r="DJU31" s="187"/>
      <c r="DJV31" s="187"/>
      <c r="DJW31" s="187"/>
      <c r="DJX31" s="187"/>
      <c r="DJY31" s="187"/>
      <c r="DJZ31" s="187"/>
      <c r="DKA31" s="187"/>
      <c r="DKB31" s="187"/>
      <c r="DKC31" s="187"/>
      <c r="DKD31" s="187"/>
      <c r="DKE31" s="187"/>
      <c r="DKF31" s="187"/>
      <c r="DKG31" s="187"/>
      <c r="DKH31" s="187"/>
      <c r="DKI31" s="187"/>
      <c r="DKJ31" s="187"/>
      <c r="DKK31" s="187"/>
      <c r="DKL31" s="187"/>
      <c r="DKM31" s="187"/>
      <c r="DKN31" s="187"/>
      <c r="DKO31" s="187"/>
      <c r="DKP31" s="187"/>
      <c r="DKQ31" s="187"/>
      <c r="DKR31" s="187"/>
      <c r="DKS31" s="187"/>
      <c r="DKT31" s="187"/>
      <c r="DKU31" s="187"/>
      <c r="DKV31" s="187"/>
      <c r="DKW31" s="187"/>
      <c r="DKX31" s="187"/>
      <c r="DKY31" s="187"/>
      <c r="DKZ31" s="187"/>
      <c r="DLA31" s="187"/>
      <c r="DLB31" s="187"/>
      <c r="DLC31" s="187"/>
      <c r="DLD31" s="187"/>
      <c r="DLE31" s="187"/>
      <c r="DLF31" s="187"/>
      <c r="DLG31" s="187"/>
      <c r="DLH31" s="187"/>
      <c r="DLI31" s="187"/>
      <c r="DLJ31" s="187"/>
      <c r="DLK31" s="187"/>
      <c r="DLL31" s="187"/>
      <c r="DLM31" s="187"/>
      <c r="DLN31" s="187"/>
      <c r="DLO31" s="187"/>
      <c r="DLP31" s="187"/>
      <c r="DLQ31" s="187"/>
      <c r="DLR31" s="187"/>
      <c r="DLS31" s="187"/>
      <c r="DLT31" s="187"/>
      <c r="DLU31" s="187"/>
      <c r="DLV31" s="187"/>
      <c r="DLW31" s="187"/>
      <c r="DLX31" s="187"/>
      <c r="DLY31" s="187"/>
      <c r="DLZ31" s="187"/>
      <c r="DMA31" s="187"/>
      <c r="DMB31" s="187"/>
      <c r="DMC31" s="187"/>
      <c r="DMD31" s="187"/>
      <c r="DME31" s="187"/>
      <c r="DMF31" s="187"/>
      <c r="DMG31" s="187"/>
      <c r="DMH31" s="187"/>
      <c r="DMI31" s="187"/>
      <c r="DMJ31" s="187"/>
      <c r="DMK31" s="187"/>
      <c r="DML31" s="187"/>
      <c r="DMM31" s="187"/>
      <c r="DMN31" s="187"/>
      <c r="DMO31" s="187"/>
      <c r="DMP31" s="187"/>
      <c r="DMQ31" s="187"/>
      <c r="DMR31" s="187"/>
      <c r="DMS31" s="187"/>
      <c r="DMT31" s="187"/>
      <c r="DMU31" s="187"/>
      <c r="DMV31" s="187"/>
      <c r="DMW31" s="187"/>
      <c r="DMX31" s="187"/>
      <c r="DMY31" s="187"/>
      <c r="DMZ31" s="187"/>
      <c r="DNA31" s="187"/>
      <c r="DNB31" s="187"/>
      <c r="DNC31" s="187"/>
      <c r="DND31" s="187"/>
      <c r="DNE31" s="187"/>
      <c r="DNF31" s="187"/>
      <c r="DNG31" s="187"/>
      <c r="DNH31" s="187"/>
      <c r="DNI31" s="187"/>
      <c r="DNJ31" s="187"/>
      <c r="DNK31" s="187"/>
      <c r="DNL31" s="187"/>
      <c r="DNM31" s="187"/>
      <c r="DNN31" s="187"/>
      <c r="DNO31" s="187"/>
      <c r="DNP31" s="187"/>
      <c r="DNQ31" s="187"/>
      <c r="DNR31" s="187"/>
      <c r="DNS31" s="187"/>
      <c r="DNT31" s="187"/>
      <c r="DNU31" s="187"/>
      <c r="DNV31" s="187"/>
      <c r="DNW31" s="187"/>
      <c r="DNX31" s="187"/>
      <c r="DNY31" s="187"/>
      <c r="DNZ31" s="187"/>
      <c r="DOA31" s="187"/>
      <c r="DOB31" s="187"/>
      <c r="DOC31" s="187"/>
      <c r="DOD31" s="187"/>
      <c r="DOE31" s="187"/>
      <c r="DOF31" s="187"/>
      <c r="DOG31" s="187"/>
      <c r="DOH31" s="187"/>
      <c r="DOI31" s="187"/>
      <c r="DOJ31" s="187"/>
      <c r="DOK31" s="187"/>
      <c r="DOL31" s="187"/>
      <c r="DOM31" s="187"/>
      <c r="DON31" s="187"/>
      <c r="DOO31" s="187"/>
      <c r="DOP31" s="187"/>
      <c r="DOQ31" s="187"/>
      <c r="DOR31" s="187"/>
      <c r="DOS31" s="187"/>
      <c r="DOT31" s="187"/>
      <c r="DOU31" s="187"/>
      <c r="DOV31" s="187"/>
      <c r="DOW31" s="187"/>
      <c r="DOX31" s="187"/>
      <c r="DOY31" s="187"/>
      <c r="DOZ31" s="187"/>
      <c r="DPA31" s="187"/>
      <c r="DPB31" s="187"/>
      <c r="DPC31" s="187"/>
      <c r="DPD31" s="187"/>
      <c r="DPE31" s="187"/>
      <c r="DPF31" s="187"/>
      <c r="DPG31" s="187"/>
      <c r="DPH31" s="187"/>
      <c r="DPI31" s="187"/>
      <c r="DPJ31" s="187"/>
      <c r="DPK31" s="187"/>
      <c r="DPL31" s="187"/>
      <c r="DPM31" s="187"/>
      <c r="DPN31" s="187"/>
      <c r="DPO31" s="187"/>
      <c r="DPP31" s="187"/>
      <c r="DPQ31" s="187"/>
      <c r="DPR31" s="187"/>
      <c r="DPS31" s="187"/>
      <c r="DPT31" s="187"/>
      <c r="DPU31" s="187"/>
      <c r="DPV31" s="187"/>
      <c r="DPW31" s="187"/>
      <c r="DPX31" s="187"/>
      <c r="DPY31" s="187"/>
      <c r="DPZ31" s="187"/>
      <c r="DQA31" s="187"/>
      <c r="DQB31" s="187"/>
      <c r="DQC31" s="187"/>
      <c r="DQD31" s="187"/>
      <c r="DQE31" s="187"/>
      <c r="DQF31" s="187"/>
      <c r="DQG31" s="187"/>
      <c r="DQH31" s="187"/>
      <c r="DQI31" s="187"/>
      <c r="DQJ31" s="187"/>
      <c r="DQK31" s="187"/>
      <c r="DQL31" s="187"/>
      <c r="DQM31" s="187"/>
      <c r="DQN31" s="187"/>
      <c r="DQO31" s="187"/>
      <c r="DQP31" s="187"/>
      <c r="DQQ31" s="187"/>
      <c r="DQR31" s="187"/>
      <c r="DQS31" s="187"/>
      <c r="DQT31" s="187"/>
      <c r="DQU31" s="187"/>
      <c r="DQV31" s="187"/>
      <c r="DQW31" s="187"/>
      <c r="DQX31" s="187"/>
      <c r="DQY31" s="187"/>
      <c r="DQZ31" s="187"/>
      <c r="DRA31" s="187"/>
      <c r="DRB31" s="187"/>
      <c r="DRC31" s="187"/>
      <c r="DRD31" s="187"/>
      <c r="DRE31" s="187"/>
      <c r="DRF31" s="187"/>
      <c r="DRG31" s="187"/>
      <c r="DRH31" s="187"/>
      <c r="DRI31" s="187"/>
      <c r="DRJ31" s="187"/>
      <c r="DRK31" s="187"/>
      <c r="DRL31" s="187"/>
      <c r="DRM31" s="187"/>
      <c r="DRN31" s="187"/>
      <c r="DRO31" s="187"/>
      <c r="DRP31" s="187"/>
      <c r="DRQ31" s="187"/>
      <c r="DRR31" s="187"/>
      <c r="DRS31" s="187"/>
      <c r="DRT31" s="187"/>
      <c r="DRU31" s="187"/>
      <c r="DRV31" s="187"/>
      <c r="DRW31" s="187"/>
      <c r="DRX31" s="187"/>
      <c r="DRY31" s="187"/>
      <c r="DRZ31" s="187"/>
      <c r="DSA31" s="187"/>
      <c r="DSB31" s="187"/>
      <c r="DSC31" s="187"/>
      <c r="DSD31" s="187"/>
      <c r="DSE31" s="187"/>
      <c r="DSF31" s="187"/>
      <c r="DSG31" s="187"/>
      <c r="DSH31" s="187"/>
      <c r="DSI31" s="187"/>
      <c r="DSJ31" s="187"/>
      <c r="DSK31" s="187"/>
      <c r="DSL31" s="187"/>
      <c r="DSM31" s="187"/>
      <c r="DSN31" s="187"/>
      <c r="DSO31" s="187"/>
      <c r="DSP31" s="187"/>
      <c r="DSQ31" s="187"/>
      <c r="DSR31" s="187"/>
      <c r="DSS31" s="187"/>
      <c r="DST31" s="187"/>
      <c r="DSU31" s="187"/>
      <c r="DSV31" s="187"/>
      <c r="DSW31" s="187"/>
      <c r="DSX31" s="187"/>
      <c r="DSY31" s="187"/>
      <c r="DSZ31" s="187"/>
      <c r="DTA31" s="187"/>
      <c r="DTB31" s="187"/>
      <c r="DTC31" s="187"/>
      <c r="DTD31" s="187"/>
      <c r="DTE31" s="187"/>
      <c r="DTF31" s="187"/>
      <c r="DTG31" s="187"/>
      <c r="DTH31" s="187"/>
      <c r="DTI31" s="187"/>
      <c r="DTJ31" s="187"/>
      <c r="DTK31" s="187"/>
      <c r="DTL31" s="187"/>
      <c r="DTM31" s="187"/>
      <c r="DTN31" s="187"/>
      <c r="DTO31" s="187"/>
      <c r="DTP31" s="187"/>
      <c r="DTQ31" s="187"/>
      <c r="DTR31" s="187"/>
      <c r="DTS31" s="187"/>
      <c r="DTT31" s="187"/>
      <c r="DTU31" s="187"/>
      <c r="DTV31" s="187"/>
      <c r="DTW31" s="187"/>
      <c r="DTX31" s="187"/>
      <c r="DTY31" s="187"/>
      <c r="DTZ31" s="187"/>
      <c r="DUA31" s="187"/>
      <c r="DUB31" s="187"/>
      <c r="DUC31" s="187"/>
      <c r="DUD31" s="187"/>
      <c r="DUE31" s="187"/>
      <c r="DUF31" s="187"/>
      <c r="DUG31" s="187"/>
      <c r="DUH31" s="187"/>
      <c r="DUI31" s="187"/>
      <c r="DUJ31" s="187"/>
      <c r="DUK31" s="187"/>
      <c r="DUL31" s="187"/>
      <c r="DUM31" s="187"/>
      <c r="DUN31" s="187"/>
      <c r="DUO31" s="187"/>
      <c r="DUP31" s="187"/>
      <c r="DUQ31" s="187"/>
      <c r="DUR31" s="187"/>
      <c r="DUS31" s="187"/>
      <c r="DUT31" s="187"/>
      <c r="DUU31" s="187"/>
      <c r="DUV31" s="187"/>
      <c r="DUW31" s="187"/>
      <c r="DUX31" s="187"/>
      <c r="DUY31" s="187"/>
      <c r="DUZ31" s="187"/>
      <c r="DVA31" s="187"/>
      <c r="DVB31" s="187"/>
      <c r="DVC31" s="187"/>
      <c r="DVD31" s="187"/>
      <c r="DVE31" s="187"/>
      <c r="DVF31" s="187"/>
      <c r="DVG31" s="187"/>
      <c r="DVH31" s="187"/>
      <c r="DVI31" s="187"/>
      <c r="DVJ31" s="187"/>
      <c r="DVK31" s="187"/>
      <c r="DVL31" s="187"/>
      <c r="DVM31" s="187"/>
      <c r="DVN31" s="187"/>
      <c r="DVO31" s="187"/>
      <c r="DVP31" s="187"/>
      <c r="DVQ31" s="187"/>
      <c r="DVR31" s="187"/>
      <c r="DVS31" s="187"/>
      <c r="DVT31" s="187"/>
      <c r="DVU31" s="187"/>
      <c r="DVV31" s="187"/>
      <c r="DVW31" s="187"/>
      <c r="DVX31" s="187"/>
      <c r="DVY31" s="187"/>
      <c r="DVZ31" s="187"/>
      <c r="DWA31" s="187"/>
      <c r="DWB31" s="187"/>
      <c r="DWC31" s="187"/>
      <c r="DWD31" s="187"/>
      <c r="DWE31" s="187"/>
      <c r="DWF31" s="187"/>
      <c r="DWG31" s="187"/>
      <c r="DWH31" s="187"/>
      <c r="DWI31" s="187"/>
      <c r="DWJ31" s="187"/>
      <c r="DWK31" s="187"/>
      <c r="DWL31" s="187"/>
      <c r="DWM31" s="187"/>
      <c r="DWN31" s="187"/>
      <c r="DWO31" s="187"/>
      <c r="DWP31" s="187"/>
      <c r="DWQ31" s="187"/>
      <c r="DWR31" s="187"/>
      <c r="DWS31" s="187"/>
      <c r="DWT31" s="187"/>
      <c r="DWU31" s="187"/>
      <c r="DWV31" s="187"/>
      <c r="DWW31" s="187"/>
      <c r="DWX31" s="187"/>
      <c r="DWY31" s="187"/>
      <c r="DWZ31" s="187"/>
      <c r="DXA31" s="187"/>
      <c r="DXB31" s="187"/>
      <c r="DXC31" s="187"/>
      <c r="DXD31" s="187"/>
      <c r="DXE31" s="187"/>
      <c r="DXF31" s="187"/>
      <c r="DXG31" s="187"/>
      <c r="DXH31" s="187"/>
      <c r="DXI31" s="187"/>
      <c r="DXJ31" s="187"/>
      <c r="DXK31" s="187"/>
      <c r="DXL31" s="187"/>
      <c r="DXM31" s="187"/>
      <c r="DXN31" s="187"/>
      <c r="DXO31" s="187"/>
      <c r="DXP31" s="187"/>
      <c r="DXQ31" s="187"/>
      <c r="DXR31" s="187"/>
      <c r="DXS31" s="187"/>
      <c r="DXT31" s="187"/>
      <c r="DXU31" s="187"/>
      <c r="DXV31" s="187"/>
      <c r="DXW31" s="187"/>
      <c r="DXX31" s="187"/>
      <c r="DXY31" s="187"/>
      <c r="DXZ31" s="187"/>
      <c r="DYA31" s="187"/>
      <c r="DYB31" s="187"/>
      <c r="DYC31" s="187"/>
      <c r="DYD31" s="187"/>
      <c r="DYE31" s="187"/>
      <c r="DYF31" s="187"/>
      <c r="DYG31" s="187"/>
      <c r="DYH31" s="187"/>
      <c r="DYI31" s="187"/>
      <c r="DYJ31" s="187"/>
      <c r="DYK31" s="187"/>
      <c r="DYL31" s="187"/>
      <c r="DYM31" s="187"/>
      <c r="DYN31" s="187"/>
      <c r="DYO31" s="187"/>
      <c r="DYP31" s="187"/>
      <c r="DYQ31" s="187"/>
      <c r="DYR31" s="187"/>
      <c r="DYS31" s="187"/>
      <c r="DYT31" s="187"/>
      <c r="DYU31" s="187"/>
      <c r="DYV31" s="187"/>
      <c r="DYW31" s="187"/>
      <c r="DYX31" s="187"/>
      <c r="DYY31" s="187"/>
      <c r="DYZ31" s="187"/>
      <c r="DZA31" s="187"/>
      <c r="DZB31" s="187"/>
      <c r="DZC31" s="187"/>
      <c r="DZD31" s="187"/>
      <c r="DZE31" s="187"/>
      <c r="DZF31" s="187"/>
      <c r="DZG31" s="187"/>
      <c r="DZH31" s="187"/>
      <c r="DZI31" s="187"/>
      <c r="DZJ31" s="187"/>
      <c r="DZK31" s="187"/>
      <c r="DZL31" s="187"/>
      <c r="DZM31" s="187"/>
      <c r="DZN31" s="187"/>
      <c r="DZO31" s="187"/>
      <c r="DZP31" s="187"/>
      <c r="DZQ31" s="187"/>
      <c r="DZR31" s="187"/>
      <c r="DZS31" s="187"/>
      <c r="DZT31" s="187"/>
      <c r="DZU31" s="187"/>
      <c r="DZV31" s="187"/>
      <c r="DZW31" s="187"/>
      <c r="DZX31" s="187"/>
      <c r="DZY31" s="187"/>
      <c r="DZZ31" s="187"/>
      <c r="EAA31" s="187"/>
      <c r="EAB31" s="187"/>
      <c r="EAC31" s="187"/>
      <c r="EAD31" s="187"/>
      <c r="EAE31" s="187"/>
      <c r="EAF31" s="187"/>
      <c r="EAG31" s="187"/>
      <c r="EAH31" s="187"/>
      <c r="EAI31" s="187"/>
      <c r="EAJ31" s="187"/>
      <c r="EAK31" s="187"/>
      <c r="EAL31" s="187"/>
      <c r="EAM31" s="187"/>
      <c r="EAN31" s="187"/>
      <c r="EAO31" s="187"/>
      <c r="EAP31" s="187"/>
      <c r="EAQ31" s="187"/>
      <c r="EAR31" s="187"/>
      <c r="EAS31" s="187"/>
      <c r="EAT31" s="187"/>
      <c r="EAU31" s="187"/>
      <c r="EAV31" s="187"/>
      <c r="EAW31" s="187"/>
      <c r="EAX31" s="187"/>
      <c r="EAY31" s="187"/>
      <c r="EAZ31" s="187"/>
      <c r="EBA31" s="187"/>
      <c r="EBB31" s="187"/>
      <c r="EBC31" s="187"/>
      <c r="EBD31" s="187"/>
      <c r="EBE31" s="187"/>
      <c r="EBF31" s="187"/>
      <c r="EBG31" s="187"/>
      <c r="EBH31" s="187"/>
      <c r="EBI31" s="187"/>
      <c r="EBJ31" s="187"/>
      <c r="EBK31" s="187"/>
      <c r="EBL31" s="187"/>
      <c r="EBM31" s="187"/>
      <c r="EBN31" s="187"/>
      <c r="EBO31" s="187"/>
      <c r="EBP31" s="187"/>
      <c r="EBQ31" s="187"/>
      <c r="EBR31" s="187"/>
      <c r="EBS31" s="187"/>
      <c r="EBT31" s="187"/>
      <c r="EBU31" s="187"/>
      <c r="EBV31" s="187"/>
      <c r="EBW31" s="187"/>
      <c r="EBX31" s="187"/>
      <c r="EBY31" s="187"/>
      <c r="EBZ31" s="187"/>
      <c r="ECA31" s="187"/>
      <c r="ECB31" s="187"/>
      <c r="ECC31" s="187"/>
      <c r="ECD31" s="187"/>
      <c r="ECE31" s="187"/>
      <c r="ECF31" s="187"/>
      <c r="ECG31" s="187"/>
      <c r="ECH31" s="187"/>
      <c r="ECI31" s="187"/>
      <c r="ECJ31" s="187"/>
      <c r="ECK31" s="187"/>
      <c r="ECL31" s="187"/>
      <c r="ECM31" s="187"/>
      <c r="ECN31" s="187"/>
      <c r="ECO31" s="187"/>
      <c r="ECP31" s="187"/>
      <c r="ECQ31" s="187"/>
      <c r="ECR31" s="187"/>
      <c r="ECS31" s="187"/>
      <c r="ECT31" s="187"/>
      <c r="ECU31" s="187"/>
      <c r="ECV31" s="187"/>
      <c r="ECW31" s="187"/>
      <c r="ECX31" s="187"/>
      <c r="ECY31" s="187"/>
      <c r="ECZ31" s="187"/>
      <c r="EDA31" s="187"/>
      <c r="EDB31" s="187"/>
      <c r="EDC31" s="187"/>
      <c r="EDD31" s="187"/>
      <c r="EDE31" s="187"/>
      <c r="EDF31" s="187"/>
      <c r="EDG31" s="187"/>
      <c r="EDH31" s="187"/>
      <c r="EDI31" s="187"/>
      <c r="EDJ31" s="187"/>
      <c r="EDK31" s="187"/>
      <c r="EDL31" s="187"/>
      <c r="EDM31" s="187"/>
      <c r="EDN31" s="187"/>
      <c r="EDO31" s="187"/>
      <c r="EDP31" s="187"/>
      <c r="EDQ31" s="187"/>
      <c r="EDR31" s="187"/>
      <c r="EDS31" s="187"/>
      <c r="EDT31" s="187"/>
      <c r="EDU31" s="187"/>
      <c r="EDV31" s="187"/>
      <c r="EDW31" s="187"/>
      <c r="EDX31" s="187"/>
      <c r="EDY31" s="187"/>
      <c r="EDZ31" s="187"/>
      <c r="EEA31" s="187"/>
      <c r="EEB31" s="187"/>
      <c r="EEC31" s="187"/>
      <c r="EED31" s="187"/>
      <c r="EEE31" s="187"/>
      <c r="EEF31" s="187"/>
      <c r="EEG31" s="187"/>
      <c r="EEH31" s="187"/>
      <c r="EEI31" s="187"/>
      <c r="EEJ31" s="187"/>
      <c r="EEK31" s="187"/>
      <c r="EEL31" s="187"/>
      <c r="EEM31" s="187"/>
      <c r="EEN31" s="187"/>
      <c r="EEO31" s="187"/>
      <c r="EEP31" s="187"/>
      <c r="EEQ31" s="187"/>
      <c r="EER31" s="187"/>
      <c r="EES31" s="187"/>
      <c r="EET31" s="187"/>
      <c r="EEU31" s="187"/>
      <c r="EEV31" s="187"/>
      <c r="EEW31" s="187"/>
      <c r="EEX31" s="187"/>
      <c r="EEY31" s="187"/>
      <c r="EEZ31" s="187"/>
      <c r="EFA31" s="187"/>
      <c r="EFB31" s="187"/>
      <c r="EFC31" s="187"/>
      <c r="EFD31" s="187"/>
      <c r="EFE31" s="187"/>
      <c r="EFF31" s="187"/>
      <c r="EFG31" s="187"/>
      <c r="EFH31" s="187"/>
      <c r="EFI31" s="187"/>
      <c r="EFJ31" s="187"/>
      <c r="EFK31" s="187"/>
      <c r="EFL31" s="187"/>
      <c r="EFM31" s="187"/>
      <c r="EFN31" s="187"/>
      <c r="EFO31" s="187"/>
      <c r="EFP31" s="187"/>
      <c r="EFQ31" s="187"/>
      <c r="EFR31" s="187"/>
      <c r="EFS31" s="187"/>
      <c r="EFT31" s="187"/>
      <c r="EFU31" s="187"/>
      <c r="EFV31" s="187"/>
      <c r="EFW31" s="187"/>
      <c r="EFX31" s="187"/>
      <c r="EFY31" s="187"/>
      <c r="EFZ31" s="187"/>
      <c r="EGA31" s="187"/>
      <c r="EGB31" s="187"/>
      <c r="EGC31" s="187"/>
      <c r="EGD31" s="187"/>
      <c r="EGE31" s="187"/>
      <c r="EGF31" s="187"/>
      <c r="EGG31" s="187"/>
      <c r="EGH31" s="187"/>
      <c r="EGI31" s="187"/>
      <c r="EGJ31" s="187"/>
      <c r="EGK31" s="187"/>
      <c r="EGL31" s="187"/>
      <c r="EGM31" s="187"/>
      <c r="EGN31" s="187"/>
      <c r="EGO31" s="187"/>
      <c r="EGP31" s="187"/>
      <c r="EGQ31" s="187"/>
      <c r="EGR31" s="187"/>
      <c r="EGS31" s="187"/>
      <c r="EGT31" s="187"/>
      <c r="EGU31" s="187"/>
      <c r="EGV31" s="187"/>
      <c r="EGW31" s="187"/>
      <c r="EGX31" s="187"/>
      <c r="EGY31" s="187"/>
      <c r="EGZ31" s="187"/>
      <c r="EHA31" s="187"/>
      <c r="EHB31" s="187"/>
      <c r="EHC31" s="187"/>
      <c r="EHD31" s="187"/>
      <c r="EHE31" s="187"/>
      <c r="EHF31" s="187"/>
      <c r="EHG31" s="187"/>
      <c r="EHH31" s="187"/>
      <c r="EHI31" s="187"/>
      <c r="EHJ31" s="187"/>
      <c r="EHK31" s="187"/>
      <c r="EHL31" s="187"/>
      <c r="EHM31" s="187"/>
      <c r="EHN31" s="187"/>
      <c r="EHO31" s="187"/>
      <c r="EHP31" s="187"/>
      <c r="EHQ31" s="187"/>
      <c r="EHR31" s="187"/>
      <c r="EHS31" s="187"/>
      <c r="EHT31" s="187"/>
      <c r="EHU31" s="187"/>
      <c r="EHV31" s="187"/>
      <c r="EHW31" s="187"/>
      <c r="EHX31" s="187"/>
      <c r="EHY31" s="187"/>
      <c r="EHZ31" s="187"/>
      <c r="EIA31" s="187"/>
      <c r="EIB31" s="187"/>
      <c r="EIC31" s="187"/>
      <c r="EID31" s="187"/>
      <c r="EIE31" s="187"/>
      <c r="EIF31" s="187"/>
      <c r="EIG31" s="187"/>
      <c r="EIH31" s="187"/>
      <c r="EII31" s="187"/>
      <c r="EIJ31" s="187"/>
      <c r="EIK31" s="187"/>
      <c r="EIL31" s="187"/>
      <c r="EIM31" s="187"/>
      <c r="EIN31" s="187"/>
      <c r="EIO31" s="187"/>
      <c r="EIP31" s="187"/>
      <c r="EIQ31" s="187"/>
      <c r="EIR31" s="187"/>
      <c r="EIS31" s="187"/>
      <c r="EIT31" s="187"/>
      <c r="EIU31" s="187"/>
      <c r="EIV31" s="187"/>
      <c r="EIW31" s="187"/>
      <c r="EIX31" s="187"/>
      <c r="EIY31" s="187"/>
      <c r="EIZ31" s="187"/>
      <c r="EJA31" s="187"/>
      <c r="EJB31" s="187"/>
      <c r="EJC31" s="187"/>
      <c r="EJD31" s="187"/>
      <c r="EJE31" s="187"/>
      <c r="EJF31" s="187"/>
      <c r="EJG31" s="187"/>
      <c r="EJH31" s="187"/>
      <c r="EJI31" s="187"/>
      <c r="EJJ31" s="187"/>
      <c r="EJK31" s="187"/>
      <c r="EJL31" s="187"/>
      <c r="EJM31" s="187"/>
      <c r="EJN31" s="187"/>
      <c r="EJO31" s="187"/>
      <c r="EJP31" s="187"/>
      <c r="EJQ31" s="187"/>
      <c r="EJR31" s="187"/>
      <c r="EJS31" s="187"/>
      <c r="EJT31" s="187"/>
      <c r="EJU31" s="187"/>
      <c r="EJV31" s="187"/>
      <c r="EJW31" s="187"/>
      <c r="EJX31" s="187"/>
      <c r="EJY31" s="187"/>
      <c r="EJZ31" s="187"/>
      <c r="EKA31" s="187"/>
      <c r="EKB31" s="187"/>
      <c r="EKC31" s="187"/>
      <c r="EKD31" s="187"/>
      <c r="EKE31" s="187"/>
      <c r="EKF31" s="187"/>
      <c r="EKG31" s="187"/>
      <c r="EKH31" s="187"/>
      <c r="EKI31" s="187"/>
      <c r="EKJ31" s="187"/>
      <c r="EKK31" s="187"/>
      <c r="EKL31" s="187"/>
      <c r="EKM31" s="187"/>
      <c r="EKN31" s="187"/>
      <c r="EKO31" s="187"/>
      <c r="EKP31" s="187"/>
      <c r="EKQ31" s="187"/>
      <c r="EKR31" s="187"/>
      <c r="EKS31" s="187"/>
      <c r="EKT31" s="187"/>
      <c r="EKU31" s="187"/>
      <c r="EKV31" s="187"/>
      <c r="EKW31" s="187"/>
      <c r="EKX31" s="187"/>
      <c r="EKY31" s="187"/>
      <c r="EKZ31" s="187"/>
      <c r="ELA31" s="187"/>
      <c r="ELB31" s="187"/>
      <c r="ELC31" s="187"/>
      <c r="ELD31" s="187"/>
      <c r="ELE31" s="187"/>
      <c r="ELF31" s="187"/>
      <c r="ELG31" s="187"/>
      <c r="ELH31" s="187"/>
      <c r="ELI31" s="187"/>
      <c r="ELJ31" s="187"/>
      <c r="ELK31" s="187"/>
      <c r="ELL31" s="187"/>
      <c r="ELM31" s="187"/>
      <c r="ELN31" s="187"/>
      <c r="ELO31" s="187"/>
      <c r="ELP31" s="187"/>
      <c r="ELQ31" s="187"/>
      <c r="ELR31" s="187"/>
      <c r="ELS31" s="187"/>
      <c r="ELT31" s="187"/>
      <c r="ELU31" s="187"/>
      <c r="ELV31" s="187"/>
      <c r="ELW31" s="187"/>
      <c r="ELX31" s="187"/>
      <c r="ELY31" s="187"/>
      <c r="ELZ31" s="187"/>
      <c r="EMA31" s="187"/>
      <c r="EMB31" s="187"/>
      <c r="EMC31" s="187"/>
      <c r="EMD31" s="187"/>
      <c r="EME31" s="187"/>
      <c r="EMF31" s="187"/>
      <c r="EMG31" s="187"/>
      <c r="EMH31" s="187"/>
      <c r="EMI31" s="187"/>
      <c r="EMJ31" s="187"/>
      <c r="EMK31" s="187"/>
      <c r="EML31" s="187"/>
      <c r="EMM31" s="187"/>
      <c r="EMN31" s="187"/>
      <c r="EMO31" s="187"/>
      <c r="EMP31" s="187"/>
      <c r="EMQ31" s="187"/>
      <c r="EMR31" s="187"/>
      <c r="EMS31" s="187"/>
      <c r="EMT31" s="187"/>
      <c r="EMU31" s="187"/>
      <c r="EMV31" s="187"/>
      <c r="EMW31" s="187"/>
      <c r="EMX31" s="187"/>
      <c r="EMY31" s="187"/>
      <c r="EMZ31" s="187"/>
      <c r="ENA31" s="187"/>
      <c r="ENB31" s="187"/>
      <c r="ENC31" s="187"/>
      <c r="END31" s="187"/>
      <c r="ENE31" s="187"/>
      <c r="ENF31" s="187"/>
      <c r="ENG31" s="187"/>
      <c r="ENH31" s="187"/>
      <c r="ENI31" s="187"/>
      <c r="ENJ31" s="187"/>
      <c r="ENK31" s="187"/>
      <c r="ENL31" s="187"/>
      <c r="ENM31" s="187"/>
      <c r="ENN31" s="187"/>
      <c r="ENO31" s="187"/>
      <c r="ENP31" s="187"/>
      <c r="ENQ31" s="187"/>
      <c r="ENR31" s="187"/>
      <c r="ENS31" s="187"/>
      <c r="ENT31" s="187"/>
      <c r="ENU31" s="187"/>
      <c r="ENV31" s="187"/>
      <c r="ENW31" s="187"/>
      <c r="ENX31" s="187"/>
      <c r="ENY31" s="187"/>
      <c r="ENZ31" s="187"/>
      <c r="EOA31" s="187"/>
      <c r="EOB31" s="187"/>
      <c r="EOC31" s="187"/>
      <c r="EOD31" s="187"/>
      <c r="EOE31" s="187"/>
      <c r="EOF31" s="187"/>
      <c r="EOG31" s="187"/>
      <c r="EOH31" s="187"/>
      <c r="EOI31" s="187"/>
      <c r="EOJ31" s="187"/>
      <c r="EOK31" s="187"/>
      <c r="EOL31" s="187"/>
      <c r="EOM31" s="187"/>
      <c r="EON31" s="187"/>
      <c r="EOO31" s="187"/>
      <c r="EOP31" s="187"/>
      <c r="EOQ31" s="187"/>
      <c r="EOR31" s="187"/>
      <c r="EOS31" s="187"/>
      <c r="EOT31" s="187"/>
      <c r="EOU31" s="187"/>
      <c r="EOV31" s="187"/>
      <c r="EOW31" s="187"/>
      <c r="EOX31" s="187"/>
      <c r="EOY31" s="187"/>
      <c r="EOZ31" s="187"/>
      <c r="EPA31" s="187"/>
      <c r="EPB31" s="187"/>
      <c r="EPC31" s="187"/>
      <c r="EPD31" s="187"/>
      <c r="EPE31" s="187"/>
      <c r="EPF31" s="187"/>
      <c r="EPG31" s="187"/>
      <c r="EPH31" s="187"/>
      <c r="EPI31" s="187"/>
      <c r="EPJ31" s="187"/>
      <c r="EPK31" s="187"/>
      <c r="EPL31" s="187"/>
      <c r="EPM31" s="187"/>
      <c r="EPN31" s="187"/>
      <c r="EPO31" s="187"/>
      <c r="EPP31" s="187"/>
      <c r="EPQ31" s="187"/>
      <c r="EPR31" s="187"/>
      <c r="EPS31" s="187"/>
      <c r="EPT31" s="187"/>
      <c r="EPU31" s="187"/>
      <c r="EPV31" s="187"/>
      <c r="EPW31" s="187"/>
      <c r="EPX31" s="187"/>
      <c r="EPY31" s="187"/>
      <c r="EPZ31" s="187"/>
      <c r="EQA31" s="187"/>
      <c r="EQB31" s="187"/>
      <c r="EQC31" s="187"/>
      <c r="EQD31" s="187"/>
      <c r="EQE31" s="187"/>
      <c r="EQF31" s="187"/>
      <c r="EQG31" s="187"/>
      <c r="EQH31" s="187"/>
      <c r="EQI31" s="187"/>
      <c r="EQJ31" s="187"/>
      <c r="EQK31" s="187"/>
      <c r="EQL31" s="187"/>
      <c r="EQM31" s="187"/>
      <c r="EQN31" s="187"/>
      <c r="EQO31" s="187"/>
      <c r="EQP31" s="187"/>
      <c r="EQQ31" s="187"/>
      <c r="EQR31" s="187"/>
      <c r="EQS31" s="187"/>
      <c r="EQT31" s="187"/>
      <c r="EQU31" s="187"/>
      <c r="EQV31" s="187"/>
      <c r="EQW31" s="187"/>
      <c r="EQX31" s="187"/>
      <c r="EQY31" s="187"/>
      <c r="EQZ31" s="187"/>
      <c r="ERA31" s="187"/>
      <c r="ERB31" s="187"/>
      <c r="ERC31" s="187"/>
      <c r="ERD31" s="187"/>
      <c r="ERE31" s="187"/>
      <c r="ERF31" s="187"/>
      <c r="ERG31" s="187"/>
      <c r="ERH31" s="187"/>
      <c r="ERI31" s="187"/>
      <c r="ERJ31" s="187"/>
      <c r="ERK31" s="187"/>
      <c r="ERL31" s="187"/>
      <c r="ERM31" s="187"/>
      <c r="ERN31" s="187"/>
      <c r="ERO31" s="187"/>
      <c r="ERP31" s="187"/>
      <c r="ERQ31" s="187"/>
      <c r="ERR31" s="187"/>
      <c r="ERS31" s="187"/>
      <c r="ERT31" s="187"/>
      <c r="ERU31" s="187"/>
      <c r="ERV31" s="187"/>
      <c r="ERW31" s="187"/>
      <c r="ERX31" s="187"/>
      <c r="ERY31" s="187"/>
      <c r="ERZ31" s="187"/>
      <c r="ESA31" s="187"/>
      <c r="ESB31" s="187"/>
      <c r="ESC31" s="187"/>
      <c r="ESD31" s="187"/>
      <c r="ESE31" s="187"/>
      <c r="ESF31" s="187"/>
      <c r="ESG31" s="187"/>
      <c r="ESH31" s="187"/>
      <c r="ESI31" s="187"/>
      <c r="ESJ31" s="187"/>
      <c r="ESK31" s="187"/>
      <c r="ESL31" s="187"/>
      <c r="ESM31" s="187"/>
      <c r="ESN31" s="187"/>
      <c r="ESO31" s="187"/>
      <c r="ESP31" s="187"/>
      <c r="ESQ31" s="187"/>
      <c r="ESR31" s="187"/>
      <c r="ESS31" s="187"/>
      <c r="EST31" s="187"/>
      <c r="ESU31" s="187"/>
      <c r="ESV31" s="187"/>
      <c r="ESW31" s="187"/>
      <c r="ESX31" s="187"/>
      <c r="ESY31" s="187"/>
      <c r="ESZ31" s="187"/>
      <c r="ETA31" s="187"/>
      <c r="ETB31" s="187"/>
      <c r="ETC31" s="187"/>
      <c r="ETD31" s="187"/>
      <c r="ETE31" s="187"/>
      <c r="ETF31" s="187"/>
      <c r="ETG31" s="187"/>
      <c r="ETH31" s="187"/>
      <c r="ETI31" s="187"/>
      <c r="ETJ31" s="187"/>
      <c r="ETK31" s="187"/>
      <c r="ETL31" s="187"/>
      <c r="ETM31" s="187"/>
      <c r="ETN31" s="187"/>
      <c r="ETO31" s="187"/>
      <c r="ETP31" s="187"/>
      <c r="ETQ31" s="187"/>
      <c r="ETR31" s="187"/>
      <c r="ETS31" s="187"/>
      <c r="ETT31" s="187"/>
      <c r="ETU31" s="187"/>
      <c r="ETV31" s="187"/>
      <c r="ETW31" s="187"/>
      <c r="ETX31" s="187"/>
      <c r="ETY31" s="187"/>
      <c r="ETZ31" s="187"/>
      <c r="EUA31" s="187"/>
      <c r="EUB31" s="187"/>
      <c r="EUC31" s="187"/>
      <c r="EUD31" s="187"/>
      <c r="EUE31" s="187"/>
      <c r="EUF31" s="187"/>
      <c r="EUG31" s="187"/>
      <c r="EUH31" s="187"/>
      <c r="EUI31" s="187"/>
      <c r="EUJ31" s="187"/>
      <c r="EUK31" s="187"/>
      <c r="EUL31" s="187"/>
      <c r="EUM31" s="187"/>
      <c r="EUN31" s="187"/>
      <c r="EUO31" s="187"/>
      <c r="EUP31" s="187"/>
      <c r="EUQ31" s="187"/>
      <c r="EUR31" s="187"/>
      <c r="EUS31" s="187"/>
      <c r="EUT31" s="187"/>
      <c r="EUU31" s="187"/>
      <c r="EUV31" s="187"/>
      <c r="EUW31" s="187"/>
      <c r="EUX31" s="187"/>
      <c r="EUY31" s="187"/>
      <c r="EUZ31" s="187"/>
      <c r="EVA31" s="187"/>
      <c r="EVB31" s="187"/>
      <c r="EVC31" s="187"/>
      <c r="EVD31" s="187"/>
      <c r="EVE31" s="187"/>
      <c r="EVF31" s="187"/>
      <c r="EVG31" s="187"/>
      <c r="EVH31" s="187"/>
      <c r="EVI31" s="187"/>
      <c r="EVJ31" s="187"/>
      <c r="EVK31" s="187"/>
      <c r="EVL31" s="187"/>
      <c r="EVM31" s="187"/>
      <c r="EVN31" s="187"/>
      <c r="EVO31" s="187"/>
      <c r="EVP31" s="187"/>
      <c r="EVQ31" s="187"/>
      <c r="EVR31" s="187"/>
      <c r="EVS31" s="187"/>
      <c r="EVT31" s="187"/>
      <c r="EVU31" s="187"/>
      <c r="EVV31" s="187"/>
      <c r="EVW31" s="187"/>
      <c r="EVX31" s="187"/>
      <c r="EVY31" s="187"/>
      <c r="EVZ31" s="187"/>
      <c r="EWA31" s="187"/>
      <c r="EWB31" s="187"/>
      <c r="EWC31" s="187"/>
      <c r="EWD31" s="187"/>
      <c r="EWE31" s="187"/>
      <c r="EWF31" s="187"/>
      <c r="EWG31" s="187"/>
      <c r="EWH31" s="187"/>
      <c r="EWI31" s="187"/>
      <c r="EWJ31" s="187"/>
      <c r="EWK31" s="187"/>
      <c r="EWL31" s="187"/>
      <c r="EWM31" s="187"/>
      <c r="EWN31" s="187"/>
      <c r="EWO31" s="187"/>
      <c r="EWP31" s="187"/>
      <c r="EWQ31" s="187"/>
      <c r="EWR31" s="187"/>
      <c r="EWS31" s="187"/>
      <c r="EWT31" s="187"/>
      <c r="EWU31" s="187"/>
      <c r="EWV31" s="187"/>
      <c r="EWW31" s="187"/>
      <c r="EWX31" s="187"/>
      <c r="EWY31" s="187"/>
      <c r="EWZ31" s="187"/>
      <c r="EXA31" s="187"/>
      <c r="EXB31" s="187"/>
      <c r="EXC31" s="187"/>
      <c r="EXD31" s="187"/>
      <c r="EXE31" s="187"/>
      <c r="EXF31" s="187"/>
      <c r="EXG31" s="187"/>
      <c r="EXH31" s="187"/>
      <c r="EXI31" s="187"/>
      <c r="EXJ31" s="187"/>
      <c r="EXK31" s="187"/>
      <c r="EXL31" s="187"/>
      <c r="EXM31" s="187"/>
      <c r="EXN31" s="187"/>
      <c r="EXO31" s="187"/>
      <c r="EXP31" s="187"/>
      <c r="EXQ31" s="187"/>
      <c r="EXR31" s="187"/>
      <c r="EXS31" s="187"/>
      <c r="EXT31" s="187"/>
      <c r="EXU31" s="187"/>
      <c r="EXV31" s="187"/>
      <c r="EXW31" s="187"/>
      <c r="EXX31" s="187"/>
      <c r="EXY31" s="187"/>
      <c r="EXZ31" s="187"/>
      <c r="EYA31" s="187"/>
      <c r="EYB31" s="187"/>
      <c r="EYC31" s="187"/>
      <c r="EYD31" s="187"/>
      <c r="EYE31" s="187"/>
      <c r="EYF31" s="187"/>
      <c r="EYG31" s="187"/>
      <c r="EYH31" s="187"/>
      <c r="EYI31" s="187"/>
      <c r="EYJ31" s="187"/>
      <c r="EYK31" s="187"/>
      <c r="EYL31" s="187"/>
      <c r="EYM31" s="187"/>
      <c r="EYN31" s="187"/>
      <c r="EYO31" s="187"/>
      <c r="EYP31" s="187"/>
      <c r="EYQ31" s="187"/>
      <c r="EYR31" s="187"/>
      <c r="EYS31" s="187"/>
      <c r="EYT31" s="187"/>
      <c r="EYU31" s="187"/>
      <c r="EYV31" s="187"/>
      <c r="EYW31" s="187"/>
      <c r="EYX31" s="187"/>
      <c r="EYY31" s="187"/>
      <c r="EYZ31" s="187"/>
      <c r="EZA31" s="187"/>
      <c r="EZB31" s="187"/>
      <c r="EZC31" s="187"/>
      <c r="EZD31" s="187"/>
      <c r="EZE31" s="187"/>
      <c r="EZF31" s="187"/>
      <c r="EZG31" s="187"/>
      <c r="EZH31" s="187"/>
      <c r="EZI31" s="187"/>
      <c r="EZJ31" s="187"/>
      <c r="EZK31" s="187"/>
      <c r="EZL31" s="187"/>
      <c r="EZM31" s="187"/>
      <c r="EZN31" s="187"/>
      <c r="EZO31" s="187"/>
      <c r="EZP31" s="187"/>
      <c r="EZQ31" s="187"/>
      <c r="EZR31" s="187"/>
      <c r="EZS31" s="187"/>
      <c r="EZT31" s="187"/>
      <c r="EZU31" s="187"/>
      <c r="EZV31" s="187"/>
      <c r="EZW31" s="187"/>
      <c r="EZX31" s="187"/>
      <c r="EZY31" s="187"/>
      <c r="EZZ31" s="187"/>
      <c r="FAA31" s="187"/>
      <c r="FAB31" s="187"/>
      <c r="FAC31" s="187"/>
      <c r="FAD31" s="187"/>
      <c r="FAE31" s="187"/>
      <c r="FAF31" s="187"/>
      <c r="FAG31" s="187"/>
      <c r="FAH31" s="187"/>
      <c r="FAI31" s="187"/>
      <c r="FAJ31" s="187"/>
      <c r="FAK31" s="187"/>
      <c r="FAL31" s="187"/>
      <c r="FAM31" s="187"/>
      <c r="FAN31" s="187"/>
      <c r="FAO31" s="187"/>
      <c r="FAP31" s="187"/>
      <c r="FAQ31" s="187"/>
      <c r="FAR31" s="187"/>
      <c r="FAS31" s="187"/>
      <c r="FAT31" s="187"/>
      <c r="FAU31" s="187"/>
      <c r="FAV31" s="187"/>
      <c r="FAW31" s="187"/>
      <c r="FAX31" s="187"/>
      <c r="FAY31" s="187"/>
      <c r="FAZ31" s="187"/>
      <c r="FBA31" s="187"/>
      <c r="FBB31" s="187"/>
      <c r="FBC31" s="187"/>
      <c r="FBD31" s="187"/>
      <c r="FBE31" s="187"/>
      <c r="FBF31" s="187"/>
      <c r="FBG31" s="187"/>
      <c r="FBH31" s="187"/>
      <c r="FBI31" s="187"/>
      <c r="FBJ31" s="187"/>
      <c r="FBK31" s="187"/>
      <c r="FBL31" s="187"/>
      <c r="FBM31" s="187"/>
      <c r="FBN31" s="187"/>
      <c r="FBO31" s="187"/>
      <c r="FBP31" s="187"/>
      <c r="FBQ31" s="187"/>
      <c r="FBR31" s="187"/>
      <c r="FBS31" s="187"/>
      <c r="FBT31" s="187"/>
      <c r="FBU31" s="187"/>
      <c r="FBV31" s="187"/>
      <c r="FBW31" s="187"/>
      <c r="FBX31" s="187"/>
      <c r="FBY31" s="187"/>
      <c r="FBZ31" s="187"/>
      <c r="FCA31" s="187"/>
      <c r="FCB31" s="187"/>
      <c r="FCC31" s="187"/>
      <c r="FCD31" s="187"/>
      <c r="FCE31" s="187"/>
      <c r="FCF31" s="187"/>
      <c r="FCG31" s="187"/>
      <c r="FCH31" s="187"/>
      <c r="FCI31" s="187"/>
      <c r="FCJ31" s="187"/>
      <c r="FCK31" s="187"/>
      <c r="FCL31" s="187"/>
      <c r="FCM31" s="187"/>
      <c r="FCN31" s="187"/>
      <c r="FCO31" s="187"/>
      <c r="FCP31" s="187"/>
      <c r="FCQ31" s="187"/>
      <c r="FCR31" s="187"/>
      <c r="FCS31" s="187"/>
      <c r="FCT31" s="187"/>
      <c r="FCU31" s="187"/>
      <c r="FCV31" s="187"/>
      <c r="FCW31" s="187"/>
      <c r="FCX31" s="187"/>
      <c r="FCY31" s="187"/>
      <c r="FCZ31" s="187"/>
      <c r="FDA31" s="187"/>
      <c r="FDB31" s="187"/>
      <c r="FDC31" s="187"/>
      <c r="FDD31" s="187"/>
      <c r="FDE31" s="187"/>
      <c r="FDF31" s="187"/>
      <c r="FDG31" s="187"/>
      <c r="FDH31" s="187"/>
      <c r="FDI31" s="187"/>
      <c r="FDJ31" s="187"/>
      <c r="FDK31" s="187"/>
      <c r="FDL31" s="187"/>
      <c r="FDM31" s="187"/>
      <c r="FDN31" s="187"/>
      <c r="FDO31" s="187"/>
      <c r="FDP31" s="187"/>
      <c r="FDQ31" s="187"/>
      <c r="FDR31" s="187"/>
      <c r="FDS31" s="187"/>
      <c r="FDT31" s="187"/>
      <c r="FDU31" s="187"/>
      <c r="FDV31" s="187"/>
      <c r="FDW31" s="187"/>
      <c r="FDX31" s="187"/>
      <c r="FDY31" s="187"/>
      <c r="FDZ31" s="187"/>
      <c r="FEA31" s="187"/>
      <c r="FEB31" s="187"/>
      <c r="FEC31" s="187"/>
      <c r="FED31" s="187"/>
      <c r="FEE31" s="187"/>
      <c r="FEF31" s="187"/>
      <c r="FEG31" s="187"/>
      <c r="FEH31" s="187"/>
      <c r="FEI31" s="187"/>
      <c r="FEJ31" s="187"/>
      <c r="FEK31" s="187"/>
      <c r="FEL31" s="187"/>
      <c r="FEM31" s="187"/>
      <c r="FEN31" s="187"/>
      <c r="FEO31" s="187"/>
      <c r="FEP31" s="187"/>
      <c r="FEQ31" s="187"/>
      <c r="FER31" s="187"/>
      <c r="FES31" s="187"/>
      <c r="FET31" s="187"/>
      <c r="FEU31" s="187"/>
      <c r="FEV31" s="187"/>
      <c r="FEW31" s="187"/>
      <c r="FEX31" s="187"/>
      <c r="FEY31" s="187"/>
      <c r="FEZ31" s="187"/>
      <c r="FFA31" s="187"/>
      <c r="FFB31" s="187"/>
      <c r="FFC31" s="187"/>
      <c r="FFD31" s="187"/>
      <c r="FFE31" s="187"/>
      <c r="FFF31" s="187"/>
      <c r="FFG31" s="187"/>
      <c r="FFH31" s="187"/>
      <c r="FFI31" s="187"/>
      <c r="FFJ31" s="187"/>
      <c r="FFK31" s="187"/>
      <c r="FFL31" s="187"/>
      <c r="FFM31" s="187"/>
      <c r="FFN31" s="187"/>
      <c r="FFO31" s="187"/>
      <c r="FFP31" s="187"/>
      <c r="FFQ31" s="187"/>
      <c r="FFR31" s="187"/>
      <c r="FFS31" s="187"/>
      <c r="FFT31" s="187"/>
      <c r="FFU31" s="187"/>
      <c r="FFV31" s="187"/>
      <c r="FFW31" s="187"/>
      <c r="FFX31" s="187"/>
      <c r="FFY31" s="187"/>
      <c r="FFZ31" s="187"/>
      <c r="FGA31" s="187"/>
      <c r="FGB31" s="187"/>
      <c r="FGC31" s="187"/>
      <c r="FGD31" s="187"/>
      <c r="FGE31" s="187"/>
      <c r="FGF31" s="187"/>
      <c r="FGG31" s="187"/>
      <c r="FGH31" s="187"/>
      <c r="FGI31" s="187"/>
      <c r="FGJ31" s="187"/>
      <c r="FGK31" s="187"/>
      <c r="FGL31" s="187"/>
      <c r="FGM31" s="187"/>
      <c r="FGN31" s="187"/>
      <c r="FGO31" s="187"/>
      <c r="FGP31" s="187"/>
      <c r="FGQ31" s="187"/>
      <c r="FGR31" s="187"/>
      <c r="FGS31" s="187"/>
      <c r="FGT31" s="187"/>
      <c r="FGU31" s="187"/>
      <c r="FGV31" s="187"/>
      <c r="FGW31" s="187"/>
      <c r="FGX31" s="187"/>
      <c r="FGY31" s="187"/>
      <c r="FGZ31" s="187"/>
      <c r="FHA31" s="187"/>
      <c r="FHB31" s="187"/>
      <c r="FHC31" s="187"/>
      <c r="FHD31" s="187"/>
      <c r="FHE31" s="187"/>
      <c r="FHF31" s="187"/>
      <c r="FHG31" s="187"/>
      <c r="FHH31" s="187"/>
      <c r="FHI31" s="187"/>
      <c r="FHJ31" s="187"/>
      <c r="FHK31" s="187"/>
      <c r="FHL31" s="187"/>
      <c r="FHM31" s="187"/>
      <c r="FHN31" s="187"/>
      <c r="FHO31" s="187"/>
      <c r="FHP31" s="187"/>
      <c r="FHQ31" s="187"/>
      <c r="FHR31" s="187"/>
      <c r="FHS31" s="187"/>
      <c r="FHT31" s="187"/>
      <c r="FHU31" s="187"/>
      <c r="FHV31" s="187"/>
      <c r="FHW31" s="187"/>
      <c r="FHX31" s="187"/>
      <c r="FHY31" s="187"/>
      <c r="FHZ31" s="187"/>
      <c r="FIA31" s="187"/>
      <c r="FIB31" s="187"/>
      <c r="FIC31" s="187"/>
      <c r="FID31" s="187"/>
      <c r="FIE31" s="187"/>
      <c r="FIF31" s="187"/>
      <c r="FIG31" s="187"/>
      <c r="FIH31" s="187"/>
      <c r="FII31" s="187"/>
      <c r="FIJ31" s="187"/>
      <c r="FIK31" s="187"/>
      <c r="FIL31" s="187"/>
      <c r="FIM31" s="187"/>
      <c r="FIN31" s="187"/>
      <c r="FIO31" s="187"/>
      <c r="FIP31" s="187"/>
      <c r="FIQ31" s="187"/>
      <c r="FIR31" s="187"/>
      <c r="FIS31" s="187"/>
      <c r="FIT31" s="187"/>
      <c r="FIU31" s="187"/>
      <c r="FIV31" s="187"/>
      <c r="FIW31" s="187"/>
      <c r="FIX31" s="187"/>
      <c r="FIY31" s="187"/>
      <c r="FIZ31" s="187"/>
      <c r="FJA31" s="187"/>
      <c r="FJB31" s="187"/>
      <c r="FJC31" s="187"/>
      <c r="FJD31" s="187"/>
      <c r="FJE31" s="187"/>
      <c r="FJF31" s="187"/>
      <c r="FJG31" s="187"/>
      <c r="FJH31" s="187"/>
      <c r="FJI31" s="187"/>
      <c r="FJJ31" s="187"/>
      <c r="FJK31" s="187"/>
      <c r="FJL31" s="187"/>
      <c r="FJM31" s="187"/>
      <c r="FJN31" s="187"/>
      <c r="FJO31" s="187"/>
      <c r="FJP31" s="187"/>
      <c r="FJQ31" s="187"/>
      <c r="FJR31" s="187"/>
      <c r="FJS31" s="187"/>
      <c r="FJT31" s="187"/>
      <c r="FJU31" s="187"/>
      <c r="FJV31" s="187"/>
      <c r="FJW31" s="187"/>
      <c r="FJX31" s="187"/>
      <c r="FJY31" s="187"/>
      <c r="FJZ31" s="187"/>
      <c r="FKA31" s="187"/>
      <c r="FKB31" s="187"/>
      <c r="FKC31" s="187"/>
      <c r="FKD31" s="187"/>
      <c r="FKE31" s="187"/>
      <c r="FKF31" s="187"/>
      <c r="FKG31" s="187"/>
      <c r="FKH31" s="187"/>
      <c r="FKI31" s="187"/>
      <c r="FKJ31" s="187"/>
      <c r="FKK31" s="187"/>
      <c r="FKL31" s="187"/>
      <c r="FKM31" s="187"/>
      <c r="FKN31" s="187"/>
      <c r="FKO31" s="187"/>
      <c r="FKP31" s="187"/>
      <c r="FKQ31" s="187"/>
      <c r="FKR31" s="187"/>
      <c r="FKS31" s="187"/>
      <c r="FKT31" s="187"/>
      <c r="FKU31" s="187"/>
      <c r="FKV31" s="187"/>
      <c r="FKW31" s="187"/>
      <c r="FKX31" s="187"/>
      <c r="FKY31" s="187"/>
      <c r="FKZ31" s="187"/>
      <c r="FLA31" s="187"/>
      <c r="FLB31" s="187"/>
      <c r="FLC31" s="187"/>
      <c r="FLD31" s="187"/>
      <c r="FLE31" s="187"/>
      <c r="FLF31" s="187"/>
      <c r="FLG31" s="187"/>
      <c r="FLH31" s="187"/>
      <c r="FLI31" s="187"/>
      <c r="FLJ31" s="187"/>
      <c r="FLK31" s="187"/>
      <c r="FLL31" s="187"/>
      <c r="FLM31" s="187"/>
      <c r="FLN31" s="187"/>
      <c r="FLO31" s="187"/>
      <c r="FLP31" s="187"/>
      <c r="FLQ31" s="187"/>
      <c r="FLR31" s="187"/>
      <c r="FLS31" s="187"/>
      <c r="FLT31" s="187"/>
      <c r="FLU31" s="187"/>
      <c r="FLV31" s="187"/>
      <c r="FLW31" s="187"/>
      <c r="FLX31" s="187"/>
      <c r="FLY31" s="187"/>
      <c r="FLZ31" s="187"/>
      <c r="FMA31" s="187"/>
      <c r="FMB31" s="187"/>
      <c r="FMC31" s="187"/>
      <c r="FMD31" s="187"/>
      <c r="FME31" s="187"/>
      <c r="FMF31" s="187"/>
      <c r="FMG31" s="187"/>
      <c r="FMH31" s="187"/>
      <c r="FMI31" s="187"/>
      <c r="FMJ31" s="187"/>
      <c r="FMK31" s="187"/>
      <c r="FML31" s="187"/>
      <c r="FMM31" s="187"/>
      <c r="FMN31" s="187"/>
      <c r="FMO31" s="187"/>
      <c r="FMP31" s="187"/>
      <c r="FMQ31" s="187"/>
      <c r="FMR31" s="187"/>
      <c r="FMS31" s="187"/>
      <c r="FMT31" s="187"/>
      <c r="FMU31" s="187"/>
      <c r="FMV31" s="187"/>
      <c r="FMW31" s="187"/>
      <c r="FMX31" s="187"/>
      <c r="FMY31" s="187"/>
      <c r="FMZ31" s="187"/>
      <c r="FNA31" s="187"/>
      <c r="FNB31" s="187"/>
      <c r="FNC31" s="187"/>
      <c r="FND31" s="187"/>
      <c r="FNE31" s="187"/>
      <c r="FNF31" s="187"/>
      <c r="FNG31" s="187"/>
      <c r="FNH31" s="187"/>
      <c r="FNI31" s="187"/>
      <c r="FNJ31" s="187"/>
      <c r="FNK31" s="187"/>
      <c r="FNL31" s="187"/>
      <c r="FNM31" s="187"/>
      <c r="FNN31" s="187"/>
      <c r="FNO31" s="187"/>
      <c r="FNP31" s="187"/>
      <c r="FNQ31" s="187"/>
      <c r="FNR31" s="187"/>
      <c r="FNS31" s="187"/>
      <c r="FNT31" s="187"/>
      <c r="FNU31" s="187"/>
      <c r="FNV31" s="187"/>
      <c r="FNW31" s="187"/>
      <c r="FNX31" s="187"/>
      <c r="FNY31" s="187"/>
      <c r="FNZ31" s="187"/>
      <c r="FOA31" s="187"/>
      <c r="FOB31" s="187"/>
      <c r="FOC31" s="187"/>
      <c r="FOD31" s="187"/>
      <c r="FOE31" s="187"/>
      <c r="FOF31" s="187"/>
      <c r="FOG31" s="187"/>
      <c r="FOH31" s="187"/>
      <c r="FOI31" s="187"/>
      <c r="FOJ31" s="187"/>
      <c r="FOK31" s="187"/>
      <c r="FOL31" s="187"/>
      <c r="FOM31" s="187"/>
      <c r="FON31" s="187"/>
      <c r="FOO31" s="187"/>
      <c r="FOP31" s="187"/>
      <c r="FOQ31" s="187"/>
      <c r="FOR31" s="187"/>
      <c r="FOS31" s="187"/>
      <c r="FOT31" s="187"/>
      <c r="FOU31" s="187"/>
      <c r="FOV31" s="187"/>
      <c r="FOW31" s="187"/>
      <c r="FOX31" s="187"/>
      <c r="FOY31" s="187"/>
      <c r="FOZ31" s="187"/>
      <c r="FPA31" s="187"/>
      <c r="FPB31" s="187"/>
      <c r="FPC31" s="187"/>
      <c r="FPD31" s="187"/>
      <c r="FPE31" s="187"/>
      <c r="FPF31" s="187"/>
      <c r="FPG31" s="187"/>
      <c r="FPH31" s="187"/>
      <c r="FPI31" s="187"/>
      <c r="FPJ31" s="187"/>
      <c r="FPK31" s="187"/>
      <c r="FPL31" s="187"/>
      <c r="FPM31" s="187"/>
      <c r="FPN31" s="187"/>
      <c r="FPO31" s="187"/>
      <c r="FPP31" s="187"/>
      <c r="FPQ31" s="187"/>
      <c r="FPR31" s="187"/>
      <c r="FPS31" s="187"/>
      <c r="FPT31" s="187"/>
      <c r="FPU31" s="187"/>
      <c r="FPV31" s="187"/>
      <c r="FPW31" s="187"/>
      <c r="FPX31" s="187"/>
      <c r="FPY31" s="187"/>
      <c r="FPZ31" s="187"/>
      <c r="FQA31" s="187"/>
      <c r="FQB31" s="187"/>
      <c r="FQC31" s="187"/>
      <c r="FQD31" s="187"/>
      <c r="FQE31" s="187"/>
      <c r="FQF31" s="187"/>
      <c r="FQG31" s="187"/>
      <c r="FQH31" s="187"/>
      <c r="FQI31" s="187"/>
      <c r="FQJ31" s="187"/>
      <c r="FQK31" s="187"/>
      <c r="FQL31" s="187"/>
      <c r="FQM31" s="187"/>
      <c r="FQN31" s="187"/>
      <c r="FQO31" s="187"/>
      <c r="FQP31" s="187"/>
      <c r="FQQ31" s="187"/>
      <c r="FQR31" s="187"/>
      <c r="FQS31" s="187"/>
      <c r="FQT31" s="187"/>
      <c r="FQU31" s="187"/>
      <c r="FQV31" s="187"/>
      <c r="FQW31" s="187"/>
      <c r="FQX31" s="187"/>
      <c r="FQY31" s="187"/>
      <c r="FQZ31" s="187"/>
      <c r="FRA31" s="187"/>
      <c r="FRB31" s="187"/>
      <c r="FRC31" s="187"/>
      <c r="FRD31" s="187"/>
      <c r="FRE31" s="187"/>
      <c r="FRF31" s="187"/>
      <c r="FRG31" s="187"/>
      <c r="FRH31" s="187"/>
      <c r="FRI31" s="187"/>
      <c r="FRJ31" s="187"/>
      <c r="FRK31" s="187"/>
      <c r="FRL31" s="187"/>
      <c r="FRM31" s="187"/>
      <c r="FRN31" s="187"/>
      <c r="FRO31" s="187"/>
      <c r="FRP31" s="187"/>
      <c r="FRQ31" s="187"/>
      <c r="FRR31" s="187"/>
      <c r="FRS31" s="187"/>
      <c r="FRT31" s="187"/>
      <c r="FRU31" s="187"/>
      <c r="FRV31" s="187"/>
      <c r="FRW31" s="187"/>
      <c r="FRX31" s="187"/>
      <c r="FRY31" s="187"/>
      <c r="FRZ31" s="187"/>
      <c r="FSA31" s="187"/>
      <c r="FSB31" s="187"/>
      <c r="FSC31" s="187"/>
      <c r="FSD31" s="187"/>
      <c r="FSE31" s="187"/>
      <c r="FSF31" s="187"/>
      <c r="FSG31" s="187"/>
      <c r="FSH31" s="187"/>
      <c r="FSI31" s="187"/>
      <c r="FSJ31" s="187"/>
      <c r="FSK31" s="187"/>
      <c r="FSL31" s="187"/>
      <c r="FSM31" s="187"/>
      <c r="FSN31" s="187"/>
      <c r="FSO31" s="187"/>
      <c r="FSP31" s="187"/>
      <c r="FSQ31" s="187"/>
      <c r="FSR31" s="187"/>
      <c r="FSS31" s="187"/>
      <c r="FST31" s="187"/>
      <c r="FSU31" s="187"/>
      <c r="FSV31" s="187"/>
      <c r="FSW31" s="187"/>
      <c r="FSX31" s="187"/>
      <c r="FSY31" s="187"/>
      <c r="FSZ31" s="187"/>
      <c r="FTA31" s="187"/>
      <c r="FTB31" s="187"/>
      <c r="FTC31" s="187"/>
      <c r="FTD31" s="187"/>
      <c r="FTE31" s="187"/>
      <c r="FTF31" s="187"/>
      <c r="FTG31" s="187"/>
      <c r="FTH31" s="187"/>
      <c r="FTI31" s="187"/>
      <c r="FTJ31" s="187"/>
      <c r="FTK31" s="187"/>
      <c r="FTL31" s="187"/>
      <c r="FTM31" s="187"/>
      <c r="FTN31" s="187"/>
      <c r="FTO31" s="187"/>
      <c r="FTP31" s="187"/>
      <c r="FTQ31" s="187"/>
      <c r="FTR31" s="187"/>
      <c r="FTS31" s="187"/>
      <c r="FTT31" s="187"/>
      <c r="FTU31" s="187"/>
      <c r="FTV31" s="187"/>
      <c r="FTW31" s="187"/>
      <c r="FTX31" s="187"/>
      <c r="FTY31" s="187"/>
      <c r="FTZ31" s="187"/>
      <c r="FUA31" s="187"/>
      <c r="FUB31" s="187"/>
      <c r="FUC31" s="187"/>
      <c r="FUD31" s="187"/>
      <c r="FUE31" s="187"/>
      <c r="FUF31" s="187"/>
      <c r="FUG31" s="187"/>
      <c r="FUH31" s="187"/>
      <c r="FUI31" s="187"/>
      <c r="FUJ31" s="187"/>
      <c r="FUK31" s="187"/>
      <c r="FUL31" s="187"/>
      <c r="FUM31" s="187"/>
      <c r="FUN31" s="187"/>
      <c r="FUO31" s="187"/>
      <c r="FUP31" s="187"/>
      <c r="FUQ31" s="187"/>
      <c r="FUR31" s="187"/>
      <c r="FUS31" s="187"/>
      <c r="FUT31" s="187"/>
      <c r="FUU31" s="187"/>
      <c r="FUV31" s="187"/>
      <c r="FUW31" s="187"/>
      <c r="FUX31" s="187"/>
      <c r="FUY31" s="187"/>
      <c r="FUZ31" s="187"/>
      <c r="FVA31" s="187"/>
      <c r="FVB31" s="187"/>
      <c r="FVC31" s="187"/>
      <c r="FVD31" s="187"/>
      <c r="FVE31" s="187"/>
      <c r="FVF31" s="187"/>
      <c r="FVG31" s="187"/>
      <c r="FVH31" s="187"/>
      <c r="FVI31" s="187"/>
      <c r="FVJ31" s="187"/>
      <c r="FVK31" s="187"/>
      <c r="FVL31" s="187"/>
      <c r="FVM31" s="187"/>
      <c r="FVN31" s="187"/>
      <c r="FVO31" s="187"/>
      <c r="FVP31" s="187"/>
      <c r="FVQ31" s="187"/>
      <c r="FVR31" s="187"/>
      <c r="FVS31" s="187"/>
      <c r="FVT31" s="187"/>
      <c r="FVU31" s="187"/>
      <c r="FVV31" s="187"/>
      <c r="FVW31" s="187"/>
      <c r="FVX31" s="187"/>
      <c r="FVY31" s="187"/>
      <c r="FVZ31" s="187"/>
      <c r="FWA31" s="187"/>
      <c r="FWB31" s="187"/>
      <c r="FWC31" s="187"/>
      <c r="FWD31" s="187"/>
      <c r="FWE31" s="187"/>
      <c r="FWF31" s="187"/>
      <c r="FWG31" s="187"/>
      <c r="FWH31" s="187"/>
      <c r="FWI31" s="187"/>
      <c r="FWJ31" s="187"/>
      <c r="FWK31" s="187"/>
      <c r="FWL31" s="187"/>
      <c r="FWM31" s="187"/>
      <c r="FWN31" s="187"/>
      <c r="FWO31" s="187"/>
      <c r="FWP31" s="187"/>
      <c r="FWQ31" s="187"/>
      <c r="FWR31" s="187"/>
      <c r="FWS31" s="187"/>
      <c r="FWT31" s="187"/>
      <c r="FWU31" s="187"/>
      <c r="FWV31" s="187"/>
      <c r="FWW31" s="187"/>
      <c r="FWX31" s="187"/>
      <c r="FWY31" s="187"/>
      <c r="FWZ31" s="187"/>
      <c r="FXA31" s="187"/>
      <c r="FXB31" s="187"/>
      <c r="FXC31" s="187"/>
      <c r="FXD31" s="187"/>
      <c r="FXE31" s="187"/>
      <c r="FXF31" s="187"/>
      <c r="FXG31" s="187"/>
      <c r="FXH31" s="187"/>
      <c r="FXI31" s="187"/>
      <c r="FXJ31" s="187"/>
      <c r="FXK31" s="187"/>
      <c r="FXL31" s="187"/>
      <c r="FXM31" s="187"/>
      <c r="FXN31" s="187"/>
      <c r="FXO31" s="187"/>
      <c r="FXP31" s="187"/>
      <c r="FXQ31" s="187"/>
      <c r="FXR31" s="187"/>
      <c r="FXS31" s="187"/>
      <c r="FXT31" s="187"/>
      <c r="FXU31" s="187"/>
      <c r="FXV31" s="187"/>
      <c r="FXW31" s="187"/>
      <c r="FXX31" s="187"/>
      <c r="FXY31" s="187"/>
      <c r="FXZ31" s="187"/>
      <c r="FYA31" s="187"/>
      <c r="FYB31" s="187"/>
      <c r="FYC31" s="187"/>
      <c r="FYD31" s="187"/>
      <c r="FYE31" s="187"/>
      <c r="FYF31" s="187"/>
      <c r="FYG31" s="187"/>
      <c r="FYH31" s="187"/>
      <c r="FYI31" s="187"/>
      <c r="FYJ31" s="187"/>
      <c r="FYK31" s="187"/>
      <c r="FYL31" s="187"/>
      <c r="FYM31" s="187"/>
      <c r="FYN31" s="187"/>
      <c r="FYO31" s="187"/>
      <c r="FYP31" s="187"/>
      <c r="FYQ31" s="187"/>
      <c r="FYR31" s="187"/>
      <c r="FYS31" s="187"/>
      <c r="FYT31" s="187"/>
      <c r="FYU31" s="187"/>
      <c r="FYV31" s="187"/>
      <c r="FYW31" s="187"/>
      <c r="FYX31" s="187"/>
      <c r="FYY31" s="187"/>
      <c r="FYZ31" s="187"/>
      <c r="FZA31" s="187"/>
      <c r="FZB31" s="187"/>
      <c r="FZC31" s="187"/>
      <c r="FZD31" s="187"/>
      <c r="FZE31" s="187"/>
      <c r="FZF31" s="187"/>
      <c r="FZG31" s="187"/>
      <c r="FZH31" s="187"/>
      <c r="FZI31" s="187"/>
      <c r="FZJ31" s="187"/>
      <c r="FZK31" s="187"/>
      <c r="FZL31" s="187"/>
      <c r="FZM31" s="187"/>
      <c r="FZN31" s="187"/>
      <c r="FZO31" s="187"/>
      <c r="FZP31" s="187"/>
      <c r="FZQ31" s="187"/>
      <c r="FZR31" s="187"/>
      <c r="FZS31" s="187"/>
      <c r="FZT31" s="187"/>
      <c r="FZU31" s="187"/>
      <c r="FZV31" s="187"/>
      <c r="FZW31" s="187"/>
      <c r="FZX31" s="187"/>
      <c r="FZY31" s="187"/>
      <c r="FZZ31" s="187"/>
      <c r="GAA31" s="187"/>
      <c r="GAB31" s="187"/>
      <c r="GAC31" s="187"/>
      <c r="GAD31" s="187"/>
      <c r="GAE31" s="187"/>
      <c r="GAF31" s="187"/>
      <c r="GAG31" s="187"/>
      <c r="GAH31" s="187"/>
      <c r="GAI31" s="187"/>
      <c r="GAJ31" s="187"/>
      <c r="GAK31" s="187"/>
      <c r="GAL31" s="187"/>
      <c r="GAM31" s="187"/>
      <c r="GAN31" s="187"/>
      <c r="GAO31" s="187"/>
      <c r="GAP31" s="187"/>
      <c r="GAQ31" s="187"/>
      <c r="GAR31" s="187"/>
      <c r="GAS31" s="187"/>
      <c r="GAT31" s="187"/>
      <c r="GAU31" s="187"/>
      <c r="GAV31" s="187"/>
      <c r="GAW31" s="187"/>
      <c r="GAX31" s="187"/>
      <c r="GAY31" s="187"/>
      <c r="GAZ31" s="187"/>
      <c r="GBA31" s="187"/>
      <c r="GBB31" s="187"/>
      <c r="GBC31" s="187"/>
      <c r="GBD31" s="187"/>
      <c r="GBE31" s="187"/>
      <c r="GBF31" s="187"/>
      <c r="GBG31" s="187"/>
      <c r="GBH31" s="187"/>
      <c r="GBI31" s="187"/>
      <c r="GBJ31" s="187"/>
      <c r="GBK31" s="187"/>
      <c r="GBL31" s="187"/>
      <c r="GBM31" s="187"/>
      <c r="GBN31" s="187"/>
      <c r="GBO31" s="187"/>
      <c r="GBP31" s="187"/>
      <c r="GBQ31" s="187"/>
      <c r="GBR31" s="187"/>
      <c r="GBS31" s="187"/>
      <c r="GBT31" s="187"/>
      <c r="GBU31" s="187"/>
      <c r="GBV31" s="187"/>
      <c r="GBW31" s="187"/>
      <c r="GBX31" s="187"/>
      <c r="GBY31" s="187"/>
      <c r="GBZ31" s="187"/>
      <c r="GCA31" s="187"/>
      <c r="GCB31" s="187"/>
      <c r="GCC31" s="187"/>
      <c r="GCD31" s="187"/>
      <c r="GCE31" s="187"/>
      <c r="GCF31" s="187"/>
      <c r="GCG31" s="187"/>
      <c r="GCH31" s="187"/>
      <c r="GCI31" s="187"/>
      <c r="GCJ31" s="187"/>
      <c r="GCK31" s="187"/>
      <c r="GCL31" s="187"/>
      <c r="GCM31" s="187"/>
      <c r="GCN31" s="187"/>
      <c r="GCO31" s="187"/>
      <c r="GCP31" s="187"/>
      <c r="GCQ31" s="187"/>
      <c r="GCR31" s="187"/>
      <c r="GCS31" s="187"/>
      <c r="GCT31" s="187"/>
      <c r="GCU31" s="187"/>
      <c r="GCV31" s="187"/>
      <c r="GCW31" s="187"/>
      <c r="GCX31" s="187"/>
      <c r="GCY31" s="187"/>
      <c r="GCZ31" s="187"/>
      <c r="GDA31" s="187"/>
      <c r="GDB31" s="187"/>
      <c r="GDC31" s="187"/>
      <c r="GDD31" s="187"/>
      <c r="GDE31" s="187"/>
      <c r="GDF31" s="187"/>
      <c r="GDG31" s="187"/>
      <c r="GDH31" s="187"/>
      <c r="GDI31" s="187"/>
      <c r="GDJ31" s="187"/>
      <c r="GDK31" s="187"/>
      <c r="GDL31" s="187"/>
      <c r="GDM31" s="187"/>
      <c r="GDN31" s="187"/>
      <c r="GDO31" s="187"/>
      <c r="GDP31" s="187"/>
      <c r="GDQ31" s="187"/>
      <c r="GDR31" s="187"/>
      <c r="GDS31" s="187"/>
      <c r="GDT31" s="187"/>
      <c r="GDU31" s="187"/>
      <c r="GDV31" s="187"/>
      <c r="GDW31" s="187"/>
      <c r="GDX31" s="187"/>
      <c r="GDY31" s="187"/>
      <c r="GDZ31" s="187"/>
      <c r="GEA31" s="187"/>
      <c r="GEB31" s="187"/>
      <c r="GEC31" s="187"/>
      <c r="GED31" s="187"/>
      <c r="GEE31" s="187"/>
      <c r="GEF31" s="187"/>
      <c r="GEG31" s="187"/>
      <c r="GEH31" s="187"/>
      <c r="GEI31" s="187"/>
      <c r="GEJ31" s="187"/>
      <c r="GEK31" s="187"/>
      <c r="GEL31" s="187"/>
      <c r="GEM31" s="187"/>
      <c r="GEN31" s="187"/>
      <c r="GEO31" s="187"/>
      <c r="GEP31" s="187"/>
      <c r="GEQ31" s="187"/>
      <c r="GER31" s="187"/>
      <c r="GES31" s="187"/>
      <c r="GET31" s="187"/>
      <c r="GEU31" s="187"/>
      <c r="GEV31" s="187"/>
      <c r="GEW31" s="187"/>
      <c r="GEX31" s="187"/>
      <c r="GEY31" s="187"/>
      <c r="GEZ31" s="187"/>
      <c r="GFA31" s="187"/>
      <c r="GFB31" s="187"/>
      <c r="GFC31" s="187"/>
      <c r="GFD31" s="187"/>
      <c r="GFE31" s="187"/>
      <c r="GFF31" s="187"/>
      <c r="GFG31" s="187"/>
      <c r="GFH31" s="187"/>
      <c r="GFI31" s="187"/>
      <c r="GFJ31" s="187"/>
      <c r="GFK31" s="187"/>
      <c r="GFL31" s="187"/>
      <c r="GFM31" s="187"/>
      <c r="GFN31" s="187"/>
      <c r="GFO31" s="187"/>
      <c r="GFP31" s="187"/>
      <c r="GFQ31" s="187"/>
      <c r="GFR31" s="187"/>
      <c r="GFS31" s="187"/>
      <c r="GFT31" s="187"/>
      <c r="GFU31" s="187"/>
      <c r="GFV31" s="187"/>
      <c r="GFW31" s="187"/>
      <c r="GFX31" s="187"/>
      <c r="GFY31" s="187"/>
      <c r="GFZ31" s="187"/>
      <c r="GGA31" s="187"/>
      <c r="GGB31" s="187"/>
      <c r="GGC31" s="187"/>
      <c r="GGD31" s="187"/>
      <c r="GGE31" s="187"/>
      <c r="GGF31" s="187"/>
      <c r="GGG31" s="187"/>
      <c r="GGH31" s="187"/>
      <c r="GGI31" s="187"/>
      <c r="GGJ31" s="187"/>
      <c r="GGK31" s="187"/>
      <c r="GGL31" s="187"/>
      <c r="GGM31" s="187"/>
      <c r="GGN31" s="187"/>
      <c r="GGO31" s="187"/>
      <c r="GGP31" s="187"/>
      <c r="GGQ31" s="187"/>
      <c r="GGR31" s="187"/>
      <c r="GGS31" s="187"/>
      <c r="GGT31" s="187"/>
      <c r="GGU31" s="187"/>
      <c r="GGV31" s="187"/>
      <c r="GGW31" s="187"/>
      <c r="GGX31" s="187"/>
      <c r="GGY31" s="187"/>
      <c r="GGZ31" s="187"/>
      <c r="GHA31" s="187"/>
      <c r="GHB31" s="187"/>
      <c r="GHC31" s="187"/>
      <c r="GHD31" s="187"/>
      <c r="GHE31" s="187"/>
      <c r="GHF31" s="187"/>
      <c r="GHG31" s="187"/>
      <c r="GHH31" s="187"/>
      <c r="GHI31" s="187"/>
      <c r="GHJ31" s="187"/>
      <c r="GHK31" s="187"/>
      <c r="GHL31" s="187"/>
      <c r="GHM31" s="187"/>
      <c r="GHN31" s="187"/>
      <c r="GHO31" s="187"/>
      <c r="GHP31" s="187"/>
      <c r="GHQ31" s="187"/>
      <c r="GHR31" s="187"/>
      <c r="GHS31" s="187"/>
      <c r="GHT31" s="187"/>
      <c r="GHU31" s="187"/>
      <c r="GHV31" s="187"/>
      <c r="GHW31" s="187"/>
      <c r="GHX31" s="187"/>
      <c r="GHY31" s="187"/>
      <c r="GHZ31" s="187"/>
      <c r="GIA31" s="187"/>
      <c r="GIB31" s="187"/>
      <c r="GIC31" s="187"/>
      <c r="GID31" s="187"/>
      <c r="GIE31" s="187"/>
      <c r="GIF31" s="187"/>
      <c r="GIG31" s="187"/>
      <c r="GIH31" s="187"/>
      <c r="GII31" s="187"/>
      <c r="GIJ31" s="187"/>
      <c r="GIK31" s="187"/>
      <c r="GIL31" s="187"/>
      <c r="GIM31" s="187"/>
      <c r="GIN31" s="187"/>
      <c r="GIO31" s="187"/>
      <c r="GIP31" s="187"/>
      <c r="GIQ31" s="187"/>
      <c r="GIR31" s="187"/>
      <c r="GIS31" s="187"/>
      <c r="GIT31" s="187"/>
      <c r="GIU31" s="187"/>
      <c r="GIV31" s="187"/>
      <c r="GIW31" s="187"/>
      <c r="GIX31" s="187"/>
      <c r="GIY31" s="187"/>
      <c r="GIZ31" s="187"/>
      <c r="GJA31" s="187"/>
      <c r="GJB31" s="187"/>
      <c r="GJC31" s="187"/>
      <c r="GJD31" s="187"/>
      <c r="GJE31" s="187"/>
      <c r="GJF31" s="187"/>
      <c r="GJG31" s="187"/>
      <c r="GJH31" s="187"/>
      <c r="GJI31" s="187"/>
      <c r="GJJ31" s="187"/>
      <c r="GJK31" s="187"/>
      <c r="GJL31" s="187"/>
      <c r="GJM31" s="187"/>
      <c r="GJN31" s="187"/>
      <c r="GJO31" s="187"/>
      <c r="GJP31" s="187"/>
      <c r="GJQ31" s="187"/>
      <c r="GJR31" s="187"/>
      <c r="GJS31" s="187"/>
      <c r="GJT31" s="187"/>
      <c r="GJU31" s="187"/>
      <c r="GJV31" s="187"/>
      <c r="GJW31" s="187"/>
      <c r="GJX31" s="187"/>
      <c r="GJY31" s="187"/>
      <c r="GJZ31" s="187"/>
      <c r="GKA31" s="187"/>
      <c r="GKB31" s="187"/>
      <c r="GKC31" s="187"/>
      <c r="GKD31" s="187"/>
      <c r="GKE31" s="187"/>
      <c r="GKF31" s="187"/>
      <c r="GKG31" s="187"/>
      <c r="GKH31" s="187"/>
      <c r="GKI31" s="187"/>
      <c r="GKJ31" s="187"/>
      <c r="GKK31" s="187"/>
      <c r="GKL31" s="187"/>
      <c r="GKM31" s="187"/>
      <c r="GKN31" s="187"/>
      <c r="GKO31" s="187"/>
      <c r="GKP31" s="187"/>
      <c r="GKQ31" s="187"/>
      <c r="GKR31" s="187"/>
      <c r="GKS31" s="187"/>
      <c r="GKT31" s="187"/>
      <c r="GKU31" s="187"/>
      <c r="GKV31" s="187"/>
      <c r="GKW31" s="187"/>
      <c r="GKX31" s="187"/>
      <c r="GKY31" s="187"/>
      <c r="GKZ31" s="187"/>
      <c r="GLA31" s="187"/>
      <c r="GLB31" s="187"/>
      <c r="GLC31" s="187"/>
      <c r="GLD31" s="187"/>
      <c r="GLE31" s="187"/>
      <c r="GLF31" s="187"/>
      <c r="GLG31" s="187"/>
      <c r="GLH31" s="187"/>
      <c r="GLI31" s="187"/>
      <c r="GLJ31" s="187"/>
      <c r="GLK31" s="187"/>
      <c r="GLL31" s="187"/>
      <c r="GLM31" s="187"/>
      <c r="GLN31" s="187"/>
      <c r="GLO31" s="187"/>
      <c r="GLP31" s="187"/>
      <c r="GLQ31" s="187"/>
      <c r="GLR31" s="187"/>
      <c r="GLS31" s="187"/>
      <c r="GLT31" s="187"/>
      <c r="GLU31" s="187"/>
      <c r="GLV31" s="187"/>
      <c r="GLW31" s="187"/>
      <c r="GLX31" s="187"/>
      <c r="GLY31" s="187"/>
      <c r="GLZ31" s="187"/>
      <c r="GMA31" s="187"/>
      <c r="GMB31" s="187"/>
      <c r="GMC31" s="187"/>
      <c r="GMD31" s="187"/>
      <c r="GME31" s="187"/>
      <c r="GMF31" s="187"/>
      <c r="GMG31" s="187"/>
      <c r="GMH31" s="187"/>
      <c r="GMI31" s="187"/>
      <c r="GMJ31" s="187"/>
      <c r="GMK31" s="187"/>
      <c r="GML31" s="187"/>
      <c r="GMM31" s="187"/>
      <c r="GMN31" s="187"/>
      <c r="GMO31" s="187"/>
      <c r="GMP31" s="187"/>
      <c r="GMQ31" s="187"/>
      <c r="GMR31" s="187"/>
      <c r="GMS31" s="187"/>
      <c r="GMT31" s="187"/>
      <c r="GMU31" s="187"/>
      <c r="GMV31" s="187"/>
      <c r="GMW31" s="187"/>
      <c r="GMX31" s="187"/>
      <c r="GMY31" s="187"/>
      <c r="GMZ31" s="187"/>
      <c r="GNA31" s="187"/>
      <c r="GNB31" s="187"/>
      <c r="GNC31" s="187"/>
      <c r="GND31" s="187"/>
      <c r="GNE31" s="187"/>
      <c r="GNF31" s="187"/>
      <c r="GNG31" s="187"/>
      <c r="GNH31" s="187"/>
      <c r="GNI31" s="187"/>
      <c r="GNJ31" s="187"/>
      <c r="GNK31" s="187"/>
      <c r="GNL31" s="187"/>
      <c r="GNM31" s="187"/>
      <c r="GNN31" s="187"/>
      <c r="GNO31" s="187"/>
      <c r="GNP31" s="187"/>
      <c r="GNQ31" s="187"/>
      <c r="GNR31" s="187"/>
      <c r="GNS31" s="187"/>
      <c r="GNT31" s="187"/>
      <c r="GNU31" s="187"/>
      <c r="GNV31" s="187"/>
      <c r="GNW31" s="187"/>
      <c r="GNX31" s="187"/>
      <c r="GNY31" s="187"/>
      <c r="GNZ31" s="187"/>
      <c r="GOA31" s="187"/>
      <c r="GOB31" s="187"/>
      <c r="GOC31" s="187"/>
      <c r="GOD31" s="187"/>
      <c r="GOE31" s="187"/>
      <c r="GOF31" s="187"/>
      <c r="GOG31" s="187"/>
      <c r="GOH31" s="187"/>
      <c r="GOI31" s="187"/>
      <c r="GOJ31" s="187"/>
      <c r="GOK31" s="187"/>
      <c r="GOL31" s="187"/>
      <c r="GOM31" s="187"/>
      <c r="GON31" s="187"/>
      <c r="GOO31" s="187"/>
      <c r="GOP31" s="187"/>
      <c r="GOQ31" s="187"/>
      <c r="GOR31" s="187"/>
      <c r="GOS31" s="187"/>
      <c r="GOT31" s="187"/>
      <c r="GOU31" s="187"/>
      <c r="GOV31" s="187"/>
      <c r="GOW31" s="187"/>
      <c r="GOX31" s="187"/>
      <c r="GOY31" s="187"/>
      <c r="GOZ31" s="187"/>
      <c r="GPA31" s="187"/>
      <c r="GPB31" s="187"/>
      <c r="GPC31" s="187"/>
      <c r="GPD31" s="187"/>
      <c r="GPE31" s="187"/>
      <c r="GPF31" s="187"/>
      <c r="GPG31" s="187"/>
      <c r="GPH31" s="187"/>
      <c r="GPI31" s="187"/>
      <c r="GPJ31" s="187"/>
      <c r="GPK31" s="187"/>
      <c r="GPL31" s="187"/>
      <c r="GPM31" s="187"/>
      <c r="GPN31" s="187"/>
      <c r="GPO31" s="187"/>
      <c r="GPP31" s="187"/>
      <c r="GPQ31" s="187"/>
      <c r="GPR31" s="187"/>
      <c r="GPS31" s="187"/>
      <c r="GPT31" s="187"/>
      <c r="GPU31" s="187"/>
      <c r="GPV31" s="187"/>
      <c r="GPW31" s="187"/>
      <c r="GPX31" s="187"/>
      <c r="GPY31" s="187"/>
      <c r="GPZ31" s="187"/>
      <c r="GQA31" s="187"/>
      <c r="GQB31" s="187"/>
      <c r="GQC31" s="187"/>
      <c r="GQD31" s="187"/>
      <c r="GQE31" s="187"/>
      <c r="GQF31" s="187"/>
      <c r="GQG31" s="187"/>
      <c r="GQH31" s="187"/>
      <c r="GQI31" s="187"/>
      <c r="GQJ31" s="187"/>
      <c r="GQK31" s="187"/>
      <c r="GQL31" s="187"/>
      <c r="GQM31" s="187"/>
      <c r="GQN31" s="187"/>
      <c r="GQO31" s="187"/>
      <c r="GQP31" s="187"/>
      <c r="GQQ31" s="187"/>
      <c r="GQR31" s="187"/>
      <c r="GQS31" s="187"/>
      <c r="GQT31" s="187"/>
      <c r="GQU31" s="187"/>
      <c r="GQV31" s="187"/>
      <c r="GQW31" s="187"/>
      <c r="GQX31" s="187"/>
      <c r="GQY31" s="187"/>
      <c r="GQZ31" s="187"/>
      <c r="GRA31" s="187"/>
      <c r="GRB31" s="187"/>
      <c r="GRC31" s="187"/>
      <c r="GRD31" s="187"/>
      <c r="GRE31" s="187"/>
      <c r="GRF31" s="187"/>
      <c r="GRG31" s="187"/>
      <c r="GRH31" s="187"/>
      <c r="GRI31" s="187"/>
      <c r="GRJ31" s="187"/>
      <c r="GRK31" s="187"/>
      <c r="GRL31" s="187"/>
      <c r="GRM31" s="187"/>
      <c r="GRN31" s="187"/>
      <c r="GRO31" s="187"/>
      <c r="GRP31" s="187"/>
      <c r="GRQ31" s="187"/>
      <c r="GRR31" s="187"/>
      <c r="GRS31" s="187"/>
      <c r="GRT31" s="187"/>
      <c r="GRU31" s="187"/>
      <c r="GRV31" s="187"/>
      <c r="GRW31" s="187"/>
      <c r="GRX31" s="187"/>
      <c r="GRY31" s="187"/>
      <c r="GRZ31" s="187"/>
      <c r="GSA31" s="187"/>
      <c r="GSB31" s="187"/>
      <c r="GSC31" s="187"/>
      <c r="GSD31" s="187"/>
      <c r="GSE31" s="187"/>
      <c r="GSF31" s="187"/>
      <c r="GSG31" s="187"/>
      <c r="GSH31" s="187"/>
      <c r="GSI31" s="187"/>
      <c r="GSJ31" s="187"/>
      <c r="GSK31" s="187"/>
      <c r="GSL31" s="187"/>
      <c r="GSM31" s="187"/>
      <c r="GSN31" s="187"/>
      <c r="GSO31" s="187"/>
      <c r="GSP31" s="187"/>
      <c r="GSQ31" s="187"/>
      <c r="GSR31" s="187"/>
      <c r="GSS31" s="187"/>
      <c r="GST31" s="187"/>
      <c r="GSU31" s="187"/>
      <c r="GSV31" s="187"/>
      <c r="GSW31" s="187"/>
      <c r="GSX31" s="187"/>
      <c r="GSY31" s="187"/>
      <c r="GSZ31" s="187"/>
      <c r="GTA31" s="187"/>
      <c r="GTB31" s="187"/>
      <c r="GTC31" s="187"/>
      <c r="GTD31" s="187"/>
      <c r="GTE31" s="187"/>
      <c r="GTF31" s="187"/>
      <c r="GTG31" s="187"/>
      <c r="GTH31" s="187"/>
      <c r="GTI31" s="187"/>
      <c r="GTJ31" s="187"/>
      <c r="GTK31" s="187"/>
      <c r="GTL31" s="187"/>
      <c r="GTM31" s="187"/>
      <c r="GTN31" s="187"/>
      <c r="GTO31" s="187"/>
      <c r="GTP31" s="187"/>
      <c r="GTQ31" s="187"/>
      <c r="GTR31" s="187"/>
      <c r="GTS31" s="187"/>
      <c r="GTT31" s="187"/>
      <c r="GTU31" s="187"/>
      <c r="GTV31" s="187"/>
      <c r="GTW31" s="187"/>
      <c r="GTX31" s="187"/>
      <c r="GTY31" s="187"/>
      <c r="GTZ31" s="187"/>
      <c r="GUA31" s="187"/>
      <c r="GUB31" s="187"/>
      <c r="GUC31" s="187"/>
      <c r="GUD31" s="187"/>
      <c r="GUE31" s="187"/>
      <c r="GUF31" s="187"/>
      <c r="GUG31" s="187"/>
      <c r="GUH31" s="187"/>
      <c r="GUI31" s="187"/>
      <c r="GUJ31" s="187"/>
      <c r="GUK31" s="187"/>
      <c r="GUL31" s="187"/>
      <c r="GUM31" s="187"/>
      <c r="GUN31" s="187"/>
      <c r="GUO31" s="187"/>
      <c r="GUP31" s="187"/>
      <c r="GUQ31" s="187"/>
      <c r="GUR31" s="187"/>
      <c r="GUS31" s="187"/>
      <c r="GUT31" s="187"/>
      <c r="GUU31" s="187"/>
      <c r="GUV31" s="187"/>
      <c r="GUW31" s="187"/>
      <c r="GUX31" s="187"/>
      <c r="GUY31" s="187"/>
      <c r="GUZ31" s="187"/>
      <c r="GVA31" s="187"/>
      <c r="GVB31" s="187"/>
      <c r="GVC31" s="187"/>
      <c r="GVD31" s="187"/>
      <c r="GVE31" s="187"/>
      <c r="GVF31" s="187"/>
      <c r="GVG31" s="187"/>
      <c r="GVH31" s="187"/>
      <c r="GVI31" s="187"/>
      <c r="GVJ31" s="187"/>
      <c r="GVK31" s="187"/>
      <c r="GVL31" s="187"/>
      <c r="GVM31" s="187"/>
      <c r="GVN31" s="187"/>
      <c r="GVO31" s="187"/>
      <c r="GVP31" s="187"/>
      <c r="GVQ31" s="187"/>
      <c r="GVR31" s="187"/>
      <c r="GVS31" s="187"/>
      <c r="GVT31" s="187"/>
      <c r="GVU31" s="187"/>
      <c r="GVV31" s="187"/>
      <c r="GVW31" s="187"/>
      <c r="GVX31" s="187"/>
      <c r="GVY31" s="187"/>
      <c r="GVZ31" s="187"/>
      <c r="GWA31" s="187"/>
      <c r="GWB31" s="187"/>
      <c r="GWC31" s="187"/>
      <c r="GWD31" s="187"/>
      <c r="GWE31" s="187"/>
      <c r="GWF31" s="187"/>
      <c r="GWG31" s="187"/>
      <c r="GWH31" s="187"/>
      <c r="GWI31" s="187"/>
      <c r="GWJ31" s="187"/>
      <c r="GWK31" s="187"/>
      <c r="GWL31" s="187"/>
      <c r="GWM31" s="187"/>
      <c r="GWN31" s="187"/>
      <c r="GWO31" s="187"/>
      <c r="GWP31" s="187"/>
      <c r="GWQ31" s="187"/>
      <c r="GWR31" s="187"/>
      <c r="GWS31" s="187"/>
      <c r="GWT31" s="187"/>
      <c r="GWU31" s="187"/>
      <c r="GWV31" s="187"/>
      <c r="GWW31" s="187"/>
      <c r="GWX31" s="187"/>
      <c r="GWY31" s="187"/>
      <c r="GWZ31" s="187"/>
      <c r="GXA31" s="187"/>
      <c r="GXB31" s="187"/>
      <c r="GXC31" s="187"/>
      <c r="GXD31" s="187"/>
      <c r="GXE31" s="187"/>
      <c r="GXF31" s="187"/>
      <c r="GXG31" s="187"/>
      <c r="GXH31" s="187"/>
      <c r="GXI31" s="187"/>
      <c r="GXJ31" s="187"/>
      <c r="GXK31" s="187"/>
      <c r="GXL31" s="187"/>
      <c r="GXM31" s="187"/>
      <c r="GXN31" s="187"/>
      <c r="GXO31" s="187"/>
      <c r="GXP31" s="187"/>
      <c r="GXQ31" s="187"/>
      <c r="GXR31" s="187"/>
      <c r="GXS31" s="187"/>
      <c r="GXT31" s="187"/>
      <c r="GXU31" s="187"/>
      <c r="GXV31" s="187"/>
      <c r="GXW31" s="187"/>
      <c r="GXX31" s="187"/>
      <c r="GXY31" s="187"/>
      <c r="GXZ31" s="187"/>
      <c r="GYA31" s="187"/>
      <c r="GYB31" s="187"/>
      <c r="GYC31" s="187"/>
      <c r="GYD31" s="187"/>
      <c r="GYE31" s="187"/>
      <c r="GYF31" s="187"/>
      <c r="GYG31" s="187"/>
      <c r="GYH31" s="187"/>
      <c r="GYI31" s="187"/>
      <c r="GYJ31" s="187"/>
      <c r="GYK31" s="187"/>
      <c r="GYL31" s="187"/>
      <c r="GYM31" s="187"/>
      <c r="GYN31" s="187"/>
      <c r="GYO31" s="187"/>
      <c r="GYP31" s="187"/>
      <c r="GYQ31" s="187"/>
      <c r="GYR31" s="187"/>
      <c r="GYS31" s="187"/>
      <c r="GYT31" s="187"/>
      <c r="GYU31" s="187"/>
      <c r="GYV31" s="187"/>
      <c r="GYW31" s="187"/>
      <c r="GYX31" s="187"/>
      <c r="GYY31" s="187"/>
      <c r="GYZ31" s="187"/>
      <c r="GZA31" s="187"/>
      <c r="GZB31" s="187"/>
      <c r="GZC31" s="187"/>
      <c r="GZD31" s="187"/>
      <c r="GZE31" s="187"/>
      <c r="GZF31" s="187"/>
      <c r="GZG31" s="187"/>
      <c r="GZH31" s="187"/>
      <c r="GZI31" s="187"/>
      <c r="GZJ31" s="187"/>
      <c r="GZK31" s="187"/>
      <c r="GZL31" s="187"/>
      <c r="GZM31" s="187"/>
      <c r="GZN31" s="187"/>
      <c r="GZO31" s="187"/>
      <c r="GZP31" s="187"/>
      <c r="GZQ31" s="187"/>
      <c r="GZR31" s="187"/>
      <c r="GZS31" s="187"/>
      <c r="GZT31" s="187"/>
      <c r="GZU31" s="187"/>
      <c r="GZV31" s="187"/>
      <c r="GZW31" s="187"/>
      <c r="GZX31" s="187"/>
      <c r="GZY31" s="187"/>
      <c r="GZZ31" s="187"/>
      <c r="HAA31" s="187"/>
      <c r="HAB31" s="187"/>
      <c r="HAC31" s="187"/>
      <c r="HAD31" s="187"/>
      <c r="HAE31" s="187"/>
      <c r="HAF31" s="187"/>
      <c r="HAG31" s="187"/>
      <c r="HAH31" s="187"/>
      <c r="HAI31" s="187"/>
      <c r="HAJ31" s="187"/>
      <c r="HAK31" s="187"/>
      <c r="HAL31" s="187"/>
      <c r="HAM31" s="187"/>
      <c r="HAN31" s="187"/>
      <c r="HAO31" s="187"/>
      <c r="HAP31" s="187"/>
      <c r="HAQ31" s="187"/>
      <c r="HAR31" s="187"/>
      <c r="HAS31" s="187"/>
      <c r="HAT31" s="187"/>
      <c r="HAU31" s="187"/>
      <c r="HAV31" s="187"/>
      <c r="HAW31" s="187"/>
      <c r="HAX31" s="187"/>
      <c r="HAY31" s="187"/>
      <c r="HAZ31" s="187"/>
      <c r="HBA31" s="187"/>
      <c r="HBB31" s="187"/>
      <c r="HBC31" s="187"/>
      <c r="HBD31" s="187"/>
      <c r="HBE31" s="187"/>
      <c r="HBF31" s="187"/>
      <c r="HBG31" s="187"/>
      <c r="HBH31" s="187"/>
      <c r="HBI31" s="187"/>
      <c r="HBJ31" s="187"/>
      <c r="HBK31" s="187"/>
      <c r="HBL31" s="187"/>
      <c r="HBM31" s="187"/>
      <c r="HBN31" s="187"/>
      <c r="HBO31" s="187"/>
      <c r="HBP31" s="187"/>
      <c r="HBQ31" s="187"/>
      <c r="HBR31" s="187"/>
      <c r="HBS31" s="187"/>
      <c r="HBT31" s="187"/>
      <c r="HBU31" s="187"/>
      <c r="HBV31" s="187"/>
      <c r="HBW31" s="187"/>
      <c r="HBX31" s="187"/>
      <c r="HBY31" s="187"/>
      <c r="HBZ31" s="187"/>
      <c r="HCA31" s="187"/>
      <c r="HCB31" s="187"/>
      <c r="HCC31" s="187"/>
      <c r="HCD31" s="187"/>
      <c r="HCE31" s="187"/>
      <c r="HCF31" s="187"/>
      <c r="HCG31" s="187"/>
      <c r="HCH31" s="187"/>
      <c r="HCI31" s="187"/>
      <c r="HCJ31" s="187"/>
      <c r="HCK31" s="187"/>
      <c r="HCL31" s="187"/>
      <c r="HCM31" s="187"/>
      <c r="HCN31" s="187"/>
      <c r="HCO31" s="187"/>
      <c r="HCP31" s="187"/>
      <c r="HCQ31" s="187"/>
      <c r="HCR31" s="187"/>
      <c r="HCS31" s="187"/>
      <c r="HCT31" s="187"/>
      <c r="HCU31" s="187"/>
      <c r="HCV31" s="187"/>
      <c r="HCW31" s="187"/>
      <c r="HCX31" s="187"/>
      <c r="HCY31" s="187"/>
      <c r="HCZ31" s="187"/>
      <c r="HDA31" s="187"/>
      <c r="HDB31" s="187"/>
      <c r="HDC31" s="187"/>
      <c r="HDD31" s="187"/>
      <c r="HDE31" s="187"/>
      <c r="HDF31" s="187"/>
      <c r="HDG31" s="187"/>
      <c r="HDH31" s="187"/>
      <c r="HDI31" s="187"/>
      <c r="HDJ31" s="187"/>
      <c r="HDK31" s="187"/>
      <c r="HDL31" s="187"/>
      <c r="HDM31" s="187"/>
      <c r="HDN31" s="187"/>
      <c r="HDO31" s="187"/>
      <c r="HDP31" s="187"/>
      <c r="HDQ31" s="187"/>
      <c r="HDR31" s="187"/>
      <c r="HDS31" s="187"/>
      <c r="HDT31" s="187"/>
      <c r="HDU31" s="187"/>
      <c r="HDV31" s="187"/>
      <c r="HDW31" s="187"/>
      <c r="HDX31" s="187"/>
      <c r="HDY31" s="187"/>
      <c r="HDZ31" s="187"/>
      <c r="HEA31" s="187"/>
      <c r="HEB31" s="187"/>
      <c r="HEC31" s="187"/>
      <c r="HED31" s="187"/>
      <c r="HEE31" s="187"/>
      <c r="HEF31" s="187"/>
      <c r="HEG31" s="187"/>
      <c r="HEH31" s="187"/>
      <c r="HEI31" s="187"/>
      <c r="HEJ31" s="187"/>
      <c r="HEK31" s="187"/>
      <c r="HEL31" s="187"/>
      <c r="HEM31" s="187"/>
      <c r="HEN31" s="187"/>
      <c r="HEO31" s="187"/>
      <c r="HEP31" s="187"/>
      <c r="HEQ31" s="187"/>
      <c r="HER31" s="187"/>
      <c r="HES31" s="187"/>
      <c r="HET31" s="187"/>
      <c r="HEU31" s="187"/>
      <c r="HEV31" s="187"/>
      <c r="HEW31" s="187"/>
      <c r="HEX31" s="187"/>
      <c r="HEY31" s="187"/>
      <c r="HEZ31" s="187"/>
      <c r="HFA31" s="187"/>
      <c r="HFB31" s="187"/>
      <c r="HFC31" s="187"/>
      <c r="HFD31" s="187"/>
      <c r="HFE31" s="187"/>
      <c r="HFF31" s="187"/>
      <c r="HFG31" s="187"/>
      <c r="HFH31" s="187"/>
      <c r="HFI31" s="187"/>
      <c r="HFJ31" s="187"/>
      <c r="HFK31" s="187"/>
      <c r="HFL31" s="187"/>
      <c r="HFM31" s="187"/>
      <c r="HFN31" s="187"/>
      <c r="HFO31" s="187"/>
      <c r="HFP31" s="187"/>
      <c r="HFQ31" s="187"/>
      <c r="HFR31" s="187"/>
      <c r="HFS31" s="187"/>
      <c r="HFT31" s="187"/>
      <c r="HFU31" s="187"/>
      <c r="HFV31" s="187"/>
      <c r="HFW31" s="187"/>
      <c r="HFX31" s="187"/>
      <c r="HFY31" s="187"/>
      <c r="HFZ31" s="187"/>
      <c r="HGA31" s="187"/>
      <c r="HGB31" s="187"/>
      <c r="HGC31" s="187"/>
      <c r="HGD31" s="187"/>
      <c r="HGE31" s="187"/>
      <c r="HGF31" s="187"/>
      <c r="HGG31" s="187"/>
      <c r="HGH31" s="187"/>
      <c r="HGI31" s="187"/>
      <c r="HGJ31" s="187"/>
      <c r="HGK31" s="187"/>
      <c r="HGL31" s="187"/>
      <c r="HGM31" s="187"/>
      <c r="HGN31" s="187"/>
      <c r="HGO31" s="187"/>
      <c r="HGP31" s="187"/>
      <c r="HGQ31" s="187"/>
      <c r="HGR31" s="187"/>
      <c r="HGS31" s="187"/>
      <c r="HGT31" s="187"/>
      <c r="HGU31" s="187"/>
      <c r="HGV31" s="187"/>
      <c r="HGW31" s="187"/>
      <c r="HGX31" s="187"/>
      <c r="HGY31" s="187"/>
      <c r="HGZ31" s="187"/>
      <c r="HHA31" s="187"/>
      <c r="HHB31" s="187"/>
      <c r="HHC31" s="187"/>
      <c r="HHD31" s="187"/>
      <c r="HHE31" s="187"/>
      <c r="HHF31" s="187"/>
      <c r="HHG31" s="187"/>
      <c r="HHH31" s="187"/>
      <c r="HHI31" s="187"/>
      <c r="HHJ31" s="187"/>
      <c r="HHK31" s="187"/>
      <c r="HHL31" s="187"/>
      <c r="HHM31" s="187"/>
      <c r="HHN31" s="187"/>
      <c r="HHO31" s="187"/>
      <c r="HHP31" s="187"/>
      <c r="HHQ31" s="187"/>
      <c r="HHR31" s="187"/>
      <c r="HHS31" s="187"/>
      <c r="HHT31" s="187"/>
      <c r="HHU31" s="187"/>
      <c r="HHV31" s="187"/>
      <c r="HHW31" s="187"/>
      <c r="HHX31" s="187"/>
      <c r="HHY31" s="187"/>
      <c r="HHZ31" s="187"/>
      <c r="HIA31" s="187"/>
      <c r="HIB31" s="187"/>
      <c r="HIC31" s="187"/>
      <c r="HID31" s="187"/>
      <c r="HIE31" s="187"/>
      <c r="HIF31" s="187"/>
      <c r="HIG31" s="187"/>
      <c r="HIH31" s="187"/>
      <c r="HII31" s="187"/>
      <c r="HIJ31" s="187"/>
      <c r="HIK31" s="187"/>
      <c r="HIL31" s="187"/>
      <c r="HIM31" s="187"/>
      <c r="HIN31" s="187"/>
      <c r="HIO31" s="187"/>
      <c r="HIP31" s="187"/>
      <c r="HIQ31" s="187"/>
      <c r="HIR31" s="187"/>
      <c r="HIS31" s="187"/>
      <c r="HIT31" s="187"/>
      <c r="HIU31" s="187"/>
      <c r="HIV31" s="187"/>
      <c r="HIW31" s="187"/>
      <c r="HIX31" s="187"/>
      <c r="HIY31" s="187"/>
      <c r="HIZ31" s="187"/>
      <c r="HJA31" s="187"/>
      <c r="HJB31" s="187"/>
      <c r="HJC31" s="187"/>
      <c r="HJD31" s="187"/>
      <c r="HJE31" s="187"/>
      <c r="HJF31" s="187"/>
      <c r="HJG31" s="187"/>
      <c r="HJH31" s="187"/>
      <c r="HJI31" s="187"/>
      <c r="HJJ31" s="187"/>
      <c r="HJK31" s="187"/>
      <c r="HJL31" s="187"/>
      <c r="HJM31" s="187"/>
      <c r="HJN31" s="187"/>
      <c r="HJO31" s="187"/>
      <c r="HJP31" s="187"/>
      <c r="HJQ31" s="187"/>
      <c r="HJR31" s="187"/>
      <c r="HJS31" s="187"/>
      <c r="HJT31" s="187"/>
      <c r="HJU31" s="187"/>
      <c r="HJV31" s="187"/>
      <c r="HJW31" s="187"/>
      <c r="HJX31" s="187"/>
      <c r="HJY31" s="187"/>
      <c r="HJZ31" s="187"/>
      <c r="HKA31" s="187"/>
      <c r="HKB31" s="187"/>
      <c r="HKC31" s="187"/>
      <c r="HKD31" s="187"/>
      <c r="HKE31" s="187"/>
      <c r="HKF31" s="187"/>
      <c r="HKG31" s="187"/>
      <c r="HKH31" s="187"/>
      <c r="HKI31" s="187"/>
      <c r="HKJ31" s="187"/>
      <c r="HKK31" s="187"/>
      <c r="HKL31" s="187"/>
      <c r="HKM31" s="187"/>
      <c r="HKN31" s="187"/>
      <c r="HKO31" s="187"/>
      <c r="HKP31" s="187"/>
      <c r="HKQ31" s="187"/>
      <c r="HKR31" s="187"/>
      <c r="HKS31" s="187"/>
      <c r="HKT31" s="187"/>
      <c r="HKU31" s="187"/>
      <c r="HKV31" s="187"/>
      <c r="HKW31" s="187"/>
      <c r="HKX31" s="187"/>
      <c r="HKY31" s="187"/>
      <c r="HKZ31" s="187"/>
      <c r="HLA31" s="187"/>
      <c r="HLB31" s="187"/>
      <c r="HLC31" s="187"/>
      <c r="HLD31" s="187"/>
      <c r="HLE31" s="187"/>
      <c r="HLF31" s="187"/>
      <c r="HLG31" s="187"/>
      <c r="HLH31" s="187"/>
      <c r="HLI31" s="187"/>
      <c r="HLJ31" s="187"/>
      <c r="HLK31" s="187"/>
      <c r="HLL31" s="187"/>
      <c r="HLM31" s="187"/>
      <c r="HLN31" s="187"/>
      <c r="HLO31" s="187"/>
      <c r="HLP31" s="187"/>
      <c r="HLQ31" s="187"/>
      <c r="HLR31" s="187"/>
      <c r="HLS31" s="187"/>
      <c r="HLT31" s="187"/>
      <c r="HLU31" s="187"/>
      <c r="HLV31" s="187"/>
      <c r="HLW31" s="187"/>
      <c r="HLX31" s="187"/>
      <c r="HLY31" s="187"/>
      <c r="HLZ31" s="187"/>
      <c r="HMA31" s="187"/>
      <c r="HMB31" s="187"/>
      <c r="HMC31" s="187"/>
      <c r="HMD31" s="187"/>
      <c r="HME31" s="187"/>
      <c r="HMF31" s="187"/>
      <c r="HMG31" s="187"/>
      <c r="HMH31" s="187"/>
      <c r="HMI31" s="187"/>
      <c r="HMJ31" s="187"/>
      <c r="HMK31" s="187"/>
      <c r="HML31" s="187"/>
      <c r="HMM31" s="187"/>
      <c r="HMN31" s="187"/>
      <c r="HMO31" s="187"/>
      <c r="HMP31" s="187"/>
      <c r="HMQ31" s="187"/>
      <c r="HMR31" s="187"/>
      <c r="HMS31" s="187"/>
      <c r="HMT31" s="187"/>
      <c r="HMU31" s="187"/>
      <c r="HMV31" s="187"/>
      <c r="HMW31" s="187"/>
      <c r="HMX31" s="187"/>
      <c r="HMY31" s="187"/>
      <c r="HMZ31" s="187"/>
      <c r="HNA31" s="187"/>
      <c r="HNB31" s="187"/>
      <c r="HNC31" s="187"/>
      <c r="HND31" s="187"/>
      <c r="HNE31" s="187"/>
      <c r="HNF31" s="187"/>
      <c r="HNG31" s="187"/>
      <c r="HNH31" s="187"/>
      <c r="HNI31" s="187"/>
      <c r="HNJ31" s="187"/>
      <c r="HNK31" s="187"/>
      <c r="HNL31" s="187"/>
      <c r="HNM31" s="187"/>
      <c r="HNN31" s="187"/>
      <c r="HNO31" s="187"/>
      <c r="HNP31" s="187"/>
      <c r="HNQ31" s="187"/>
      <c r="HNR31" s="187"/>
      <c r="HNS31" s="187"/>
      <c r="HNT31" s="187"/>
      <c r="HNU31" s="187"/>
      <c r="HNV31" s="187"/>
      <c r="HNW31" s="187"/>
      <c r="HNX31" s="187"/>
      <c r="HNY31" s="187"/>
      <c r="HNZ31" s="187"/>
      <c r="HOA31" s="187"/>
      <c r="HOB31" s="187"/>
      <c r="HOC31" s="187"/>
      <c r="HOD31" s="187"/>
      <c r="HOE31" s="187"/>
      <c r="HOF31" s="187"/>
      <c r="HOG31" s="187"/>
      <c r="HOH31" s="187"/>
      <c r="HOI31" s="187"/>
      <c r="HOJ31" s="187"/>
      <c r="HOK31" s="187"/>
      <c r="HOL31" s="187"/>
      <c r="HOM31" s="187"/>
      <c r="HON31" s="187"/>
      <c r="HOO31" s="187"/>
      <c r="HOP31" s="187"/>
      <c r="HOQ31" s="187"/>
      <c r="HOR31" s="187"/>
      <c r="HOS31" s="187"/>
      <c r="HOT31" s="187"/>
      <c r="HOU31" s="187"/>
      <c r="HOV31" s="187"/>
      <c r="HOW31" s="187"/>
      <c r="HOX31" s="187"/>
      <c r="HOY31" s="187"/>
      <c r="HOZ31" s="187"/>
      <c r="HPA31" s="187"/>
      <c r="HPB31" s="187"/>
      <c r="HPC31" s="187"/>
      <c r="HPD31" s="187"/>
      <c r="HPE31" s="187"/>
      <c r="HPF31" s="187"/>
      <c r="HPG31" s="187"/>
      <c r="HPH31" s="187"/>
      <c r="HPI31" s="187"/>
      <c r="HPJ31" s="187"/>
      <c r="HPK31" s="187"/>
      <c r="HPL31" s="187"/>
      <c r="HPM31" s="187"/>
      <c r="HPN31" s="187"/>
      <c r="HPO31" s="187"/>
      <c r="HPP31" s="187"/>
      <c r="HPQ31" s="187"/>
      <c r="HPR31" s="187"/>
      <c r="HPS31" s="187"/>
      <c r="HPT31" s="187"/>
      <c r="HPU31" s="187"/>
      <c r="HPV31" s="187"/>
      <c r="HPW31" s="187"/>
      <c r="HPX31" s="187"/>
      <c r="HPY31" s="187"/>
      <c r="HPZ31" s="187"/>
      <c r="HQA31" s="187"/>
      <c r="HQB31" s="187"/>
      <c r="HQC31" s="187"/>
      <c r="HQD31" s="187"/>
      <c r="HQE31" s="187"/>
      <c r="HQF31" s="187"/>
      <c r="HQG31" s="187"/>
      <c r="HQH31" s="187"/>
      <c r="HQI31" s="187"/>
      <c r="HQJ31" s="187"/>
      <c r="HQK31" s="187"/>
      <c r="HQL31" s="187"/>
      <c r="HQM31" s="187"/>
      <c r="HQN31" s="187"/>
      <c r="HQO31" s="187"/>
      <c r="HQP31" s="187"/>
      <c r="HQQ31" s="187"/>
      <c r="HQR31" s="187"/>
      <c r="HQS31" s="187"/>
      <c r="HQT31" s="187"/>
      <c r="HQU31" s="187"/>
      <c r="HQV31" s="187"/>
      <c r="HQW31" s="187"/>
      <c r="HQX31" s="187"/>
      <c r="HQY31" s="187"/>
      <c r="HQZ31" s="187"/>
      <c r="HRA31" s="187"/>
      <c r="HRB31" s="187"/>
      <c r="HRC31" s="187"/>
      <c r="HRD31" s="187"/>
      <c r="HRE31" s="187"/>
      <c r="HRF31" s="187"/>
      <c r="HRG31" s="187"/>
      <c r="HRH31" s="187"/>
      <c r="HRI31" s="187"/>
      <c r="HRJ31" s="187"/>
      <c r="HRK31" s="187"/>
      <c r="HRL31" s="187"/>
      <c r="HRM31" s="187"/>
      <c r="HRN31" s="187"/>
      <c r="HRO31" s="187"/>
      <c r="HRP31" s="187"/>
      <c r="HRQ31" s="187"/>
      <c r="HRR31" s="187"/>
      <c r="HRS31" s="187"/>
      <c r="HRT31" s="187"/>
      <c r="HRU31" s="187"/>
      <c r="HRV31" s="187"/>
      <c r="HRW31" s="187"/>
      <c r="HRX31" s="187"/>
      <c r="HRY31" s="187"/>
      <c r="HRZ31" s="187"/>
      <c r="HSA31" s="187"/>
      <c r="HSB31" s="187"/>
      <c r="HSC31" s="187"/>
      <c r="HSD31" s="187"/>
      <c r="HSE31" s="187"/>
      <c r="HSF31" s="187"/>
      <c r="HSG31" s="187"/>
      <c r="HSH31" s="187"/>
      <c r="HSI31" s="187"/>
      <c r="HSJ31" s="187"/>
      <c r="HSK31" s="187"/>
      <c r="HSL31" s="187"/>
      <c r="HSM31" s="187"/>
      <c r="HSN31" s="187"/>
      <c r="HSO31" s="187"/>
      <c r="HSP31" s="187"/>
      <c r="HSQ31" s="187"/>
      <c r="HSR31" s="187"/>
      <c r="HSS31" s="187"/>
      <c r="HST31" s="187"/>
      <c r="HSU31" s="187"/>
      <c r="HSV31" s="187"/>
      <c r="HSW31" s="187"/>
      <c r="HSX31" s="187"/>
      <c r="HSY31" s="187"/>
      <c r="HSZ31" s="187"/>
      <c r="HTA31" s="187"/>
      <c r="HTB31" s="187"/>
      <c r="HTC31" s="187"/>
      <c r="HTD31" s="187"/>
      <c r="HTE31" s="187"/>
      <c r="HTF31" s="187"/>
      <c r="HTG31" s="187"/>
      <c r="HTH31" s="187"/>
      <c r="HTI31" s="187"/>
      <c r="HTJ31" s="187"/>
      <c r="HTK31" s="187"/>
      <c r="HTL31" s="187"/>
      <c r="HTM31" s="187"/>
      <c r="HTN31" s="187"/>
      <c r="HTO31" s="187"/>
      <c r="HTP31" s="187"/>
      <c r="HTQ31" s="187"/>
      <c r="HTR31" s="187"/>
      <c r="HTS31" s="187"/>
      <c r="HTT31" s="187"/>
      <c r="HTU31" s="187"/>
      <c r="HTV31" s="187"/>
      <c r="HTW31" s="187"/>
      <c r="HTX31" s="187"/>
      <c r="HTY31" s="187"/>
      <c r="HTZ31" s="187"/>
      <c r="HUA31" s="187"/>
      <c r="HUB31" s="187"/>
      <c r="HUC31" s="187"/>
      <c r="HUD31" s="187"/>
      <c r="HUE31" s="187"/>
      <c r="HUF31" s="187"/>
      <c r="HUG31" s="187"/>
      <c r="HUH31" s="187"/>
      <c r="HUI31" s="187"/>
      <c r="HUJ31" s="187"/>
      <c r="HUK31" s="187"/>
      <c r="HUL31" s="187"/>
      <c r="HUM31" s="187"/>
      <c r="HUN31" s="187"/>
      <c r="HUO31" s="187"/>
      <c r="HUP31" s="187"/>
      <c r="HUQ31" s="187"/>
      <c r="HUR31" s="187"/>
      <c r="HUS31" s="187"/>
      <c r="HUT31" s="187"/>
      <c r="HUU31" s="187"/>
      <c r="HUV31" s="187"/>
      <c r="HUW31" s="187"/>
      <c r="HUX31" s="187"/>
      <c r="HUY31" s="187"/>
      <c r="HUZ31" s="187"/>
      <c r="HVA31" s="187"/>
      <c r="HVB31" s="187"/>
      <c r="HVC31" s="187"/>
      <c r="HVD31" s="187"/>
      <c r="HVE31" s="187"/>
      <c r="HVF31" s="187"/>
      <c r="HVG31" s="187"/>
      <c r="HVH31" s="187"/>
      <c r="HVI31" s="187"/>
      <c r="HVJ31" s="187"/>
      <c r="HVK31" s="187"/>
      <c r="HVL31" s="187"/>
      <c r="HVM31" s="187"/>
      <c r="HVN31" s="187"/>
      <c r="HVO31" s="187"/>
      <c r="HVP31" s="187"/>
      <c r="HVQ31" s="187"/>
      <c r="HVR31" s="187"/>
      <c r="HVS31" s="187"/>
      <c r="HVT31" s="187"/>
      <c r="HVU31" s="187"/>
      <c r="HVV31" s="187"/>
      <c r="HVW31" s="187"/>
      <c r="HVX31" s="187"/>
      <c r="HVY31" s="187"/>
      <c r="HVZ31" s="187"/>
      <c r="HWA31" s="187"/>
      <c r="HWB31" s="187"/>
      <c r="HWC31" s="187"/>
      <c r="HWD31" s="187"/>
      <c r="HWE31" s="187"/>
      <c r="HWF31" s="187"/>
      <c r="HWG31" s="187"/>
      <c r="HWH31" s="187"/>
      <c r="HWI31" s="187"/>
      <c r="HWJ31" s="187"/>
      <c r="HWK31" s="187"/>
      <c r="HWL31" s="187"/>
      <c r="HWM31" s="187"/>
      <c r="HWN31" s="187"/>
      <c r="HWO31" s="187"/>
      <c r="HWP31" s="187"/>
      <c r="HWQ31" s="187"/>
      <c r="HWR31" s="187"/>
      <c r="HWS31" s="187"/>
      <c r="HWT31" s="187"/>
      <c r="HWU31" s="187"/>
      <c r="HWV31" s="187"/>
      <c r="HWW31" s="187"/>
      <c r="HWX31" s="187"/>
      <c r="HWY31" s="187"/>
      <c r="HWZ31" s="187"/>
      <c r="HXA31" s="187"/>
      <c r="HXB31" s="187"/>
      <c r="HXC31" s="187"/>
      <c r="HXD31" s="187"/>
      <c r="HXE31" s="187"/>
      <c r="HXF31" s="187"/>
      <c r="HXG31" s="187"/>
      <c r="HXH31" s="187"/>
      <c r="HXI31" s="187"/>
      <c r="HXJ31" s="187"/>
      <c r="HXK31" s="187"/>
      <c r="HXL31" s="187"/>
      <c r="HXM31" s="187"/>
      <c r="HXN31" s="187"/>
      <c r="HXO31" s="187"/>
      <c r="HXP31" s="187"/>
      <c r="HXQ31" s="187"/>
      <c r="HXR31" s="187"/>
      <c r="HXS31" s="187"/>
      <c r="HXT31" s="187"/>
      <c r="HXU31" s="187"/>
      <c r="HXV31" s="187"/>
      <c r="HXW31" s="187"/>
      <c r="HXX31" s="187"/>
      <c r="HXY31" s="187"/>
      <c r="HXZ31" s="187"/>
      <c r="HYA31" s="187"/>
      <c r="HYB31" s="187"/>
      <c r="HYC31" s="187"/>
      <c r="HYD31" s="187"/>
      <c r="HYE31" s="187"/>
      <c r="HYF31" s="187"/>
      <c r="HYG31" s="187"/>
      <c r="HYH31" s="187"/>
      <c r="HYI31" s="187"/>
      <c r="HYJ31" s="187"/>
      <c r="HYK31" s="187"/>
      <c r="HYL31" s="187"/>
      <c r="HYM31" s="187"/>
      <c r="HYN31" s="187"/>
      <c r="HYO31" s="187"/>
      <c r="HYP31" s="187"/>
      <c r="HYQ31" s="187"/>
      <c r="HYR31" s="187"/>
      <c r="HYS31" s="187"/>
      <c r="HYT31" s="187"/>
      <c r="HYU31" s="187"/>
      <c r="HYV31" s="187"/>
      <c r="HYW31" s="187"/>
      <c r="HYX31" s="187"/>
      <c r="HYY31" s="187"/>
      <c r="HYZ31" s="187"/>
      <c r="HZA31" s="187"/>
      <c r="HZB31" s="187"/>
      <c r="HZC31" s="187"/>
      <c r="HZD31" s="187"/>
      <c r="HZE31" s="187"/>
      <c r="HZF31" s="187"/>
      <c r="HZG31" s="187"/>
      <c r="HZH31" s="187"/>
      <c r="HZI31" s="187"/>
      <c r="HZJ31" s="187"/>
      <c r="HZK31" s="187"/>
      <c r="HZL31" s="187"/>
      <c r="HZM31" s="187"/>
      <c r="HZN31" s="187"/>
      <c r="HZO31" s="187"/>
      <c r="HZP31" s="187"/>
      <c r="HZQ31" s="187"/>
      <c r="HZR31" s="187"/>
      <c r="HZS31" s="187"/>
      <c r="HZT31" s="187"/>
      <c r="HZU31" s="187"/>
      <c r="HZV31" s="187"/>
      <c r="HZW31" s="187"/>
      <c r="HZX31" s="187"/>
      <c r="HZY31" s="187"/>
      <c r="HZZ31" s="187"/>
      <c r="IAA31" s="187"/>
      <c r="IAB31" s="187"/>
      <c r="IAC31" s="187"/>
      <c r="IAD31" s="187"/>
      <c r="IAE31" s="187"/>
      <c r="IAF31" s="187"/>
      <c r="IAG31" s="187"/>
      <c r="IAH31" s="187"/>
      <c r="IAI31" s="187"/>
      <c r="IAJ31" s="187"/>
      <c r="IAK31" s="187"/>
      <c r="IAL31" s="187"/>
      <c r="IAM31" s="187"/>
      <c r="IAN31" s="187"/>
      <c r="IAO31" s="187"/>
      <c r="IAP31" s="187"/>
      <c r="IAQ31" s="187"/>
      <c r="IAR31" s="187"/>
      <c r="IAS31" s="187"/>
      <c r="IAT31" s="187"/>
      <c r="IAU31" s="187"/>
      <c r="IAV31" s="187"/>
      <c r="IAW31" s="187"/>
      <c r="IAX31" s="187"/>
      <c r="IAY31" s="187"/>
      <c r="IAZ31" s="187"/>
      <c r="IBA31" s="187"/>
      <c r="IBB31" s="187"/>
      <c r="IBC31" s="187"/>
      <c r="IBD31" s="187"/>
      <c r="IBE31" s="187"/>
      <c r="IBF31" s="187"/>
      <c r="IBG31" s="187"/>
      <c r="IBH31" s="187"/>
      <c r="IBI31" s="187"/>
      <c r="IBJ31" s="187"/>
      <c r="IBK31" s="187"/>
      <c r="IBL31" s="187"/>
      <c r="IBM31" s="187"/>
      <c r="IBN31" s="187"/>
      <c r="IBO31" s="187"/>
      <c r="IBP31" s="187"/>
      <c r="IBQ31" s="187"/>
      <c r="IBR31" s="187"/>
      <c r="IBS31" s="187"/>
      <c r="IBT31" s="187"/>
      <c r="IBU31" s="187"/>
      <c r="IBV31" s="187"/>
      <c r="IBW31" s="187"/>
      <c r="IBX31" s="187"/>
      <c r="IBY31" s="187"/>
      <c r="IBZ31" s="187"/>
      <c r="ICA31" s="187"/>
      <c r="ICB31" s="187"/>
      <c r="ICC31" s="187"/>
      <c r="ICD31" s="187"/>
      <c r="ICE31" s="187"/>
      <c r="ICF31" s="187"/>
      <c r="ICG31" s="187"/>
      <c r="ICH31" s="187"/>
      <c r="ICI31" s="187"/>
      <c r="ICJ31" s="187"/>
      <c r="ICK31" s="187"/>
      <c r="ICL31" s="187"/>
      <c r="ICM31" s="187"/>
      <c r="ICN31" s="187"/>
      <c r="ICO31" s="187"/>
      <c r="ICP31" s="187"/>
      <c r="ICQ31" s="187"/>
      <c r="ICR31" s="187"/>
      <c r="ICS31" s="187"/>
      <c r="ICT31" s="187"/>
      <c r="ICU31" s="187"/>
      <c r="ICV31" s="187"/>
      <c r="ICW31" s="187"/>
      <c r="ICX31" s="187"/>
      <c r="ICY31" s="187"/>
      <c r="ICZ31" s="187"/>
      <c r="IDA31" s="187"/>
      <c r="IDB31" s="187"/>
      <c r="IDC31" s="187"/>
      <c r="IDD31" s="187"/>
      <c r="IDE31" s="187"/>
      <c r="IDF31" s="187"/>
      <c r="IDG31" s="187"/>
      <c r="IDH31" s="187"/>
      <c r="IDI31" s="187"/>
      <c r="IDJ31" s="187"/>
      <c r="IDK31" s="187"/>
      <c r="IDL31" s="187"/>
      <c r="IDM31" s="187"/>
      <c r="IDN31" s="187"/>
      <c r="IDO31" s="187"/>
      <c r="IDP31" s="187"/>
      <c r="IDQ31" s="187"/>
      <c r="IDR31" s="187"/>
      <c r="IDS31" s="187"/>
      <c r="IDT31" s="187"/>
      <c r="IDU31" s="187"/>
      <c r="IDV31" s="187"/>
      <c r="IDW31" s="187"/>
      <c r="IDX31" s="187"/>
      <c r="IDY31" s="187"/>
      <c r="IDZ31" s="187"/>
      <c r="IEA31" s="187"/>
      <c r="IEB31" s="187"/>
      <c r="IEC31" s="187"/>
      <c r="IED31" s="187"/>
      <c r="IEE31" s="187"/>
      <c r="IEF31" s="187"/>
      <c r="IEG31" s="187"/>
      <c r="IEH31" s="187"/>
      <c r="IEI31" s="187"/>
      <c r="IEJ31" s="187"/>
      <c r="IEK31" s="187"/>
      <c r="IEL31" s="187"/>
      <c r="IEM31" s="187"/>
      <c r="IEN31" s="187"/>
      <c r="IEO31" s="187"/>
      <c r="IEP31" s="187"/>
      <c r="IEQ31" s="187"/>
      <c r="IER31" s="187"/>
      <c r="IES31" s="187"/>
      <c r="IET31" s="187"/>
      <c r="IEU31" s="187"/>
      <c r="IEV31" s="187"/>
      <c r="IEW31" s="187"/>
      <c r="IEX31" s="187"/>
      <c r="IEY31" s="187"/>
      <c r="IEZ31" s="187"/>
      <c r="IFA31" s="187"/>
      <c r="IFB31" s="187"/>
      <c r="IFC31" s="187"/>
      <c r="IFD31" s="187"/>
      <c r="IFE31" s="187"/>
      <c r="IFF31" s="187"/>
      <c r="IFG31" s="187"/>
      <c r="IFH31" s="187"/>
      <c r="IFI31" s="187"/>
      <c r="IFJ31" s="187"/>
      <c r="IFK31" s="187"/>
      <c r="IFL31" s="187"/>
      <c r="IFM31" s="187"/>
      <c r="IFN31" s="187"/>
      <c r="IFO31" s="187"/>
      <c r="IFP31" s="187"/>
      <c r="IFQ31" s="187"/>
      <c r="IFR31" s="187"/>
      <c r="IFS31" s="187"/>
      <c r="IFT31" s="187"/>
      <c r="IFU31" s="187"/>
      <c r="IFV31" s="187"/>
      <c r="IFW31" s="187"/>
      <c r="IFX31" s="187"/>
      <c r="IFY31" s="187"/>
      <c r="IFZ31" s="187"/>
      <c r="IGA31" s="187"/>
      <c r="IGB31" s="187"/>
      <c r="IGC31" s="187"/>
      <c r="IGD31" s="187"/>
      <c r="IGE31" s="187"/>
      <c r="IGF31" s="187"/>
      <c r="IGG31" s="187"/>
      <c r="IGH31" s="187"/>
      <c r="IGI31" s="187"/>
      <c r="IGJ31" s="187"/>
      <c r="IGK31" s="187"/>
      <c r="IGL31" s="187"/>
      <c r="IGM31" s="187"/>
      <c r="IGN31" s="187"/>
      <c r="IGO31" s="187"/>
      <c r="IGP31" s="187"/>
      <c r="IGQ31" s="187"/>
      <c r="IGR31" s="187"/>
      <c r="IGS31" s="187"/>
      <c r="IGT31" s="187"/>
      <c r="IGU31" s="187"/>
      <c r="IGV31" s="187"/>
      <c r="IGW31" s="187"/>
      <c r="IGX31" s="187"/>
      <c r="IGY31" s="187"/>
      <c r="IGZ31" s="187"/>
      <c r="IHA31" s="187"/>
      <c r="IHB31" s="187"/>
      <c r="IHC31" s="187"/>
      <c r="IHD31" s="187"/>
      <c r="IHE31" s="187"/>
      <c r="IHF31" s="187"/>
      <c r="IHG31" s="187"/>
      <c r="IHH31" s="187"/>
      <c r="IHI31" s="187"/>
      <c r="IHJ31" s="187"/>
      <c r="IHK31" s="187"/>
      <c r="IHL31" s="187"/>
      <c r="IHM31" s="187"/>
      <c r="IHN31" s="187"/>
      <c r="IHO31" s="187"/>
      <c r="IHP31" s="187"/>
      <c r="IHQ31" s="187"/>
      <c r="IHR31" s="187"/>
      <c r="IHS31" s="187"/>
      <c r="IHT31" s="187"/>
      <c r="IHU31" s="187"/>
      <c r="IHV31" s="187"/>
      <c r="IHW31" s="187"/>
      <c r="IHX31" s="187"/>
      <c r="IHY31" s="187"/>
      <c r="IHZ31" s="187"/>
      <c r="IIA31" s="187"/>
      <c r="IIB31" s="187"/>
      <c r="IIC31" s="187"/>
      <c r="IID31" s="187"/>
      <c r="IIE31" s="187"/>
      <c r="IIF31" s="187"/>
      <c r="IIG31" s="187"/>
      <c r="IIH31" s="187"/>
      <c r="III31" s="187"/>
      <c r="IIJ31" s="187"/>
      <c r="IIK31" s="187"/>
      <c r="IIL31" s="187"/>
      <c r="IIM31" s="187"/>
      <c r="IIN31" s="187"/>
      <c r="IIO31" s="187"/>
      <c r="IIP31" s="187"/>
      <c r="IIQ31" s="187"/>
      <c r="IIR31" s="187"/>
      <c r="IIS31" s="187"/>
      <c r="IIT31" s="187"/>
      <c r="IIU31" s="187"/>
      <c r="IIV31" s="187"/>
      <c r="IIW31" s="187"/>
      <c r="IIX31" s="187"/>
      <c r="IIY31" s="187"/>
      <c r="IIZ31" s="187"/>
      <c r="IJA31" s="187"/>
      <c r="IJB31" s="187"/>
      <c r="IJC31" s="187"/>
      <c r="IJD31" s="187"/>
      <c r="IJE31" s="187"/>
      <c r="IJF31" s="187"/>
      <c r="IJG31" s="187"/>
      <c r="IJH31" s="187"/>
      <c r="IJI31" s="187"/>
      <c r="IJJ31" s="187"/>
      <c r="IJK31" s="187"/>
      <c r="IJL31" s="187"/>
      <c r="IJM31" s="187"/>
      <c r="IJN31" s="187"/>
      <c r="IJO31" s="187"/>
      <c r="IJP31" s="187"/>
      <c r="IJQ31" s="187"/>
      <c r="IJR31" s="187"/>
      <c r="IJS31" s="187"/>
      <c r="IJT31" s="187"/>
      <c r="IJU31" s="187"/>
      <c r="IJV31" s="187"/>
      <c r="IJW31" s="187"/>
      <c r="IJX31" s="187"/>
      <c r="IJY31" s="187"/>
      <c r="IJZ31" s="187"/>
      <c r="IKA31" s="187"/>
      <c r="IKB31" s="187"/>
      <c r="IKC31" s="187"/>
      <c r="IKD31" s="187"/>
      <c r="IKE31" s="187"/>
      <c r="IKF31" s="187"/>
      <c r="IKG31" s="187"/>
      <c r="IKH31" s="187"/>
      <c r="IKI31" s="187"/>
      <c r="IKJ31" s="187"/>
      <c r="IKK31" s="187"/>
      <c r="IKL31" s="187"/>
      <c r="IKM31" s="187"/>
      <c r="IKN31" s="187"/>
      <c r="IKO31" s="187"/>
      <c r="IKP31" s="187"/>
      <c r="IKQ31" s="187"/>
      <c r="IKR31" s="187"/>
      <c r="IKS31" s="187"/>
      <c r="IKT31" s="187"/>
      <c r="IKU31" s="187"/>
      <c r="IKV31" s="187"/>
      <c r="IKW31" s="187"/>
      <c r="IKX31" s="187"/>
      <c r="IKY31" s="187"/>
      <c r="IKZ31" s="187"/>
      <c r="ILA31" s="187"/>
      <c r="ILB31" s="187"/>
      <c r="ILC31" s="187"/>
      <c r="ILD31" s="187"/>
      <c r="ILE31" s="187"/>
      <c r="ILF31" s="187"/>
      <c r="ILG31" s="187"/>
      <c r="ILH31" s="187"/>
      <c r="ILI31" s="187"/>
      <c r="ILJ31" s="187"/>
      <c r="ILK31" s="187"/>
      <c r="ILL31" s="187"/>
      <c r="ILM31" s="187"/>
      <c r="ILN31" s="187"/>
      <c r="ILO31" s="187"/>
      <c r="ILP31" s="187"/>
      <c r="ILQ31" s="187"/>
      <c r="ILR31" s="187"/>
      <c r="ILS31" s="187"/>
      <c r="ILT31" s="187"/>
      <c r="ILU31" s="187"/>
      <c r="ILV31" s="187"/>
      <c r="ILW31" s="187"/>
      <c r="ILX31" s="187"/>
      <c r="ILY31" s="187"/>
      <c r="ILZ31" s="187"/>
      <c r="IMA31" s="187"/>
      <c r="IMB31" s="187"/>
      <c r="IMC31" s="187"/>
      <c r="IMD31" s="187"/>
      <c r="IME31" s="187"/>
      <c r="IMF31" s="187"/>
      <c r="IMG31" s="187"/>
      <c r="IMH31" s="187"/>
      <c r="IMI31" s="187"/>
      <c r="IMJ31" s="187"/>
      <c r="IMK31" s="187"/>
      <c r="IML31" s="187"/>
      <c r="IMM31" s="187"/>
      <c r="IMN31" s="187"/>
      <c r="IMO31" s="187"/>
      <c r="IMP31" s="187"/>
      <c r="IMQ31" s="187"/>
      <c r="IMR31" s="187"/>
      <c r="IMS31" s="187"/>
      <c r="IMT31" s="187"/>
      <c r="IMU31" s="187"/>
      <c r="IMV31" s="187"/>
      <c r="IMW31" s="187"/>
      <c r="IMX31" s="187"/>
      <c r="IMY31" s="187"/>
      <c r="IMZ31" s="187"/>
      <c r="INA31" s="187"/>
      <c r="INB31" s="187"/>
      <c r="INC31" s="187"/>
      <c r="IND31" s="187"/>
      <c r="INE31" s="187"/>
      <c r="INF31" s="187"/>
      <c r="ING31" s="187"/>
      <c r="INH31" s="187"/>
      <c r="INI31" s="187"/>
      <c r="INJ31" s="187"/>
      <c r="INK31" s="187"/>
      <c r="INL31" s="187"/>
      <c r="INM31" s="187"/>
      <c r="INN31" s="187"/>
      <c r="INO31" s="187"/>
      <c r="INP31" s="187"/>
      <c r="INQ31" s="187"/>
      <c r="INR31" s="187"/>
      <c r="INS31" s="187"/>
      <c r="INT31" s="187"/>
      <c r="INU31" s="187"/>
      <c r="INV31" s="187"/>
      <c r="INW31" s="187"/>
      <c r="INX31" s="187"/>
      <c r="INY31" s="187"/>
      <c r="INZ31" s="187"/>
      <c r="IOA31" s="187"/>
      <c r="IOB31" s="187"/>
      <c r="IOC31" s="187"/>
      <c r="IOD31" s="187"/>
      <c r="IOE31" s="187"/>
      <c r="IOF31" s="187"/>
      <c r="IOG31" s="187"/>
      <c r="IOH31" s="187"/>
      <c r="IOI31" s="187"/>
      <c r="IOJ31" s="187"/>
      <c r="IOK31" s="187"/>
      <c r="IOL31" s="187"/>
      <c r="IOM31" s="187"/>
      <c r="ION31" s="187"/>
      <c r="IOO31" s="187"/>
      <c r="IOP31" s="187"/>
      <c r="IOQ31" s="187"/>
      <c r="IOR31" s="187"/>
      <c r="IOS31" s="187"/>
      <c r="IOT31" s="187"/>
      <c r="IOU31" s="187"/>
      <c r="IOV31" s="187"/>
      <c r="IOW31" s="187"/>
      <c r="IOX31" s="187"/>
      <c r="IOY31" s="187"/>
      <c r="IOZ31" s="187"/>
      <c r="IPA31" s="187"/>
      <c r="IPB31" s="187"/>
      <c r="IPC31" s="187"/>
      <c r="IPD31" s="187"/>
      <c r="IPE31" s="187"/>
      <c r="IPF31" s="187"/>
      <c r="IPG31" s="187"/>
      <c r="IPH31" s="187"/>
      <c r="IPI31" s="187"/>
      <c r="IPJ31" s="187"/>
      <c r="IPK31" s="187"/>
      <c r="IPL31" s="187"/>
      <c r="IPM31" s="187"/>
      <c r="IPN31" s="187"/>
      <c r="IPO31" s="187"/>
      <c r="IPP31" s="187"/>
      <c r="IPQ31" s="187"/>
      <c r="IPR31" s="187"/>
      <c r="IPS31" s="187"/>
      <c r="IPT31" s="187"/>
      <c r="IPU31" s="187"/>
      <c r="IPV31" s="187"/>
      <c r="IPW31" s="187"/>
      <c r="IPX31" s="187"/>
      <c r="IPY31" s="187"/>
      <c r="IPZ31" s="187"/>
      <c r="IQA31" s="187"/>
      <c r="IQB31" s="187"/>
      <c r="IQC31" s="187"/>
      <c r="IQD31" s="187"/>
      <c r="IQE31" s="187"/>
      <c r="IQF31" s="187"/>
      <c r="IQG31" s="187"/>
      <c r="IQH31" s="187"/>
      <c r="IQI31" s="187"/>
      <c r="IQJ31" s="187"/>
      <c r="IQK31" s="187"/>
      <c r="IQL31" s="187"/>
      <c r="IQM31" s="187"/>
      <c r="IQN31" s="187"/>
      <c r="IQO31" s="187"/>
      <c r="IQP31" s="187"/>
      <c r="IQQ31" s="187"/>
      <c r="IQR31" s="187"/>
      <c r="IQS31" s="187"/>
      <c r="IQT31" s="187"/>
      <c r="IQU31" s="187"/>
      <c r="IQV31" s="187"/>
      <c r="IQW31" s="187"/>
      <c r="IQX31" s="187"/>
      <c r="IQY31" s="187"/>
      <c r="IQZ31" s="187"/>
      <c r="IRA31" s="187"/>
      <c r="IRB31" s="187"/>
      <c r="IRC31" s="187"/>
      <c r="IRD31" s="187"/>
      <c r="IRE31" s="187"/>
      <c r="IRF31" s="187"/>
      <c r="IRG31" s="187"/>
      <c r="IRH31" s="187"/>
      <c r="IRI31" s="187"/>
      <c r="IRJ31" s="187"/>
      <c r="IRK31" s="187"/>
      <c r="IRL31" s="187"/>
      <c r="IRM31" s="187"/>
      <c r="IRN31" s="187"/>
      <c r="IRO31" s="187"/>
      <c r="IRP31" s="187"/>
      <c r="IRQ31" s="187"/>
      <c r="IRR31" s="187"/>
      <c r="IRS31" s="187"/>
      <c r="IRT31" s="187"/>
      <c r="IRU31" s="187"/>
      <c r="IRV31" s="187"/>
      <c r="IRW31" s="187"/>
      <c r="IRX31" s="187"/>
      <c r="IRY31" s="187"/>
      <c r="IRZ31" s="187"/>
      <c r="ISA31" s="187"/>
      <c r="ISB31" s="187"/>
      <c r="ISC31" s="187"/>
      <c r="ISD31" s="187"/>
      <c r="ISE31" s="187"/>
      <c r="ISF31" s="187"/>
      <c r="ISG31" s="187"/>
      <c r="ISH31" s="187"/>
      <c r="ISI31" s="187"/>
      <c r="ISJ31" s="187"/>
      <c r="ISK31" s="187"/>
      <c r="ISL31" s="187"/>
      <c r="ISM31" s="187"/>
      <c r="ISN31" s="187"/>
      <c r="ISO31" s="187"/>
      <c r="ISP31" s="187"/>
      <c r="ISQ31" s="187"/>
      <c r="ISR31" s="187"/>
      <c r="ISS31" s="187"/>
      <c r="IST31" s="187"/>
      <c r="ISU31" s="187"/>
      <c r="ISV31" s="187"/>
      <c r="ISW31" s="187"/>
      <c r="ISX31" s="187"/>
      <c r="ISY31" s="187"/>
      <c r="ISZ31" s="187"/>
      <c r="ITA31" s="187"/>
      <c r="ITB31" s="187"/>
      <c r="ITC31" s="187"/>
      <c r="ITD31" s="187"/>
      <c r="ITE31" s="187"/>
      <c r="ITF31" s="187"/>
      <c r="ITG31" s="187"/>
      <c r="ITH31" s="187"/>
      <c r="ITI31" s="187"/>
      <c r="ITJ31" s="187"/>
      <c r="ITK31" s="187"/>
      <c r="ITL31" s="187"/>
      <c r="ITM31" s="187"/>
      <c r="ITN31" s="187"/>
      <c r="ITO31" s="187"/>
      <c r="ITP31" s="187"/>
      <c r="ITQ31" s="187"/>
      <c r="ITR31" s="187"/>
      <c r="ITS31" s="187"/>
      <c r="ITT31" s="187"/>
      <c r="ITU31" s="187"/>
      <c r="ITV31" s="187"/>
      <c r="ITW31" s="187"/>
      <c r="ITX31" s="187"/>
      <c r="ITY31" s="187"/>
      <c r="ITZ31" s="187"/>
      <c r="IUA31" s="187"/>
      <c r="IUB31" s="187"/>
      <c r="IUC31" s="187"/>
      <c r="IUD31" s="187"/>
      <c r="IUE31" s="187"/>
      <c r="IUF31" s="187"/>
      <c r="IUG31" s="187"/>
      <c r="IUH31" s="187"/>
      <c r="IUI31" s="187"/>
      <c r="IUJ31" s="187"/>
      <c r="IUK31" s="187"/>
      <c r="IUL31" s="187"/>
      <c r="IUM31" s="187"/>
      <c r="IUN31" s="187"/>
      <c r="IUO31" s="187"/>
      <c r="IUP31" s="187"/>
      <c r="IUQ31" s="187"/>
      <c r="IUR31" s="187"/>
      <c r="IUS31" s="187"/>
      <c r="IUT31" s="187"/>
      <c r="IUU31" s="187"/>
      <c r="IUV31" s="187"/>
      <c r="IUW31" s="187"/>
      <c r="IUX31" s="187"/>
      <c r="IUY31" s="187"/>
      <c r="IUZ31" s="187"/>
      <c r="IVA31" s="187"/>
      <c r="IVB31" s="187"/>
      <c r="IVC31" s="187"/>
      <c r="IVD31" s="187"/>
      <c r="IVE31" s="187"/>
      <c r="IVF31" s="187"/>
      <c r="IVG31" s="187"/>
      <c r="IVH31" s="187"/>
      <c r="IVI31" s="187"/>
      <c r="IVJ31" s="187"/>
      <c r="IVK31" s="187"/>
      <c r="IVL31" s="187"/>
      <c r="IVM31" s="187"/>
      <c r="IVN31" s="187"/>
      <c r="IVO31" s="187"/>
      <c r="IVP31" s="187"/>
      <c r="IVQ31" s="187"/>
      <c r="IVR31" s="187"/>
      <c r="IVS31" s="187"/>
      <c r="IVT31" s="187"/>
      <c r="IVU31" s="187"/>
      <c r="IVV31" s="187"/>
      <c r="IVW31" s="187"/>
      <c r="IVX31" s="187"/>
      <c r="IVY31" s="187"/>
      <c r="IVZ31" s="187"/>
      <c r="IWA31" s="187"/>
      <c r="IWB31" s="187"/>
      <c r="IWC31" s="187"/>
      <c r="IWD31" s="187"/>
      <c r="IWE31" s="187"/>
      <c r="IWF31" s="187"/>
      <c r="IWG31" s="187"/>
      <c r="IWH31" s="187"/>
      <c r="IWI31" s="187"/>
      <c r="IWJ31" s="187"/>
      <c r="IWK31" s="187"/>
      <c r="IWL31" s="187"/>
      <c r="IWM31" s="187"/>
      <c r="IWN31" s="187"/>
      <c r="IWO31" s="187"/>
      <c r="IWP31" s="187"/>
      <c r="IWQ31" s="187"/>
      <c r="IWR31" s="187"/>
      <c r="IWS31" s="187"/>
      <c r="IWT31" s="187"/>
      <c r="IWU31" s="187"/>
      <c r="IWV31" s="187"/>
      <c r="IWW31" s="187"/>
      <c r="IWX31" s="187"/>
      <c r="IWY31" s="187"/>
      <c r="IWZ31" s="187"/>
      <c r="IXA31" s="187"/>
      <c r="IXB31" s="187"/>
      <c r="IXC31" s="187"/>
      <c r="IXD31" s="187"/>
      <c r="IXE31" s="187"/>
      <c r="IXF31" s="187"/>
      <c r="IXG31" s="187"/>
      <c r="IXH31" s="187"/>
      <c r="IXI31" s="187"/>
      <c r="IXJ31" s="187"/>
      <c r="IXK31" s="187"/>
      <c r="IXL31" s="187"/>
      <c r="IXM31" s="187"/>
      <c r="IXN31" s="187"/>
      <c r="IXO31" s="187"/>
      <c r="IXP31" s="187"/>
      <c r="IXQ31" s="187"/>
      <c r="IXR31" s="187"/>
      <c r="IXS31" s="187"/>
      <c r="IXT31" s="187"/>
      <c r="IXU31" s="187"/>
      <c r="IXV31" s="187"/>
      <c r="IXW31" s="187"/>
      <c r="IXX31" s="187"/>
      <c r="IXY31" s="187"/>
      <c r="IXZ31" s="187"/>
      <c r="IYA31" s="187"/>
      <c r="IYB31" s="187"/>
      <c r="IYC31" s="187"/>
      <c r="IYD31" s="187"/>
      <c r="IYE31" s="187"/>
      <c r="IYF31" s="187"/>
      <c r="IYG31" s="187"/>
      <c r="IYH31" s="187"/>
      <c r="IYI31" s="187"/>
      <c r="IYJ31" s="187"/>
      <c r="IYK31" s="187"/>
      <c r="IYL31" s="187"/>
      <c r="IYM31" s="187"/>
      <c r="IYN31" s="187"/>
      <c r="IYO31" s="187"/>
      <c r="IYP31" s="187"/>
      <c r="IYQ31" s="187"/>
      <c r="IYR31" s="187"/>
      <c r="IYS31" s="187"/>
      <c r="IYT31" s="187"/>
      <c r="IYU31" s="187"/>
      <c r="IYV31" s="187"/>
      <c r="IYW31" s="187"/>
      <c r="IYX31" s="187"/>
      <c r="IYY31" s="187"/>
      <c r="IYZ31" s="187"/>
      <c r="IZA31" s="187"/>
      <c r="IZB31" s="187"/>
      <c r="IZC31" s="187"/>
      <c r="IZD31" s="187"/>
      <c r="IZE31" s="187"/>
      <c r="IZF31" s="187"/>
      <c r="IZG31" s="187"/>
      <c r="IZH31" s="187"/>
      <c r="IZI31" s="187"/>
      <c r="IZJ31" s="187"/>
      <c r="IZK31" s="187"/>
      <c r="IZL31" s="187"/>
      <c r="IZM31" s="187"/>
      <c r="IZN31" s="187"/>
      <c r="IZO31" s="187"/>
      <c r="IZP31" s="187"/>
      <c r="IZQ31" s="187"/>
      <c r="IZR31" s="187"/>
      <c r="IZS31" s="187"/>
      <c r="IZT31" s="187"/>
      <c r="IZU31" s="187"/>
      <c r="IZV31" s="187"/>
      <c r="IZW31" s="187"/>
      <c r="IZX31" s="187"/>
      <c r="IZY31" s="187"/>
      <c r="IZZ31" s="187"/>
      <c r="JAA31" s="187"/>
      <c r="JAB31" s="187"/>
      <c r="JAC31" s="187"/>
      <c r="JAD31" s="187"/>
      <c r="JAE31" s="187"/>
      <c r="JAF31" s="187"/>
      <c r="JAG31" s="187"/>
      <c r="JAH31" s="187"/>
      <c r="JAI31" s="187"/>
      <c r="JAJ31" s="187"/>
      <c r="JAK31" s="187"/>
      <c r="JAL31" s="187"/>
      <c r="JAM31" s="187"/>
      <c r="JAN31" s="187"/>
      <c r="JAO31" s="187"/>
      <c r="JAP31" s="187"/>
      <c r="JAQ31" s="187"/>
      <c r="JAR31" s="187"/>
      <c r="JAS31" s="187"/>
      <c r="JAT31" s="187"/>
      <c r="JAU31" s="187"/>
      <c r="JAV31" s="187"/>
      <c r="JAW31" s="187"/>
      <c r="JAX31" s="187"/>
      <c r="JAY31" s="187"/>
      <c r="JAZ31" s="187"/>
      <c r="JBA31" s="187"/>
      <c r="JBB31" s="187"/>
      <c r="JBC31" s="187"/>
      <c r="JBD31" s="187"/>
      <c r="JBE31" s="187"/>
      <c r="JBF31" s="187"/>
      <c r="JBG31" s="187"/>
      <c r="JBH31" s="187"/>
      <c r="JBI31" s="187"/>
      <c r="JBJ31" s="187"/>
      <c r="JBK31" s="187"/>
      <c r="JBL31" s="187"/>
      <c r="JBM31" s="187"/>
      <c r="JBN31" s="187"/>
      <c r="JBO31" s="187"/>
      <c r="JBP31" s="187"/>
      <c r="JBQ31" s="187"/>
      <c r="JBR31" s="187"/>
      <c r="JBS31" s="187"/>
      <c r="JBT31" s="187"/>
      <c r="JBU31" s="187"/>
      <c r="JBV31" s="187"/>
      <c r="JBW31" s="187"/>
      <c r="JBX31" s="187"/>
      <c r="JBY31" s="187"/>
      <c r="JBZ31" s="187"/>
      <c r="JCA31" s="187"/>
      <c r="JCB31" s="187"/>
      <c r="JCC31" s="187"/>
      <c r="JCD31" s="187"/>
      <c r="JCE31" s="187"/>
      <c r="JCF31" s="187"/>
      <c r="JCG31" s="187"/>
      <c r="JCH31" s="187"/>
      <c r="JCI31" s="187"/>
      <c r="JCJ31" s="187"/>
      <c r="JCK31" s="187"/>
      <c r="JCL31" s="187"/>
      <c r="JCM31" s="187"/>
      <c r="JCN31" s="187"/>
      <c r="JCO31" s="187"/>
      <c r="JCP31" s="187"/>
      <c r="JCQ31" s="187"/>
      <c r="JCR31" s="187"/>
      <c r="JCS31" s="187"/>
      <c r="JCT31" s="187"/>
      <c r="JCU31" s="187"/>
      <c r="JCV31" s="187"/>
      <c r="JCW31" s="187"/>
      <c r="JCX31" s="187"/>
      <c r="JCY31" s="187"/>
      <c r="JCZ31" s="187"/>
      <c r="JDA31" s="187"/>
      <c r="JDB31" s="187"/>
      <c r="JDC31" s="187"/>
      <c r="JDD31" s="187"/>
      <c r="JDE31" s="187"/>
      <c r="JDF31" s="187"/>
      <c r="JDG31" s="187"/>
      <c r="JDH31" s="187"/>
      <c r="JDI31" s="187"/>
      <c r="JDJ31" s="187"/>
      <c r="JDK31" s="187"/>
      <c r="JDL31" s="187"/>
      <c r="JDM31" s="187"/>
      <c r="JDN31" s="187"/>
      <c r="JDO31" s="187"/>
      <c r="JDP31" s="187"/>
      <c r="JDQ31" s="187"/>
      <c r="JDR31" s="187"/>
      <c r="JDS31" s="187"/>
      <c r="JDT31" s="187"/>
      <c r="JDU31" s="187"/>
      <c r="JDV31" s="187"/>
      <c r="JDW31" s="187"/>
      <c r="JDX31" s="187"/>
      <c r="JDY31" s="187"/>
      <c r="JDZ31" s="187"/>
      <c r="JEA31" s="187"/>
      <c r="JEB31" s="187"/>
      <c r="JEC31" s="187"/>
      <c r="JED31" s="187"/>
      <c r="JEE31" s="187"/>
      <c r="JEF31" s="187"/>
      <c r="JEG31" s="187"/>
      <c r="JEH31" s="187"/>
      <c r="JEI31" s="187"/>
      <c r="JEJ31" s="187"/>
      <c r="JEK31" s="187"/>
      <c r="JEL31" s="187"/>
      <c r="JEM31" s="187"/>
      <c r="JEN31" s="187"/>
      <c r="JEO31" s="187"/>
      <c r="JEP31" s="187"/>
      <c r="JEQ31" s="187"/>
      <c r="JER31" s="187"/>
      <c r="JES31" s="187"/>
      <c r="JET31" s="187"/>
      <c r="JEU31" s="187"/>
      <c r="JEV31" s="187"/>
      <c r="JEW31" s="187"/>
      <c r="JEX31" s="187"/>
      <c r="JEY31" s="187"/>
      <c r="JEZ31" s="187"/>
      <c r="JFA31" s="187"/>
      <c r="JFB31" s="187"/>
      <c r="JFC31" s="187"/>
      <c r="JFD31" s="187"/>
      <c r="JFE31" s="187"/>
      <c r="JFF31" s="187"/>
      <c r="JFG31" s="187"/>
      <c r="JFH31" s="187"/>
      <c r="JFI31" s="187"/>
      <c r="JFJ31" s="187"/>
      <c r="JFK31" s="187"/>
      <c r="JFL31" s="187"/>
      <c r="JFM31" s="187"/>
      <c r="JFN31" s="187"/>
      <c r="JFO31" s="187"/>
      <c r="JFP31" s="187"/>
      <c r="JFQ31" s="187"/>
      <c r="JFR31" s="187"/>
      <c r="JFS31" s="187"/>
      <c r="JFT31" s="187"/>
      <c r="JFU31" s="187"/>
      <c r="JFV31" s="187"/>
      <c r="JFW31" s="187"/>
      <c r="JFX31" s="187"/>
      <c r="JFY31" s="187"/>
      <c r="JFZ31" s="187"/>
      <c r="JGA31" s="187"/>
      <c r="JGB31" s="187"/>
      <c r="JGC31" s="187"/>
      <c r="JGD31" s="187"/>
      <c r="JGE31" s="187"/>
      <c r="JGF31" s="187"/>
      <c r="JGG31" s="187"/>
      <c r="JGH31" s="187"/>
      <c r="JGI31" s="187"/>
      <c r="JGJ31" s="187"/>
      <c r="JGK31" s="187"/>
      <c r="JGL31" s="187"/>
      <c r="JGM31" s="187"/>
      <c r="JGN31" s="187"/>
      <c r="JGO31" s="187"/>
      <c r="JGP31" s="187"/>
      <c r="JGQ31" s="187"/>
      <c r="JGR31" s="187"/>
      <c r="JGS31" s="187"/>
      <c r="JGT31" s="187"/>
      <c r="JGU31" s="187"/>
      <c r="JGV31" s="187"/>
      <c r="JGW31" s="187"/>
      <c r="JGX31" s="187"/>
      <c r="JGY31" s="187"/>
      <c r="JGZ31" s="187"/>
      <c r="JHA31" s="187"/>
      <c r="JHB31" s="187"/>
      <c r="JHC31" s="187"/>
      <c r="JHD31" s="187"/>
      <c r="JHE31" s="187"/>
      <c r="JHF31" s="187"/>
      <c r="JHG31" s="187"/>
      <c r="JHH31" s="187"/>
      <c r="JHI31" s="187"/>
      <c r="JHJ31" s="187"/>
      <c r="JHK31" s="187"/>
      <c r="JHL31" s="187"/>
      <c r="JHM31" s="187"/>
      <c r="JHN31" s="187"/>
      <c r="JHO31" s="187"/>
      <c r="JHP31" s="187"/>
      <c r="JHQ31" s="187"/>
      <c r="JHR31" s="187"/>
      <c r="JHS31" s="187"/>
      <c r="JHT31" s="187"/>
      <c r="JHU31" s="187"/>
      <c r="JHV31" s="187"/>
      <c r="JHW31" s="187"/>
      <c r="JHX31" s="187"/>
      <c r="JHY31" s="187"/>
      <c r="JHZ31" s="187"/>
      <c r="JIA31" s="187"/>
      <c r="JIB31" s="187"/>
      <c r="JIC31" s="187"/>
      <c r="JID31" s="187"/>
      <c r="JIE31" s="187"/>
      <c r="JIF31" s="187"/>
      <c r="JIG31" s="187"/>
      <c r="JIH31" s="187"/>
      <c r="JII31" s="187"/>
      <c r="JIJ31" s="187"/>
      <c r="JIK31" s="187"/>
      <c r="JIL31" s="187"/>
      <c r="JIM31" s="187"/>
      <c r="JIN31" s="187"/>
      <c r="JIO31" s="187"/>
      <c r="JIP31" s="187"/>
      <c r="JIQ31" s="187"/>
      <c r="JIR31" s="187"/>
      <c r="JIS31" s="187"/>
      <c r="JIT31" s="187"/>
      <c r="JIU31" s="187"/>
      <c r="JIV31" s="187"/>
      <c r="JIW31" s="187"/>
      <c r="JIX31" s="187"/>
      <c r="JIY31" s="187"/>
      <c r="JIZ31" s="187"/>
      <c r="JJA31" s="187"/>
      <c r="JJB31" s="187"/>
      <c r="JJC31" s="187"/>
      <c r="JJD31" s="187"/>
      <c r="JJE31" s="187"/>
      <c r="JJF31" s="187"/>
      <c r="JJG31" s="187"/>
      <c r="JJH31" s="187"/>
      <c r="JJI31" s="187"/>
      <c r="JJJ31" s="187"/>
      <c r="JJK31" s="187"/>
      <c r="JJL31" s="187"/>
      <c r="JJM31" s="187"/>
      <c r="JJN31" s="187"/>
      <c r="JJO31" s="187"/>
      <c r="JJP31" s="187"/>
      <c r="JJQ31" s="187"/>
      <c r="JJR31" s="187"/>
      <c r="JJS31" s="187"/>
      <c r="JJT31" s="187"/>
      <c r="JJU31" s="187"/>
      <c r="JJV31" s="187"/>
      <c r="JJW31" s="187"/>
      <c r="JJX31" s="187"/>
      <c r="JJY31" s="187"/>
      <c r="JJZ31" s="187"/>
      <c r="JKA31" s="187"/>
      <c r="JKB31" s="187"/>
      <c r="JKC31" s="187"/>
      <c r="JKD31" s="187"/>
      <c r="JKE31" s="187"/>
      <c r="JKF31" s="187"/>
      <c r="JKG31" s="187"/>
      <c r="JKH31" s="187"/>
      <c r="JKI31" s="187"/>
      <c r="JKJ31" s="187"/>
      <c r="JKK31" s="187"/>
      <c r="JKL31" s="187"/>
      <c r="JKM31" s="187"/>
      <c r="JKN31" s="187"/>
      <c r="JKO31" s="187"/>
      <c r="JKP31" s="187"/>
      <c r="JKQ31" s="187"/>
      <c r="JKR31" s="187"/>
      <c r="JKS31" s="187"/>
      <c r="JKT31" s="187"/>
      <c r="JKU31" s="187"/>
      <c r="JKV31" s="187"/>
      <c r="JKW31" s="187"/>
      <c r="JKX31" s="187"/>
      <c r="JKY31" s="187"/>
      <c r="JKZ31" s="187"/>
      <c r="JLA31" s="187"/>
      <c r="JLB31" s="187"/>
      <c r="JLC31" s="187"/>
      <c r="JLD31" s="187"/>
      <c r="JLE31" s="187"/>
      <c r="JLF31" s="187"/>
      <c r="JLG31" s="187"/>
      <c r="JLH31" s="187"/>
      <c r="JLI31" s="187"/>
      <c r="JLJ31" s="187"/>
      <c r="JLK31" s="187"/>
      <c r="JLL31" s="187"/>
      <c r="JLM31" s="187"/>
      <c r="JLN31" s="187"/>
      <c r="JLO31" s="187"/>
      <c r="JLP31" s="187"/>
      <c r="JLQ31" s="187"/>
      <c r="JLR31" s="187"/>
      <c r="JLS31" s="187"/>
      <c r="JLT31" s="187"/>
      <c r="JLU31" s="187"/>
      <c r="JLV31" s="187"/>
      <c r="JLW31" s="187"/>
      <c r="JLX31" s="187"/>
      <c r="JLY31" s="187"/>
      <c r="JLZ31" s="187"/>
      <c r="JMA31" s="187"/>
      <c r="JMB31" s="187"/>
      <c r="JMC31" s="187"/>
      <c r="JMD31" s="187"/>
      <c r="JME31" s="187"/>
      <c r="JMF31" s="187"/>
      <c r="JMG31" s="187"/>
      <c r="JMH31" s="187"/>
      <c r="JMI31" s="187"/>
      <c r="JMJ31" s="187"/>
      <c r="JMK31" s="187"/>
      <c r="JML31" s="187"/>
      <c r="JMM31" s="187"/>
      <c r="JMN31" s="187"/>
      <c r="JMO31" s="187"/>
      <c r="JMP31" s="187"/>
      <c r="JMQ31" s="187"/>
      <c r="JMR31" s="187"/>
      <c r="JMS31" s="187"/>
      <c r="JMT31" s="187"/>
      <c r="JMU31" s="187"/>
      <c r="JMV31" s="187"/>
      <c r="JMW31" s="187"/>
      <c r="JMX31" s="187"/>
      <c r="JMY31" s="187"/>
      <c r="JMZ31" s="187"/>
      <c r="JNA31" s="187"/>
      <c r="JNB31" s="187"/>
      <c r="JNC31" s="187"/>
      <c r="JND31" s="187"/>
      <c r="JNE31" s="187"/>
      <c r="JNF31" s="187"/>
      <c r="JNG31" s="187"/>
      <c r="JNH31" s="187"/>
      <c r="JNI31" s="187"/>
      <c r="JNJ31" s="187"/>
      <c r="JNK31" s="187"/>
      <c r="JNL31" s="187"/>
      <c r="JNM31" s="187"/>
      <c r="JNN31" s="187"/>
      <c r="JNO31" s="187"/>
      <c r="JNP31" s="187"/>
      <c r="JNQ31" s="187"/>
      <c r="JNR31" s="187"/>
      <c r="JNS31" s="187"/>
      <c r="JNT31" s="187"/>
      <c r="JNU31" s="187"/>
      <c r="JNV31" s="187"/>
      <c r="JNW31" s="187"/>
      <c r="JNX31" s="187"/>
      <c r="JNY31" s="187"/>
      <c r="JNZ31" s="187"/>
      <c r="JOA31" s="187"/>
      <c r="JOB31" s="187"/>
      <c r="JOC31" s="187"/>
      <c r="JOD31" s="187"/>
      <c r="JOE31" s="187"/>
      <c r="JOF31" s="187"/>
      <c r="JOG31" s="187"/>
      <c r="JOH31" s="187"/>
      <c r="JOI31" s="187"/>
      <c r="JOJ31" s="187"/>
      <c r="JOK31" s="187"/>
      <c r="JOL31" s="187"/>
      <c r="JOM31" s="187"/>
      <c r="JON31" s="187"/>
      <c r="JOO31" s="187"/>
      <c r="JOP31" s="187"/>
      <c r="JOQ31" s="187"/>
      <c r="JOR31" s="187"/>
      <c r="JOS31" s="187"/>
      <c r="JOT31" s="187"/>
      <c r="JOU31" s="187"/>
      <c r="JOV31" s="187"/>
      <c r="JOW31" s="187"/>
      <c r="JOX31" s="187"/>
      <c r="JOY31" s="187"/>
      <c r="JOZ31" s="187"/>
      <c r="JPA31" s="187"/>
      <c r="JPB31" s="187"/>
      <c r="JPC31" s="187"/>
      <c r="JPD31" s="187"/>
      <c r="JPE31" s="187"/>
      <c r="JPF31" s="187"/>
      <c r="JPG31" s="187"/>
      <c r="JPH31" s="187"/>
      <c r="JPI31" s="187"/>
      <c r="JPJ31" s="187"/>
      <c r="JPK31" s="187"/>
      <c r="JPL31" s="187"/>
      <c r="JPM31" s="187"/>
      <c r="JPN31" s="187"/>
      <c r="JPO31" s="187"/>
      <c r="JPP31" s="187"/>
      <c r="JPQ31" s="187"/>
      <c r="JPR31" s="187"/>
      <c r="JPS31" s="187"/>
      <c r="JPT31" s="187"/>
      <c r="JPU31" s="187"/>
      <c r="JPV31" s="187"/>
      <c r="JPW31" s="187"/>
      <c r="JPX31" s="187"/>
      <c r="JPY31" s="187"/>
      <c r="JPZ31" s="187"/>
      <c r="JQA31" s="187"/>
      <c r="JQB31" s="187"/>
      <c r="JQC31" s="187"/>
      <c r="JQD31" s="187"/>
      <c r="JQE31" s="187"/>
      <c r="JQF31" s="187"/>
      <c r="JQG31" s="187"/>
      <c r="JQH31" s="187"/>
      <c r="JQI31" s="187"/>
      <c r="JQJ31" s="187"/>
      <c r="JQK31" s="187"/>
      <c r="JQL31" s="187"/>
      <c r="JQM31" s="187"/>
      <c r="JQN31" s="187"/>
      <c r="JQO31" s="187"/>
      <c r="JQP31" s="187"/>
      <c r="JQQ31" s="187"/>
      <c r="JQR31" s="187"/>
      <c r="JQS31" s="187"/>
      <c r="JQT31" s="187"/>
      <c r="JQU31" s="187"/>
      <c r="JQV31" s="187"/>
      <c r="JQW31" s="187"/>
      <c r="JQX31" s="187"/>
      <c r="JQY31" s="187"/>
      <c r="JQZ31" s="187"/>
      <c r="JRA31" s="187"/>
      <c r="JRB31" s="187"/>
      <c r="JRC31" s="187"/>
      <c r="JRD31" s="187"/>
      <c r="JRE31" s="187"/>
      <c r="JRF31" s="187"/>
      <c r="JRG31" s="187"/>
      <c r="JRH31" s="187"/>
      <c r="JRI31" s="187"/>
      <c r="JRJ31" s="187"/>
      <c r="JRK31" s="187"/>
      <c r="JRL31" s="187"/>
      <c r="JRM31" s="187"/>
      <c r="JRN31" s="187"/>
      <c r="JRO31" s="187"/>
      <c r="JRP31" s="187"/>
      <c r="JRQ31" s="187"/>
      <c r="JRR31" s="187"/>
      <c r="JRS31" s="187"/>
      <c r="JRT31" s="187"/>
      <c r="JRU31" s="187"/>
      <c r="JRV31" s="187"/>
      <c r="JRW31" s="187"/>
      <c r="JRX31" s="187"/>
      <c r="JRY31" s="187"/>
      <c r="JRZ31" s="187"/>
      <c r="JSA31" s="187"/>
      <c r="JSB31" s="187"/>
      <c r="JSC31" s="187"/>
      <c r="JSD31" s="187"/>
      <c r="JSE31" s="187"/>
      <c r="JSF31" s="187"/>
      <c r="JSG31" s="187"/>
      <c r="JSH31" s="187"/>
      <c r="JSI31" s="187"/>
      <c r="JSJ31" s="187"/>
      <c r="JSK31" s="187"/>
      <c r="JSL31" s="187"/>
      <c r="JSM31" s="187"/>
      <c r="JSN31" s="187"/>
      <c r="JSO31" s="187"/>
      <c r="JSP31" s="187"/>
      <c r="JSQ31" s="187"/>
      <c r="JSR31" s="187"/>
      <c r="JSS31" s="187"/>
      <c r="JST31" s="187"/>
      <c r="JSU31" s="187"/>
      <c r="JSV31" s="187"/>
      <c r="JSW31" s="187"/>
      <c r="JSX31" s="187"/>
      <c r="JSY31" s="187"/>
      <c r="JSZ31" s="187"/>
      <c r="JTA31" s="187"/>
      <c r="JTB31" s="187"/>
      <c r="JTC31" s="187"/>
      <c r="JTD31" s="187"/>
      <c r="JTE31" s="187"/>
      <c r="JTF31" s="187"/>
      <c r="JTG31" s="187"/>
      <c r="JTH31" s="187"/>
      <c r="JTI31" s="187"/>
      <c r="JTJ31" s="187"/>
      <c r="JTK31" s="187"/>
      <c r="JTL31" s="187"/>
      <c r="JTM31" s="187"/>
      <c r="JTN31" s="187"/>
      <c r="JTO31" s="187"/>
      <c r="JTP31" s="187"/>
      <c r="JTQ31" s="187"/>
      <c r="JTR31" s="187"/>
      <c r="JTS31" s="187"/>
      <c r="JTT31" s="187"/>
      <c r="JTU31" s="187"/>
      <c r="JTV31" s="187"/>
      <c r="JTW31" s="187"/>
      <c r="JTX31" s="187"/>
      <c r="JTY31" s="187"/>
      <c r="JTZ31" s="187"/>
      <c r="JUA31" s="187"/>
      <c r="JUB31" s="187"/>
      <c r="JUC31" s="187"/>
      <c r="JUD31" s="187"/>
      <c r="JUE31" s="187"/>
      <c r="JUF31" s="187"/>
      <c r="JUG31" s="187"/>
      <c r="JUH31" s="187"/>
      <c r="JUI31" s="187"/>
      <c r="JUJ31" s="187"/>
      <c r="JUK31" s="187"/>
      <c r="JUL31" s="187"/>
      <c r="JUM31" s="187"/>
      <c r="JUN31" s="187"/>
      <c r="JUO31" s="187"/>
      <c r="JUP31" s="187"/>
      <c r="JUQ31" s="187"/>
      <c r="JUR31" s="187"/>
      <c r="JUS31" s="187"/>
      <c r="JUT31" s="187"/>
      <c r="JUU31" s="187"/>
      <c r="JUV31" s="187"/>
      <c r="JUW31" s="187"/>
      <c r="JUX31" s="187"/>
      <c r="JUY31" s="187"/>
      <c r="JUZ31" s="187"/>
      <c r="JVA31" s="187"/>
      <c r="JVB31" s="187"/>
      <c r="JVC31" s="187"/>
      <c r="JVD31" s="187"/>
      <c r="JVE31" s="187"/>
      <c r="JVF31" s="187"/>
      <c r="JVG31" s="187"/>
      <c r="JVH31" s="187"/>
      <c r="JVI31" s="187"/>
      <c r="JVJ31" s="187"/>
      <c r="JVK31" s="187"/>
      <c r="JVL31" s="187"/>
      <c r="JVM31" s="187"/>
      <c r="JVN31" s="187"/>
      <c r="JVO31" s="187"/>
      <c r="JVP31" s="187"/>
      <c r="JVQ31" s="187"/>
      <c r="JVR31" s="187"/>
      <c r="JVS31" s="187"/>
      <c r="JVT31" s="187"/>
      <c r="JVU31" s="187"/>
      <c r="JVV31" s="187"/>
      <c r="JVW31" s="187"/>
      <c r="JVX31" s="187"/>
      <c r="JVY31" s="187"/>
      <c r="JVZ31" s="187"/>
      <c r="JWA31" s="187"/>
      <c r="JWB31" s="187"/>
      <c r="JWC31" s="187"/>
      <c r="JWD31" s="187"/>
      <c r="JWE31" s="187"/>
      <c r="JWF31" s="187"/>
      <c r="JWG31" s="187"/>
      <c r="JWH31" s="187"/>
      <c r="JWI31" s="187"/>
      <c r="JWJ31" s="187"/>
      <c r="JWK31" s="187"/>
      <c r="JWL31" s="187"/>
      <c r="JWM31" s="187"/>
      <c r="JWN31" s="187"/>
      <c r="JWO31" s="187"/>
      <c r="JWP31" s="187"/>
      <c r="JWQ31" s="187"/>
      <c r="JWR31" s="187"/>
      <c r="JWS31" s="187"/>
      <c r="JWT31" s="187"/>
      <c r="JWU31" s="187"/>
      <c r="JWV31" s="187"/>
      <c r="JWW31" s="187"/>
      <c r="JWX31" s="187"/>
      <c r="JWY31" s="187"/>
      <c r="JWZ31" s="187"/>
      <c r="JXA31" s="187"/>
      <c r="JXB31" s="187"/>
      <c r="JXC31" s="187"/>
      <c r="JXD31" s="187"/>
      <c r="JXE31" s="187"/>
      <c r="JXF31" s="187"/>
      <c r="JXG31" s="187"/>
      <c r="JXH31" s="187"/>
      <c r="JXI31" s="187"/>
      <c r="JXJ31" s="187"/>
      <c r="JXK31" s="187"/>
      <c r="JXL31" s="187"/>
      <c r="JXM31" s="187"/>
      <c r="JXN31" s="187"/>
      <c r="JXO31" s="187"/>
      <c r="JXP31" s="187"/>
      <c r="JXQ31" s="187"/>
      <c r="JXR31" s="187"/>
      <c r="JXS31" s="187"/>
      <c r="JXT31" s="187"/>
      <c r="JXU31" s="187"/>
      <c r="JXV31" s="187"/>
      <c r="JXW31" s="187"/>
      <c r="JXX31" s="187"/>
      <c r="JXY31" s="187"/>
      <c r="JXZ31" s="187"/>
      <c r="JYA31" s="187"/>
      <c r="JYB31" s="187"/>
      <c r="JYC31" s="187"/>
      <c r="JYD31" s="187"/>
      <c r="JYE31" s="187"/>
      <c r="JYF31" s="187"/>
      <c r="JYG31" s="187"/>
      <c r="JYH31" s="187"/>
      <c r="JYI31" s="187"/>
      <c r="JYJ31" s="187"/>
      <c r="JYK31" s="187"/>
      <c r="JYL31" s="187"/>
      <c r="JYM31" s="187"/>
      <c r="JYN31" s="187"/>
      <c r="JYO31" s="187"/>
      <c r="JYP31" s="187"/>
      <c r="JYQ31" s="187"/>
      <c r="JYR31" s="187"/>
      <c r="JYS31" s="187"/>
      <c r="JYT31" s="187"/>
      <c r="JYU31" s="187"/>
      <c r="JYV31" s="187"/>
      <c r="JYW31" s="187"/>
      <c r="JYX31" s="187"/>
      <c r="JYY31" s="187"/>
      <c r="JYZ31" s="187"/>
      <c r="JZA31" s="187"/>
      <c r="JZB31" s="187"/>
      <c r="JZC31" s="187"/>
      <c r="JZD31" s="187"/>
      <c r="JZE31" s="187"/>
      <c r="JZF31" s="187"/>
      <c r="JZG31" s="187"/>
      <c r="JZH31" s="187"/>
      <c r="JZI31" s="187"/>
      <c r="JZJ31" s="187"/>
      <c r="JZK31" s="187"/>
      <c r="JZL31" s="187"/>
      <c r="JZM31" s="187"/>
      <c r="JZN31" s="187"/>
      <c r="JZO31" s="187"/>
      <c r="JZP31" s="187"/>
      <c r="JZQ31" s="187"/>
      <c r="JZR31" s="187"/>
      <c r="JZS31" s="187"/>
      <c r="JZT31" s="187"/>
      <c r="JZU31" s="187"/>
      <c r="JZV31" s="187"/>
      <c r="JZW31" s="187"/>
      <c r="JZX31" s="187"/>
      <c r="JZY31" s="187"/>
      <c r="JZZ31" s="187"/>
      <c r="KAA31" s="187"/>
      <c r="KAB31" s="187"/>
      <c r="KAC31" s="187"/>
      <c r="KAD31" s="187"/>
      <c r="KAE31" s="187"/>
      <c r="KAF31" s="187"/>
      <c r="KAG31" s="187"/>
      <c r="KAH31" s="187"/>
      <c r="KAI31" s="187"/>
      <c r="KAJ31" s="187"/>
      <c r="KAK31" s="187"/>
      <c r="KAL31" s="187"/>
      <c r="KAM31" s="187"/>
      <c r="KAN31" s="187"/>
      <c r="KAO31" s="187"/>
      <c r="KAP31" s="187"/>
      <c r="KAQ31" s="187"/>
      <c r="KAR31" s="187"/>
      <c r="KAS31" s="187"/>
      <c r="KAT31" s="187"/>
      <c r="KAU31" s="187"/>
      <c r="KAV31" s="187"/>
      <c r="KAW31" s="187"/>
      <c r="KAX31" s="187"/>
      <c r="KAY31" s="187"/>
      <c r="KAZ31" s="187"/>
      <c r="KBA31" s="187"/>
      <c r="KBB31" s="187"/>
      <c r="KBC31" s="187"/>
      <c r="KBD31" s="187"/>
      <c r="KBE31" s="187"/>
      <c r="KBF31" s="187"/>
      <c r="KBG31" s="187"/>
      <c r="KBH31" s="187"/>
      <c r="KBI31" s="187"/>
      <c r="KBJ31" s="187"/>
      <c r="KBK31" s="187"/>
      <c r="KBL31" s="187"/>
      <c r="KBM31" s="187"/>
      <c r="KBN31" s="187"/>
      <c r="KBO31" s="187"/>
      <c r="KBP31" s="187"/>
      <c r="KBQ31" s="187"/>
      <c r="KBR31" s="187"/>
      <c r="KBS31" s="187"/>
      <c r="KBT31" s="187"/>
      <c r="KBU31" s="187"/>
      <c r="KBV31" s="187"/>
      <c r="KBW31" s="187"/>
      <c r="KBX31" s="187"/>
      <c r="KBY31" s="187"/>
      <c r="KBZ31" s="187"/>
      <c r="KCA31" s="187"/>
      <c r="KCB31" s="187"/>
      <c r="KCC31" s="187"/>
      <c r="KCD31" s="187"/>
      <c r="KCE31" s="187"/>
      <c r="KCF31" s="187"/>
      <c r="KCG31" s="187"/>
      <c r="KCH31" s="187"/>
      <c r="KCI31" s="187"/>
      <c r="KCJ31" s="187"/>
      <c r="KCK31" s="187"/>
      <c r="KCL31" s="187"/>
      <c r="KCM31" s="187"/>
      <c r="KCN31" s="187"/>
      <c r="KCO31" s="187"/>
      <c r="KCP31" s="187"/>
      <c r="KCQ31" s="187"/>
      <c r="KCR31" s="187"/>
      <c r="KCS31" s="187"/>
      <c r="KCT31" s="187"/>
      <c r="KCU31" s="187"/>
      <c r="KCV31" s="187"/>
      <c r="KCW31" s="187"/>
      <c r="KCX31" s="187"/>
      <c r="KCY31" s="187"/>
      <c r="KCZ31" s="187"/>
      <c r="KDA31" s="187"/>
      <c r="KDB31" s="187"/>
      <c r="KDC31" s="187"/>
      <c r="KDD31" s="187"/>
      <c r="KDE31" s="187"/>
      <c r="KDF31" s="187"/>
      <c r="KDG31" s="187"/>
      <c r="KDH31" s="187"/>
      <c r="KDI31" s="187"/>
      <c r="KDJ31" s="187"/>
      <c r="KDK31" s="187"/>
      <c r="KDL31" s="187"/>
      <c r="KDM31" s="187"/>
      <c r="KDN31" s="187"/>
      <c r="KDO31" s="187"/>
      <c r="KDP31" s="187"/>
      <c r="KDQ31" s="187"/>
      <c r="KDR31" s="187"/>
      <c r="KDS31" s="187"/>
      <c r="KDT31" s="187"/>
      <c r="KDU31" s="187"/>
      <c r="KDV31" s="187"/>
      <c r="KDW31" s="187"/>
      <c r="KDX31" s="187"/>
      <c r="KDY31" s="187"/>
      <c r="KDZ31" s="187"/>
      <c r="KEA31" s="187"/>
      <c r="KEB31" s="187"/>
      <c r="KEC31" s="187"/>
      <c r="KED31" s="187"/>
      <c r="KEE31" s="187"/>
      <c r="KEF31" s="187"/>
      <c r="KEG31" s="187"/>
      <c r="KEH31" s="187"/>
      <c r="KEI31" s="187"/>
      <c r="KEJ31" s="187"/>
      <c r="KEK31" s="187"/>
      <c r="KEL31" s="187"/>
      <c r="KEM31" s="187"/>
      <c r="KEN31" s="187"/>
      <c r="KEO31" s="187"/>
      <c r="KEP31" s="187"/>
      <c r="KEQ31" s="187"/>
      <c r="KER31" s="187"/>
      <c r="KES31" s="187"/>
      <c r="KET31" s="187"/>
      <c r="KEU31" s="187"/>
      <c r="KEV31" s="187"/>
      <c r="KEW31" s="187"/>
      <c r="KEX31" s="187"/>
      <c r="KEY31" s="187"/>
      <c r="KEZ31" s="187"/>
      <c r="KFA31" s="187"/>
      <c r="KFB31" s="187"/>
      <c r="KFC31" s="187"/>
      <c r="KFD31" s="187"/>
      <c r="KFE31" s="187"/>
      <c r="KFF31" s="187"/>
      <c r="KFG31" s="187"/>
      <c r="KFH31" s="187"/>
      <c r="KFI31" s="187"/>
      <c r="KFJ31" s="187"/>
      <c r="KFK31" s="187"/>
      <c r="KFL31" s="187"/>
      <c r="KFM31" s="187"/>
      <c r="KFN31" s="187"/>
      <c r="KFO31" s="187"/>
      <c r="KFP31" s="187"/>
      <c r="KFQ31" s="187"/>
      <c r="KFR31" s="187"/>
      <c r="KFS31" s="187"/>
      <c r="KFT31" s="187"/>
      <c r="KFU31" s="187"/>
      <c r="KFV31" s="187"/>
      <c r="KFW31" s="187"/>
      <c r="KFX31" s="187"/>
      <c r="KFY31" s="187"/>
      <c r="KFZ31" s="187"/>
      <c r="KGA31" s="187"/>
      <c r="KGB31" s="187"/>
      <c r="KGC31" s="187"/>
      <c r="KGD31" s="187"/>
      <c r="KGE31" s="187"/>
      <c r="KGF31" s="187"/>
      <c r="KGG31" s="187"/>
      <c r="KGH31" s="187"/>
      <c r="KGI31" s="187"/>
      <c r="KGJ31" s="187"/>
      <c r="KGK31" s="187"/>
      <c r="KGL31" s="187"/>
      <c r="KGM31" s="187"/>
      <c r="KGN31" s="187"/>
      <c r="KGO31" s="187"/>
      <c r="KGP31" s="187"/>
      <c r="KGQ31" s="187"/>
      <c r="KGR31" s="187"/>
      <c r="KGS31" s="187"/>
      <c r="KGT31" s="187"/>
      <c r="KGU31" s="187"/>
      <c r="KGV31" s="187"/>
      <c r="KGW31" s="187"/>
      <c r="KGX31" s="187"/>
      <c r="KGY31" s="187"/>
      <c r="KGZ31" s="187"/>
      <c r="KHA31" s="187"/>
      <c r="KHB31" s="187"/>
      <c r="KHC31" s="187"/>
      <c r="KHD31" s="187"/>
      <c r="KHE31" s="187"/>
      <c r="KHF31" s="187"/>
      <c r="KHG31" s="187"/>
      <c r="KHH31" s="187"/>
      <c r="KHI31" s="187"/>
      <c r="KHJ31" s="187"/>
      <c r="KHK31" s="187"/>
      <c r="KHL31" s="187"/>
      <c r="KHM31" s="187"/>
      <c r="KHN31" s="187"/>
      <c r="KHO31" s="187"/>
      <c r="KHP31" s="187"/>
      <c r="KHQ31" s="187"/>
      <c r="KHR31" s="187"/>
      <c r="KHS31" s="187"/>
      <c r="KHT31" s="187"/>
      <c r="KHU31" s="187"/>
      <c r="KHV31" s="187"/>
      <c r="KHW31" s="187"/>
      <c r="KHX31" s="187"/>
      <c r="KHY31" s="187"/>
      <c r="KHZ31" s="187"/>
      <c r="KIA31" s="187"/>
      <c r="KIB31" s="187"/>
      <c r="KIC31" s="187"/>
      <c r="KID31" s="187"/>
      <c r="KIE31" s="187"/>
      <c r="KIF31" s="187"/>
      <c r="KIG31" s="187"/>
      <c r="KIH31" s="187"/>
      <c r="KII31" s="187"/>
      <c r="KIJ31" s="187"/>
      <c r="KIK31" s="187"/>
      <c r="KIL31" s="187"/>
      <c r="KIM31" s="187"/>
      <c r="KIN31" s="187"/>
      <c r="KIO31" s="187"/>
      <c r="KIP31" s="187"/>
      <c r="KIQ31" s="187"/>
      <c r="KIR31" s="187"/>
      <c r="KIS31" s="187"/>
      <c r="KIT31" s="187"/>
      <c r="KIU31" s="187"/>
      <c r="KIV31" s="187"/>
      <c r="KIW31" s="187"/>
      <c r="KIX31" s="187"/>
      <c r="KIY31" s="187"/>
      <c r="KIZ31" s="187"/>
      <c r="KJA31" s="187"/>
      <c r="KJB31" s="187"/>
      <c r="KJC31" s="187"/>
      <c r="KJD31" s="187"/>
      <c r="KJE31" s="187"/>
      <c r="KJF31" s="187"/>
      <c r="KJG31" s="187"/>
      <c r="KJH31" s="187"/>
      <c r="KJI31" s="187"/>
      <c r="KJJ31" s="187"/>
      <c r="KJK31" s="187"/>
      <c r="KJL31" s="187"/>
      <c r="KJM31" s="187"/>
      <c r="KJN31" s="187"/>
      <c r="KJO31" s="187"/>
      <c r="KJP31" s="187"/>
      <c r="KJQ31" s="187"/>
      <c r="KJR31" s="187"/>
      <c r="KJS31" s="187"/>
      <c r="KJT31" s="187"/>
      <c r="KJU31" s="187"/>
      <c r="KJV31" s="187"/>
      <c r="KJW31" s="187"/>
      <c r="KJX31" s="187"/>
      <c r="KJY31" s="187"/>
      <c r="KJZ31" s="187"/>
      <c r="KKA31" s="187"/>
      <c r="KKB31" s="187"/>
      <c r="KKC31" s="187"/>
      <c r="KKD31" s="187"/>
      <c r="KKE31" s="187"/>
      <c r="KKF31" s="187"/>
      <c r="KKG31" s="187"/>
      <c r="KKH31" s="187"/>
      <c r="KKI31" s="187"/>
      <c r="KKJ31" s="187"/>
      <c r="KKK31" s="187"/>
      <c r="KKL31" s="187"/>
      <c r="KKM31" s="187"/>
      <c r="KKN31" s="187"/>
      <c r="KKO31" s="187"/>
      <c r="KKP31" s="187"/>
      <c r="KKQ31" s="187"/>
      <c r="KKR31" s="187"/>
      <c r="KKS31" s="187"/>
      <c r="KKT31" s="187"/>
      <c r="KKU31" s="187"/>
      <c r="KKV31" s="187"/>
      <c r="KKW31" s="187"/>
      <c r="KKX31" s="187"/>
      <c r="KKY31" s="187"/>
      <c r="KKZ31" s="187"/>
      <c r="KLA31" s="187"/>
      <c r="KLB31" s="187"/>
      <c r="KLC31" s="187"/>
      <c r="KLD31" s="187"/>
      <c r="KLE31" s="187"/>
      <c r="KLF31" s="187"/>
      <c r="KLG31" s="187"/>
      <c r="KLH31" s="187"/>
      <c r="KLI31" s="187"/>
      <c r="KLJ31" s="187"/>
      <c r="KLK31" s="187"/>
      <c r="KLL31" s="187"/>
      <c r="KLM31" s="187"/>
      <c r="KLN31" s="187"/>
      <c r="KLO31" s="187"/>
      <c r="KLP31" s="187"/>
      <c r="KLQ31" s="187"/>
      <c r="KLR31" s="187"/>
      <c r="KLS31" s="187"/>
      <c r="KLT31" s="187"/>
      <c r="KLU31" s="187"/>
      <c r="KLV31" s="187"/>
      <c r="KLW31" s="187"/>
      <c r="KLX31" s="187"/>
      <c r="KLY31" s="187"/>
      <c r="KLZ31" s="187"/>
      <c r="KMA31" s="187"/>
      <c r="KMB31" s="187"/>
      <c r="KMC31" s="187"/>
      <c r="KMD31" s="187"/>
      <c r="KME31" s="187"/>
      <c r="KMF31" s="187"/>
      <c r="KMG31" s="187"/>
      <c r="KMH31" s="187"/>
      <c r="KMI31" s="187"/>
      <c r="KMJ31" s="187"/>
      <c r="KMK31" s="187"/>
      <c r="KML31" s="187"/>
      <c r="KMM31" s="187"/>
      <c r="KMN31" s="187"/>
      <c r="KMO31" s="187"/>
      <c r="KMP31" s="187"/>
      <c r="KMQ31" s="187"/>
      <c r="KMR31" s="187"/>
      <c r="KMS31" s="187"/>
      <c r="KMT31" s="187"/>
      <c r="KMU31" s="187"/>
      <c r="KMV31" s="187"/>
      <c r="KMW31" s="187"/>
      <c r="KMX31" s="187"/>
      <c r="KMY31" s="187"/>
      <c r="KMZ31" s="187"/>
      <c r="KNA31" s="187"/>
      <c r="KNB31" s="187"/>
      <c r="KNC31" s="187"/>
      <c r="KND31" s="187"/>
      <c r="KNE31" s="187"/>
      <c r="KNF31" s="187"/>
      <c r="KNG31" s="187"/>
      <c r="KNH31" s="187"/>
      <c r="KNI31" s="187"/>
      <c r="KNJ31" s="187"/>
      <c r="KNK31" s="187"/>
      <c r="KNL31" s="187"/>
      <c r="KNM31" s="187"/>
      <c r="KNN31" s="187"/>
      <c r="KNO31" s="187"/>
      <c r="KNP31" s="187"/>
      <c r="KNQ31" s="187"/>
      <c r="KNR31" s="187"/>
      <c r="KNS31" s="187"/>
      <c r="KNT31" s="187"/>
      <c r="KNU31" s="187"/>
      <c r="KNV31" s="187"/>
      <c r="KNW31" s="187"/>
      <c r="KNX31" s="187"/>
      <c r="KNY31" s="187"/>
      <c r="KNZ31" s="187"/>
      <c r="KOA31" s="187"/>
      <c r="KOB31" s="187"/>
      <c r="KOC31" s="187"/>
      <c r="KOD31" s="187"/>
      <c r="KOE31" s="187"/>
      <c r="KOF31" s="187"/>
      <c r="KOG31" s="187"/>
      <c r="KOH31" s="187"/>
      <c r="KOI31" s="187"/>
      <c r="KOJ31" s="187"/>
      <c r="KOK31" s="187"/>
      <c r="KOL31" s="187"/>
      <c r="KOM31" s="187"/>
      <c r="KON31" s="187"/>
      <c r="KOO31" s="187"/>
      <c r="KOP31" s="187"/>
      <c r="KOQ31" s="187"/>
      <c r="KOR31" s="187"/>
      <c r="KOS31" s="187"/>
      <c r="KOT31" s="187"/>
      <c r="KOU31" s="187"/>
      <c r="KOV31" s="187"/>
      <c r="KOW31" s="187"/>
      <c r="KOX31" s="187"/>
      <c r="KOY31" s="187"/>
      <c r="KOZ31" s="187"/>
      <c r="KPA31" s="187"/>
      <c r="KPB31" s="187"/>
      <c r="KPC31" s="187"/>
      <c r="KPD31" s="187"/>
      <c r="KPE31" s="187"/>
      <c r="KPF31" s="187"/>
      <c r="KPG31" s="187"/>
      <c r="KPH31" s="187"/>
      <c r="KPI31" s="187"/>
      <c r="KPJ31" s="187"/>
      <c r="KPK31" s="187"/>
      <c r="KPL31" s="187"/>
      <c r="KPM31" s="187"/>
      <c r="KPN31" s="187"/>
      <c r="KPO31" s="187"/>
      <c r="KPP31" s="187"/>
      <c r="KPQ31" s="187"/>
      <c r="KPR31" s="187"/>
      <c r="KPS31" s="187"/>
      <c r="KPT31" s="187"/>
      <c r="KPU31" s="187"/>
      <c r="KPV31" s="187"/>
      <c r="KPW31" s="187"/>
      <c r="KPX31" s="187"/>
      <c r="KPY31" s="187"/>
      <c r="KPZ31" s="187"/>
      <c r="KQA31" s="187"/>
      <c r="KQB31" s="187"/>
      <c r="KQC31" s="187"/>
      <c r="KQD31" s="187"/>
      <c r="KQE31" s="187"/>
      <c r="KQF31" s="187"/>
      <c r="KQG31" s="187"/>
      <c r="KQH31" s="187"/>
      <c r="KQI31" s="187"/>
      <c r="KQJ31" s="187"/>
      <c r="KQK31" s="187"/>
      <c r="KQL31" s="187"/>
      <c r="KQM31" s="187"/>
      <c r="KQN31" s="187"/>
      <c r="KQO31" s="187"/>
      <c r="KQP31" s="187"/>
      <c r="KQQ31" s="187"/>
      <c r="KQR31" s="187"/>
      <c r="KQS31" s="187"/>
      <c r="KQT31" s="187"/>
      <c r="KQU31" s="187"/>
      <c r="KQV31" s="187"/>
      <c r="KQW31" s="187"/>
      <c r="KQX31" s="187"/>
      <c r="KQY31" s="187"/>
      <c r="KQZ31" s="187"/>
      <c r="KRA31" s="187"/>
      <c r="KRB31" s="187"/>
      <c r="KRC31" s="187"/>
      <c r="KRD31" s="187"/>
      <c r="KRE31" s="187"/>
      <c r="KRF31" s="187"/>
      <c r="KRG31" s="187"/>
      <c r="KRH31" s="187"/>
      <c r="KRI31" s="187"/>
      <c r="KRJ31" s="187"/>
      <c r="KRK31" s="187"/>
      <c r="KRL31" s="187"/>
      <c r="KRM31" s="187"/>
      <c r="KRN31" s="187"/>
      <c r="KRO31" s="187"/>
      <c r="KRP31" s="187"/>
      <c r="KRQ31" s="187"/>
      <c r="KRR31" s="187"/>
      <c r="KRS31" s="187"/>
      <c r="KRT31" s="187"/>
      <c r="KRU31" s="187"/>
      <c r="KRV31" s="187"/>
      <c r="KRW31" s="187"/>
      <c r="KRX31" s="187"/>
      <c r="KRY31" s="187"/>
      <c r="KRZ31" s="187"/>
      <c r="KSA31" s="187"/>
      <c r="KSB31" s="187"/>
      <c r="KSC31" s="187"/>
      <c r="KSD31" s="187"/>
      <c r="KSE31" s="187"/>
      <c r="KSF31" s="187"/>
      <c r="KSG31" s="187"/>
      <c r="KSH31" s="187"/>
      <c r="KSI31" s="187"/>
      <c r="KSJ31" s="187"/>
      <c r="KSK31" s="187"/>
      <c r="KSL31" s="187"/>
      <c r="KSM31" s="187"/>
      <c r="KSN31" s="187"/>
      <c r="KSO31" s="187"/>
      <c r="KSP31" s="187"/>
      <c r="KSQ31" s="187"/>
      <c r="KSR31" s="187"/>
      <c r="KSS31" s="187"/>
      <c r="KST31" s="187"/>
      <c r="KSU31" s="187"/>
      <c r="KSV31" s="187"/>
      <c r="KSW31" s="187"/>
      <c r="KSX31" s="187"/>
      <c r="KSY31" s="187"/>
      <c r="KSZ31" s="187"/>
      <c r="KTA31" s="187"/>
      <c r="KTB31" s="187"/>
      <c r="KTC31" s="187"/>
      <c r="KTD31" s="187"/>
      <c r="KTE31" s="187"/>
      <c r="KTF31" s="187"/>
      <c r="KTG31" s="187"/>
      <c r="KTH31" s="187"/>
      <c r="KTI31" s="187"/>
      <c r="KTJ31" s="187"/>
      <c r="KTK31" s="187"/>
      <c r="KTL31" s="187"/>
      <c r="KTM31" s="187"/>
      <c r="KTN31" s="187"/>
      <c r="KTO31" s="187"/>
      <c r="KTP31" s="187"/>
      <c r="KTQ31" s="187"/>
      <c r="KTR31" s="187"/>
      <c r="KTS31" s="187"/>
      <c r="KTT31" s="187"/>
      <c r="KTU31" s="187"/>
      <c r="KTV31" s="187"/>
      <c r="KTW31" s="187"/>
      <c r="KTX31" s="187"/>
      <c r="KTY31" s="187"/>
      <c r="KTZ31" s="187"/>
      <c r="KUA31" s="187"/>
      <c r="KUB31" s="187"/>
      <c r="KUC31" s="187"/>
      <c r="KUD31" s="187"/>
      <c r="KUE31" s="187"/>
      <c r="KUF31" s="187"/>
      <c r="KUG31" s="187"/>
      <c r="KUH31" s="187"/>
      <c r="KUI31" s="187"/>
      <c r="KUJ31" s="187"/>
      <c r="KUK31" s="187"/>
      <c r="KUL31" s="187"/>
      <c r="KUM31" s="187"/>
      <c r="KUN31" s="187"/>
      <c r="KUO31" s="187"/>
      <c r="KUP31" s="187"/>
      <c r="KUQ31" s="187"/>
      <c r="KUR31" s="187"/>
      <c r="KUS31" s="187"/>
      <c r="KUT31" s="187"/>
      <c r="KUU31" s="187"/>
      <c r="KUV31" s="187"/>
      <c r="KUW31" s="187"/>
      <c r="KUX31" s="187"/>
      <c r="KUY31" s="187"/>
      <c r="KUZ31" s="187"/>
      <c r="KVA31" s="187"/>
      <c r="KVB31" s="187"/>
      <c r="KVC31" s="187"/>
      <c r="KVD31" s="187"/>
      <c r="KVE31" s="187"/>
      <c r="KVF31" s="187"/>
      <c r="KVG31" s="187"/>
      <c r="KVH31" s="187"/>
      <c r="KVI31" s="187"/>
      <c r="KVJ31" s="187"/>
      <c r="KVK31" s="187"/>
      <c r="KVL31" s="187"/>
      <c r="KVM31" s="187"/>
      <c r="KVN31" s="187"/>
      <c r="KVO31" s="187"/>
      <c r="KVP31" s="187"/>
      <c r="KVQ31" s="187"/>
      <c r="KVR31" s="187"/>
      <c r="KVS31" s="187"/>
      <c r="KVT31" s="187"/>
      <c r="KVU31" s="187"/>
      <c r="KVV31" s="187"/>
      <c r="KVW31" s="187"/>
      <c r="KVX31" s="187"/>
      <c r="KVY31" s="187"/>
      <c r="KVZ31" s="187"/>
      <c r="KWA31" s="187"/>
      <c r="KWB31" s="187"/>
      <c r="KWC31" s="187"/>
      <c r="KWD31" s="187"/>
      <c r="KWE31" s="187"/>
      <c r="KWF31" s="187"/>
      <c r="KWG31" s="187"/>
      <c r="KWH31" s="187"/>
      <c r="KWI31" s="187"/>
      <c r="KWJ31" s="187"/>
      <c r="KWK31" s="187"/>
      <c r="KWL31" s="187"/>
      <c r="KWM31" s="187"/>
      <c r="KWN31" s="187"/>
      <c r="KWO31" s="187"/>
      <c r="KWP31" s="187"/>
      <c r="KWQ31" s="187"/>
      <c r="KWR31" s="187"/>
      <c r="KWS31" s="187"/>
      <c r="KWT31" s="187"/>
      <c r="KWU31" s="187"/>
      <c r="KWV31" s="187"/>
      <c r="KWW31" s="187"/>
      <c r="KWX31" s="187"/>
      <c r="KWY31" s="187"/>
      <c r="KWZ31" s="187"/>
      <c r="KXA31" s="187"/>
      <c r="KXB31" s="187"/>
      <c r="KXC31" s="187"/>
      <c r="KXD31" s="187"/>
      <c r="KXE31" s="187"/>
      <c r="KXF31" s="187"/>
      <c r="KXG31" s="187"/>
      <c r="KXH31" s="187"/>
      <c r="KXI31" s="187"/>
      <c r="KXJ31" s="187"/>
      <c r="KXK31" s="187"/>
      <c r="KXL31" s="187"/>
      <c r="KXM31" s="187"/>
      <c r="KXN31" s="187"/>
      <c r="KXO31" s="187"/>
      <c r="KXP31" s="187"/>
      <c r="KXQ31" s="187"/>
      <c r="KXR31" s="187"/>
      <c r="KXS31" s="187"/>
      <c r="KXT31" s="187"/>
      <c r="KXU31" s="187"/>
      <c r="KXV31" s="187"/>
      <c r="KXW31" s="187"/>
      <c r="KXX31" s="187"/>
      <c r="KXY31" s="187"/>
      <c r="KXZ31" s="187"/>
      <c r="KYA31" s="187"/>
      <c r="KYB31" s="187"/>
      <c r="KYC31" s="187"/>
      <c r="KYD31" s="187"/>
      <c r="KYE31" s="187"/>
      <c r="KYF31" s="187"/>
      <c r="KYG31" s="187"/>
      <c r="KYH31" s="187"/>
      <c r="KYI31" s="187"/>
      <c r="KYJ31" s="187"/>
      <c r="KYK31" s="187"/>
      <c r="KYL31" s="187"/>
      <c r="KYM31" s="187"/>
      <c r="KYN31" s="187"/>
      <c r="KYO31" s="187"/>
      <c r="KYP31" s="187"/>
      <c r="KYQ31" s="187"/>
      <c r="KYR31" s="187"/>
      <c r="KYS31" s="187"/>
      <c r="KYT31" s="187"/>
      <c r="KYU31" s="187"/>
      <c r="KYV31" s="187"/>
      <c r="KYW31" s="187"/>
      <c r="KYX31" s="187"/>
      <c r="KYY31" s="187"/>
      <c r="KYZ31" s="187"/>
      <c r="KZA31" s="187"/>
      <c r="KZB31" s="187"/>
      <c r="KZC31" s="187"/>
      <c r="KZD31" s="187"/>
      <c r="KZE31" s="187"/>
      <c r="KZF31" s="187"/>
      <c r="KZG31" s="187"/>
      <c r="KZH31" s="187"/>
      <c r="KZI31" s="187"/>
      <c r="KZJ31" s="187"/>
      <c r="KZK31" s="187"/>
      <c r="KZL31" s="187"/>
      <c r="KZM31" s="187"/>
      <c r="KZN31" s="187"/>
      <c r="KZO31" s="187"/>
      <c r="KZP31" s="187"/>
      <c r="KZQ31" s="187"/>
      <c r="KZR31" s="187"/>
      <c r="KZS31" s="187"/>
      <c r="KZT31" s="187"/>
      <c r="KZU31" s="187"/>
      <c r="KZV31" s="187"/>
      <c r="KZW31" s="187"/>
      <c r="KZX31" s="187"/>
      <c r="KZY31" s="187"/>
      <c r="KZZ31" s="187"/>
      <c r="LAA31" s="187"/>
      <c r="LAB31" s="187"/>
      <c r="LAC31" s="187"/>
      <c r="LAD31" s="187"/>
      <c r="LAE31" s="187"/>
      <c r="LAF31" s="187"/>
      <c r="LAG31" s="187"/>
      <c r="LAH31" s="187"/>
      <c r="LAI31" s="187"/>
      <c r="LAJ31" s="187"/>
      <c r="LAK31" s="187"/>
      <c r="LAL31" s="187"/>
      <c r="LAM31" s="187"/>
      <c r="LAN31" s="187"/>
      <c r="LAO31" s="187"/>
      <c r="LAP31" s="187"/>
      <c r="LAQ31" s="187"/>
      <c r="LAR31" s="187"/>
      <c r="LAS31" s="187"/>
      <c r="LAT31" s="187"/>
      <c r="LAU31" s="187"/>
      <c r="LAV31" s="187"/>
      <c r="LAW31" s="187"/>
      <c r="LAX31" s="187"/>
      <c r="LAY31" s="187"/>
      <c r="LAZ31" s="187"/>
      <c r="LBA31" s="187"/>
      <c r="LBB31" s="187"/>
      <c r="LBC31" s="187"/>
      <c r="LBD31" s="187"/>
      <c r="LBE31" s="187"/>
      <c r="LBF31" s="187"/>
      <c r="LBG31" s="187"/>
      <c r="LBH31" s="187"/>
      <c r="LBI31" s="187"/>
      <c r="LBJ31" s="187"/>
      <c r="LBK31" s="187"/>
      <c r="LBL31" s="187"/>
      <c r="LBM31" s="187"/>
      <c r="LBN31" s="187"/>
      <c r="LBO31" s="187"/>
      <c r="LBP31" s="187"/>
      <c r="LBQ31" s="187"/>
      <c r="LBR31" s="187"/>
      <c r="LBS31" s="187"/>
      <c r="LBT31" s="187"/>
      <c r="LBU31" s="187"/>
      <c r="LBV31" s="187"/>
      <c r="LBW31" s="187"/>
      <c r="LBX31" s="187"/>
      <c r="LBY31" s="187"/>
      <c r="LBZ31" s="187"/>
      <c r="LCA31" s="187"/>
      <c r="LCB31" s="187"/>
      <c r="LCC31" s="187"/>
      <c r="LCD31" s="187"/>
      <c r="LCE31" s="187"/>
      <c r="LCF31" s="187"/>
      <c r="LCG31" s="187"/>
      <c r="LCH31" s="187"/>
      <c r="LCI31" s="187"/>
      <c r="LCJ31" s="187"/>
      <c r="LCK31" s="187"/>
      <c r="LCL31" s="187"/>
      <c r="LCM31" s="187"/>
      <c r="LCN31" s="187"/>
      <c r="LCO31" s="187"/>
      <c r="LCP31" s="187"/>
      <c r="LCQ31" s="187"/>
      <c r="LCR31" s="187"/>
      <c r="LCS31" s="187"/>
      <c r="LCT31" s="187"/>
      <c r="LCU31" s="187"/>
      <c r="LCV31" s="187"/>
      <c r="LCW31" s="187"/>
      <c r="LCX31" s="187"/>
      <c r="LCY31" s="187"/>
      <c r="LCZ31" s="187"/>
      <c r="LDA31" s="187"/>
      <c r="LDB31" s="187"/>
      <c r="LDC31" s="187"/>
      <c r="LDD31" s="187"/>
      <c r="LDE31" s="187"/>
      <c r="LDF31" s="187"/>
      <c r="LDG31" s="187"/>
      <c r="LDH31" s="187"/>
      <c r="LDI31" s="187"/>
      <c r="LDJ31" s="187"/>
      <c r="LDK31" s="187"/>
      <c r="LDL31" s="187"/>
      <c r="LDM31" s="187"/>
      <c r="LDN31" s="187"/>
      <c r="LDO31" s="187"/>
      <c r="LDP31" s="187"/>
      <c r="LDQ31" s="187"/>
      <c r="LDR31" s="187"/>
      <c r="LDS31" s="187"/>
      <c r="LDT31" s="187"/>
      <c r="LDU31" s="187"/>
      <c r="LDV31" s="187"/>
      <c r="LDW31" s="187"/>
      <c r="LDX31" s="187"/>
      <c r="LDY31" s="187"/>
      <c r="LDZ31" s="187"/>
      <c r="LEA31" s="187"/>
      <c r="LEB31" s="187"/>
      <c r="LEC31" s="187"/>
      <c r="LED31" s="187"/>
      <c r="LEE31" s="187"/>
      <c r="LEF31" s="187"/>
      <c r="LEG31" s="187"/>
      <c r="LEH31" s="187"/>
      <c r="LEI31" s="187"/>
      <c r="LEJ31" s="187"/>
      <c r="LEK31" s="187"/>
      <c r="LEL31" s="187"/>
      <c r="LEM31" s="187"/>
      <c r="LEN31" s="187"/>
      <c r="LEO31" s="187"/>
      <c r="LEP31" s="187"/>
      <c r="LEQ31" s="187"/>
      <c r="LER31" s="187"/>
      <c r="LES31" s="187"/>
      <c r="LET31" s="187"/>
      <c r="LEU31" s="187"/>
      <c r="LEV31" s="187"/>
      <c r="LEW31" s="187"/>
      <c r="LEX31" s="187"/>
      <c r="LEY31" s="187"/>
      <c r="LEZ31" s="187"/>
      <c r="LFA31" s="187"/>
      <c r="LFB31" s="187"/>
      <c r="LFC31" s="187"/>
      <c r="LFD31" s="187"/>
      <c r="LFE31" s="187"/>
      <c r="LFF31" s="187"/>
      <c r="LFG31" s="187"/>
      <c r="LFH31" s="187"/>
      <c r="LFI31" s="187"/>
      <c r="LFJ31" s="187"/>
      <c r="LFK31" s="187"/>
      <c r="LFL31" s="187"/>
      <c r="LFM31" s="187"/>
      <c r="LFN31" s="187"/>
      <c r="LFO31" s="187"/>
      <c r="LFP31" s="187"/>
      <c r="LFQ31" s="187"/>
      <c r="LFR31" s="187"/>
      <c r="LFS31" s="187"/>
      <c r="LFT31" s="187"/>
      <c r="LFU31" s="187"/>
      <c r="LFV31" s="187"/>
      <c r="LFW31" s="187"/>
      <c r="LFX31" s="187"/>
      <c r="LFY31" s="187"/>
      <c r="LFZ31" s="187"/>
      <c r="LGA31" s="187"/>
      <c r="LGB31" s="187"/>
      <c r="LGC31" s="187"/>
      <c r="LGD31" s="187"/>
      <c r="LGE31" s="187"/>
      <c r="LGF31" s="187"/>
      <c r="LGG31" s="187"/>
      <c r="LGH31" s="187"/>
      <c r="LGI31" s="187"/>
      <c r="LGJ31" s="187"/>
      <c r="LGK31" s="187"/>
      <c r="LGL31" s="187"/>
      <c r="LGM31" s="187"/>
      <c r="LGN31" s="187"/>
      <c r="LGO31" s="187"/>
      <c r="LGP31" s="187"/>
      <c r="LGQ31" s="187"/>
      <c r="LGR31" s="187"/>
      <c r="LGS31" s="187"/>
      <c r="LGT31" s="187"/>
      <c r="LGU31" s="187"/>
      <c r="LGV31" s="187"/>
      <c r="LGW31" s="187"/>
      <c r="LGX31" s="187"/>
      <c r="LGY31" s="187"/>
      <c r="LGZ31" s="187"/>
      <c r="LHA31" s="187"/>
      <c r="LHB31" s="187"/>
      <c r="LHC31" s="187"/>
      <c r="LHD31" s="187"/>
      <c r="LHE31" s="187"/>
      <c r="LHF31" s="187"/>
      <c r="LHG31" s="187"/>
      <c r="LHH31" s="187"/>
      <c r="LHI31" s="187"/>
      <c r="LHJ31" s="187"/>
      <c r="LHK31" s="187"/>
      <c r="LHL31" s="187"/>
      <c r="LHM31" s="187"/>
      <c r="LHN31" s="187"/>
      <c r="LHO31" s="187"/>
      <c r="LHP31" s="187"/>
      <c r="LHQ31" s="187"/>
      <c r="LHR31" s="187"/>
      <c r="LHS31" s="187"/>
      <c r="LHT31" s="187"/>
      <c r="LHU31" s="187"/>
      <c r="LHV31" s="187"/>
      <c r="LHW31" s="187"/>
      <c r="LHX31" s="187"/>
      <c r="LHY31" s="187"/>
      <c r="LHZ31" s="187"/>
      <c r="LIA31" s="187"/>
      <c r="LIB31" s="187"/>
      <c r="LIC31" s="187"/>
      <c r="LID31" s="187"/>
      <c r="LIE31" s="187"/>
      <c r="LIF31" s="187"/>
      <c r="LIG31" s="187"/>
      <c r="LIH31" s="187"/>
      <c r="LII31" s="187"/>
      <c r="LIJ31" s="187"/>
      <c r="LIK31" s="187"/>
      <c r="LIL31" s="187"/>
      <c r="LIM31" s="187"/>
      <c r="LIN31" s="187"/>
      <c r="LIO31" s="187"/>
      <c r="LIP31" s="187"/>
      <c r="LIQ31" s="187"/>
      <c r="LIR31" s="187"/>
      <c r="LIS31" s="187"/>
      <c r="LIT31" s="187"/>
      <c r="LIU31" s="187"/>
      <c r="LIV31" s="187"/>
      <c r="LIW31" s="187"/>
      <c r="LIX31" s="187"/>
      <c r="LIY31" s="187"/>
      <c r="LIZ31" s="187"/>
      <c r="LJA31" s="187"/>
      <c r="LJB31" s="187"/>
      <c r="LJC31" s="187"/>
      <c r="LJD31" s="187"/>
      <c r="LJE31" s="187"/>
      <c r="LJF31" s="187"/>
      <c r="LJG31" s="187"/>
      <c r="LJH31" s="187"/>
      <c r="LJI31" s="187"/>
      <c r="LJJ31" s="187"/>
      <c r="LJK31" s="187"/>
      <c r="LJL31" s="187"/>
      <c r="LJM31" s="187"/>
      <c r="LJN31" s="187"/>
      <c r="LJO31" s="187"/>
      <c r="LJP31" s="187"/>
      <c r="LJQ31" s="187"/>
      <c r="LJR31" s="187"/>
      <c r="LJS31" s="187"/>
      <c r="LJT31" s="187"/>
      <c r="LJU31" s="187"/>
      <c r="LJV31" s="187"/>
      <c r="LJW31" s="187"/>
      <c r="LJX31" s="187"/>
      <c r="LJY31" s="187"/>
      <c r="LJZ31" s="187"/>
      <c r="LKA31" s="187"/>
      <c r="LKB31" s="187"/>
      <c r="LKC31" s="187"/>
      <c r="LKD31" s="187"/>
      <c r="LKE31" s="187"/>
      <c r="LKF31" s="187"/>
      <c r="LKG31" s="187"/>
      <c r="LKH31" s="187"/>
      <c r="LKI31" s="187"/>
      <c r="LKJ31" s="187"/>
      <c r="LKK31" s="187"/>
      <c r="LKL31" s="187"/>
      <c r="LKM31" s="187"/>
      <c r="LKN31" s="187"/>
      <c r="LKO31" s="187"/>
      <c r="LKP31" s="187"/>
      <c r="LKQ31" s="187"/>
      <c r="LKR31" s="187"/>
      <c r="LKS31" s="187"/>
      <c r="LKT31" s="187"/>
      <c r="LKU31" s="187"/>
      <c r="LKV31" s="187"/>
      <c r="LKW31" s="187"/>
      <c r="LKX31" s="187"/>
      <c r="LKY31" s="187"/>
      <c r="LKZ31" s="187"/>
      <c r="LLA31" s="187"/>
      <c r="LLB31" s="187"/>
      <c r="LLC31" s="187"/>
      <c r="LLD31" s="187"/>
      <c r="LLE31" s="187"/>
      <c r="LLF31" s="187"/>
      <c r="LLG31" s="187"/>
      <c r="LLH31" s="187"/>
      <c r="LLI31" s="187"/>
      <c r="LLJ31" s="187"/>
      <c r="LLK31" s="187"/>
      <c r="LLL31" s="187"/>
      <c r="LLM31" s="187"/>
      <c r="LLN31" s="187"/>
      <c r="LLO31" s="187"/>
      <c r="LLP31" s="187"/>
      <c r="LLQ31" s="187"/>
      <c r="LLR31" s="187"/>
      <c r="LLS31" s="187"/>
      <c r="LLT31" s="187"/>
      <c r="LLU31" s="187"/>
      <c r="LLV31" s="187"/>
      <c r="LLW31" s="187"/>
      <c r="LLX31" s="187"/>
      <c r="LLY31" s="187"/>
      <c r="LLZ31" s="187"/>
      <c r="LMA31" s="187"/>
      <c r="LMB31" s="187"/>
      <c r="LMC31" s="187"/>
      <c r="LMD31" s="187"/>
      <c r="LME31" s="187"/>
      <c r="LMF31" s="187"/>
      <c r="LMG31" s="187"/>
      <c r="LMH31" s="187"/>
      <c r="LMI31" s="187"/>
      <c r="LMJ31" s="187"/>
      <c r="LMK31" s="187"/>
      <c r="LML31" s="187"/>
      <c r="LMM31" s="187"/>
      <c r="LMN31" s="187"/>
      <c r="LMO31" s="187"/>
      <c r="LMP31" s="187"/>
      <c r="LMQ31" s="187"/>
      <c r="LMR31" s="187"/>
      <c r="LMS31" s="187"/>
      <c r="LMT31" s="187"/>
      <c r="LMU31" s="187"/>
      <c r="LMV31" s="187"/>
      <c r="LMW31" s="187"/>
      <c r="LMX31" s="187"/>
      <c r="LMY31" s="187"/>
      <c r="LMZ31" s="187"/>
      <c r="LNA31" s="187"/>
      <c r="LNB31" s="187"/>
      <c r="LNC31" s="187"/>
      <c r="LND31" s="187"/>
      <c r="LNE31" s="187"/>
      <c r="LNF31" s="187"/>
      <c r="LNG31" s="187"/>
      <c r="LNH31" s="187"/>
      <c r="LNI31" s="187"/>
      <c r="LNJ31" s="187"/>
      <c r="LNK31" s="187"/>
      <c r="LNL31" s="187"/>
      <c r="LNM31" s="187"/>
      <c r="LNN31" s="187"/>
      <c r="LNO31" s="187"/>
      <c r="LNP31" s="187"/>
      <c r="LNQ31" s="187"/>
      <c r="LNR31" s="187"/>
      <c r="LNS31" s="187"/>
      <c r="LNT31" s="187"/>
      <c r="LNU31" s="187"/>
      <c r="LNV31" s="187"/>
      <c r="LNW31" s="187"/>
      <c r="LNX31" s="187"/>
      <c r="LNY31" s="187"/>
      <c r="LNZ31" s="187"/>
      <c r="LOA31" s="187"/>
      <c r="LOB31" s="187"/>
      <c r="LOC31" s="187"/>
      <c r="LOD31" s="187"/>
      <c r="LOE31" s="187"/>
      <c r="LOF31" s="187"/>
      <c r="LOG31" s="187"/>
      <c r="LOH31" s="187"/>
      <c r="LOI31" s="187"/>
      <c r="LOJ31" s="187"/>
      <c r="LOK31" s="187"/>
      <c r="LOL31" s="187"/>
      <c r="LOM31" s="187"/>
      <c r="LON31" s="187"/>
      <c r="LOO31" s="187"/>
      <c r="LOP31" s="187"/>
      <c r="LOQ31" s="187"/>
      <c r="LOR31" s="187"/>
      <c r="LOS31" s="187"/>
      <c r="LOT31" s="187"/>
      <c r="LOU31" s="187"/>
      <c r="LOV31" s="187"/>
      <c r="LOW31" s="187"/>
      <c r="LOX31" s="187"/>
      <c r="LOY31" s="187"/>
      <c r="LOZ31" s="187"/>
      <c r="LPA31" s="187"/>
      <c r="LPB31" s="187"/>
      <c r="LPC31" s="187"/>
      <c r="LPD31" s="187"/>
      <c r="LPE31" s="187"/>
      <c r="LPF31" s="187"/>
      <c r="LPG31" s="187"/>
      <c r="LPH31" s="187"/>
      <c r="LPI31" s="187"/>
      <c r="LPJ31" s="187"/>
      <c r="LPK31" s="187"/>
      <c r="LPL31" s="187"/>
      <c r="LPM31" s="187"/>
      <c r="LPN31" s="187"/>
      <c r="LPO31" s="187"/>
      <c r="LPP31" s="187"/>
      <c r="LPQ31" s="187"/>
      <c r="LPR31" s="187"/>
      <c r="LPS31" s="187"/>
      <c r="LPT31" s="187"/>
      <c r="LPU31" s="187"/>
      <c r="LPV31" s="187"/>
      <c r="LPW31" s="187"/>
      <c r="LPX31" s="187"/>
      <c r="LPY31" s="187"/>
      <c r="LPZ31" s="187"/>
      <c r="LQA31" s="187"/>
      <c r="LQB31" s="187"/>
      <c r="LQC31" s="187"/>
      <c r="LQD31" s="187"/>
      <c r="LQE31" s="187"/>
      <c r="LQF31" s="187"/>
      <c r="LQG31" s="187"/>
      <c r="LQH31" s="187"/>
      <c r="LQI31" s="187"/>
      <c r="LQJ31" s="187"/>
      <c r="LQK31" s="187"/>
      <c r="LQL31" s="187"/>
      <c r="LQM31" s="187"/>
      <c r="LQN31" s="187"/>
      <c r="LQO31" s="187"/>
      <c r="LQP31" s="187"/>
      <c r="LQQ31" s="187"/>
      <c r="LQR31" s="187"/>
      <c r="LQS31" s="187"/>
      <c r="LQT31" s="187"/>
      <c r="LQU31" s="187"/>
      <c r="LQV31" s="187"/>
      <c r="LQW31" s="187"/>
      <c r="LQX31" s="187"/>
      <c r="LQY31" s="187"/>
      <c r="LQZ31" s="187"/>
      <c r="LRA31" s="187"/>
      <c r="LRB31" s="187"/>
      <c r="LRC31" s="187"/>
      <c r="LRD31" s="187"/>
      <c r="LRE31" s="187"/>
      <c r="LRF31" s="187"/>
      <c r="LRG31" s="187"/>
      <c r="LRH31" s="187"/>
      <c r="LRI31" s="187"/>
      <c r="LRJ31" s="187"/>
      <c r="LRK31" s="187"/>
      <c r="LRL31" s="187"/>
      <c r="LRM31" s="187"/>
      <c r="LRN31" s="187"/>
      <c r="LRO31" s="187"/>
      <c r="LRP31" s="187"/>
      <c r="LRQ31" s="187"/>
      <c r="LRR31" s="187"/>
      <c r="LRS31" s="187"/>
      <c r="LRT31" s="187"/>
      <c r="LRU31" s="187"/>
      <c r="LRV31" s="187"/>
      <c r="LRW31" s="187"/>
      <c r="LRX31" s="187"/>
      <c r="LRY31" s="187"/>
      <c r="LRZ31" s="187"/>
      <c r="LSA31" s="187"/>
      <c r="LSB31" s="187"/>
      <c r="LSC31" s="187"/>
      <c r="LSD31" s="187"/>
      <c r="LSE31" s="187"/>
      <c r="LSF31" s="187"/>
      <c r="LSG31" s="187"/>
      <c r="LSH31" s="187"/>
      <c r="LSI31" s="187"/>
      <c r="LSJ31" s="187"/>
      <c r="LSK31" s="187"/>
      <c r="LSL31" s="187"/>
      <c r="LSM31" s="187"/>
      <c r="LSN31" s="187"/>
      <c r="LSO31" s="187"/>
      <c r="LSP31" s="187"/>
      <c r="LSQ31" s="187"/>
      <c r="LSR31" s="187"/>
      <c r="LSS31" s="187"/>
      <c r="LST31" s="187"/>
      <c r="LSU31" s="187"/>
      <c r="LSV31" s="187"/>
      <c r="LSW31" s="187"/>
      <c r="LSX31" s="187"/>
      <c r="LSY31" s="187"/>
      <c r="LSZ31" s="187"/>
      <c r="LTA31" s="187"/>
      <c r="LTB31" s="187"/>
      <c r="LTC31" s="187"/>
      <c r="LTD31" s="187"/>
      <c r="LTE31" s="187"/>
      <c r="LTF31" s="187"/>
      <c r="LTG31" s="187"/>
      <c r="LTH31" s="187"/>
      <c r="LTI31" s="187"/>
      <c r="LTJ31" s="187"/>
      <c r="LTK31" s="187"/>
      <c r="LTL31" s="187"/>
      <c r="LTM31" s="187"/>
      <c r="LTN31" s="187"/>
      <c r="LTO31" s="187"/>
      <c r="LTP31" s="187"/>
      <c r="LTQ31" s="187"/>
      <c r="LTR31" s="187"/>
      <c r="LTS31" s="187"/>
      <c r="LTT31" s="187"/>
      <c r="LTU31" s="187"/>
      <c r="LTV31" s="187"/>
      <c r="LTW31" s="187"/>
      <c r="LTX31" s="187"/>
      <c r="LTY31" s="187"/>
      <c r="LTZ31" s="187"/>
      <c r="LUA31" s="187"/>
      <c r="LUB31" s="187"/>
      <c r="LUC31" s="187"/>
      <c r="LUD31" s="187"/>
      <c r="LUE31" s="187"/>
      <c r="LUF31" s="187"/>
      <c r="LUG31" s="187"/>
      <c r="LUH31" s="187"/>
      <c r="LUI31" s="187"/>
      <c r="LUJ31" s="187"/>
      <c r="LUK31" s="187"/>
      <c r="LUL31" s="187"/>
      <c r="LUM31" s="187"/>
      <c r="LUN31" s="187"/>
      <c r="LUO31" s="187"/>
      <c r="LUP31" s="187"/>
      <c r="LUQ31" s="187"/>
      <c r="LUR31" s="187"/>
      <c r="LUS31" s="187"/>
      <c r="LUT31" s="187"/>
      <c r="LUU31" s="187"/>
      <c r="LUV31" s="187"/>
      <c r="LUW31" s="187"/>
      <c r="LUX31" s="187"/>
      <c r="LUY31" s="187"/>
      <c r="LUZ31" s="187"/>
      <c r="LVA31" s="187"/>
      <c r="LVB31" s="187"/>
      <c r="LVC31" s="187"/>
      <c r="LVD31" s="187"/>
      <c r="LVE31" s="187"/>
      <c r="LVF31" s="187"/>
      <c r="LVG31" s="187"/>
      <c r="LVH31" s="187"/>
      <c r="LVI31" s="187"/>
      <c r="LVJ31" s="187"/>
      <c r="LVK31" s="187"/>
      <c r="LVL31" s="187"/>
      <c r="LVM31" s="187"/>
      <c r="LVN31" s="187"/>
      <c r="LVO31" s="187"/>
      <c r="LVP31" s="187"/>
      <c r="LVQ31" s="187"/>
      <c r="LVR31" s="187"/>
      <c r="LVS31" s="187"/>
      <c r="LVT31" s="187"/>
      <c r="LVU31" s="187"/>
      <c r="LVV31" s="187"/>
      <c r="LVW31" s="187"/>
      <c r="LVX31" s="187"/>
      <c r="LVY31" s="187"/>
      <c r="LVZ31" s="187"/>
      <c r="LWA31" s="187"/>
      <c r="LWB31" s="187"/>
      <c r="LWC31" s="187"/>
      <c r="LWD31" s="187"/>
      <c r="LWE31" s="187"/>
      <c r="LWF31" s="187"/>
      <c r="LWG31" s="187"/>
      <c r="LWH31" s="187"/>
      <c r="LWI31" s="187"/>
      <c r="LWJ31" s="187"/>
      <c r="LWK31" s="187"/>
      <c r="LWL31" s="187"/>
      <c r="LWM31" s="187"/>
      <c r="LWN31" s="187"/>
      <c r="LWO31" s="187"/>
      <c r="LWP31" s="187"/>
      <c r="LWQ31" s="187"/>
      <c r="LWR31" s="187"/>
      <c r="LWS31" s="187"/>
      <c r="LWT31" s="187"/>
      <c r="LWU31" s="187"/>
      <c r="LWV31" s="187"/>
      <c r="LWW31" s="187"/>
      <c r="LWX31" s="187"/>
      <c r="LWY31" s="187"/>
      <c r="LWZ31" s="187"/>
      <c r="LXA31" s="187"/>
      <c r="LXB31" s="187"/>
      <c r="LXC31" s="187"/>
      <c r="LXD31" s="187"/>
      <c r="LXE31" s="187"/>
      <c r="LXF31" s="187"/>
      <c r="LXG31" s="187"/>
      <c r="LXH31" s="187"/>
      <c r="LXI31" s="187"/>
      <c r="LXJ31" s="187"/>
      <c r="LXK31" s="187"/>
      <c r="LXL31" s="187"/>
      <c r="LXM31" s="187"/>
      <c r="LXN31" s="187"/>
      <c r="LXO31" s="187"/>
      <c r="LXP31" s="187"/>
      <c r="LXQ31" s="187"/>
      <c r="LXR31" s="187"/>
      <c r="LXS31" s="187"/>
      <c r="LXT31" s="187"/>
      <c r="LXU31" s="187"/>
      <c r="LXV31" s="187"/>
      <c r="LXW31" s="187"/>
      <c r="LXX31" s="187"/>
      <c r="LXY31" s="187"/>
      <c r="LXZ31" s="187"/>
      <c r="LYA31" s="187"/>
      <c r="LYB31" s="187"/>
      <c r="LYC31" s="187"/>
      <c r="LYD31" s="187"/>
      <c r="LYE31" s="187"/>
      <c r="LYF31" s="187"/>
      <c r="LYG31" s="187"/>
      <c r="LYH31" s="187"/>
      <c r="LYI31" s="187"/>
      <c r="LYJ31" s="187"/>
      <c r="LYK31" s="187"/>
      <c r="LYL31" s="187"/>
      <c r="LYM31" s="187"/>
      <c r="LYN31" s="187"/>
      <c r="LYO31" s="187"/>
      <c r="LYP31" s="187"/>
      <c r="LYQ31" s="187"/>
      <c r="LYR31" s="187"/>
      <c r="LYS31" s="187"/>
      <c r="LYT31" s="187"/>
      <c r="LYU31" s="187"/>
      <c r="LYV31" s="187"/>
      <c r="LYW31" s="187"/>
      <c r="LYX31" s="187"/>
      <c r="LYY31" s="187"/>
      <c r="LYZ31" s="187"/>
      <c r="LZA31" s="187"/>
      <c r="LZB31" s="187"/>
      <c r="LZC31" s="187"/>
      <c r="LZD31" s="187"/>
      <c r="LZE31" s="187"/>
      <c r="LZF31" s="187"/>
      <c r="LZG31" s="187"/>
      <c r="LZH31" s="187"/>
      <c r="LZI31" s="187"/>
      <c r="LZJ31" s="187"/>
      <c r="LZK31" s="187"/>
      <c r="LZL31" s="187"/>
      <c r="LZM31" s="187"/>
      <c r="LZN31" s="187"/>
      <c r="LZO31" s="187"/>
      <c r="LZP31" s="187"/>
      <c r="LZQ31" s="187"/>
      <c r="LZR31" s="187"/>
      <c r="LZS31" s="187"/>
      <c r="LZT31" s="187"/>
      <c r="LZU31" s="187"/>
      <c r="LZV31" s="187"/>
      <c r="LZW31" s="187"/>
      <c r="LZX31" s="187"/>
      <c r="LZY31" s="187"/>
      <c r="LZZ31" s="187"/>
      <c r="MAA31" s="187"/>
      <c r="MAB31" s="187"/>
      <c r="MAC31" s="187"/>
      <c r="MAD31" s="187"/>
      <c r="MAE31" s="187"/>
      <c r="MAF31" s="187"/>
      <c r="MAG31" s="187"/>
      <c r="MAH31" s="187"/>
      <c r="MAI31" s="187"/>
      <c r="MAJ31" s="187"/>
      <c r="MAK31" s="187"/>
      <c r="MAL31" s="187"/>
      <c r="MAM31" s="187"/>
      <c r="MAN31" s="187"/>
      <c r="MAO31" s="187"/>
      <c r="MAP31" s="187"/>
      <c r="MAQ31" s="187"/>
      <c r="MAR31" s="187"/>
      <c r="MAS31" s="187"/>
      <c r="MAT31" s="187"/>
      <c r="MAU31" s="187"/>
      <c r="MAV31" s="187"/>
      <c r="MAW31" s="187"/>
      <c r="MAX31" s="187"/>
      <c r="MAY31" s="187"/>
      <c r="MAZ31" s="187"/>
      <c r="MBA31" s="187"/>
      <c r="MBB31" s="187"/>
      <c r="MBC31" s="187"/>
      <c r="MBD31" s="187"/>
      <c r="MBE31" s="187"/>
      <c r="MBF31" s="187"/>
      <c r="MBG31" s="187"/>
      <c r="MBH31" s="187"/>
      <c r="MBI31" s="187"/>
      <c r="MBJ31" s="187"/>
      <c r="MBK31" s="187"/>
      <c r="MBL31" s="187"/>
      <c r="MBM31" s="187"/>
      <c r="MBN31" s="187"/>
      <c r="MBO31" s="187"/>
      <c r="MBP31" s="187"/>
      <c r="MBQ31" s="187"/>
      <c r="MBR31" s="187"/>
      <c r="MBS31" s="187"/>
      <c r="MBT31" s="187"/>
      <c r="MBU31" s="187"/>
      <c r="MBV31" s="187"/>
      <c r="MBW31" s="187"/>
      <c r="MBX31" s="187"/>
      <c r="MBY31" s="187"/>
      <c r="MBZ31" s="187"/>
      <c r="MCA31" s="187"/>
      <c r="MCB31" s="187"/>
      <c r="MCC31" s="187"/>
      <c r="MCD31" s="187"/>
      <c r="MCE31" s="187"/>
      <c r="MCF31" s="187"/>
      <c r="MCG31" s="187"/>
      <c r="MCH31" s="187"/>
      <c r="MCI31" s="187"/>
      <c r="MCJ31" s="187"/>
      <c r="MCK31" s="187"/>
      <c r="MCL31" s="187"/>
      <c r="MCM31" s="187"/>
      <c r="MCN31" s="187"/>
      <c r="MCO31" s="187"/>
      <c r="MCP31" s="187"/>
      <c r="MCQ31" s="187"/>
      <c r="MCR31" s="187"/>
      <c r="MCS31" s="187"/>
      <c r="MCT31" s="187"/>
      <c r="MCU31" s="187"/>
      <c r="MCV31" s="187"/>
      <c r="MCW31" s="187"/>
      <c r="MCX31" s="187"/>
      <c r="MCY31" s="187"/>
      <c r="MCZ31" s="187"/>
      <c r="MDA31" s="187"/>
      <c r="MDB31" s="187"/>
      <c r="MDC31" s="187"/>
      <c r="MDD31" s="187"/>
      <c r="MDE31" s="187"/>
      <c r="MDF31" s="187"/>
      <c r="MDG31" s="187"/>
      <c r="MDH31" s="187"/>
      <c r="MDI31" s="187"/>
      <c r="MDJ31" s="187"/>
      <c r="MDK31" s="187"/>
      <c r="MDL31" s="187"/>
      <c r="MDM31" s="187"/>
      <c r="MDN31" s="187"/>
      <c r="MDO31" s="187"/>
      <c r="MDP31" s="187"/>
      <c r="MDQ31" s="187"/>
      <c r="MDR31" s="187"/>
      <c r="MDS31" s="187"/>
      <c r="MDT31" s="187"/>
      <c r="MDU31" s="187"/>
      <c r="MDV31" s="187"/>
      <c r="MDW31" s="187"/>
      <c r="MDX31" s="187"/>
      <c r="MDY31" s="187"/>
      <c r="MDZ31" s="187"/>
      <c r="MEA31" s="187"/>
      <c r="MEB31" s="187"/>
      <c r="MEC31" s="187"/>
      <c r="MED31" s="187"/>
      <c r="MEE31" s="187"/>
      <c r="MEF31" s="187"/>
      <c r="MEG31" s="187"/>
      <c r="MEH31" s="187"/>
      <c r="MEI31" s="187"/>
      <c r="MEJ31" s="187"/>
      <c r="MEK31" s="187"/>
      <c r="MEL31" s="187"/>
      <c r="MEM31" s="187"/>
      <c r="MEN31" s="187"/>
      <c r="MEO31" s="187"/>
      <c r="MEP31" s="187"/>
      <c r="MEQ31" s="187"/>
      <c r="MER31" s="187"/>
      <c r="MES31" s="187"/>
      <c r="MET31" s="187"/>
      <c r="MEU31" s="187"/>
      <c r="MEV31" s="187"/>
      <c r="MEW31" s="187"/>
      <c r="MEX31" s="187"/>
      <c r="MEY31" s="187"/>
      <c r="MEZ31" s="187"/>
      <c r="MFA31" s="187"/>
      <c r="MFB31" s="187"/>
      <c r="MFC31" s="187"/>
      <c r="MFD31" s="187"/>
      <c r="MFE31" s="187"/>
      <c r="MFF31" s="187"/>
      <c r="MFG31" s="187"/>
      <c r="MFH31" s="187"/>
      <c r="MFI31" s="187"/>
      <c r="MFJ31" s="187"/>
      <c r="MFK31" s="187"/>
      <c r="MFL31" s="187"/>
      <c r="MFM31" s="187"/>
      <c r="MFN31" s="187"/>
      <c r="MFO31" s="187"/>
      <c r="MFP31" s="187"/>
      <c r="MFQ31" s="187"/>
      <c r="MFR31" s="187"/>
      <c r="MFS31" s="187"/>
      <c r="MFT31" s="187"/>
      <c r="MFU31" s="187"/>
      <c r="MFV31" s="187"/>
      <c r="MFW31" s="187"/>
      <c r="MFX31" s="187"/>
      <c r="MFY31" s="187"/>
      <c r="MFZ31" s="187"/>
      <c r="MGA31" s="187"/>
      <c r="MGB31" s="187"/>
      <c r="MGC31" s="187"/>
      <c r="MGD31" s="187"/>
      <c r="MGE31" s="187"/>
      <c r="MGF31" s="187"/>
      <c r="MGG31" s="187"/>
      <c r="MGH31" s="187"/>
      <c r="MGI31" s="187"/>
      <c r="MGJ31" s="187"/>
      <c r="MGK31" s="187"/>
      <c r="MGL31" s="187"/>
      <c r="MGM31" s="187"/>
      <c r="MGN31" s="187"/>
      <c r="MGO31" s="187"/>
      <c r="MGP31" s="187"/>
      <c r="MGQ31" s="187"/>
      <c r="MGR31" s="187"/>
      <c r="MGS31" s="187"/>
      <c r="MGT31" s="187"/>
      <c r="MGU31" s="187"/>
      <c r="MGV31" s="187"/>
      <c r="MGW31" s="187"/>
      <c r="MGX31" s="187"/>
      <c r="MGY31" s="187"/>
      <c r="MGZ31" s="187"/>
      <c r="MHA31" s="187"/>
      <c r="MHB31" s="187"/>
      <c r="MHC31" s="187"/>
      <c r="MHD31" s="187"/>
      <c r="MHE31" s="187"/>
      <c r="MHF31" s="187"/>
      <c r="MHG31" s="187"/>
      <c r="MHH31" s="187"/>
      <c r="MHI31" s="187"/>
      <c r="MHJ31" s="187"/>
      <c r="MHK31" s="187"/>
      <c r="MHL31" s="187"/>
      <c r="MHM31" s="187"/>
      <c r="MHN31" s="187"/>
      <c r="MHO31" s="187"/>
      <c r="MHP31" s="187"/>
      <c r="MHQ31" s="187"/>
      <c r="MHR31" s="187"/>
      <c r="MHS31" s="187"/>
      <c r="MHT31" s="187"/>
      <c r="MHU31" s="187"/>
      <c r="MHV31" s="187"/>
      <c r="MHW31" s="187"/>
      <c r="MHX31" s="187"/>
      <c r="MHY31" s="187"/>
      <c r="MHZ31" s="187"/>
      <c r="MIA31" s="187"/>
      <c r="MIB31" s="187"/>
      <c r="MIC31" s="187"/>
      <c r="MID31" s="187"/>
      <c r="MIE31" s="187"/>
      <c r="MIF31" s="187"/>
      <c r="MIG31" s="187"/>
      <c r="MIH31" s="187"/>
      <c r="MII31" s="187"/>
      <c r="MIJ31" s="187"/>
      <c r="MIK31" s="187"/>
      <c r="MIL31" s="187"/>
      <c r="MIM31" s="187"/>
      <c r="MIN31" s="187"/>
      <c r="MIO31" s="187"/>
      <c r="MIP31" s="187"/>
      <c r="MIQ31" s="187"/>
      <c r="MIR31" s="187"/>
      <c r="MIS31" s="187"/>
      <c r="MIT31" s="187"/>
      <c r="MIU31" s="187"/>
      <c r="MIV31" s="187"/>
      <c r="MIW31" s="187"/>
      <c r="MIX31" s="187"/>
      <c r="MIY31" s="187"/>
      <c r="MIZ31" s="187"/>
      <c r="MJA31" s="187"/>
      <c r="MJB31" s="187"/>
      <c r="MJC31" s="187"/>
      <c r="MJD31" s="187"/>
      <c r="MJE31" s="187"/>
      <c r="MJF31" s="187"/>
      <c r="MJG31" s="187"/>
      <c r="MJH31" s="187"/>
      <c r="MJI31" s="187"/>
      <c r="MJJ31" s="187"/>
      <c r="MJK31" s="187"/>
      <c r="MJL31" s="187"/>
      <c r="MJM31" s="187"/>
      <c r="MJN31" s="187"/>
      <c r="MJO31" s="187"/>
      <c r="MJP31" s="187"/>
      <c r="MJQ31" s="187"/>
      <c r="MJR31" s="187"/>
      <c r="MJS31" s="187"/>
      <c r="MJT31" s="187"/>
      <c r="MJU31" s="187"/>
      <c r="MJV31" s="187"/>
      <c r="MJW31" s="187"/>
      <c r="MJX31" s="187"/>
      <c r="MJY31" s="187"/>
      <c r="MJZ31" s="187"/>
      <c r="MKA31" s="187"/>
      <c r="MKB31" s="187"/>
      <c r="MKC31" s="187"/>
      <c r="MKD31" s="187"/>
      <c r="MKE31" s="187"/>
      <c r="MKF31" s="187"/>
      <c r="MKG31" s="187"/>
      <c r="MKH31" s="187"/>
      <c r="MKI31" s="187"/>
      <c r="MKJ31" s="187"/>
      <c r="MKK31" s="187"/>
      <c r="MKL31" s="187"/>
      <c r="MKM31" s="187"/>
      <c r="MKN31" s="187"/>
      <c r="MKO31" s="187"/>
      <c r="MKP31" s="187"/>
      <c r="MKQ31" s="187"/>
      <c r="MKR31" s="187"/>
      <c r="MKS31" s="187"/>
      <c r="MKT31" s="187"/>
      <c r="MKU31" s="187"/>
      <c r="MKV31" s="187"/>
      <c r="MKW31" s="187"/>
      <c r="MKX31" s="187"/>
      <c r="MKY31" s="187"/>
      <c r="MKZ31" s="187"/>
      <c r="MLA31" s="187"/>
      <c r="MLB31" s="187"/>
      <c r="MLC31" s="187"/>
      <c r="MLD31" s="187"/>
      <c r="MLE31" s="187"/>
      <c r="MLF31" s="187"/>
      <c r="MLG31" s="187"/>
      <c r="MLH31" s="187"/>
      <c r="MLI31" s="187"/>
      <c r="MLJ31" s="187"/>
      <c r="MLK31" s="187"/>
      <c r="MLL31" s="187"/>
      <c r="MLM31" s="187"/>
      <c r="MLN31" s="187"/>
      <c r="MLO31" s="187"/>
      <c r="MLP31" s="187"/>
      <c r="MLQ31" s="187"/>
      <c r="MLR31" s="187"/>
      <c r="MLS31" s="187"/>
      <c r="MLT31" s="187"/>
      <c r="MLU31" s="187"/>
      <c r="MLV31" s="187"/>
      <c r="MLW31" s="187"/>
      <c r="MLX31" s="187"/>
      <c r="MLY31" s="187"/>
      <c r="MLZ31" s="187"/>
      <c r="MMA31" s="187"/>
      <c r="MMB31" s="187"/>
      <c r="MMC31" s="187"/>
      <c r="MMD31" s="187"/>
      <c r="MME31" s="187"/>
      <c r="MMF31" s="187"/>
      <c r="MMG31" s="187"/>
      <c r="MMH31" s="187"/>
      <c r="MMI31" s="187"/>
      <c r="MMJ31" s="187"/>
      <c r="MMK31" s="187"/>
      <c r="MML31" s="187"/>
      <c r="MMM31" s="187"/>
      <c r="MMN31" s="187"/>
      <c r="MMO31" s="187"/>
      <c r="MMP31" s="187"/>
      <c r="MMQ31" s="187"/>
      <c r="MMR31" s="187"/>
      <c r="MMS31" s="187"/>
      <c r="MMT31" s="187"/>
      <c r="MMU31" s="187"/>
      <c r="MMV31" s="187"/>
      <c r="MMW31" s="187"/>
      <c r="MMX31" s="187"/>
      <c r="MMY31" s="187"/>
      <c r="MMZ31" s="187"/>
      <c r="MNA31" s="187"/>
      <c r="MNB31" s="187"/>
      <c r="MNC31" s="187"/>
      <c r="MND31" s="187"/>
      <c r="MNE31" s="187"/>
      <c r="MNF31" s="187"/>
      <c r="MNG31" s="187"/>
      <c r="MNH31" s="187"/>
      <c r="MNI31" s="187"/>
      <c r="MNJ31" s="187"/>
      <c r="MNK31" s="187"/>
      <c r="MNL31" s="187"/>
      <c r="MNM31" s="187"/>
      <c r="MNN31" s="187"/>
      <c r="MNO31" s="187"/>
      <c r="MNP31" s="187"/>
      <c r="MNQ31" s="187"/>
      <c r="MNR31" s="187"/>
      <c r="MNS31" s="187"/>
      <c r="MNT31" s="187"/>
      <c r="MNU31" s="187"/>
      <c r="MNV31" s="187"/>
      <c r="MNW31" s="187"/>
      <c r="MNX31" s="187"/>
      <c r="MNY31" s="187"/>
      <c r="MNZ31" s="187"/>
      <c r="MOA31" s="187"/>
      <c r="MOB31" s="187"/>
      <c r="MOC31" s="187"/>
      <c r="MOD31" s="187"/>
      <c r="MOE31" s="187"/>
      <c r="MOF31" s="187"/>
      <c r="MOG31" s="187"/>
      <c r="MOH31" s="187"/>
      <c r="MOI31" s="187"/>
      <c r="MOJ31" s="187"/>
      <c r="MOK31" s="187"/>
      <c r="MOL31" s="187"/>
      <c r="MOM31" s="187"/>
      <c r="MON31" s="187"/>
      <c r="MOO31" s="187"/>
      <c r="MOP31" s="187"/>
      <c r="MOQ31" s="187"/>
      <c r="MOR31" s="187"/>
      <c r="MOS31" s="187"/>
      <c r="MOT31" s="187"/>
      <c r="MOU31" s="187"/>
      <c r="MOV31" s="187"/>
      <c r="MOW31" s="187"/>
      <c r="MOX31" s="187"/>
      <c r="MOY31" s="187"/>
      <c r="MOZ31" s="187"/>
      <c r="MPA31" s="187"/>
      <c r="MPB31" s="187"/>
      <c r="MPC31" s="187"/>
      <c r="MPD31" s="187"/>
      <c r="MPE31" s="187"/>
      <c r="MPF31" s="187"/>
      <c r="MPG31" s="187"/>
      <c r="MPH31" s="187"/>
      <c r="MPI31" s="187"/>
      <c r="MPJ31" s="187"/>
      <c r="MPK31" s="187"/>
      <c r="MPL31" s="187"/>
      <c r="MPM31" s="187"/>
      <c r="MPN31" s="187"/>
      <c r="MPO31" s="187"/>
      <c r="MPP31" s="187"/>
      <c r="MPQ31" s="187"/>
      <c r="MPR31" s="187"/>
      <c r="MPS31" s="187"/>
      <c r="MPT31" s="187"/>
      <c r="MPU31" s="187"/>
      <c r="MPV31" s="187"/>
      <c r="MPW31" s="187"/>
      <c r="MPX31" s="187"/>
      <c r="MPY31" s="187"/>
      <c r="MPZ31" s="187"/>
      <c r="MQA31" s="187"/>
      <c r="MQB31" s="187"/>
      <c r="MQC31" s="187"/>
      <c r="MQD31" s="187"/>
      <c r="MQE31" s="187"/>
      <c r="MQF31" s="187"/>
      <c r="MQG31" s="187"/>
      <c r="MQH31" s="187"/>
      <c r="MQI31" s="187"/>
      <c r="MQJ31" s="187"/>
      <c r="MQK31" s="187"/>
      <c r="MQL31" s="187"/>
      <c r="MQM31" s="187"/>
      <c r="MQN31" s="187"/>
      <c r="MQO31" s="187"/>
      <c r="MQP31" s="187"/>
      <c r="MQQ31" s="187"/>
      <c r="MQR31" s="187"/>
      <c r="MQS31" s="187"/>
      <c r="MQT31" s="187"/>
      <c r="MQU31" s="187"/>
      <c r="MQV31" s="187"/>
      <c r="MQW31" s="187"/>
      <c r="MQX31" s="187"/>
      <c r="MQY31" s="187"/>
      <c r="MQZ31" s="187"/>
      <c r="MRA31" s="187"/>
      <c r="MRB31" s="187"/>
      <c r="MRC31" s="187"/>
      <c r="MRD31" s="187"/>
      <c r="MRE31" s="187"/>
      <c r="MRF31" s="187"/>
      <c r="MRG31" s="187"/>
      <c r="MRH31" s="187"/>
      <c r="MRI31" s="187"/>
      <c r="MRJ31" s="187"/>
      <c r="MRK31" s="187"/>
      <c r="MRL31" s="187"/>
      <c r="MRM31" s="187"/>
      <c r="MRN31" s="187"/>
      <c r="MRO31" s="187"/>
      <c r="MRP31" s="187"/>
      <c r="MRQ31" s="187"/>
      <c r="MRR31" s="187"/>
      <c r="MRS31" s="187"/>
      <c r="MRT31" s="187"/>
      <c r="MRU31" s="187"/>
      <c r="MRV31" s="187"/>
      <c r="MRW31" s="187"/>
      <c r="MRX31" s="187"/>
      <c r="MRY31" s="187"/>
      <c r="MRZ31" s="187"/>
      <c r="MSA31" s="187"/>
      <c r="MSB31" s="187"/>
      <c r="MSC31" s="187"/>
      <c r="MSD31" s="187"/>
      <c r="MSE31" s="187"/>
      <c r="MSF31" s="187"/>
      <c r="MSG31" s="187"/>
      <c r="MSH31" s="187"/>
      <c r="MSI31" s="187"/>
      <c r="MSJ31" s="187"/>
      <c r="MSK31" s="187"/>
      <c r="MSL31" s="187"/>
      <c r="MSM31" s="187"/>
      <c r="MSN31" s="187"/>
      <c r="MSO31" s="187"/>
      <c r="MSP31" s="187"/>
      <c r="MSQ31" s="187"/>
      <c r="MSR31" s="187"/>
      <c r="MSS31" s="187"/>
      <c r="MST31" s="187"/>
      <c r="MSU31" s="187"/>
      <c r="MSV31" s="187"/>
      <c r="MSW31" s="187"/>
      <c r="MSX31" s="187"/>
      <c r="MSY31" s="187"/>
      <c r="MSZ31" s="187"/>
      <c r="MTA31" s="187"/>
      <c r="MTB31" s="187"/>
      <c r="MTC31" s="187"/>
      <c r="MTD31" s="187"/>
      <c r="MTE31" s="187"/>
      <c r="MTF31" s="187"/>
      <c r="MTG31" s="187"/>
      <c r="MTH31" s="187"/>
      <c r="MTI31" s="187"/>
      <c r="MTJ31" s="187"/>
      <c r="MTK31" s="187"/>
      <c r="MTL31" s="187"/>
      <c r="MTM31" s="187"/>
      <c r="MTN31" s="187"/>
      <c r="MTO31" s="187"/>
      <c r="MTP31" s="187"/>
      <c r="MTQ31" s="187"/>
      <c r="MTR31" s="187"/>
      <c r="MTS31" s="187"/>
      <c r="MTT31" s="187"/>
      <c r="MTU31" s="187"/>
      <c r="MTV31" s="187"/>
      <c r="MTW31" s="187"/>
      <c r="MTX31" s="187"/>
      <c r="MTY31" s="187"/>
      <c r="MTZ31" s="187"/>
      <c r="MUA31" s="187"/>
      <c r="MUB31" s="187"/>
      <c r="MUC31" s="187"/>
      <c r="MUD31" s="187"/>
      <c r="MUE31" s="187"/>
      <c r="MUF31" s="187"/>
      <c r="MUG31" s="187"/>
      <c r="MUH31" s="187"/>
      <c r="MUI31" s="187"/>
      <c r="MUJ31" s="187"/>
      <c r="MUK31" s="187"/>
      <c r="MUL31" s="187"/>
      <c r="MUM31" s="187"/>
      <c r="MUN31" s="187"/>
      <c r="MUO31" s="187"/>
      <c r="MUP31" s="187"/>
      <c r="MUQ31" s="187"/>
      <c r="MUR31" s="187"/>
      <c r="MUS31" s="187"/>
      <c r="MUT31" s="187"/>
      <c r="MUU31" s="187"/>
      <c r="MUV31" s="187"/>
      <c r="MUW31" s="187"/>
      <c r="MUX31" s="187"/>
      <c r="MUY31" s="187"/>
      <c r="MUZ31" s="187"/>
      <c r="MVA31" s="187"/>
      <c r="MVB31" s="187"/>
      <c r="MVC31" s="187"/>
      <c r="MVD31" s="187"/>
      <c r="MVE31" s="187"/>
      <c r="MVF31" s="187"/>
      <c r="MVG31" s="187"/>
      <c r="MVH31" s="187"/>
      <c r="MVI31" s="187"/>
      <c r="MVJ31" s="187"/>
      <c r="MVK31" s="187"/>
      <c r="MVL31" s="187"/>
      <c r="MVM31" s="187"/>
      <c r="MVN31" s="187"/>
      <c r="MVO31" s="187"/>
      <c r="MVP31" s="187"/>
      <c r="MVQ31" s="187"/>
      <c r="MVR31" s="187"/>
      <c r="MVS31" s="187"/>
      <c r="MVT31" s="187"/>
      <c r="MVU31" s="187"/>
      <c r="MVV31" s="187"/>
      <c r="MVW31" s="187"/>
      <c r="MVX31" s="187"/>
      <c r="MVY31" s="187"/>
      <c r="MVZ31" s="187"/>
      <c r="MWA31" s="187"/>
      <c r="MWB31" s="187"/>
      <c r="MWC31" s="187"/>
      <c r="MWD31" s="187"/>
      <c r="MWE31" s="187"/>
      <c r="MWF31" s="187"/>
      <c r="MWG31" s="187"/>
      <c r="MWH31" s="187"/>
      <c r="MWI31" s="187"/>
      <c r="MWJ31" s="187"/>
      <c r="MWK31" s="187"/>
      <c r="MWL31" s="187"/>
      <c r="MWM31" s="187"/>
      <c r="MWN31" s="187"/>
      <c r="MWO31" s="187"/>
      <c r="MWP31" s="187"/>
      <c r="MWQ31" s="187"/>
      <c r="MWR31" s="187"/>
      <c r="MWS31" s="187"/>
      <c r="MWT31" s="187"/>
      <c r="MWU31" s="187"/>
      <c r="MWV31" s="187"/>
      <c r="MWW31" s="187"/>
      <c r="MWX31" s="187"/>
      <c r="MWY31" s="187"/>
      <c r="MWZ31" s="187"/>
      <c r="MXA31" s="187"/>
      <c r="MXB31" s="187"/>
      <c r="MXC31" s="187"/>
      <c r="MXD31" s="187"/>
      <c r="MXE31" s="187"/>
      <c r="MXF31" s="187"/>
      <c r="MXG31" s="187"/>
      <c r="MXH31" s="187"/>
      <c r="MXI31" s="187"/>
      <c r="MXJ31" s="187"/>
      <c r="MXK31" s="187"/>
      <c r="MXL31" s="187"/>
      <c r="MXM31" s="187"/>
      <c r="MXN31" s="187"/>
      <c r="MXO31" s="187"/>
      <c r="MXP31" s="187"/>
      <c r="MXQ31" s="187"/>
      <c r="MXR31" s="187"/>
      <c r="MXS31" s="187"/>
      <c r="MXT31" s="187"/>
      <c r="MXU31" s="187"/>
      <c r="MXV31" s="187"/>
      <c r="MXW31" s="187"/>
      <c r="MXX31" s="187"/>
      <c r="MXY31" s="187"/>
      <c r="MXZ31" s="187"/>
      <c r="MYA31" s="187"/>
      <c r="MYB31" s="187"/>
      <c r="MYC31" s="187"/>
      <c r="MYD31" s="187"/>
      <c r="MYE31" s="187"/>
      <c r="MYF31" s="187"/>
      <c r="MYG31" s="187"/>
      <c r="MYH31" s="187"/>
      <c r="MYI31" s="187"/>
      <c r="MYJ31" s="187"/>
      <c r="MYK31" s="187"/>
      <c r="MYL31" s="187"/>
      <c r="MYM31" s="187"/>
      <c r="MYN31" s="187"/>
      <c r="MYO31" s="187"/>
      <c r="MYP31" s="187"/>
      <c r="MYQ31" s="187"/>
      <c r="MYR31" s="187"/>
      <c r="MYS31" s="187"/>
      <c r="MYT31" s="187"/>
      <c r="MYU31" s="187"/>
      <c r="MYV31" s="187"/>
      <c r="MYW31" s="187"/>
      <c r="MYX31" s="187"/>
      <c r="MYY31" s="187"/>
      <c r="MYZ31" s="187"/>
      <c r="MZA31" s="187"/>
      <c r="MZB31" s="187"/>
      <c r="MZC31" s="187"/>
      <c r="MZD31" s="187"/>
      <c r="MZE31" s="187"/>
      <c r="MZF31" s="187"/>
      <c r="MZG31" s="187"/>
      <c r="MZH31" s="187"/>
      <c r="MZI31" s="187"/>
      <c r="MZJ31" s="187"/>
      <c r="MZK31" s="187"/>
      <c r="MZL31" s="187"/>
      <c r="MZM31" s="187"/>
      <c r="MZN31" s="187"/>
      <c r="MZO31" s="187"/>
      <c r="MZP31" s="187"/>
      <c r="MZQ31" s="187"/>
      <c r="MZR31" s="187"/>
      <c r="MZS31" s="187"/>
      <c r="MZT31" s="187"/>
      <c r="MZU31" s="187"/>
      <c r="MZV31" s="187"/>
      <c r="MZW31" s="187"/>
      <c r="MZX31" s="187"/>
      <c r="MZY31" s="187"/>
      <c r="MZZ31" s="187"/>
      <c r="NAA31" s="187"/>
      <c r="NAB31" s="187"/>
      <c r="NAC31" s="187"/>
      <c r="NAD31" s="187"/>
      <c r="NAE31" s="187"/>
      <c r="NAF31" s="187"/>
      <c r="NAG31" s="187"/>
      <c r="NAH31" s="187"/>
      <c r="NAI31" s="187"/>
      <c r="NAJ31" s="187"/>
      <c r="NAK31" s="187"/>
      <c r="NAL31" s="187"/>
      <c r="NAM31" s="187"/>
      <c r="NAN31" s="187"/>
      <c r="NAO31" s="187"/>
      <c r="NAP31" s="187"/>
      <c r="NAQ31" s="187"/>
      <c r="NAR31" s="187"/>
      <c r="NAS31" s="187"/>
      <c r="NAT31" s="187"/>
      <c r="NAU31" s="187"/>
      <c r="NAV31" s="187"/>
      <c r="NAW31" s="187"/>
      <c r="NAX31" s="187"/>
      <c r="NAY31" s="187"/>
      <c r="NAZ31" s="187"/>
      <c r="NBA31" s="187"/>
      <c r="NBB31" s="187"/>
      <c r="NBC31" s="187"/>
      <c r="NBD31" s="187"/>
      <c r="NBE31" s="187"/>
      <c r="NBF31" s="187"/>
      <c r="NBG31" s="187"/>
      <c r="NBH31" s="187"/>
      <c r="NBI31" s="187"/>
      <c r="NBJ31" s="187"/>
      <c r="NBK31" s="187"/>
      <c r="NBL31" s="187"/>
      <c r="NBM31" s="187"/>
      <c r="NBN31" s="187"/>
      <c r="NBO31" s="187"/>
      <c r="NBP31" s="187"/>
      <c r="NBQ31" s="187"/>
      <c r="NBR31" s="187"/>
      <c r="NBS31" s="187"/>
      <c r="NBT31" s="187"/>
      <c r="NBU31" s="187"/>
      <c r="NBV31" s="187"/>
      <c r="NBW31" s="187"/>
      <c r="NBX31" s="187"/>
      <c r="NBY31" s="187"/>
      <c r="NBZ31" s="187"/>
      <c r="NCA31" s="187"/>
      <c r="NCB31" s="187"/>
      <c r="NCC31" s="187"/>
      <c r="NCD31" s="187"/>
      <c r="NCE31" s="187"/>
      <c r="NCF31" s="187"/>
      <c r="NCG31" s="187"/>
      <c r="NCH31" s="187"/>
      <c r="NCI31" s="187"/>
      <c r="NCJ31" s="187"/>
      <c r="NCK31" s="187"/>
      <c r="NCL31" s="187"/>
      <c r="NCM31" s="187"/>
      <c r="NCN31" s="187"/>
      <c r="NCO31" s="187"/>
      <c r="NCP31" s="187"/>
      <c r="NCQ31" s="187"/>
      <c r="NCR31" s="187"/>
      <c r="NCS31" s="187"/>
      <c r="NCT31" s="187"/>
      <c r="NCU31" s="187"/>
      <c r="NCV31" s="187"/>
      <c r="NCW31" s="187"/>
      <c r="NCX31" s="187"/>
      <c r="NCY31" s="187"/>
      <c r="NCZ31" s="187"/>
      <c r="NDA31" s="187"/>
      <c r="NDB31" s="187"/>
      <c r="NDC31" s="187"/>
      <c r="NDD31" s="187"/>
      <c r="NDE31" s="187"/>
      <c r="NDF31" s="187"/>
      <c r="NDG31" s="187"/>
      <c r="NDH31" s="187"/>
      <c r="NDI31" s="187"/>
      <c r="NDJ31" s="187"/>
      <c r="NDK31" s="187"/>
      <c r="NDL31" s="187"/>
      <c r="NDM31" s="187"/>
      <c r="NDN31" s="187"/>
      <c r="NDO31" s="187"/>
      <c r="NDP31" s="187"/>
      <c r="NDQ31" s="187"/>
      <c r="NDR31" s="187"/>
      <c r="NDS31" s="187"/>
      <c r="NDT31" s="187"/>
      <c r="NDU31" s="187"/>
      <c r="NDV31" s="187"/>
      <c r="NDW31" s="187"/>
      <c r="NDX31" s="187"/>
      <c r="NDY31" s="187"/>
      <c r="NDZ31" s="187"/>
      <c r="NEA31" s="187"/>
      <c r="NEB31" s="187"/>
      <c r="NEC31" s="187"/>
      <c r="NED31" s="187"/>
      <c r="NEE31" s="187"/>
      <c r="NEF31" s="187"/>
      <c r="NEG31" s="187"/>
      <c r="NEH31" s="187"/>
      <c r="NEI31" s="187"/>
      <c r="NEJ31" s="187"/>
      <c r="NEK31" s="187"/>
      <c r="NEL31" s="187"/>
      <c r="NEM31" s="187"/>
      <c r="NEN31" s="187"/>
      <c r="NEO31" s="187"/>
      <c r="NEP31" s="187"/>
      <c r="NEQ31" s="187"/>
      <c r="NER31" s="187"/>
      <c r="NES31" s="187"/>
      <c r="NET31" s="187"/>
      <c r="NEU31" s="187"/>
      <c r="NEV31" s="187"/>
      <c r="NEW31" s="187"/>
      <c r="NEX31" s="187"/>
      <c r="NEY31" s="187"/>
      <c r="NEZ31" s="187"/>
      <c r="NFA31" s="187"/>
      <c r="NFB31" s="187"/>
      <c r="NFC31" s="187"/>
      <c r="NFD31" s="187"/>
      <c r="NFE31" s="187"/>
      <c r="NFF31" s="187"/>
      <c r="NFG31" s="187"/>
      <c r="NFH31" s="187"/>
      <c r="NFI31" s="187"/>
      <c r="NFJ31" s="187"/>
      <c r="NFK31" s="187"/>
      <c r="NFL31" s="187"/>
      <c r="NFM31" s="187"/>
      <c r="NFN31" s="187"/>
      <c r="NFO31" s="187"/>
      <c r="NFP31" s="187"/>
      <c r="NFQ31" s="187"/>
      <c r="NFR31" s="187"/>
      <c r="NFS31" s="187"/>
      <c r="NFT31" s="187"/>
      <c r="NFU31" s="187"/>
      <c r="NFV31" s="187"/>
      <c r="NFW31" s="187"/>
      <c r="NFX31" s="187"/>
      <c r="NFY31" s="187"/>
      <c r="NFZ31" s="187"/>
      <c r="NGA31" s="187"/>
      <c r="NGB31" s="187"/>
      <c r="NGC31" s="187"/>
      <c r="NGD31" s="187"/>
      <c r="NGE31" s="187"/>
      <c r="NGF31" s="187"/>
      <c r="NGG31" s="187"/>
      <c r="NGH31" s="187"/>
      <c r="NGI31" s="187"/>
      <c r="NGJ31" s="187"/>
      <c r="NGK31" s="187"/>
      <c r="NGL31" s="187"/>
      <c r="NGM31" s="187"/>
      <c r="NGN31" s="187"/>
      <c r="NGO31" s="187"/>
      <c r="NGP31" s="187"/>
      <c r="NGQ31" s="187"/>
      <c r="NGR31" s="187"/>
      <c r="NGS31" s="187"/>
      <c r="NGT31" s="187"/>
      <c r="NGU31" s="187"/>
      <c r="NGV31" s="187"/>
      <c r="NGW31" s="187"/>
      <c r="NGX31" s="187"/>
      <c r="NGY31" s="187"/>
      <c r="NGZ31" s="187"/>
      <c r="NHA31" s="187"/>
      <c r="NHB31" s="187"/>
      <c r="NHC31" s="187"/>
      <c r="NHD31" s="187"/>
      <c r="NHE31" s="187"/>
      <c r="NHF31" s="187"/>
      <c r="NHG31" s="187"/>
      <c r="NHH31" s="187"/>
      <c r="NHI31" s="187"/>
      <c r="NHJ31" s="187"/>
      <c r="NHK31" s="187"/>
      <c r="NHL31" s="187"/>
      <c r="NHM31" s="187"/>
      <c r="NHN31" s="187"/>
      <c r="NHO31" s="187"/>
      <c r="NHP31" s="187"/>
      <c r="NHQ31" s="187"/>
      <c r="NHR31" s="187"/>
      <c r="NHS31" s="187"/>
      <c r="NHT31" s="187"/>
      <c r="NHU31" s="187"/>
      <c r="NHV31" s="187"/>
      <c r="NHW31" s="187"/>
      <c r="NHX31" s="187"/>
      <c r="NHY31" s="187"/>
      <c r="NHZ31" s="187"/>
      <c r="NIA31" s="187"/>
      <c r="NIB31" s="187"/>
      <c r="NIC31" s="187"/>
      <c r="NID31" s="187"/>
      <c r="NIE31" s="187"/>
      <c r="NIF31" s="187"/>
      <c r="NIG31" s="187"/>
      <c r="NIH31" s="187"/>
      <c r="NII31" s="187"/>
      <c r="NIJ31" s="187"/>
      <c r="NIK31" s="187"/>
      <c r="NIL31" s="187"/>
      <c r="NIM31" s="187"/>
      <c r="NIN31" s="187"/>
      <c r="NIO31" s="187"/>
      <c r="NIP31" s="187"/>
      <c r="NIQ31" s="187"/>
      <c r="NIR31" s="187"/>
      <c r="NIS31" s="187"/>
      <c r="NIT31" s="187"/>
      <c r="NIU31" s="187"/>
      <c r="NIV31" s="187"/>
      <c r="NIW31" s="187"/>
      <c r="NIX31" s="187"/>
      <c r="NIY31" s="187"/>
      <c r="NIZ31" s="187"/>
      <c r="NJA31" s="187"/>
      <c r="NJB31" s="187"/>
      <c r="NJC31" s="187"/>
      <c r="NJD31" s="187"/>
      <c r="NJE31" s="187"/>
      <c r="NJF31" s="187"/>
      <c r="NJG31" s="187"/>
      <c r="NJH31" s="187"/>
      <c r="NJI31" s="187"/>
      <c r="NJJ31" s="187"/>
      <c r="NJK31" s="187"/>
      <c r="NJL31" s="187"/>
      <c r="NJM31" s="187"/>
      <c r="NJN31" s="187"/>
      <c r="NJO31" s="187"/>
      <c r="NJP31" s="187"/>
      <c r="NJQ31" s="187"/>
      <c r="NJR31" s="187"/>
      <c r="NJS31" s="187"/>
      <c r="NJT31" s="187"/>
      <c r="NJU31" s="187"/>
      <c r="NJV31" s="187"/>
      <c r="NJW31" s="187"/>
      <c r="NJX31" s="187"/>
      <c r="NJY31" s="187"/>
      <c r="NJZ31" s="187"/>
      <c r="NKA31" s="187"/>
      <c r="NKB31" s="187"/>
      <c r="NKC31" s="187"/>
      <c r="NKD31" s="187"/>
      <c r="NKE31" s="187"/>
      <c r="NKF31" s="187"/>
      <c r="NKG31" s="187"/>
      <c r="NKH31" s="187"/>
      <c r="NKI31" s="187"/>
      <c r="NKJ31" s="187"/>
      <c r="NKK31" s="187"/>
      <c r="NKL31" s="187"/>
      <c r="NKM31" s="187"/>
      <c r="NKN31" s="187"/>
      <c r="NKO31" s="187"/>
      <c r="NKP31" s="187"/>
      <c r="NKQ31" s="187"/>
      <c r="NKR31" s="187"/>
      <c r="NKS31" s="187"/>
      <c r="NKT31" s="187"/>
      <c r="NKU31" s="187"/>
      <c r="NKV31" s="187"/>
      <c r="NKW31" s="187"/>
      <c r="NKX31" s="187"/>
      <c r="NKY31" s="187"/>
      <c r="NKZ31" s="187"/>
      <c r="NLA31" s="187"/>
      <c r="NLB31" s="187"/>
      <c r="NLC31" s="187"/>
      <c r="NLD31" s="187"/>
      <c r="NLE31" s="187"/>
      <c r="NLF31" s="187"/>
      <c r="NLG31" s="187"/>
      <c r="NLH31" s="187"/>
      <c r="NLI31" s="187"/>
      <c r="NLJ31" s="187"/>
      <c r="NLK31" s="187"/>
      <c r="NLL31" s="187"/>
      <c r="NLM31" s="187"/>
      <c r="NLN31" s="187"/>
      <c r="NLO31" s="187"/>
      <c r="NLP31" s="187"/>
      <c r="NLQ31" s="187"/>
      <c r="NLR31" s="187"/>
      <c r="NLS31" s="187"/>
      <c r="NLT31" s="187"/>
      <c r="NLU31" s="187"/>
      <c r="NLV31" s="187"/>
      <c r="NLW31" s="187"/>
      <c r="NLX31" s="187"/>
      <c r="NLY31" s="187"/>
      <c r="NLZ31" s="187"/>
      <c r="NMA31" s="187"/>
      <c r="NMB31" s="187"/>
      <c r="NMC31" s="187"/>
      <c r="NMD31" s="187"/>
      <c r="NME31" s="187"/>
      <c r="NMF31" s="187"/>
      <c r="NMG31" s="187"/>
      <c r="NMH31" s="187"/>
      <c r="NMI31" s="187"/>
      <c r="NMJ31" s="187"/>
      <c r="NMK31" s="187"/>
      <c r="NML31" s="187"/>
      <c r="NMM31" s="187"/>
      <c r="NMN31" s="187"/>
      <c r="NMO31" s="187"/>
      <c r="NMP31" s="187"/>
      <c r="NMQ31" s="187"/>
      <c r="NMR31" s="187"/>
      <c r="NMS31" s="187"/>
      <c r="NMT31" s="187"/>
      <c r="NMU31" s="187"/>
      <c r="NMV31" s="187"/>
      <c r="NMW31" s="187"/>
      <c r="NMX31" s="187"/>
      <c r="NMY31" s="187"/>
      <c r="NMZ31" s="187"/>
      <c r="NNA31" s="187"/>
      <c r="NNB31" s="187"/>
      <c r="NNC31" s="187"/>
      <c r="NND31" s="187"/>
      <c r="NNE31" s="187"/>
      <c r="NNF31" s="187"/>
      <c r="NNG31" s="187"/>
      <c r="NNH31" s="187"/>
      <c r="NNI31" s="187"/>
      <c r="NNJ31" s="187"/>
      <c r="NNK31" s="187"/>
      <c r="NNL31" s="187"/>
      <c r="NNM31" s="187"/>
      <c r="NNN31" s="187"/>
      <c r="NNO31" s="187"/>
      <c r="NNP31" s="187"/>
      <c r="NNQ31" s="187"/>
      <c r="NNR31" s="187"/>
      <c r="NNS31" s="187"/>
      <c r="NNT31" s="187"/>
      <c r="NNU31" s="187"/>
      <c r="NNV31" s="187"/>
      <c r="NNW31" s="187"/>
      <c r="NNX31" s="187"/>
      <c r="NNY31" s="187"/>
      <c r="NNZ31" s="187"/>
      <c r="NOA31" s="187"/>
      <c r="NOB31" s="187"/>
      <c r="NOC31" s="187"/>
      <c r="NOD31" s="187"/>
      <c r="NOE31" s="187"/>
      <c r="NOF31" s="187"/>
      <c r="NOG31" s="187"/>
      <c r="NOH31" s="187"/>
      <c r="NOI31" s="187"/>
      <c r="NOJ31" s="187"/>
      <c r="NOK31" s="187"/>
      <c r="NOL31" s="187"/>
      <c r="NOM31" s="187"/>
      <c r="NON31" s="187"/>
      <c r="NOO31" s="187"/>
      <c r="NOP31" s="187"/>
      <c r="NOQ31" s="187"/>
      <c r="NOR31" s="187"/>
      <c r="NOS31" s="187"/>
      <c r="NOT31" s="187"/>
      <c r="NOU31" s="187"/>
      <c r="NOV31" s="187"/>
      <c r="NOW31" s="187"/>
      <c r="NOX31" s="187"/>
      <c r="NOY31" s="187"/>
      <c r="NOZ31" s="187"/>
      <c r="NPA31" s="187"/>
      <c r="NPB31" s="187"/>
      <c r="NPC31" s="187"/>
      <c r="NPD31" s="187"/>
      <c r="NPE31" s="187"/>
      <c r="NPF31" s="187"/>
      <c r="NPG31" s="187"/>
      <c r="NPH31" s="187"/>
      <c r="NPI31" s="187"/>
      <c r="NPJ31" s="187"/>
      <c r="NPK31" s="187"/>
      <c r="NPL31" s="187"/>
      <c r="NPM31" s="187"/>
      <c r="NPN31" s="187"/>
      <c r="NPO31" s="187"/>
      <c r="NPP31" s="187"/>
      <c r="NPQ31" s="187"/>
      <c r="NPR31" s="187"/>
      <c r="NPS31" s="187"/>
      <c r="NPT31" s="187"/>
      <c r="NPU31" s="187"/>
      <c r="NPV31" s="187"/>
      <c r="NPW31" s="187"/>
      <c r="NPX31" s="187"/>
      <c r="NPY31" s="187"/>
      <c r="NPZ31" s="187"/>
      <c r="NQA31" s="187"/>
      <c r="NQB31" s="187"/>
      <c r="NQC31" s="187"/>
      <c r="NQD31" s="187"/>
      <c r="NQE31" s="187"/>
      <c r="NQF31" s="187"/>
      <c r="NQG31" s="187"/>
      <c r="NQH31" s="187"/>
      <c r="NQI31" s="187"/>
      <c r="NQJ31" s="187"/>
      <c r="NQK31" s="187"/>
      <c r="NQL31" s="187"/>
      <c r="NQM31" s="187"/>
      <c r="NQN31" s="187"/>
      <c r="NQO31" s="187"/>
      <c r="NQP31" s="187"/>
      <c r="NQQ31" s="187"/>
      <c r="NQR31" s="187"/>
      <c r="NQS31" s="187"/>
      <c r="NQT31" s="187"/>
      <c r="NQU31" s="187"/>
      <c r="NQV31" s="187"/>
      <c r="NQW31" s="187"/>
      <c r="NQX31" s="187"/>
      <c r="NQY31" s="187"/>
      <c r="NQZ31" s="187"/>
      <c r="NRA31" s="187"/>
      <c r="NRB31" s="187"/>
      <c r="NRC31" s="187"/>
      <c r="NRD31" s="187"/>
      <c r="NRE31" s="187"/>
      <c r="NRF31" s="187"/>
      <c r="NRG31" s="187"/>
      <c r="NRH31" s="187"/>
      <c r="NRI31" s="187"/>
      <c r="NRJ31" s="187"/>
      <c r="NRK31" s="187"/>
      <c r="NRL31" s="187"/>
      <c r="NRM31" s="187"/>
      <c r="NRN31" s="187"/>
      <c r="NRO31" s="187"/>
      <c r="NRP31" s="187"/>
      <c r="NRQ31" s="187"/>
      <c r="NRR31" s="187"/>
      <c r="NRS31" s="187"/>
      <c r="NRT31" s="187"/>
      <c r="NRU31" s="187"/>
      <c r="NRV31" s="187"/>
      <c r="NRW31" s="187"/>
      <c r="NRX31" s="187"/>
      <c r="NRY31" s="187"/>
      <c r="NRZ31" s="187"/>
      <c r="NSA31" s="187"/>
      <c r="NSB31" s="187"/>
      <c r="NSC31" s="187"/>
      <c r="NSD31" s="187"/>
      <c r="NSE31" s="187"/>
      <c r="NSF31" s="187"/>
      <c r="NSG31" s="187"/>
      <c r="NSH31" s="187"/>
      <c r="NSI31" s="187"/>
      <c r="NSJ31" s="187"/>
      <c r="NSK31" s="187"/>
      <c r="NSL31" s="187"/>
      <c r="NSM31" s="187"/>
      <c r="NSN31" s="187"/>
      <c r="NSO31" s="187"/>
      <c r="NSP31" s="187"/>
      <c r="NSQ31" s="187"/>
      <c r="NSR31" s="187"/>
      <c r="NSS31" s="187"/>
      <c r="NST31" s="187"/>
      <c r="NSU31" s="187"/>
      <c r="NSV31" s="187"/>
      <c r="NSW31" s="187"/>
      <c r="NSX31" s="187"/>
      <c r="NSY31" s="187"/>
      <c r="NSZ31" s="187"/>
      <c r="NTA31" s="187"/>
      <c r="NTB31" s="187"/>
      <c r="NTC31" s="187"/>
      <c r="NTD31" s="187"/>
      <c r="NTE31" s="187"/>
      <c r="NTF31" s="187"/>
      <c r="NTG31" s="187"/>
      <c r="NTH31" s="187"/>
      <c r="NTI31" s="187"/>
      <c r="NTJ31" s="187"/>
      <c r="NTK31" s="187"/>
      <c r="NTL31" s="187"/>
      <c r="NTM31" s="187"/>
      <c r="NTN31" s="187"/>
      <c r="NTO31" s="187"/>
      <c r="NTP31" s="187"/>
      <c r="NTQ31" s="187"/>
      <c r="NTR31" s="187"/>
      <c r="NTS31" s="187"/>
      <c r="NTT31" s="187"/>
      <c r="NTU31" s="187"/>
      <c r="NTV31" s="187"/>
      <c r="NTW31" s="187"/>
      <c r="NTX31" s="187"/>
      <c r="NTY31" s="187"/>
      <c r="NTZ31" s="187"/>
      <c r="NUA31" s="187"/>
      <c r="NUB31" s="187"/>
      <c r="NUC31" s="187"/>
      <c r="NUD31" s="187"/>
      <c r="NUE31" s="187"/>
      <c r="NUF31" s="187"/>
      <c r="NUG31" s="187"/>
      <c r="NUH31" s="187"/>
      <c r="NUI31" s="187"/>
      <c r="NUJ31" s="187"/>
      <c r="NUK31" s="187"/>
      <c r="NUL31" s="187"/>
      <c r="NUM31" s="187"/>
      <c r="NUN31" s="187"/>
      <c r="NUO31" s="187"/>
      <c r="NUP31" s="187"/>
      <c r="NUQ31" s="187"/>
      <c r="NUR31" s="187"/>
      <c r="NUS31" s="187"/>
      <c r="NUT31" s="187"/>
      <c r="NUU31" s="187"/>
      <c r="NUV31" s="187"/>
      <c r="NUW31" s="187"/>
      <c r="NUX31" s="187"/>
      <c r="NUY31" s="187"/>
      <c r="NUZ31" s="187"/>
      <c r="NVA31" s="187"/>
      <c r="NVB31" s="187"/>
      <c r="NVC31" s="187"/>
      <c r="NVD31" s="187"/>
      <c r="NVE31" s="187"/>
      <c r="NVF31" s="187"/>
      <c r="NVG31" s="187"/>
      <c r="NVH31" s="187"/>
      <c r="NVI31" s="187"/>
      <c r="NVJ31" s="187"/>
      <c r="NVK31" s="187"/>
      <c r="NVL31" s="187"/>
      <c r="NVM31" s="187"/>
      <c r="NVN31" s="187"/>
      <c r="NVO31" s="187"/>
      <c r="NVP31" s="187"/>
      <c r="NVQ31" s="187"/>
      <c r="NVR31" s="187"/>
      <c r="NVS31" s="187"/>
      <c r="NVT31" s="187"/>
      <c r="NVU31" s="187"/>
      <c r="NVV31" s="187"/>
      <c r="NVW31" s="187"/>
      <c r="NVX31" s="187"/>
      <c r="NVY31" s="187"/>
      <c r="NVZ31" s="187"/>
      <c r="NWA31" s="187"/>
      <c r="NWB31" s="187"/>
      <c r="NWC31" s="187"/>
      <c r="NWD31" s="187"/>
      <c r="NWE31" s="187"/>
      <c r="NWF31" s="187"/>
      <c r="NWG31" s="187"/>
      <c r="NWH31" s="187"/>
      <c r="NWI31" s="187"/>
      <c r="NWJ31" s="187"/>
      <c r="NWK31" s="187"/>
      <c r="NWL31" s="187"/>
      <c r="NWM31" s="187"/>
      <c r="NWN31" s="187"/>
      <c r="NWO31" s="187"/>
      <c r="NWP31" s="187"/>
      <c r="NWQ31" s="187"/>
      <c r="NWR31" s="187"/>
      <c r="NWS31" s="187"/>
      <c r="NWT31" s="187"/>
      <c r="NWU31" s="187"/>
      <c r="NWV31" s="187"/>
      <c r="NWW31" s="187"/>
      <c r="NWX31" s="187"/>
      <c r="NWY31" s="187"/>
      <c r="NWZ31" s="187"/>
      <c r="NXA31" s="187"/>
      <c r="NXB31" s="187"/>
      <c r="NXC31" s="187"/>
      <c r="NXD31" s="187"/>
      <c r="NXE31" s="187"/>
      <c r="NXF31" s="187"/>
      <c r="NXG31" s="187"/>
      <c r="NXH31" s="187"/>
      <c r="NXI31" s="187"/>
      <c r="NXJ31" s="187"/>
      <c r="NXK31" s="187"/>
      <c r="NXL31" s="187"/>
      <c r="NXM31" s="187"/>
      <c r="NXN31" s="187"/>
      <c r="NXO31" s="187"/>
      <c r="NXP31" s="187"/>
      <c r="NXQ31" s="187"/>
      <c r="NXR31" s="187"/>
      <c r="NXS31" s="187"/>
      <c r="NXT31" s="187"/>
      <c r="NXU31" s="187"/>
      <c r="NXV31" s="187"/>
      <c r="NXW31" s="187"/>
      <c r="NXX31" s="187"/>
      <c r="NXY31" s="187"/>
      <c r="NXZ31" s="187"/>
      <c r="NYA31" s="187"/>
      <c r="NYB31" s="187"/>
      <c r="NYC31" s="187"/>
      <c r="NYD31" s="187"/>
      <c r="NYE31" s="187"/>
      <c r="NYF31" s="187"/>
      <c r="NYG31" s="187"/>
      <c r="NYH31" s="187"/>
      <c r="NYI31" s="187"/>
      <c r="NYJ31" s="187"/>
      <c r="NYK31" s="187"/>
      <c r="NYL31" s="187"/>
      <c r="NYM31" s="187"/>
      <c r="NYN31" s="187"/>
      <c r="NYO31" s="187"/>
      <c r="NYP31" s="187"/>
      <c r="NYQ31" s="187"/>
      <c r="NYR31" s="187"/>
      <c r="NYS31" s="187"/>
      <c r="NYT31" s="187"/>
      <c r="NYU31" s="187"/>
      <c r="NYV31" s="187"/>
      <c r="NYW31" s="187"/>
      <c r="NYX31" s="187"/>
      <c r="NYY31" s="187"/>
      <c r="NYZ31" s="187"/>
      <c r="NZA31" s="187"/>
      <c r="NZB31" s="187"/>
      <c r="NZC31" s="187"/>
      <c r="NZD31" s="187"/>
      <c r="NZE31" s="187"/>
      <c r="NZF31" s="187"/>
      <c r="NZG31" s="187"/>
      <c r="NZH31" s="187"/>
      <c r="NZI31" s="187"/>
      <c r="NZJ31" s="187"/>
      <c r="NZK31" s="187"/>
      <c r="NZL31" s="187"/>
      <c r="NZM31" s="187"/>
      <c r="NZN31" s="187"/>
      <c r="NZO31" s="187"/>
      <c r="NZP31" s="187"/>
      <c r="NZQ31" s="187"/>
      <c r="NZR31" s="187"/>
      <c r="NZS31" s="187"/>
      <c r="NZT31" s="187"/>
      <c r="NZU31" s="187"/>
      <c r="NZV31" s="187"/>
      <c r="NZW31" s="187"/>
      <c r="NZX31" s="187"/>
      <c r="NZY31" s="187"/>
      <c r="NZZ31" s="187"/>
      <c r="OAA31" s="187"/>
      <c r="OAB31" s="187"/>
      <c r="OAC31" s="187"/>
      <c r="OAD31" s="187"/>
      <c r="OAE31" s="187"/>
      <c r="OAF31" s="187"/>
      <c r="OAG31" s="187"/>
      <c r="OAH31" s="187"/>
      <c r="OAI31" s="187"/>
      <c r="OAJ31" s="187"/>
      <c r="OAK31" s="187"/>
      <c r="OAL31" s="187"/>
      <c r="OAM31" s="187"/>
      <c r="OAN31" s="187"/>
      <c r="OAO31" s="187"/>
      <c r="OAP31" s="187"/>
      <c r="OAQ31" s="187"/>
      <c r="OAR31" s="187"/>
      <c r="OAS31" s="187"/>
      <c r="OAT31" s="187"/>
      <c r="OAU31" s="187"/>
      <c r="OAV31" s="187"/>
      <c r="OAW31" s="187"/>
      <c r="OAX31" s="187"/>
      <c r="OAY31" s="187"/>
      <c r="OAZ31" s="187"/>
      <c r="OBA31" s="187"/>
      <c r="OBB31" s="187"/>
      <c r="OBC31" s="187"/>
      <c r="OBD31" s="187"/>
      <c r="OBE31" s="187"/>
      <c r="OBF31" s="187"/>
      <c r="OBG31" s="187"/>
      <c r="OBH31" s="187"/>
      <c r="OBI31" s="187"/>
      <c r="OBJ31" s="187"/>
      <c r="OBK31" s="187"/>
      <c r="OBL31" s="187"/>
      <c r="OBM31" s="187"/>
      <c r="OBN31" s="187"/>
      <c r="OBO31" s="187"/>
      <c r="OBP31" s="187"/>
      <c r="OBQ31" s="187"/>
      <c r="OBR31" s="187"/>
      <c r="OBS31" s="187"/>
      <c r="OBT31" s="187"/>
      <c r="OBU31" s="187"/>
      <c r="OBV31" s="187"/>
      <c r="OBW31" s="187"/>
      <c r="OBX31" s="187"/>
      <c r="OBY31" s="187"/>
      <c r="OBZ31" s="187"/>
      <c r="OCA31" s="187"/>
      <c r="OCB31" s="187"/>
      <c r="OCC31" s="187"/>
      <c r="OCD31" s="187"/>
      <c r="OCE31" s="187"/>
      <c r="OCF31" s="187"/>
      <c r="OCG31" s="187"/>
      <c r="OCH31" s="187"/>
      <c r="OCI31" s="187"/>
      <c r="OCJ31" s="187"/>
      <c r="OCK31" s="187"/>
      <c r="OCL31" s="187"/>
      <c r="OCM31" s="187"/>
      <c r="OCN31" s="187"/>
      <c r="OCO31" s="187"/>
      <c r="OCP31" s="187"/>
      <c r="OCQ31" s="187"/>
      <c r="OCR31" s="187"/>
      <c r="OCS31" s="187"/>
      <c r="OCT31" s="187"/>
      <c r="OCU31" s="187"/>
      <c r="OCV31" s="187"/>
      <c r="OCW31" s="187"/>
      <c r="OCX31" s="187"/>
      <c r="OCY31" s="187"/>
      <c r="OCZ31" s="187"/>
      <c r="ODA31" s="187"/>
      <c r="ODB31" s="187"/>
      <c r="ODC31" s="187"/>
      <c r="ODD31" s="187"/>
      <c r="ODE31" s="187"/>
      <c r="ODF31" s="187"/>
      <c r="ODG31" s="187"/>
      <c r="ODH31" s="187"/>
      <c r="ODI31" s="187"/>
      <c r="ODJ31" s="187"/>
      <c r="ODK31" s="187"/>
      <c r="ODL31" s="187"/>
      <c r="ODM31" s="187"/>
      <c r="ODN31" s="187"/>
      <c r="ODO31" s="187"/>
      <c r="ODP31" s="187"/>
      <c r="ODQ31" s="187"/>
      <c r="ODR31" s="187"/>
      <c r="ODS31" s="187"/>
      <c r="ODT31" s="187"/>
      <c r="ODU31" s="187"/>
      <c r="ODV31" s="187"/>
      <c r="ODW31" s="187"/>
      <c r="ODX31" s="187"/>
      <c r="ODY31" s="187"/>
      <c r="ODZ31" s="187"/>
      <c r="OEA31" s="187"/>
      <c r="OEB31" s="187"/>
      <c r="OEC31" s="187"/>
      <c r="OED31" s="187"/>
      <c r="OEE31" s="187"/>
      <c r="OEF31" s="187"/>
      <c r="OEG31" s="187"/>
      <c r="OEH31" s="187"/>
      <c r="OEI31" s="187"/>
      <c r="OEJ31" s="187"/>
      <c r="OEK31" s="187"/>
      <c r="OEL31" s="187"/>
      <c r="OEM31" s="187"/>
      <c r="OEN31" s="187"/>
      <c r="OEO31" s="187"/>
      <c r="OEP31" s="187"/>
      <c r="OEQ31" s="187"/>
      <c r="OER31" s="187"/>
      <c r="OES31" s="187"/>
      <c r="OET31" s="187"/>
      <c r="OEU31" s="187"/>
      <c r="OEV31" s="187"/>
      <c r="OEW31" s="187"/>
      <c r="OEX31" s="187"/>
      <c r="OEY31" s="187"/>
      <c r="OEZ31" s="187"/>
      <c r="OFA31" s="187"/>
      <c r="OFB31" s="187"/>
      <c r="OFC31" s="187"/>
      <c r="OFD31" s="187"/>
      <c r="OFE31" s="187"/>
      <c r="OFF31" s="187"/>
      <c r="OFG31" s="187"/>
      <c r="OFH31" s="187"/>
      <c r="OFI31" s="187"/>
      <c r="OFJ31" s="187"/>
      <c r="OFK31" s="187"/>
      <c r="OFL31" s="187"/>
      <c r="OFM31" s="187"/>
      <c r="OFN31" s="187"/>
      <c r="OFO31" s="187"/>
      <c r="OFP31" s="187"/>
      <c r="OFQ31" s="187"/>
      <c r="OFR31" s="187"/>
      <c r="OFS31" s="187"/>
      <c r="OFT31" s="187"/>
      <c r="OFU31" s="187"/>
      <c r="OFV31" s="187"/>
      <c r="OFW31" s="187"/>
      <c r="OFX31" s="187"/>
      <c r="OFY31" s="187"/>
      <c r="OFZ31" s="187"/>
      <c r="OGA31" s="187"/>
      <c r="OGB31" s="187"/>
      <c r="OGC31" s="187"/>
      <c r="OGD31" s="187"/>
      <c r="OGE31" s="187"/>
      <c r="OGF31" s="187"/>
      <c r="OGG31" s="187"/>
      <c r="OGH31" s="187"/>
      <c r="OGI31" s="187"/>
      <c r="OGJ31" s="187"/>
      <c r="OGK31" s="187"/>
      <c r="OGL31" s="187"/>
      <c r="OGM31" s="187"/>
      <c r="OGN31" s="187"/>
      <c r="OGO31" s="187"/>
      <c r="OGP31" s="187"/>
      <c r="OGQ31" s="187"/>
      <c r="OGR31" s="187"/>
      <c r="OGS31" s="187"/>
      <c r="OGT31" s="187"/>
      <c r="OGU31" s="187"/>
      <c r="OGV31" s="187"/>
      <c r="OGW31" s="187"/>
      <c r="OGX31" s="187"/>
      <c r="OGY31" s="187"/>
      <c r="OGZ31" s="187"/>
      <c r="OHA31" s="187"/>
      <c r="OHB31" s="187"/>
      <c r="OHC31" s="187"/>
      <c r="OHD31" s="187"/>
      <c r="OHE31" s="187"/>
      <c r="OHF31" s="187"/>
      <c r="OHG31" s="187"/>
      <c r="OHH31" s="187"/>
      <c r="OHI31" s="187"/>
      <c r="OHJ31" s="187"/>
      <c r="OHK31" s="187"/>
      <c r="OHL31" s="187"/>
      <c r="OHM31" s="187"/>
      <c r="OHN31" s="187"/>
      <c r="OHO31" s="187"/>
      <c r="OHP31" s="187"/>
      <c r="OHQ31" s="187"/>
      <c r="OHR31" s="187"/>
      <c r="OHS31" s="187"/>
      <c r="OHT31" s="187"/>
      <c r="OHU31" s="187"/>
      <c r="OHV31" s="187"/>
      <c r="OHW31" s="187"/>
      <c r="OHX31" s="187"/>
      <c r="OHY31" s="187"/>
      <c r="OHZ31" s="187"/>
      <c r="OIA31" s="187"/>
      <c r="OIB31" s="187"/>
      <c r="OIC31" s="187"/>
      <c r="OID31" s="187"/>
      <c r="OIE31" s="187"/>
      <c r="OIF31" s="187"/>
      <c r="OIG31" s="187"/>
      <c r="OIH31" s="187"/>
      <c r="OII31" s="187"/>
      <c r="OIJ31" s="187"/>
      <c r="OIK31" s="187"/>
      <c r="OIL31" s="187"/>
      <c r="OIM31" s="187"/>
      <c r="OIN31" s="187"/>
      <c r="OIO31" s="187"/>
      <c r="OIP31" s="187"/>
      <c r="OIQ31" s="187"/>
      <c r="OIR31" s="187"/>
      <c r="OIS31" s="187"/>
      <c r="OIT31" s="187"/>
      <c r="OIU31" s="187"/>
      <c r="OIV31" s="187"/>
      <c r="OIW31" s="187"/>
      <c r="OIX31" s="187"/>
      <c r="OIY31" s="187"/>
      <c r="OIZ31" s="187"/>
      <c r="OJA31" s="187"/>
      <c r="OJB31" s="187"/>
      <c r="OJC31" s="187"/>
      <c r="OJD31" s="187"/>
      <c r="OJE31" s="187"/>
      <c r="OJF31" s="187"/>
      <c r="OJG31" s="187"/>
      <c r="OJH31" s="187"/>
      <c r="OJI31" s="187"/>
      <c r="OJJ31" s="187"/>
      <c r="OJK31" s="187"/>
      <c r="OJL31" s="187"/>
      <c r="OJM31" s="187"/>
      <c r="OJN31" s="187"/>
      <c r="OJO31" s="187"/>
      <c r="OJP31" s="187"/>
      <c r="OJQ31" s="187"/>
      <c r="OJR31" s="187"/>
      <c r="OJS31" s="187"/>
      <c r="OJT31" s="187"/>
      <c r="OJU31" s="187"/>
      <c r="OJV31" s="187"/>
      <c r="OJW31" s="187"/>
      <c r="OJX31" s="187"/>
      <c r="OJY31" s="187"/>
      <c r="OJZ31" s="187"/>
      <c r="OKA31" s="187"/>
      <c r="OKB31" s="187"/>
      <c r="OKC31" s="187"/>
      <c r="OKD31" s="187"/>
      <c r="OKE31" s="187"/>
      <c r="OKF31" s="187"/>
      <c r="OKG31" s="187"/>
      <c r="OKH31" s="187"/>
      <c r="OKI31" s="187"/>
      <c r="OKJ31" s="187"/>
      <c r="OKK31" s="187"/>
      <c r="OKL31" s="187"/>
      <c r="OKM31" s="187"/>
      <c r="OKN31" s="187"/>
      <c r="OKO31" s="187"/>
      <c r="OKP31" s="187"/>
      <c r="OKQ31" s="187"/>
      <c r="OKR31" s="187"/>
      <c r="OKS31" s="187"/>
      <c r="OKT31" s="187"/>
      <c r="OKU31" s="187"/>
      <c r="OKV31" s="187"/>
      <c r="OKW31" s="187"/>
      <c r="OKX31" s="187"/>
      <c r="OKY31" s="187"/>
      <c r="OKZ31" s="187"/>
      <c r="OLA31" s="187"/>
      <c r="OLB31" s="187"/>
      <c r="OLC31" s="187"/>
      <c r="OLD31" s="187"/>
      <c r="OLE31" s="187"/>
      <c r="OLF31" s="187"/>
      <c r="OLG31" s="187"/>
      <c r="OLH31" s="187"/>
      <c r="OLI31" s="187"/>
      <c r="OLJ31" s="187"/>
      <c r="OLK31" s="187"/>
      <c r="OLL31" s="187"/>
      <c r="OLM31" s="187"/>
      <c r="OLN31" s="187"/>
      <c r="OLO31" s="187"/>
      <c r="OLP31" s="187"/>
      <c r="OLQ31" s="187"/>
      <c r="OLR31" s="187"/>
      <c r="OLS31" s="187"/>
      <c r="OLT31" s="187"/>
      <c r="OLU31" s="187"/>
      <c r="OLV31" s="187"/>
      <c r="OLW31" s="187"/>
      <c r="OLX31" s="187"/>
      <c r="OLY31" s="187"/>
      <c r="OLZ31" s="187"/>
      <c r="OMA31" s="187"/>
      <c r="OMB31" s="187"/>
      <c r="OMC31" s="187"/>
      <c r="OMD31" s="187"/>
      <c r="OME31" s="187"/>
      <c r="OMF31" s="187"/>
      <c r="OMG31" s="187"/>
      <c r="OMH31" s="187"/>
      <c r="OMI31" s="187"/>
      <c r="OMJ31" s="187"/>
      <c r="OMK31" s="187"/>
      <c r="OML31" s="187"/>
      <c r="OMM31" s="187"/>
      <c r="OMN31" s="187"/>
      <c r="OMO31" s="187"/>
      <c r="OMP31" s="187"/>
      <c r="OMQ31" s="187"/>
      <c r="OMR31" s="187"/>
      <c r="OMS31" s="187"/>
      <c r="OMT31" s="187"/>
      <c r="OMU31" s="187"/>
      <c r="OMV31" s="187"/>
      <c r="OMW31" s="187"/>
      <c r="OMX31" s="187"/>
      <c r="OMY31" s="187"/>
      <c r="OMZ31" s="187"/>
      <c r="ONA31" s="187"/>
      <c r="ONB31" s="187"/>
      <c r="ONC31" s="187"/>
      <c r="OND31" s="187"/>
      <c r="ONE31" s="187"/>
      <c r="ONF31" s="187"/>
      <c r="ONG31" s="187"/>
      <c r="ONH31" s="187"/>
      <c r="ONI31" s="187"/>
      <c r="ONJ31" s="187"/>
      <c r="ONK31" s="187"/>
      <c r="ONL31" s="187"/>
      <c r="ONM31" s="187"/>
      <c r="ONN31" s="187"/>
      <c r="ONO31" s="187"/>
      <c r="ONP31" s="187"/>
      <c r="ONQ31" s="187"/>
      <c r="ONR31" s="187"/>
      <c r="ONS31" s="187"/>
      <c r="ONT31" s="187"/>
      <c r="ONU31" s="187"/>
      <c r="ONV31" s="187"/>
      <c r="ONW31" s="187"/>
      <c r="ONX31" s="187"/>
      <c r="ONY31" s="187"/>
      <c r="ONZ31" s="187"/>
      <c r="OOA31" s="187"/>
      <c r="OOB31" s="187"/>
      <c r="OOC31" s="187"/>
      <c r="OOD31" s="187"/>
      <c r="OOE31" s="187"/>
      <c r="OOF31" s="187"/>
      <c r="OOG31" s="187"/>
      <c r="OOH31" s="187"/>
      <c r="OOI31" s="187"/>
      <c r="OOJ31" s="187"/>
      <c r="OOK31" s="187"/>
      <c r="OOL31" s="187"/>
      <c r="OOM31" s="187"/>
      <c r="OON31" s="187"/>
      <c r="OOO31" s="187"/>
      <c r="OOP31" s="187"/>
      <c r="OOQ31" s="187"/>
      <c r="OOR31" s="187"/>
      <c r="OOS31" s="187"/>
      <c r="OOT31" s="187"/>
      <c r="OOU31" s="187"/>
      <c r="OOV31" s="187"/>
      <c r="OOW31" s="187"/>
      <c r="OOX31" s="187"/>
      <c r="OOY31" s="187"/>
      <c r="OOZ31" s="187"/>
      <c r="OPA31" s="187"/>
      <c r="OPB31" s="187"/>
      <c r="OPC31" s="187"/>
      <c r="OPD31" s="187"/>
      <c r="OPE31" s="187"/>
      <c r="OPF31" s="187"/>
      <c r="OPG31" s="187"/>
      <c r="OPH31" s="187"/>
      <c r="OPI31" s="187"/>
      <c r="OPJ31" s="187"/>
      <c r="OPK31" s="187"/>
      <c r="OPL31" s="187"/>
      <c r="OPM31" s="187"/>
      <c r="OPN31" s="187"/>
      <c r="OPO31" s="187"/>
      <c r="OPP31" s="187"/>
      <c r="OPQ31" s="187"/>
      <c r="OPR31" s="187"/>
      <c r="OPS31" s="187"/>
      <c r="OPT31" s="187"/>
      <c r="OPU31" s="187"/>
      <c r="OPV31" s="187"/>
      <c r="OPW31" s="187"/>
      <c r="OPX31" s="187"/>
      <c r="OPY31" s="187"/>
      <c r="OPZ31" s="187"/>
      <c r="OQA31" s="187"/>
      <c r="OQB31" s="187"/>
      <c r="OQC31" s="187"/>
      <c r="OQD31" s="187"/>
      <c r="OQE31" s="187"/>
      <c r="OQF31" s="187"/>
      <c r="OQG31" s="187"/>
      <c r="OQH31" s="187"/>
      <c r="OQI31" s="187"/>
      <c r="OQJ31" s="187"/>
      <c r="OQK31" s="187"/>
      <c r="OQL31" s="187"/>
      <c r="OQM31" s="187"/>
      <c r="OQN31" s="187"/>
      <c r="OQO31" s="187"/>
      <c r="OQP31" s="187"/>
      <c r="OQQ31" s="187"/>
      <c r="OQR31" s="187"/>
      <c r="OQS31" s="187"/>
      <c r="OQT31" s="187"/>
      <c r="OQU31" s="187"/>
      <c r="OQV31" s="187"/>
      <c r="OQW31" s="187"/>
      <c r="OQX31" s="187"/>
      <c r="OQY31" s="187"/>
      <c r="OQZ31" s="187"/>
      <c r="ORA31" s="187"/>
      <c r="ORB31" s="187"/>
      <c r="ORC31" s="187"/>
      <c r="ORD31" s="187"/>
      <c r="ORE31" s="187"/>
      <c r="ORF31" s="187"/>
      <c r="ORG31" s="187"/>
      <c r="ORH31" s="187"/>
      <c r="ORI31" s="187"/>
      <c r="ORJ31" s="187"/>
      <c r="ORK31" s="187"/>
      <c r="ORL31" s="187"/>
      <c r="ORM31" s="187"/>
      <c r="ORN31" s="187"/>
      <c r="ORO31" s="187"/>
      <c r="ORP31" s="187"/>
      <c r="ORQ31" s="187"/>
      <c r="ORR31" s="187"/>
      <c r="ORS31" s="187"/>
      <c r="ORT31" s="187"/>
      <c r="ORU31" s="187"/>
      <c r="ORV31" s="187"/>
      <c r="ORW31" s="187"/>
      <c r="ORX31" s="187"/>
      <c r="ORY31" s="187"/>
      <c r="ORZ31" s="187"/>
      <c r="OSA31" s="187"/>
      <c r="OSB31" s="187"/>
      <c r="OSC31" s="187"/>
      <c r="OSD31" s="187"/>
      <c r="OSE31" s="187"/>
      <c r="OSF31" s="187"/>
      <c r="OSG31" s="187"/>
      <c r="OSH31" s="187"/>
      <c r="OSI31" s="187"/>
      <c r="OSJ31" s="187"/>
      <c r="OSK31" s="187"/>
      <c r="OSL31" s="187"/>
      <c r="OSM31" s="187"/>
      <c r="OSN31" s="187"/>
      <c r="OSO31" s="187"/>
      <c r="OSP31" s="187"/>
      <c r="OSQ31" s="187"/>
      <c r="OSR31" s="187"/>
      <c r="OSS31" s="187"/>
      <c r="OST31" s="187"/>
      <c r="OSU31" s="187"/>
      <c r="OSV31" s="187"/>
      <c r="OSW31" s="187"/>
      <c r="OSX31" s="187"/>
      <c r="OSY31" s="187"/>
      <c r="OSZ31" s="187"/>
      <c r="OTA31" s="187"/>
      <c r="OTB31" s="187"/>
      <c r="OTC31" s="187"/>
      <c r="OTD31" s="187"/>
      <c r="OTE31" s="187"/>
      <c r="OTF31" s="187"/>
      <c r="OTG31" s="187"/>
      <c r="OTH31" s="187"/>
      <c r="OTI31" s="187"/>
      <c r="OTJ31" s="187"/>
      <c r="OTK31" s="187"/>
      <c r="OTL31" s="187"/>
      <c r="OTM31" s="187"/>
      <c r="OTN31" s="187"/>
      <c r="OTO31" s="187"/>
      <c r="OTP31" s="187"/>
      <c r="OTQ31" s="187"/>
      <c r="OTR31" s="187"/>
      <c r="OTS31" s="187"/>
      <c r="OTT31" s="187"/>
      <c r="OTU31" s="187"/>
      <c r="OTV31" s="187"/>
      <c r="OTW31" s="187"/>
      <c r="OTX31" s="187"/>
      <c r="OTY31" s="187"/>
      <c r="OTZ31" s="187"/>
      <c r="OUA31" s="187"/>
      <c r="OUB31" s="187"/>
      <c r="OUC31" s="187"/>
      <c r="OUD31" s="187"/>
      <c r="OUE31" s="187"/>
      <c r="OUF31" s="187"/>
      <c r="OUG31" s="187"/>
      <c r="OUH31" s="187"/>
      <c r="OUI31" s="187"/>
      <c r="OUJ31" s="187"/>
      <c r="OUK31" s="187"/>
      <c r="OUL31" s="187"/>
      <c r="OUM31" s="187"/>
      <c r="OUN31" s="187"/>
      <c r="OUO31" s="187"/>
      <c r="OUP31" s="187"/>
      <c r="OUQ31" s="187"/>
      <c r="OUR31" s="187"/>
      <c r="OUS31" s="187"/>
      <c r="OUT31" s="187"/>
      <c r="OUU31" s="187"/>
      <c r="OUV31" s="187"/>
      <c r="OUW31" s="187"/>
      <c r="OUX31" s="187"/>
      <c r="OUY31" s="187"/>
      <c r="OUZ31" s="187"/>
      <c r="OVA31" s="187"/>
      <c r="OVB31" s="187"/>
      <c r="OVC31" s="187"/>
      <c r="OVD31" s="187"/>
      <c r="OVE31" s="187"/>
      <c r="OVF31" s="187"/>
      <c r="OVG31" s="187"/>
      <c r="OVH31" s="187"/>
      <c r="OVI31" s="187"/>
      <c r="OVJ31" s="187"/>
      <c r="OVK31" s="187"/>
      <c r="OVL31" s="187"/>
      <c r="OVM31" s="187"/>
      <c r="OVN31" s="187"/>
      <c r="OVO31" s="187"/>
      <c r="OVP31" s="187"/>
      <c r="OVQ31" s="187"/>
      <c r="OVR31" s="187"/>
      <c r="OVS31" s="187"/>
      <c r="OVT31" s="187"/>
      <c r="OVU31" s="187"/>
      <c r="OVV31" s="187"/>
      <c r="OVW31" s="187"/>
      <c r="OVX31" s="187"/>
      <c r="OVY31" s="187"/>
      <c r="OVZ31" s="187"/>
      <c r="OWA31" s="187"/>
      <c r="OWB31" s="187"/>
      <c r="OWC31" s="187"/>
      <c r="OWD31" s="187"/>
      <c r="OWE31" s="187"/>
      <c r="OWF31" s="187"/>
      <c r="OWG31" s="187"/>
      <c r="OWH31" s="187"/>
      <c r="OWI31" s="187"/>
      <c r="OWJ31" s="187"/>
      <c r="OWK31" s="187"/>
      <c r="OWL31" s="187"/>
      <c r="OWM31" s="187"/>
      <c r="OWN31" s="187"/>
      <c r="OWO31" s="187"/>
      <c r="OWP31" s="187"/>
      <c r="OWQ31" s="187"/>
      <c r="OWR31" s="187"/>
      <c r="OWS31" s="187"/>
      <c r="OWT31" s="187"/>
      <c r="OWU31" s="187"/>
      <c r="OWV31" s="187"/>
      <c r="OWW31" s="187"/>
      <c r="OWX31" s="187"/>
      <c r="OWY31" s="187"/>
      <c r="OWZ31" s="187"/>
      <c r="OXA31" s="187"/>
      <c r="OXB31" s="187"/>
      <c r="OXC31" s="187"/>
      <c r="OXD31" s="187"/>
      <c r="OXE31" s="187"/>
      <c r="OXF31" s="187"/>
      <c r="OXG31" s="187"/>
      <c r="OXH31" s="187"/>
      <c r="OXI31" s="187"/>
      <c r="OXJ31" s="187"/>
      <c r="OXK31" s="187"/>
      <c r="OXL31" s="187"/>
      <c r="OXM31" s="187"/>
      <c r="OXN31" s="187"/>
      <c r="OXO31" s="187"/>
      <c r="OXP31" s="187"/>
      <c r="OXQ31" s="187"/>
      <c r="OXR31" s="187"/>
      <c r="OXS31" s="187"/>
      <c r="OXT31" s="187"/>
      <c r="OXU31" s="187"/>
      <c r="OXV31" s="187"/>
      <c r="OXW31" s="187"/>
      <c r="OXX31" s="187"/>
      <c r="OXY31" s="187"/>
      <c r="OXZ31" s="187"/>
      <c r="OYA31" s="187"/>
      <c r="OYB31" s="187"/>
      <c r="OYC31" s="187"/>
      <c r="OYD31" s="187"/>
      <c r="OYE31" s="187"/>
      <c r="OYF31" s="187"/>
      <c r="OYG31" s="187"/>
      <c r="OYH31" s="187"/>
      <c r="OYI31" s="187"/>
      <c r="OYJ31" s="187"/>
      <c r="OYK31" s="187"/>
      <c r="OYL31" s="187"/>
      <c r="OYM31" s="187"/>
      <c r="OYN31" s="187"/>
      <c r="OYO31" s="187"/>
      <c r="OYP31" s="187"/>
      <c r="OYQ31" s="187"/>
      <c r="OYR31" s="187"/>
      <c r="OYS31" s="187"/>
      <c r="OYT31" s="187"/>
      <c r="OYU31" s="187"/>
      <c r="OYV31" s="187"/>
      <c r="OYW31" s="187"/>
      <c r="OYX31" s="187"/>
      <c r="OYY31" s="187"/>
      <c r="OYZ31" s="187"/>
      <c r="OZA31" s="187"/>
      <c r="OZB31" s="187"/>
      <c r="OZC31" s="187"/>
      <c r="OZD31" s="187"/>
      <c r="OZE31" s="187"/>
      <c r="OZF31" s="187"/>
      <c r="OZG31" s="187"/>
      <c r="OZH31" s="187"/>
      <c r="OZI31" s="187"/>
      <c r="OZJ31" s="187"/>
      <c r="OZK31" s="187"/>
      <c r="OZL31" s="187"/>
      <c r="OZM31" s="187"/>
      <c r="OZN31" s="187"/>
      <c r="OZO31" s="187"/>
      <c r="OZP31" s="187"/>
      <c r="OZQ31" s="187"/>
      <c r="OZR31" s="187"/>
      <c r="OZS31" s="187"/>
      <c r="OZT31" s="187"/>
      <c r="OZU31" s="187"/>
      <c r="OZV31" s="187"/>
      <c r="OZW31" s="187"/>
      <c r="OZX31" s="187"/>
      <c r="OZY31" s="187"/>
      <c r="OZZ31" s="187"/>
      <c r="PAA31" s="187"/>
      <c r="PAB31" s="187"/>
      <c r="PAC31" s="187"/>
      <c r="PAD31" s="187"/>
      <c r="PAE31" s="187"/>
      <c r="PAF31" s="187"/>
      <c r="PAG31" s="187"/>
      <c r="PAH31" s="187"/>
      <c r="PAI31" s="187"/>
      <c r="PAJ31" s="187"/>
      <c r="PAK31" s="187"/>
      <c r="PAL31" s="187"/>
      <c r="PAM31" s="187"/>
      <c r="PAN31" s="187"/>
      <c r="PAO31" s="187"/>
      <c r="PAP31" s="187"/>
      <c r="PAQ31" s="187"/>
      <c r="PAR31" s="187"/>
      <c r="PAS31" s="187"/>
      <c r="PAT31" s="187"/>
      <c r="PAU31" s="187"/>
      <c r="PAV31" s="187"/>
      <c r="PAW31" s="187"/>
      <c r="PAX31" s="187"/>
      <c r="PAY31" s="187"/>
      <c r="PAZ31" s="187"/>
      <c r="PBA31" s="187"/>
      <c r="PBB31" s="187"/>
      <c r="PBC31" s="187"/>
      <c r="PBD31" s="187"/>
      <c r="PBE31" s="187"/>
      <c r="PBF31" s="187"/>
      <c r="PBG31" s="187"/>
      <c r="PBH31" s="187"/>
      <c r="PBI31" s="187"/>
      <c r="PBJ31" s="187"/>
      <c r="PBK31" s="187"/>
      <c r="PBL31" s="187"/>
      <c r="PBM31" s="187"/>
      <c r="PBN31" s="187"/>
      <c r="PBO31" s="187"/>
      <c r="PBP31" s="187"/>
      <c r="PBQ31" s="187"/>
      <c r="PBR31" s="187"/>
      <c r="PBS31" s="187"/>
      <c r="PBT31" s="187"/>
      <c r="PBU31" s="187"/>
      <c r="PBV31" s="187"/>
      <c r="PBW31" s="187"/>
      <c r="PBX31" s="187"/>
      <c r="PBY31" s="187"/>
      <c r="PBZ31" s="187"/>
      <c r="PCA31" s="187"/>
      <c r="PCB31" s="187"/>
      <c r="PCC31" s="187"/>
      <c r="PCD31" s="187"/>
      <c r="PCE31" s="187"/>
      <c r="PCF31" s="187"/>
      <c r="PCG31" s="187"/>
      <c r="PCH31" s="187"/>
      <c r="PCI31" s="187"/>
      <c r="PCJ31" s="187"/>
      <c r="PCK31" s="187"/>
      <c r="PCL31" s="187"/>
      <c r="PCM31" s="187"/>
      <c r="PCN31" s="187"/>
      <c r="PCO31" s="187"/>
      <c r="PCP31" s="187"/>
      <c r="PCQ31" s="187"/>
      <c r="PCR31" s="187"/>
      <c r="PCS31" s="187"/>
      <c r="PCT31" s="187"/>
      <c r="PCU31" s="187"/>
      <c r="PCV31" s="187"/>
      <c r="PCW31" s="187"/>
      <c r="PCX31" s="187"/>
      <c r="PCY31" s="187"/>
      <c r="PCZ31" s="187"/>
      <c r="PDA31" s="187"/>
      <c r="PDB31" s="187"/>
      <c r="PDC31" s="187"/>
      <c r="PDD31" s="187"/>
      <c r="PDE31" s="187"/>
      <c r="PDF31" s="187"/>
      <c r="PDG31" s="187"/>
      <c r="PDH31" s="187"/>
      <c r="PDI31" s="187"/>
      <c r="PDJ31" s="187"/>
      <c r="PDK31" s="187"/>
      <c r="PDL31" s="187"/>
      <c r="PDM31" s="187"/>
      <c r="PDN31" s="187"/>
      <c r="PDO31" s="187"/>
      <c r="PDP31" s="187"/>
      <c r="PDQ31" s="187"/>
      <c r="PDR31" s="187"/>
      <c r="PDS31" s="187"/>
      <c r="PDT31" s="187"/>
      <c r="PDU31" s="187"/>
      <c r="PDV31" s="187"/>
      <c r="PDW31" s="187"/>
      <c r="PDX31" s="187"/>
      <c r="PDY31" s="187"/>
      <c r="PDZ31" s="187"/>
      <c r="PEA31" s="187"/>
      <c r="PEB31" s="187"/>
      <c r="PEC31" s="187"/>
      <c r="PED31" s="187"/>
      <c r="PEE31" s="187"/>
      <c r="PEF31" s="187"/>
      <c r="PEG31" s="187"/>
      <c r="PEH31" s="187"/>
      <c r="PEI31" s="187"/>
      <c r="PEJ31" s="187"/>
      <c r="PEK31" s="187"/>
      <c r="PEL31" s="187"/>
      <c r="PEM31" s="187"/>
      <c r="PEN31" s="187"/>
      <c r="PEO31" s="187"/>
      <c r="PEP31" s="187"/>
      <c r="PEQ31" s="187"/>
      <c r="PER31" s="187"/>
      <c r="PES31" s="187"/>
      <c r="PET31" s="187"/>
      <c r="PEU31" s="187"/>
      <c r="PEV31" s="187"/>
      <c r="PEW31" s="187"/>
      <c r="PEX31" s="187"/>
      <c r="PEY31" s="187"/>
      <c r="PEZ31" s="187"/>
      <c r="PFA31" s="187"/>
      <c r="PFB31" s="187"/>
      <c r="PFC31" s="187"/>
      <c r="PFD31" s="187"/>
      <c r="PFE31" s="187"/>
      <c r="PFF31" s="187"/>
      <c r="PFG31" s="187"/>
      <c r="PFH31" s="187"/>
      <c r="PFI31" s="187"/>
      <c r="PFJ31" s="187"/>
      <c r="PFK31" s="187"/>
      <c r="PFL31" s="187"/>
      <c r="PFM31" s="187"/>
      <c r="PFN31" s="187"/>
      <c r="PFO31" s="187"/>
      <c r="PFP31" s="187"/>
      <c r="PFQ31" s="187"/>
      <c r="PFR31" s="187"/>
      <c r="PFS31" s="187"/>
      <c r="PFT31" s="187"/>
      <c r="PFU31" s="187"/>
      <c r="PFV31" s="187"/>
      <c r="PFW31" s="187"/>
      <c r="PFX31" s="187"/>
      <c r="PFY31" s="187"/>
      <c r="PFZ31" s="187"/>
      <c r="PGA31" s="187"/>
      <c r="PGB31" s="187"/>
      <c r="PGC31" s="187"/>
      <c r="PGD31" s="187"/>
      <c r="PGE31" s="187"/>
      <c r="PGF31" s="187"/>
      <c r="PGG31" s="187"/>
      <c r="PGH31" s="187"/>
      <c r="PGI31" s="187"/>
      <c r="PGJ31" s="187"/>
      <c r="PGK31" s="187"/>
      <c r="PGL31" s="187"/>
      <c r="PGM31" s="187"/>
      <c r="PGN31" s="187"/>
      <c r="PGO31" s="187"/>
      <c r="PGP31" s="187"/>
      <c r="PGQ31" s="187"/>
      <c r="PGR31" s="187"/>
      <c r="PGS31" s="187"/>
      <c r="PGT31" s="187"/>
      <c r="PGU31" s="187"/>
      <c r="PGV31" s="187"/>
      <c r="PGW31" s="187"/>
      <c r="PGX31" s="187"/>
      <c r="PGY31" s="187"/>
      <c r="PGZ31" s="187"/>
      <c r="PHA31" s="187"/>
      <c r="PHB31" s="187"/>
      <c r="PHC31" s="187"/>
      <c r="PHD31" s="187"/>
      <c r="PHE31" s="187"/>
      <c r="PHF31" s="187"/>
      <c r="PHG31" s="187"/>
      <c r="PHH31" s="187"/>
      <c r="PHI31" s="187"/>
      <c r="PHJ31" s="187"/>
      <c r="PHK31" s="187"/>
      <c r="PHL31" s="187"/>
      <c r="PHM31" s="187"/>
      <c r="PHN31" s="187"/>
      <c r="PHO31" s="187"/>
      <c r="PHP31" s="187"/>
      <c r="PHQ31" s="187"/>
      <c r="PHR31" s="187"/>
      <c r="PHS31" s="187"/>
      <c r="PHT31" s="187"/>
      <c r="PHU31" s="187"/>
      <c r="PHV31" s="187"/>
      <c r="PHW31" s="187"/>
      <c r="PHX31" s="187"/>
      <c r="PHY31" s="187"/>
      <c r="PHZ31" s="187"/>
      <c r="PIA31" s="187"/>
      <c r="PIB31" s="187"/>
      <c r="PIC31" s="187"/>
      <c r="PID31" s="187"/>
      <c r="PIE31" s="187"/>
      <c r="PIF31" s="187"/>
      <c r="PIG31" s="187"/>
      <c r="PIH31" s="187"/>
      <c r="PII31" s="187"/>
      <c r="PIJ31" s="187"/>
      <c r="PIK31" s="187"/>
      <c r="PIL31" s="187"/>
      <c r="PIM31" s="187"/>
      <c r="PIN31" s="187"/>
      <c r="PIO31" s="187"/>
      <c r="PIP31" s="187"/>
      <c r="PIQ31" s="187"/>
      <c r="PIR31" s="187"/>
      <c r="PIS31" s="187"/>
      <c r="PIT31" s="187"/>
      <c r="PIU31" s="187"/>
      <c r="PIV31" s="187"/>
      <c r="PIW31" s="187"/>
      <c r="PIX31" s="187"/>
      <c r="PIY31" s="187"/>
      <c r="PIZ31" s="187"/>
      <c r="PJA31" s="187"/>
      <c r="PJB31" s="187"/>
      <c r="PJC31" s="187"/>
      <c r="PJD31" s="187"/>
      <c r="PJE31" s="187"/>
      <c r="PJF31" s="187"/>
      <c r="PJG31" s="187"/>
      <c r="PJH31" s="187"/>
      <c r="PJI31" s="187"/>
      <c r="PJJ31" s="187"/>
      <c r="PJK31" s="187"/>
      <c r="PJL31" s="187"/>
      <c r="PJM31" s="187"/>
      <c r="PJN31" s="187"/>
      <c r="PJO31" s="187"/>
      <c r="PJP31" s="187"/>
      <c r="PJQ31" s="187"/>
      <c r="PJR31" s="187"/>
      <c r="PJS31" s="187"/>
      <c r="PJT31" s="187"/>
      <c r="PJU31" s="187"/>
      <c r="PJV31" s="187"/>
      <c r="PJW31" s="187"/>
      <c r="PJX31" s="187"/>
      <c r="PJY31" s="187"/>
      <c r="PJZ31" s="187"/>
      <c r="PKA31" s="187"/>
      <c r="PKB31" s="187"/>
      <c r="PKC31" s="187"/>
      <c r="PKD31" s="187"/>
      <c r="PKE31" s="187"/>
      <c r="PKF31" s="187"/>
      <c r="PKG31" s="187"/>
      <c r="PKH31" s="187"/>
      <c r="PKI31" s="187"/>
      <c r="PKJ31" s="187"/>
      <c r="PKK31" s="187"/>
      <c r="PKL31" s="187"/>
      <c r="PKM31" s="187"/>
      <c r="PKN31" s="187"/>
      <c r="PKO31" s="187"/>
      <c r="PKP31" s="187"/>
      <c r="PKQ31" s="187"/>
      <c r="PKR31" s="187"/>
      <c r="PKS31" s="187"/>
      <c r="PKT31" s="187"/>
      <c r="PKU31" s="187"/>
      <c r="PKV31" s="187"/>
      <c r="PKW31" s="187"/>
      <c r="PKX31" s="187"/>
      <c r="PKY31" s="187"/>
      <c r="PKZ31" s="187"/>
      <c r="PLA31" s="187"/>
      <c r="PLB31" s="187"/>
      <c r="PLC31" s="187"/>
      <c r="PLD31" s="187"/>
      <c r="PLE31" s="187"/>
      <c r="PLF31" s="187"/>
      <c r="PLG31" s="187"/>
      <c r="PLH31" s="187"/>
      <c r="PLI31" s="187"/>
      <c r="PLJ31" s="187"/>
      <c r="PLK31" s="187"/>
      <c r="PLL31" s="187"/>
      <c r="PLM31" s="187"/>
      <c r="PLN31" s="187"/>
      <c r="PLO31" s="187"/>
      <c r="PLP31" s="187"/>
      <c r="PLQ31" s="187"/>
      <c r="PLR31" s="187"/>
      <c r="PLS31" s="187"/>
      <c r="PLT31" s="187"/>
      <c r="PLU31" s="187"/>
      <c r="PLV31" s="187"/>
      <c r="PLW31" s="187"/>
      <c r="PLX31" s="187"/>
      <c r="PLY31" s="187"/>
      <c r="PLZ31" s="187"/>
      <c r="PMA31" s="187"/>
      <c r="PMB31" s="187"/>
      <c r="PMC31" s="187"/>
      <c r="PMD31" s="187"/>
      <c r="PME31" s="187"/>
      <c r="PMF31" s="187"/>
      <c r="PMG31" s="187"/>
      <c r="PMH31" s="187"/>
      <c r="PMI31" s="187"/>
      <c r="PMJ31" s="187"/>
      <c r="PMK31" s="187"/>
      <c r="PML31" s="187"/>
      <c r="PMM31" s="187"/>
      <c r="PMN31" s="187"/>
      <c r="PMO31" s="187"/>
      <c r="PMP31" s="187"/>
      <c r="PMQ31" s="187"/>
      <c r="PMR31" s="187"/>
      <c r="PMS31" s="187"/>
      <c r="PMT31" s="187"/>
      <c r="PMU31" s="187"/>
      <c r="PMV31" s="187"/>
      <c r="PMW31" s="187"/>
      <c r="PMX31" s="187"/>
      <c r="PMY31" s="187"/>
      <c r="PMZ31" s="187"/>
      <c r="PNA31" s="187"/>
      <c r="PNB31" s="187"/>
      <c r="PNC31" s="187"/>
      <c r="PND31" s="187"/>
      <c r="PNE31" s="187"/>
      <c r="PNF31" s="187"/>
      <c r="PNG31" s="187"/>
      <c r="PNH31" s="187"/>
      <c r="PNI31" s="187"/>
      <c r="PNJ31" s="187"/>
      <c r="PNK31" s="187"/>
      <c r="PNL31" s="187"/>
      <c r="PNM31" s="187"/>
      <c r="PNN31" s="187"/>
      <c r="PNO31" s="187"/>
      <c r="PNP31" s="187"/>
      <c r="PNQ31" s="187"/>
      <c r="PNR31" s="187"/>
      <c r="PNS31" s="187"/>
      <c r="PNT31" s="187"/>
      <c r="PNU31" s="187"/>
      <c r="PNV31" s="187"/>
      <c r="PNW31" s="187"/>
      <c r="PNX31" s="187"/>
      <c r="PNY31" s="187"/>
      <c r="PNZ31" s="187"/>
      <c r="POA31" s="187"/>
      <c r="POB31" s="187"/>
      <c r="POC31" s="187"/>
      <c r="POD31" s="187"/>
      <c r="POE31" s="187"/>
      <c r="POF31" s="187"/>
      <c r="POG31" s="187"/>
      <c r="POH31" s="187"/>
      <c r="POI31" s="187"/>
      <c r="POJ31" s="187"/>
      <c r="POK31" s="187"/>
      <c r="POL31" s="187"/>
      <c r="POM31" s="187"/>
      <c r="PON31" s="187"/>
      <c r="POO31" s="187"/>
      <c r="POP31" s="187"/>
      <c r="POQ31" s="187"/>
      <c r="POR31" s="187"/>
      <c r="POS31" s="187"/>
      <c r="POT31" s="187"/>
      <c r="POU31" s="187"/>
      <c r="POV31" s="187"/>
      <c r="POW31" s="187"/>
      <c r="POX31" s="187"/>
      <c r="POY31" s="187"/>
      <c r="POZ31" s="187"/>
      <c r="PPA31" s="187"/>
      <c r="PPB31" s="187"/>
      <c r="PPC31" s="187"/>
      <c r="PPD31" s="187"/>
      <c r="PPE31" s="187"/>
      <c r="PPF31" s="187"/>
      <c r="PPG31" s="187"/>
      <c r="PPH31" s="187"/>
      <c r="PPI31" s="187"/>
      <c r="PPJ31" s="187"/>
      <c r="PPK31" s="187"/>
      <c r="PPL31" s="187"/>
      <c r="PPM31" s="187"/>
      <c r="PPN31" s="187"/>
      <c r="PPO31" s="187"/>
      <c r="PPP31" s="187"/>
      <c r="PPQ31" s="187"/>
      <c r="PPR31" s="187"/>
      <c r="PPS31" s="187"/>
      <c r="PPT31" s="187"/>
      <c r="PPU31" s="187"/>
      <c r="PPV31" s="187"/>
      <c r="PPW31" s="187"/>
      <c r="PPX31" s="187"/>
      <c r="PPY31" s="187"/>
      <c r="PPZ31" s="187"/>
      <c r="PQA31" s="187"/>
      <c r="PQB31" s="187"/>
      <c r="PQC31" s="187"/>
      <c r="PQD31" s="187"/>
      <c r="PQE31" s="187"/>
      <c r="PQF31" s="187"/>
      <c r="PQG31" s="187"/>
      <c r="PQH31" s="187"/>
      <c r="PQI31" s="187"/>
      <c r="PQJ31" s="187"/>
      <c r="PQK31" s="187"/>
      <c r="PQL31" s="187"/>
      <c r="PQM31" s="187"/>
      <c r="PQN31" s="187"/>
      <c r="PQO31" s="187"/>
      <c r="PQP31" s="187"/>
      <c r="PQQ31" s="187"/>
      <c r="PQR31" s="187"/>
      <c r="PQS31" s="187"/>
      <c r="PQT31" s="187"/>
      <c r="PQU31" s="187"/>
      <c r="PQV31" s="187"/>
      <c r="PQW31" s="187"/>
      <c r="PQX31" s="187"/>
      <c r="PQY31" s="187"/>
      <c r="PQZ31" s="187"/>
      <c r="PRA31" s="187"/>
      <c r="PRB31" s="187"/>
      <c r="PRC31" s="187"/>
      <c r="PRD31" s="187"/>
      <c r="PRE31" s="187"/>
      <c r="PRF31" s="187"/>
      <c r="PRG31" s="187"/>
      <c r="PRH31" s="187"/>
      <c r="PRI31" s="187"/>
      <c r="PRJ31" s="187"/>
      <c r="PRK31" s="187"/>
      <c r="PRL31" s="187"/>
      <c r="PRM31" s="187"/>
      <c r="PRN31" s="187"/>
      <c r="PRO31" s="187"/>
      <c r="PRP31" s="187"/>
      <c r="PRQ31" s="187"/>
      <c r="PRR31" s="187"/>
      <c r="PRS31" s="187"/>
      <c r="PRT31" s="187"/>
      <c r="PRU31" s="187"/>
      <c r="PRV31" s="187"/>
      <c r="PRW31" s="187"/>
      <c r="PRX31" s="187"/>
      <c r="PRY31" s="187"/>
      <c r="PRZ31" s="187"/>
      <c r="PSA31" s="187"/>
      <c r="PSB31" s="187"/>
      <c r="PSC31" s="187"/>
      <c r="PSD31" s="187"/>
      <c r="PSE31" s="187"/>
      <c r="PSF31" s="187"/>
      <c r="PSG31" s="187"/>
      <c r="PSH31" s="187"/>
      <c r="PSI31" s="187"/>
      <c r="PSJ31" s="187"/>
      <c r="PSK31" s="187"/>
      <c r="PSL31" s="187"/>
      <c r="PSM31" s="187"/>
      <c r="PSN31" s="187"/>
      <c r="PSO31" s="187"/>
      <c r="PSP31" s="187"/>
      <c r="PSQ31" s="187"/>
      <c r="PSR31" s="187"/>
      <c r="PSS31" s="187"/>
      <c r="PST31" s="187"/>
      <c r="PSU31" s="187"/>
      <c r="PSV31" s="187"/>
      <c r="PSW31" s="187"/>
      <c r="PSX31" s="187"/>
      <c r="PSY31" s="187"/>
      <c r="PSZ31" s="187"/>
      <c r="PTA31" s="187"/>
      <c r="PTB31" s="187"/>
      <c r="PTC31" s="187"/>
      <c r="PTD31" s="187"/>
      <c r="PTE31" s="187"/>
      <c r="PTF31" s="187"/>
      <c r="PTG31" s="187"/>
      <c r="PTH31" s="187"/>
      <c r="PTI31" s="187"/>
      <c r="PTJ31" s="187"/>
      <c r="PTK31" s="187"/>
      <c r="PTL31" s="187"/>
      <c r="PTM31" s="187"/>
      <c r="PTN31" s="187"/>
      <c r="PTO31" s="187"/>
      <c r="PTP31" s="187"/>
      <c r="PTQ31" s="187"/>
      <c r="PTR31" s="187"/>
      <c r="PTS31" s="187"/>
      <c r="PTT31" s="187"/>
      <c r="PTU31" s="187"/>
      <c r="PTV31" s="187"/>
      <c r="PTW31" s="187"/>
      <c r="PTX31" s="187"/>
      <c r="PTY31" s="187"/>
      <c r="PTZ31" s="187"/>
      <c r="PUA31" s="187"/>
      <c r="PUB31" s="187"/>
      <c r="PUC31" s="187"/>
      <c r="PUD31" s="187"/>
      <c r="PUE31" s="187"/>
      <c r="PUF31" s="187"/>
      <c r="PUG31" s="187"/>
      <c r="PUH31" s="187"/>
      <c r="PUI31" s="187"/>
      <c r="PUJ31" s="187"/>
      <c r="PUK31" s="187"/>
      <c r="PUL31" s="187"/>
      <c r="PUM31" s="187"/>
      <c r="PUN31" s="187"/>
      <c r="PUO31" s="187"/>
      <c r="PUP31" s="187"/>
      <c r="PUQ31" s="187"/>
      <c r="PUR31" s="187"/>
      <c r="PUS31" s="187"/>
      <c r="PUT31" s="187"/>
      <c r="PUU31" s="187"/>
      <c r="PUV31" s="187"/>
      <c r="PUW31" s="187"/>
      <c r="PUX31" s="187"/>
      <c r="PUY31" s="187"/>
      <c r="PUZ31" s="187"/>
      <c r="PVA31" s="187"/>
      <c r="PVB31" s="187"/>
      <c r="PVC31" s="187"/>
      <c r="PVD31" s="187"/>
      <c r="PVE31" s="187"/>
      <c r="PVF31" s="187"/>
      <c r="PVG31" s="187"/>
      <c r="PVH31" s="187"/>
      <c r="PVI31" s="187"/>
      <c r="PVJ31" s="187"/>
      <c r="PVK31" s="187"/>
      <c r="PVL31" s="187"/>
      <c r="PVM31" s="187"/>
      <c r="PVN31" s="187"/>
      <c r="PVO31" s="187"/>
      <c r="PVP31" s="187"/>
      <c r="PVQ31" s="187"/>
      <c r="PVR31" s="187"/>
      <c r="PVS31" s="187"/>
      <c r="PVT31" s="187"/>
      <c r="PVU31" s="187"/>
      <c r="PVV31" s="187"/>
      <c r="PVW31" s="187"/>
      <c r="PVX31" s="187"/>
      <c r="PVY31" s="187"/>
      <c r="PVZ31" s="187"/>
      <c r="PWA31" s="187"/>
      <c r="PWB31" s="187"/>
      <c r="PWC31" s="187"/>
      <c r="PWD31" s="187"/>
      <c r="PWE31" s="187"/>
      <c r="PWF31" s="187"/>
      <c r="PWG31" s="187"/>
      <c r="PWH31" s="187"/>
      <c r="PWI31" s="187"/>
      <c r="PWJ31" s="187"/>
      <c r="PWK31" s="187"/>
      <c r="PWL31" s="187"/>
      <c r="PWM31" s="187"/>
      <c r="PWN31" s="187"/>
      <c r="PWO31" s="187"/>
      <c r="PWP31" s="187"/>
      <c r="PWQ31" s="187"/>
      <c r="PWR31" s="187"/>
      <c r="PWS31" s="187"/>
      <c r="PWT31" s="187"/>
      <c r="PWU31" s="187"/>
      <c r="PWV31" s="187"/>
      <c r="PWW31" s="187"/>
      <c r="PWX31" s="187"/>
      <c r="PWY31" s="187"/>
      <c r="PWZ31" s="187"/>
      <c r="PXA31" s="187"/>
      <c r="PXB31" s="187"/>
      <c r="PXC31" s="187"/>
      <c r="PXD31" s="187"/>
      <c r="PXE31" s="187"/>
      <c r="PXF31" s="187"/>
      <c r="PXG31" s="187"/>
      <c r="PXH31" s="187"/>
      <c r="PXI31" s="187"/>
      <c r="PXJ31" s="187"/>
      <c r="PXK31" s="187"/>
      <c r="PXL31" s="187"/>
      <c r="PXM31" s="187"/>
      <c r="PXN31" s="187"/>
      <c r="PXO31" s="187"/>
      <c r="PXP31" s="187"/>
      <c r="PXQ31" s="187"/>
      <c r="PXR31" s="187"/>
      <c r="PXS31" s="187"/>
      <c r="PXT31" s="187"/>
      <c r="PXU31" s="187"/>
      <c r="PXV31" s="187"/>
      <c r="PXW31" s="187"/>
      <c r="PXX31" s="187"/>
      <c r="PXY31" s="187"/>
      <c r="PXZ31" s="187"/>
      <c r="PYA31" s="187"/>
      <c r="PYB31" s="187"/>
      <c r="PYC31" s="187"/>
      <c r="PYD31" s="187"/>
      <c r="PYE31" s="187"/>
      <c r="PYF31" s="187"/>
      <c r="PYG31" s="187"/>
      <c r="PYH31" s="187"/>
      <c r="PYI31" s="187"/>
      <c r="PYJ31" s="187"/>
      <c r="PYK31" s="187"/>
      <c r="PYL31" s="187"/>
      <c r="PYM31" s="187"/>
      <c r="PYN31" s="187"/>
      <c r="PYO31" s="187"/>
      <c r="PYP31" s="187"/>
      <c r="PYQ31" s="187"/>
      <c r="PYR31" s="187"/>
      <c r="PYS31" s="187"/>
      <c r="PYT31" s="187"/>
      <c r="PYU31" s="187"/>
      <c r="PYV31" s="187"/>
      <c r="PYW31" s="187"/>
      <c r="PYX31" s="187"/>
      <c r="PYY31" s="187"/>
      <c r="PYZ31" s="187"/>
      <c r="PZA31" s="187"/>
      <c r="PZB31" s="187"/>
      <c r="PZC31" s="187"/>
      <c r="PZD31" s="187"/>
      <c r="PZE31" s="187"/>
      <c r="PZF31" s="187"/>
      <c r="PZG31" s="187"/>
      <c r="PZH31" s="187"/>
      <c r="PZI31" s="187"/>
      <c r="PZJ31" s="187"/>
      <c r="PZK31" s="187"/>
      <c r="PZL31" s="187"/>
      <c r="PZM31" s="187"/>
      <c r="PZN31" s="187"/>
      <c r="PZO31" s="187"/>
      <c r="PZP31" s="187"/>
      <c r="PZQ31" s="187"/>
      <c r="PZR31" s="187"/>
      <c r="PZS31" s="187"/>
      <c r="PZT31" s="187"/>
      <c r="PZU31" s="187"/>
      <c r="PZV31" s="187"/>
      <c r="PZW31" s="187"/>
      <c r="PZX31" s="187"/>
      <c r="PZY31" s="187"/>
      <c r="PZZ31" s="187"/>
      <c r="QAA31" s="187"/>
      <c r="QAB31" s="187"/>
      <c r="QAC31" s="187"/>
      <c r="QAD31" s="187"/>
      <c r="QAE31" s="187"/>
      <c r="QAF31" s="187"/>
      <c r="QAG31" s="187"/>
      <c r="QAH31" s="187"/>
      <c r="QAI31" s="187"/>
      <c r="QAJ31" s="187"/>
      <c r="QAK31" s="187"/>
      <c r="QAL31" s="187"/>
      <c r="QAM31" s="187"/>
      <c r="QAN31" s="187"/>
      <c r="QAO31" s="187"/>
      <c r="QAP31" s="187"/>
      <c r="QAQ31" s="187"/>
      <c r="QAR31" s="187"/>
      <c r="QAS31" s="187"/>
      <c r="QAT31" s="187"/>
      <c r="QAU31" s="187"/>
      <c r="QAV31" s="187"/>
      <c r="QAW31" s="187"/>
      <c r="QAX31" s="187"/>
      <c r="QAY31" s="187"/>
      <c r="QAZ31" s="187"/>
      <c r="QBA31" s="187"/>
      <c r="QBB31" s="187"/>
      <c r="QBC31" s="187"/>
      <c r="QBD31" s="187"/>
      <c r="QBE31" s="187"/>
      <c r="QBF31" s="187"/>
      <c r="QBG31" s="187"/>
      <c r="QBH31" s="187"/>
      <c r="QBI31" s="187"/>
      <c r="QBJ31" s="187"/>
      <c r="QBK31" s="187"/>
      <c r="QBL31" s="187"/>
      <c r="QBM31" s="187"/>
      <c r="QBN31" s="187"/>
      <c r="QBO31" s="187"/>
      <c r="QBP31" s="187"/>
      <c r="QBQ31" s="187"/>
      <c r="QBR31" s="187"/>
      <c r="QBS31" s="187"/>
      <c r="QBT31" s="187"/>
      <c r="QBU31" s="187"/>
      <c r="QBV31" s="187"/>
      <c r="QBW31" s="187"/>
      <c r="QBX31" s="187"/>
      <c r="QBY31" s="187"/>
      <c r="QBZ31" s="187"/>
      <c r="QCA31" s="187"/>
      <c r="QCB31" s="187"/>
      <c r="QCC31" s="187"/>
      <c r="QCD31" s="187"/>
      <c r="QCE31" s="187"/>
      <c r="QCF31" s="187"/>
      <c r="QCG31" s="187"/>
      <c r="QCH31" s="187"/>
      <c r="QCI31" s="187"/>
      <c r="QCJ31" s="187"/>
      <c r="QCK31" s="187"/>
      <c r="QCL31" s="187"/>
      <c r="QCM31" s="187"/>
      <c r="QCN31" s="187"/>
      <c r="QCO31" s="187"/>
      <c r="QCP31" s="187"/>
      <c r="QCQ31" s="187"/>
      <c r="QCR31" s="187"/>
      <c r="QCS31" s="187"/>
      <c r="QCT31" s="187"/>
      <c r="QCU31" s="187"/>
      <c r="QCV31" s="187"/>
      <c r="QCW31" s="187"/>
      <c r="QCX31" s="187"/>
      <c r="QCY31" s="187"/>
      <c r="QCZ31" s="187"/>
      <c r="QDA31" s="187"/>
      <c r="QDB31" s="187"/>
      <c r="QDC31" s="187"/>
      <c r="QDD31" s="187"/>
      <c r="QDE31" s="187"/>
      <c r="QDF31" s="187"/>
      <c r="QDG31" s="187"/>
      <c r="QDH31" s="187"/>
      <c r="QDI31" s="187"/>
      <c r="QDJ31" s="187"/>
      <c r="QDK31" s="187"/>
      <c r="QDL31" s="187"/>
      <c r="QDM31" s="187"/>
      <c r="QDN31" s="187"/>
      <c r="QDO31" s="187"/>
      <c r="QDP31" s="187"/>
      <c r="QDQ31" s="187"/>
      <c r="QDR31" s="187"/>
      <c r="QDS31" s="187"/>
      <c r="QDT31" s="187"/>
      <c r="QDU31" s="187"/>
      <c r="QDV31" s="187"/>
      <c r="QDW31" s="187"/>
      <c r="QDX31" s="187"/>
      <c r="QDY31" s="187"/>
      <c r="QDZ31" s="187"/>
      <c r="QEA31" s="187"/>
      <c r="QEB31" s="187"/>
      <c r="QEC31" s="187"/>
      <c r="QED31" s="187"/>
      <c r="QEE31" s="187"/>
      <c r="QEF31" s="187"/>
      <c r="QEG31" s="187"/>
      <c r="QEH31" s="187"/>
      <c r="QEI31" s="187"/>
      <c r="QEJ31" s="187"/>
      <c r="QEK31" s="187"/>
      <c r="QEL31" s="187"/>
      <c r="QEM31" s="187"/>
      <c r="QEN31" s="187"/>
      <c r="QEO31" s="187"/>
      <c r="QEP31" s="187"/>
      <c r="QEQ31" s="187"/>
      <c r="QER31" s="187"/>
      <c r="QES31" s="187"/>
      <c r="QET31" s="187"/>
      <c r="QEU31" s="187"/>
      <c r="QEV31" s="187"/>
      <c r="QEW31" s="187"/>
      <c r="QEX31" s="187"/>
      <c r="QEY31" s="187"/>
      <c r="QEZ31" s="187"/>
      <c r="QFA31" s="187"/>
      <c r="QFB31" s="187"/>
      <c r="QFC31" s="187"/>
      <c r="QFD31" s="187"/>
      <c r="QFE31" s="187"/>
      <c r="QFF31" s="187"/>
      <c r="QFG31" s="187"/>
      <c r="QFH31" s="187"/>
      <c r="QFI31" s="187"/>
      <c r="QFJ31" s="187"/>
      <c r="QFK31" s="187"/>
      <c r="QFL31" s="187"/>
      <c r="QFM31" s="187"/>
      <c r="QFN31" s="187"/>
      <c r="QFO31" s="187"/>
      <c r="QFP31" s="187"/>
      <c r="QFQ31" s="187"/>
      <c r="QFR31" s="187"/>
      <c r="QFS31" s="187"/>
      <c r="QFT31" s="187"/>
      <c r="QFU31" s="187"/>
      <c r="QFV31" s="187"/>
      <c r="QFW31" s="187"/>
      <c r="QFX31" s="187"/>
      <c r="QFY31" s="187"/>
      <c r="QFZ31" s="187"/>
      <c r="QGA31" s="187"/>
      <c r="QGB31" s="187"/>
      <c r="QGC31" s="187"/>
      <c r="QGD31" s="187"/>
      <c r="QGE31" s="187"/>
      <c r="QGF31" s="187"/>
      <c r="QGG31" s="187"/>
      <c r="QGH31" s="187"/>
      <c r="QGI31" s="187"/>
      <c r="QGJ31" s="187"/>
      <c r="QGK31" s="187"/>
      <c r="QGL31" s="187"/>
      <c r="QGM31" s="187"/>
      <c r="QGN31" s="187"/>
      <c r="QGO31" s="187"/>
      <c r="QGP31" s="187"/>
      <c r="QGQ31" s="187"/>
      <c r="QGR31" s="187"/>
      <c r="QGS31" s="187"/>
      <c r="QGT31" s="187"/>
      <c r="QGU31" s="187"/>
      <c r="QGV31" s="187"/>
      <c r="QGW31" s="187"/>
      <c r="QGX31" s="187"/>
      <c r="QGY31" s="187"/>
      <c r="QGZ31" s="187"/>
      <c r="QHA31" s="187"/>
      <c r="QHB31" s="187"/>
      <c r="QHC31" s="187"/>
      <c r="QHD31" s="187"/>
      <c r="QHE31" s="187"/>
      <c r="QHF31" s="187"/>
      <c r="QHG31" s="187"/>
      <c r="QHH31" s="187"/>
      <c r="QHI31" s="187"/>
      <c r="QHJ31" s="187"/>
      <c r="QHK31" s="187"/>
      <c r="QHL31" s="187"/>
      <c r="QHM31" s="187"/>
      <c r="QHN31" s="187"/>
      <c r="QHO31" s="187"/>
      <c r="QHP31" s="187"/>
      <c r="QHQ31" s="187"/>
      <c r="QHR31" s="187"/>
      <c r="QHS31" s="187"/>
      <c r="QHT31" s="187"/>
      <c r="QHU31" s="187"/>
      <c r="QHV31" s="187"/>
      <c r="QHW31" s="187"/>
      <c r="QHX31" s="187"/>
      <c r="QHY31" s="187"/>
      <c r="QHZ31" s="187"/>
      <c r="QIA31" s="187"/>
      <c r="QIB31" s="187"/>
      <c r="QIC31" s="187"/>
      <c r="QID31" s="187"/>
      <c r="QIE31" s="187"/>
      <c r="QIF31" s="187"/>
      <c r="QIG31" s="187"/>
      <c r="QIH31" s="187"/>
      <c r="QII31" s="187"/>
      <c r="QIJ31" s="187"/>
      <c r="QIK31" s="187"/>
      <c r="QIL31" s="187"/>
      <c r="QIM31" s="187"/>
      <c r="QIN31" s="187"/>
      <c r="QIO31" s="187"/>
      <c r="QIP31" s="187"/>
      <c r="QIQ31" s="187"/>
      <c r="QIR31" s="187"/>
      <c r="QIS31" s="187"/>
      <c r="QIT31" s="187"/>
      <c r="QIU31" s="187"/>
      <c r="QIV31" s="187"/>
      <c r="QIW31" s="187"/>
      <c r="QIX31" s="187"/>
      <c r="QIY31" s="187"/>
      <c r="QIZ31" s="187"/>
      <c r="QJA31" s="187"/>
      <c r="QJB31" s="187"/>
      <c r="QJC31" s="187"/>
      <c r="QJD31" s="187"/>
      <c r="QJE31" s="187"/>
      <c r="QJF31" s="187"/>
      <c r="QJG31" s="187"/>
      <c r="QJH31" s="187"/>
      <c r="QJI31" s="187"/>
      <c r="QJJ31" s="187"/>
      <c r="QJK31" s="187"/>
      <c r="QJL31" s="187"/>
      <c r="QJM31" s="187"/>
      <c r="QJN31" s="187"/>
      <c r="QJO31" s="187"/>
      <c r="QJP31" s="187"/>
      <c r="QJQ31" s="187"/>
      <c r="QJR31" s="187"/>
      <c r="QJS31" s="187"/>
      <c r="QJT31" s="187"/>
      <c r="QJU31" s="187"/>
      <c r="QJV31" s="187"/>
      <c r="QJW31" s="187"/>
      <c r="QJX31" s="187"/>
      <c r="QJY31" s="187"/>
      <c r="QJZ31" s="187"/>
      <c r="QKA31" s="187"/>
      <c r="QKB31" s="187"/>
      <c r="QKC31" s="187"/>
      <c r="QKD31" s="187"/>
      <c r="QKE31" s="187"/>
      <c r="QKF31" s="187"/>
      <c r="QKG31" s="187"/>
      <c r="QKH31" s="187"/>
      <c r="QKI31" s="187"/>
      <c r="QKJ31" s="187"/>
      <c r="QKK31" s="187"/>
      <c r="QKL31" s="187"/>
      <c r="QKM31" s="187"/>
      <c r="QKN31" s="187"/>
      <c r="QKO31" s="187"/>
      <c r="QKP31" s="187"/>
      <c r="QKQ31" s="187"/>
      <c r="QKR31" s="187"/>
      <c r="QKS31" s="187"/>
      <c r="QKT31" s="187"/>
      <c r="QKU31" s="187"/>
      <c r="QKV31" s="187"/>
      <c r="QKW31" s="187"/>
      <c r="QKX31" s="187"/>
      <c r="QKY31" s="187"/>
      <c r="QKZ31" s="187"/>
      <c r="QLA31" s="187"/>
      <c r="QLB31" s="187"/>
      <c r="QLC31" s="187"/>
      <c r="QLD31" s="187"/>
      <c r="QLE31" s="187"/>
      <c r="QLF31" s="187"/>
      <c r="QLG31" s="187"/>
      <c r="QLH31" s="187"/>
      <c r="QLI31" s="187"/>
      <c r="QLJ31" s="187"/>
      <c r="QLK31" s="187"/>
      <c r="QLL31" s="187"/>
      <c r="QLM31" s="187"/>
      <c r="QLN31" s="187"/>
      <c r="QLO31" s="187"/>
      <c r="QLP31" s="187"/>
      <c r="QLQ31" s="187"/>
      <c r="QLR31" s="187"/>
      <c r="QLS31" s="187"/>
      <c r="QLT31" s="187"/>
      <c r="QLU31" s="187"/>
      <c r="QLV31" s="187"/>
      <c r="QLW31" s="187"/>
      <c r="QLX31" s="187"/>
      <c r="QLY31" s="187"/>
      <c r="QLZ31" s="187"/>
      <c r="QMA31" s="187"/>
      <c r="QMB31" s="187"/>
      <c r="QMC31" s="187"/>
      <c r="QMD31" s="187"/>
      <c r="QME31" s="187"/>
      <c r="QMF31" s="187"/>
      <c r="QMG31" s="187"/>
      <c r="QMH31" s="187"/>
      <c r="QMI31" s="187"/>
      <c r="QMJ31" s="187"/>
      <c r="QMK31" s="187"/>
      <c r="QML31" s="187"/>
      <c r="QMM31" s="187"/>
      <c r="QMN31" s="187"/>
      <c r="QMO31" s="187"/>
      <c r="QMP31" s="187"/>
      <c r="QMQ31" s="187"/>
      <c r="QMR31" s="187"/>
      <c r="QMS31" s="187"/>
      <c r="QMT31" s="187"/>
      <c r="QMU31" s="187"/>
      <c r="QMV31" s="187"/>
      <c r="QMW31" s="187"/>
      <c r="QMX31" s="187"/>
      <c r="QMY31" s="187"/>
      <c r="QMZ31" s="187"/>
      <c r="QNA31" s="187"/>
      <c r="QNB31" s="187"/>
      <c r="QNC31" s="187"/>
      <c r="QND31" s="187"/>
      <c r="QNE31" s="187"/>
      <c r="QNF31" s="187"/>
      <c r="QNG31" s="187"/>
      <c r="QNH31" s="187"/>
      <c r="QNI31" s="187"/>
      <c r="QNJ31" s="187"/>
      <c r="QNK31" s="187"/>
      <c r="QNL31" s="187"/>
      <c r="QNM31" s="187"/>
      <c r="QNN31" s="187"/>
      <c r="QNO31" s="187"/>
      <c r="QNP31" s="187"/>
      <c r="QNQ31" s="187"/>
      <c r="QNR31" s="187"/>
      <c r="QNS31" s="187"/>
      <c r="QNT31" s="187"/>
      <c r="QNU31" s="187"/>
      <c r="QNV31" s="187"/>
      <c r="QNW31" s="187"/>
      <c r="QNX31" s="187"/>
      <c r="QNY31" s="187"/>
      <c r="QNZ31" s="187"/>
      <c r="QOA31" s="187"/>
      <c r="QOB31" s="187"/>
      <c r="QOC31" s="187"/>
      <c r="QOD31" s="187"/>
      <c r="QOE31" s="187"/>
      <c r="QOF31" s="187"/>
      <c r="QOG31" s="187"/>
      <c r="QOH31" s="187"/>
      <c r="QOI31" s="187"/>
      <c r="QOJ31" s="187"/>
      <c r="QOK31" s="187"/>
      <c r="QOL31" s="187"/>
      <c r="QOM31" s="187"/>
      <c r="QON31" s="187"/>
      <c r="QOO31" s="187"/>
      <c r="QOP31" s="187"/>
      <c r="QOQ31" s="187"/>
      <c r="QOR31" s="187"/>
      <c r="QOS31" s="187"/>
      <c r="QOT31" s="187"/>
      <c r="QOU31" s="187"/>
      <c r="QOV31" s="187"/>
      <c r="QOW31" s="187"/>
      <c r="QOX31" s="187"/>
      <c r="QOY31" s="187"/>
      <c r="QOZ31" s="187"/>
      <c r="QPA31" s="187"/>
      <c r="QPB31" s="187"/>
      <c r="QPC31" s="187"/>
      <c r="QPD31" s="187"/>
      <c r="QPE31" s="187"/>
      <c r="QPF31" s="187"/>
      <c r="QPG31" s="187"/>
      <c r="QPH31" s="187"/>
      <c r="QPI31" s="187"/>
      <c r="QPJ31" s="187"/>
      <c r="QPK31" s="187"/>
      <c r="QPL31" s="187"/>
      <c r="QPM31" s="187"/>
      <c r="QPN31" s="187"/>
      <c r="QPO31" s="187"/>
      <c r="QPP31" s="187"/>
      <c r="QPQ31" s="187"/>
      <c r="QPR31" s="187"/>
      <c r="QPS31" s="187"/>
      <c r="QPT31" s="187"/>
      <c r="QPU31" s="187"/>
      <c r="QPV31" s="187"/>
      <c r="QPW31" s="187"/>
      <c r="QPX31" s="187"/>
      <c r="QPY31" s="187"/>
      <c r="QPZ31" s="187"/>
      <c r="QQA31" s="187"/>
      <c r="QQB31" s="187"/>
      <c r="QQC31" s="187"/>
      <c r="QQD31" s="187"/>
      <c r="QQE31" s="187"/>
      <c r="QQF31" s="187"/>
      <c r="QQG31" s="187"/>
      <c r="QQH31" s="187"/>
      <c r="QQI31" s="187"/>
      <c r="QQJ31" s="187"/>
      <c r="QQK31" s="187"/>
      <c r="QQL31" s="187"/>
      <c r="QQM31" s="187"/>
      <c r="QQN31" s="187"/>
      <c r="QQO31" s="187"/>
      <c r="QQP31" s="187"/>
      <c r="QQQ31" s="187"/>
      <c r="QQR31" s="187"/>
      <c r="QQS31" s="187"/>
      <c r="QQT31" s="187"/>
      <c r="QQU31" s="187"/>
      <c r="QQV31" s="187"/>
      <c r="QQW31" s="187"/>
      <c r="QQX31" s="187"/>
      <c r="QQY31" s="187"/>
      <c r="QQZ31" s="187"/>
      <c r="QRA31" s="187"/>
      <c r="QRB31" s="187"/>
      <c r="QRC31" s="187"/>
      <c r="QRD31" s="187"/>
      <c r="QRE31" s="187"/>
      <c r="QRF31" s="187"/>
      <c r="QRG31" s="187"/>
      <c r="QRH31" s="187"/>
      <c r="QRI31" s="187"/>
      <c r="QRJ31" s="187"/>
      <c r="QRK31" s="187"/>
      <c r="QRL31" s="187"/>
      <c r="QRM31" s="187"/>
      <c r="QRN31" s="187"/>
      <c r="QRO31" s="187"/>
      <c r="QRP31" s="187"/>
      <c r="QRQ31" s="187"/>
      <c r="QRR31" s="187"/>
      <c r="QRS31" s="187"/>
      <c r="QRT31" s="187"/>
      <c r="QRU31" s="187"/>
      <c r="QRV31" s="187"/>
      <c r="QRW31" s="187"/>
      <c r="QRX31" s="187"/>
      <c r="QRY31" s="187"/>
      <c r="QRZ31" s="187"/>
      <c r="QSA31" s="187"/>
      <c r="QSB31" s="187"/>
      <c r="QSC31" s="187"/>
      <c r="QSD31" s="187"/>
      <c r="QSE31" s="187"/>
      <c r="QSF31" s="187"/>
      <c r="QSG31" s="187"/>
      <c r="QSH31" s="187"/>
      <c r="QSI31" s="187"/>
      <c r="QSJ31" s="187"/>
      <c r="QSK31" s="187"/>
      <c r="QSL31" s="187"/>
      <c r="QSM31" s="187"/>
      <c r="QSN31" s="187"/>
      <c r="QSO31" s="187"/>
      <c r="QSP31" s="187"/>
      <c r="QSQ31" s="187"/>
      <c r="QSR31" s="187"/>
      <c r="QSS31" s="187"/>
      <c r="QST31" s="187"/>
      <c r="QSU31" s="187"/>
      <c r="QSV31" s="187"/>
      <c r="QSW31" s="187"/>
      <c r="QSX31" s="187"/>
      <c r="QSY31" s="187"/>
      <c r="QSZ31" s="187"/>
      <c r="QTA31" s="187"/>
      <c r="QTB31" s="187"/>
      <c r="QTC31" s="187"/>
      <c r="QTD31" s="187"/>
      <c r="QTE31" s="187"/>
      <c r="QTF31" s="187"/>
      <c r="QTG31" s="187"/>
      <c r="QTH31" s="187"/>
      <c r="QTI31" s="187"/>
      <c r="QTJ31" s="187"/>
      <c r="QTK31" s="187"/>
      <c r="QTL31" s="187"/>
      <c r="QTM31" s="187"/>
      <c r="QTN31" s="187"/>
      <c r="QTO31" s="187"/>
      <c r="QTP31" s="187"/>
      <c r="QTQ31" s="187"/>
      <c r="QTR31" s="187"/>
      <c r="QTS31" s="187"/>
      <c r="QTT31" s="187"/>
      <c r="QTU31" s="187"/>
      <c r="QTV31" s="187"/>
      <c r="QTW31" s="187"/>
      <c r="QTX31" s="187"/>
      <c r="QTY31" s="187"/>
      <c r="QTZ31" s="187"/>
      <c r="QUA31" s="187"/>
      <c r="QUB31" s="187"/>
      <c r="QUC31" s="187"/>
      <c r="QUD31" s="187"/>
      <c r="QUE31" s="187"/>
      <c r="QUF31" s="187"/>
      <c r="QUG31" s="187"/>
      <c r="QUH31" s="187"/>
      <c r="QUI31" s="187"/>
      <c r="QUJ31" s="187"/>
      <c r="QUK31" s="187"/>
      <c r="QUL31" s="187"/>
      <c r="QUM31" s="187"/>
      <c r="QUN31" s="187"/>
      <c r="QUO31" s="187"/>
      <c r="QUP31" s="187"/>
      <c r="QUQ31" s="187"/>
      <c r="QUR31" s="187"/>
      <c r="QUS31" s="187"/>
      <c r="QUT31" s="187"/>
      <c r="QUU31" s="187"/>
      <c r="QUV31" s="187"/>
      <c r="QUW31" s="187"/>
      <c r="QUX31" s="187"/>
      <c r="QUY31" s="187"/>
      <c r="QUZ31" s="187"/>
      <c r="QVA31" s="187"/>
      <c r="QVB31" s="187"/>
      <c r="QVC31" s="187"/>
      <c r="QVD31" s="187"/>
      <c r="QVE31" s="187"/>
      <c r="QVF31" s="187"/>
      <c r="QVG31" s="187"/>
      <c r="QVH31" s="187"/>
      <c r="QVI31" s="187"/>
      <c r="QVJ31" s="187"/>
      <c r="QVK31" s="187"/>
      <c r="QVL31" s="187"/>
      <c r="QVM31" s="187"/>
      <c r="QVN31" s="187"/>
      <c r="QVO31" s="187"/>
      <c r="QVP31" s="187"/>
      <c r="QVQ31" s="187"/>
      <c r="QVR31" s="187"/>
      <c r="QVS31" s="187"/>
      <c r="QVT31" s="187"/>
      <c r="QVU31" s="187"/>
      <c r="QVV31" s="187"/>
      <c r="QVW31" s="187"/>
      <c r="QVX31" s="187"/>
      <c r="QVY31" s="187"/>
      <c r="QVZ31" s="187"/>
      <c r="QWA31" s="187"/>
      <c r="QWB31" s="187"/>
      <c r="QWC31" s="187"/>
      <c r="QWD31" s="187"/>
      <c r="QWE31" s="187"/>
      <c r="QWF31" s="187"/>
      <c r="QWG31" s="187"/>
      <c r="QWH31" s="187"/>
      <c r="QWI31" s="187"/>
      <c r="QWJ31" s="187"/>
      <c r="QWK31" s="187"/>
      <c r="QWL31" s="187"/>
      <c r="QWM31" s="187"/>
      <c r="QWN31" s="187"/>
      <c r="QWO31" s="187"/>
      <c r="QWP31" s="187"/>
      <c r="QWQ31" s="187"/>
      <c r="QWR31" s="187"/>
      <c r="QWS31" s="187"/>
      <c r="QWT31" s="187"/>
      <c r="QWU31" s="187"/>
      <c r="QWV31" s="187"/>
      <c r="QWW31" s="187"/>
      <c r="QWX31" s="187"/>
      <c r="QWY31" s="187"/>
      <c r="QWZ31" s="187"/>
      <c r="QXA31" s="187"/>
      <c r="QXB31" s="187"/>
      <c r="QXC31" s="187"/>
      <c r="QXD31" s="187"/>
      <c r="QXE31" s="187"/>
      <c r="QXF31" s="187"/>
      <c r="QXG31" s="187"/>
      <c r="QXH31" s="187"/>
      <c r="QXI31" s="187"/>
      <c r="QXJ31" s="187"/>
      <c r="QXK31" s="187"/>
      <c r="QXL31" s="187"/>
      <c r="QXM31" s="187"/>
      <c r="QXN31" s="187"/>
      <c r="QXO31" s="187"/>
      <c r="QXP31" s="187"/>
      <c r="QXQ31" s="187"/>
      <c r="QXR31" s="187"/>
      <c r="QXS31" s="187"/>
      <c r="QXT31" s="187"/>
      <c r="QXU31" s="187"/>
      <c r="QXV31" s="187"/>
      <c r="QXW31" s="187"/>
      <c r="QXX31" s="187"/>
      <c r="QXY31" s="187"/>
      <c r="QXZ31" s="187"/>
      <c r="QYA31" s="187"/>
      <c r="QYB31" s="187"/>
      <c r="QYC31" s="187"/>
      <c r="QYD31" s="187"/>
      <c r="QYE31" s="187"/>
      <c r="QYF31" s="187"/>
      <c r="QYG31" s="187"/>
      <c r="QYH31" s="187"/>
      <c r="QYI31" s="187"/>
      <c r="QYJ31" s="187"/>
      <c r="QYK31" s="187"/>
      <c r="QYL31" s="187"/>
      <c r="QYM31" s="187"/>
      <c r="QYN31" s="187"/>
      <c r="QYO31" s="187"/>
      <c r="QYP31" s="187"/>
      <c r="QYQ31" s="187"/>
      <c r="QYR31" s="187"/>
      <c r="QYS31" s="187"/>
      <c r="QYT31" s="187"/>
      <c r="QYU31" s="187"/>
      <c r="QYV31" s="187"/>
      <c r="QYW31" s="187"/>
      <c r="QYX31" s="187"/>
      <c r="QYY31" s="187"/>
      <c r="QYZ31" s="187"/>
      <c r="QZA31" s="187"/>
      <c r="QZB31" s="187"/>
      <c r="QZC31" s="187"/>
      <c r="QZD31" s="187"/>
      <c r="QZE31" s="187"/>
      <c r="QZF31" s="187"/>
      <c r="QZG31" s="187"/>
      <c r="QZH31" s="187"/>
      <c r="QZI31" s="187"/>
      <c r="QZJ31" s="187"/>
      <c r="QZK31" s="187"/>
      <c r="QZL31" s="187"/>
      <c r="QZM31" s="187"/>
      <c r="QZN31" s="187"/>
      <c r="QZO31" s="187"/>
      <c r="QZP31" s="187"/>
      <c r="QZQ31" s="187"/>
      <c r="QZR31" s="187"/>
      <c r="QZS31" s="187"/>
      <c r="QZT31" s="187"/>
      <c r="QZU31" s="187"/>
      <c r="QZV31" s="187"/>
      <c r="QZW31" s="187"/>
      <c r="QZX31" s="187"/>
      <c r="QZY31" s="187"/>
      <c r="QZZ31" s="187"/>
      <c r="RAA31" s="187"/>
      <c r="RAB31" s="187"/>
      <c r="RAC31" s="187"/>
      <c r="RAD31" s="187"/>
      <c r="RAE31" s="187"/>
      <c r="RAF31" s="187"/>
      <c r="RAG31" s="187"/>
      <c r="RAH31" s="187"/>
      <c r="RAI31" s="187"/>
      <c r="RAJ31" s="187"/>
      <c r="RAK31" s="187"/>
      <c r="RAL31" s="187"/>
      <c r="RAM31" s="187"/>
      <c r="RAN31" s="187"/>
      <c r="RAO31" s="187"/>
      <c r="RAP31" s="187"/>
      <c r="RAQ31" s="187"/>
      <c r="RAR31" s="187"/>
      <c r="RAS31" s="187"/>
      <c r="RAT31" s="187"/>
      <c r="RAU31" s="187"/>
      <c r="RAV31" s="187"/>
      <c r="RAW31" s="187"/>
      <c r="RAX31" s="187"/>
      <c r="RAY31" s="187"/>
      <c r="RAZ31" s="187"/>
      <c r="RBA31" s="187"/>
      <c r="RBB31" s="187"/>
      <c r="RBC31" s="187"/>
      <c r="RBD31" s="187"/>
      <c r="RBE31" s="187"/>
      <c r="RBF31" s="187"/>
      <c r="RBG31" s="187"/>
      <c r="RBH31" s="187"/>
      <c r="RBI31" s="187"/>
      <c r="RBJ31" s="187"/>
      <c r="RBK31" s="187"/>
      <c r="RBL31" s="187"/>
      <c r="RBM31" s="187"/>
      <c r="RBN31" s="187"/>
      <c r="RBO31" s="187"/>
      <c r="RBP31" s="187"/>
      <c r="RBQ31" s="187"/>
      <c r="RBR31" s="187"/>
      <c r="RBS31" s="187"/>
      <c r="RBT31" s="187"/>
      <c r="RBU31" s="187"/>
      <c r="RBV31" s="187"/>
      <c r="RBW31" s="187"/>
      <c r="RBX31" s="187"/>
      <c r="RBY31" s="187"/>
      <c r="RBZ31" s="187"/>
      <c r="RCA31" s="187"/>
      <c r="RCB31" s="187"/>
      <c r="RCC31" s="187"/>
      <c r="RCD31" s="187"/>
      <c r="RCE31" s="187"/>
      <c r="RCF31" s="187"/>
      <c r="RCG31" s="187"/>
      <c r="RCH31" s="187"/>
      <c r="RCI31" s="187"/>
      <c r="RCJ31" s="187"/>
      <c r="RCK31" s="187"/>
      <c r="RCL31" s="187"/>
      <c r="RCM31" s="187"/>
      <c r="RCN31" s="187"/>
      <c r="RCO31" s="187"/>
      <c r="RCP31" s="187"/>
      <c r="RCQ31" s="187"/>
      <c r="RCR31" s="187"/>
      <c r="RCS31" s="187"/>
      <c r="RCT31" s="187"/>
      <c r="RCU31" s="187"/>
      <c r="RCV31" s="187"/>
      <c r="RCW31" s="187"/>
      <c r="RCX31" s="187"/>
      <c r="RCY31" s="187"/>
      <c r="RCZ31" s="187"/>
      <c r="RDA31" s="187"/>
      <c r="RDB31" s="187"/>
      <c r="RDC31" s="187"/>
      <c r="RDD31" s="187"/>
      <c r="RDE31" s="187"/>
      <c r="RDF31" s="187"/>
      <c r="RDG31" s="187"/>
      <c r="RDH31" s="187"/>
      <c r="RDI31" s="187"/>
      <c r="RDJ31" s="187"/>
      <c r="RDK31" s="187"/>
      <c r="RDL31" s="187"/>
      <c r="RDM31" s="187"/>
      <c r="RDN31" s="187"/>
      <c r="RDO31" s="187"/>
      <c r="RDP31" s="187"/>
      <c r="RDQ31" s="187"/>
      <c r="RDR31" s="187"/>
      <c r="RDS31" s="187"/>
      <c r="RDT31" s="187"/>
      <c r="RDU31" s="187"/>
      <c r="RDV31" s="187"/>
      <c r="RDW31" s="187"/>
      <c r="RDX31" s="187"/>
      <c r="RDY31" s="187"/>
      <c r="RDZ31" s="187"/>
      <c r="REA31" s="187"/>
      <c r="REB31" s="187"/>
      <c r="REC31" s="187"/>
      <c r="RED31" s="187"/>
      <c r="REE31" s="187"/>
      <c r="REF31" s="187"/>
      <c r="REG31" s="187"/>
      <c r="REH31" s="187"/>
      <c r="REI31" s="187"/>
      <c r="REJ31" s="187"/>
      <c r="REK31" s="187"/>
      <c r="REL31" s="187"/>
      <c r="REM31" s="187"/>
      <c r="REN31" s="187"/>
      <c r="REO31" s="187"/>
      <c r="REP31" s="187"/>
      <c r="REQ31" s="187"/>
      <c r="RER31" s="187"/>
      <c r="RES31" s="187"/>
      <c r="RET31" s="187"/>
      <c r="REU31" s="187"/>
      <c r="REV31" s="187"/>
      <c r="REW31" s="187"/>
      <c r="REX31" s="187"/>
      <c r="REY31" s="187"/>
      <c r="REZ31" s="187"/>
      <c r="RFA31" s="187"/>
      <c r="RFB31" s="187"/>
      <c r="RFC31" s="187"/>
      <c r="RFD31" s="187"/>
      <c r="RFE31" s="187"/>
      <c r="RFF31" s="187"/>
      <c r="RFG31" s="187"/>
      <c r="RFH31" s="187"/>
      <c r="RFI31" s="187"/>
      <c r="RFJ31" s="187"/>
      <c r="RFK31" s="187"/>
      <c r="RFL31" s="187"/>
      <c r="RFM31" s="187"/>
      <c r="RFN31" s="187"/>
      <c r="RFO31" s="187"/>
      <c r="RFP31" s="187"/>
      <c r="RFQ31" s="187"/>
      <c r="RFR31" s="187"/>
      <c r="RFS31" s="187"/>
      <c r="RFT31" s="187"/>
      <c r="RFU31" s="187"/>
      <c r="RFV31" s="187"/>
      <c r="RFW31" s="187"/>
      <c r="RFX31" s="187"/>
      <c r="RFY31" s="187"/>
      <c r="RFZ31" s="187"/>
      <c r="RGA31" s="187"/>
      <c r="RGB31" s="187"/>
      <c r="RGC31" s="187"/>
      <c r="RGD31" s="187"/>
      <c r="RGE31" s="187"/>
      <c r="RGF31" s="187"/>
      <c r="RGG31" s="187"/>
      <c r="RGH31" s="187"/>
      <c r="RGI31" s="187"/>
      <c r="RGJ31" s="187"/>
      <c r="RGK31" s="187"/>
      <c r="RGL31" s="187"/>
      <c r="RGM31" s="187"/>
      <c r="RGN31" s="187"/>
      <c r="RGO31" s="187"/>
      <c r="RGP31" s="187"/>
      <c r="RGQ31" s="187"/>
      <c r="RGR31" s="187"/>
      <c r="RGS31" s="187"/>
      <c r="RGT31" s="187"/>
      <c r="RGU31" s="187"/>
      <c r="RGV31" s="187"/>
      <c r="RGW31" s="187"/>
      <c r="RGX31" s="187"/>
      <c r="RGY31" s="187"/>
      <c r="RGZ31" s="187"/>
      <c r="RHA31" s="187"/>
      <c r="RHB31" s="187"/>
      <c r="RHC31" s="187"/>
      <c r="RHD31" s="187"/>
      <c r="RHE31" s="187"/>
      <c r="RHF31" s="187"/>
      <c r="RHG31" s="187"/>
      <c r="RHH31" s="187"/>
      <c r="RHI31" s="187"/>
      <c r="RHJ31" s="187"/>
      <c r="RHK31" s="187"/>
      <c r="RHL31" s="187"/>
      <c r="RHM31" s="187"/>
      <c r="RHN31" s="187"/>
      <c r="RHO31" s="187"/>
      <c r="RHP31" s="187"/>
      <c r="RHQ31" s="187"/>
      <c r="RHR31" s="187"/>
      <c r="RHS31" s="187"/>
      <c r="RHT31" s="187"/>
      <c r="RHU31" s="187"/>
      <c r="RHV31" s="187"/>
      <c r="RHW31" s="187"/>
      <c r="RHX31" s="187"/>
      <c r="RHY31" s="187"/>
      <c r="RHZ31" s="187"/>
      <c r="RIA31" s="187"/>
      <c r="RIB31" s="187"/>
      <c r="RIC31" s="187"/>
      <c r="RID31" s="187"/>
      <c r="RIE31" s="187"/>
      <c r="RIF31" s="187"/>
      <c r="RIG31" s="187"/>
      <c r="RIH31" s="187"/>
      <c r="RII31" s="187"/>
      <c r="RIJ31" s="187"/>
      <c r="RIK31" s="187"/>
      <c r="RIL31" s="187"/>
      <c r="RIM31" s="187"/>
      <c r="RIN31" s="187"/>
      <c r="RIO31" s="187"/>
      <c r="RIP31" s="187"/>
      <c r="RIQ31" s="187"/>
      <c r="RIR31" s="187"/>
      <c r="RIS31" s="187"/>
      <c r="RIT31" s="187"/>
      <c r="RIU31" s="187"/>
      <c r="RIV31" s="187"/>
      <c r="RIW31" s="187"/>
      <c r="RIX31" s="187"/>
      <c r="RIY31" s="187"/>
      <c r="RIZ31" s="187"/>
      <c r="RJA31" s="187"/>
      <c r="RJB31" s="187"/>
      <c r="RJC31" s="187"/>
      <c r="RJD31" s="187"/>
      <c r="RJE31" s="187"/>
      <c r="RJF31" s="187"/>
      <c r="RJG31" s="187"/>
      <c r="RJH31" s="187"/>
      <c r="RJI31" s="187"/>
      <c r="RJJ31" s="187"/>
      <c r="RJK31" s="187"/>
      <c r="RJL31" s="187"/>
      <c r="RJM31" s="187"/>
      <c r="RJN31" s="187"/>
      <c r="RJO31" s="187"/>
      <c r="RJP31" s="187"/>
      <c r="RJQ31" s="187"/>
      <c r="RJR31" s="187"/>
      <c r="RJS31" s="187"/>
      <c r="RJT31" s="187"/>
      <c r="RJU31" s="187"/>
      <c r="RJV31" s="187"/>
      <c r="RJW31" s="187"/>
      <c r="RJX31" s="187"/>
      <c r="RJY31" s="187"/>
      <c r="RJZ31" s="187"/>
      <c r="RKA31" s="187"/>
      <c r="RKB31" s="187"/>
      <c r="RKC31" s="187"/>
      <c r="RKD31" s="187"/>
      <c r="RKE31" s="187"/>
      <c r="RKF31" s="187"/>
      <c r="RKG31" s="187"/>
      <c r="RKH31" s="187"/>
      <c r="RKI31" s="187"/>
      <c r="RKJ31" s="187"/>
      <c r="RKK31" s="187"/>
      <c r="RKL31" s="187"/>
      <c r="RKM31" s="187"/>
      <c r="RKN31" s="187"/>
      <c r="RKO31" s="187"/>
      <c r="RKP31" s="187"/>
      <c r="RKQ31" s="187"/>
      <c r="RKR31" s="187"/>
      <c r="RKS31" s="187"/>
      <c r="RKT31" s="187"/>
      <c r="RKU31" s="187"/>
      <c r="RKV31" s="187"/>
      <c r="RKW31" s="187"/>
      <c r="RKX31" s="187"/>
      <c r="RKY31" s="187"/>
      <c r="RKZ31" s="187"/>
      <c r="RLA31" s="187"/>
      <c r="RLB31" s="187"/>
      <c r="RLC31" s="187"/>
      <c r="RLD31" s="187"/>
      <c r="RLE31" s="187"/>
      <c r="RLF31" s="187"/>
      <c r="RLG31" s="187"/>
      <c r="RLH31" s="187"/>
      <c r="RLI31" s="187"/>
      <c r="RLJ31" s="187"/>
      <c r="RLK31" s="187"/>
      <c r="RLL31" s="187"/>
      <c r="RLM31" s="187"/>
      <c r="RLN31" s="187"/>
      <c r="RLO31" s="187"/>
      <c r="RLP31" s="187"/>
      <c r="RLQ31" s="187"/>
      <c r="RLR31" s="187"/>
      <c r="RLS31" s="187"/>
      <c r="RLT31" s="187"/>
      <c r="RLU31" s="187"/>
      <c r="RLV31" s="187"/>
      <c r="RLW31" s="187"/>
      <c r="RLX31" s="187"/>
      <c r="RLY31" s="187"/>
      <c r="RLZ31" s="187"/>
      <c r="RMA31" s="187"/>
      <c r="RMB31" s="187"/>
      <c r="RMC31" s="187"/>
      <c r="RMD31" s="187"/>
      <c r="RME31" s="187"/>
      <c r="RMF31" s="187"/>
      <c r="RMG31" s="187"/>
      <c r="RMH31" s="187"/>
      <c r="RMI31" s="187"/>
      <c r="RMJ31" s="187"/>
      <c r="RMK31" s="187"/>
      <c r="RML31" s="187"/>
      <c r="RMM31" s="187"/>
      <c r="RMN31" s="187"/>
      <c r="RMO31" s="187"/>
      <c r="RMP31" s="187"/>
      <c r="RMQ31" s="187"/>
      <c r="RMR31" s="187"/>
      <c r="RMS31" s="187"/>
      <c r="RMT31" s="187"/>
      <c r="RMU31" s="187"/>
      <c r="RMV31" s="187"/>
      <c r="RMW31" s="187"/>
      <c r="RMX31" s="187"/>
      <c r="RMY31" s="187"/>
      <c r="RMZ31" s="187"/>
      <c r="RNA31" s="187"/>
      <c r="RNB31" s="187"/>
      <c r="RNC31" s="187"/>
      <c r="RND31" s="187"/>
      <c r="RNE31" s="187"/>
      <c r="RNF31" s="187"/>
      <c r="RNG31" s="187"/>
      <c r="RNH31" s="187"/>
      <c r="RNI31" s="187"/>
      <c r="RNJ31" s="187"/>
      <c r="RNK31" s="187"/>
      <c r="RNL31" s="187"/>
      <c r="RNM31" s="187"/>
      <c r="RNN31" s="187"/>
      <c r="RNO31" s="187"/>
      <c r="RNP31" s="187"/>
      <c r="RNQ31" s="187"/>
      <c r="RNR31" s="187"/>
      <c r="RNS31" s="187"/>
      <c r="RNT31" s="187"/>
      <c r="RNU31" s="187"/>
      <c r="RNV31" s="187"/>
      <c r="RNW31" s="187"/>
      <c r="RNX31" s="187"/>
      <c r="RNY31" s="187"/>
      <c r="RNZ31" s="187"/>
      <c r="ROA31" s="187"/>
      <c r="ROB31" s="187"/>
      <c r="ROC31" s="187"/>
      <c r="ROD31" s="187"/>
      <c r="ROE31" s="187"/>
      <c r="ROF31" s="187"/>
      <c r="ROG31" s="187"/>
      <c r="ROH31" s="187"/>
      <c r="ROI31" s="187"/>
      <c r="ROJ31" s="187"/>
      <c r="ROK31" s="187"/>
      <c r="ROL31" s="187"/>
      <c r="ROM31" s="187"/>
      <c r="RON31" s="187"/>
      <c r="ROO31" s="187"/>
      <c r="ROP31" s="187"/>
      <c r="ROQ31" s="187"/>
      <c r="ROR31" s="187"/>
      <c r="ROS31" s="187"/>
      <c r="ROT31" s="187"/>
      <c r="ROU31" s="187"/>
      <c r="ROV31" s="187"/>
      <c r="ROW31" s="187"/>
      <c r="ROX31" s="187"/>
      <c r="ROY31" s="187"/>
      <c r="ROZ31" s="187"/>
      <c r="RPA31" s="187"/>
      <c r="RPB31" s="187"/>
      <c r="RPC31" s="187"/>
      <c r="RPD31" s="187"/>
      <c r="RPE31" s="187"/>
      <c r="RPF31" s="187"/>
      <c r="RPG31" s="187"/>
      <c r="RPH31" s="187"/>
      <c r="RPI31" s="187"/>
      <c r="RPJ31" s="187"/>
      <c r="RPK31" s="187"/>
      <c r="RPL31" s="187"/>
      <c r="RPM31" s="187"/>
      <c r="RPN31" s="187"/>
      <c r="RPO31" s="187"/>
      <c r="RPP31" s="187"/>
      <c r="RPQ31" s="187"/>
      <c r="RPR31" s="187"/>
      <c r="RPS31" s="187"/>
      <c r="RPT31" s="187"/>
      <c r="RPU31" s="187"/>
      <c r="RPV31" s="187"/>
      <c r="RPW31" s="187"/>
      <c r="RPX31" s="187"/>
      <c r="RPY31" s="187"/>
      <c r="RPZ31" s="187"/>
      <c r="RQA31" s="187"/>
      <c r="RQB31" s="187"/>
      <c r="RQC31" s="187"/>
      <c r="RQD31" s="187"/>
      <c r="RQE31" s="187"/>
      <c r="RQF31" s="187"/>
      <c r="RQG31" s="187"/>
      <c r="RQH31" s="187"/>
      <c r="RQI31" s="187"/>
      <c r="RQJ31" s="187"/>
      <c r="RQK31" s="187"/>
      <c r="RQL31" s="187"/>
      <c r="RQM31" s="187"/>
      <c r="RQN31" s="187"/>
      <c r="RQO31" s="187"/>
      <c r="RQP31" s="187"/>
      <c r="RQQ31" s="187"/>
      <c r="RQR31" s="187"/>
      <c r="RQS31" s="187"/>
      <c r="RQT31" s="187"/>
      <c r="RQU31" s="187"/>
      <c r="RQV31" s="187"/>
      <c r="RQW31" s="187"/>
      <c r="RQX31" s="187"/>
      <c r="RQY31" s="187"/>
      <c r="RQZ31" s="187"/>
      <c r="RRA31" s="187"/>
      <c r="RRB31" s="187"/>
      <c r="RRC31" s="187"/>
      <c r="RRD31" s="187"/>
      <c r="RRE31" s="187"/>
      <c r="RRF31" s="187"/>
      <c r="RRG31" s="187"/>
      <c r="RRH31" s="187"/>
      <c r="RRI31" s="187"/>
      <c r="RRJ31" s="187"/>
      <c r="RRK31" s="187"/>
      <c r="RRL31" s="187"/>
      <c r="RRM31" s="187"/>
      <c r="RRN31" s="187"/>
      <c r="RRO31" s="187"/>
      <c r="RRP31" s="187"/>
      <c r="RRQ31" s="187"/>
      <c r="RRR31" s="187"/>
      <c r="RRS31" s="187"/>
      <c r="RRT31" s="187"/>
      <c r="RRU31" s="187"/>
      <c r="RRV31" s="187"/>
      <c r="RRW31" s="187"/>
      <c r="RRX31" s="187"/>
      <c r="RRY31" s="187"/>
      <c r="RRZ31" s="187"/>
      <c r="RSA31" s="187"/>
      <c r="RSB31" s="187"/>
      <c r="RSC31" s="187"/>
      <c r="RSD31" s="187"/>
      <c r="RSE31" s="187"/>
      <c r="RSF31" s="187"/>
      <c r="RSG31" s="187"/>
      <c r="RSH31" s="187"/>
      <c r="RSI31" s="187"/>
      <c r="RSJ31" s="187"/>
      <c r="RSK31" s="187"/>
      <c r="RSL31" s="187"/>
      <c r="RSM31" s="187"/>
      <c r="RSN31" s="187"/>
      <c r="RSO31" s="187"/>
      <c r="RSP31" s="187"/>
      <c r="RSQ31" s="187"/>
      <c r="RSR31" s="187"/>
      <c r="RSS31" s="187"/>
      <c r="RST31" s="187"/>
      <c r="RSU31" s="187"/>
      <c r="RSV31" s="187"/>
      <c r="RSW31" s="187"/>
      <c r="RSX31" s="187"/>
      <c r="RSY31" s="187"/>
      <c r="RSZ31" s="187"/>
      <c r="RTA31" s="187"/>
      <c r="RTB31" s="187"/>
      <c r="RTC31" s="187"/>
      <c r="RTD31" s="187"/>
      <c r="RTE31" s="187"/>
      <c r="RTF31" s="187"/>
      <c r="RTG31" s="187"/>
      <c r="RTH31" s="187"/>
      <c r="RTI31" s="187"/>
      <c r="RTJ31" s="187"/>
      <c r="RTK31" s="187"/>
      <c r="RTL31" s="187"/>
      <c r="RTM31" s="187"/>
      <c r="RTN31" s="187"/>
      <c r="RTO31" s="187"/>
      <c r="RTP31" s="187"/>
      <c r="RTQ31" s="187"/>
      <c r="RTR31" s="187"/>
      <c r="RTS31" s="187"/>
      <c r="RTT31" s="187"/>
      <c r="RTU31" s="187"/>
      <c r="RTV31" s="187"/>
      <c r="RTW31" s="187"/>
      <c r="RTX31" s="187"/>
      <c r="RTY31" s="187"/>
      <c r="RTZ31" s="187"/>
      <c r="RUA31" s="187"/>
      <c r="RUB31" s="187"/>
      <c r="RUC31" s="187"/>
      <c r="RUD31" s="187"/>
      <c r="RUE31" s="187"/>
      <c r="RUF31" s="187"/>
      <c r="RUG31" s="187"/>
      <c r="RUH31" s="187"/>
      <c r="RUI31" s="187"/>
      <c r="RUJ31" s="187"/>
      <c r="RUK31" s="187"/>
      <c r="RUL31" s="187"/>
      <c r="RUM31" s="187"/>
      <c r="RUN31" s="187"/>
      <c r="RUO31" s="187"/>
      <c r="RUP31" s="187"/>
      <c r="RUQ31" s="187"/>
      <c r="RUR31" s="187"/>
      <c r="RUS31" s="187"/>
      <c r="RUT31" s="187"/>
      <c r="RUU31" s="187"/>
      <c r="RUV31" s="187"/>
      <c r="RUW31" s="187"/>
      <c r="RUX31" s="187"/>
      <c r="RUY31" s="187"/>
      <c r="RUZ31" s="187"/>
      <c r="RVA31" s="187"/>
      <c r="RVB31" s="187"/>
      <c r="RVC31" s="187"/>
      <c r="RVD31" s="187"/>
      <c r="RVE31" s="187"/>
      <c r="RVF31" s="187"/>
      <c r="RVG31" s="187"/>
      <c r="RVH31" s="187"/>
      <c r="RVI31" s="187"/>
      <c r="RVJ31" s="187"/>
      <c r="RVK31" s="187"/>
      <c r="RVL31" s="187"/>
      <c r="RVM31" s="187"/>
      <c r="RVN31" s="187"/>
      <c r="RVO31" s="187"/>
      <c r="RVP31" s="187"/>
      <c r="RVQ31" s="187"/>
      <c r="RVR31" s="187"/>
      <c r="RVS31" s="187"/>
      <c r="RVT31" s="187"/>
      <c r="RVU31" s="187"/>
      <c r="RVV31" s="187"/>
      <c r="RVW31" s="187"/>
      <c r="RVX31" s="187"/>
      <c r="RVY31" s="187"/>
      <c r="RVZ31" s="187"/>
      <c r="RWA31" s="187"/>
      <c r="RWB31" s="187"/>
      <c r="RWC31" s="187"/>
      <c r="RWD31" s="187"/>
      <c r="RWE31" s="187"/>
      <c r="RWF31" s="187"/>
      <c r="RWG31" s="187"/>
      <c r="RWH31" s="187"/>
      <c r="RWI31" s="187"/>
      <c r="RWJ31" s="187"/>
      <c r="RWK31" s="187"/>
      <c r="RWL31" s="187"/>
      <c r="RWM31" s="187"/>
      <c r="RWN31" s="187"/>
      <c r="RWO31" s="187"/>
      <c r="RWP31" s="187"/>
      <c r="RWQ31" s="187"/>
      <c r="RWR31" s="187"/>
      <c r="RWS31" s="187"/>
      <c r="RWT31" s="187"/>
      <c r="RWU31" s="187"/>
      <c r="RWV31" s="187"/>
      <c r="RWW31" s="187"/>
      <c r="RWX31" s="187"/>
      <c r="RWY31" s="187"/>
      <c r="RWZ31" s="187"/>
      <c r="RXA31" s="187"/>
      <c r="RXB31" s="187"/>
      <c r="RXC31" s="187"/>
      <c r="RXD31" s="187"/>
      <c r="RXE31" s="187"/>
      <c r="RXF31" s="187"/>
      <c r="RXG31" s="187"/>
      <c r="RXH31" s="187"/>
      <c r="RXI31" s="187"/>
      <c r="RXJ31" s="187"/>
      <c r="RXK31" s="187"/>
      <c r="RXL31" s="187"/>
      <c r="RXM31" s="187"/>
      <c r="RXN31" s="187"/>
      <c r="RXO31" s="187"/>
      <c r="RXP31" s="187"/>
      <c r="RXQ31" s="187"/>
      <c r="RXR31" s="187"/>
      <c r="RXS31" s="187"/>
      <c r="RXT31" s="187"/>
      <c r="RXU31" s="187"/>
      <c r="RXV31" s="187"/>
      <c r="RXW31" s="187"/>
      <c r="RXX31" s="187"/>
      <c r="RXY31" s="187"/>
      <c r="RXZ31" s="187"/>
      <c r="RYA31" s="187"/>
      <c r="RYB31" s="187"/>
      <c r="RYC31" s="187"/>
      <c r="RYD31" s="187"/>
      <c r="RYE31" s="187"/>
      <c r="RYF31" s="187"/>
      <c r="RYG31" s="187"/>
      <c r="RYH31" s="187"/>
      <c r="RYI31" s="187"/>
      <c r="RYJ31" s="187"/>
      <c r="RYK31" s="187"/>
      <c r="RYL31" s="187"/>
      <c r="RYM31" s="187"/>
      <c r="RYN31" s="187"/>
      <c r="RYO31" s="187"/>
      <c r="RYP31" s="187"/>
      <c r="RYQ31" s="187"/>
      <c r="RYR31" s="187"/>
      <c r="RYS31" s="187"/>
      <c r="RYT31" s="187"/>
      <c r="RYU31" s="187"/>
      <c r="RYV31" s="187"/>
      <c r="RYW31" s="187"/>
      <c r="RYX31" s="187"/>
      <c r="RYY31" s="187"/>
      <c r="RYZ31" s="187"/>
      <c r="RZA31" s="187"/>
      <c r="RZB31" s="187"/>
      <c r="RZC31" s="187"/>
      <c r="RZD31" s="187"/>
      <c r="RZE31" s="187"/>
      <c r="RZF31" s="187"/>
      <c r="RZG31" s="187"/>
      <c r="RZH31" s="187"/>
      <c r="RZI31" s="187"/>
      <c r="RZJ31" s="187"/>
      <c r="RZK31" s="187"/>
      <c r="RZL31" s="187"/>
      <c r="RZM31" s="187"/>
      <c r="RZN31" s="187"/>
      <c r="RZO31" s="187"/>
      <c r="RZP31" s="187"/>
      <c r="RZQ31" s="187"/>
      <c r="RZR31" s="187"/>
      <c r="RZS31" s="187"/>
      <c r="RZT31" s="187"/>
      <c r="RZU31" s="187"/>
      <c r="RZV31" s="187"/>
      <c r="RZW31" s="187"/>
      <c r="RZX31" s="187"/>
      <c r="RZY31" s="187"/>
      <c r="RZZ31" s="187"/>
      <c r="SAA31" s="187"/>
      <c r="SAB31" s="187"/>
      <c r="SAC31" s="187"/>
      <c r="SAD31" s="187"/>
      <c r="SAE31" s="187"/>
      <c r="SAF31" s="187"/>
      <c r="SAG31" s="187"/>
      <c r="SAH31" s="187"/>
      <c r="SAI31" s="187"/>
      <c r="SAJ31" s="187"/>
      <c r="SAK31" s="187"/>
      <c r="SAL31" s="187"/>
      <c r="SAM31" s="187"/>
      <c r="SAN31" s="187"/>
      <c r="SAO31" s="187"/>
      <c r="SAP31" s="187"/>
      <c r="SAQ31" s="187"/>
      <c r="SAR31" s="187"/>
      <c r="SAS31" s="187"/>
      <c r="SAT31" s="187"/>
      <c r="SAU31" s="187"/>
      <c r="SAV31" s="187"/>
      <c r="SAW31" s="187"/>
      <c r="SAX31" s="187"/>
      <c r="SAY31" s="187"/>
      <c r="SAZ31" s="187"/>
      <c r="SBA31" s="187"/>
      <c r="SBB31" s="187"/>
      <c r="SBC31" s="187"/>
      <c r="SBD31" s="187"/>
      <c r="SBE31" s="187"/>
      <c r="SBF31" s="187"/>
      <c r="SBG31" s="187"/>
      <c r="SBH31" s="187"/>
      <c r="SBI31" s="187"/>
      <c r="SBJ31" s="187"/>
      <c r="SBK31" s="187"/>
      <c r="SBL31" s="187"/>
      <c r="SBM31" s="187"/>
      <c r="SBN31" s="187"/>
      <c r="SBO31" s="187"/>
      <c r="SBP31" s="187"/>
      <c r="SBQ31" s="187"/>
      <c r="SBR31" s="187"/>
      <c r="SBS31" s="187"/>
      <c r="SBT31" s="187"/>
      <c r="SBU31" s="187"/>
      <c r="SBV31" s="187"/>
      <c r="SBW31" s="187"/>
      <c r="SBX31" s="187"/>
      <c r="SBY31" s="187"/>
      <c r="SBZ31" s="187"/>
      <c r="SCA31" s="187"/>
      <c r="SCB31" s="187"/>
      <c r="SCC31" s="187"/>
      <c r="SCD31" s="187"/>
      <c r="SCE31" s="187"/>
      <c r="SCF31" s="187"/>
      <c r="SCG31" s="187"/>
      <c r="SCH31" s="187"/>
      <c r="SCI31" s="187"/>
      <c r="SCJ31" s="187"/>
      <c r="SCK31" s="187"/>
      <c r="SCL31" s="187"/>
      <c r="SCM31" s="187"/>
      <c r="SCN31" s="187"/>
      <c r="SCO31" s="187"/>
      <c r="SCP31" s="187"/>
      <c r="SCQ31" s="187"/>
      <c r="SCR31" s="187"/>
      <c r="SCS31" s="187"/>
      <c r="SCT31" s="187"/>
      <c r="SCU31" s="187"/>
      <c r="SCV31" s="187"/>
      <c r="SCW31" s="187"/>
      <c r="SCX31" s="187"/>
      <c r="SCY31" s="187"/>
      <c r="SCZ31" s="187"/>
      <c r="SDA31" s="187"/>
      <c r="SDB31" s="187"/>
      <c r="SDC31" s="187"/>
      <c r="SDD31" s="187"/>
      <c r="SDE31" s="187"/>
      <c r="SDF31" s="187"/>
      <c r="SDG31" s="187"/>
      <c r="SDH31" s="187"/>
      <c r="SDI31" s="187"/>
      <c r="SDJ31" s="187"/>
      <c r="SDK31" s="187"/>
      <c r="SDL31" s="187"/>
      <c r="SDM31" s="187"/>
      <c r="SDN31" s="187"/>
      <c r="SDO31" s="187"/>
      <c r="SDP31" s="187"/>
      <c r="SDQ31" s="187"/>
      <c r="SDR31" s="187"/>
      <c r="SDS31" s="187"/>
      <c r="SDT31" s="187"/>
      <c r="SDU31" s="187"/>
      <c r="SDV31" s="187"/>
      <c r="SDW31" s="187"/>
      <c r="SDX31" s="187"/>
      <c r="SDY31" s="187"/>
      <c r="SDZ31" s="187"/>
      <c r="SEA31" s="187"/>
      <c r="SEB31" s="187"/>
      <c r="SEC31" s="187"/>
      <c r="SED31" s="187"/>
      <c r="SEE31" s="187"/>
      <c r="SEF31" s="187"/>
      <c r="SEG31" s="187"/>
      <c r="SEH31" s="187"/>
      <c r="SEI31" s="187"/>
      <c r="SEJ31" s="187"/>
      <c r="SEK31" s="187"/>
      <c r="SEL31" s="187"/>
      <c r="SEM31" s="187"/>
      <c r="SEN31" s="187"/>
      <c r="SEO31" s="187"/>
      <c r="SEP31" s="187"/>
      <c r="SEQ31" s="187"/>
      <c r="SER31" s="187"/>
      <c r="SES31" s="187"/>
      <c r="SET31" s="187"/>
      <c r="SEU31" s="187"/>
      <c r="SEV31" s="187"/>
      <c r="SEW31" s="187"/>
      <c r="SEX31" s="187"/>
      <c r="SEY31" s="187"/>
      <c r="SEZ31" s="187"/>
      <c r="SFA31" s="187"/>
      <c r="SFB31" s="187"/>
      <c r="SFC31" s="187"/>
      <c r="SFD31" s="187"/>
      <c r="SFE31" s="187"/>
      <c r="SFF31" s="187"/>
      <c r="SFG31" s="187"/>
      <c r="SFH31" s="187"/>
      <c r="SFI31" s="187"/>
      <c r="SFJ31" s="187"/>
      <c r="SFK31" s="187"/>
      <c r="SFL31" s="187"/>
      <c r="SFM31" s="187"/>
      <c r="SFN31" s="187"/>
      <c r="SFO31" s="187"/>
      <c r="SFP31" s="187"/>
      <c r="SFQ31" s="187"/>
      <c r="SFR31" s="187"/>
      <c r="SFS31" s="187"/>
      <c r="SFT31" s="187"/>
      <c r="SFU31" s="187"/>
      <c r="SFV31" s="187"/>
      <c r="SFW31" s="187"/>
      <c r="SFX31" s="187"/>
      <c r="SFY31" s="187"/>
      <c r="SFZ31" s="187"/>
      <c r="SGA31" s="187"/>
      <c r="SGB31" s="187"/>
      <c r="SGC31" s="187"/>
      <c r="SGD31" s="187"/>
      <c r="SGE31" s="187"/>
      <c r="SGF31" s="187"/>
      <c r="SGG31" s="187"/>
      <c r="SGH31" s="187"/>
      <c r="SGI31" s="187"/>
      <c r="SGJ31" s="187"/>
      <c r="SGK31" s="187"/>
      <c r="SGL31" s="187"/>
      <c r="SGM31" s="187"/>
      <c r="SGN31" s="187"/>
      <c r="SGO31" s="187"/>
      <c r="SGP31" s="187"/>
      <c r="SGQ31" s="187"/>
      <c r="SGR31" s="187"/>
      <c r="SGS31" s="187"/>
      <c r="SGT31" s="187"/>
      <c r="SGU31" s="187"/>
      <c r="SGV31" s="187"/>
      <c r="SGW31" s="187"/>
      <c r="SGX31" s="187"/>
      <c r="SGY31" s="187"/>
      <c r="SGZ31" s="187"/>
      <c r="SHA31" s="187"/>
      <c r="SHB31" s="187"/>
      <c r="SHC31" s="187"/>
      <c r="SHD31" s="187"/>
      <c r="SHE31" s="187"/>
      <c r="SHF31" s="187"/>
      <c r="SHG31" s="187"/>
      <c r="SHH31" s="187"/>
      <c r="SHI31" s="187"/>
      <c r="SHJ31" s="187"/>
      <c r="SHK31" s="187"/>
      <c r="SHL31" s="187"/>
      <c r="SHM31" s="187"/>
      <c r="SHN31" s="187"/>
      <c r="SHO31" s="187"/>
      <c r="SHP31" s="187"/>
      <c r="SHQ31" s="187"/>
      <c r="SHR31" s="187"/>
      <c r="SHS31" s="187"/>
      <c r="SHT31" s="187"/>
      <c r="SHU31" s="187"/>
      <c r="SHV31" s="187"/>
      <c r="SHW31" s="187"/>
      <c r="SHX31" s="187"/>
      <c r="SHY31" s="187"/>
      <c r="SHZ31" s="187"/>
      <c r="SIA31" s="187"/>
      <c r="SIB31" s="187"/>
      <c r="SIC31" s="187"/>
      <c r="SID31" s="187"/>
      <c r="SIE31" s="187"/>
      <c r="SIF31" s="187"/>
      <c r="SIG31" s="187"/>
      <c r="SIH31" s="187"/>
      <c r="SII31" s="187"/>
      <c r="SIJ31" s="187"/>
      <c r="SIK31" s="187"/>
      <c r="SIL31" s="187"/>
      <c r="SIM31" s="187"/>
      <c r="SIN31" s="187"/>
      <c r="SIO31" s="187"/>
      <c r="SIP31" s="187"/>
      <c r="SIQ31" s="187"/>
      <c r="SIR31" s="187"/>
      <c r="SIS31" s="187"/>
      <c r="SIT31" s="187"/>
      <c r="SIU31" s="187"/>
      <c r="SIV31" s="187"/>
      <c r="SIW31" s="187"/>
      <c r="SIX31" s="187"/>
      <c r="SIY31" s="187"/>
      <c r="SIZ31" s="187"/>
      <c r="SJA31" s="187"/>
      <c r="SJB31" s="187"/>
      <c r="SJC31" s="187"/>
      <c r="SJD31" s="187"/>
      <c r="SJE31" s="187"/>
      <c r="SJF31" s="187"/>
      <c r="SJG31" s="187"/>
      <c r="SJH31" s="187"/>
      <c r="SJI31" s="187"/>
      <c r="SJJ31" s="187"/>
      <c r="SJK31" s="187"/>
      <c r="SJL31" s="187"/>
      <c r="SJM31" s="187"/>
      <c r="SJN31" s="187"/>
      <c r="SJO31" s="187"/>
      <c r="SJP31" s="187"/>
      <c r="SJQ31" s="187"/>
      <c r="SJR31" s="187"/>
      <c r="SJS31" s="187"/>
      <c r="SJT31" s="187"/>
      <c r="SJU31" s="187"/>
      <c r="SJV31" s="187"/>
      <c r="SJW31" s="187"/>
      <c r="SJX31" s="187"/>
      <c r="SJY31" s="187"/>
      <c r="SJZ31" s="187"/>
      <c r="SKA31" s="187"/>
      <c r="SKB31" s="187"/>
      <c r="SKC31" s="187"/>
      <c r="SKD31" s="187"/>
      <c r="SKE31" s="187"/>
      <c r="SKF31" s="187"/>
      <c r="SKG31" s="187"/>
      <c r="SKH31" s="187"/>
      <c r="SKI31" s="187"/>
      <c r="SKJ31" s="187"/>
      <c r="SKK31" s="187"/>
      <c r="SKL31" s="187"/>
      <c r="SKM31" s="187"/>
      <c r="SKN31" s="187"/>
      <c r="SKO31" s="187"/>
      <c r="SKP31" s="187"/>
      <c r="SKQ31" s="187"/>
      <c r="SKR31" s="187"/>
      <c r="SKS31" s="187"/>
      <c r="SKT31" s="187"/>
      <c r="SKU31" s="187"/>
      <c r="SKV31" s="187"/>
      <c r="SKW31" s="187"/>
      <c r="SKX31" s="187"/>
      <c r="SKY31" s="187"/>
      <c r="SKZ31" s="187"/>
      <c r="SLA31" s="187"/>
      <c r="SLB31" s="187"/>
      <c r="SLC31" s="187"/>
      <c r="SLD31" s="187"/>
      <c r="SLE31" s="187"/>
      <c r="SLF31" s="187"/>
      <c r="SLG31" s="187"/>
      <c r="SLH31" s="187"/>
      <c r="SLI31" s="187"/>
      <c r="SLJ31" s="187"/>
      <c r="SLK31" s="187"/>
      <c r="SLL31" s="187"/>
      <c r="SLM31" s="187"/>
      <c r="SLN31" s="187"/>
      <c r="SLO31" s="187"/>
      <c r="SLP31" s="187"/>
      <c r="SLQ31" s="187"/>
      <c r="SLR31" s="187"/>
      <c r="SLS31" s="187"/>
      <c r="SLT31" s="187"/>
      <c r="SLU31" s="187"/>
      <c r="SLV31" s="187"/>
      <c r="SLW31" s="187"/>
      <c r="SLX31" s="187"/>
      <c r="SLY31" s="187"/>
      <c r="SLZ31" s="187"/>
      <c r="SMA31" s="187"/>
      <c r="SMB31" s="187"/>
      <c r="SMC31" s="187"/>
      <c r="SMD31" s="187"/>
      <c r="SME31" s="187"/>
      <c r="SMF31" s="187"/>
      <c r="SMG31" s="187"/>
      <c r="SMH31" s="187"/>
      <c r="SMI31" s="187"/>
      <c r="SMJ31" s="187"/>
      <c r="SMK31" s="187"/>
      <c r="SML31" s="187"/>
      <c r="SMM31" s="187"/>
      <c r="SMN31" s="187"/>
      <c r="SMO31" s="187"/>
      <c r="SMP31" s="187"/>
      <c r="SMQ31" s="187"/>
      <c r="SMR31" s="187"/>
      <c r="SMS31" s="187"/>
      <c r="SMT31" s="187"/>
      <c r="SMU31" s="187"/>
      <c r="SMV31" s="187"/>
      <c r="SMW31" s="187"/>
      <c r="SMX31" s="187"/>
      <c r="SMY31" s="187"/>
      <c r="SMZ31" s="187"/>
      <c r="SNA31" s="187"/>
      <c r="SNB31" s="187"/>
      <c r="SNC31" s="187"/>
      <c r="SND31" s="187"/>
      <c r="SNE31" s="187"/>
      <c r="SNF31" s="187"/>
      <c r="SNG31" s="187"/>
      <c r="SNH31" s="187"/>
      <c r="SNI31" s="187"/>
      <c r="SNJ31" s="187"/>
      <c r="SNK31" s="187"/>
      <c r="SNL31" s="187"/>
      <c r="SNM31" s="187"/>
      <c r="SNN31" s="187"/>
      <c r="SNO31" s="187"/>
      <c r="SNP31" s="187"/>
      <c r="SNQ31" s="187"/>
      <c r="SNR31" s="187"/>
      <c r="SNS31" s="187"/>
      <c r="SNT31" s="187"/>
      <c r="SNU31" s="187"/>
      <c r="SNV31" s="187"/>
      <c r="SNW31" s="187"/>
      <c r="SNX31" s="187"/>
      <c r="SNY31" s="187"/>
      <c r="SNZ31" s="187"/>
      <c r="SOA31" s="187"/>
      <c r="SOB31" s="187"/>
      <c r="SOC31" s="187"/>
      <c r="SOD31" s="187"/>
      <c r="SOE31" s="187"/>
      <c r="SOF31" s="187"/>
      <c r="SOG31" s="187"/>
      <c r="SOH31" s="187"/>
      <c r="SOI31" s="187"/>
      <c r="SOJ31" s="187"/>
      <c r="SOK31" s="187"/>
      <c r="SOL31" s="187"/>
      <c r="SOM31" s="187"/>
      <c r="SON31" s="187"/>
      <c r="SOO31" s="187"/>
      <c r="SOP31" s="187"/>
      <c r="SOQ31" s="187"/>
      <c r="SOR31" s="187"/>
      <c r="SOS31" s="187"/>
      <c r="SOT31" s="187"/>
      <c r="SOU31" s="187"/>
      <c r="SOV31" s="187"/>
      <c r="SOW31" s="187"/>
      <c r="SOX31" s="187"/>
      <c r="SOY31" s="187"/>
      <c r="SOZ31" s="187"/>
      <c r="SPA31" s="187"/>
      <c r="SPB31" s="187"/>
      <c r="SPC31" s="187"/>
      <c r="SPD31" s="187"/>
      <c r="SPE31" s="187"/>
      <c r="SPF31" s="187"/>
      <c r="SPG31" s="187"/>
      <c r="SPH31" s="187"/>
      <c r="SPI31" s="187"/>
      <c r="SPJ31" s="187"/>
      <c r="SPK31" s="187"/>
      <c r="SPL31" s="187"/>
      <c r="SPM31" s="187"/>
      <c r="SPN31" s="187"/>
      <c r="SPO31" s="187"/>
      <c r="SPP31" s="187"/>
      <c r="SPQ31" s="187"/>
      <c r="SPR31" s="187"/>
      <c r="SPS31" s="187"/>
      <c r="SPT31" s="187"/>
      <c r="SPU31" s="187"/>
      <c r="SPV31" s="187"/>
      <c r="SPW31" s="187"/>
      <c r="SPX31" s="187"/>
      <c r="SPY31" s="187"/>
      <c r="SPZ31" s="187"/>
      <c r="SQA31" s="187"/>
      <c r="SQB31" s="187"/>
      <c r="SQC31" s="187"/>
      <c r="SQD31" s="187"/>
      <c r="SQE31" s="187"/>
      <c r="SQF31" s="187"/>
      <c r="SQG31" s="187"/>
      <c r="SQH31" s="187"/>
      <c r="SQI31" s="187"/>
      <c r="SQJ31" s="187"/>
      <c r="SQK31" s="187"/>
      <c r="SQL31" s="187"/>
      <c r="SQM31" s="187"/>
      <c r="SQN31" s="187"/>
      <c r="SQO31" s="187"/>
      <c r="SQP31" s="187"/>
      <c r="SQQ31" s="187"/>
      <c r="SQR31" s="187"/>
      <c r="SQS31" s="187"/>
      <c r="SQT31" s="187"/>
      <c r="SQU31" s="187"/>
      <c r="SQV31" s="187"/>
      <c r="SQW31" s="187"/>
      <c r="SQX31" s="187"/>
      <c r="SQY31" s="187"/>
      <c r="SQZ31" s="187"/>
      <c r="SRA31" s="187"/>
      <c r="SRB31" s="187"/>
      <c r="SRC31" s="187"/>
      <c r="SRD31" s="187"/>
      <c r="SRE31" s="187"/>
      <c r="SRF31" s="187"/>
      <c r="SRG31" s="187"/>
      <c r="SRH31" s="187"/>
      <c r="SRI31" s="187"/>
      <c r="SRJ31" s="187"/>
      <c r="SRK31" s="187"/>
      <c r="SRL31" s="187"/>
      <c r="SRM31" s="187"/>
      <c r="SRN31" s="187"/>
      <c r="SRO31" s="187"/>
      <c r="SRP31" s="187"/>
      <c r="SRQ31" s="187"/>
      <c r="SRR31" s="187"/>
      <c r="SRS31" s="187"/>
      <c r="SRT31" s="187"/>
      <c r="SRU31" s="187"/>
      <c r="SRV31" s="187"/>
      <c r="SRW31" s="187"/>
      <c r="SRX31" s="187"/>
      <c r="SRY31" s="187"/>
      <c r="SRZ31" s="187"/>
      <c r="SSA31" s="187"/>
      <c r="SSB31" s="187"/>
      <c r="SSC31" s="187"/>
      <c r="SSD31" s="187"/>
      <c r="SSE31" s="187"/>
      <c r="SSF31" s="187"/>
      <c r="SSG31" s="187"/>
      <c r="SSH31" s="187"/>
      <c r="SSI31" s="187"/>
      <c r="SSJ31" s="187"/>
      <c r="SSK31" s="187"/>
      <c r="SSL31" s="187"/>
      <c r="SSM31" s="187"/>
      <c r="SSN31" s="187"/>
      <c r="SSO31" s="187"/>
      <c r="SSP31" s="187"/>
      <c r="SSQ31" s="187"/>
      <c r="SSR31" s="187"/>
      <c r="SSS31" s="187"/>
      <c r="SST31" s="187"/>
      <c r="SSU31" s="187"/>
      <c r="SSV31" s="187"/>
      <c r="SSW31" s="187"/>
      <c r="SSX31" s="187"/>
      <c r="SSY31" s="187"/>
      <c r="SSZ31" s="187"/>
      <c r="STA31" s="187"/>
      <c r="STB31" s="187"/>
      <c r="STC31" s="187"/>
      <c r="STD31" s="187"/>
      <c r="STE31" s="187"/>
      <c r="STF31" s="187"/>
      <c r="STG31" s="187"/>
      <c r="STH31" s="187"/>
      <c r="STI31" s="187"/>
      <c r="STJ31" s="187"/>
      <c r="STK31" s="187"/>
      <c r="STL31" s="187"/>
      <c r="STM31" s="187"/>
      <c r="STN31" s="187"/>
      <c r="STO31" s="187"/>
      <c r="STP31" s="187"/>
      <c r="STQ31" s="187"/>
      <c r="STR31" s="187"/>
      <c r="STS31" s="187"/>
      <c r="STT31" s="187"/>
      <c r="STU31" s="187"/>
      <c r="STV31" s="187"/>
      <c r="STW31" s="187"/>
      <c r="STX31" s="187"/>
      <c r="STY31" s="187"/>
      <c r="STZ31" s="187"/>
      <c r="SUA31" s="187"/>
      <c r="SUB31" s="187"/>
      <c r="SUC31" s="187"/>
      <c r="SUD31" s="187"/>
      <c r="SUE31" s="187"/>
      <c r="SUF31" s="187"/>
      <c r="SUG31" s="187"/>
      <c r="SUH31" s="187"/>
      <c r="SUI31" s="187"/>
      <c r="SUJ31" s="187"/>
      <c r="SUK31" s="187"/>
      <c r="SUL31" s="187"/>
      <c r="SUM31" s="187"/>
      <c r="SUN31" s="187"/>
      <c r="SUO31" s="187"/>
      <c r="SUP31" s="187"/>
      <c r="SUQ31" s="187"/>
      <c r="SUR31" s="187"/>
      <c r="SUS31" s="187"/>
      <c r="SUT31" s="187"/>
      <c r="SUU31" s="187"/>
      <c r="SUV31" s="187"/>
      <c r="SUW31" s="187"/>
      <c r="SUX31" s="187"/>
      <c r="SUY31" s="187"/>
      <c r="SUZ31" s="187"/>
      <c r="SVA31" s="187"/>
      <c r="SVB31" s="187"/>
      <c r="SVC31" s="187"/>
      <c r="SVD31" s="187"/>
      <c r="SVE31" s="187"/>
      <c r="SVF31" s="187"/>
      <c r="SVG31" s="187"/>
      <c r="SVH31" s="187"/>
      <c r="SVI31" s="187"/>
      <c r="SVJ31" s="187"/>
      <c r="SVK31" s="187"/>
      <c r="SVL31" s="187"/>
      <c r="SVM31" s="187"/>
      <c r="SVN31" s="187"/>
      <c r="SVO31" s="187"/>
      <c r="SVP31" s="187"/>
      <c r="SVQ31" s="187"/>
      <c r="SVR31" s="187"/>
      <c r="SVS31" s="187"/>
      <c r="SVT31" s="187"/>
      <c r="SVU31" s="187"/>
      <c r="SVV31" s="187"/>
      <c r="SVW31" s="187"/>
      <c r="SVX31" s="187"/>
      <c r="SVY31" s="187"/>
      <c r="SVZ31" s="187"/>
      <c r="SWA31" s="187"/>
      <c r="SWB31" s="187"/>
      <c r="SWC31" s="187"/>
      <c r="SWD31" s="187"/>
      <c r="SWE31" s="187"/>
      <c r="SWF31" s="187"/>
      <c r="SWG31" s="187"/>
      <c r="SWH31" s="187"/>
      <c r="SWI31" s="187"/>
      <c r="SWJ31" s="187"/>
      <c r="SWK31" s="187"/>
      <c r="SWL31" s="187"/>
      <c r="SWM31" s="187"/>
      <c r="SWN31" s="187"/>
      <c r="SWO31" s="187"/>
      <c r="SWP31" s="187"/>
      <c r="SWQ31" s="187"/>
      <c r="SWR31" s="187"/>
      <c r="SWS31" s="187"/>
      <c r="SWT31" s="187"/>
      <c r="SWU31" s="187"/>
      <c r="SWV31" s="187"/>
      <c r="SWW31" s="187"/>
      <c r="SWX31" s="187"/>
      <c r="SWY31" s="187"/>
      <c r="SWZ31" s="187"/>
      <c r="SXA31" s="187"/>
      <c r="SXB31" s="187"/>
      <c r="SXC31" s="187"/>
      <c r="SXD31" s="187"/>
      <c r="SXE31" s="187"/>
      <c r="SXF31" s="187"/>
      <c r="SXG31" s="187"/>
      <c r="SXH31" s="187"/>
      <c r="SXI31" s="187"/>
      <c r="SXJ31" s="187"/>
      <c r="SXK31" s="187"/>
      <c r="SXL31" s="187"/>
      <c r="SXM31" s="187"/>
      <c r="SXN31" s="187"/>
      <c r="SXO31" s="187"/>
      <c r="SXP31" s="187"/>
      <c r="SXQ31" s="187"/>
      <c r="SXR31" s="187"/>
      <c r="SXS31" s="187"/>
      <c r="SXT31" s="187"/>
      <c r="SXU31" s="187"/>
      <c r="SXV31" s="187"/>
      <c r="SXW31" s="187"/>
      <c r="SXX31" s="187"/>
      <c r="SXY31" s="187"/>
      <c r="SXZ31" s="187"/>
      <c r="SYA31" s="187"/>
      <c r="SYB31" s="187"/>
      <c r="SYC31" s="187"/>
      <c r="SYD31" s="187"/>
      <c r="SYE31" s="187"/>
      <c r="SYF31" s="187"/>
      <c r="SYG31" s="187"/>
      <c r="SYH31" s="187"/>
      <c r="SYI31" s="187"/>
      <c r="SYJ31" s="187"/>
      <c r="SYK31" s="187"/>
      <c r="SYL31" s="187"/>
      <c r="SYM31" s="187"/>
      <c r="SYN31" s="187"/>
      <c r="SYO31" s="187"/>
      <c r="SYP31" s="187"/>
      <c r="SYQ31" s="187"/>
      <c r="SYR31" s="187"/>
      <c r="SYS31" s="187"/>
      <c r="SYT31" s="187"/>
      <c r="SYU31" s="187"/>
      <c r="SYV31" s="187"/>
      <c r="SYW31" s="187"/>
      <c r="SYX31" s="187"/>
      <c r="SYY31" s="187"/>
      <c r="SYZ31" s="187"/>
      <c r="SZA31" s="187"/>
      <c r="SZB31" s="187"/>
      <c r="SZC31" s="187"/>
      <c r="SZD31" s="187"/>
      <c r="SZE31" s="187"/>
      <c r="SZF31" s="187"/>
      <c r="SZG31" s="187"/>
      <c r="SZH31" s="187"/>
      <c r="SZI31" s="187"/>
      <c r="SZJ31" s="187"/>
      <c r="SZK31" s="187"/>
      <c r="SZL31" s="187"/>
      <c r="SZM31" s="187"/>
      <c r="SZN31" s="187"/>
      <c r="SZO31" s="187"/>
      <c r="SZP31" s="187"/>
      <c r="SZQ31" s="187"/>
      <c r="SZR31" s="187"/>
      <c r="SZS31" s="187"/>
      <c r="SZT31" s="187"/>
      <c r="SZU31" s="187"/>
      <c r="SZV31" s="187"/>
      <c r="SZW31" s="187"/>
      <c r="SZX31" s="187"/>
      <c r="SZY31" s="187"/>
      <c r="SZZ31" s="187"/>
      <c r="TAA31" s="187"/>
      <c r="TAB31" s="187"/>
      <c r="TAC31" s="187"/>
      <c r="TAD31" s="187"/>
      <c r="TAE31" s="187"/>
      <c r="TAF31" s="187"/>
      <c r="TAG31" s="187"/>
      <c r="TAH31" s="187"/>
      <c r="TAI31" s="187"/>
      <c r="TAJ31" s="187"/>
      <c r="TAK31" s="187"/>
      <c r="TAL31" s="187"/>
      <c r="TAM31" s="187"/>
      <c r="TAN31" s="187"/>
      <c r="TAO31" s="187"/>
      <c r="TAP31" s="187"/>
      <c r="TAQ31" s="187"/>
      <c r="TAR31" s="187"/>
      <c r="TAS31" s="187"/>
      <c r="TAT31" s="187"/>
      <c r="TAU31" s="187"/>
      <c r="TAV31" s="187"/>
      <c r="TAW31" s="187"/>
      <c r="TAX31" s="187"/>
      <c r="TAY31" s="187"/>
      <c r="TAZ31" s="187"/>
      <c r="TBA31" s="187"/>
      <c r="TBB31" s="187"/>
      <c r="TBC31" s="187"/>
      <c r="TBD31" s="187"/>
      <c r="TBE31" s="187"/>
      <c r="TBF31" s="187"/>
      <c r="TBG31" s="187"/>
      <c r="TBH31" s="187"/>
      <c r="TBI31" s="187"/>
      <c r="TBJ31" s="187"/>
      <c r="TBK31" s="187"/>
      <c r="TBL31" s="187"/>
      <c r="TBM31" s="187"/>
      <c r="TBN31" s="187"/>
      <c r="TBO31" s="187"/>
      <c r="TBP31" s="187"/>
      <c r="TBQ31" s="187"/>
      <c r="TBR31" s="187"/>
      <c r="TBS31" s="187"/>
      <c r="TBT31" s="187"/>
      <c r="TBU31" s="187"/>
      <c r="TBV31" s="187"/>
      <c r="TBW31" s="187"/>
      <c r="TBX31" s="187"/>
      <c r="TBY31" s="187"/>
      <c r="TBZ31" s="187"/>
      <c r="TCA31" s="187"/>
      <c r="TCB31" s="187"/>
      <c r="TCC31" s="187"/>
      <c r="TCD31" s="187"/>
      <c r="TCE31" s="187"/>
      <c r="TCF31" s="187"/>
      <c r="TCG31" s="187"/>
      <c r="TCH31" s="187"/>
      <c r="TCI31" s="187"/>
      <c r="TCJ31" s="187"/>
      <c r="TCK31" s="187"/>
      <c r="TCL31" s="187"/>
      <c r="TCM31" s="187"/>
      <c r="TCN31" s="187"/>
      <c r="TCO31" s="187"/>
      <c r="TCP31" s="187"/>
      <c r="TCQ31" s="187"/>
      <c r="TCR31" s="187"/>
      <c r="TCS31" s="187"/>
      <c r="TCT31" s="187"/>
      <c r="TCU31" s="187"/>
      <c r="TCV31" s="187"/>
      <c r="TCW31" s="187"/>
      <c r="TCX31" s="187"/>
      <c r="TCY31" s="187"/>
      <c r="TCZ31" s="187"/>
      <c r="TDA31" s="187"/>
      <c r="TDB31" s="187"/>
      <c r="TDC31" s="187"/>
      <c r="TDD31" s="187"/>
      <c r="TDE31" s="187"/>
      <c r="TDF31" s="187"/>
      <c r="TDG31" s="187"/>
      <c r="TDH31" s="187"/>
      <c r="TDI31" s="187"/>
      <c r="TDJ31" s="187"/>
      <c r="TDK31" s="187"/>
      <c r="TDL31" s="187"/>
      <c r="TDM31" s="187"/>
      <c r="TDN31" s="187"/>
      <c r="TDO31" s="187"/>
      <c r="TDP31" s="187"/>
      <c r="TDQ31" s="187"/>
      <c r="TDR31" s="187"/>
      <c r="TDS31" s="187"/>
      <c r="TDT31" s="187"/>
      <c r="TDU31" s="187"/>
      <c r="TDV31" s="187"/>
      <c r="TDW31" s="187"/>
      <c r="TDX31" s="187"/>
      <c r="TDY31" s="187"/>
      <c r="TDZ31" s="187"/>
      <c r="TEA31" s="187"/>
      <c r="TEB31" s="187"/>
      <c r="TEC31" s="187"/>
      <c r="TED31" s="187"/>
      <c r="TEE31" s="187"/>
      <c r="TEF31" s="187"/>
      <c r="TEG31" s="187"/>
      <c r="TEH31" s="187"/>
      <c r="TEI31" s="187"/>
      <c r="TEJ31" s="187"/>
      <c r="TEK31" s="187"/>
      <c r="TEL31" s="187"/>
      <c r="TEM31" s="187"/>
      <c r="TEN31" s="187"/>
      <c r="TEO31" s="187"/>
      <c r="TEP31" s="187"/>
      <c r="TEQ31" s="187"/>
      <c r="TER31" s="187"/>
      <c r="TES31" s="187"/>
      <c r="TET31" s="187"/>
      <c r="TEU31" s="187"/>
      <c r="TEV31" s="187"/>
      <c r="TEW31" s="187"/>
      <c r="TEX31" s="187"/>
      <c r="TEY31" s="187"/>
      <c r="TEZ31" s="187"/>
      <c r="TFA31" s="187"/>
      <c r="TFB31" s="187"/>
      <c r="TFC31" s="187"/>
      <c r="TFD31" s="187"/>
      <c r="TFE31" s="187"/>
      <c r="TFF31" s="187"/>
      <c r="TFG31" s="187"/>
      <c r="TFH31" s="187"/>
      <c r="TFI31" s="187"/>
      <c r="TFJ31" s="187"/>
      <c r="TFK31" s="187"/>
      <c r="TFL31" s="187"/>
      <c r="TFM31" s="187"/>
      <c r="TFN31" s="187"/>
      <c r="TFO31" s="187"/>
      <c r="TFP31" s="187"/>
      <c r="TFQ31" s="187"/>
      <c r="TFR31" s="187"/>
      <c r="TFS31" s="187"/>
      <c r="TFT31" s="187"/>
      <c r="TFU31" s="187"/>
      <c r="TFV31" s="187"/>
      <c r="TFW31" s="187"/>
      <c r="TFX31" s="187"/>
      <c r="TFY31" s="187"/>
      <c r="TFZ31" s="187"/>
      <c r="TGA31" s="187"/>
      <c r="TGB31" s="187"/>
      <c r="TGC31" s="187"/>
      <c r="TGD31" s="187"/>
      <c r="TGE31" s="187"/>
      <c r="TGF31" s="187"/>
      <c r="TGG31" s="187"/>
      <c r="TGH31" s="187"/>
      <c r="TGI31" s="187"/>
      <c r="TGJ31" s="187"/>
      <c r="TGK31" s="187"/>
      <c r="TGL31" s="187"/>
      <c r="TGM31" s="187"/>
      <c r="TGN31" s="187"/>
      <c r="TGO31" s="187"/>
      <c r="TGP31" s="187"/>
      <c r="TGQ31" s="187"/>
      <c r="TGR31" s="187"/>
      <c r="TGS31" s="187"/>
      <c r="TGT31" s="187"/>
      <c r="TGU31" s="187"/>
      <c r="TGV31" s="187"/>
      <c r="TGW31" s="187"/>
      <c r="TGX31" s="187"/>
      <c r="TGY31" s="187"/>
      <c r="TGZ31" s="187"/>
      <c r="THA31" s="187"/>
      <c r="THB31" s="187"/>
      <c r="THC31" s="187"/>
      <c r="THD31" s="187"/>
      <c r="THE31" s="187"/>
      <c r="THF31" s="187"/>
      <c r="THG31" s="187"/>
      <c r="THH31" s="187"/>
      <c r="THI31" s="187"/>
      <c r="THJ31" s="187"/>
      <c r="THK31" s="187"/>
      <c r="THL31" s="187"/>
      <c r="THM31" s="187"/>
      <c r="THN31" s="187"/>
      <c r="THO31" s="187"/>
      <c r="THP31" s="187"/>
      <c r="THQ31" s="187"/>
      <c r="THR31" s="187"/>
      <c r="THS31" s="187"/>
      <c r="THT31" s="187"/>
      <c r="THU31" s="187"/>
      <c r="THV31" s="187"/>
      <c r="THW31" s="187"/>
      <c r="THX31" s="187"/>
      <c r="THY31" s="187"/>
      <c r="THZ31" s="187"/>
      <c r="TIA31" s="187"/>
      <c r="TIB31" s="187"/>
      <c r="TIC31" s="187"/>
      <c r="TID31" s="187"/>
      <c r="TIE31" s="187"/>
      <c r="TIF31" s="187"/>
      <c r="TIG31" s="187"/>
      <c r="TIH31" s="187"/>
      <c r="TII31" s="187"/>
      <c r="TIJ31" s="187"/>
      <c r="TIK31" s="187"/>
      <c r="TIL31" s="187"/>
      <c r="TIM31" s="187"/>
      <c r="TIN31" s="187"/>
      <c r="TIO31" s="187"/>
      <c r="TIP31" s="187"/>
      <c r="TIQ31" s="187"/>
      <c r="TIR31" s="187"/>
      <c r="TIS31" s="187"/>
      <c r="TIT31" s="187"/>
      <c r="TIU31" s="187"/>
      <c r="TIV31" s="187"/>
      <c r="TIW31" s="187"/>
      <c r="TIX31" s="187"/>
      <c r="TIY31" s="187"/>
      <c r="TIZ31" s="187"/>
      <c r="TJA31" s="187"/>
      <c r="TJB31" s="187"/>
      <c r="TJC31" s="187"/>
      <c r="TJD31" s="187"/>
      <c r="TJE31" s="187"/>
      <c r="TJF31" s="187"/>
      <c r="TJG31" s="187"/>
      <c r="TJH31" s="187"/>
      <c r="TJI31" s="187"/>
      <c r="TJJ31" s="187"/>
      <c r="TJK31" s="187"/>
      <c r="TJL31" s="187"/>
      <c r="TJM31" s="187"/>
      <c r="TJN31" s="187"/>
      <c r="TJO31" s="187"/>
      <c r="TJP31" s="187"/>
      <c r="TJQ31" s="187"/>
      <c r="TJR31" s="187"/>
      <c r="TJS31" s="187"/>
      <c r="TJT31" s="187"/>
      <c r="TJU31" s="187"/>
      <c r="TJV31" s="187"/>
      <c r="TJW31" s="187"/>
      <c r="TJX31" s="187"/>
      <c r="TJY31" s="187"/>
      <c r="TJZ31" s="187"/>
      <c r="TKA31" s="187"/>
      <c r="TKB31" s="187"/>
      <c r="TKC31" s="187"/>
      <c r="TKD31" s="187"/>
      <c r="TKE31" s="187"/>
      <c r="TKF31" s="187"/>
      <c r="TKG31" s="187"/>
      <c r="TKH31" s="187"/>
      <c r="TKI31" s="187"/>
      <c r="TKJ31" s="187"/>
      <c r="TKK31" s="187"/>
      <c r="TKL31" s="187"/>
      <c r="TKM31" s="187"/>
      <c r="TKN31" s="187"/>
      <c r="TKO31" s="187"/>
      <c r="TKP31" s="187"/>
      <c r="TKQ31" s="187"/>
      <c r="TKR31" s="187"/>
      <c r="TKS31" s="187"/>
      <c r="TKT31" s="187"/>
      <c r="TKU31" s="187"/>
      <c r="TKV31" s="187"/>
      <c r="TKW31" s="187"/>
      <c r="TKX31" s="187"/>
      <c r="TKY31" s="187"/>
      <c r="TKZ31" s="187"/>
      <c r="TLA31" s="187"/>
      <c r="TLB31" s="187"/>
      <c r="TLC31" s="187"/>
      <c r="TLD31" s="187"/>
      <c r="TLE31" s="187"/>
      <c r="TLF31" s="187"/>
      <c r="TLG31" s="187"/>
      <c r="TLH31" s="187"/>
      <c r="TLI31" s="187"/>
      <c r="TLJ31" s="187"/>
      <c r="TLK31" s="187"/>
      <c r="TLL31" s="187"/>
      <c r="TLM31" s="187"/>
      <c r="TLN31" s="187"/>
      <c r="TLO31" s="187"/>
      <c r="TLP31" s="187"/>
      <c r="TLQ31" s="187"/>
      <c r="TLR31" s="187"/>
      <c r="TLS31" s="187"/>
      <c r="TLT31" s="187"/>
      <c r="TLU31" s="187"/>
      <c r="TLV31" s="187"/>
      <c r="TLW31" s="187"/>
      <c r="TLX31" s="187"/>
      <c r="TLY31" s="187"/>
      <c r="TLZ31" s="187"/>
      <c r="TMA31" s="187"/>
      <c r="TMB31" s="187"/>
      <c r="TMC31" s="187"/>
      <c r="TMD31" s="187"/>
      <c r="TME31" s="187"/>
      <c r="TMF31" s="187"/>
      <c r="TMG31" s="187"/>
      <c r="TMH31" s="187"/>
      <c r="TMI31" s="187"/>
      <c r="TMJ31" s="187"/>
      <c r="TMK31" s="187"/>
      <c r="TML31" s="187"/>
      <c r="TMM31" s="187"/>
      <c r="TMN31" s="187"/>
      <c r="TMO31" s="187"/>
      <c r="TMP31" s="187"/>
      <c r="TMQ31" s="187"/>
      <c r="TMR31" s="187"/>
      <c r="TMS31" s="187"/>
      <c r="TMT31" s="187"/>
      <c r="TMU31" s="187"/>
      <c r="TMV31" s="187"/>
      <c r="TMW31" s="187"/>
      <c r="TMX31" s="187"/>
      <c r="TMY31" s="187"/>
      <c r="TMZ31" s="187"/>
      <c r="TNA31" s="187"/>
      <c r="TNB31" s="187"/>
      <c r="TNC31" s="187"/>
      <c r="TND31" s="187"/>
      <c r="TNE31" s="187"/>
      <c r="TNF31" s="187"/>
      <c r="TNG31" s="187"/>
      <c r="TNH31" s="187"/>
      <c r="TNI31" s="187"/>
      <c r="TNJ31" s="187"/>
      <c r="TNK31" s="187"/>
      <c r="TNL31" s="187"/>
      <c r="TNM31" s="187"/>
      <c r="TNN31" s="187"/>
      <c r="TNO31" s="187"/>
      <c r="TNP31" s="187"/>
      <c r="TNQ31" s="187"/>
      <c r="TNR31" s="187"/>
      <c r="TNS31" s="187"/>
      <c r="TNT31" s="187"/>
      <c r="TNU31" s="187"/>
      <c r="TNV31" s="187"/>
      <c r="TNW31" s="187"/>
      <c r="TNX31" s="187"/>
      <c r="TNY31" s="187"/>
      <c r="TNZ31" s="187"/>
      <c r="TOA31" s="187"/>
      <c r="TOB31" s="187"/>
      <c r="TOC31" s="187"/>
      <c r="TOD31" s="187"/>
      <c r="TOE31" s="187"/>
      <c r="TOF31" s="187"/>
      <c r="TOG31" s="187"/>
      <c r="TOH31" s="187"/>
      <c r="TOI31" s="187"/>
      <c r="TOJ31" s="187"/>
      <c r="TOK31" s="187"/>
      <c r="TOL31" s="187"/>
      <c r="TOM31" s="187"/>
      <c r="TON31" s="187"/>
      <c r="TOO31" s="187"/>
      <c r="TOP31" s="187"/>
      <c r="TOQ31" s="187"/>
      <c r="TOR31" s="187"/>
      <c r="TOS31" s="187"/>
      <c r="TOT31" s="187"/>
      <c r="TOU31" s="187"/>
      <c r="TOV31" s="187"/>
      <c r="TOW31" s="187"/>
      <c r="TOX31" s="187"/>
      <c r="TOY31" s="187"/>
      <c r="TOZ31" s="187"/>
      <c r="TPA31" s="187"/>
      <c r="TPB31" s="187"/>
      <c r="TPC31" s="187"/>
      <c r="TPD31" s="187"/>
      <c r="TPE31" s="187"/>
      <c r="TPF31" s="187"/>
      <c r="TPG31" s="187"/>
      <c r="TPH31" s="187"/>
      <c r="TPI31" s="187"/>
      <c r="TPJ31" s="187"/>
      <c r="TPK31" s="187"/>
      <c r="TPL31" s="187"/>
      <c r="TPM31" s="187"/>
      <c r="TPN31" s="187"/>
      <c r="TPO31" s="187"/>
      <c r="TPP31" s="187"/>
      <c r="TPQ31" s="187"/>
      <c r="TPR31" s="187"/>
      <c r="TPS31" s="187"/>
      <c r="TPT31" s="187"/>
      <c r="TPU31" s="187"/>
      <c r="TPV31" s="187"/>
      <c r="TPW31" s="187"/>
      <c r="TPX31" s="187"/>
      <c r="TPY31" s="187"/>
      <c r="TPZ31" s="187"/>
      <c r="TQA31" s="187"/>
      <c r="TQB31" s="187"/>
      <c r="TQC31" s="187"/>
      <c r="TQD31" s="187"/>
      <c r="TQE31" s="187"/>
      <c r="TQF31" s="187"/>
      <c r="TQG31" s="187"/>
      <c r="TQH31" s="187"/>
      <c r="TQI31" s="187"/>
      <c r="TQJ31" s="187"/>
      <c r="TQK31" s="187"/>
      <c r="TQL31" s="187"/>
      <c r="TQM31" s="187"/>
      <c r="TQN31" s="187"/>
      <c r="TQO31" s="187"/>
      <c r="TQP31" s="187"/>
      <c r="TQQ31" s="187"/>
      <c r="TQR31" s="187"/>
      <c r="TQS31" s="187"/>
      <c r="TQT31" s="187"/>
      <c r="TQU31" s="187"/>
      <c r="TQV31" s="187"/>
      <c r="TQW31" s="187"/>
      <c r="TQX31" s="187"/>
      <c r="TQY31" s="187"/>
      <c r="TQZ31" s="187"/>
      <c r="TRA31" s="187"/>
      <c r="TRB31" s="187"/>
      <c r="TRC31" s="187"/>
      <c r="TRD31" s="187"/>
      <c r="TRE31" s="187"/>
      <c r="TRF31" s="187"/>
      <c r="TRG31" s="187"/>
      <c r="TRH31" s="187"/>
      <c r="TRI31" s="187"/>
      <c r="TRJ31" s="187"/>
      <c r="TRK31" s="187"/>
      <c r="TRL31" s="187"/>
      <c r="TRM31" s="187"/>
      <c r="TRN31" s="187"/>
      <c r="TRO31" s="187"/>
      <c r="TRP31" s="187"/>
      <c r="TRQ31" s="187"/>
      <c r="TRR31" s="187"/>
      <c r="TRS31" s="187"/>
      <c r="TRT31" s="187"/>
      <c r="TRU31" s="187"/>
      <c r="TRV31" s="187"/>
      <c r="TRW31" s="187"/>
      <c r="TRX31" s="187"/>
      <c r="TRY31" s="187"/>
      <c r="TRZ31" s="187"/>
      <c r="TSA31" s="187"/>
      <c r="TSB31" s="187"/>
      <c r="TSC31" s="187"/>
      <c r="TSD31" s="187"/>
      <c r="TSE31" s="187"/>
      <c r="TSF31" s="187"/>
      <c r="TSG31" s="187"/>
      <c r="TSH31" s="187"/>
      <c r="TSI31" s="187"/>
      <c r="TSJ31" s="187"/>
      <c r="TSK31" s="187"/>
      <c r="TSL31" s="187"/>
      <c r="TSM31" s="187"/>
      <c r="TSN31" s="187"/>
      <c r="TSO31" s="187"/>
      <c r="TSP31" s="187"/>
      <c r="TSQ31" s="187"/>
      <c r="TSR31" s="187"/>
      <c r="TSS31" s="187"/>
      <c r="TST31" s="187"/>
      <c r="TSU31" s="187"/>
      <c r="TSV31" s="187"/>
      <c r="TSW31" s="187"/>
      <c r="TSX31" s="187"/>
      <c r="TSY31" s="187"/>
      <c r="TSZ31" s="187"/>
      <c r="TTA31" s="187"/>
      <c r="TTB31" s="187"/>
      <c r="TTC31" s="187"/>
      <c r="TTD31" s="187"/>
      <c r="TTE31" s="187"/>
      <c r="TTF31" s="187"/>
      <c r="TTG31" s="187"/>
      <c r="TTH31" s="187"/>
      <c r="TTI31" s="187"/>
      <c r="TTJ31" s="187"/>
      <c r="TTK31" s="187"/>
      <c r="TTL31" s="187"/>
      <c r="TTM31" s="187"/>
      <c r="TTN31" s="187"/>
      <c r="TTO31" s="187"/>
      <c r="TTP31" s="187"/>
      <c r="TTQ31" s="187"/>
      <c r="TTR31" s="187"/>
      <c r="TTS31" s="187"/>
      <c r="TTT31" s="187"/>
      <c r="TTU31" s="187"/>
      <c r="TTV31" s="187"/>
      <c r="TTW31" s="187"/>
      <c r="TTX31" s="187"/>
      <c r="TTY31" s="187"/>
      <c r="TTZ31" s="187"/>
      <c r="TUA31" s="187"/>
      <c r="TUB31" s="187"/>
      <c r="TUC31" s="187"/>
      <c r="TUD31" s="187"/>
      <c r="TUE31" s="187"/>
      <c r="TUF31" s="187"/>
      <c r="TUG31" s="187"/>
      <c r="TUH31" s="187"/>
      <c r="TUI31" s="187"/>
      <c r="TUJ31" s="187"/>
      <c r="TUK31" s="187"/>
      <c r="TUL31" s="187"/>
      <c r="TUM31" s="187"/>
      <c r="TUN31" s="187"/>
      <c r="TUO31" s="187"/>
      <c r="TUP31" s="187"/>
      <c r="TUQ31" s="187"/>
      <c r="TUR31" s="187"/>
      <c r="TUS31" s="187"/>
      <c r="TUT31" s="187"/>
      <c r="TUU31" s="187"/>
      <c r="TUV31" s="187"/>
      <c r="TUW31" s="187"/>
      <c r="TUX31" s="187"/>
      <c r="TUY31" s="187"/>
      <c r="TUZ31" s="187"/>
      <c r="TVA31" s="187"/>
      <c r="TVB31" s="187"/>
      <c r="TVC31" s="187"/>
      <c r="TVD31" s="187"/>
      <c r="TVE31" s="187"/>
      <c r="TVF31" s="187"/>
      <c r="TVG31" s="187"/>
      <c r="TVH31" s="187"/>
      <c r="TVI31" s="187"/>
      <c r="TVJ31" s="187"/>
      <c r="TVK31" s="187"/>
      <c r="TVL31" s="187"/>
      <c r="TVM31" s="187"/>
      <c r="TVN31" s="187"/>
      <c r="TVO31" s="187"/>
      <c r="TVP31" s="187"/>
      <c r="TVQ31" s="187"/>
      <c r="TVR31" s="187"/>
      <c r="TVS31" s="187"/>
      <c r="TVT31" s="187"/>
      <c r="TVU31" s="187"/>
      <c r="TVV31" s="187"/>
      <c r="TVW31" s="187"/>
      <c r="TVX31" s="187"/>
      <c r="TVY31" s="187"/>
      <c r="TVZ31" s="187"/>
      <c r="TWA31" s="187"/>
      <c r="TWB31" s="187"/>
      <c r="TWC31" s="187"/>
      <c r="TWD31" s="187"/>
      <c r="TWE31" s="187"/>
      <c r="TWF31" s="187"/>
      <c r="TWG31" s="187"/>
      <c r="TWH31" s="187"/>
      <c r="TWI31" s="187"/>
      <c r="TWJ31" s="187"/>
      <c r="TWK31" s="187"/>
      <c r="TWL31" s="187"/>
      <c r="TWM31" s="187"/>
      <c r="TWN31" s="187"/>
      <c r="TWO31" s="187"/>
      <c r="TWP31" s="187"/>
      <c r="TWQ31" s="187"/>
      <c r="TWR31" s="187"/>
      <c r="TWS31" s="187"/>
      <c r="TWT31" s="187"/>
      <c r="TWU31" s="187"/>
      <c r="TWV31" s="187"/>
      <c r="TWW31" s="187"/>
      <c r="TWX31" s="187"/>
      <c r="TWY31" s="187"/>
      <c r="TWZ31" s="187"/>
      <c r="TXA31" s="187"/>
      <c r="TXB31" s="187"/>
      <c r="TXC31" s="187"/>
      <c r="TXD31" s="187"/>
      <c r="TXE31" s="187"/>
      <c r="TXF31" s="187"/>
      <c r="TXG31" s="187"/>
      <c r="TXH31" s="187"/>
      <c r="TXI31" s="187"/>
      <c r="TXJ31" s="187"/>
      <c r="TXK31" s="187"/>
      <c r="TXL31" s="187"/>
      <c r="TXM31" s="187"/>
      <c r="TXN31" s="187"/>
      <c r="TXO31" s="187"/>
      <c r="TXP31" s="187"/>
      <c r="TXQ31" s="187"/>
      <c r="TXR31" s="187"/>
      <c r="TXS31" s="187"/>
      <c r="TXT31" s="187"/>
      <c r="TXU31" s="187"/>
      <c r="TXV31" s="187"/>
      <c r="TXW31" s="187"/>
      <c r="TXX31" s="187"/>
      <c r="TXY31" s="187"/>
      <c r="TXZ31" s="187"/>
      <c r="TYA31" s="187"/>
      <c r="TYB31" s="187"/>
      <c r="TYC31" s="187"/>
      <c r="TYD31" s="187"/>
      <c r="TYE31" s="187"/>
      <c r="TYF31" s="187"/>
      <c r="TYG31" s="187"/>
      <c r="TYH31" s="187"/>
      <c r="TYI31" s="187"/>
      <c r="TYJ31" s="187"/>
      <c r="TYK31" s="187"/>
      <c r="TYL31" s="187"/>
      <c r="TYM31" s="187"/>
      <c r="TYN31" s="187"/>
      <c r="TYO31" s="187"/>
      <c r="TYP31" s="187"/>
      <c r="TYQ31" s="187"/>
      <c r="TYR31" s="187"/>
      <c r="TYS31" s="187"/>
      <c r="TYT31" s="187"/>
      <c r="TYU31" s="187"/>
      <c r="TYV31" s="187"/>
      <c r="TYW31" s="187"/>
      <c r="TYX31" s="187"/>
      <c r="TYY31" s="187"/>
      <c r="TYZ31" s="187"/>
      <c r="TZA31" s="187"/>
      <c r="TZB31" s="187"/>
      <c r="TZC31" s="187"/>
      <c r="TZD31" s="187"/>
      <c r="TZE31" s="187"/>
      <c r="TZF31" s="187"/>
      <c r="TZG31" s="187"/>
      <c r="TZH31" s="187"/>
      <c r="TZI31" s="187"/>
      <c r="TZJ31" s="187"/>
      <c r="TZK31" s="187"/>
      <c r="TZL31" s="187"/>
      <c r="TZM31" s="187"/>
      <c r="TZN31" s="187"/>
      <c r="TZO31" s="187"/>
      <c r="TZP31" s="187"/>
      <c r="TZQ31" s="187"/>
      <c r="TZR31" s="187"/>
      <c r="TZS31" s="187"/>
      <c r="TZT31" s="187"/>
      <c r="TZU31" s="187"/>
      <c r="TZV31" s="187"/>
      <c r="TZW31" s="187"/>
      <c r="TZX31" s="187"/>
      <c r="TZY31" s="187"/>
      <c r="TZZ31" s="187"/>
      <c r="UAA31" s="187"/>
      <c r="UAB31" s="187"/>
      <c r="UAC31" s="187"/>
      <c r="UAD31" s="187"/>
      <c r="UAE31" s="187"/>
      <c r="UAF31" s="187"/>
      <c r="UAG31" s="187"/>
      <c r="UAH31" s="187"/>
      <c r="UAI31" s="187"/>
      <c r="UAJ31" s="187"/>
      <c r="UAK31" s="187"/>
      <c r="UAL31" s="187"/>
      <c r="UAM31" s="187"/>
      <c r="UAN31" s="187"/>
      <c r="UAO31" s="187"/>
      <c r="UAP31" s="187"/>
      <c r="UAQ31" s="187"/>
      <c r="UAR31" s="187"/>
      <c r="UAS31" s="187"/>
      <c r="UAT31" s="187"/>
      <c r="UAU31" s="187"/>
      <c r="UAV31" s="187"/>
      <c r="UAW31" s="187"/>
      <c r="UAX31" s="187"/>
      <c r="UAY31" s="187"/>
      <c r="UAZ31" s="187"/>
      <c r="UBA31" s="187"/>
      <c r="UBB31" s="187"/>
      <c r="UBC31" s="187"/>
      <c r="UBD31" s="187"/>
      <c r="UBE31" s="187"/>
      <c r="UBF31" s="187"/>
      <c r="UBG31" s="187"/>
      <c r="UBH31" s="187"/>
      <c r="UBI31" s="187"/>
      <c r="UBJ31" s="187"/>
      <c r="UBK31" s="187"/>
      <c r="UBL31" s="187"/>
      <c r="UBM31" s="187"/>
      <c r="UBN31" s="187"/>
      <c r="UBO31" s="187"/>
      <c r="UBP31" s="187"/>
      <c r="UBQ31" s="187"/>
      <c r="UBR31" s="187"/>
      <c r="UBS31" s="187"/>
      <c r="UBT31" s="187"/>
      <c r="UBU31" s="187"/>
      <c r="UBV31" s="187"/>
      <c r="UBW31" s="187"/>
      <c r="UBX31" s="187"/>
      <c r="UBY31" s="187"/>
      <c r="UBZ31" s="187"/>
      <c r="UCA31" s="187"/>
      <c r="UCB31" s="187"/>
      <c r="UCC31" s="187"/>
      <c r="UCD31" s="187"/>
      <c r="UCE31" s="187"/>
      <c r="UCF31" s="187"/>
      <c r="UCG31" s="187"/>
      <c r="UCH31" s="187"/>
      <c r="UCI31" s="187"/>
      <c r="UCJ31" s="187"/>
      <c r="UCK31" s="187"/>
      <c r="UCL31" s="187"/>
      <c r="UCM31" s="187"/>
      <c r="UCN31" s="187"/>
      <c r="UCO31" s="187"/>
      <c r="UCP31" s="187"/>
      <c r="UCQ31" s="187"/>
      <c r="UCR31" s="187"/>
      <c r="UCS31" s="187"/>
      <c r="UCT31" s="187"/>
      <c r="UCU31" s="187"/>
      <c r="UCV31" s="187"/>
      <c r="UCW31" s="187"/>
      <c r="UCX31" s="187"/>
      <c r="UCY31" s="187"/>
      <c r="UCZ31" s="187"/>
      <c r="UDA31" s="187"/>
      <c r="UDB31" s="187"/>
      <c r="UDC31" s="187"/>
      <c r="UDD31" s="187"/>
      <c r="UDE31" s="187"/>
      <c r="UDF31" s="187"/>
      <c r="UDG31" s="187"/>
      <c r="UDH31" s="187"/>
      <c r="UDI31" s="187"/>
      <c r="UDJ31" s="187"/>
      <c r="UDK31" s="187"/>
      <c r="UDL31" s="187"/>
      <c r="UDM31" s="187"/>
      <c r="UDN31" s="187"/>
      <c r="UDO31" s="187"/>
      <c r="UDP31" s="187"/>
      <c r="UDQ31" s="187"/>
      <c r="UDR31" s="187"/>
      <c r="UDS31" s="187"/>
      <c r="UDT31" s="187"/>
      <c r="UDU31" s="187"/>
      <c r="UDV31" s="187"/>
      <c r="UDW31" s="187"/>
      <c r="UDX31" s="187"/>
      <c r="UDY31" s="187"/>
      <c r="UDZ31" s="187"/>
      <c r="UEA31" s="187"/>
      <c r="UEB31" s="187"/>
      <c r="UEC31" s="187"/>
      <c r="UED31" s="187"/>
      <c r="UEE31" s="187"/>
      <c r="UEF31" s="187"/>
      <c r="UEG31" s="187"/>
      <c r="UEH31" s="187"/>
      <c r="UEI31" s="187"/>
      <c r="UEJ31" s="187"/>
      <c r="UEK31" s="187"/>
      <c r="UEL31" s="187"/>
      <c r="UEM31" s="187"/>
      <c r="UEN31" s="187"/>
      <c r="UEO31" s="187"/>
      <c r="UEP31" s="187"/>
      <c r="UEQ31" s="187"/>
      <c r="UER31" s="187"/>
      <c r="UES31" s="187"/>
      <c r="UET31" s="187"/>
      <c r="UEU31" s="187"/>
      <c r="UEV31" s="187"/>
      <c r="UEW31" s="187"/>
      <c r="UEX31" s="187"/>
      <c r="UEY31" s="187"/>
      <c r="UEZ31" s="187"/>
      <c r="UFA31" s="187"/>
      <c r="UFB31" s="187"/>
      <c r="UFC31" s="187"/>
      <c r="UFD31" s="187"/>
      <c r="UFE31" s="187"/>
      <c r="UFF31" s="187"/>
      <c r="UFG31" s="187"/>
      <c r="UFH31" s="187"/>
      <c r="UFI31" s="187"/>
      <c r="UFJ31" s="187"/>
      <c r="UFK31" s="187"/>
      <c r="UFL31" s="187"/>
      <c r="UFM31" s="187"/>
      <c r="UFN31" s="187"/>
      <c r="UFO31" s="187"/>
      <c r="UFP31" s="187"/>
      <c r="UFQ31" s="187"/>
      <c r="UFR31" s="187"/>
      <c r="UFS31" s="187"/>
      <c r="UFT31" s="187"/>
      <c r="UFU31" s="187"/>
      <c r="UFV31" s="187"/>
      <c r="UFW31" s="187"/>
      <c r="UFX31" s="187"/>
      <c r="UFY31" s="187"/>
      <c r="UFZ31" s="187"/>
      <c r="UGA31" s="187"/>
      <c r="UGB31" s="187"/>
      <c r="UGC31" s="187"/>
      <c r="UGD31" s="187"/>
      <c r="UGE31" s="187"/>
      <c r="UGF31" s="187"/>
      <c r="UGG31" s="187"/>
      <c r="UGH31" s="187"/>
      <c r="UGI31" s="187"/>
      <c r="UGJ31" s="187"/>
      <c r="UGK31" s="187"/>
      <c r="UGL31" s="187"/>
      <c r="UGM31" s="187"/>
      <c r="UGN31" s="187"/>
      <c r="UGO31" s="187"/>
      <c r="UGP31" s="187"/>
      <c r="UGQ31" s="187"/>
      <c r="UGR31" s="187"/>
      <c r="UGS31" s="187"/>
      <c r="UGT31" s="187"/>
      <c r="UGU31" s="187"/>
      <c r="UGV31" s="187"/>
      <c r="UGW31" s="187"/>
      <c r="UGX31" s="187"/>
      <c r="UGY31" s="187"/>
      <c r="UGZ31" s="187"/>
      <c r="UHA31" s="187"/>
      <c r="UHB31" s="187"/>
      <c r="UHC31" s="187"/>
      <c r="UHD31" s="187"/>
      <c r="UHE31" s="187"/>
      <c r="UHF31" s="187"/>
      <c r="UHG31" s="187"/>
      <c r="UHH31" s="187"/>
      <c r="UHI31" s="187"/>
      <c r="UHJ31" s="187"/>
      <c r="UHK31" s="187"/>
      <c r="UHL31" s="187"/>
      <c r="UHM31" s="187"/>
      <c r="UHN31" s="187"/>
      <c r="UHO31" s="187"/>
      <c r="UHP31" s="187"/>
      <c r="UHQ31" s="187"/>
      <c r="UHR31" s="187"/>
      <c r="UHS31" s="187"/>
      <c r="UHT31" s="187"/>
      <c r="UHU31" s="187"/>
      <c r="UHV31" s="187"/>
      <c r="UHW31" s="187"/>
      <c r="UHX31" s="187"/>
      <c r="UHY31" s="187"/>
      <c r="UHZ31" s="187"/>
      <c r="UIA31" s="187"/>
      <c r="UIB31" s="187"/>
      <c r="UIC31" s="187"/>
      <c r="UID31" s="187"/>
      <c r="UIE31" s="187"/>
      <c r="UIF31" s="187"/>
      <c r="UIG31" s="187"/>
      <c r="UIH31" s="187"/>
      <c r="UII31" s="187"/>
      <c r="UIJ31" s="187"/>
      <c r="UIK31" s="187"/>
      <c r="UIL31" s="187"/>
      <c r="UIM31" s="187"/>
      <c r="UIN31" s="187"/>
      <c r="UIO31" s="187"/>
      <c r="UIP31" s="187"/>
      <c r="UIQ31" s="187"/>
      <c r="UIR31" s="187"/>
      <c r="UIS31" s="187"/>
      <c r="UIT31" s="187"/>
      <c r="UIU31" s="187"/>
      <c r="UIV31" s="187"/>
      <c r="UIW31" s="187"/>
      <c r="UIX31" s="187"/>
      <c r="UIY31" s="187"/>
      <c r="UIZ31" s="187"/>
      <c r="UJA31" s="187"/>
      <c r="UJB31" s="187"/>
      <c r="UJC31" s="187"/>
      <c r="UJD31" s="187"/>
      <c r="UJE31" s="187"/>
      <c r="UJF31" s="187"/>
      <c r="UJG31" s="187"/>
      <c r="UJH31" s="187"/>
      <c r="UJI31" s="187"/>
      <c r="UJJ31" s="187"/>
      <c r="UJK31" s="187"/>
      <c r="UJL31" s="187"/>
      <c r="UJM31" s="187"/>
      <c r="UJN31" s="187"/>
      <c r="UJO31" s="187"/>
      <c r="UJP31" s="187"/>
      <c r="UJQ31" s="187"/>
      <c r="UJR31" s="187"/>
      <c r="UJS31" s="187"/>
      <c r="UJT31" s="187"/>
      <c r="UJU31" s="187"/>
      <c r="UJV31" s="187"/>
      <c r="UJW31" s="187"/>
      <c r="UJX31" s="187"/>
      <c r="UJY31" s="187"/>
      <c r="UJZ31" s="187"/>
      <c r="UKA31" s="187"/>
      <c r="UKB31" s="187"/>
      <c r="UKC31" s="187"/>
      <c r="UKD31" s="187"/>
      <c r="UKE31" s="187"/>
      <c r="UKF31" s="187"/>
      <c r="UKG31" s="187"/>
      <c r="UKH31" s="187"/>
      <c r="UKI31" s="187"/>
      <c r="UKJ31" s="187"/>
      <c r="UKK31" s="187"/>
      <c r="UKL31" s="187"/>
      <c r="UKM31" s="187"/>
      <c r="UKN31" s="187"/>
      <c r="UKO31" s="187"/>
      <c r="UKP31" s="187"/>
      <c r="UKQ31" s="187"/>
      <c r="UKR31" s="187"/>
      <c r="UKS31" s="187"/>
      <c r="UKT31" s="187"/>
      <c r="UKU31" s="187"/>
      <c r="UKV31" s="187"/>
      <c r="UKW31" s="187"/>
      <c r="UKX31" s="187"/>
      <c r="UKY31" s="187"/>
      <c r="UKZ31" s="187"/>
      <c r="ULA31" s="187"/>
      <c r="ULB31" s="187"/>
      <c r="ULC31" s="187"/>
      <c r="ULD31" s="187"/>
      <c r="ULE31" s="187"/>
      <c r="ULF31" s="187"/>
      <c r="ULG31" s="187"/>
      <c r="ULH31" s="187"/>
      <c r="ULI31" s="187"/>
      <c r="ULJ31" s="187"/>
      <c r="ULK31" s="187"/>
      <c r="ULL31" s="187"/>
      <c r="ULM31" s="187"/>
      <c r="ULN31" s="187"/>
      <c r="ULO31" s="187"/>
      <c r="ULP31" s="187"/>
      <c r="ULQ31" s="187"/>
      <c r="ULR31" s="187"/>
      <c r="ULS31" s="187"/>
      <c r="ULT31" s="187"/>
      <c r="ULU31" s="187"/>
      <c r="ULV31" s="187"/>
      <c r="ULW31" s="187"/>
      <c r="ULX31" s="187"/>
      <c r="ULY31" s="187"/>
      <c r="ULZ31" s="187"/>
      <c r="UMA31" s="187"/>
      <c r="UMB31" s="187"/>
      <c r="UMC31" s="187"/>
      <c r="UMD31" s="187"/>
      <c r="UME31" s="187"/>
      <c r="UMF31" s="187"/>
      <c r="UMG31" s="187"/>
      <c r="UMH31" s="187"/>
      <c r="UMI31" s="187"/>
      <c r="UMJ31" s="187"/>
      <c r="UMK31" s="187"/>
      <c r="UML31" s="187"/>
      <c r="UMM31" s="187"/>
      <c r="UMN31" s="187"/>
      <c r="UMO31" s="187"/>
      <c r="UMP31" s="187"/>
      <c r="UMQ31" s="187"/>
      <c r="UMR31" s="187"/>
      <c r="UMS31" s="187"/>
      <c r="UMT31" s="187"/>
      <c r="UMU31" s="187"/>
      <c r="UMV31" s="187"/>
      <c r="UMW31" s="187"/>
      <c r="UMX31" s="187"/>
      <c r="UMY31" s="187"/>
      <c r="UMZ31" s="187"/>
      <c r="UNA31" s="187"/>
      <c r="UNB31" s="187"/>
      <c r="UNC31" s="187"/>
      <c r="UND31" s="187"/>
      <c r="UNE31" s="187"/>
      <c r="UNF31" s="187"/>
      <c r="UNG31" s="187"/>
      <c r="UNH31" s="187"/>
      <c r="UNI31" s="187"/>
      <c r="UNJ31" s="187"/>
      <c r="UNK31" s="187"/>
      <c r="UNL31" s="187"/>
      <c r="UNM31" s="187"/>
      <c r="UNN31" s="187"/>
      <c r="UNO31" s="187"/>
      <c r="UNP31" s="187"/>
      <c r="UNQ31" s="187"/>
      <c r="UNR31" s="187"/>
      <c r="UNS31" s="187"/>
      <c r="UNT31" s="187"/>
      <c r="UNU31" s="187"/>
      <c r="UNV31" s="187"/>
      <c r="UNW31" s="187"/>
      <c r="UNX31" s="187"/>
      <c r="UNY31" s="187"/>
      <c r="UNZ31" s="187"/>
      <c r="UOA31" s="187"/>
      <c r="UOB31" s="187"/>
      <c r="UOC31" s="187"/>
      <c r="UOD31" s="187"/>
      <c r="UOE31" s="187"/>
      <c r="UOF31" s="187"/>
      <c r="UOG31" s="187"/>
      <c r="UOH31" s="187"/>
      <c r="UOI31" s="187"/>
      <c r="UOJ31" s="187"/>
      <c r="UOK31" s="187"/>
      <c r="UOL31" s="187"/>
      <c r="UOM31" s="187"/>
      <c r="UON31" s="187"/>
      <c r="UOO31" s="187"/>
      <c r="UOP31" s="187"/>
      <c r="UOQ31" s="187"/>
      <c r="UOR31" s="187"/>
      <c r="UOS31" s="187"/>
      <c r="UOT31" s="187"/>
      <c r="UOU31" s="187"/>
      <c r="UOV31" s="187"/>
      <c r="UOW31" s="187"/>
      <c r="UOX31" s="187"/>
      <c r="UOY31" s="187"/>
      <c r="UOZ31" s="187"/>
      <c r="UPA31" s="187"/>
      <c r="UPB31" s="187"/>
      <c r="UPC31" s="187"/>
      <c r="UPD31" s="187"/>
      <c r="UPE31" s="187"/>
      <c r="UPF31" s="187"/>
      <c r="UPG31" s="187"/>
      <c r="UPH31" s="187"/>
      <c r="UPI31" s="187"/>
      <c r="UPJ31" s="187"/>
      <c r="UPK31" s="187"/>
      <c r="UPL31" s="187"/>
      <c r="UPM31" s="187"/>
      <c r="UPN31" s="187"/>
      <c r="UPO31" s="187"/>
      <c r="UPP31" s="187"/>
      <c r="UPQ31" s="187"/>
      <c r="UPR31" s="187"/>
      <c r="UPS31" s="187"/>
      <c r="UPT31" s="187"/>
      <c r="UPU31" s="187"/>
      <c r="UPV31" s="187"/>
      <c r="UPW31" s="187"/>
      <c r="UPX31" s="187"/>
      <c r="UPY31" s="187"/>
      <c r="UPZ31" s="187"/>
      <c r="UQA31" s="187"/>
      <c r="UQB31" s="187"/>
      <c r="UQC31" s="187"/>
      <c r="UQD31" s="187"/>
      <c r="UQE31" s="187"/>
      <c r="UQF31" s="187"/>
      <c r="UQG31" s="187"/>
      <c r="UQH31" s="187"/>
      <c r="UQI31" s="187"/>
      <c r="UQJ31" s="187"/>
      <c r="UQK31" s="187"/>
      <c r="UQL31" s="187"/>
      <c r="UQM31" s="187"/>
      <c r="UQN31" s="187"/>
      <c r="UQO31" s="187"/>
      <c r="UQP31" s="187"/>
      <c r="UQQ31" s="187"/>
      <c r="UQR31" s="187"/>
      <c r="UQS31" s="187"/>
      <c r="UQT31" s="187"/>
      <c r="UQU31" s="187"/>
      <c r="UQV31" s="187"/>
      <c r="UQW31" s="187"/>
      <c r="UQX31" s="187"/>
      <c r="UQY31" s="187"/>
      <c r="UQZ31" s="187"/>
      <c r="URA31" s="187"/>
      <c r="URB31" s="187"/>
      <c r="URC31" s="187"/>
      <c r="URD31" s="187"/>
      <c r="URE31" s="187"/>
      <c r="URF31" s="187"/>
      <c r="URG31" s="187"/>
      <c r="URH31" s="187"/>
      <c r="URI31" s="187"/>
      <c r="URJ31" s="187"/>
      <c r="URK31" s="187"/>
      <c r="URL31" s="187"/>
      <c r="URM31" s="187"/>
      <c r="URN31" s="187"/>
      <c r="URO31" s="187"/>
      <c r="URP31" s="187"/>
      <c r="URQ31" s="187"/>
      <c r="URR31" s="187"/>
      <c r="URS31" s="187"/>
      <c r="URT31" s="187"/>
      <c r="URU31" s="187"/>
      <c r="URV31" s="187"/>
      <c r="URW31" s="187"/>
      <c r="URX31" s="187"/>
      <c r="URY31" s="187"/>
      <c r="URZ31" s="187"/>
      <c r="USA31" s="187"/>
      <c r="USB31" s="187"/>
      <c r="USC31" s="187"/>
      <c r="USD31" s="187"/>
      <c r="USE31" s="187"/>
      <c r="USF31" s="187"/>
      <c r="USG31" s="187"/>
      <c r="USH31" s="187"/>
      <c r="USI31" s="187"/>
      <c r="USJ31" s="187"/>
      <c r="USK31" s="187"/>
      <c r="USL31" s="187"/>
      <c r="USM31" s="187"/>
      <c r="USN31" s="187"/>
      <c r="USO31" s="187"/>
      <c r="USP31" s="187"/>
      <c r="USQ31" s="187"/>
      <c r="USR31" s="187"/>
      <c r="USS31" s="187"/>
      <c r="UST31" s="187"/>
      <c r="USU31" s="187"/>
      <c r="USV31" s="187"/>
      <c r="USW31" s="187"/>
      <c r="USX31" s="187"/>
      <c r="USY31" s="187"/>
      <c r="USZ31" s="187"/>
      <c r="UTA31" s="187"/>
      <c r="UTB31" s="187"/>
      <c r="UTC31" s="187"/>
      <c r="UTD31" s="187"/>
      <c r="UTE31" s="187"/>
      <c r="UTF31" s="187"/>
      <c r="UTG31" s="187"/>
      <c r="UTH31" s="187"/>
      <c r="UTI31" s="187"/>
      <c r="UTJ31" s="187"/>
      <c r="UTK31" s="187"/>
      <c r="UTL31" s="187"/>
      <c r="UTM31" s="187"/>
      <c r="UTN31" s="187"/>
      <c r="UTO31" s="187"/>
      <c r="UTP31" s="187"/>
      <c r="UTQ31" s="187"/>
      <c r="UTR31" s="187"/>
      <c r="UTS31" s="187"/>
      <c r="UTT31" s="187"/>
      <c r="UTU31" s="187"/>
      <c r="UTV31" s="187"/>
      <c r="UTW31" s="187"/>
      <c r="UTX31" s="187"/>
      <c r="UTY31" s="187"/>
      <c r="UTZ31" s="187"/>
      <c r="UUA31" s="187"/>
      <c r="UUB31" s="187"/>
      <c r="UUC31" s="187"/>
      <c r="UUD31" s="187"/>
      <c r="UUE31" s="187"/>
      <c r="UUF31" s="187"/>
      <c r="UUG31" s="187"/>
      <c r="UUH31" s="187"/>
      <c r="UUI31" s="187"/>
      <c r="UUJ31" s="187"/>
      <c r="UUK31" s="187"/>
      <c r="UUL31" s="187"/>
      <c r="UUM31" s="187"/>
      <c r="UUN31" s="187"/>
      <c r="UUO31" s="187"/>
      <c r="UUP31" s="187"/>
      <c r="UUQ31" s="187"/>
      <c r="UUR31" s="187"/>
      <c r="UUS31" s="187"/>
      <c r="UUT31" s="187"/>
      <c r="UUU31" s="187"/>
      <c r="UUV31" s="187"/>
      <c r="UUW31" s="187"/>
      <c r="UUX31" s="187"/>
      <c r="UUY31" s="187"/>
      <c r="UUZ31" s="187"/>
      <c r="UVA31" s="187"/>
      <c r="UVB31" s="187"/>
      <c r="UVC31" s="187"/>
      <c r="UVD31" s="187"/>
      <c r="UVE31" s="187"/>
      <c r="UVF31" s="187"/>
      <c r="UVG31" s="187"/>
      <c r="UVH31" s="187"/>
      <c r="UVI31" s="187"/>
      <c r="UVJ31" s="187"/>
      <c r="UVK31" s="187"/>
      <c r="UVL31" s="187"/>
      <c r="UVM31" s="187"/>
      <c r="UVN31" s="187"/>
      <c r="UVO31" s="187"/>
      <c r="UVP31" s="187"/>
      <c r="UVQ31" s="187"/>
      <c r="UVR31" s="187"/>
      <c r="UVS31" s="187"/>
      <c r="UVT31" s="187"/>
      <c r="UVU31" s="187"/>
      <c r="UVV31" s="187"/>
      <c r="UVW31" s="187"/>
      <c r="UVX31" s="187"/>
      <c r="UVY31" s="187"/>
      <c r="UVZ31" s="187"/>
      <c r="UWA31" s="187"/>
      <c r="UWB31" s="187"/>
      <c r="UWC31" s="187"/>
      <c r="UWD31" s="187"/>
      <c r="UWE31" s="187"/>
      <c r="UWF31" s="187"/>
      <c r="UWG31" s="187"/>
      <c r="UWH31" s="187"/>
      <c r="UWI31" s="187"/>
      <c r="UWJ31" s="187"/>
      <c r="UWK31" s="187"/>
      <c r="UWL31" s="187"/>
      <c r="UWM31" s="187"/>
      <c r="UWN31" s="187"/>
      <c r="UWO31" s="187"/>
      <c r="UWP31" s="187"/>
      <c r="UWQ31" s="187"/>
      <c r="UWR31" s="187"/>
      <c r="UWS31" s="187"/>
      <c r="UWT31" s="187"/>
      <c r="UWU31" s="187"/>
      <c r="UWV31" s="187"/>
      <c r="UWW31" s="187"/>
      <c r="UWX31" s="187"/>
      <c r="UWY31" s="187"/>
      <c r="UWZ31" s="187"/>
      <c r="UXA31" s="187"/>
      <c r="UXB31" s="187"/>
      <c r="UXC31" s="187"/>
      <c r="UXD31" s="187"/>
      <c r="UXE31" s="187"/>
      <c r="UXF31" s="187"/>
      <c r="UXG31" s="187"/>
      <c r="UXH31" s="187"/>
      <c r="UXI31" s="187"/>
      <c r="UXJ31" s="187"/>
      <c r="UXK31" s="187"/>
      <c r="UXL31" s="187"/>
      <c r="UXM31" s="187"/>
      <c r="UXN31" s="187"/>
      <c r="UXO31" s="187"/>
      <c r="UXP31" s="187"/>
      <c r="UXQ31" s="187"/>
      <c r="UXR31" s="187"/>
      <c r="UXS31" s="187"/>
      <c r="UXT31" s="187"/>
      <c r="UXU31" s="187"/>
      <c r="UXV31" s="187"/>
      <c r="UXW31" s="187"/>
      <c r="UXX31" s="187"/>
      <c r="UXY31" s="187"/>
      <c r="UXZ31" s="187"/>
      <c r="UYA31" s="187"/>
      <c r="UYB31" s="187"/>
      <c r="UYC31" s="187"/>
      <c r="UYD31" s="187"/>
      <c r="UYE31" s="187"/>
      <c r="UYF31" s="187"/>
      <c r="UYG31" s="187"/>
      <c r="UYH31" s="187"/>
      <c r="UYI31" s="187"/>
      <c r="UYJ31" s="187"/>
      <c r="UYK31" s="187"/>
      <c r="UYL31" s="187"/>
      <c r="UYM31" s="187"/>
      <c r="UYN31" s="187"/>
      <c r="UYO31" s="187"/>
      <c r="UYP31" s="187"/>
      <c r="UYQ31" s="187"/>
      <c r="UYR31" s="187"/>
      <c r="UYS31" s="187"/>
      <c r="UYT31" s="187"/>
      <c r="UYU31" s="187"/>
      <c r="UYV31" s="187"/>
      <c r="UYW31" s="187"/>
      <c r="UYX31" s="187"/>
      <c r="UYY31" s="187"/>
      <c r="UYZ31" s="187"/>
      <c r="UZA31" s="187"/>
      <c r="UZB31" s="187"/>
      <c r="UZC31" s="187"/>
      <c r="UZD31" s="187"/>
      <c r="UZE31" s="187"/>
      <c r="UZF31" s="187"/>
      <c r="UZG31" s="187"/>
      <c r="UZH31" s="187"/>
      <c r="UZI31" s="187"/>
      <c r="UZJ31" s="187"/>
      <c r="UZK31" s="187"/>
      <c r="UZL31" s="187"/>
      <c r="UZM31" s="187"/>
      <c r="UZN31" s="187"/>
      <c r="UZO31" s="187"/>
      <c r="UZP31" s="187"/>
      <c r="UZQ31" s="187"/>
      <c r="UZR31" s="187"/>
      <c r="UZS31" s="187"/>
      <c r="UZT31" s="187"/>
      <c r="UZU31" s="187"/>
      <c r="UZV31" s="187"/>
      <c r="UZW31" s="187"/>
      <c r="UZX31" s="187"/>
      <c r="UZY31" s="187"/>
      <c r="UZZ31" s="187"/>
      <c r="VAA31" s="187"/>
      <c r="VAB31" s="187"/>
      <c r="VAC31" s="187"/>
      <c r="VAD31" s="187"/>
      <c r="VAE31" s="187"/>
      <c r="VAF31" s="187"/>
      <c r="VAG31" s="187"/>
      <c r="VAH31" s="187"/>
      <c r="VAI31" s="187"/>
      <c r="VAJ31" s="187"/>
      <c r="VAK31" s="187"/>
      <c r="VAL31" s="187"/>
      <c r="VAM31" s="187"/>
      <c r="VAN31" s="187"/>
      <c r="VAO31" s="187"/>
      <c r="VAP31" s="187"/>
      <c r="VAQ31" s="187"/>
      <c r="VAR31" s="187"/>
      <c r="VAS31" s="187"/>
      <c r="VAT31" s="187"/>
      <c r="VAU31" s="187"/>
      <c r="VAV31" s="187"/>
      <c r="VAW31" s="187"/>
      <c r="VAX31" s="187"/>
      <c r="VAY31" s="187"/>
      <c r="VAZ31" s="187"/>
      <c r="VBA31" s="187"/>
      <c r="VBB31" s="187"/>
      <c r="VBC31" s="187"/>
      <c r="VBD31" s="187"/>
      <c r="VBE31" s="187"/>
      <c r="VBF31" s="187"/>
      <c r="VBG31" s="187"/>
      <c r="VBH31" s="187"/>
      <c r="VBI31" s="187"/>
      <c r="VBJ31" s="187"/>
      <c r="VBK31" s="187"/>
      <c r="VBL31" s="187"/>
      <c r="VBM31" s="187"/>
      <c r="VBN31" s="187"/>
      <c r="VBO31" s="187"/>
      <c r="VBP31" s="187"/>
      <c r="VBQ31" s="187"/>
      <c r="VBR31" s="187"/>
      <c r="VBS31" s="187"/>
      <c r="VBT31" s="187"/>
      <c r="VBU31" s="187"/>
      <c r="VBV31" s="187"/>
      <c r="VBW31" s="187"/>
      <c r="VBX31" s="187"/>
      <c r="VBY31" s="187"/>
      <c r="VBZ31" s="187"/>
      <c r="VCA31" s="187"/>
      <c r="VCB31" s="187"/>
      <c r="VCC31" s="187"/>
      <c r="VCD31" s="187"/>
      <c r="VCE31" s="187"/>
      <c r="VCF31" s="187"/>
      <c r="VCG31" s="187"/>
      <c r="VCH31" s="187"/>
      <c r="VCI31" s="187"/>
      <c r="VCJ31" s="187"/>
      <c r="VCK31" s="187"/>
      <c r="VCL31" s="187"/>
      <c r="VCM31" s="187"/>
      <c r="VCN31" s="187"/>
      <c r="VCO31" s="187"/>
      <c r="VCP31" s="187"/>
      <c r="VCQ31" s="187"/>
      <c r="VCR31" s="187"/>
      <c r="VCS31" s="187"/>
      <c r="VCT31" s="187"/>
      <c r="VCU31" s="187"/>
      <c r="VCV31" s="187"/>
      <c r="VCW31" s="187"/>
      <c r="VCX31" s="187"/>
      <c r="VCY31" s="187"/>
      <c r="VCZ31" s="187"/>
      <c r="VDA31" s="187"/>
      <c r="VDB31" s="187"/>
      <c r="VDC31" s="187"/>
      <c r="VDD31" s="187"/>
      <c r="VDE31" s="187"/>
      <c r="VDF31" s="187"/>
      <c r="VDG31" s="187"/>
      <c r="VDH31" s="187"/>
      <c r="VDI31" s="187"/>
      <c r="VDJ31" s="187"/>
      <c r="VDK31" s="187"/>
      <c r="VDL31" s="187"/>
      <c r="VDM31" s="187"/>
      <c r="VDN31" s="187"/>
      <c r="VDO31" s="187"/>
      <c r="VDP31" s="187"/>
      <c r="VDQ31" s="187"/>
      <c r="VDR31" s="187"/>
      <c r="VDS31" s="187"/>
      <c r="VDT31" s="187"/>
      <c r="VDU31" s="187"/>
      <c r="VDV31" s="187"/>
      <c r="VDW31" s="187"/>
      <c r="VDX31" s="187"/>
      <c r="VDY31" s="187"/>
      <c r="VDZ31" s="187"/>
      <c r="VEA31" s="187"/>
      <c r="VEB31" s="187"/>
      <c r="VEC31" s="187"/>
      <c r="VED31" s="187"/>
      <c r="VEE31" s="187"/>
      <c r="VEF31" s="187"/>
      <c r="VEG31" s="187"/>
      <c r="VEH31" s="187"/>
      <c r="VEI31" s="187"/>
      <c r="VEJ31" s="187"/>
      <c r="VEK31" s="187"/>
      <c r="VEL31" s="187"/>
      <c r="VEM31" s="187"/>
      <c r="VEN31" s="187"/>
      <c r="VEO31" s="187"/>
      <c r="VEP31" s="187"/>
      <c r="VEQ31" s="187"/>
      <c r="VER31" s="187"/>
      <c r="VES31" s="187"/>
      <c r="VET31" s="187"/>
      <c r="VEU31" s="187"/>
      <c r="VEV31" s="187"/>
      <c r="VEW31" s="187"/>
      <c r="VEX31" s="187"/>
      <c r="VEY31" s="187"/>
      <c r="VEZ31" s="187"/>
      <c r="VFA31" s="187"/>
      <c r="VFB31" s="187"/>
      <c r="VFC31" s="187"/>
      <c r="VFD31" s="187"/>
      <c r="VFE31" s="187"/>
      <c r="VFF31" s="187"/>
      <c r="VFG31" s="187"/>
      <c r="VFH31" s="187"/>
      <c r="VFI31" s="187"/>
      <c r="VFJ31" s="187"/>
      <c r="VFK31" s="187"/>
      <c r="VFL31" s="187"/>
      <c r="VFM31" s="187"/>
      <c r="VFN31" s="187"/>
      <c r="VFO31" s="187"/>
      <c r="VFP31" s="187"/>
      <c r="VFQ31" s="187"/>
      <c r="VFR31" s="187"/>
      <c r="VFS31" s="187"/>
      <c r="VFT31" s="187"/>
      <c r="VFU31" s="187"/>
      <c r="VFV31" s="187"/>
      <c r="VFW31" s="187"/>
      <c r="VFX31" s="187"/>
      <c r="VFY31" s="187"/>
      <c r="VFZ31" s="187"/>
      <c r="VGA31" s="187"/>
      <c r="VGB31" s="187"/>
      <c r="VGC31" s="187"/>
      <c r="VGD31" s="187"/>
      <c r="VGE31" s="187"/>
      <c r="VGF31" s="187"/>
      <c r="VGG31" s="187"/>
      <c r="VGH31" s="187"/>
      <c r="VGI31" s="187"/>
      <c r="VGJ31" s="187"/>
      <c r="VGK31" s="187"/>
      <c r="VGL31" s="187"/>
      <c r="VGM31" s="187"/>
      <c r="VGN31" s="187"/>
      <c r="VGO31" s="187"/>
      <c r="VGP31" s="187"/>
      <c r="VGQ31" s="187"/>
      <c r="VGR31" s="187"/>
      <c r="VGS31" s="187"/>
      <c r="VGT31" s="187"/>
      <c r="VGU31" s="187"/>
      <c r="VGV31" s="187"/>
      <c r="VGW31" s="187"/>
      <c r="VGX31" s="187"/>
      <c r="VGY31" s="187"/>
      <c r="VGZ31" s="187"/>
      <c r="VHA31" s="187"/>
      <c r="VHB31" s="187"/>
      <c r="VHC31" s="187"/>
      <c r="VHD31" s="187"/>
      <c r="VHE31" s="187"/>
      <c r="VHF31" s="187"/>
      <c r="VHG31" s="187"/>
      <c r="VHH31" s="187"/>
      <c r="VHI31" s="187"/>
      <c r="VHJ31" s="187"/>
      <c r="VHK31" s="187"/>
      <c r="VHL31" s="187"/>
      <c r="VHM31" s="187"/>
      <c r="VHN31" s="187"/>
      <c r="VHO31" s="187"/>
      <c r="VHP31" s="187"/>
      <c r="VHQ31" s="187"/>
      <c r="VHR31" s="187"/>
      <c r="VHS31" s="187"/>
      <c r="VHT31" s="187"/>
      <c r="VHU31" s="187"/>
      <c r="VHV31" s="187"/>
      <c r="VHW31" s="187"/>
      <c r="VHX31" s="187"/>
      <c r="VHY31" s="187"/>
      <c r="VHZ31" s="187"/>
      <c r="VIA31" s="187"/>
      <c r="VIB31" s="187"/>
      <c r="VIC31" s="187"/>
      <c r="VID31" s="187"/>
      <c r="VIE31" s="187"/>
      <c r="VIF31" s="187"/>
      <c r="VIG31" s="187"/>
      <c r="VIH31" s="187"/>
      <c r="VII31" s="187"/>
      <c r="VIJ31" s="187"/>
      <c r="VIK31" s="187"/>
      <c r="VIL31" s="187"/>
      <c r="VIM31" s="187"/>
      <c r="VIN31" s="187"/>
      <c r="VIO31" s="187"/>
      <c r="VIP31" s="187"/>
      <c r="VIQ31" s="187"/>
      <c r="VIR31" s="187"/>
      <c r="VIS31" s="187"/>
      <c r="VIT31" s="187"/>
      <c r="VIU31" s="187"/>
      <c r="VIV31" s="187"/>
      <c r="VIW31" s="187"/>
      <c r="VIX31" s="187"/>
      <c r="VIY31" s="187"/>
      <c r="VIZ31" s="187"/>
      <c r="VJA31" s="187"/>
      <c r="VJB31" s="187"/>
      <c r="VJC31" s="187"/>
      <c r="VJD31" s="187"/>
      <c r="VJE31" s="187"/>
      <c r="VJF31" s="187"/>
      <c r="VJG31" s="187"/>
      <c r="VJH31" s="187"/>
      <c r="VJI31" s="187"/>
      <c r="VJJ31" s="187"/>
      <c r="VJK31" s="187"/>
      <c r="VJL31" s="187"/>
      <c r="VJM31" s="187"/>
      <c r="VJN31" s="187"/>
      <c r="VJO31" s="187"/>
      <c r="VJP31" s="187"/>
      <c r="VJQ31" s="187"/>
      <c r="VJR31" s="187"/>
      <c r="VJS31" s="187"/>
      <c r="VJT31" s="187"/>
      <c r="VJU31" s="187"/>
      <c r="VJV31" s="187"/>
      <c r="VJW31" s="187"/>
      <c r="VJX31" s="187"/>
      <c r="VJY31" s="187"/>
      <c r="VJZ31" s="187"/>
      <c r="VKA31" s="187"/>
      <c r="VKB31" s="187"/>
      <c r="VKC31" s="187"/>
      <c r="VKD31" s="187"/>
      <c r="VKE31" s="187"/>
      <c r="VKF31" s="187"/>
      <c r="VKG31" s="187"/>
      <c r="VKH31" s="187"/>
      <c r="VKI31" s="187"/>
      <c r="VKJ31" s="187"/>
      <c r="VKK31" s="187"/>
      <c r="VKL31" s="187"/>
      <c r="VKM31" s="187"/>
      <c r="VKN31" s="187"/>
      <c r="VKO31" s="187"/>
      <c r="VKP31" s="187"/>
      <c r="VKQ31" s="187"/>
      <c r="VKR31" s="187"/>
      <c r="VKS31" s="187"/>
      <c r="VKT31" s="187"/>
      <c r="VKU31" s="187"/>
      <c r="VKV31" s="187"/>
      <c r="VKW31" s="187"/>
      <c r="VKX31" s="187"/>
      <c r="VKY31" s="187"/>
      <c r="VKZ31" s="187"/>
      <c r="VLA31" s="187"/>
      <c r="VLB31" s="187"/>
      <c r="VLC31" s="187"/>
      <c r="VLD31" s="187"/>
      <c r="VLE31" s="187"/>
      <c r="VLF31" s="187"/>
      <c r="VLG31" s="187"/>
      <c r="VLH31" s="187"/>
      <c r="VLI31" s="187"/>
      <c r="VLJ31" s="187"/>
      <c r="VLK31" s="187"/>
      <c r="VLL31" s="187"/>
      <c r="VLM31" s="187"/>
      <c r="VLN31" s="187"/>
      <c r="VLO31" s="187"/>
      <c r="VLP31" s="187"/>
      <c r="VLQ31" s="187"/>
      <c r="VLR31" s="187"/>
      <c r="VLS31" s="187"/>
      <c r="VLT31" s="187"/>
      <c r="VLU31" s="187"/>
      <c r="VLV31" s="187"/>
      <c r="VLW31" s="187"/>
      <c r="VLX31" s="187"/>
      <c r="VLY31" s="187"/>
      <c r="VLZ31" s="187"/>
      <c r="VMA31" s="187"/>
      <c r="VMB31" s="187"/>
      <c r="VMC31" s="187"/>
      <c r="VMD31" s="187"/>
      <c r="VME31" s="187"/>
      <c r="VMF31" s="187"/>
      <c r="VMG31" s="187"/>
      <c r="VMH31" s="187"/>
      <c r="VMI31" s="187"/>
      <c r="VMJ31" s="187"/>
      <c r="VMK31" s="187"/>
      <c r="VML31" s="187"/>
      <c r="VMM31" s="187"/>
      <c r="VMN31" s="187"/>
      <c r="VMO31" s="187"/>
      <c r="VMP31" s="187"/>
      <c r="VMQ31" s="187"/>
      <c r="VMR31" s="187"/>
      <c r="VMS31" s="187"/>
      <c r="VMT31" s="187"/>
      <c r="VMU31" s="187"/>
      <c r="VMV31" s="187"/>
      <c r="VMW31" s="187"/>
      <c r="VMX31" s="187"/>
      <c r="VMY31" s="187"/>
      <c r="VMZ31" s="187"/>
      <c r="VNA31" s="187"/>
      <c r="VNB31" s="187"/>
      <c r="VNC31" s="187"/>
      <c r="VND31" s="187"/>
      <c r="VNE31" s="187"/>
      <c r="VNF31" s="187"/>
      <c r="VNG31" s="187"/>
      <c r="VNH31" s="187"/>
      <c r="VNI31" s="187"/>
      <c r="VNJ31" s="187"/>
      <c r="VNK31" s="187"/>
      <c r="VNL31" s="187"/>
      <c r="VNM31" s="187"/>
      <c r="VNN31" s="187"/>
      <c r="VNO31" s="187"/>
      <c r="VNP31" s="187"/>
      <c r="VNQ31" s="187"/>
      <c r="VNR31" s="187"/>
      <c r="VNS31" s="187"/>
      <c r="VNT31" s="187"/>
      <c r="VNU31" s="187"/>
      <c r="VNV31" s="187"/>
      <c r="VNW31" s="187"/>
      <c r="VNX31" s="187"/>
      <c r="VNY31" s="187"/>
      <c r="VNZ31" s="187"/>
      <c r="VOA31" s="187"/>
      <c r="VOB31" s="187"/>
      <c r="VOC31" s="187"/>
      <c r="VOD31" s="187"/>
      <c r="VOE31" s="187"/>
      <c r="VOF31" s="187"/>
      <c r="VOG31" s="187"/>
      <c r="VOH31" s="187"/>
      <c r="VOI31" s="187"/>
      <c r="VOJ31" s="187"/>
      <c r="VOK31" s="187"/>
      <c r="VOL31" s="187"/>
      <c r="VOM31" s="187"/>
      <c r="VON31" s="187"/>
      <c r="VOO31" s="187"/>
      <c r="VOP31" s="187"/>
      <c r="VOQ31" s="187"/>
      <c r="VOR31" s="187"/>
      <c r="VOS31" s="187"/>
      <c r="VOT31" s="187"/>
      <c r="VOU31" s="187"/>
      <c r="VOV31" s="187"/>
      <c r="VOW31" s="187"/>
      <c r="VOX31" s="187"/>
      <c r="VOY31" s="187"/>
      <c r="VOZ31" s="187"/>
      <c r="VPA31" s="187"/>
      <c r="VPB31" s="187"/>
      <c r="VPC31" s="187"/>
      <c r="VPD31" s="187"/>
      <c r="VPE31" s="187"/>
      <c r="VPF31" s="187"/>
      <c r="VPG31" s="187"/>
      <c r="VPH31" s="187"/>
      <c r="VPI31" s="187"/>
      <c r="VPJ31" s="187"/>
      <c r="VPK31" s="187"/>
      <c r="VPL31" s="187"/>
      <c r="VPM31" s="187"/>
      <c r="VPN31" s="187"/>
      <c r="VPO31" s="187"/>
      <c r="VPP31" s="187"/>
      <c r="VPQ31" s="187"/>
      <c r="VPR31" s="187"/>
      <c r="VPS31" s="187"/>
      <c r="VPT31" s="187"/>
      <c r="VPU31" s="187"/>
      <c r="VPV31" s="187"/>
      <c r="VPW31" s="187"/>
      <c r="VPX31" s="187"/>
      <c r="VPY31" s="187"/>
      <c r="VPZ31" s="187"/>
      <c r="VQA31" s="187"/>
      <c r="VQB31" s="187"/>
      <c r="VQC31" s="187"/>
      <c r="VQD31" s="187"/>
      <c r="VQE31" s="187"/>
      <c r="VQF31" s="187"/>
      <c r="VQG31" s="187"/>
      <c r="VQH31" s="187"/>
      <c r="VQI31" s="187"/>
      <c r="VQJ31" s="187"/>
      <c r="VQK31" s="187"/>
      <c r="VQL31" s="187"/>
      <c r="VQM31" s="187"/>
      <c r="VQN31" s="187"/>
      <c r="VQO31" s="187"/>
      <c r="VQP31" s="187"/>
      <c r="VQQ31" s="187"/>
      <c r="VQR31" s="187"/>
      <c r="VQS31" s="187"/>
      <c r="VQT31" s="187"/>
      <c r="VQU31" s="187"/>
      <c r="VQV31" s="187"/>
      <c r="VQW31" s="187"/>
      <c r="VQX31" s="187"/>
      <c r="VQY31" s="187"/>
      <c r="VQZ31" s="187"/>
      <c r="VRA31" s="187"/>
      <c r="VRB31" s="187"/>
      <c r="VRC31" s="187"/>
      <c r="VRD31" s="187"/>
      <c r="VRE31" s="187"/>
      <c r="VRF31" s="187"/>
      <c r="VRG31" s="187"/>
      <c r="VRH31" s="187"/>
      <c r="VRI31" s="187"/>
      <c r="VRJ31" s="187"/>
      <c r="VRK31" s="187"/>
      <c r="VRL31" s="187"/>
      <c r="VRM31" s="187"/>
      <c r="VRN31" s="187"/>
      <c r="VRO31" s="187"/>
      <c r="VRP31" s="187"/>
      <c r="VRQ31" s="187"/>
      <c r="VRR31" s="187"/>
      <c r="VRS31" s="187"/>
      <c r="VRT31" s="187"/>
      <c r="VRU31" s="187"/>
      <c r="VRV31" s="187"/>
      <c r="VRW31" s="187"/>
      <c r="VRX31" s="187"/>
      <c r="VRY31" s="187"/>
      <c r="VRZ31" s="187"/>
      <c r="VSA31" s="187"/>
      <c r="VSB31" s="187"/>
      <c r="VSC31" s="187"/>
      <c r="VSD31" s="187"/>
      <c r="VSE31" s="187"/>
      <c r="VSF31" s="187"/>
      <c r="VSG31" s="187"/>
      <c r="VSH31" s="187"/>
      <c r="VSI31" s="187"/>
      <c r="VSJ31" s="187"/>
      <c r="VSK31" s="187"/>
      <c r="VSL31" s="187"/>
      <c r="VSM31" s="187"/>
      <c r="VSN31" s="187"/>
      <c r="VSO31" s="187"/>
      <c r="VSP31" s="187"/>
      <c r="VSQ31" s="187"/>
      <c r="VSR31" s="187"/>
      <c r="VSS31" s="187"/>
      <c r="VST31" s="187"/>
      <c r="VSU31" s="187"/>
      <c r="VSV31" s="187"/>
      <c r="VSW31" s="187"/>
      <c r="VSX31" s="187"/>
      <c r="VSY31" s="187"/>
      <c r="VSZ31" s="187"/>
      <c r="VTA31" s="187"/>
      <c r="VTB31" s="187"/>
      <c r="VTC31" s="187"/>
      <c r="VTD31" s="187"/>
      <c r="VTE31" s="187"/>
      <c r="VTF31" s="187"/>
      <c r="VTG31" s="187"/>
      <c r="VTH31" s="187"/>
      <c r="VTI31" s="187"/>
      <c r="VTJ31" s="187"/>
      <c r="VTK31" s="187"/>
      <c r="VTL31" s="187"/>
      <c r="VTM31" s="187"/>
      <c r="VTN31" s="187"/>
      <c r="VTO31" s="187"/>
      <c r="VTP31" s="187"/>
      <c r="VTQ31" s="187"/>
      <c r="VTR31" s="187"/>
      <c r="VTS31" s="187"/>
      <c r="VTT31" s="187"/>
      <c r="VTU31" s="187"/>
      <c r="VTV31" s="187"/>
      <c r="VTW31" s="187"/>
      <c r="VTX31" s="187"/>
      <c r="VTY31" s="187"/>
      <c r="VTZ31" s="187"/>
      <c r="VUA31" s="187"/>
      <c r="VUB31" s="187"/>
      <c r="VUC31" s="187"/>
      <c r="VUD31" s="187"/>
      <c r="VUE31" s="187"/>
      <c r="VUF31" s="187"/>
      <c r="VUG31" s="187"/>
      <c r="VUH31" s="187"/>
      <c r="VUI31" s="187"/>
      <c r="VUJ31" s="187"/>
      <c r="VUK31" s="187"/>
      <c r="VUL31" s="187"/>
      <c r="VUM31" s="187"/>
      <c r="VUN31" s="187"/>
      <c r="VUO31" s="187"/>
      <c r="VUP31" s="187"/>
      <c r="VUQ31" s="187"/>
      <c r="VUR31" s="187"/>
      <c r="VUS31" s="187"/>
      <c r="VUT31" s="187"/>
      <c r="VUU31" s="187"/>
      <c r="VUV31" s="187"/>
      <c r="VUW31" s="187"/>
      <c r="VUX31" s="187"/>
      <c r="VUY31" s="187"/>
      <c r="VUZ31" s="187"/>
      <c r="VVA31" s="187"/>
      <c r="VVB31" s="187"/>
      <c r="VVC31" s="187"/>
      <c r="VVD31" s="187"/>
      <c r="VVE31" s="187"/>
      <c r="VVF31" s="187"/>
      <c r="VVG31" s="187"/>
      <c r="VVH31" s="187"/>
      <c r="VVI31" s="187"/>
      <c r="VVJ31" s="187"/>
      <c r="VVK31" s="187"/>
      <c r="VVL31" s="187"/>
      <c r="VVM31" s="187"/>
      <c r="VVN31" s="187"/>
      <c r="VVO31" s="187"/>
      <c r="VVP31" s="187"/>
      <c r="VVQ31" s="187"/>
      <c r="VVR31" s="187"/>
      <c r="VVS31" s="187"/>
      <c r="VVT31" s="187"/>
      <c r="VVU31" s="187"/>
      <c r="VVV31" s="187"/>
      <c r="VVW31" s="187"/>
      <c r="VVX31" s="187"/>
      <c r="VVY31" s="187"/>
      <c r="VVZ31" s="187"/>
      <c r="VWA31" s="187"/>
      <c r="VWB31" s="187"/>
      <c r="VWC31" s="187"/>
      <c r="VWD31" s="187"/>
      <c r="VWE31" s="187"/>
      <c r="VWF31" s="187"/>
      <c r="VWG31" s="187"/>
      <c r="VWH31" s="187"/>
      <c r="VWI31" s="187"/>
      <c r="VWJ31" s="187"/>
      <c r="VWK31" s="187"/>
      <c r="VWL31" s="187"/>
      <c r="VWM31" s="187"/>
      <c r="VWN31" s="187"/>
      <c r="VWO31" s="187"/>
      <c r="VWP31" s="187"/>
      <c r="VWQ31" s="187"/>
      <c r="VWR31" s="187"/>
      <c r="VWS31" s="187"/>
      <c r="VWT31" s="187"/>
      <c r="VWU31" s="187"/>
      <c r="VWV31" s="187"/>
      <c r="VWW31" s="187"/>
      <c r="VWX31" s="187"/>
      <c r="VWY31" s="187"/>
      <c r="VWZ31" s="187"/>
      <c r="VXA31" s="187"/>
      <c r="VXB31" s="187"/>
      <c r="VXC31" s="187"/>
      <c r="VXD31" s="187"/>
      <c r="VXE31" s="187"/>
      <c r="VXF31" s="187"/>
      <c r="VXG31" s="187"/>
      <c r="VXH31" s="187"/>
      <c r="VXI31" s="187"/>
      <c r="VXJ31" s="187"/>
      <c r="VXK31" s="187"/>
      <c r="VXL31" s="187"/>
      <c r="VXM31" s="187"/>
      <c r="VXN31" s="187"/>
      <c r="VXO31" s="187"/>
      <c r="VXP31" s="187"/>
      <c r="VXQ31" s="187"/>
      <c r="VXR31" s="187"/>
      <c r="VXS31" s="187"/>
      <c r="VXT31" s="187"/>
      <c r="VXU31" s="187"/>
      <c r="VXV31" s="187"/>
      <c r="VXW31" s="187"/>
      <c r="VXX31" s="187"/>
      <c r="VXY31" s="187"/>
      <c r="VXZ31" s="187"/>
      <c r="VYA31" s="187"/>
      <c r="VYB31" s="187"/>
      <c r="VYC31" s="187"/>
      <c r="VYD31" s="187"/>
      <c r="VYE31" s="187"/>
      <c r="VYF31" s="187"/>
      <c r="VYG31" s="187"/>
      <c r="VYH31" s="187"/>
      <c r="VYI31" s="187"/>
      <c r="VYJ31" s="187"/>
      <c r="VYK31" s="187"/>
      <c r="VYL31" s="187"/>
      <c r="VYM31" s="187"/>
      <c r="VYN31" s="187"/>
      <c r="VYO31" s="187"/>
      <c r="VYP31" s="187"/>
      <c r="VYQ31" s="187"/>
      <c r="VYR31" s="187"/>
      <c r="VYS31" s="187"/>
      <c r="VYT31" s="187"/>
      <c r="VYU31" s="187"/>
      <c r="VYV31" s="187"/>
      <c r="VYW31" s="187"/>
      <c r="VYX31" s="187"/>
      <c r="VYY31" s="187"/>
      <c r="VYZ31" s="187"/>
      <c r="VZA31" s="187"/>
      <c r="VZB31" s="187"/>
      <c r="VZC31" s="187"/>
      <c r="VZD31" s="187"/>
      <c r="VZE31" s="187"/>
      <c r="VZF31" s="187"/>
      <c r="VZG31" s="187"/>
      <c r="VZH31" s="187"/>
      <c r="VZI31" s="187"/>
      <c r="VZJ31" s="187"/>
      <c r="VZK31" s="187"/>
      <c r="VZL31" s="187"/>
      <c r="VZM31" s="187"/>
      <c r="VZN31" s="187"/>
      <c r="VZO31" s="187"/>
      <c r="VZP31" s="187"/>
      <c r="VZQ31" s="187"/>
      <c r="VZR31" s="187"/>
      <c r="VZS31" s="187"/>
      <c r="VZT31" s="187"/>
      <c r="VZU31" s="187"/>
      <c r="VZV31" s="187"/>
      <c r="VZW31" s="187"/>
      <c r="VZX31" s="187"/>
      <c r="VZY31" s="187"/>
      <c r="VZZ31" s="187"/>
      <c r="WAA31" s="187"/>
      <c r="WAB31" s="187"/>
      <c r="WAC31" s="187"/>
      <c r="WAD31" s="187"/>
      <c r="WAE31" s="187"/>
      <c r="WAF31" s="187"/>
      <c r="WAG31" s="187"/>
      <c r="WAH31" s="187"/>
      <c r="WAI31" s="187"/>
      <c r="WAJ31" s="187"/>
      <c r="WAK31" s="187"/>
      <c r="WAL31" s="187"/>
      <c r="WAM31" s="187"/>
      <c r="WAN31" s="187"/>
      <c r="WAO31" s="187"/>
      <c r="WAP31" s="187"/>
      <c r="WAQ31" s="187"/>
      <c r="WAR31" s="187"/>
      <c r="WAS31" s="187"/>
      <c r="WAT31" s="187"/>
      <c r="WAU31" s="187"/>
      <c r="WAV31" s="187"/>
      <c r="WAW31" s="187"/>
      <c r="WAX31" s="187"/>
      <c r="WAY31" s="187"/>
      <c r="WAZ31" s="187"/>
      <c r="WBA31" s="187"/>
      <c r="WBB31" s="187"/>
      <c r="WBC31" s="187"/>
      <c r="WBD31" s="187"/>
      <c r="WBE31" s="187"/>
      <c r="WBF31" s="187"/>
      <c r="WBG31" s="187"/>
      <c r="WBH31" s="187"/>
      <c r="WBI31" s="187"/>
      <c r="WBJ31" s="187"/>
      <c r="WBK31" s="187"/>
      <c r="WBL31" s="187"/>
      <c r="WBM31" s="187"/>
      <c r="WBN31" s="187"/>
      <c r="WBO31" s="187"/>
      <c r="WBP31" s="187"/>
      <c r="WBQ31" s="187"/>
      <c r="WBR31" s="187"/>
      <c r="WBS31" s="187"/>
      <c r="WBT31" s="187"/>
      <c r="WBU31" s="187"/>
      <c r="WBV31" s="187"/>
      <c r="WBW31" s="187"/>
      <c r="WBX31" s="187"/>
      <c r="WBY31" s="187"/>
      <c r="WBZ31" s="187"/>
      <c r="WCA31" s="187"/>
      <c r="WCB31" s="187"/>
      <c r="WCC31" s="187"/>
      <c r="WCD31" s="187"/>
      <c r="WCE31" s="187"/>
      <c r="WCF31" s="187"/>
      <c r="WCG31" s="187"/>
      <c r="WCH31" s="187"/>
      <c r="WCI31" s="187"/>
      <c r="WCJ31" s="187"/>
      <c r="WCK31" s="187"/>
      <c r="WCL31" s="187"/>
      <c r="WCM31" s="187"/>
      <c r="WCN31" s="187"/>
      <c r="WCO31" s="187"/>
      <c r="WCP31" s="187"/>
      <c r="WCQ31" s="187"/>
      <c r="WCR31" s="187"/>
      <c r="WCS31" s="187"/>
      <c r="WCT31" s="187"/>
      <c r="WCU31" s="187"/>
      <c r="WCV31" s="187"/>
      <c r="WCW31" s="187"/>
      <c r="WCX31" s="187"/>
      <c r="WCY31" s="187"/>
      <c r="WCZ31" s="187"/>
      <c r="WDA31" s="187"/>
      <c r="WDB31" s="187"/>
      <c r="WDC31" s="187"/>
      <c r="WDD31" s="187"/>
      <c r="WDE31" s="187"/>
      <c r="WDF31" s="187"/>
      <c r="WDG31" s="187"/>
      <c r="WDH31" s="187"/>
      <c r="WDI31" s="187"/>
      <c r="WDJ31" s="187"/>
      <c r="WDK31" s="187"/>
      <c r="WDL31" s="187"/>
      <c r="WDM31" s="187"/>
      <c r="WDN31" s="187"/>
      <c r="WDO31" s="187"/>
      <c r="WDP31" s="187"/>
      <c r="WDQ31" s="187"/>
      <c r="WDR31" s="187"/>
      <c r="WDS31" s="187"/>
      <c r="WDT31" s="187"/>
      <c r="WDU31" s="187"/>
      <c r="WDV31" s="187"/>
      <c r="WDW31" s="187"/>
      <c r="WDX31" s="187"/>
      <c r="WDY31" s="187"/>
      <c r="WDZ31" s="187"/>
      <c r="WEA31" s="187"/>
      <c r="WEB31" s="187"/>
      <c r="WEC31" s="187"/>
      <c r="WED31" s="187"/>
      <c r="WEE31" s="187"/>
      <c r="WEF31" s="187"/>
      <c r="WEG31" s="187"/>
      <c r="WEH31" s="187"/>
      <c r="WEI31" s="187"/>
      <c r="WEJ31" s="187"/>
      <c r="WEK31" s="187"/>
      <c r="WEL31" s="187"/>
      <c r="WEM31" s="187"/>
      <c r="WEN31" s="187"/>
      <c r="WEO31" s="187"/>
      <c r="WEP31" s="187"/>
      <c r="WEQ31" s="187"/>
      <c r="WER31" s="187"/>
      <c r="WES31" s="187"/>
      <c r="WET31" s="187"/>
      <c r="WEU31" s="187"/>
      <c r="WEV31" s="187"/>
      <c r="WEW31" s="187"/>
      <c r="WEX31" s="187"/>
      <c r="WEY31" s="187"/>
      <c r="WEZ31" s="187"/>
      <c r="WFA31" s="187"/>
      <c r="WFB31" s="187"/>
      <c r="WFC31" s="187"/>
      <c r="WFD31" s="187"/>
      <c r="WFE31" s="187"/>
      <c r="WFF31" s="187"/>
      <c r="WFG31" s="187"/>
      <c r="WFH31" s="187"/>
      <c r="WFI31" s="187"/>
      <c r="WFJ31" s="187"/>
      <c r="WFK31" s="187"/>
      <c r="WFL31" s="187"/>
      <c r="WFM31" s="187"/>
      <c r="WFN31" s="187"/>
      <c r="WFO31" s="187"/>
      <c r="WFP31" s="187"/>
      <c r="WFQ31" s="187"/>
      <c r="WFR31" s="187"/>
      <c r="WFS31" s="187"/>
      <c r="WFT31" s="187"/>
      <c r="WFU31" s="187"/>
      <c r="WFV31" s="187"/>
      <c r="WFW31" s="187"/>
      <c r="WFX31" s="187"/>
      <c r="WFY31" s="187"/>
      <c r="WFZ31" s="187"/>
      <c r="WGA31" s="187"/>
      <c r="WGB31" s="187"/>
      <c r="WGC31" s="187"/>
      <c r="WGD31" s="187"/>
      <c r="WGE31" s="187"/>
      <c r="WGF31" s="187"/>
      <c r="WGG31" s="187"/>
      <c r="WGH31" s="187"/>
      <c r="WGI31" s="187"/>
      <c r="WGJ31" s="187"/>
      <c r="WGK31" s="187"/>
      <c r="WGL31" s="187"/>
      <c r="WGM31" s="187"/>
      <c r="WGN31" s="187"/>
      <c r="WGO31" s="187"/>
      <c r="WGP31" s="187"/>
      <c r="WGQ31" s="187"/>
      <c r="WGR31" s="187"/>
      <c r="WGS31" s="187"/>
      <c r="WGT31" s="187"/>
      <c r="WGU31" s="187"/>
      <c r="WGV31" s="187"/>
      <c r="WGW31" s="187"/>
      <c r="WGX31" s="187"/>
      <c r="WGY31" s="187"/>
      <c r="WGZ31" s="187"/>
      <c r="WHA31" s="187"/>
      <c r="WHB31" s="187"/>
      <c r="WHC31" s="187"/>
      <c r="WHD31" s="187"/>
      <c r="WHE31" s="187"/>
      <c r="WHF31" s="187"/>
      <c r="WHG31" s="187"/>
      <c r="WHH31" s="187"/>
      <c r="WHI31" s="187"/>
      <c r="WHJ31" s="187"/>
      <c r="WHK31" s="187"/>
      <c r="WHL31" s="187"/>
      <c r="WHM31" s="187"/>
      <c r="WHN31" s="187"/>
      <c r="WHO31" s="187"/>
      <c r="WHP31" s="187"/>
      <c r="WHQ31" s="187"/>
      <c r="WHR31" s="187"/>
      <c r="WHS31" s="187"/>
      <c r="WHT31" s="187"/>
      <c r="WHU31" s="187"/>
      <c r="WHV31" s="187"/>
      <c r="WHW31" s="187"/>
      <c r="WHX31" s="187"/>
      <c r="WHY31" s="187"/>
      <c r="WHZ31" s="187"/>
      <c r="WIA31" s="187"/>
      <c r="WIB31" s="187"/>
      <c r="WIC31" s="187"/>
      <c r="WID31" s="187"/>
      <c r="WIE31" s="187"/>
      <c r="WIF31" s="187"/>
      <c r="WIG31" s="187"/>
      <c r="WIH31" s="187"/>
      <c r="WII31" s="187"/>
      <c r="WIJ31" s="187"/>
      <c r="WIK31" s="187"/>
      <c r="WIL31" s="187"/>
      <c r="WIM31" s="187"/>
      <c r="WIN31" s="187"/>
      <c r="WIO31" s="187"/>
      <c r="WIP31" s="187"/>
      <c r="WIQ31" s="187"/>
      <c r="WIR31" s="187"/>
      <c r="WIS31" s="187"/>
      <c r="WIT31" s="187"/>
      <c r="WIU31" s="187"/>
      <c r="WIV31" s="187"/>
      <c r="WIW31" s="187"/>
      <c r="WIX31" s="187"/>
      <c r="WIY31" s="187"/>
      <c r="WIZ31" s="187"/>
      <c r="WJA31" s="187"/>
      <c r="WJB31" s="187"/>
      <c r="WJC31" s="187"/>
      <c r="WJD31" s="187"/>
      <c r="WJE31" s="187"/>
      <c r="WJF31" s="187"/>
      <c r="WJG31" s="187"/>
      <c r="WJH31" s="187"/>
      <c r="WJI31" s="187"/>
      <c r="WJJ31" s="187"/>
      <c r="WJK31" s="187"/>
      <c r="WJL31" s="187"/>
      <c r="WJM31" s="187"/>
      <c r="WJN31" s="187"/>
      <c r="WJO31" s="187"/>
      <c r="WJP31" s="187"/>
      <c r="WJQ31" s="187"/>
      <c r="WJR31" s="187"/>
      <c r="WJS31" s="187"/>
      <c r="WJT31" s="187"/>
      <c r="WJU31" s="187"/>
      <c r="WJV31" s="187"/>
      <c r="WJW31" s="187"/>
      <c r="WJX31" s="187"/>
      <c r="WJY31" s="187"/>
      <c r="WJZ31" s="187"/>
      <c r="WKA31" s="187"/>
      <c r="WKB31" s="187"/>
      <c r="WKC31" s="187"/>
      <c r="WKD31" s="187"/>
      <c r="WKE31" s="187"/>
      <c r="WKF31" s="187"/>
      <c r="WKG31" s="187"/>
      <c r="WKH31" s="187"/>
      <c r="WKI31" s="187"/>
      <c r="WKJ31" s="187"/>
      <c r="WKK31" s="187"/>
      <c r="WKL31" s="187"/>
      <c r="WKM31" s="187"/>
      <c r="WKN31" s="187"/>
      <c r="WKO31" s="187"/>
      <c r="WKP31" s="187"/>
      <c r="WKQ31" s="187"/>
      <c r="WKR31" s="187"/>
      <c r="WKS31" s="187"/>
      <c r="WKT31" s="187"/>
      <c r="WKU31" s="187"/>
      <c r="WKV31" s="187"/>
      <c r="WKW31" s="187"/>
      <c r="WKX31" s="187"/>
      <c r="WKY31" s="187"/>
      <c r="WKZ31" s="187"/>
      <c r="WLA31" s="187"/>
      <c r="WLB31" s="187"/>
      <c r="WLC31" s="187"/>
      <c r="WLD31" s="187"/>
      <c r="WLE31" s="187"/>
      <c r="WLF31" s="187"/>
      <c r="WLG31" s="187"/>
      <c r="WLH31" s="187"/>
      <c r="WLI31" s="187"/>
      <c r="WLJ31" s="187"/>
      <c r="WLK31" s="187"/>
      <c r="WLL31" s="187"/>
      <c r="WLM31" s="187"/>
      <c r="WLN31" s="187"/>
      <c r="WLO31" s="187"/>
      <c r="WLP31" s="187"/>
      <c r="WLQ31" s="187"/>
      <c r="WLR31" s="187"/>
      <c r="WLS31" s="187"/>
      <c r="WLT31" s="187"/>
      <c r="WLU31" s="187"/>
      <c r="WLV31" s="187"/>
      <c r="WLW31" s="187"/>
      <c r="WLX31" s="187"/>
      <c r="WLY31" s="187"/>
      <c r="WLZ31" s="187"/>
      <c r="WMA31" s="187"/>
      <c r="WMB31" s="187"/>
      <c r="WMC31" s="187"/>
      <c r="WMD31" s="187"/>
      <c r="WME31" s="187"/>
      <c r="WMF31" s="187"/>
      <c r="WMG31" s="187"/>
      <c r="WMH31" s="187"/>
      <c r="WMI31" s="187"/>
      <c r="WMJ31" s="187"/>
      <c r="WMK31" s="187"/>
      <c r="WML31" s="187"/>
      <c r="WMM31" s="187"/>
      <c r="WMN31" s="187"/>
      <c r="WMO31" s="187"/>
      <c r="WMP31" s="187"/>
      <c r="WMQ31" s="187"/>
      <c r="WMR31" s="187"/>
      <c r="WMS31" s="187"/>
      <c r="WMT31" s="187"/>
      <c r="WMU31" s="187"/>
      <c r="WMV31" s="187"/>
      <c r="WMW31" s="187"/>
      <c r="WMX31" s="187"/>
      <c r="WMY31" s="187"/>
      <c r="WMZ31" s="187"/>
      <c r="WNA31" s="187"/>
      <c r="WNB31" s="187"/>
      <c r="WNC31" s="187"/>
      <c r="WND31" s="187"/>
      <c r="WNE31" s="187"/>
      <c r="WNF31" s="187"/>
      <c r="WNG31" s="187"/>
      <c r="WNH31" s="187"/>
      <c r="WNI31" s="187"/>
      <c r="WNJ31" s="187"/>
      <c r="WNK31" s="187"/>
      <c r="WNL31" s="187"/>
      <c r="WNM31" s="187"/>
      <c r="WNN31" s="187"/>
      <c r="WNO31" s="187"/>
      <c r="WNP31" s="187"/>
      <c r="WNQ31" s="187"/>
      <c r="WNR31" s="187"/>
      <c r="WNS31" s="187"/>
      <c r="WNT31" s="187"/>
      <c r="WNU31" s="187"/>
      <c r="WNV31" s="187"/>
      <c r="WNW31" s="187"/>
      <c r="WNX31" s="187"/>
      <c r="WNY31" s="187"/>
      <c r="WNZ31" s="187"/>
      <c r="WOA31" s="187"/>
      <c r="WOB31" s="187"/>
      <c r="WOC31" s="187"/>
      <c r="WOD31" s="187"/>
      <c r="WOE31" s="187"/>
      <c r="WOF31" s="187"/>
      <c r="WOG31" s="187"/>
      <c r="WOH31" s="187"/>
      <c r="WOI31" s="187"/>
      <c r="WOJ31" s="187"/>
      <c r="WOK31" s="187"/>
      <c r="WOL31" s="187"/>
      <c r="WOM31" s="187"/>
      <c r="WON31" s="187"/>
      <c r="WOO31" s="187"/>
      <c r="WOP31" s="187"/>
      <c r="WOQ31" s="187"/>
      <c r="WOR31" s="187"/>
      <c r="WOS31" s="187"/>
      <c r="WOT31" s="187"/>
      <c r="WOU31" s="187"/>
      <c r="WOV31" s="187"/>
      <c r="WOW31" s="187"/>
      <c r="WOX31" s="187"/>
      <c r="WOY31" s="187"/>
      <c r="WOZ31" s="187"/>
      <c r="WPA31" s="187"/>
      <c r="WPB31" s="187"/>
      <c r="WPC31" s="187"/>
      <c r="WPD31" s="187"/>
      <c r="WPE31" s="187"/>
      <c r="WPF31" s="187"/>
      <c r="WPG31" s="187"/>
      <c r="WPH31" s="187"/>
      <c r="WPI31" s="187"/>
      <c r="WPJ31" s="187"/>
      <c r="WPK31" s="187"/>
      <c r="WPL31" s="187"/>
      <c r="WPM31" s="187"/>
      <c r="WPN31" s="187"/>
      <c r="WPO31" s="187"/>
      <c r="WPP31" s="187"/>
      <c r="WPQ31" s="187"/>
      <c r="WPR31" s="187"/>
      <c r="WPS31" s="187"/>
      <c r="WPT31" s="187"/>
      <c r="WPU31" s="187"/>
      <c r="WPV31" s="187"/>
      <c r="WPW31" s="187"/>
      <c r="WPX31" s="187"/>
      <c r="WPY31" s="187"/>
      <c r="WPZ31" s="187"/>
      <c r="WQA31" s="187"/>
      <c r="WQB31" s="187"/>
      <c r="WQC31" s="187"/>
      <c r="WQD31" s="187"/>
      <c r="WQE31" s="187"/>
      <c r="WQF31" s="187"/>
      <c r="WQG31" s="187"/>
      <c r="WQH31" s="187"/>
      <c r="WQI31" s="187"/>
      <c r="WQJ31" s="187"/>
      <c r="WQK31" s="187"/>
      <c r="WQL31" s="187"/>
      <c r="WQM31" s="187"/>
      <c r="WQN31" s="187"/>
      <c r="WQO31" s="187"/>
      <c r="WQP31" s="187"/>
      <c r="WQQ31" s="187"/>
      <c r="WQR31" s="187"/>
      <c r="WQS31" s="187"/>
      <c r="WQT31" s="187"/>
      <c r="WQU31" s="187"/>
      <c r="WQV31" s="187"/>
      <c r="WQW31" s="187"/>
      <c r="WQX31" s="187"/>
      <c r="WQY31" s="187"/>
      <c r="WQZ31" s="187"/>
      <c r="WRA31" s="187"/>
      <c r="WRB31" s="187"/>
      <c r="WRC31" s="187"/>
      <c r="WRD31" s="187"/>
      <c r="WRE31" s="187"/>
      <c r="WRF31" s="187"/>
      <c r="WRG31" s="187"/>
      <c r="WRH31" s="187"/>
      <c r="WRI31" s="187"/>
      <c r="WRJ31" s="187"/>
      <c r="WRK31" s="187"/>
      <c r="WRL31" s="187"/>
      <c r="WRM31" s="187"/>
      <c r="WRN31" s="187"/>
      <c r="WRO31" s="187"/>
      <c r="WRP31" s="187"/>
      <c r="WRQ31" s="187"/>
      <c r="WRR31" s="187"/>
      <c r="WRS31" s="187"/>
      <c r="WRT31" s="187"/>
      <c r="WRU31" s="187"/>
      <c r="WRV31" s="187"/>
      <c r="WRW31" s="187"/>
      <c r="WRX31" s="187"/>
      <c r="WRY31" s="187"/>
      <c r="WRZ31" s="187"/>
      <c r="WSA31" s="187"/>
      <c r="WSB31" s="187"/>
      <c r="WSC31" s="187"/>
      <c r="WSD31" s="187"/>
      <c r="WSE31" s="187"/>
      <c r="WSF31" s="187"/>
      <c r="WSG31" s="187"/>
      <c r="WSH31" s="187"/>
      <c r="WSI31" s="187"/>
      <c r="WSJ31" s="187"/>
      <c r="WSK31" s="187"/>
      <c r="WSL31" s="187"/>
      <c r="WSM31" s="187"/>
      <c r="WSN31" s="187"/>
      <c r="WSO31" s="187"/>
      <c r="WSP31" s="187"/>
      <c r="WSQ31" s="187"/>
      <c r="WSR31" s="187"/>
      <c r="WSS31" s="187"/>
      <c r="WST31" s="187"/>
      <c r="WSU31" s="187"/>
      <c r="WSV31" s="187"/>
      <c r="WSW31" s="187"/>
      <c r="WSX31" s="187"/>
      <c r="WSY31" s="187"/>
      <c r="WSZ31" s="187"/>
      <c r="WTA31" s="187"/>
      <c r="WTB31" s="187"/>
      <c r="WTC31" s="187"/>
      <c r="WTD31" s="187"/>
      <c r="WTE31" s="187"/>
      <c r="WTF31" s="187"/>
      <c r="WTG31" s="187"/>
      <c r="WTH31" s="187"/>
      <c r="WTI31" s="187"/>
      <c r="WTJ31" s="187"/>
      <c r="WTK31" s="187"/>
      <c r="WTL31" s="187"/>
      <c r="WTM31" s="187"/>
      <c r="WTN31" s="187"/>
      <c r="WTO31" s="187"/>
      <c r="WTP31" s="187"/>
      <c r="WTQ31" s="187"/>
      <c r="WTR31" s="187"/>
      <c r="WTS31" s="187"/>
      <c r="WTT31" s="187"/>
      <c r="WTU31" s="187"/>
      <c r="WTV31" s="187"/>
      <c r="WTW31" s="187"/>
      <c r="WTX31" s="187"/>
      <c r="WTY31" s="187"/>
      <c r="WTZ31" s="187"/>
      <c r="WUA31" s="187"/>
      <c r="WUB31" s="187"/>
      <c r="WUC31" s="187"/>
      <c r="WUD31" s="187"/>
      <c r="WUE31" s="187"/>
      <c r="WUF31" s="187"/>
      <c r="WUG31" s="187"/>
      <c r="WUH31" s="187"/>
      <c r="WUI31" s="187"/>
      <c r="WUJ31" s="187"/>
      <c r="WUK31" s="187"/>
      <c r="WUL31" s="187"/>
      <c r="WUM31" s="187"/>
      <c r="WUN31" s="187"/>
      <c r="WUO31" s="187"/>
      <c r="WUP31" s="187"/>
      <c r="WUQ31" s="187"/>
      <c r="WUR31" s="187"/>
      <c r="WUS31" s="187"/>
      <c r="WUT31" s="187"/>
      <c r="WUU31" s="187"/>
      <c r="WUV31" s="187"/>
      <c r="WUW31" s="187"/>
      <c r="WUX31" s="187"/>
      <c r="WUY31" s="187"/>
      <c r="WUZ31" s="187"/>
      <c r="WVA31" s="187"/>
      <c r="WVB31" s="187"/>
      <c r="WVC31" s="187"/>
      <c r="WVD31" s="187"/>
      <c r="WVE31" s="187"/>
      <c r="WVF31" s="187"/>
      <c r="WVG31" s="187"/>
      <c r="WVH31" s="187"/>
      <c r="WVI31" s="187"/>
      <c r="WVJ31" s="187"/>
      <c r="WVK31" s="187"/>
      <c r="WVL31" s="187"/>
      <c r="WVM31" s="187"/>
      <c r="WVN31" s="187"/>
      <c r="WVO31" s="187"/>
      <c r="WVP31" s="187"/>
      <c r="WVQ31" s="187"/>
      <c r="WVR31" s="187"/>
      <c r="WVS31" s="187"/>
      <c r="WVT31" s="187"/>
      <c r="WVU31" s="187"/>
      <c r="WVV31" s="187"/>
      <c r="WVW31" s="187"/>
      <c r="WVX31" s="187"/>
      <c r="WVY31" s="187"/>
      <c r="WVZ31" s="187"/>
      <c r="WWA31" s="187"/>
      <c r="WWB31" s="187"/>
      <c r="WWC31" s="187"/>
      <c r="WWD31" s="187"/>
      <c r="WWE31" s="187"/>
      <c r="WWF31" s="187"/>
      <c r="WWG31" s="187"/>
      <c r="WWH31" s="187"/>
      <c r="WWI31" s="187"/>
      <c r="WWJ31" s="187"/>
      <c r="WWK31" s="187"/>
      <c r="WWL31" s="187"/>
      <c r="WWM31" s="187"/>
      <c r="WWN31" s="187"/>
      <c r="WWO31" s="187"/>
      <c r="WWP31" s="187"/>
      <c r="WWQ31" s="187"/>
      <c r="WWR31" s="187"/>
      <c r="WWS31" s="187"/>
      <c r="WWT31" s="187"/>
      <c r="WWU31" s="187"/>
      <c r="WWV31" s="187"/>
      <c r="WWW31" s="187"/>
      <c r="WWX31" s="187"/>
      <c r="WWY31" s="187"/>
      <c r="WWZ31" s="187"/>
      <c r="WXA31" s="187"/>
      <c r="WXB31" s="187"/>
      <c r="WXC31" s="187"/>
      <c r="WXD31" s="187"/>
      <c r="WXE31" s="187"/>
      <c r="WXF31" s="187"/>
      <c r="WXG31" s="187"/>
      <c r="WXH31" s="187"/>
      <c r="WXI31" s="187"/>
      <c r="WXJ31" s="187"/>
      <c r="WXK31" s="187"/>
      <c r="WXL31" s="187"/>
      <c r="WXM31" s="187"/>
      <c r="WXN31" s="187"/>
      <c r="WXO31" s="187"/>
      <c r="WXP31" s="187"/>
      <c r="WXQ31" s="187"/>
      <c r="WXR31" s="187"/>
      <c r="WXS31" s="187"/>
      <c r="WXT31" s="187"/>
      <c r="WXU31" s="187"/>
      <c r="WXV31" s="187"/>
      <c r="WXW31" s="187"/>
      <c r="WXX31" s="187"/>
      <c r="WXY31" s="187"/>
      <c r="WXZ31" s="187"/>
      <c r="WYA31" s="187"/>
      <c r="WYB31" s="187"/>
      <c r="WYC31" s="187"/>
      <c r="WYD31" s="187"/>
      <c r="WYE31" s="187"/>
      <c r="WYF31" s="187"/>
      <c r="WYG31" s="187"/>
      <c r="WYH31" s="187"/>
      <c r="WYI31" s="187"/>
      <c r="WYJ31" s="187"/>
      <c r="WYK31" s="187"/>
      <c r="WYL31" s="187"/>
      <c r="WYM31" s="187"/>
      <c r="WYN31" s="187"/>
      <c r="WYO31" s="187"/>
      <c r="WYP31" s="187"/>
      <c r="WYQ31" s="187"/>
      <c r="WYR31" s="187"/>
      <c r="WYS31" s="187"/>
      <c r="WYT31" s="187"/>
      <c r="WYU31" s="187"/>
      <c r="WYV31" s="187"/>
      <c r="WYW31" s="187"/>
      <c r="WYX31" s="187"/>
      <c r="WYY31" s="187"/>
      <c r="WYZ31" s="187"/>
      <c r="WZA31" s="187"/>
      <c r="WZB31" s="187"/>
      <c r="WZC31" s="187"/>
      <c r="WZD31" s="187"/>
      <c r="WZE31" s="187"/>
      <c r="WZF31" s="187"/>
      <c r="WZG31" s="187"/>
      <c r="WZH31" s="187"/>
      <c r="WZI31" s="187"/>
      <c r="WZJ31" s="187"/>
      <c r="WZK31" s="187"/>
      <c r="WZL31" s="187"/>
      <c r="WZM31" s="187"/>
      <c r="WZN31" s="187"/>
      <c r="WZO31" s="187"/>
      <c r="WZP31" s="187"/>
      <c r="WZQ31" s="187"/>
      <c r="WZR31" s="187"/>
      <c r="WZS31" s="187"/>
      <c r="WZT31" s="187"/>
      <c r="WZU31" s="187"/>
      <c r="WZV31" s="187"/>
      <c r="WZW31" s="187"/>
      <c r="WZX31" s="187"/>
      <c r="WZY31" s="187"/>
      <c r="WZZ31" s="187"/>
      <c r="XAA31" s="187"/>
      <c r="XAB31" s="187"/>
      <c r="XAC31" s="187"/>
      <c r="XAD31" s="187"/>
      <c r="XAE31" s="187"/>
      <c r="XAF31" s="187"/>
      <c r="XAG31" s="187"/>
      <c r="XAH31" s="187"/>
      <c r="XAI31" s="187"/>
      <c r="XAJ31" s="187"/>
      <c r="XAK31" s="187"/>
      <c r="XAL31" s="187"/>
      <c r="XAM31" s="187"/>
      <c r="XAN31" s="187"/>
      <c r="XAO31" s="187"/>
      <c r="XAP31" s="187"/>
      <c r="XAQ31" s="187"/>
      <c r="XAR31" s="187"/>
      <c r="XAS31" s="187"/>
      <c r="XAT31" s="187"/>
      <c r="XAU31" s="187"/>
      <c r="XAV31" s="187"/>
      <c r="XAW31" s="187"/>
      <c r="XAX31" s="187"/>
      <c r="XAY31" s="187"/>
      <c r="XAZ31" s="187"/>
      <c r="XBA31" s="187"/>
      <c r="XBB31" s="187"/>
      <c r="XBC31" s="187"/>
      <c r="XBD31" s="187"/>
      <c r="XBE31" s="187"/>
      <c r="XBF31" s="187"/>
      <c r="XBG31" s="187"/>
      <c r="XBH31" s="187"/>
      <c r="XBI31" s="187"/>
      <c r="XBJ31" s="187"/>
      <c r="XBK31" s="187"/>
      <c r="XBL31" s="187"/>
      <c r="XBM31" s="187"/>
      <c r="XBN31" s="187"/>
      <c r="XBO31" s="187"/>
      <c r="XBP31" s="187"/>
      <c r="XBQ31" s="187"/>
      <c r="XBR31" s="187"/>
      <c r="XBS31" s="187"/>
      <c r="XBT31" s="187"/>
      <c r="XBU31" s="187"/>
      <c r="XBV31" s="187"/>
      <c r="XBW31" s="187"/>
      <c r="XBX31" s="187"/>
      <c r="XBY31" s="187"/>
      <c r="XBZ31" s="187"/>
      <c r="XCA31" s="187"/>
      <c r="XCB31" s="187"/>
      <c r="XCC31" s="187"/>
      <c r="XCD31" s="187"/>
      <c r="XCE31" s="187"/>
      <c r="XCF31" s="187"/>
      <c r="XCG31" s="187"/>
      <c r="XCH31" s="187"/>
      <c r="XCI31" s="187"/>
      <c r="XCJ31" s="187"/>
      <c r="XCK31" s="187"/>
      <c r="XCL31" s="187"/>
      <c r="XCM31" s="187"/>
      <c r="XCN31" s="187"/>
      <c r="XCO31" s="187"/>
      <c r="XCP31" s="187"/>
      <c r="XCQ31" s="187"/>
      <c r="XCR31" s="187"/>
      <c r="XCS31" s="187"/>
      <c r="XCT31" s="187"/>
      <c r="XCU31" s="187"/>
      <c r="XCV31" s="187"/>
      <c r="XCW31" s="187"/>
      <c r="XCX31" s="187"/>
      <c r="XCY31" s="187"/>
      <c r="XCZ31" s="187"/>
      <c r="XDA31" s="187"/>
      <c r="XDB31" s="187"/>
      <c r="XDC31" s="187"/>
      <c r="XDD31" s="187"/>
      <c r="XDE31" s="187"/>
      <c r="XDF31" s="187"/>
      <c r="XDG31" s="187"/>
      <c r="XDH31" s="187"/>
      <c r="XDI31" s="187"/>
      <c r="XDJ31" s="187"/>
      <c r="XDK31" s="187"/>
      <c r="XDL31" s="187"/>
      <c r="XDM31" s="187"/>
      <c r="XDN31" s="187"/>
      <c r="XDO31" s="187"/>
      <c r="XDP31" s="187"/>
      <c r="XDQ31" s="187"/>
      <c r="XDR31" s="187"/>
      <c r="XDS31" s="187"/>
      <c r="XDT31" s="187"/>
      <c r="XDU31" s="187"/>
      <c r="XDV31" s="187"/>
      <c r="XDW31" s="187"/>
      <c r="XDX31" s="187"/>
      <c r="XDY31" s="187"/>
      <c r="XDZ31" s="187"/>
      <c r="XEA31" s="187"/>
      <c r="XEB31" s="187"/>
      <c r="XEC31" s="187"/>
      <c r="XED31" s="187"/>
      <c r="XEE31" s="187"/>
      <c r="XEF31" s="187"/>
      <c r="XEG31" s="187"/>
      <c r="XEH31" s="187"/>
      <c r="XEI31" s="187"/>
      <c r="XEJ31" s="187"/>
      <c r="XEK31" s="187"/>
      <c r="XEL31" s="187"/>
      <c r="XEM31" s="187"/>
      <c r="XEN31" s="187"/>
      <c r="XEO31" s="187"/>
      <c r="XEP31" s="187"/>
      <c r="XEQ31" s="187"/>
      <c r="XER31" s="187"/>
      <c r="XES31" s="187"/>
      <c r="XET31" s="187"/>
      <c r="XEU31" s="187"/>
      <c r="XEV31" s="187"/>
    </row>
    <row r="32" spans="1:16376" x14ac:dyDescent="0.2">
      <c r="A32" s="279">
        <v>13</v>
      </c>
      <c r="B32" s="271" t="s">
        <v>325</v>
      </c>
      <c r="C32" s="271" t="s">
        <v>326</v>
      </c>
      <c r="D32" s="272">
        <v>14</v>
      </c>
      <c r="E32" s="271" t="s">
        <v>245</v>
      </c>
      <c r="F32" s="271" t="s">
        <v>327</v>
      </c>
      <c r="G32" s="271" t="s">
        <v>342</v>
      </c>
      <c r="H32" s="273" t="s">
        <v>324</v>
      </c>
      <c r="I32" s="275">
        <v>15</v>
      </c>
      <c r="J32" s="276" t="s">
        <v>107</v>
      </c>
      <c r="K32" s="277">
        <v>48963</v>
      </c>
      <c r="L32" s="277"/>
      <c r="M32" s="277"/>
      <c r="N32" s="277">
        <v>48963</v>
      </c>
      <c r="O32" s="277"/>
      <c r="P32" s="277">
        <v>8728.1666666666679</v>
      </c>
      <c r="Q32" s="277">
        <v>87281.666666666672</v>
      </c>
      <c r="R32" s="277">
        <v>8568.5249999999996</v>
      </c>
      <c r="S32" s="277">
        <v>1468.8899999999999</v>
      </c>
      <c r="T32" s="277">
        <v>2448.15</v>
      </c>
      <c r="U32" s="277">
        <v>979.26</v>
      </c>
      <c r="V32" s="277">
        <v>1989</v>
      </c>
      <c r="W32" s="277">
        <v>1417</v>
      </c>
      <c r="X32" s="186"/>
      <c r="Y32" s="186">
        <v>73834.64444444445</v>
      </c>
      <c r="Z32" s="186">
        <v>443007.8666666667</v>
      </c>
      <c r="AA32" s="186"/>
      <c r="AB32" s="186"/>
      <c r="AC32" s="186"/>
      <c r="AD32" s="186"/>
      <c r="AE32" s="186"/>
      <c r="AF32" s="186"/>
      <c r="AG32" s="186"/>
      <c r="AH32" s="186"/>
      <c r="AI32" s="186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  <c r="AU32" s="188"/>
      <c r="AV32" s="188"/>
      <c r="AW32" s="188"/>
      <c r="AX32" s="188"/>
      <c r="AY32" s="188"/>
      <c r="AZ32" s="188"/>
      <c r="BA32" s="188"/>
      <c r="BB32" s="188"/>
      <c r="BC32" s="188"/>
      <c r="BD32" s="188"/>
      <c r="BE32" s="188"/>
      <c r="BF32" s="188"/>
      <c r="BG32" s="188"/>
      <c r="BH32" s="188"/>
      <c r="BI32" s="188"/>
      <c r="BJ32" s="188"/>
      <c r="BK32" s="188"/>
      <c r="BL32" s="188"/>
      <c r="BM32" s="188"/>
      <c r="BN32" s="188"/>
      <c r="BO32" s="188"/>
      <c r="BP32" s="188"/>
      <c r="BQ32" s="188"/>
      <c r="BR32" s="188"/>
      <c r="BS32" s="188"/>
      <c r="BT32" s="188"/>
      <c r="BU32" s="188"/>
      <c r="BV32" s="188"/>
      <c r="BW32" s="188"/>
      <c r="BX32" s="188"/>
      <c r="BY32" s="188"/>
      <c r="BZ32" s="188"/>
      <c r="CA32" s="188"/>
      <c r="CB32" s="188"/>
      <c r="CC32" s="188"/>
      <c r="CD32" s="188"/>
      <c r="CE32" s="188"/>
      <c r="CF32" s="188"/>
      <c r="CG32" s="188"/>
      <c r="CH32" s="188"/>
      <c r="CI32" s="188"/>
      <c r="CJ32" s="188"/>
      <c r="CK32" s="188"/>
      <c r="CL32" s="188"/>
      <c r="CM32" s="188"/>
      <c r="CN32" s="188"/>
      <c r="CO32" s="188"/>
      <c r="CP32" s="188"/>
      <c r="CQ32" s="188"/>
      <c r="CR32" s="188"/>
      <c r="CS32" s="188"/>
      <c r="CT32" s="188"/>
      <c r="CU32" s="188"/>
      <c r="CV32" s="188"/>
      <c r="CW32" s="188"/>
      <c r="CX32" s="188"/>
      <c r="CY32" s="188"/>
      <c r="CZ32" s="188"/>
      <c r="DA32" s="188"/>
      <c r="DB32" s="188"/>
      <c r="DC32" s="188"/>
      <c r="DD32" s="188"/>
      <c r="DE32" s="188"/>
      <c r="DF32" s="188"/>
      <c r="DG32" s="188"/>
      <c r="DH32" s="188"/>
      <c r="DI32" s="188"/>
      <c r="DJ32" s="188"/>
      <c r="DK32" s="188"/>
      <c r="DL32" s="188"/>
      <c r="DM32" s="188"/>
      <c r="DN32" s="188"/>
      <c r="DO32" s="188"/>
      <c r="DP32" s="188"/>
      <c r="DQ32" s="188"/>
      <c r="DR32" s="188"/>
      <c r="DS32" s="188"/>
      <c r="DT32" s="188"/>
      <c r="DU32" s="188"/>
      <c r="DV32" s="188"/>
      <c r="DW32" s="188"/>
      <c r="DX32" s="188"/>
      <c r="DY32" s="188"/>
      <c r="DZ32" s="188"/>
      <c r="EA32" s="188"/>
      <c r="EB32" s="188"/>
      <c r="EC32" s="188"/>
      <c r="ED32" s="188"/>
      <c r="EE32" s="188"/>
      <c r="EF32" s="188"/>
      <c r="EG32" s="188"/>
      <c r="EH32" s="188"/>
      <c r="EI32" s="188"/>
      <c r="EJ32" s="188"/>
      <c r="EK32" s="188"/>
      <c r="EL32" s="188"/>
      <c r="EM32" s="188"/>
      <c r="EN32" s="188"/>
      <c r="EO32" s="188"/>
      <c r="EP32" s="188"/>
      <c r="EQ32" s="188"/>
      <c r="ER32" s="188"/>
      <c r="ES32" s="188"/>
      <c r="ET32" s="188"/>
      <c r="EU32" s="188"/>
      <c r="EV32" s="188"/>
      <c r="EW32" s="188"/>
      <c r="EX32" s="188"/>
      <c r="EY32" s="188"/>
      <c r="EZ32" s="188"/>
      <c r="FA32" s="188"/>
      <c r="FB32" s="188"/>
      <c r="FC32" s="188"/>
      <c r="FD32" s="188"/>
      <c r="FE32" s="188"/>
      <c r="FF32" s="188"/>
      <c r="FG32" s="188"/>
      <c r="FH32" s="188"/>
      <c r="FI32" s="188"/>
      <c r="FJ32" s="188"/>
      <c r="FK32" s="188"/>
      <c r="FL32" s="188"/>
      <c r="FM32" s="188"/>
      <c r="FN32" s="188"/>
      <c r="FO32" s="188"/>
      <c r="FP32" s="188"/>
      <c r="FQ32" s="188"/>
      <c r="FR32" s="188"/>
      <c r="FS32" s="188"/>
      <c r="FT32" s="188"/>
      <c r="FU32" s="188"/>
      <c r="FV32" s="188"/>
      <c r="FW32" s="188"/>
      <c r="FX32" s="188"/>
      <c r="FY32" s="188"/>
      <c r="FZ32" s="188"/>
      <c r="GA32" s="188"/>
      <c r="GB32" s="188"/>
      <c r="GC32" s="188"/>
      <c r="GD32" s="188"/>
      <c r="GE32" s="188"/>
      <c r="GF32" s="188"/>
      <c r="GG32" s="188"/>
      <c r="GH32" s="188"/>
      <c r="GI32" s="188"/>
      <c r="GJ32" s="188"/>
      <c r="GK32" s="188"/>
      <c r="GL32" s="188"/>
      <c r="GM32" s="188"/>
      <c r="GN32" s="188"/>
      <c r="GO32" s="188"/>
      <c r="GP32" s="188"/>
      <c r="GQ32" s="188"/>
      <c r="GR32" s="188"/>
      <c r="GS32" s="188"/>
      <c r="GT32" s="188"/>
      <c r="GU32" s="188"/>
      <c r="GV32" s="188"/>
      <c r="GW32" s="188"/>
      <c r="GX32" s="188"/>
      <c r="GY32" s="188"/>
      <c r="GZ32" s="188"/>
      <c r="HA32" s="188"/>
      <c r="HB32" s="188"/>
      <c r="HC32" s="188"/>
      <c r="HD32" s="188"/>
      <c r="HE32" s="188"/>
      <c r="HF32" s="188"/>
      <c r="HG32" s="188"/>
      <c r="HH32" s="188"/>
      <c r="HI32" s="188"/>
      <c r="HJ32" s="188"/>
      <c r="HK32" s="188"/>
      <c r="HL32" s="188"/>
      <c r="HM32" s="188"/>
      <c r="HN32" s="188"/>
      <c r="HO32" s="188"/>
      <c r="HP32" s="188"/>
      <c r="HQ32" s="188"/>
      <c r="HR32" s="188"/>
      <c r="HS32" s="188"/>
      <c r="HT32" s="188"/>
      <c r="HU32" s="188"/>
      <c r="HV32" s="188"/>
      <c r="HW32" s="188"/>
      <c r="HX32" s="188"/>
      <c r="HY32" s="188"/>
      <c r="HZ32" s="188"/>
      <c r="IA32" s="188"/>
      <c r="IB32" s="188"/>
      <c r="IC32" s="188"/>
      <c r="ID32" s="188"/>
      <c r="IE32" s="188"/>
      <c r="IF32" s="188"/>
      <c r="IG32" s="188"/>
      <c r="IH32" s="188"/>
      <c r="II32" s="188"/>
      <c r="IJ32" s="188"/>
      <c r="IK32" s="188"/>
      <c r="IL32" s="188"/>
      <c r="IM32" s="188"/>
      <c r="IN32" s="188"/>
      <c r="IO32" s="188"/>
      <c r="IP32" s="188"/>
      <c r="IQ32" s="188"/>
      <c r="IR32" s="188"/>
      <c r="IS32" s="188"/>
      <c r="IT32" s="188"/>
      <c r="IU32" s="188"/>
      <c r="IV32" s="188"/>
      <c r="IW32" s="188"/>
      <c r="IX32" s="188"/>
      <c r="IY32" s="188"/>
      <c r="IZ32" s="188"/>
      <c r="JA32" s="188"/>
      <c r="JB32" s="188"/>
      <c r="JC32" s="188"/>
      <c r="JD32" s="188"/>
      <c r="JE32" s="188"/>
      <c r="JF32" s="188"/>
      <c r="JG32" s="188"/>
      <c r="JH32" s="188"/>
      <c r="JI32" s="188"/>
      <c r="JJ32" s="188"/>
      <c r="JK32" s="188"/>
      <c r="JL32" s="188"/>
      <c r="JM32" s="188"/>
      <c r="JN32" s="188"/>
      <c r="JO32" s="188"/>
      <c r="JP32" s="188"/>
      <c r="JQ32" s="188"/>
      <c r="JR32" s="188"/>
      <c r="JS32" s="188"/>
      <c r="JT32" s="188"/>
      <c r="JU32" s="188"/>
      <c r="JV32" s="188"/>
      <c r="JW32" s="188"/>
      <c r="JX32" s="188"/>
      <c r="JY32" s="188"/>
      <c r="JZ32" s="188"/>
      <c r="KA32" s="188"/>
      <c r="KB32" s="188"/>
      <c r="KC32" s="188"/>
      <c r="KD32" s="188"/>
      <c r="KE32" s="188"/>
      <c r="KF32" s="188"/>
      <c r="KG32" s="188"/>
      <c r="KH32" s="188"/>
      <c r="KI32" s="188"/>
      <c r="KJ32" s="188"/>
      <c r="KK32" s="188"/>
      <c r="KL32" s="188"/>
      <c r="KM32" s="188"/>
      <c r="KN32" s="188"/>
      <c r="KO32" s="188"/>
      <c r="KP32" s="188"/>
      <c r="KQ32" s="188"/>
      <c r="KR32" s="188"/>
      <c r="KS32" s="188"/>
      <c r="KT32" s="188"/>
      <c r="KU32" s="188"/>
      <c r="KV32" s="188"/>
      <c r="KW32" s="188"/>
      <c r="KX32" s="188"/>
      <c r="KY32" s="188"/>
      <c r="KZ32" s="188"/>
      <c r="LA32" s="188"/>
      <c r="LB32" s="188"/>
      <c r="LC32" s="188"/>
      <c r="LD32" s="188"/>
      <c r="LE32" s="188"/>
      <c r="LF32" s="188"/>
      <c r="LG32" s="188"/>
      <c r="LH32" s="188"/>
      <c r="LI32" s="188"/>
      <c r="LJ32" s="188"/>
      <c r="LK32" s="188"/>
      <c r="LL32" s="188"/>
      <c r="LM32" s="188"/>
      <c r="LN32" s="188"/>
      <c r="LO32" s="188"/>
      <c r="LP32" s="188"/>
      <c r="LQ32" s="188"/>
      <c r="LR32" s="188"/>
      <c r="LS32" s="188"/>
      <c r="LT32" s="188"/>
      <c r="LU32" s="188"/>
      <c r="LV32" s="188"/>
      <c r="LW32" s="188"/>
      <c r="LX32" s="188"/>
      <c r="LY32" s="188"/>
      <c r="LZ32" s="188"/>
      <c r="MA32" s="188"/>
      <c r="MB32" s="188"/>
      <c r="MC32" s="188"/>
      <c r="MD32" s="188"/>
      <c r="ME32" s="188"/>
      <c r="MF32" s="188"/>
      <c r="MG32" s="188"/>
      <c r="MH32" s="188"/>
      <c r="MI32" s="188"/>
      <c r="MJ32" s="188"/>
      <c r="MK32" s="188"/>
      <c r="ML32" s="188"/>
      <c r="MM32" s="188"/>
      <c r="MN32" s="188"/>
      <c r="MO32" s="188"/>
      <c r="MP32" s="188"/>
      <c r="MQ32" s="188"/>
      <c r="MR32" s="188"/>
      <c r="MS32" s="188"/>
      <c r="MT32" s="188"/>
      <c r="MU32" s="188"/>
      <c r="MV32" s="188"/>
      <c r="MW32" s="188"/>
      <c r="MX32" s="188"/>
      <c r="MY32" s="188"/>
      <c r="MZ32" s="188"/>
      <c r="NA32" s="188"/>
      <c r="NB32" s="188"/>
      <c r="NC32" s="188"/>
      <c r="ND32" s="188"/>
      <c r="NE32" s="188"/>
      <c r="NF32" s="188"/>
      <c r="NG32" s="188"/>
      <c r="NH32" s="188"/>
      <c r="NI32" s="188"/>
      <c r="NJ32" s="188"/>
      <c r="NK32" s="188"/>
      <c r="NL32" s="188"/>
      <c r="NM32" s="188"/>
      <c r="NN32" s="188"/>
      <c r="NO32" s="188"/>
      <c r="NP32" s="188"/>
      <c r="NQ32" s="188"/>
      <c r="NR32" s="188"/>
      <c r="NS32" s="188"/>
      <c r="NT32" s="188"/>
      <c r="NU32" s="188"/>
      <c r="NV32" s="188"/>
      <c r="NW32" s="188"/>
      <c r="NX32" s="188"/>
      <c r="NY32" s="188"/>
      <c r="NZ32" s="188"/>
      <c r="OA32" s="188"/>
      <c r="OB32" s="188"/>
      <c r="OC32" s="188"/>
      <c r="OD32" s="188"/>
      <c r="OE32" s="188"/>
      <c r="OF32" s="188"/>
      <c r="OG32" s="188"/>
      <c r="OH32" s="188"/>
      <c r="OI32" s="188"/>
      <c r="OJ32" s="188"/>
      <c r="OK32" s="188"/>
      <c r="OL32" s="188"/>
      <c r="OM32" s="188"/>
      <c r="ON32" s="188"/>
      <c r="OO32" s="188"/>
      <c r="OP32" s="188"/>
      <c r="OQ32" s="188"/>
      <c r="OR32" s="188"/>
      <c r="OS32" s="188"/>
      <c r="OT32" s="188"/>
      <c r="OU32" s="188"/>
      <c r="OV32" s="188"/>
      <c r="OW32" s="188"/>
      <c r="OX32" s="188"/>
      <c r="OY32" s="188"/>
      <c r="OZ32" s="188"/>
      <c r="PA32" s="188"/>
      <c r="PB32" s="188"/>
      <c r="PC32" s="188"/>
      <c r="PD32" s="188"/>
      <c r="PE32" s="188"/>
      <c r="PF32" s="188"/>
      <c r="PG32" s="188"/>
      <c r="PH32" s="188"/>
      <c r="PI32" s="188"/>
      <c r="PJ32" s="188"/>
      <c r="PK32" s="188"/>
      <c r="PL32" s="188"/>
      <c r="PM32" s="188"/>
      <c r="PN32" s="188"/>
      <c r="PO32" s="188"/>
      <c r="PP32" s="188"/>
      <c r="PQ32" s="188"/>
      <c r="PR32" s="188"/>
      <c r="PS32" s="188"/>
      <c r="PT32" s="188"/>
      <c r="PU32" s="188"/>
      <c r="PV32" s="188"/>
      <c r="PW32" s="188"/>
      <c r="PX32" s="188"/>
      <c r="PY32" s="188"/>
      <c r="PZ32" s="188"/>
      <c r="QA32" s="188"/>
      <c r="QB32" s="188"/>
      <c r="QC32" s="188"/>
      <c r="QD32" s="188"/>
      <c r="QE32" s="188"/>
      <c r="QF32" s="188"/>
      <c r="QG32" s="188"/>
      <c r="QH32" s="188"/>
      <c r="QI32" s="188"/>
      <c r="QJ32" s="188"/>
      <c r="QK32" s="188"/>
      <c r="QL32" s="188"/>
      <c r="QM32" s="188"/>
      <c r="QN32" s="188"/>
      <c r="QO32" s="188"/>
      <c r="QP32" s="188"/>
      <c r="QQ32" s="188"/>
      <c r="QR32" s="188"/>
      <c r="QS32" s="188"/>
      <c r="QT32" s="188"/>
      <c r="QU32" s="188"/>
      <c r="QV32" s="188"/>
      <c r="QW32" s="188"/>
      <c r="QX32" s="188"/>
      <c r="QY32" s="188"/>
      <c r="QZ32" s="188"/>
      <c r="RA32" s="188"/>
      <c r="RB32" s="188"/>
      <c r="RC32" s="188"/>
      <c r="RD32" s="188"/>
      <c r="RE32" s="188"/>
      <c r="RF32" s="188"/>
      <c r="RG32" s="188"/>
      <c r="RH32" s="188"/>
      <c r="RI32" s="188"/>
      <c r="RJ32" s="188"/>
      <c r="RK32" s="188"/>
      <c r="RL32" s="188"/>
      <c r="RM32" s="188"/>
      <c r="RN32" s="188"/>
      <c r="RO32" s="188"/>
      <c r="RP32" s="188"/>
      <c r="RQ32" s="188"/>
      <c r="RR32" s="188"/>
      <c r="RS32" s="188"/>
      <c r="RT32" s="188"/>
      <c r="RU32" s="188"/>
      <c r="RV32" s="188"/>
      <c r="RW32" s="188"/>
      <c r="RX32" s="188"/>
      <c r="RY32" s="188"/>
      <c r="RZ32" s="188"/>
      <c r="SA32" s="188"/>
      <c r="SB32" s="188"/>
      <c r="SC32" s="188"/>
      <c r="SD32" s="188"/>
      <c r="SE32" s="188"/>
      <c r="SF32" s="188"/>
      <c r="SG32" s="188"/>
      <c r="SH32" s="188"/>
      <c r="SI32" s="188"/>
      <c r="SJ32" s="188"/>
      <c r="SK32" s="188"/>
      <c r="SL32" s="188"/>
      <c r="SM32" s="188"/>
      <c r="SN32" s="188"/>
      <c r="SO32" s="188"/>
      <c r="SP32" s="188"/>
      <c r="SQ32" s="188"/>
      <c r="SR32" s="188"/>
      <c r="SS32" s="188"/>
      <c r="ST32" s="188"/>
      <c r="SU32" s="188"/>
      <c r="SV32" s="188"/>
      <c r="SW32" s="188"/>
      <c r="SX32" s="188"/>
      <c r="SY32" s="188"/>
      <c r="SZ32" s="188"/>
      <c r="TA32" s="188"/>
      <c r="TB32" s="188"/>
      <c r="TC32" s="188"/>
      <c r="TD32" s="188"/>
      <c r="TE32" s="188"/>
      <c r="TF32" s="188"/>
      <c r="TG32" s="188"/>
      <c r="TH32" s="188"/>
      <c r="TI32" s="188"/>
      <c r="TJ32" s="188"/>
      <c r="TK32" s="188"/>
      <c r="TL32" s="188"/>
      <c r="TM32" s="188"/>
      <c r="TN32" s="188"/>
      <c r="TO32" s="188"/>
      <c r="TP32" s="188"/>
      <c r="TQ32" s="188"/>
      <c r="TR32" s="188"/>
      <c r="TS32" s="188"/>
      <c r="TT32" s="188"/>
      <c r="TU32" s="188"/>
      <c r="TV32" s="188"/>
      <c r="TW32" s="188"/>
      <c r="TX32" s="188"/>
      <c r="TY32" s="188"/>
      <c r="TZ32" s="188"/>
      <c r="UA32" s="188"/>
      <c r="UB32" s="188"/>
      <c r="UC32" s="188"/>
      <c r="UD32" s="188"/>
      <c r="UE32" s="188"/>
      <c r="UF32" s="188"/>
      <c r="UG32" s="188"/>
      <c r="UH32" s="188"/>
      <c r="UI32" s="188"/>
      <c r="UJ32" s="188"/>
      <c r="UK32" s="188"/>
      <c r="UL32" s="188"/>
      <c r="UM32" s="188"/>
      <c r="UN32" s="188"/>
      <c r="UO32" s="188"/>
      <c r="UP32" s="188"/>
      <c r="UQ32" s="188"/>
      <c r="UR32" s="188"/>
      <c r="US32" s="188"/>
      <c r="UT32" s="188"/>
      <c r="UU32" s="188"/>
      <c r="UV32" s="188"/>
      <c r="UW32" s="188"/>
      <c r="UX32" s="188"/>
      <c r="UY32" s="188"/>
      <c r="UZ32" s="188"/>
      <c r="VA32" s="188"/>
      <c r="VB32" s="187"/>
      <c r="VC32" s="187"/>
      <c r="VD32" s="187"/>
      <c r="VE32" s="187"/>
      <c r="VF32" s="187"/>
      <c r="VG32" s="187"/>
      <c r="VH32" s="187"/>
      <c r="VI32" s="187"/>
      <c r="VJ32" s="187"/>
      <c r="VK32" s="187"/>
      <c r="VL32" s="187"/>
      <c r="VM32" s="187"/>
      <c r="VN32" s="187"/>
      <c r="VO32" s="187"/>
      <c r="VP32" s="187"/>
      <c r="VQ32" s="187"/>
      <c r="VR32" s="187"/>
      <c r="VS32" s="187"/>
      <c r="VT32" s="187"/>
      <c r="VU32" s="187"/>
      <c r="VV32" s="187"/>
      <c r="VW32" s="187"/>
      <c r="VX32" s="187"/>
      <c r="VY32" s="187"/>
      <c r="VZ32" s="187"/>
      <c r="WA32" s="187"/>
      <c r="WB32" s="187"/>
      <c r="WC32" s="187"/>
      <c r="WD32" s="187"/>
      <c r="WE32" s="187"/>
      <c r="WF32" s="187"/>
      <c r="WG32" s="187"/>
      <c r="WH32" s="187"/>
      <c r="WI32" s="187"/>
      <c r="WJ32" s="187"/>
      <c r="WK32" s="187"/>
      <c r="WL32" s="187"/>
      <c r="WM32" s="187"/>
      <c r="WN32" s="187"/>
      <c r="WO32" s="187"/>
      <c r="WP32" s="187"/>
      <c r="WQ32" s="187"/>
      <c r="WR32" s="187"/>
      <c r="WS32" s="187"/>
      <c r="WT32" s="187"/>
      <c r="WU32" s="187"/>
      <c r="WV32" s="187"/>
      <c r="WW32" s="187"/>
      <c r="WX32" s="187"/>
      <c r="WY32" s="187"/>
      <c r="WZ32" s="187"/>
      <c r="XA32" s="187"/>
      <c r="XB32" s="187"/>
      <c r="XC32" s="187"/>
      <c r="XD32" s="187"/>
      <c r="XE32" s="187"/>
      <c r="XF32" s="187"/>
      <c r="XG32" s="187"/>
      <c r="XH32" s="187"/>
      <c r="XI32" s="187"/>
      <c r="XJ32" s="187"/>
      <c r="XK32" s="187"/>
      <c r="XL32" s="187"/>
      <c r="XM32" s="187"/>
      <c r="XN32" s="187"/>
      <c r="XO32" s="187"/>
      <c r="XP32" s="187"/>
      <c r="XQ32" s="187"/>
      <c r="XR32" s="187"/>
      <c r="XS32" s="187"/>
      <c r="XT32" s="187"/>
      <c r="XU32" s="187"/>
      <c r="XV32" s="187"/>
      <c r="XW32" s="187"/>
      <c r="XX32" s="187"/>
      <c r="XY32" s="187"/>
      <c r="XZ32" s="187"/>
      <c r="YA32" s="187"/>
      <c r="YB32" s="187"/>
      <c r="YC32" s="187"/>
      <c r="YD32" s="187"/>
      <c r="YE32" s="187"/>
      <c r="YF32" s="187"/>
      <c r="YG32" s="187"/>
      <c r="YH32" s="187"/>
      <c r="YI32" s="187"/>
      <c r="YJ32" s="187"/>
      <c r="YK32" s="187"/>
      <c r="YL32" s="187"/>
      <c r="YM32" s="187"/>
      <c r="YN32" s="187"/>
      <c r="YO32" s="187"/>
      <c r="YP32" s="187"/>
      <c r="YQ32" s="187"/>
      <c r="YR32" s="187"/>
      <c r="YS32" s="187"/>
      <c r="YT32" s="187"/>
      <c r="YU32" s="187"/>
      <c r="YV32" s="187"/>
      <c r="YW32" s="187"/>
      <c r="YX32" s="187"/>
      <c r="YY32" s="187"/>
      <c r="YZ32" s="187"/>
      <c r="ZA32" s="187"/>
      <c r="ZB32" s="187"/>
      <c r="ZC32" s="187"/>
      <c r="ZD32" s="187"/>
      <c r="ZE32" s="187"/>
      <c r="ZF32" s="187"/>
      <c r="ZG32" s="187"/>
      <c r="ZH32" s="187"/>
      <c r="ZI32" s="187"/>
      <c r="ZJ32" s="187"/>
      <c r="ZK32" s="187"/>
      <c r="ZL32" s="187"/>
      <c r="ZM32" s="187"/>
      <c r="ZN32" s="187"/>
      <c r="ZO32" s="187"/>
      <c r="ZP32" s="187"/>
      <c r="ZQ32" s="187"/>
      <c r="ZR32" s="187"/>
      <c r="ZS32" s="187"/>
      <c r="ZT32" s="187"/>
      <c r="ZU32" s="187"/>
      <c r="ZV32" s="187"/>
      <c r="ZW32" s="187"/>
      <c r="ZX32" s="187"/>
      <c r="ZY32" s="187"/>
      <c r="ZZ32" s="187"/>
      <c r="AAA32" s="187"/>
      <c r="AAB32" s="187"/>
      <c r="AAC32" s="187"/>
      <c r="AAD32" s="187"/>
      <c r="AAE32" s="187"/>
      <c r="AAF32" s="187"/>
      <c r="AAG32" s="187"/>
      <c r="AAH32" s="187"/>
      <c r="AAI32" s="187"/>
      <c r="AAJ32" s="187"/>
      <c r="AAK32" s="187"/>
      <c r="AAL32" s="187"/>
      <c r="AAM32" s="187"/>
      <c r="AAN32" s="187"/>
      <c r="AAO32" s="187"/>
      <c r="AAP32" s="187"/>
      <c r="AAQ32" s="187"/>
      <c r="AAR32" s="187"/>
      <c r="AAS32" s="187"/>
      <c r="AAT32" s="187"/>
      <c r="AAU32" s="187"/>
      <c r="AAV32" s="187"/>
      <c r="AAW32" s="187"/>
      <c r="AAX32" s="187"/>
      <c r="AAY32" s="187"/>
      <c r="AAZ32" s="187"/>
      <c r="ABA32" s="187"/>
      <c r="ABB32" s="187"/>
      <c r="ABC32" s="187"/>
      <c r="ABD32" s="187"/>
      <c r="ABE32" s="187"/>
      <c r="ABF32" s="187"/>
      <c r="ABG32" s="187"/>
      <c r="ABH32" s="187"/>
      <c r="ABI32" s="187"/>
      <c r="ABJ32" s="187"/>
      <c r="ABK32" s="187"/>
      <c r="ABL32" s="187"/>
      <c r="ABM32" s="187"/>
      <c r="ABN32" s="187"/>
      <c r="ABO32" s="187"/>
      <c r="ABP32" s="187"/>
      <c r="ABQ32" s="187"/>
      <c r="ABR32" s="187"/>
      <c r="ABS32" s="187"/>
      <c r="ABT32" s="187"/>
      <c r="ABU32" s="187"/>
      <c r="ABV32" s="187"/>
      <c r="ABW32" s="187"/>
      <c r="ABX32" s="187"/>
      <c r="ABY32" s="187"/>
      <c r="ABZ32" s="187"/>
      <c r="ACA32" s="187"/>
      <c r="ACB32" s="187"/>
      <c r="ACC32" s="187"/>
      <c r="ACD32" s="187"/>
      <c r="ACE32" s="187"/>
      <c r="ACF32" s="187"/>
      <c r="ACG32" s="187"/>
      <c r="ACH32" s="187"/>
      <c r="ACI32" s="187"/>
      <c r="ACJ32" s="187"/>
      <c r="ACK32" s="187"/>
      <c r="ACL32" s="187"/>
      <c r="ACM32" s="187"/>
      <c r="ACN32" s="187"/>
      <c r="ACO32" s="187"/>
      <c r="ACP32" s="187"/>
      <c r="ACQ32" s="187"/>
      <c r="ACR32" s="187"/>
      <c r="ACS32" s="187"/>
      <c r="ACT32" s="187"/>
      <c r="ACU32" s="187"/>
      <c r="ACV32" s="187"/>
      <c r="ACW32" s="187"/>
      <c r="ACX32" s="187"/>
      <c r="ACY32" s="187"/>
      <c r="ACZ32" s="187"/>
      <c r="ADA32" s="187"/>
      <c r="ADB32" s="187"/>
      <c r="ADC32" s="187"/>
      <c r="ADD32" s="187"/>
      <c r="ADE32" s="187"/>
      <c r="ADF32" s="187"/>
      <c r="ADG32" s="187"/>
      <c r="ADH32" s="187"/>
      <c r="ADI32" s="187"/>
      <c r="ADJ32" s="187"/>
      <c r="ADK32" s="187"/>
      <c r="ADL32" s="187"/>
      <c r="ADM32" s="187"/>
      <c r="ADN32" s="187"/>
      <c r="ADO32" s="187"/>
      <c r="ADP32" s="187"/>
      <c r="ADQ32" s="187"/>
      <c r="ADR32" s="187"/>
      <c r="ADS32" s="187"/>
      <c r="ADT32" s="187"/>
      <c r="ADU32" s="187"/>
      <c r="ADV32" s="187"/>
      <c r="ADW32" s="187"/>
      <c r="ADX32" s="187"/>
      <c r="ADY32" s="187"/>
      <c r="ADZ32" s="187"/>
      <c r="AEA32" s="187"/>
      <c r="AEB32" s="187"/>
      <c r="AEC32" s="187"/>
      <c r="AED32" s="187"/>
      <c r="AEE32" s="187"/>
      <c r="AEF32" s="187"/>
      <c r="AEG32" s="187"/>
      <c r="AEH32" s="187"/>
      <c r="AEI32" s="187"/>
      <c r="AEJ32" s="187"/>
      <c r="AEK32" s="187"/>
      <c r="AEL32" s="187"/>
      <c r="AEM32" s="187"/>
      <c r="AEN32" s="187"/>
      <c r="AEO32" s="187"/>
      <c r="AEP32" s="187"/>
      <c r="AEQ32" s="187"/>
      <c r="AER32" s="187"/>
      <c r="AES32" s="187"/>
      <c r="AET32" s="187"/>
      <c r="AEU32" s="187"/>
      <c r="AEV32" s="187"/>
      <c r="AEW32" s="187"/>
      <c r="AEX32" s="187"/>
      <c r="AEY32" s="187"/>
      <c r="AEZ32" s="187"/>
      <c r="AFA32" s="187"/>
      <c r="AFB32" s="187"/>
      <c r="AFC32" s="187"/>
      <c r="AFD32" s="187"/>
      <c r="AFE32" s="187"/>
      <c r="AFF32" s="187"/>
      <c r="AFG32" s="187"/>
      <c r="AFH32" s="187"/>
      <c r="AFI32" s="187"/>
      <c r="AFJ32" s="187"/>
      <c r="AFK32" s="187"/>
      <c r="AFL32" s="187"/>
      <c r="AFM32" s="187"/>
      <c r="AFN32" s="187"/>
      <c r="AFO32" s="187"/>
      <c r="AFP32" s="187"/>
      <c r="AFQ32" s="187"/>
      <c r="AFR32" s="187"/>
      <c r="AFS32" s="187"/>
      <c r="AFT32" s="187"/>
      <c r="AFU32" s="187"/>
      <c r="AFV32" s="187"/>
      <c r="AFW32" s="187"/>
      <c r="AFX32" s="187"/>
      <c r="AFY32" s="187"/>
      <c r="AFZ32" s="187"/>
      <c r="AGA32" s="187"/>
      <c r="AGB32" s="187"/>
      <c r="AGC32" s="187"/>
      <c r="AGD32" s="187"/>
      <c r="AGE32" s="187"/>
      <c r="AGF32" s="187"/>
      <c r="AGG32" s="187"/>
      <c r="AGH32" s="187"/>
      <c r="AGI32" s="187"/>
      <c r="AGJ32" s="187"/>
      <c r="AGK32" s="187"/>
      <c r="AGL32" s="187"/>
      <c r="AGM32" s="187"/>
      <c r="AGN32" s="187"/>
      <c r="AGO32" s="187"/>
      <c r="AGP32" s="187"/>
      <c r="AGQ32" s="187"/>
      <c r="AGR32" s="187"/>
      <c r="AGS32" s="187"/>
      <c r="AGT32" s="187"/>
      <c r="AGU32" s="187"/>
      <c r="AGV32" s="187"/>
      <c r="AGW32" s="187"/>
      <c r="AGX32" s="187"/>
      <c r="AGY32" s="187"/>
      <c r="AGZ32" s="187"/>
      <c r="AHA32" s="187"/>
      <c r="AHB32" s="187"/>
      <c r="AHC32" s="187"/>
      <c r="AHD32" s="187"/>
      <c r="AHE32" s="187"/>
      <c r="AHF32" s="187"/>
      <c r="AHG32" s="187"/>
      <c r="AHH32" s="187"/>
      <c r="AHI32" s="187"/>
      <c r="AHJ32" s="187"/>
      <c r="AHK32" s="187"/>
      <c r="AHL32" s="187"/>
      <c r="AHM32" s="187"/>
      <c r="AHN32" s="187"/>
      <c r="AHO32" s="187"/>
      <c r="AHP32" s="187"/>
      <c r="AHQ32" s="187"/>
      <c r="AHR32" s="187"/>
      <c r="AHS32" s="187"/>
      <c r="AHT32" s="187"/>
      <c r="AHU32" s="187"/>
      <c r="AHV32" s="187"/>
      <c r="AHW32" s="187"/>
      <c r="AHX32" s="187"/>
      <c r="AHY32" s="187"/>
      <c r="AHZ32" s="187"/>
      <c r="AIA32" s="187"/>
      <c r="AIB32" s="187"/>
      <c r="AIC32" s="187"/>
      <c r="AID32" s="187"/>
      <c r="AIE32" s="187"/>
      <c r="AIF32" s="187"/>
      <c r="AIG32" s="187"/>
      <c r="AIH32" s="187"/>
      <c r="AII32" s="187"/>
      <c r="AIJ32" s="187"/>
      <c r="AIK32" s="187"/>
      <c r="AIL32" s="187"/>
      <c r="AIM32" s="187"/>
      <c r="AIN32" s="187"/>
      <c r="AIO32" s="187"/>
      <c r="AIP32" s="187"/>
      <c r="AIQ32" s="187"/>
      <c r="AIR32" s="187"/>
      <c r="AIS32" s="187"/>
      <c r="AIT32" s="187"/>
      <c r="AIU32" s="187"/>
      <c r="AIV32" s="187"/>
      <c r="AIW32" s="187"/>
      <c r="AIX32" s="187"/>
      <c r="AIY32" s="187"/>
      <c r="AIZ32" s="187"/>
      <c r="AJA32" s="187"/>
      <c r="AJB32" s="187"/>
      <c r="AJC32" s="187"/>
      <c r="AJD32" s="187"/>
      <c r="AJE32" s="187"/>
      <c r="AJF32" s="187"/>
      <c r="AJG32" s="187"/>
      <c r="AJH32" s="187"/>
      <c r="AJI32" s="187"/>
      <c r="AJJ32" s="187"/>
      <c r="AJK32" s="187"/>
      <c r="AJL32" s="187"/>
      <c r="AJM32" s="187"/>
      <c r="AJN32" s="187"/>
      <c r="AJO32" s="187"/>
      <c r="AJP32" s="187"/>
      <c r="AJQ32" s="187"/>
      <c r="AJR32" s="187"/>
      <c r="AJS32" s="187"/>
      <c r="AJT32" s="187"/>
      <c r="AJU32" s="187"/>
      <c r="AJV32" s="187"/>
      <c r="AJW32" s="187"/>
      <c r="AJX32" s="187"/>
      <c r="AJY32" s="187"/>
      <c r="AJZ32" s="187"/>
      <c r="AKA32" s="187"/>
      <c r="AKB32" s="187"/>
      <c r="AKC32" s="187"/>
      <c r="AKD32" s="187"/>
      <c r="AKE32" s="187"/>
      <c r="AKF32" s="187"/>
      <c r="AKG32" s="187"/>
      <c r="AKH32" s="187"/>
      <c r="AKI32" s="187"/>
      <c r="AKJ32" s="187"/>
      <c r="AKK32" s="187"/>
      <c r="AKL32" s="187"/>
      <c r="AKM32" s="187"/>
      <c r="AKN32" s="187"/>
      <c r="AKO32" s="187"/>
      <c r="AKP32" s="187"/>
      <c r="AKQ32" s="187"/>
      <c r="AKR32" s="187"/>
      <c r="AKS32" s="187"/>
      <c r="AKT32" s="187"/>
      <c r="AKU32" s="187"/>
      <c r="AKV32" s="187"/>
      <c r="AKW32" s="187"/>
      <c r="AKX32" s="187"/>
      <c r="AKY32" s="187"/>
      <c r="AKZ32" s="187"/>
      <c r="ALA32" s="187"/>
      <c r="ALB32" s="187"/>
      <c r="ALC32" s="187"/>
      <c r="ALD32" s="187"/>
      <c r="ALE32" s="187"/>
      <c r="ALF32" s="187"/>
      <c r="ALG32" s="187"/>
      <c r="ALH32" s="187"/>
      <c r="ALI32" s="187"/>
      <c r="ALJ32" s="187"/>
      <c r="ALK32" s="187"/>
      <c r="ALL32" s="187"/>
      <c r="ALM32" s="187"/>
      <c r="ALN32" s="187"/>
      <c r="ALO32" s="187"/>
      <c r="ALP32" s="187"/>
      <c r="ALQ32" s="187"/>
      <c r="ALR32" s="187"/>
      <c r="ALS32" s="187"/>
      <c r="ALT32" s="187"/>
      <c r="ALU32" s="187"/>
      <c r="ALV32" s="187"/>
      <c r="ALW32" s="187"/>
      <c r="ALX32" s="187"/>
      <c r="ALY32" s="187"/>
      <c r="ALZ32" s="187"/>
      <c r="AMA32" s="187"/>
      <c r="AMB32" s="187"/>
      <c r="AMC32" s="187"/>
      <c r="AMD32" s="187"/>
      <c r="AME32" s="187"/>
      <c r="AMF32" s="187"/>
      <c r="AMG32" s="187"/>
      <c r="AMH32" s="187"/>
      <c r="AMI32" s="187"/>
      <c r="AMJ32" s="187"/>
      <c r="AMK32" s="187"/>
      <c r="AML32" s="187"/>
      <c r="AMM32" s="187"/>
      <c r="AMN32" s="187"/>
      <c r="AMO32" s="187"/>
      <c r="AMP32" s="187"/>
      <c r="AMQ32" s="187"/>
      <c r="AMR32" s="187"/>
      <c r="AMS32" s="187"/>
      <c r="AMT32" s="187"/>
      <c r="AMU32" s="187"/>
      <c r="AMV32" s="187"/>
      <c r="AMW32" s="187"/>
      <c r="AMX32" s="187"/>
      <c r="AMY32" s="187"/>
      <c r="AMZ32" s="187"/>
      <c r="ANA32" s="187"/>
      <c r="ANB32" s="187"/>
      <c r="ANC32" s="187"/>
      <c r="AND32" s="187"/>
      <c r="ANE32" s="187"/>
      <c r="ANF32" s="187"/>
      <c r="ANG32" s="187"/>
      <c r="ANH32" s="187"/>
      <c r="ANI32" s="187"/>
      <c r="ANJ32" s="187"/>
      <c r="ANK32" s="187"/>
      <c r="ANL32" s="187"/>
      <c r="ANM32" s="187"/>
      <c r="ANN32" s="187"/>
      <c r="ANO32" s="187"/>
      <c r="ANP32" s="187"/>
      <c r="ANQ32" s="187"/>
      <c r="ANR32" s="187"/>
      <c r="ANS32" s="187"/>
      <c r="ANT32" s="187"/>
      <c r="ANU32" s="187"/>
      <c r="ANV32" s="187"/>
      <c r="ANW32" s="187"/>
      <c r="ANX32" s="187"/>
      <c r="ANY32" s="187"/>
      <c r="ANZ32" s="187"/>
      <c r="AOA32" s="187"/>
      <c r="AOB32" s="187"/>
      <c r="AOC32" s="187"/>
      <c r="AOD32" s="187"/>
      <c r="AOE32" s="187"/>
      <c r="AOF32" s="187"/>
      <c r="AOG32" s="187"/>
      <c r="AOH32" s="187"/>
      <c r="AOI32" s="187"/>
      <c r="AOJ32" s="187"/>
      <c r="AOK32" s="187"/>
      <c r="AOL32" s="187"/>
      <c r="AOM32" s="187"/>
      <c r="AON32" s="187"/>
      <c r="AOO32" s="187"/>
      <c r="AOP32" s="187"/>
      <c r="AOQ32" s="187"/>
      <c r="AOR32" s="187"/>
      <c r="AOS32" s="187"/>
      <c r="AOT32" s="187"/>
      <c r="AOU32" s="187"/>
      <c r="AOV32" s="187"/>
      <c r="AOW32" s="187"/>
      <c r="AOX32" s="187"/>
      <c r="AOY32" s="187"/>
      <c r="AOZ32" s="187"/>
      <c r="APA32" s="187"/>
      <c r="APB32" s="187"/>
      <c r="APC32" s="187"/>
      <c r="APD32" s="187"/>
      <c r="APE32" s="187"/>
      <c r="APF32" s="187"/>
      <c r="APG32" s="187"/>
      <c r="APH32" s="187"/>
      <c r="API32" s="187"/>
      <c r="APJ32" s="187"/>
      <c r="APK32" s="187"/>
      <c r="APL32" s="187"/>
      <c r="APM32" s="187"/>
      <c r="APN32" s="187"/>
      <c r="APO32" s="187"/>
      <c r="APP32" s="187"/>
      <c r="APQ32" s="187"/>
      <c r="APR32" s="187"/>
      <c r="APS32" s="187"/>
      <c r="APT32" s="187"/>
      <c r="APU32" s="187"/>
      <c r="APV32" s="187"/>
      <c r="APW32" s="187"/>
      <c r="APX32" s="187"/>
      <c r="APY32" s="187"/>
      <c r="APZ32" s="187"/>
      <c r="AQA32" s="187"/>
      <c r="AQB32" s="187"/>
      <c r="AQC32" s="187"/>
      <c r="AQD32" s="187"/>
      <c r="AQE32" s="187"/>
      <c r="AQF32" s="187"/>
      <c r="AQG32" s="187"/>
      <c r="AQH32" s="187"/>
      <c r="AQI32" s="187"/>
      <c r="AQJ32" s="187"/>
      <c r="AQK32" s="187"/>
      <c r="AQL32" s="187"/>
      <c r="AQM32" s="187"/>
      <c r="AQN32" s="187"/>
      <c r="AQO32" s="187"/>
      <c r="AQP32" s="187"/>
      <c r="AQQ32" s="187"/>
      <c r="AQR32" s="187"/>
      <c r="AQS32" s="187"/>
      <c r="AQT32" s="187"/>
      <c r="AQU32" s="187"/>
      <c r="AQV32" s="187"/>
      <c r="AQW32" s="187"/>
      <c r="AQX32" s="187"/>
      <c r="AQY32" s="187"/>
      <c r="AQZ32" s="187"/>
      <c r="ARA32" s="187"/>
      <c r="ARB32" s="187"/>
      <c r="ARC32" s="187"/>
      <c r="ARD32" s="187"/>
      <c r="ARE32" s="187"/>
      <c r="ARF32" s="187"/>
      <c r="ARG32" s="187"/>
      <c r="ARH32" s="187"/>
      <c r="ARI32" s="187"/>
      <c r="ARJ32" s="187"/>
      <c r="ARK32" s="187"/>
      <c r="ARL32" s="187"/>
      <c r="ARM32" s="187"/>
      <c r="ARN32" s="187"/>
      <c r="ARO32" s="187"/>
      <c r="ARP32" s="187"/>
      <c r="ARQ32" s="187"/>
      <c r="ARR32" s="187"/>
      <c r="ARS32" s="187"/>
      <c r="ART32" s="187"/>
      <c r="ARU32" s="187"/>
      <c r="ARV32" s="187"/>
      <c r="ARW32" s="187"/>
      <c r="ARX32" s="187"/>
      <c r="ARY32" s="187"/>
      <c r="ARZ32" s="187"/>
      <c r="ASA32" s="187"/>
      <c r="ASB32" s="187"/>
      <c r="ASC32" s="187"/>
      <c r="ASD32" s="187"/>
      <c r="ASE32" s="187"/>
      <c r="ASF32" s="187"/>
      <c r="ASG32" s="187"/>
      <c r="ASH32" s="187"/>
      <c r="ASI32" s="187"/>
      <c r="ASJ32" s="187"/>
      <c r="ASK32" s="187"/>
      <c r="ASL32" s="187"/>
      <c r="ASM32" s="187"/>
      <c r="ASN32" s="187"/>
      <c r="ASO32" s="187"/>
      <c r="ASP32" s="187"/>
      <c r="ASQ32" s="187"/>
      <c r="ASR32" s="187"/>
      <c r="ASS32" s="187"/>
      <c r="AST32" s="187"/>
      <c r="ASU32" s="187"/>
      <c r="ASV32" s="187"/>
      <c r="ASW32" s="187"/>
      <c r="ASX32" s="187"/>
      <c r="ASY32" s="187"/>
      <c r="ASZ32" s="187"/>
      <c r="ATA32" s="187"/>
      <c r="ATB32" s="187"/>
      <c r="ATC32" s="187"/>
      <c r="ATD32" s="187"/>
      <c r="ATE32" s="187"/>
      <c r="ATF32" s="187"/>
      <c r="ATG32" s="187"/>
      <c r="ATH32" s="187"/>
      <c r="ATI32" s="187"/>
      <c r="ATJ32" s="187"/>
      <c r="ATK32" s="187"/>
      <c r="ATL32" s="187"/>
      <c r="ATM32" s="187"/>
      <c r="ATN32" s="187"/>
      <c r="ATO32" s="187"/>
      <c r="ATP32" s="187"/>
      <c r="ATQ32" s="187"/>
      <c r="ATR32" s="187"/>
      <c r="ATS32" s="187"/>
      <c r="ATT32" s="187"/>
      <c r="ATU32" s="187"/>
      <c r="ATV32" s="187"/>
      <c r="ATW32" s="187"/>
      <c r="ATX32" s="187"/>
      <c r="ATY32" s="187"/>
      <c r="ATZ32" s="187"/>
      <c r="AUA32" s="187"/>
      <c r="AUB32" s="187"/>
      <c r="AUC32" s="187"/>
      <c r="AUD32" s="187"/>
      <c r="AUE32" s="187"/>
      <c r="AUF32" s="187"/>
      <c r="AUG32" s="187"/>
      <c r="AUH32" s="187"/>
      <c r="AUI32" s="187"/>
      <c r="AUJ32" s="187"/>
      <c r="AUK32" s="187"/>
      <c r="AUL32" s="187"/>
      <c r="AUM32" s="187"/>
      <c r="AUN32" s="187"/>
      <c r="AUO32" s="187"/>
      <c r="AUP32" s="187"/>
      <c r="AUQ32" s="187"/>
      <c r="AUR32" s="187"/>
      <c r="AUS32" s="187"/>
      <c r="AUT32" s="187"/>
      <c r="AUU32" s="187"/>
      <c r="AUV32" s="187"/>
      <c r="AUW32" s="187"/>
      <c r="AUX32" s="187"/>
      <c r="AUY32" s="187"/>
      <c r="AUZ32" s="187"/>
      <c r="AVA32" s="187"/>
      <c r="AVB32" s="187"/>
      <c r="AVC32" s="187"/>
      <c r="AVD32" s="187"/>
      <c r="AVE32" s="187"/>
      <c r="AVF32" s="187"/>
      <c r="AVG32" s="187"/>
      <c r="AVH32" s="187"/>
      <c r="AVI32" s="187"/>
      <c r="AVJ32" s="187"/>
      <c r="AVK32" s="187"/>
      <c r="AVL32" s="187"/>
      <c r="AVM32" s="187"/>
      <c r="AVN32" s="187"/>
      <c r="AVO32" s="187"/>
      <c r="AVP32" s="187"/>
      <c r="AVQ32" s="187"/>
      <c r="AVR32" s="187"/>
      <c r="AVS32" s="187"/>
      <c r="AVT32" s="187"/>
      <c r="AVU32" s="187"/>
      <c r="AVV32" s="187"/>
      <c r="AVW32" s="187"/>
      <c r="AVX32" s="187"/>
      <c r="AVY32" s="187"/>
      <c r="AVZ32" s="187"/>
      <c r="AWA32" s="187"/>
      <c r="AWB32" s="187"/>
      <c r="AWC32" s="187"/>
      <c r="AWD32" s="187"/>
      <c r="AWE32" s="187"/>
      <c r="AWF32" s="187"/>
      <c r="AWG32" s="187"/>
      <c r="AWH32" s="187"/>
      <c r="AWI32" s="187"/>
      <c r="AWJ32" s="187"/>
      <c r="AWK32" s="187"/>
      <c r="AWL32" s="187"/>
      <c r="AWM32" s="187"/>
      <c r="AWN32" s="187"/>
      <c r="AWO32" s="187"/>
      <c r="AWP32" s="187"/>
      <c r="AWQ32" s="187"/>
      <c r="AWR32" s="187"/>
      <c r="AWS32" s="187"/>
      <c r="AWT32" s="187"/>
      <c r="AWU32" s="187"/>
      <c r="AWV32" s="187"/>
      <c r="AWW32" s="187"/>
      <c r="AWX32" s="187"/>
      <c r="AWY32" s="187"/>
      <c r="AWZ32" s="187"/>
      <c r="AXA32" s="187"/>
      <c r="AXB32" s="187"/>
      <c r="AXC32" s="187"/>
      <c r="AXD32" s="187"/>
      <c r="AXE32" s="187"/>
      <c r="AXF32" s="187"/>
      <c r="AXG32" s="187"/>
      <c r="AXH32" s="187"/>
      <c r="AXI32" s="187"/>
      <c r="AXJ32" s="187"/>
      <c r="AXK32" s="187"/>
      <c r="AXL32" s="187"/>
      <c r="AXM32" s="187"/>
      <c r="AXN32" s="187"/>
      <c r="AXO32" s="187"/>
      <c r="AXP32" s="187"/>
      <c r="AXQ32" s="187"/>
      <c r="AXR32" s="187"/>
      <c r="AXS32" s="187"/>
      <c r="AXT32" s="187"/>
      <c r="AXU32" s="187"/>
      <c r="AXV32" s="187"/>
      <c r="AXW32" s="187"/>
      <c r="AXX32" s="187"/>
      <c r="AXY32" s="187"/>
      <c r="AXZ32" s="187"/>
      <c r="AYA32" s="187"/>
      <c r="AYB32" s="187"/>
      <c r="AYC32" s="187"/>
      <c r="AYD32" s="187"/>
      <c r="AYE32" s="187"/>
      <c r="AYF32" s="187"/>
      <c r="AYG32" s="187"/>
      <c r="AYH32" s="187"/>
      <c r="AYI32" s="187"/>
      <c r="AYJ32" s="187"/>
      <c r="AYK32" s="187"/>
      <c r="AYL32" s="187"/>
      <c r="AYM32" s="187"/>
      <c r="AYN32" s="187"/>
      <c r="AYO32" s="187"/>
      <c r="AYP32" s="187"/>
      <c r="AYQ32" s="187"/>
      <c r="AYR32" s="187"/>
      <c r="AYS32" s="187"/>
      <c r="AYT32" s="187"/>
      <c r="AYU32" s="187"/>
      <c r="AYV32" s="187"/>
      <c r="AYW32" s="187"/>
      <c r="AYX32" s="187"/>
      <c r="AYY32" s="187"/>
      <c r="AYZ32" s="187"/>
      <c r="AZA32" s="187"/>
      <c r="AZB32" s="187"/>
      <c r="AZC32" s="187"/>
      <c r="AZD32" s="187"/>
      <c r="AZE32" s="187"/>
      <c r="AZF32" s="187"/>
      <c r="AZG32" s="187"/>
      <c r="AZH32" s="187"/>
      <c r="AZI32" s="187"/>
      <c r="AZJ32" s="187"/>
      <c r="AZK32" s="187"/>
      <c r="AZL32" s="187"/>
      <c r="AZM32" s="187"/>
      <c r="AZN32" s="187"/>
      <c r="AZO32" s="187"/>
      <c r="AZP32" s="187"/>
      <c r="AZQ32" s="187"/>
      <c r="AZR32" s="187"/>
      <c r="AZS32" s="187"/>
      <c r="AZT32" s="187"/>
      <c r="AZU32" s="187"/>
      <c r="AZV32" s="187"/>
      <c r="AZW32" s="187"/>
      <c r="AZX32" s="187"/>
      <c r="AZY32" s="187"/>
      <c r="AZZ32" s="187"/>
      <c r="BAA32" s="187"/>
      <c r="BAB32" s="187"/>
      <c r="BAC32" s="187"/>
      <c r="BAD32" s="187"/>
      <c r="BAE32" s="187"/>
      <c r="BAF32" s="187"/>
      <c r="BAG32" s="187"/>
      <c r="BAH32" s="187"/>
      <c r="BAI32" s="187"/>
      <c r="BAJ32" s="187"/>
      <c r="BAK32" s="187"/>
      <c r="BAL32" s="187"/>
      <c r="BAM32" s="187"/>
      <c r="BAN32" s="187"/>
      <c r="BAO32" s="187"/>
      <c r="BAP32" s="187"/>
      <c r="BAQ32" s="187"/>
      <c r="BAR32" s="187"/>
      <c r="BAS32" s="187"/>
      <c r="BAT32" s="187"/>
      <c r="BAU32" s="187"/>
      <c r="BAV32" s="187"/>
      <c r="BAW32" s="187"/>
      <c r="BAX32" s="187"/>
      <c r="BAY32" s="187"/>
      <c r="BAZ32" s="187"/>
      <c r="BBA32" s="187"/>
      <c r="BBB32" s="187"/>
      <c r="BBC32" s="187"/>
      <c r="BBD32" s="187"/>
      <c r="BBE32" s="187"/>
      <c r="BBF32" s="187"/>
      <c r="BBG32" s="187"/>
      <c r="BBH32" s="187"/>
      <c r="BBI32" s="187"/>
      <c r="BBJ32" s="187"/>
      <c r="BBK32" s="187"/>
      <c r="BBL32" s="187"/>
      <c r="BBM32" s="187"/>
      <c r="BBN32" s="187"/>
      <c r="BBO32" s="187"/>
      <c r="BBP32" s="187"/>
      <c r="BBQ32" s="187"/>
      <c r="BBR32" s="187"/>
      <c r="BBS32" s="187"/>
      <c r="BBT32" s="187"/>
      <c r="BBU32" s="187"/>
      <c r="BBV32" s="187"/>
      <c r="BBW32" s="187"/>
      <c r="BBX32" s="187"/>
      <c r="BBY32" s="187"/>
      <c r="BBZ32" s="187"/>
      <c r="BCA32" s="187"/>
      <c r="BCB32" s="187"/>
      <c r="BCC32" s="187"/>
      <c r="BCD32" s="187"/>
      <c r="BCE32" s="187"/>
      <c r="BCF32" s="187"/>
      <c r="BCG32" s="187"/>
      <c r="BCH32" s="187"/>
      <c r="BCI32" s="187"/>
      <c r="BCJ32" s="187"/>
      <c r="BCK32" s="187"/>
      <c r="BCL32" s="187"/>
      <c r="BCM32" s="187"/>
      <c r="BCN32" s="187"/>
      <c r="BCO32" s="187"/>
      <c r="BCP32" s="187"/>
      <c r="BCQ32" s="187"/>
      <c r="BCR32" s="187"/>
      <c r="BCS32" s="187"/>
      <c r="BCT32" s="187"/>
      <c r="BCU32" s="187"/>
      <c r="BCV32" s="187"/>
      <c r="BCW32" s="187"/>
      <c r="BCX32" s="187"/>
      <c r="BCY32" s="187"/>
      <c r="BCZ32" s="187"/>
      <c r="BDA32" s="187"/>
      <c r="BDB32" s="187"/>
      <c r="BDC32" s="187"/>
      <c r="BDD32" s="187"/>
      <c r="BDE32" s="187"/>
      <c r="BDF32" s="187"/>
      <c r="BDG32" s="187"/>
      <c r="BDH32" s="187"/>
      <c r="BDI32" s="187"/>
      <c r="BDJ32" s="187"/>
      <c r="BDK32" s="187"/>
      <c r="BDL32" s="187"/>
      <c r="BDM32" s="187"/>
      <c r="BDN32" s="187"/>
      <c r="BDO32" s="187"/>
      <c r="BDP32" s="187"/>
      <c r="BDQ32" s="187"/>
      <c r="BDR32" s="187"/>
      <c r="BDS32" s="187"/>
      <c r="BDT32" s="187"/>
      <c r="BDU32" s="187"/>
      <c r="BDV32" s="187"/>
      <c r="BDW32" s="187"/>
      <c r="BDX32" s="187"/>
      <c r="BDY32" s="187"/>
      <c r="BDZ32" s="187"/>
      <c r="BEA32" s="187"/>
      <c r="BEB32" s="187"/>
      <c r="BEC32" s="187"/>
      <c r="BED32" s="187"/>
      <c r="BEE32" s="187"/>
      <c r="BEF32" s="187"/>
      <c r="BEG32" s="187"/>
      <c r="BEH32" s="187"/>
      <c r="BEI32" s="187"/>
      <c r="BEJ32" s="187"/>
      <c r="BEK32" s="187"/>
      <c r="BEL32" s="187"/>
      <c r="BEM32" s="187"/>
      <c r="BEN32" s="187"/>
      <c r="BEO32" s="187"/>
      <c r="BEP32" s="187"/>
      <c r="BEQ32" s="187"/>
      <c r="BER32" s="187"/>
      <c r="BES32" s="187"/>
      <c r="BET32" s="187"/>
      <c r="BEU32" s="187"/>
      <c r="BEV32" s="187"/>
      <c r="BEW32" s="187"/>
      <c r="BEX32" s="187"/>
      <c r="BEY32" s="187"/>
      <c r="BEZ32" s="187"/>
      <c r="BFA32" s="187"/>
      <c r="BFB32" s="187"/>
      <c r="BFC32" s="187"/>
      <c r="BFD32" s="187"/>
      <c r="BFE32" s="187"/>
      <c r="BFF32" s="187"/>
      <c r="BFG32" s="187"/>
      <c r="BFH32" s="187"/>
      <c r="BFI32" s="187"/>
      <c r="BFJ32" s="187"/>
      <c r="BFK32" s="187"/>
      <c r="BFL32" s="187"/>
      <c r="BFM32" s="187"/>
      <c r="BFN32" s="187"/>
      <c r="BFO32" s="187"/>
      <c r="BFP32" s="187"/>
      <c r="BFQ32" s="187"/>
      <c r="BFR32" s="187"/>
      <c r="BFS32" s="187"/>
      <c r="BFT32" s="187"/>
      <c r="BFU32" s="187"/>
      <c r="BFV32" s="187"/>
      <c r="BFW32" s="187"/>
      <c r="BFX32" s="187"/>
      <c r="BFY32" s="187"/>
      <c r="BFZ32" s="187"/>
      <c r="BGA32" s="187"/>
      <c r="BGB32" s="187"/>
      <c r="BGC32" s="187"/>
      <c r="BGD32" s="187"/>
      <c r="BGE32" s="187"/>
      <c r="BGF32" s="187"/>
      <c r="BGG32" s="187"/>
      <c r="BGH32" s="187"/>
      <c r="BGI32" s="187"/>
      <c r="BGJ32" s="187"/>
      <c r="BGK32" s="187"/>
      <c r="BGL32" s="187"/>
      <c r="BGM32" s="187"/>
      <c r="BGN32" s="187"/>
      <c r="BGO32" s="187"/>
      <c r="BGP32" s="187"/>
      <c r="BGQ32" s="187"/>
      <c r="BGR32" s="187"/>
      <c r="BGS32" s="187"/>
      <c r="BGT32" s="187"/>
      <c r="BGU32" s="187"/>
      <c r="BGV32" s="187"/>
      <c r="BGW32" s="187"/>
      <c r="BGX32" s="187"/>
      <c r="BGY32" s="187"/>
      <c r="BGZ32" s="187"/>
      <c r="BHA32" s="187"/>
      <c r="BHB32" s="187"/>
      <c r="BHC32" s="187"/>
      <c r="BHD32" s="187"/>
      <c r="BHE32" s="187"/>
      <c r="BHF32" s="187"/>
      <c r="BHG32" s="187"/>
      <c r="BHH32" s="187"/>
      <c r="BHI32" s="187"/>
      <c r="BHJ32" s="187"/>
      <c r="BHK32" s="187"/>
      <c r="BHL32" s="187"/>
      <c r="BHM32" s="187"/>
      <c r="BHN32" s="187"/>
      <c r="BHO32" s="187"/>
      <c r="BHP32" s="187"/>
      <c r="BHQ32" s="187"/>
      <c r="BHR32" s="187"/>
      <c r="BHS32" s="187"/>
      <c r="BHT32" s="187"/>
      <c r="BHU32" s="187"/>
      <c r="BHV32" s="187"/>
      <c r="BHW32" s="187"/>
      <c r="BHX32" s="187"/>
      <c r="BHY32" s="187"/>
      <c r="BHZ32" s="187"/>
      <c r="BIA32" s="187"/>
      <c r="BIB32" s="187"/>
      <c r="BIC32" s="187"/>
      <c r="BID32" s="187"/>
      <c r="BIE32" s="187"/>
      <c r="BIF32" s="187"/>
      <c r="BIG32" s="187"/>
      <c r="BIH32" s="187"/>
      <c r="BII32" s="187"/>
      <c r="BIJ32" s="187"/>
      <c r="BIK32" s="187"/>
      <c r="BIL32" s="187"/>
      <c r="BIM32" s="187"/>
      <c r="BIN32" s="187"/>
      <c r="BIO32" s="187"/>
      <c r="BIP32" s="187"/>
      <c r="BIQ32" s="187"/>
      <c r="BIR32" s="187"/>
      <c r="BIS32" s="187"/>
      <c r="BIT32" s="187"/>
      <c r="BIU32" s="187"/>
      <c r="BIV32" s="187"/>
      <c r="BIW32" s="187"/>
      <c r="BIX32" s="187"/>
      <c r="BIY32" s="187"/>
      <c r="BIZ32" s="187"/>
      <c r="BJA32" s="187"/>
      <c r="BJB32" s="187"/>
      <c r="BJC32" s="187"/>
      <c r="BJD32" s="187"/>
      <c r="BJE32" s="187"/>
      <c r="BJF32" s="187"/>
      <c r="BJG32" s="187"/>
      <c r="BJH32" s="187"/>
      <c r="BJI32" s="187"/>
      <c r="BJJ32" s="187"/>
      <c r="BJK32" s="187"/>
      <c r="BJL32" s="187"/>
      <c r="BJM32" s="187"/>
      <c r="BJN32" s="187"/>
      <c r="BJO32" s="187"/>
      <c r="BJP32" s="187"/>
      <c r="BJQ32" s="187"/>
      <c r="BJR32" s="187"/>
      <c r="BJS32" s="187"/>
      <c r="BJT32" s="187"/>
      <c r="BJU32" s="187"/>
      <c r="BJV32" s="187"/>
      <c r="BJW32" s="187"/>
      <c r="BJX32" s="187"/>
      <c r="BJY32" s="187"/>
      <c r="BJZ32" s="187"/>
      <c r="BKA32" s="187"/>
      <c r="BKB32" s="187"/>
      <c r="BKC32" s="187"/>
      <c r="BKD32" s="187"/>
      <c r="BKE32" s="187"/>
      <c r="BKF32" s="187"/>
      <c r="BKG32" s="187"/>
      <c r="BKH32" s="187"/>
      <c r="BKI32" s="187"/>
      <c r="BKJ32" s="187"/>
      <c r="BKK32" s="187"/>
      <c r="BKL32" s="187"/>
      <c r="BKM32" s="187"/>
      <c r="BKN32" s="187"/>
      <c r="BKO32" s="187"/>
      <c r="BKP32" s="187"/>
      <c r="BKQ32" s="187"/>
      <c r="BKR32" s="187"/>
      <c r="BKS32" s="187"/>
      <c r="BKT32" s="187"/>
      <c r="BKU32" s="187"/>
      <c r="BKV32" s="187"/>
      <c r="BKW32" s="187"/>
      <c r="BKX32" s="187"/>
      <c r="BKY32" s="187"/>
      <c r="BKZ32" s="187"/>
      <c r="BLA32" s="187"/>
      <c r="BLB32" s="187"/>
      <c r="BLC32" s="187"/>
      <c r="BLD32" s="187"/>
      <c r="BLE32" s="187"/>
      <c r="BLF32" s="187"/>
      <c r="BLG32" s="187"/>
      <c r="BLH32" s="187"/>
      <c r="BLI32" s="187"/>
      <c r="BLJ32" s="187"/>
      <c r="BLK32" s="187"/>
      <c r="BLL32" s="187"/>
      <c r="BLM32" s="187"/>
      <c r="BLN32" s="187"/>
      <c r="BLO32" s="187"/>
      <c r="BLP32" s="187"/>
      <c r="BLQ32" s="187"/>
      <c r="BLR32" s="187"/>
      <c r="BLS32" s="187"/>
      <c r="BLT32" s="187"/>
      <c r="BLU32" s="187"/>
      <c r="BLV32" s="187"/>
      <c r="BLW32" s="187"/>
      <c r="BLX32" s="187"/>
      <c r="BLY32" s="187"/>
      <c r="BLZ32" s="187"/>
      <c r="BMA32" s="187"/>
      <c r="BMB32" s="187"/>
      <c r="BMC32" s="187"/>
      <c r="BMD32" s="187"/>
      <c r="BME32" s="187"/>
      <c r="BMF32" s="187"/>
      <c r="BMG32" s="187"/>
      <c r="BMH32" s="187"/>
      <c r="BMI32" s="187"/>
      <c r="BMJ32" s="187"/>
      <c r="BMK32" s="187"/>
      <c r="BML32" s="187"/>
      <c r="BMM32" s="187"/>
      <c r="BMN32" s="187"/>
      <c r="BMO32" s="187"/>
      <c r="BMP32" s="187"/>
      <c r="BMQ32" s="187"/>
      <c r="BMR32" s="187"/>
      <c r="BMS32" s="187"/>
      <c r="BMT32" s="187"/>
      <c r="BMU32" s="187"/>
      <c r="BMV32" s="187"/>
      <c r="BMW32" s="187"/>
      <c r="BMX32" s="187"/>
      <c r="BMY32" s="187"/>
      <c r="BMZ32" s="187"/>
      <c r="BNA32" s="187"/>
      <c r="BNB32" s="187"/>
      <c r="BNC32" s="187"/>
      <c r="BND32" s="187"/>
      <c r="BNE32" s="187"/>
      <c r="BNF32" s="187"/>
      <c r="BNG32" s="187"/>
      <c r="BNH32" s="187"/>
      <c r="BNI32" s="187"/>
      <c r="BNJ32" s="187"/>
      <c r="BNK32" s="187"/>
      <c r="BNL32" s="187"/>
      <c r="BNM32" s="187"/>
      <c r="BNN32" s="187"/>
      <c r="BNO32" s="187"/>
      <c r="BNP32" s="187"/>
      <c r="BNQ32" s="187"/>
      <c r="BNR32" s="187"/>
      <c r="BNS32" s="187"/>
      <c r="BNT32" s="187"/>
      <c r="BNU32" s="187"/>
      <c r="BNV32" s="187"/>
      <c r="BNW32" s="187"/>
      <c r="BNX32" s="187"/>
      <c r="BNY32" s="187"/>
      <c r="BNZ32" s="187"/>
      <c r="BOA32" s="187"/>
      <c r="BOB32" s="187"/>
      <c r="BOC32" s="187"/>
      <c r="BOD32" s="187"/>
      <c r="BOE32" s="187"/>
      <c r="BOF32" s="187"/>
      <c r="BOG32" s="187"/>
      <c r="BOH32" s="187"/>
      <c r="BOI32" s="187"/>
      <c r="BOJ32" s="187"/>
      <c r="BOK32" s="187"/>
      <c r="BOL32" s="187"/>
      <c r="BOM32" s="187"/>
      <c r="BON32" s="187"/>
      <c r="BOO32" s="187"/>
      <c r="BOP32" s="187"/>
      <c r="BOQ32" s="187"/>
      <c r="BOR32" s="187"/>
      <c r="BOS32" s="187"/>
      <c r="BOT32" s="187"/>
      <c r="BOU32" s="187"/>
      <c r="BOV32" s="187"/>
      <c r="BOW32" s="187"/>
      <c r="BOX32" s="187"/>
      <c r="BOY32" s="187"/>
      <c r="BOZ32" s="187"/>
      <c r="BPA32" s="187"/>
      <c r="BPB32" s="187"/>
      <c r="BPC32" s="187"/>
      <c r="BPD32" s="187"/>
      <c r="BPE32" s="187"/>
      <c r="BPF32" s="187"/>
      <c r="BPG32" s="187"/>
      <c r="BPH32" s="187"/>
      <c r="BPI32" s="187"/>
      <c r="BPJ32" s="187"/>
      <c r="BPK32" s="187"/>
      <c r="BPL32" s="187"/>
      <c r="BPM32" s="187"/>
      <c r="BPN32" s="187"/>
      <c r="BPO32" s="187"/>
      <c r="BPP32" s="187"/>
      <c r="BPQ32" s="187"/>
      <c r="BPR32" s="187"/>
      <c r="BPS32" s="187"/>
      <c r="BPT32" s="187"/>
      <c r="BPU32" s="187"/>
      <c r="BPV32" s="187"/>
      <c r="BPW32" s="187"/>
      <c r="BPX32" s="187"/>
      <c r="BPY32" s="187"/>
      <c r="BPZ32" s="187"/>
      <c r="BQA32" s="187"/>
      <c r="BQB32" s="187"/>
      <c r="BQC32" s="187"/>
      <c r="BQD32" s="187"/>
      <c r="BQE32" s="187"/>
      <c r="BQF32" s="187"/>
      <c r="BQG32" s="187"/>
      <c r="BQH32" s="187"/>
      <c r="BQI32" s="187"/>
      <c r="BQJ32" s="187"/>
      <c r="BQK32" s="187"/>
      <c r="BQL32" s="187"/>
      <c r="BQM32" s="187"/>
      <c r="BQN32" s="187"/>
      <c r="BQO32" s="187"/>
      <c r="BQP32" s="187"/>
      <c r="BQQ32" s="187"/>
      <c r="BQR32" s="187"/>
      <c r="BQS32" s="187"/>
      <c r="BQT32" s="187"/>
      <c r="BQU32" s="187"/>
      <c r="BQV32" s="187"/>
      <c r="BQW32" s="187"/>
      <c r="BQX32" s="187"/>
      <c r="BQY32" s="187"/>
      <c r="BQZ32" s="187"/>
      <c r="BRA32" s="187"/>
      <c r="BRB32" s="187"/>
      <c r="BRC32" s="187"/>
      <c r="BRD32" s="187"/>
      <c r="BRE32" s="187"/>
      <c r="BRF32" s="187"/>
      <c r="BRG32" s="187"/>
      <c r="BRH32" s="187"/>
      <c r="BRI32" s="187"/>
      <c r="BRJ32" s="187"/>
      <c r="BRK32" s="187"/>
      <c r="BRL32" s="187"/>
      <c r="BRM32" s="187"/>
      <c r="BRN32" s="187"/>
      <c r="BRO32" s="187"/>
      <c r="BRP32" s="187"/>
      <c r="BRQ32" s="187"/>
      <c r="BRR32" s="187"/>
      <c r="BRS32" s="187"/>
      <c r="BRT32" s="187"/>
      <c r="BRU32" s="187"/>
      <c r="BRV32" s="187"/>
      <c r="BRW32" s="187"/>
      <c r="BRX32" s="187"/>
      <c r="BRY32" s="187"/>
      <c r="BRZ32" s="187"/>
      <c r="BSA32" s="187"/>
      <c r="BSB32" s="187"/>
      <c r="BSC32" s="187"/>
      <c r="BSD32" s="187"/>
      <c r="BSE32" s="187"/>
      <c r="BSF32" s="187"/>
      <c r="BSG32" s="187"/>
      <c r="BSH32" s="187"/>
      <c r="BSI32" s="187"/>
      <c r="BSJ32" s="187"/>
      <c r="BSK32" s="187"/>
      <c r="BSL32" s="187"/>
      <c r="BSM32" s="187"/>
      <c r="BSN32" s="187"/>
      <c r="BSO32" s="187"/>
      <c r="BSP32" s="187"/>
      <c r="BSQ32" s="187"/>
      <c r="BSR32" s="187"/>
      <c r="BSS32" s="187"/>
      <c r="BST32" s="187"/>
      <c r="BSU32" s="187"/>
      <c r="BSV32" s="187"/>
      <c r="BSW32" s="187"/>
      <c r="BSX32" s="187"/>
      <c r="BSY32" s="187"/>
      <c r="BSZ32" s="187"/>
      <c r="BTA32" s="187"/>
      <c r="BTB32" s="187"/>
      <c r="BTC32" s="187"/>
      <c r="BTD32" s="187"/>
      <c r="BTE32" s="187"/>
      <c r="BTF32" s="187"/>
      <c r="BTG32" s="187"/>
      <c r="BTH32" s="187"/>
      <c r="BTI32" s="187"/>
      <c r="BTJ32" s="187"/>
      <c r="BTK32" s="187"/>
      <c r="BTL32" s="187"/>
      <c r="BTM32" s="187"/>
      <c r="BTN32" s="187"/>
      <c r="BTO32" s="187"/>
      <c r="BTP32" s="187"/>
      <c r="BTQ32" s="187"/>
      <c r="BTR32" s="187"/>
      <c r="BTS32" s="187"/>
      <c r="BTT32" s="187"/>
      <c r="BTU32" s="187"/>
      <c r="BTV32" s="187"/>
      <c r="BTW32" s="187"/>
      <c r="BTX32" s="187"/>
      <c r="BTY32" s="187"/>
      <c r="BTZ32" s="187"/>
      <c r="BUA32" s="187"/>
      <c r="BUB32" s="187"/>
      <c r="BUC32" s="187"/>
      <c r="BUD32" s="187"/>
      <c r="BUE32" s="187"/>
      <c r="BUF32" s="187"/>
      <c r="BUG32" s="187"/>
      <c r="BUH32" s="187"/>
      <c r="BUI32" s="187"/>
      <c r="BUJ32" s="187"/>
      <c r="BUK32" s="187"/>
      <c r="BUL32" s="187"/>
      <c r="BUM32" s="187"/>
      <c r="BUN32" s="187"/>
      <c r="BUO32" s="187"/>
      <c r="BUP32" s="187"/>
      <c r="BUQ32" s="187"/>
      <c r="BUR32" s="187"/>
      <c r="BUS32" s="187"/>
      <c r="BUT32" s="187"/>
      <c r="BUU32" s="187"/>
      <c r="BUV32" s="187"/>
      <c r="BUW32" s="187"/>
      <c r="BUX32" s="187"/>
      <c r="BUY32" s="187"/>
      <c r="BUZ32" s="187"/>
      <c r="BVA32" s="187"/>
      <c r="BVB32" s="187"/>
      <c r="BVC32" s="187"/>
      <c r="BVD32" s="187"/>
      <c r="BVE32" s="187"/>
      <c r="BVF32" s="187"/>
      <c r="BVG32" s="187"/>
      <c r="BVH32" s="187"/>
      <c r="BVI32" s="187"/>
      <c r="BVJ32" s="187"/>
      <c r="BVK32" s="187"/>
      <c r="BVL32" s="187"/>
      <c r="BVM32" s="187"/>
      <c r="BVN32" s="187"/>
      <c r="BVO32" s="187"/>
      <c r="BVP32" s="187"/>
      <c r="BVQ32" s="187"/>
      <c r="BVR32" s="187"/>
      <c r="BVS32" s="187"/>
      <c r="BVT32" s="187"/>
      <c r="BVU32" s="187"/>
      <c r="BVV32" s="187"/>
      <c r="BVW32" s="187"/>
      <c r="BVX32" s="187"/>
      <c r="BVY32" s="187"/>
      <c r="BVZ32" s="187"/>
      <c r="BWA32" s="187"/>
      <c r="BWB32" s="187"/>
      <c r="BWC32" s="187"/>
      <c r="BWD32" s="187"/>
      <c r="BWE32" s="187"/>
      <c r="BWF32" s="187"/>
      <c r="BWG32" s="187"/>
      <c r="BWH32" s="187"/>
      <c r="BWI32" s="187"/>
      <c r="BWJ32" s="187"/>
      <c r="BWK32" s="187"/>
      <c r="BWL32" s="187"/>
      <c r="BWM32" s="187"/>
      <c r="BWN32" s="187"/>
      <c r="BWO32" s="187"/>
      <c r="BWP32" s="187"/>
      <c r="BWQ32" s="187"/>
      <c r="BWR32" s="187"/>
      <c r="BWS32" s="187"/>
      <c r="BWT32" s="187"/>
      <c r="BWU32" s="187"/>
      <c r="BWV32" s="187"/>
      <c r="BWW32" s="187"/>
      <c r="BWX32" s="187"/>
      <c r="BWY32" s="187"/>
      <c r="BWZ32" s="187"/>
      <c r="BXA32" s="187"/>
      <c r="BXB32" s="187"/>
      <c r="BXC32" s="187"/>
      <c r="BXD32" s="187"/>
      <c r="BXE32" s="187"/>
      <c r="BXF32" s="187"/>
      <c r="BXG32" s="187"/>
      <c r="BXH32" s="187"/>
      <c r="BXI32" s="187"/>
      <c r="BXJ32" s="187"/>
      <c r="BXK32" s="187"/>
      <c r="BXL32" s="187"/>
      <c r="BXM32" s="187"/>
      <c r="BXN32" s="187"/>
      <c r="BXO32" s="187"/>
      <c r="BXP32" s="187"/>
      <c r="BXQ32" s="187"/>
      <c r="BXR32" s="187"/>
      <c r="BXS32" s="187"/>
      <c r="BXT32" s="187"/>
      <c r="BXU32" s="187"/>
      <c r="BXV32" s="187"/>
      <c r="BXW32" s="187"/>
      <c r="BXX32" s="187"/>
      <c r="BXY32" s="187"/>
      <c r="BXZ32" s="187"/>
      <c r="BYA32" s="187"/>
      <c r="BYB32" s="187"/>
      <c r="BYC32" s="187"/>
      <c r="BYD32" s="187"/>
      <c r="BYE32" s="187"/>
      <c r="BYF32" s="187"/>
      <c r="BYG32" s="187"/>
      <c r="BYH32" s="187"/>
      <c r="BYI32" s="187"/>
      <c r="BYJ32" s="187"/>
      <c r="BYK32" s="187"/>
      <c r="BYL32" s="187"/>
      <c r="BYM32" s="187"/>
      <c r="BYN32" s="187"/>
      <c r="BYO32" s="187"/>
      <c r="BYP32" s="187"/>
      <c r="BYQ32" s="187"/>
      <c r="BYR32" s="187"/>
      <c r="BYS32" s="187"/>
      <c r="BYT32" s="187"/>
      <c r="BYU32" s="187"/>
      <c r="BYV32" s="187"/>
      <c r="BYW32" s="187"/>
      <c r="BYX32" s="187"/>
      <c r="BYY32" s="187"/>
      <c r="BYZ32" s="187"/>
      <c r="BZA32" s="187"/>
      <c r="BZB32" s="187"/>
      <c r="BZC32" s="187"/>
      <c r="BZD32" s="187"/>
      <c r="BZE32" s="187"/>
      <c r="BZF32" s="187"/>
      <c r="BZG32" s="187"/>
      <c r="BZH32" s="187"/>
      <c r="BZI32" s="187"/>
      <c r="BZJ32" s="187"/>
      <c r="BZK32" s="187"/>
      <c r="BZL32" s="187"/>
      <c r="BZM32" s="187"/>
      <c r="BZN32" s="187"/>
      <c r="BZO32" s="187"/>
      <c r="BZP32" s="187"/>
      <c r="BZQ32" s="187"/>
      <c r="BZR32" s="187"/>
      <c r="BZS32" s="187"/>
      <c r="BZT32" s="187"/>
      <c r="BZU32" s="187"/>
      <c r="BZV32" s="187"/>
      <c r="BZW32" s="187"/>
      <c r="BZX32" s="187"/>
      <c r="BZY32" s="187"/>
      <c r="BZZ32" s="187"/>
      <c r="CAA32" s="187"/>
      <c r="CAB32" s="187"/>
      <c r="CAC32" s="187"/>
      <c r="CAD32" s="187"/>
      <c r="CAE32" s="187"/>
      <c r="CAF32" s="187"/>
      <c r="CAG32" s="187"/>
      <c r="CAH32" s="187"/>
      <c r="CAI32" s="187"/>
      <c r="CAJ32" s="187"/>
      <c r="CAK32" s="187"/>
      <c r="CAL32" s="187"/>
      <c r="CAM32" s="187"/>
      <c r="CAN32" s="187"/>
      <c r="CAO32" s="187"/>
      <c r="CAP32" s="187"/>
      <c r="CAQ32" s="187"/>
      <c r="CAR32" s="187"/>
      <c r="CAS32" s="187"/>
      <c r="CAT32" s="187"/>
      <c r="CAU32" s="187"/>
      <c r="CAV32" s="187"/>
      <c r="CAW32" s="187"/>
      <c r="CAX32" s="187"/>
      <c r="CAY32" s="187"/>
      <c r="CAZ32" s="187"/>
      <c r="CBA32" s="187"/>
      <c r="CBB32" s="187"/>
      <c r="CBC32" s="187"/>
      <c r="CBD32" s="187"/>
      <c r="CBE32" s="187"/>
      <c r="CBF32" s="187"/>
      <c r="CBG32" s="187"/>
      <c r="CBH32" s="187"/>
      <c r="CBI32" s="187"/>
      <c r="CBJ32" s="187"/>
      <c r="CBK32" s="187"/>
      <c r="CBL32" s="187"/>
      <c r="CBM32" s="187"/>
      <c r="CBN32" s="187"/>
      <c r="CBO32" s="187"/>
      <c r="CBP32" s="187"/>
      <c r="CBQ32" s="187"/>
      <c r="CBR32" s="187"/>
      <c r="CBS32" s="187"/>
      <c r="CBT32" s="187"/>
      <c r="CBU32" s="187"/>
      <c r="CBV32" s="187"/>
      <c r="CBW32" s="187"/>
      <c r="CBX32" s="187"/>
      <c r="CBY32" s="187"/>
      <c r="CBZ32" s="187"/>
      <c r="CCA32" s="187"/>
      <c r="CCB32" s="187"/>
      <c r="CCC32" s="187"/>
      <c r="CCD32" s="187"/>
      <c r="CCE32" s="187"/>
      <c r="CCF32" s="187"/>
      <c r="CCG32" s="187"/>
      <c r="CCH32" s="187"/>
      <c r="CCI32" s="187"/>
      <c r="CCJ32" s="187"/>
      <c r="CCK32" s="187"/>
      <c r="CCL32" s="187"/>
      <c r="CCM32" s="187"/>
      <c r="CCN32" s="187"/>
      <c r="CCO32" s="187"/>
      <c r="CCP32" s="187"/>
      <c r="CCQ32" s="187"/>
      <c r="CCR32" s="187"/>
      <c r="CCS32" s="187"/>
      <c r="CCT32" s="187"/>
      <c r="CCU32" s="187"/>
      <c r="CCV32" s="187"/>
      <c r="CCW32" s="187"/>
      <c r="CCX32" s="187"/>
      <c r="CCY32" s="187"/>
      <c r="CCZ32" s="187"/>
      <c r="CDA32" s="187"/>
      <c r="CDB32" s="187"/>
      <c r="CDC32" s="187"/>
      <c r="CDD32" s="187"/>
      <c r="CDE32" s="187"/>
      <c r="CDF32" s="187"/>
      <c r="CDG32" s="187"/>
      <c r="CDH32" s="187"/>
      <c r="CDI32" s="187"/>
      <c r="CDJ32" s="187"/>
      <c r="CDK32" s="187"/>
      <c r="CDL32" s="187"/>
      <c r="CDM32" s="187"/>
      <c r="CDN32" s="187"/>
      <c r="CDO32" s="187"/>
      <c r="CDP32" s="187"/>
      <c r="CDQ32" s="187"/>
      <c r="CDR32" s="187"/>
      <c r="CDS32" s="187"/>
      <c r="CDT32" s="187"/>
      <c r="CDU32" s="187"/>
      <c r="CDV32" s="187"/>
      <c r="CDW32" s="187"/>
      <c r="CDX32" s="187"/>
      <c r="CDY32" s="187"/>
      <c r="CDZ32" s="187"/>
      <c r="CEA32" s="187"/>
      <c r="CEB32" s="187"/>
      <c r="CEC32" s="187"/>
      <c r="CED32" s="187"/>
      <c r="CEE32" s="187"/>
      <c r="CEF32" s="187"/>
      <c r="CEG32" s="187"/>
      <c r="CEH32" s="187"/>
      <c r="CEI32" s="187"/>
      <c r="CEJ32" s="187"/>
      <c r="CEK32" s="187"/>
      <c r="CEL32" s="187"/>
      <c r="CEM32" s="187"/>
      <c r="CEN32" s="187"/>
      <c r="CEO32" s="187"/>
      <c r="CEP32" s="187"/>
      <c r="CEQ32" s="187"/>
      <c r="CER32" s="187"/>
      <c r="CES32" s="187"/>
      <c r="CET32" s="187"/>
      <c r="CEU32" s="187"/>
      <c r="CEV32" s="187"/>
      <c r="CEW32" s="187"/>
      <c r="CEX32" s="187"/>
      <c r="CEY32" s="187"/>
      <c r="CEZ32" s="187"/>
      <c r="CFA32" s="187"/>
      <c r="CFB32" s="187"/>
      <c r="CFC32" s="187"/>
      <c r="CFD32" s="187"/>
      <c r="CFE32" s="187"/>
      <c r="CFF32" s="187"/>
      <c r="CFG32" s="187"/>
      <c r="CFH32" s="187"/>
      <c r="CFI32" s="187"/>
      <c r="CFJ32" s="187"/>
      <c r="CFK32" s="187"/>
      <c r="CFL32" s="187"/>
      <c r="CFM32" s="187"/>
      <c r="CFN32" s="187"/>
      <c r="CFO32" s="187"/>
      <c r="CFP32" s="187"/>
      <c r="CFQ32" s="187"/>
      <c r="CFR32" s="187"/>
      <c r="CFS32" s="187"/>
      <c r="CFT32" s="187"/>
      <c r="CFU32" s="187"/>
      <c r="CFV32" s="187"/>
      <c r="CFW32" s="187"/>
      <c r="CFX32" s="187"/>
      <c r="CFY32" s="187"/>
      <c r="CFZ32" s="187"/>
      <c r="CGA32" s="187"/>
      <c r="CGB32" s="187"/>
      <c r="CGC32" s="187"/>
      <c r="CGD32" s="187"/>
      <c r="CGE32" s="187"/>
      <c r="CGF32" s="187"/>
      <c r="CGG32" s="187"/>
      <c r="CGH32" s="187"/>
      <c r="CGI32" s="187"/>
      <c r="CGJ32" s="187"/>
      <c r="CGK32" s="187"/>
      <c r="CGL32" s="187"/>
      <c r="CGM32" s="187"/>
      <c r="CGN32" s="187"/>
      <c r="CGO32" s="187"/>
      <c r="CGP32" s="187"/>
      <c r="CGQ32" s="187"/>
      <c r="CGR32" s="187"/>
      <c r="CGS32" s="187"/>
      <c r="CGT32" s="187"/>
      <c r="CGU32" s="187"/>
      <c r="CGV32" s="187"/>
      <c r="CGW32" s="187"/>
      <c r="CGX32" s="187"/>
      <c r="CGY32" s="187"/>
      <c r="CGZ32" s="187"/>
      <c r="CHA32" s="187"/>
      <c r="CHB32" s="187"/>
      <c r="CHC32" s="187"/>
      <c r="CHD32" s="187"/>
      <c r="CHE32" s="187"/>
      <c r="CHF32" s="187"/>
      <c r="CHG32" s="187"/>
      <c r="CHH32" s="187"/>
      <c r="CHI32" s="187"/>
      <c r="CHJ32" s="187"/>
      <c r="CHK32" s="187"/>
      <c r="CHL32" s="187"/>
      <c r="CHM32" s="187"/>
      <c r="CHN32" s="187"/>
      <c r="CHO32" s="187"/>
      <c r="CHP32" s="187"/>
      <c r="CHQ32" s="187"/>
      <c r="CHR32" s="187"/>
      <c r="CHS32" s="187"/>
      <c r="CHT32" s="187"/>
      <c r="CHU32" s="187"/>
      <c r="CHV32" s="187"/>
      <c r="CHW32" s="187"/>
      <c r="CHX32" s="187"/>
      <c r="CHY32" s="187"/>
      <c r="CHZ32" s="187"/>
      <c r="CIA32" s="187"/>
      <c r="CIB32" s="187"/>
      <c r="CIC32" s="187"/>
      <c r="CID32" s="187"/>
      <c r="CIE32" s="187"/>
      <c r="CIF32" s="187"/>
      <c r="CIG32" s="187"/>
      <c r="CIH32" s="187"/>
      <c r="CII32" s="187"/>
      <c r="CIJ32" s="187"/>
      <c r="CIK32" s="187"/>
      <c r="CIL32" s="187"/>
      <c r="CIM32" s="187"/>
      <c r="CIN32" s="187"/>
      <c r="CIO32" s="187"/>
      <c r="CIP32" s="187"/>
      <c r="CIQ32" s="187"/>
      <c r="CIR32" s="187"/>
      <c r="CIS32" s="187"/>
      <c r="CIT32" s="187"/>
      <c r="CIU32" s="187"/>
      <c r="CIV32" s="187"/>
      <c r="CIW32" s="187"/>
      <c r="CIX32" s="187"/>
      <c r="CIY32" s="187"/>
      <c r="CIZ32" s="187"/>
      <c r="CJA32" s="187"/>
      <c r="CJB32" s="187"/>
      <c r="CJC32" s="187"/>
      <c r="CJD32" s="187"/>
      <c r="CJE32" s="187"/>
      <c r="CJF32" s="187"/>
      <c r="CJG32" s="187"/>
      <c r="CJH32" s="187"/>
      <c r="CJI32" s="187"/>
      <c r="CJJ32" s="187"/>
      <c r="CJK32" s="187"/>
      <c r="CJL32" s="187"/>
      <c r="CJM32" s="187"/>
      <c r="CJN32" s="187"/>
      <c r="CJO32" s="187"/>
      <c r="CJP32" s="187"/>
      <c r="CJQ32" s="187"/>
      <c r="CJR32" s="187"/>
      <c r="CJS32" s="187"/>
      <c r="CJT32" s="187"/>
      <c r="CJU32" s="187"/>
      <c r="CJV32" s="187"/>
      <c r="CJW32" s="187"/>
      <c r="CJX32" s="187"/>
      <c r="CJY32" s="187"/>
      <c r="CJZ32" s="187"/>
      <c r="CKA32" s="187"/>
      <c r="CKB32" s="187"/>
      <c r="CKC32" s="187"/>
      <c r="CKD32" s="187"/>
      <c r="CKE32" s="187"/>
      <c r="CKF32" s="187"/>
      <c r="CKG32" s="187"/>
      <c r="CKH32" s="187"/>
      <c r="CKI32" s="187"/>
      <c r="CKJ32" s="187"/>
      <c r="CKK32" s="187"/>
      <c r="CKL32" s="187"/>
      <c r="CKM32" s="187"/>
      <c r="CKN32" s="187"/>
      <c r="CKO32" s="187"/>
      <c r="CKP32" s="187"/>
      <c r="CKQ32" s="187"/>
      <c r="CKR32" s="187"/>
      <c r="CKS32" s="187"/>
      <c r="CKT32" s="187"/>
      <c r="CKU32" s="187"/>
      <c r="CKV32" s="187"/>
      <c r="CKW32" s="187"/>
      <c r="CKX32" s="187"/>
      <c r="CKY32" s="187"/>
      <c r="CKZ32" s="187"/>
      <c r="CLA32" s="187"/>
      <c r="CLB32" s="187"/>
      <c r="CLC32" s="187"/>
      <c r="CLD32" s="187"/>
      <c r="CLE32" s="187"/>
      <c r="CLF32" s="187"/>
      <c r="CLG32" s="187"/>
      <c r="CLH32" s="187"/>
      <c r="CLI32" s="187"/>
      <c r="CLJ32" s="187"/>
      <c r="CLK32" s="187"/>
      <c r="CLL32" s="187"/>
      <c r="CLM32" s="187"/>
      <c r="CLN32" s="187"/>
      <c r="CLO32" s="187"/>
      <c r="CLP32" s="187"/>
      <c r="CLQ32" s="187"/>
      <c r="CLR32" s="187"/>
      <c r="CLS32" s="187"/>
      <c r="CLT32" s="187"/>
      <c r="CLU32" s="187"/>
      <c r="CLV32" s="187"/>
      <c r="CLW32" s="187"/>
      <c r="CLX32" s="187"/>
      <c r="CLY32" s="187"/>
      <c r="CLZ32" s="187"/>
      <c r="CMA32" s="187"/>
      <c r="CMB32" s="187"/>
      <c r="CMC32" s="187"/>
      <c r="CMD32" s="187"/>
      <c r="CME32" s="187"/>
      <c r="CMF32" s="187"/>
      <c r="CMG32" s="187"/>
      <c r="CMH32" s="187"/>
      <c r="CMI32" s="187"/>
      <c r="CMJ32" s="187"/>
      <c r="CMK32" s="187"/>
      <c r="CML32" s="187"/>
      <c r="CMM32" s="187"/>
      <c r="CMN32" s="187"/>
      <c r="CMO32" s="187"/>
      <c r="CMP32" s="187"/>
      <c r="CMQ32" s="187"/>
      <c r="CMR32" s="187"/>
      <c r="CMS32" s="187"/>
      <c r="CMT32" s="187"/>
      <c r="CMU32" s="187"/>
      <c r="CMV32" s="187"/>
      <c r="CMW32" s="187"/>
      <c r="CMX32" s="187"/>
      <c r="CMY32" s="187"/>
      <c r="CMZ32" s="187"/>
      <c r="CNA32" s="187"/>
      <c r="CNB32" s="187"/>
      <c r="CNC32" s="187"/>
      <c r="CND32" s="187"/>
      <c r="CNE32" s="187"/>
      <c r="CNF32" s="187"/>
      <c r="CNG32" s="187"/>
      <c r="CNH32" s="187"/>
      <c r="CNI32" s="187"/>
      <c r="CNJ32" s="187"/>
      <c r="CNK32" s="187"/>
      <c r="CNL32" s="187"/>
      <c r="CNM32" s="187"/>
      <c r="CNN32" s="187"/>
      <c r="CNO32" s="187"/>
      <c r="CNP32" s="187"/>
      <c r="CNQ32" s="187"/>
      <c r="CNR32" s="187"/>
      <c r="CNS32" s="187"/>
      <c r="CNT32" s="187"/>
      <c r="CNU32" s="187"/>
      <c r="CNV32" s="187"/>
      <c r="CNW32" s="187"/>
      <c r="CNX32" s="187"/>
      <c r="CNY32" s="187"/>
      <c r="CNZ32" s="187"/>
      <c r="COA32" s="187"/>
      <c r="COB32" s="187"/>
      <c r="COC32" s="187"/>
      <c r="COD32" s="187"/>
      <c r="COE32" s="187"/>
      <c r="COF32" s="187"/>
      <c r="COG32" s="187"/>
      <c r="COH32" s="187"/>
      <c r="COI32" s="187"/>
      <c r="COJ32" s="187"/>
      <c r="COK32" s="187"/>
      <c r="COL32" s="187"/>
      <c r="COM32" s="187"/>
      <c r="CON32" s="187"/>
      <c r="COO32" s="187"/>
      <c r="COP32" s="187"/>
      <c r="COQ32" s="187"/>
      <c r="COR32" s="187"/>
      <c r="COS32" s="187"/>
      <c r="COT32" s="187"/>
      <c r="COU32" s="187"/>
      <c r="COV32" s="187"/>
      <c r="COW32" s="187"/>
      <c r="COX32" s="187"/>
      <c r="COY32" s="187"/>
      <c r="COZ32" s="187"/>
      <c r="CPA32" s="187"/>
      <c r="CPB32" s="187"/>
      <c r="CPC32" s="187"/>
      <c r="CPD32" s="187"/>
      <c r="CPE32" s="187"/>
      <c r="CPF32" s="187"/>
      <c r="CPG32" s="187"/>
      <c r="CPH32" s="187"/>
      <c r="CPI32" s="187"/>
      <c r="CPJ32" s="187"/>
      <c r="CPK32" s="187"/>
      <c r="CPL32" s="187"/>
      <c r="CPM32" s="187"/>
      <c r="CPN32" s="187"/>
      <c r="CPO32" s="187"/>
      <c r="CPP32" s="187"/>
      <c r="CPQ32" s="187"/>
      <c r="CPR32" s="187"/>
      <c r="CPS32" s="187"/>
      <c r="CPT32" s="187"/>
      <c r="CPU32" s="187"/>
      <c r="CPV32" s="187"/>
      <c r="CPW32" s="187"/>
      <c r="CPX32" s="187"/>
      <c r="CPY32" s="187"/>
      <c r="CPZ32" s="187"/>
      <c r="CQA32" s="187"/>
      <c r="CQB32" s="187"/>
      <c r="CQC32" s="187"/>
      <c r="CQD32" s="187"/>
      <c r="CQE32" s="187"/>
      <c r="CQF32" s="187"/>
      <c r="CQG32" s="187"/>
      <c r="CQH32" s="187"/>
      <c r="CQI32" s="187"/>
      <c r="CQJ32" s="187"/>
      <c r="CQK32" s="187"/>
      <c r="CQL32" s="187"/>
      <c r="CQM32" s="187"/>
      <c r="CQN32" s="187"/>
      <c r="CQO32" s="187"/>
      <c r="CQP32" s="187"/>
      <c r="CQQ32" s="187"/>
      <c r="CQR32" s="187"/>
      <c r="CQS32" s="187"/>
      <c r="CQT32" s="187"/>
      <c r="CQU32" s="187"/>
      <c r="CQV32" s="187"/>
      <c r="CQW32" s="187"/>
      <c r="CQX32" s="187"/>
      <c r="CQY32" s="187"/>
      <c r="CQZ32" s="187"/>
      <c r="CRA32" s="187"/>
      <c r="CRB32" s="187"/>
      <c r="CRC32" s="187"/>
      <c r="CRD32" s="187"/>
      <c r="CRE32" s="187"/>
      <c r="CRF32" s="187"/>
      <c r="CRG32" s="187"/>
      <c r="CRH32" s="187"/>
      <c r="CRI32" s="187"/>
      <c r="CRJ32" s="187"/>
      <c r="CRK32" s="187"/>
      <c r="CRL32" s="187"/>
      <c r="CRM32" s="187"/>
      <c r="CRN32" s="187"/>
      <c r="CRO32" s="187"/>
      <c r="CRP32" s="187"/>
      <c r="CRQ32" s="187"/>
      <c r="CRR32" s="187"/>
      <c r="CRS32" s="187"/>
      <c r="CRT32" s="187"/>
      <c r="CRU32" s="187"/>
      <c r="CRV32" s="187"/>
      <c r="CRW32" s="187"/>
      <c r="CRX32" s="187"/>
      <c r="CRY32" s="187"/>
      <c r="CRZ32" s="187"/>
      <c r="CSA32" s="187"/>
      <c r="CSB32" s="187"/>
      <c r="CSC32" s="187"/>
      <c r="CSD32" s="187"/>
      <c r="CSE32" s="187"/>
      <c r="CSF32" s="187"/>
      <c r="CSG32" s="187"/>
      <c r="CSH32" s="187"/>
      <c r="CSI32" s="187"/>
      <c r="CSJ32" s="187"/>
      <c r="CSK32" s="187"/>
      <c r="CSL32" s="187"/>
      <c r="CSM32" s="187"/>
      <c r="CSN32" s="187"/>
      <c r="CSO32" s="187"/>
      <c r="CSP32" s="187"/>
      <c r="CSQ32" s="187"/>
      <c r="CSR32" s="187"/>
      <c r="CSS32" s="187"/>
      <c r="CST32" s="187"/>
      <c r="CSU32" s="187"/>
      <c r="CSV32" s="187"/>
      <c r="CSW32" s="187"/>
      <c r="CSX32" s="187"/>
      <c r="CSY32" s="187"/>
      <c r="CSZ32" s="187"/>
      <c r="CTA32" s="187"/>
      <c r="CTB32" s="187"/>
      <c r="CTC32" s="187"/>
      <c r="CTD32" s="187"/>
      <c r="CTE32" s="187"/>
      <c r="CTF32" s="187"/>
      <c r="CTG32" s="187"/>
      <c r="CTH32" s="187"/>
      <c r="CTI32" s="187"/>
      <c r="CTJ32" s="187"/>
      <c r="CTK32" s="187"/>
      <c r="CTL32" s="187"/>
      <c r="CTM32" s="187"/>
      <c r="CTN32" s="187"/>
      <c r="CTO32" s="187"/>
      <c r="CTP32" s="187"/>
      <c r="CTQ32" s="187"/>
      <c r="CTR32" s="187"/>
      <c r="CTS32" s="187"/>
      <c r="CTT32" s="187"/>
      <c r="CTU32" s="187"/>
      <c r="CTV32" s="187"/>
      <c r="CTW32" s="187"/>
      <c r="CTX32" s="187"/>
      <c r="CTY32" s="187"/>
      <c r="CTZ32" s="187"/>
      <c r="CUA32" s="187"/>
      <c r="CUB32" s="187"/>
      <c r="CUC32" s="187"/>
      <c r="CUD32" s="187"/>
      <c r="CUE32" s="187"/>
      <c r="CUF32" s="187"/>
      <c r="CUG32" s="187"/>
      <c r="CUH32" s="187"/>
      <c r="CUI32" s="187"/>
      <c r="CUJ32" s="187"/>
      <c r="CUK32" s="187"/>
      <c r="CUL32" s="187"/>
      <c r="CUM32" s="187"/>
      <c r="CUN32" s="187"/>
      <c r="CUO32" s="187"/>
      <c r="CUP32" s="187"/>
      <c r="CUQ32" s="187"/>
      <c r="CUR32" s="187"/>
      <c r="CUS32" s="187"/>
      <c r="CUT32" s="187"/>
      <c r="CUU32" s="187"/>
      <c r="CUV32" s="187"/>
      <c r="CUW32" s="187"/>
      <c r="CUX32" s="187"/>
      <c r="CUY32" s="187"/>
      <c r="CUZ32" s="187"/>
      <c r="CVA32" s="187"/>
      <c r="CVB32" s="187"/>
      <c r="CVC32" s="187"/>
      <c r="CVD32" s="187"/>
      <c r="CVE32" s="187"/>
      <c r="CVF32" s="187"/>
      <c r="CVG32" s="187"/>
      <c r="CVH32" s="187"/>
      <c r="CVI32" s="187"/>
      <c r="CVJ32" s="187"/>
      <c r="CVK32" s="187"/>
      <c r="CVL32" s="187"/>
      <c r="CVM32" s="187"/>
      <c r="CVN32" s="187"/>
      <c r="CVO32" s="187"/>
      <c r="CVP32" s="187"/>
      <c r="CVQ32" s="187"/>
      <c r="CVR32" s="187"/>
      <c r="CVS32" s="187"/>
      <c r="CVT32" s="187"/>
      <c r="CVU32" s="187"/>
      <c r="CVV32" s="187"/>
      <c r="CVW32" s="187"/>
      <c r="CVX32" s="187"/>
      <c r="CVY32" s="187"/>
      <c r="CVZ32" s="187"/>
      <c r="CWA32" s="187"/>
      <c r="CWB32" s="187"/>
      <c r="CWC32" s="187"/>
      <c r="CWD32" s="187"/>
      <c r="CWE32" s="187"/>
      <c r="CWF32" s="187"/>
      <c r="CWG32" s="187"/>
      <c r="CWH32" s="187"/>
      <c r="CWI32" s="187"/>
      <c r="CWJ32" s="187"/>
      <c r="CWK32" s="187"/>
      <c r="CWL32" s="187"/>
      <c r="CWM32" s="187"/>
      <c r="CWN32" s="187"/>
      <c r="CWO32" s="187"/>
      <c r="CWP32" s="187"/>
      <c r="CWQ32" s="187"/>
      <c r="CWR32" s="187"/>
      <c r="CWS32" s="187"/>
      <c r="CWT32" s="187"/>
      <c r="CWU32" s="187"/>
      <c r="CWV32" s="187"/>
      <c r="CWW32" s="187"/>
      <c r="CWX32" s="187"/>
      <c r="CWY32" s="187"/>
      <c r="CWZ32" s="187"/>
      <c r="CXA32" s="187"/>
      <c r="CXB32" s="187"/>
      <c r="CXC32" s="187"/>
      <c r="CXD32" s="187"/>
      <c r="CXE32" s="187"/>
      <c r="CXF32" s="187"/>
      <c r="CXG32" s="187"/>
      <c r="CXH32" s="187"/>
      <c r="CXI32" s="187"/>
      <c r="CXJ32" s="187"/>
      <c r="CXK32" s="187"/>
      <c r="CXL32" s="187"/>
      <c r="CXM32" s="187"/>
      <c r="CXN32" s="187"/>
      <c r="CXO32" s="187"/>
      <c r="CXP32" s="187"/>
      <c r="CXQ32" s="187"/>
      <c r="CXR32" s="187"/>
      <c r="CXS32" s="187"/>
      <c r="CXT32" s="187"/>
      <c r="CXU32" s="187"/>
      <c r="CXV32" s="187"/>
      <c r="CXW32" s="187"/>
      <c r="CXX32" s="187"/>
      <c r="CXY32" s="187"/>
      <c r="CXZ32" s="187"/>
      <c r="CYA32" s="187"/>
      <c r="CYB32" s="187"/>
      <c r="CYC32" s="187"/>
      <c r="CYD32" s="187"/>
      <c r="CYE32" s="187"/>
      <c r="CYF32" s="187"/>
      <c r="CYG32" s="187"/>
      <c r="CYH32" s="187"/>
      <c r="CYI32" s="187"/>
      <c r="CYJ32" s="187"/>
      <c r="CYK32" s="187"/>
      <c r="CYL32" s="187"/>
      <c r="CYM32" s="187"/>
      <c r="CYN32" s="187"/>
      <c r="CYO32" s="187"/>
      <c r="CYP32" s="187"/>
      <c r="CYQ32" s="187"/>
      <c r="CYR32" s="187"/>
      <c r="CYS32" s="187"/>
      <c r="CYT32" s="187"/>
      <c r="CYU32" s="187"/>
      <c r="CYV32" s="187"/>
      <c r="CYW32" s="187"/>
      <c r="CYX32" s="187"/>
      <c r="CYY32" s="187"/>
      <c r="CYZ32" s="187"/>
      <c r="CZA32" s="187"/>
      <c r="CZB32" s="187"/>
      <c r="CZC32" s="187"/>
      <c r="CZD32" s="187"/>
      <c r="CZE32" s="187"/>
      <c r="CZF32" s="187"/>
      <c r="CZG32" s="187"/>
      <c r="CZH32" s="187"/>
      <c r="CZI32" s="187"/>
      <c r="CZJ32" s="187"/>
      <c r="CZK32" s="187"/>
      <c r="CZL32" s="187"/>
      <c r="CZM32" s="187"/>
      <c r="CZN32" s="187"/>
      <c r="CZO32" s="187"/>
      <c r="CZP32" s="187"/>
      <c r="CZQ32" s="187"/>
      <c r="CZR32" s="187"/>
      <c r="CZS32" s="187"/>
      <c r="CZT32" s="187"/>
      <c r="CZU32" s="187"/>
      <c r="CZV32" s="187"/>
      <c r="CZW32" s="187"/>
      <c r="CZX32" s="187"/>
      <c r="CZY32" s="187"/>
      <c r="CZZ32" s="187"/>
      <c r="DAA32" s="187"/>
      <c r="DAB32" s="187"/>
      <c r="DAC32" s="187"/>
      <c r="DAD32" s="187"/>
      <c r="DAE32" s="187"/>
      <c r="DAF32" s="187"/>
      <c r="DAG32" s="187"/>
      <c r="DAH32" s="187"/>
      <c r="DAI32" s="187"/>
      <c r="DAJ32" s="187"/>
      <c r="DAK32" s="187"/>
      <c r="DAL32" s="187"/>
      <c r="DAM32" s="187"/>
      <c r="DAN32" s="187"/>
      <c r="DAO32" s="187"/>
      <c r="DAP32" s="187"/>
      <c r="DAQ32" s="187"/>
      <c r="DAR32" s="187"/>
      <c r="DAS32" s="187"/>
      <c r="DAT32" s="187"/>
      <c r="DAU32" s="187"/>
      <c r="DAV32" s="187"/>
      <c r="DAW32" s="187"/>
      <c r="DAX32" s="187"/>
      <c r="DAY32" s="187"/>
      <c r="DAZ32" s="187"/>
      <c r="DBA32" s="187"/>
      <c r="DBB32" s="187"/>
      <c r="DBC32" s="187"/>
      <c r="DBD32" s="187"/>
      <c r="DBE32" s="187"/>
      <c r="DBF32" s="187"/>
      <c r="DBG32" s="187"/>
      <c r="DBH32" s="187"/>
      <c r="DBI32" s="187"/>
      <c r="DBJ32" s="187"/>
      <c r="DBK32" s="187"/>
      <c r="DBL32" s="187"/>
      <c r="DBM32" s="187"/>
      <c r="DBN32" s="187"/>
      <c r="DBO32" s="187"/>
      <c r="DBP32" s="187"/>
      <c r="DBQ32" s="187"/>
      <c r="DBR32" s="187"/>
      <c r="DBS32" s="187"/>
      <c r="DBT32" s="187"/>
      <c r="DBU32" s="187"/>
      <c r="DBV32" s="187"/>
      <c r="DBW32" s="187"/>
      <c r="DBX32" s="187"/>
      <c r="DBY32" s="187"/>
      <c r="DBZ32" s="187"/>
      <c r="DCA32" s="187"/>
      <c r="DCB32" s="187"/>
      <c r="DCC32" s="187"/>
      <c r="DCD32" s="187"/>
      <c r="DCE32" s="187"/>
      <c r="DCF32" s="187"/>
      <c r="DCG32" s="187"/>
      <c r="DCH32" s="187"/>
      <c r="DCI32" s="187"/>
      <c r="DCJ32" s="187"/>
      <c r="DCK32" s="187"/>
      <c r="DCL32" s="187"/>
      <c r="DCM32" s="187"/>
      <c r="DCN32" s="187"/>
      <c r="DCO32" s="187"/>
      <c r="DCP32" s="187"/>
      <c r="DCQ32" s="187"/>
      <c r="DCR32" s="187"/>
      <c r="DCS32" s="187"/>
      <c r="DCT32" s="187"/>
      <c r="DCU32" s="187"/>
      <c r="DCV32" s="187"/>
      <c r="DCW32" s="187"/>
      <c r="DCX32" s="187"/>
      <c r="DCY32" s="187"/>
      <c r="DCZ32" s="187"/>
      <c r="DDA32" s="187"/>
      <c r="DDB32" s="187"/>
      <c r="DDC32" s="187"/>
      <c r="DDD32" s="187"/>
      <c r="DDE32" s="187"/>
      <c r="DDF32" s="187"/>
      <c r="DDG32" s="187"/>
      <c r="DDH32" s="187"/>
      <c r="DDI32" s="187"/>
      <c r="DDJ32" s="187"/>
      <c r="DDK32" s="187"/>
      <c r="DDL32" s="187"/>
      <c r="DDM32" s="187"/>
      <c r="DDN32" s="187"/>
      <c r="DDO32" s="187"/>
      <c r="DDP32" s="187"/>
      <c r="DDQ32" s="187"/>
      <c r="DDR32" s="187"/>
      <c r="DDS32" s="187"/>
      <c r="DDT32" s="187"/>
      <c r="DDU32" s="187"/>
      <c r="DDV32" s="187"/>
      <c r="DDW32" s="187"/>
      <c r="DDX32" s="187"/>
      <c r="DDY32" s="187"/>
      <c r="DDZ32" s="187"/>
      <c r="DEA32" s="187"/>
      <c r="DEB32" s="187"/>
      <c r="DEC32" s="187"/>
      <c r="DED32" s="187"/>
      <c r="DEE32" s="187"/>
      <c r="DEF32" s="187"/>
      <c r="DEG32" s="187"/>
      <c r="DEH32" s="187"/>
      <c r="DEI32" s="187"/>
      <c r="DEJ32" s="187"/>
      <c r="DEK32" s="187"/>
      <c r="DEL32" s="187"/>
      <c r="DEM32" s="187"/>
      <c r="DEN32" s="187"/>
      <c r="DEO32" s="187"/>
      <c r="DEP32" s="187"/>
      <c r="DEQ32" s="187"/>
      <c r="DER32" s="187"/>
      <c r="DES32" s="187"/>
      <c r="DET32" s="187"/>
      <c r="DEU32" s="187"/>
      <c r="DEV32" s="187"/>
      <c r="DEW32" s="187"/>
      <c r="DEX32" s="187"/>
      <c r="DEY32" s="187"/>
      <c r="DEZ32" s="187"/>
      <c r="DFA32" s="187"/>
      <c r="DFB32" s="187"/>
      <c r="DFC32" s="187"/>
      <c r="DFD32" s="187"/>
      <c r="DFE32" s="187"/>
      <c r="DFF32" s="187"/>
      <c r="DFG32" s="187"/>
      <c r="DFH32" s="187"/>
      <c r="DFI32" s="187"/>
      <c r="DFJ32" s="187"/>
      <c r="DFK32" s="187"/>
      <c r="DFL32" s="187"/>
      <c r="DFM32" s="187"/>
      <c r="DFN32" s="187"/>
      <c r="DFO32" s="187"/>
      <c r="DFP32" s="187"/>
      <c r="DFQ32" s="187"/>
      <c r="DFR32" s="187"/>
      <c r="DFS32" s="187"/>
      <c r="DFT32" s="187"/>
      <c r="DFU32" s="187"/>
      <c r="DFV32" s="187"/>
      <c r="DFW32" s="187"/>
      <c r="DFX32" s="187"/>
      <c r="DFY32" s="187"/>
      <c r="DFZ32" s="187"/>
      <c r="DGA32" s="187"/>
      <c r="DGB32" s="187"/>
      <c r="DGC32" s="187"/>
      <c r="DGD32" s="187"/>
      <c r="DGE32" s="187"/>
      <c r="DGF32" s="187"/>
      <c r="DGG32" s="187"/>
      <c r="DGH32" s="187"/>
      <c r="DGI32" s="187"/>
      <c r="DGJ32" s="187"/>
      <c r="DGK32" s="187"/>
      <c r="DGL32" s="187"/>
      <c r="DGM32" s="187"/>
      <c r="DGN32" s="187"/>
      <c r="DGO32" s="187"/>
      <c r="DGP32" s="187"/>
      <c r="DGQ32" s="187"/>
      <c r="DGR32" s="187"/>
      <c r="DGS32" s="187"/>
      <c r="DGT32" s="187"/>
      <c r="DGU32" s="187"/>
      <c r="DGV32" s="187"/>
      <c r="DGW32" s="187"/>
      <c r="DGX32" s="187"/>
      <c r="DGY32" s="187"/>
      <c r="DGZ32" s="187"/>
      <c r="DHA32" s="187"/>
      <c r="DHB32" s="187"/>
      <c r="DHC32" s="187"/>
      <c r="DHD32" s="187"/>
      <c r="DHE32" s="187"/>
      <c r="DHF32" s="187"/>
      <c r="DHG32" s="187"/>
      <c r="DHH32" s="187"/>
      <c r="DHI32" s="187"/>
      <c r="DHJ32" s="187"/>
      <c r="DHK32" s="187"/>
      <c r="DHL32" s="187"/>
      <c r="DHM32" s="187"/>
      <c r="DHN32" s="187"/>
      <c r="DHO32" s="187"/>
      <c r="DHP32" s="187"/>
      <c r="DHQ32" s="187"/>
      <c r="DHR32" s="187"/>
      <c r="DHS32" s="187"/>
      <c r="DHT32" s="187"/>
      <c r="DHU32" s="187"/>
      <c r="DHV32" s="187"/>
      <c r="DHW32" s="187"/>
      <c r="DHX32" s="187"/>
      <c r="DHY32" s="187"/>
      <c r="DHZ32" s="187"/>
      <c r="DIA32" s="187"/>
      <c r="DIB32" s="187"/>
      <c r="DIC32" s="187"/>
      <c r="DID32" s="187"/>
      <c r="DIE32" s="187"/>
      <c r="DIF32" s="187"/>
      <c r="DIG32" s="187"/>
      <c r="DIH32" s="187"/>
      <c r="DII32" s="187"/>
      <c r="DIJ32" s="187"/>
      <c r="DIK32" s="187"/>
      <c r="DIL32" s="187"/>
      <c r="DIM32" s="187"/>
      <c r="DIN32" s="187"/>
      <c r="DIO32" s="187"/>
      <c r="DIP32" s="187"/>
      <c r="DIQ32" s="187"/>
      <c r="DIR32" s="187"/>
      <c r="DIS32" s="187"/>
      <c r="DIT32" s="187"/>
      <c r="DIU32" s="187"/>
      <c r="DIV32" s="187"/>
      <c r="DIW32" s="187"/>
      <c r="DIX32" s="187"/>
      <c r="DIY32" s="187"/>
      <c r="DIZ32" s="187"/>
      <c r="DJA32" s="187"/>
      <c r="DJB32" s="187"/>
      <c r="DJC32" s="187"/>
      <c r="DJD32" s="187"/>
      <c r="DJE32" s="187"/>
      <c r="DJF32" s="187"/>
      <c r="DJG32" s="187"/>
      <c r="DJH32" s="187"/>
      <c r="DJI32" s="187"/>
      <c r="DJJ32" s="187"/>
      <c r="DJK32" s="187"/>
      <c r="DJL32" s="187"/>
      <c r="DJM32" s="187"/>
      <c r="DJN32" s="187"/>
      <c r="DJO32" s="187"/>
      <c r="DJP32" s="187"/>
      <c r="DJQ32" s="187"/>
      <c r="DJR32" s="187"/>
      <c r="DJS32" s="187"/>
      <c r="DJT32" s="187"/>
      <c r="DJU32" s="187"/>
      <c r="DJV32" s="187"/>
      <c r="DJW32" s="187"/>
      <c r="DJX32" s="187"/>
      <c r="DJY32" s="187"/>
      <c r="DJZ32" s="187"/>
      <c r="DKA32" s="187"/>
      <c r="DKB32" s="187"/>
      <c r="DKC32" s="187"/>
      <c r="DKD32" s="187"/>
      <c r="DKE32" s="187"/>
      <c r="DKF32" s="187"/>
      <c r="DKG32" s="187"/>
      <c r="DKH32" s="187"/>
      <c r="DKI32" s="187"/>
      <c r="DKJ32" s="187"/>
      <c r="DKK32" s="187"/>
      <c r="DKL32" s="187"/>
      <c r="DKM32" s="187"/>
      <c r="DKN32" s="187"/>
      <c r="DKO32" s="187"/>
      <c r="DKP32" s="187"/>
      <c r="DKQ32" s="187"/>
      <c r="DKR32" s="187"/>
      <c r="DKS32" s="187"/>
      <c r="DKT32" s="187"/>
      <c r="DKU32" s="187"/>
      <c r="DKV32" s="187"/>
      <c r="DKW32" s="187"/>
      <c r="DKX32" s="187"/>
      <c r="DKY32" s="187"/>
      <c r="DKZ32" s="187"/>
      <c r="DLA32" s="187"/>
      <c r="DLB32" s="187"/>
      <c r="DLC32" s="187"/>
      <c r="DLD32" s="187"/>
      <c r="DLE32" s="187"/>
      <c r="DLF32" s="187"/>
      <c r="DLG32" s="187"/>
      <c r="DLH32" s="187"/>
      <c r="DLI32" s="187"/>
      <c r="DLJ32" s="187"/>
      <c r="DLK32" s="187"/>
      <c r="DLL32" s="187"/>
      <c r="DLM32" s="187"/>
      <c r="DLN32" s="187"/>
      <c r="DLO32" s="187"/>
      <c r="DLP32" s="187"/>
      <c r="DLQ32" s="187"/>
      <c r="DLR32" s="187"/>
      <c r="DLS32" s="187"/>
      <c r="DLT32" s="187"/>
      <c r="DLU32" s="187"/>
      <c r="DLV32" s="187"/>
      <c r="DLW32" s="187"/>
      <c r="DLX32" s="187"/>
      <c r="DLY32" s="187"/>
      <c r="DLZ32" s="187"/>
      <c r="DMA32" s="187"/>
      <c r="DMB32" s="187"/>
      <c r="DMC32" s="187"/>
      <c r="DMD32" s="187"/>
      <c r="DME32" s="187"/>
      <c r="DMF32" s="187"/>
      <c r="DMG32" s="187"/>
      <c r="DMH32" s="187"/>
      <c r="DMI32" s="187"/>
      <c r="DMJ32" s="187"/>
      <c r="DMK32" s="187"/>
      <c r="DML32" s="187"/>
      <c r="DMM32" s="187"/>
      <c r="DMN32" s="187"/>
      <c r="DMO32" s="187"/>
      <c r="DMP32" s="187"/>
      <c r="DMQ32" s="187"/>
      <c r="DMR32" s="187"/>
      <c r="DMS32" s="187"/>
      <c r="DMT32" s="187"/>
      <c r="DMU32" s="187"/>
      <c r="DMV32" s="187"/>
      <c r="DMW32" s="187"/>
      <c r="DMX32" s="187"/>
      <c r="DMY32" s="187"/>
      <c r="DMZ32" s="187"/>
      <c r="DNA32" s="187"/>
      <c r="DNB32" s="187"/>
      <c r="DNC32" s="187"/>
      <c r="DND32" s="187"/>
      <c r="DNE32" s="187"/>
      <c r="DNF32" s="187"/>
      <c r="DNG32" s="187"/>
      <c r="DNH32" s="187"/>
      <c r="DNI32" s="187"/>
      <c r="DNJ32" s="187"/>
      <c r="DNK32" s="187"/>
      <c r="DNL32" s="187"/>
      <c r="DNM32" s="187"/>
      <c r="DNN32" s="187"/>
      <c r="DNO32" s="187"/>
      <c r="DNP32" s="187"/>
      <c r="DNQ32" s="187"/>
      <c r="DNR32" s="187"/>
      <c r="DNS32" s="187"/>
      <c r="DNT32" s="187"/>
      <c r="DNU32" s="187"/>
      <c r="DNV32" s="187"/>
      <c r="DNW32" s="187"/>
      <c r="DNX32" s="187"/>
      <c r="DNY32" s="187"/>
      <c r="DNZ32" s="187"/>
      <c r="DOA32" s="187"/>
      <c r="DOB32" s="187"/>
      <c r="DOC32" s="187"/>
      <c r="DOD32" s="187"/>
      <c r="DOE32" s="187"/>
      <c r="DOF32" s="187"/>
      <c r="DOG32" s="187"/>
      <c r="DOH32" s="187"/>
      <c r="DOI32" s="187"/>
      <c r="DOJ32" s="187"/>
      <c r="DOK32" s="187"/>
      <c r="DOL32" s="187"/>
      <c r="DOM32" s="187"/>
      <c r="DON32" s="187"/>
      <c r="DOO32" s="187"/>
      <c r="DOP32" s="187"/>
      <c r="DOQ32" s="187"/>
      <c r="DOR32" s="187"/>
      <c r="DOS32" s="187"/>
      <c r="DOT32" s="187"/>
      <c r="DOU32" s="187"/>
      <c r="DOV32" s="187"/>
      <c r="DOW32" s="187"/>
      <c r="DOX32" s="187"/>
      <c r="DOY32" s="187"/>
      <c r="DOZ32" s="187"/>
      <c r="DPA32" s="187"/>
      <c r="DPB32" s="187"/>
      <c r="DPC32" s="187"/>
      <c r="DPD32" s="187"/>
      <c r="DPE32" s="187"/>
      <c r="DPF32" s="187"/>
      <c r="DPG32" s="187"/>
      <c r="DPH32" s="187"/>
      <c r="DPI32" s="187"/>
      <c r="DPJ32" s="187"/>
      <c r="DPK32" s="187"/>
      <c r="DPL32" s="187"/>
      <c r="DPM32" s="187"/>
      <c r="DPN32" s="187"/>
      <c r="DPO32" s="187"/>
      <c r="DPP32" s="187"/>
      <c r="DPQ32" s="187"/>
      <c r="DPR32" s="187"/>
      <c r="DPS32" s="187"/>
      <c r="DPT32" s="187"/>
      <c r="DPU32" s="187"/>
      <c r="DPV32" s="187"/>
      <c r="DPW32" s="187"/>
      <c r="DPX32" s="187"/>
      <c r="DPY32" s="187"/>
      <c r="DPZ32" s="187"/>
      <c r="DQA32" s="187"/>
      <c r="DQB32" s="187"/>
      <c r="DQC32" s="187"/>
      <c r="DQD32" s="187"/>
      <c r="DQE32" s="187"/>
      <c r="DQF32" s="187"/>
      <c r="DQG32" s="187"/>
      <c r="DQH32" s="187"/>
      <c r="DQI32" s="187"/>
      <c r="DQJ32" s="187"/>
      <c r="DQK32" s="187"/>
      <c r="DQL32" s="187"/>
      <c r="DQM32" s="187"/>
      <c r="DQN32" s="187"/>
      <c r="DQO32" s="187"/>
      <c r="DQP32" s="187"/>
      <c r="DQQ32" s="187"/>
      <c r="DQR32" s="187"/>
      <c r="DQS32" s="187"/>
      <c r="DQT32" s="187"/>
      <c r="DQU32" s="187"/>
      <c r="DQV32" s="187"/>
      <c r="DQW32" s="187"/>
      <c r="DQX32" s="187"/>
      <c r="DQY32" s="187"/>
      <c r="DQZ32" s="187"/>
      <c r="DRA32" s="187"/>
      <c r="DRB32" s="187"/>
      <c r="DRC32" s="187"/>
      <c r="DRD32" s="187"/>
      <c r="DRE32" s="187"/>
      <c r="DRF32" s="187"/>
      <c r="DRG32" s="187"/>
      <c r="DRH32" s="187"/>
      <c r="DRI32" s="187"/>
      <c r="DRJ32" s="187"/>
      <c r="DRK32" s="187"/>
      <c r="DRL32" s="187"/>
      <c r="DRM32" s="187"/>
      <c r="DRN32" s="187"/>
      <c r="DRO32" s="187"/>
      <c r="DRP32" s="187"/>
      <c r="DRQ32" s="187"/>
      <c r="DRR32" s="187"/>
      <c r="DRS32" s="187"/>
      <c r="DRT32" s="187"/>
      <c r="DRU32" s="187"/>
      <c r="DRV32" s="187"/>
      <c r="DRW32" s="187"/>
      <c r="DRX32" s="187"/>
      <c r="DRY32" s="187"/>
      <c r="DRZ32" s="187"/>
      <c r="DSA32" s="187"/>
      <c r="DSB32" s="187"/>
      <c r="DSC32" s="187"/>
      <c r="DSD32" s="187"/>
      <c r="DSE32" s="187"/>
      <c r="DSF32" s="187"/>
      <c r="DSG32" s="187"/>
      <c r="DSH32" s="187"/>
      <c r="DSI32" s="187"/>
      <c r="DSJ32" s="187"/>
      <c r="DSK32" s="187"/>
      <c r="DSL32" s="187"/>
      <c r="DSM32" s="187"/>
      <c r="DSN32" s="187"/>
      <c r="DSO32" s="187"/>
      <c r="DSP32" s="187"/>
      <c r="DSQ32" s="187"/>
      <c r="DSR32" s="187"/>
      <c r="DSS32" s="187"/>
      <c r="DST32" s="187"/>
      <c r="DSU32" s="187"/>
      <c r="DSV32" s="187"/>
      <c r="DSW32" s="187"/>
      <c r="DSX32" s="187"/>
      <c r="DSY32" s="187"/>
      <c r="DSZ32" s="187"/>
      <c r="DTA32" s="187"/>
      <c r="DTB32" s="187"/>
      <c r="DTC32" s="187"/>
      <c r="DTD32" s="187"/>
      <c r="DTE32" s="187"/>
      <c r="DTF32" s="187"/>
      <c r="DTG32" s="187"/>
      <c r="DTH32" s="187"/>
      <c r="DTI32" s="187"/>
      <c r="DTJ32" s="187"/>
      <c r="DTK32" s="187"/>
      <c r="DTL32" s="187"/>
      <c r="DTM32" s="187"/>
      <c r="DTN32" s="187"/>
      <c r="DTO32" s="187"/>
      <c r="DTP32" s="187"/>
      <c r="DTQ32" s="187"/>
      <c r="DTR32" s="187"/>
      <c r="DTS32" s="187"/>
      <c r="DTT32" s="187"/>
      <c r="DTU32" s="187"/>
      <c r="DTV32" s="187"/>
      <c r="DTW32" s="187"/>
      <c r="DTX32" s="187"/>
      <c r="DTY32" s="187"/>
      <c r="DTZ32" s="187"/>
      <c r="DUA32" s="187"/>
      <c r="DUB32" s="187"/>
      <c r="DUC32" s="187"/>
      <c r="DUD32" s="187"/>
      <c r="DUE32" s="187"/>
      <c r="DUF32" s="187"/>
      <c r="DUG32" s="187"/>
      <c r="DUH32" s="187"/>
      <c r="DUI32" s="187"/>
      <c r="DUJ32" s="187"/>
      <c r="DUK32" s="187"/>
      <c r="DUL32" s="187"/>
      <c r="DUM32" s="187"/>
      <c r="DUN32" s="187"/>
      <c r="DUO32" s="187"/>
      <c r="DUP32" s="187"/>
      <c r="DUQ32" s="187"/>
      <c r="DUR32" s="187"/>
      <c r="DUS32" s="187"/>
      <c r="DUT32" s="187"/>
      <c r="DUU32" s="187"/>
      <c r="DUV32" s="187"/>
      <c r="DUW32" s="187"/>
      <c r="DUX32" s="187"/>
      <c r="DUY32" s="187"/>
      <c r="DUZ32" s="187"/>
      <c r="DVA32" s="187"/>
      <c r="DVB32" s="187"/>
      <c r="DVC32" s="187"/>
      <c r="DVD32" s="187"/>
      <c r="DVE32" s="187"/>
      <c r="DVF32" s="187"/>
      <c r="DVG32" s="187"/>
      <c r="DVH32" s="187"/>
      <c r="DVI32" s="187"/>
      <c r="DVJ32" s="187"/>
      <c r="DVK32" s="187"/>
      <c r="DVL32" s="187"/>
      <c r="DVM32" s="187"/>
      <c r="DVN32" s="187"/>
      <c r="DVO32" s="187"/>
      <c r="DVP32" s="187"/>
      <c r="DVQ32" s="187"/>
      <c r="DVR32" s="187"/>
      <c r="DVS32" s="187"/>
      <c r="DVT32" s="187"/>
      <c r="DVU32" s="187"/>
      <c r="DVV32" s="187"/>
      <c r="DVW32" s="187"/>
      <c r="DVX32" s="187"/>
      <c r="DVY32" s="187"/>
      <c r="DVZ32" s="187"/>
      <c r="DWA32" s="187"/>
      <c r="DWB32" s="187"/>
      <c r="DWC32" s="187"/>
      <c r="DWD32" s="187"/>
      <c r="DWE32" s="187"/>
      <c r="DWF32" s="187"/>
      <c r="DWG32" s="187"/>
      <c r="DWH32" s="187"/>
      <c r="DWI32" s="187"/>
      <c r="DWJ32" s="187"/>
      <c r="DWK32" s="187"/>
      <c r="DWL32" s="187"/>
      <c r="DWM32" s="187"/>
      <c r="DWN32" s="187"/>
      <c r="DWO32" s="187"/>
      <c r="DWP32" s="187"/>
      <c r="DWQ32" s="187"/>
      <c r="DWR32" s="187"/>
      <c r="DWS32" s="187"/>
      <c r="DWT32" s="187"/>
      <c r="DWU32" s="187"/>
      <c r="DWV32" s="187"/>
      <c r="DWW32" s="187"/>
      <c r="DWX32" s="187"/>
      <c r="DWY32" s="187"/>
      <c r="DWZ32" s="187"/>
      <c r="DXA32" s="187"/>
      <c r="DXB32" s="187"/>
      <c r="DXC32" s="187"/>
      <c r="DXD32" s="187"/>
      <c r="DXE32" s="187"/>
      <c r="DXF32" s="187"/>
      <c r="DXG32" s="187"/>
      <c r="DXH32" s="187"/>
      <c r="DXI32" s="187"/>
      <c r="DXJ32" s="187"/>
      <c r="DXK32" s="187"/>
      <c r="DXL32" s="187"/>
      <c r="DXM32" s="187"/>
      <c r="DXN32" s="187"/>
      <c r="DXO32" s="187"/>
      <c r="DXP32" s="187"/>
      <c r="DXQ32" s="187"/>
      <c r="DXR32" s="187"/>
      <c r="DXS32" s="187"/>
      <c r="DXT32" s="187"/>
      <c r="DXU32" s="187"/>
      <c r="DXV32" s="187"/>
      <c r="DXW32" s="187"/>
      <c r="DXX32" s="187"/>
      <c r="DXY32" s="187"/>
      <c r="DXZ32" s="187"/>
      <c r="DYA32" s="187"/>
      <c r="DYB32" s="187"/>
      <c r="DYC32" s="187"/>
      <c r="DYD32" s="187"/>
      <c r="DYE32" s="187"/>
      <c r="DYF32" s="187"/>
      <c r="DYG32" s="187"/>
      <c r="DYH32" s="187"/>
      <c r="DYI32" s="187"/>
      <c r="DYJ32" s="187"/>
      <c r="DYK32" s="187"/>
      <c r="DYL32" s="187"/>
      <c r="DYM32" s="187"/>
      <c r="DYN32" s="187"/>
      <c r="DYO32" s="187"/>
      <c r="DYP32" s="187"/>
      <c r="DYQ32" s="187"/>
      <c r="DYR32" s="187"/>
      <c r="DYS32" s="187"/>
      <c r="DYT32" s="187"/>
      <c r="DYU32" s="187"/>
      <c r="DYV32" s="187"/>
      <c r="DYW32" s="187"/>
      <c r="DYX32" s="187"/>
      <c r="DYY32" s="187"/>
      <c r="DYZ32" s="187"/>
      <c r="DZA32" s="187"/>
      <c r="DZB32" s="187"/>
      <c r="DZC32" s="187"/>
      <c r="DZD32" s="187"/>
      <c r="DZE32" s="187"/>
      <c r="DZF32" s="187"/>
      <c r="DZG32" s="187"/>
      <c r="DZH32" s="187"/>
      <c r="DZI32" s="187"/>
      <c r="DZJ32" s="187"/>
      <c r="DZK32" s="187"/>
      <c r="DZL32" s="187"/>
      <c r="DZM32" s="187"/>
      <c r="DZN32" s="187"/>
      <c r="DZO32" s="187"/>
      <c r="DZP32" s="187"/>
      <c r="DZQ32" s="187"/>
      <c r="DZR32" s="187"/>
      <c r="DZS32" s="187"/>
      <c r="DZT32" s="187"/>
      <c r="DZU32" s="187"/>
      <c r="DZV32" s="187"/>
      <c r="DZW32" s="187"/>
      <c r="DZX32" s="187"/>
      <c r="DZY32" s="187"/>
      <c r="DZZ32" s="187"/>
      <c r="EAA32" s="187"/>
      <c r="EAB32" s="187"/>
      <c r="EAC32" s="187"/>
      <c r="EAD32" s="187"/>
      <c r="EAE32" s="187"/>
      <c r="EAF32" s="187"/>
      <c r="EAG32" s="187"/>
      <c r="EAH32" s="187"/>
      <c r="EAI32" s="187"/>
      <c r="EAJ32" s="187"/>
      <c r="EAK32" s="187"/>
      <c r="EAL32" s="187"/>
      <c r="EAM32" s="187"/>
      <c r="EAN32" s="187"/>
      <c r="EAO32" s="187"/>
      <c r="EAP32" s="187"/>
      <c r="EAQ32" s="187"/>
      <c r="EAR32" s="187"/>
      <c r="EAS32" s="187"/>
      <c r="EAT32" s="187"/>
      <c r="EAU32" s="187"/>
      <c r="EAV32" s="187"/>
      <c r="EAW32" s="187"/>
      <c r="EAX32" s="187"/>
      <c r="EAY32" s="187"/>
      <c r="EAZ32" s="187"/>
      <c r="EBA32" s="187"/>
      <c r="EBB32" s="187"/>
      <c r="EBC32" s="187"/>
      <c r="EBD32" s="187"/>
      <c r="EBE32" s="187"/>
      <c r="EBF32" s="187"/>
      <c r="EBG32" s="187"/>
      <c r="EBH32" s="187"/>
      <c r="EBI32" s="187"/>
      <c r="EBJ32" s="187"/>
      <c r="EBK32" s="187"/>
      <c r="EBL32" s="187"/>
      <c r="EBM32" s="187"/>
      <c r="EBN32" s="187"/>
      <c r="EBO32" s="187"/>
      <c r="EBP32" s="187"/>
      <c r="EBQ32" s="187"/>
      <c r="EBR32" s="187"/>
      <c r="EBS32" s="187"/>
      <c r="EBT32" s="187"/>
      <c r="EBU32" s="187"/>
      <c r="EBV32" s="187"/>
      <c r="EBW32" s="187"/>
      <c r="EBX32" s="187"/>
      <c r="EBY32" s="187"/>
      <c r="EBZ32" s="187"/>
      <c r="ECA32" s="187"/>
      <c r="ECB32" s="187"/>
      <c r="ECC32" s="187"/>
      <c r="ECD32" s="187"/>
      <c r="ECE32" s="187"/>
      <c r="ECF32" s="187"/>
      <c r="ECG32" s="187"/>
      <c r="ECH32" s="187"/>
      <c r="ECI32" s="187"/>
      <c r="ECJ32" s="187"/>
      <c r="ECK32" s="187"/>
      <c r="ECL32" s="187"/>
      <c r="ECM32" s="187"/>
      <c r="ECN32" s="187"/>
      <c r="ECO32" s="187"/>
      <c r="ECP32" s="187"/>
      <c r="ECQ32" s="187"/>
      <c r="ECR32" s="187"/>
      <c r="ECS32" s="187"/>
      <c r="ECT32" s="187"/>
      <c r="ECU32" s="187"/>
      <c r="ECV32" s="187"/>
      <c r="ECW32" s="187"/>
      <c r="ECX32" s="187"/>
      <c r="ECY32" s="187"/>
      <c r="ECZ32" s="187"/>
      <c r="EDA32" s="187"/>
      <c r="EDB32" s="187"/>
      <c r="EDC32" s="187"/>
      <c r="EDD32" s="187"/>
      <c r="EDE32" s="187"/>
      <c r="EDF32" s="187"/>
      <c r="EDG32" s="187"/>
      <c r="EDH32" s="187"/>
      <c r="EDI32" s="187"/>
      <c r="EDJ32" s="187"/>
      <c r="EDK32" s="187"/>
      <c r="EDL32" s="187"/>
      <c r="EDM32" s="187"/>
      <c r="EDN32" s="187"/>
      <c r="EDO32" s="187"/>
      <c r="EDP32" s="187"/>
      <c r="EDQ32" s="187"/>
      <c r="EDR32" s="187"/>
      <c r="EDS32" s="187"/>
      <c r="EDT32" s="187"/>
      <c r="EDU32" s="187"/>
      <c r="EDV32" s="187"/>
      <c r="EDW32" s="187"/>
      <c r="EDX32" s="187"/>
      <c r="EDY32" s="187"/>
      <c r="EDZ32" s="187"/>
      <c r="EEA32" s="187"/>
      <c r="EEB32" s="187"/>
      <c r="EEC32" s="187"/>
      <c r="EED32" s="187"/>
      <c r="EEE32" s="187"/>
      <c r="EEF32" s="187"/>
      <c r="EEG32" s="187"/>
      <c r="EEH32" s="187"/>
      <c r="EEI32" s="187"/>
      <c r="EEJ32" s="187"/>
      <c r="EEK32" s="187"/>
      <c r="EEL32" s="187"/>
      <c r="EEM32" s="187"/>
      <c r="EEN32" s="187"/>
      <c r="EEO32" s="187"/>
      <c r="EEP32" s="187"/>
      <c r="EEQ32" s="187"/>
      <c r="EER32" s="187"/>
      <c r="EES32" s="187"/>
      <c r="EET32" s="187"/>
      <c r="EEU32" s="187"/>
      <c r="EEV32" s="187"/>
      <c r="EEW32" s="187"/>
      <c r="EEX32" s="187"/>
      <c r="EEY32" s="187"/>
      <c r="EEZ32" s="187"/>
      <c r="EFA32" s="187"/>
      <c r="EFB32" s="187"/>
      <c r="EFC32" s="187"/>
      <c r="EFD32" s="187"/>
      <c r="EFE32" s="187"/>
      <c r="EFF32" s="187"/>
      <c r="EFG32" s="187"/>
      <c r="EFH32" s="187"/>
      <c r="EFI32" s="187"/>
      <c r="EFJ32" s="187"/>
      <c r="EFK32" s="187"/>
      <c r="EFL32" s="187"/>
      <c r="EFM32" s="187"/>
      <c r="EFN32" s="187"/>
      <c r="EFO32" s="187"/>
      <c r="EFP32" s="187"/>
      <c r="EFQ32" s="187"/>
      <c r="EFR32" s="187"/>
      <c r="EFS32" s="187"/>
      <c r="EFT32" s="187"/>
      <c r="EFU32" s="187"/>
      <c r="EFV32" s="187"/>
      <c r="EFW32" s="187"/>
      <c r="EFX32" s="187"/>
      <c r="EFY32" s="187"/>
      <c r="EFZ32" s="187"/>
      <c r="EGA32" s="187"/>
      <c r="EGB32" s="187"/>
      <c r="EGC32" s="187"/>
      <c r="EGD32" s="187"/>
      <c r="EGE32" s="187"/>
      <c r="EGF32" s="187"/>
      <c r="EGG32" s="187"/>
      <c r="EGH32" s="187"/>
      <c r="EGI32" s="187"/>
      <c r="EGJ32" s="187"/>
      <c r="EGK32" s="187"/>
      <c r="EGL32" s="187"/>
      <c r="EGM32" s="187"/>
      <c r="EGN32" s="187"/>
      <c r="EGO32" s="187"/>
      <c r="EGP32" s="187"/>
      <c r="EGQ32" s="187"/>
      <c r="EGR32" s="187"/>
      <c r="EGS32" s="187"/>
      <c r="EGT32" s="187"/>
      <c r="EGU32" s="187"/>
      <c r="EGV32" s="187"/>
      <c r="EGW32" s="187"/>
      <c r="EGX32" s="187"/>
      <c r="EGY32" s="187"/>
      <c r="EGZ32" s="187"/>
      <c r="EHA32" s="187"/>
      <c r="EHB32" s="187"/>
      <c r="EHC32" s="187"/>
      <c r="EHD32" s="187"/>
      <c r="EHE32" s="187"/>
      <c r="EHF32" s="187"/>
      <c r="EHG32" s="187"/>
      <c r="EHH32" s="187"/>
      <c r="EHI32" s="187"/>
      <c r="EHJ32" s="187"/>
      <c r="EHK32" s="187"/>
      <c r="EHL32" s="187"/>
      <c r="EHM32" s="187"/>
      <c r="EHN32" s="187"/>
      <c r="EHO32" s="187"/>
      <c r="EHP32" s="187"/>
      <c r="EHQ32" s="187"/>
      <c r="EHR32" s="187"/>
      <c r="EHS32" s="187"/>
      <c r="EHT32" s="187"/>
      <c r="EHU32" s="187"/>
      <c r="EHV32" s="187"/>
      <c r="EHW32" s="187"/>
      <c r="EHX32" s="187"/>
      <c r="EHY32" s="187"/>
      <c r="EHZ32" s="187"/>
      <c r="EIA32" s="187"/>
      <c r="EIB32" s="187"/>
      <c r="EIC32" s="187"/>
      <c r="EID32" s="187"/>
      <c r="EIE32" s="187"/>
      <c r="EIF32" s="187"/>
      <c r="EIG32" s="187"/>
      <c r="EIH32" s="187"/>
      <c r="EII32" s="187"/>
      <c r="EIJ32" s="187"/>
      <c r="EIK32" s="187"/>
      <c r="EIL32" s="187"/>
      <c r="EIM32" s="187"/>
      <c r="EIN32" s="187"/>
      <c r="EIO32" s="187"/>
      <c r="EIP32" s="187"/>
      <c r="EIQ32" s="187"/>
      <c r="EIR32" s="187"/>
      <c r="EIS32" s="187"/>
      <c r="EIT32" s="187"/>
      <c r="EIU32" s="187"/>
      <c r="EIV32" s="187"/>
      <c r="EIW32" s="187"/>
      <c r="EIX32" s="187"/>
      <c r="EIY32" s="187"/>
      <c r="EIZ32" s="187"/>
      <c r="EJA32" s="187"/>
      <c r="EJB32" s="187"/>
      <c r="EJC32" s="187"/>
      <c r="EJD32" s="187"/>
      <c r="EJE32" s="187"/>
      <c r="EJF32" s="187"/>
      <c r="EJG32" s="187"/>
      <c r="EJH32" s="187"/>
      <c r="EJI32" s="187"/>
      <c r="EJJ32" s="187"/>
      <c r="EJK32" s="187"/>
      <c r="EJL32" s="187"/>
      <c r="EJM32" s="187"/>
      <c r="EJN32" s="187"/>
      <c r="EJO32" s="187"/>
      <c r="EJP32" s="187"/>
      <c r="EJQ32" s="187"/>
      <c r="EJR32" s="187"/>
      <c r="EJS32" s="187"/>
      <c r="EJT32" s="187"/>
      <c r="EJU32" s="187"/>
      <c r="EJV32" s="187"/>
      <c r="EJW32" s="187"/>
      <c r="EJX32" s="187"/>
      <c r="EJY32" s="187"/>
      <c r="EJZ32" s="187"/>
      <c r="EKA32" s="187"/>
      <c r="EKB32" s="187"/>
      <c r="EKC32" s="187"/>
      <c r="EKD32" s="187"/>
      <c r="EKE32" s="187"/>
      <c r="EKF32" s="187"/>
      <c r="EKG32" s="187"/>
      <c r="EKH32" s="187"/>
      <c r="EKI32" s="187"/>
      <c r="EKJ32" s="187"/>
      <c r="EKK32" s="187"/>
      <c r="EKL32" s="187"/>
      <c r="EKM32" s="187"/>
      <c r="EKN32" s="187"/>
      <c r="EKO32" s="187"/>
      <c r="EKP32" s="187"/>
      <c r="EKQ32" s="187"/>
      <c r="EKR32" s="187"/>
      <c r="EKS32" s="187"/>
      <c r="EKT32" s="187"/>
      <c r="EKU32" s="187"/>
      <c r="EKV32" s="187"/>
      <c r="EKW32" s="187"/>
      <c r="EKX32" s="187"/>
      <c r="EKY32" s="187"/>
      <c r="EKZ32" s="187"/>
      <c r="ELA32" s="187"/>
      <c r="ELB32" s="187"/>
      <c r="ELC32" s="187"/>
      <c r="ELD32" s="187"/>
      <c r="ELE32" s="187"/>
      <c r="ELF32" s="187"/>
      <c r="ELG32" s="187"/>
      <c r="ELH32" s="187"/>
      <c r="ELI32" s="187"/>
      <c r="ELJ32" s="187"/>
      <c r="ELK32" s="187"/>
      <c r="ELL32" s="187"/>
      <c r="ELM32" s="187"/>
      <c r="ELN32" s="187"/>
      <c r="ELO32" s="187"/>
      <c r="ELP32" s="187"/>
      <c r="ELQ32" s="187"/>
      <c r="ELR32" s="187"/>
      <c r="ELS32" s="187"/>
      <c r="ELT32" s="187"/>
      <c r="ELU32" s="187"/>
      <c r="ELV32" s="187"/>
      <c r="ELW32" s="187"/>
      <c r="ELX32" s="187"/>
      <c r="ELY32" s="187"/>
      <c r="ELZ32" s="187"/>
      <c r="EMA32" s="187"/>
      <c r="EMB32" s="187"/>
      <c r="EMC32" s="187"/>
      <c r="EMD32" s="187"/>
      <c r="EME32" s="187"/>
      <c r="EMF32" s="187"/>
      <c r="EMG32" s="187"/>
      <c r="EMH32" s="187"/>
      <c r="EMI32" s="187"/>
      <c r="EMJ32" s="187"/>
      <c r="EMK32" s="187"/>
      <c r="EML32" s="187"/>
      <c r="EMM32" s="187"/>
      <c r="EMN32" s="187"/>
      <c r="EMO32" s="187"/>
      <c r="EMP32" s="187"/>
      <c r="EMQ32" s="187"/>
      <c r="EMR32" s="187"/>
      <c r="EMS32" s="187"/>
      <c r="EMT32" s="187"/>
      <c r="EMU32" s="187"/>
      <c r="EMV32" s="187"/>
      <c r="EMW32" s="187"/>
      <c r="EMX32" s="187"/>
      <c r="EMY32" s="187"/>
      <c r="EMZ32" s="187"/>
      <c r="ENA32" s="187"/>
      <c r="ENB32" s="187"/>
      <c r="ENC32" s="187"/>
      <c r="END32" s="187"/>
      <c r="ENE32" s="187"/>
      <c r="ENF32" s="187"/>
      <c r="ENG32" s="187"/>
      <c r="ENH32" s="187"/>
      <c r="ENI32" s="187"/>
      <c r="ENJ32" s="187"/>
      <c r="ENK32" s="187"/>
      <c r="ENL32" s="187"/>
      <c r="ENM32" s="187"/>
      <c r="ENN32" s="187"/>
      <c r="ENO32" s="187"/>
      <c r="ENP32" s="187"/>
      <c r="ENQ32" s="187"/>
      <c r="ENR32" s="187"/>
      <c r="ENS32" s="187"/>
      <c r="ENT32" s="187"/>
      <c r="ENU32" s="187"/>
      <c r="ENV32" s="187"/>
      <c r="ENW32" s="187"/>
      <c r="ENX32" s="187"/>
      <c r="ENY32" s="187"/>
      <c r="ENZ32" s="187"/>
      <c r="EOA32" s="187"/>
      <c r="EOB32" s="187"/>
      <c r="EOC32" s="187"/>
      <c r="EOD32" s="187"/>
      <c r="EOE32" s="187"/>
      <c r="EOF32" s="187"/>
      <c r="EOG32" s="187"/>
      <c r="EOH32" s="187"/>
      <c r="EOI32" s="187"/>
      <c r="EOJ32" s="187"/>
      <c r="EOK32" s="187"/>
      <c r="EOL32" s="187"/>
      <c r="EOM32" s="187"/>
      <c r="EON32" s="187"/>
      <c r="EOO32" s="187"/>
      <c r="EOP32" s="187"/>
      <c r="EOQ32" s="187"/>
      <c r="EOR32" s="187"/>
      <c r="EOS32" s="187"/>
      <c r="EOT32" s="187"/>
      <c r="EOU32" s="187"/>
      <c r="EOV32" s="187"/>
      <c r="EOW32" s="187"/>
      <c r="EOX32" s="187"/>
      <c r="EOY32" s="187"/>
      <c r="EOZ32" s="187"/>
      <c r="EPA32" s="187"/>
      <c r="EPB32" s="187"/>
      <c r="EPC32" s="187"/>
      <c r="EPD32" s="187"/>
      <c r="EPE32" s="187"/>
      <c r="EPF32" s="187"/>
      <c r="EPG32" s="187"/>
      <c r="EPH32" s="187"/>
      <c r="EPI32" s="187"/>
      <c r="EPJ32" s="187"/>
      <c r="EPK32" s="187"/>
      <c r="EPL32" s="187"/>
      <c r="EPM32" s="187"/>
      <c r="EPN32" s="187"/>
      <c r="EPO32" s="187"/>
      <c r="EPP32" s="187"/>
      <c r="EPQ32" s="187"/>
      <c r="EPR32" s="187"/>
      <c r="EPS32" s="187"/>
      <c r="EPT32" s="187"/>
      <c r="EPU32" s="187"/>
      <c r="EPV32" s="187"/>
      <c r="EPW32" s="187"/>
      <c r="EPX32" s="187"/>
      <c r="EPY32" s="187"/>
      <c r="EPZ32" s="187"/>
      <c r="EQA32" s="187"/>
      <c r="EQB32" s="187"/>
      <c r="EQC32" s="187"/>
      <c r="EQD32" s="187"/>
      <c r="EQE32" s="187"/>
      <c r="EQF32" s="187"/>
      <c r="EQG32" s="187"/>
      <c r="EQH32" s="187"/>
      <c r="EQI32" s="187"/>
      <c r="EQJ32" s="187"/>
      <c r="EQK32" s="187"/>
      <c r="EQL32" s="187"/>
      <c r="EQM32" s="187"/>
      <c r="EQN32" s="187"/>
      <c r="EQO32" s="187"/>
      <c r="EQP32" s="187"/>
      <c r="EQQ32" s="187"/>
      <c r="EQR32" s="187"/>
      <c r="EQS32" s="187"/>
      <c r="EQT32" s="187"/>
      <c r="EQU32" s="187"/>
      <c r="EQV32" s="187"/>
      <c r="EQW32" s="187"/>
      <c r="EQX32" s="187"/>
      <c r="EQY32" s="187"/>
      <c r="EQZ32" s="187"/>
      <c r="ERA32" s="187"/>
      <c r="ERB32" s="187"/>
      <c r="ERC32" s="187"/>
      <c r="ERD32" s="187"/>
      <c r="ERE32" s="187"/>
      <c r="ERF32" s="187"/>
      <c r="ERG32" s="187"/>
      <c r="ERH32" s="187"/>
      <c r="ERI32" s="187"/>
      <c r="ERJ32" s="187"/>
      <c r="ERK32" s="187"/>
      <c r="ERL32" s="187"/>
      <c r="ERM32" s="187"/>
      <c r="ERN32" s="187"/>
      <c r="ERO32" s="187"/>
      <c r="ERP32" s="187"/>
      <c r="ERQ32" s="187"/>
      <c r="ERR32" s="187"/>
      <c r="ERS32" s="187"/>
      <c r="ERT32" s="187"/>
      <c r="ERU32" s="187"/>
      <c r="ERV32" s="187"/>
      <c r="ERW32" s="187"/>
      <c r="ERX32" s="187"/>
      <c r="ERY32" s="187"/>
      <c r="ERZ32" s="187"/>
      <c r="ESA32" s="187"/>
      <c r="ESB32" s="187"/>
      <c r="ESC32" s="187"/>
      <c r="ESD32" s="187"/>
      <c r="ESE32" s="187"/>
      <c r="ESF32" s="187"/>
      <c r="ESG32" s="187"/>
      <c r="ESH32" s="187"/>
      <c r="ESI32" s="187"/>
      <c r="ESJ32" s="187"/>
      <c r="ESK32" s="187"/>
      <c r="ESL32" s="187"/>
      <c r="ESM32" s="187"/>
      <c r="ESN32" s="187"/>
      <c r="ESO32" s="187"/>
      <c r="ESP32" s="187"/>
      <c r="ESQ32" s="187"/>
      <c r="ESR32" s="187"/>
      <c r="ESS32" s="187"/>
      <c r="EST32" s="187"/>
      <c r="ESU32" s="187"/>
      <c r="ESV32" s="187"/>
      <c r="ESW32" s="187"/>
      <c r="ESX32" s="187"/>
      <c r="ESY32" s="187"/>
      <c r="ESZ32" s="187"/>
      <c r="ETA32" s="187"/>
      <c r="ETB32" s="187"/>
      <c r="ETC32" s="187"/>
      <c r="ETD32" s="187"/>
      <c r="ETE32" s="187"/>
      <c r="ETF32" s="187"/>
      <c r="ETG32" s="187"/>
      <c r="ETH32" s="187"/>
      <c r="ETI32" s="187"/>
      <c r="ETJ32" s="187"/>
      <c r="ETK32" s="187"/>
      <c r="ETL32" s="187"/>
      <c r="ETM32" s="187"/>
      <c r="ETN32" s="187"/>
      <c r="ETO32" s="187"/>
      <c r="ETP32" s="187"/>
      <c r="ETQ32" s="187"/>
      <c r="ETR32" s="187"/>
      <c r="ETS32" s="187"/>
      <c r="ETT32" s="187"/>
      <c r="ETU32" s="187"/>
      <c r="ETV32" s="187"/>
      <c r="ETW32" s="187"/>
      <c r="ETX32" s="187"/>
      <c r="ETY32" s="187"/>
      <c r="ETZ32" s="187"/>
      <c r="EUA32" s="187"/>
      <c r="EUB32" s="187"/>
      <c r="EUC32" s="187"/>
      <c r="EUD32" s="187"/>
      <c r="EUE32" s="187"/>
      <c r="EUF32" s="187"/>
      <c r="EUG32" s="187"/>
      <c r="EUH32" s="187"/>
      <c r="EUI32" s="187"/>
      <c r="EUJ32" s="187"/>
      <c r="EUK32" s="187"/>
      <c r="EUL32" s="187"/>
      <c r="EUM32" s="187"/>
      <c r="EUN32" s="187"/>
      <c r="EUO32" s="187"/>
      <c r="EUP32" s="187"/>
      <c r="EUQ32" s="187"/>
      <c r="EUR32" s="187"/>
      <c r="EUS32" s="187"/>
      <c r="EUT32" s="187"/>
      <c r="EUU32" s="187"/>
      <c r="EUV32" s="187"/>
      <c r="EUW32" s="187"/>
      <c r="EUX32" s="187"/>
      <c r="EUY32" s="187"/>
      <c r="EUZ32" s="187"/>
      <c r="EVA32" s="187"/>
      <c r="EVB32" s="187"/>
      <c r="EVC32" s="187"/>
      <c r="EVD32" s="187"/>
      <c r="EVE32" s="187"/>
      <c r="EVF32" s="187"/>
      <c r="EVG32" s="187"/>
      <c r="EVH32" s="187"/>
      <c r="EVI32" s="187"/>
      <c r="EVJ32" s="187"/>
      <c r="EVK32" s="187"/>
      <c r="EVL32" s="187"/>
      <c r="EVM32" s="187"/>
      <c r="EVN32" s="187"/>
      <c r="EVO32" s="187"/>
      <c r="EVP32" s="187"/>
      <c r="EVQ32" s="187"/>
      <c r="EVR32" s="187"/>
      <c r="EVS32" s="187"/>
      <c r="EVT32" s="187"/>
      <c r="EVU32" s="187"/>
      <c r="EVV32" s="187"/>
      <c r="EVW32" s="187"/>
      <c r="EVX32" s="187"/>
      <c r="EVY32" s="187"/>
      <c r="EVZ32" s="187"/>
      <c r="EWA32" s="187"/>
      <c r="EWB32" s="187"/>
      <c r="EWC32" s="187"/>
      <c r="EWD32" s="187"/>
      <c r="EWE32" s="187"/>
      <c r="EWF32" s="187"/>
      <c r="EWG32" s="187"/>
      <c r="EWH32" s="187"/>
      <c r="EWI32" s="187"/>
      <c r="EWJ32" s="187"/>
      <c r="EWK32" s="187"/>
      <c r="EWL32" s="187"/>
      <c r="EWM32" s="187"/>
      <c r="EWN32" s="187"/>
      <c r="EWO32" s="187"/>
      <c r="EWP32" s="187"/>
      <c r="EWQ32" s="187"/>
      <c r="EWR32" s="187"/>
      <c r="EWS32" s="187"/>
      <c r="EWT32" s="187"/>
      <c r="EWU32" s="187"/>
      <c r="EWV32" s="187"/>
      <c r="EWW32" s="187"/>
      <c r="EWX32" s="187"/>
      <c r="EWY32" s="187"/>
      <c r="EWZ32" s="187"/>
      <c r="EXA32" s="187"/>
      <c r="EXB32" s="187"/>
      <c r="EXC32" s="187"/>
      <c r="EXD32" s="187"/>
      <c r="EXE32" s="187"/>
      <c r="EXF32" s="187"/>
      <c r="EXG32" s="187"/>
      <c r="EXH32" s="187"/>
      <c r="EXI32" s="187"/>
      <c r="EXJ32" s="187"/>
      <c r="EXK32" s="187"/>
      <c r="EXL32" s="187"/>
      <c r="EXM32" s="187"/>
      <c r="EXN32" s="187"/>
      <c r="EXO32" s="187"/>
      <c r="EXP32" s="187"/>
      <c r="EXQ32" s="187"/>
      <c r="EXR32" s="187"/>
      <c r="EXS32" s="187"/>
      <c r="EXT32" s="187"/>
      <c r="EXU32" s="187"/>
      <c r="EXV32" s="187"/>
      <c r="EXW32" s="187"/>
      <c r="EXX32" s="187"/>
      <c r="EXY32" s="187"/>
      <c r="EXZ32" s="187"/>
      <c r="EYA32" s="187"/>
      <c r="EYB32" s="187"/>
      <c r="EYC32" s="187"/>
      <c r="EYD32" s="187"/>
      <c r="EYE32" s="187"/>
      <c r="EYF32" s="187"/>
      <c r="EYG32" s="187"/>
      <c r="EYH32" s="187"/>
      <c r="EYI32" s="187"/>
      <c r="EYJ32" s="187"/>
      <c r="EYK32" s="187"/>
      <c r="EYL32" s="187"/>
      <c r="EYM32" s="187"/>
      <c r="EYN32" s="187"/>
      <c r="EYO32" s="187"/>
      <c r="EYP32" s="187"/>
      <c r="EYQ32" s="187"/>
      <c r="EYR32" s="187"/>
      <c r="EYS32" s="187"/>
      <c r="EYT32" s="187"/>
      <c r="EYU32" s="187"/>
      <c r="EYV32" s="187"/>
      <c r="EYW32" s="187"/>
      <c r="EYX32" s="187"/>
      <c r="EYY32" s="187"/>
      <c r="EYZ32" s="187"/>
      <c r="EZA32" s="187"/>
      <c r="EZB32" s="187"/>
      <c r="EZC32" s="187"/>
      <c r="EZD32" s="187"/>
      <c r="EZE32" s="187"/>
      <c r="EZF32" s="187"/>
      <c r="EZG32" s="187"/>
      <c r="EZH32" s="187"/>
      <c r="EZI32" s="187"/>
      <c r="EZJ32" s="187"/>
      <c r="EZK32" s="187"/>
      <c r="EZL32" s="187"/>
      <c r="EZM32" s="187"/>
      <c r="EZN32" s="187"/>
      <c r="EZO32" s="187"/>
      <c r="EZP32" s="187"/>
      <c r="EZQ32" s="187"/>
      <c r="EZR32" s="187"/>
      <c r="EZS32" s="187"/>
      <c r="EZT32" s="187"/>
      <c r="EZU32" s="187"/>
      <c r="EZV32" s="187"/>
      <c r="EZW32" s="187"/>
      <c r="EZX32" s="187"/>
      <c r="EZY32" s="187"/>
      <c r="EZZ32" s="187"/>
      <c r="FAA32" s="187"/>
      <c r="FAB32" s="187"/>
      <c r="FAC32" s="187"/>
      <c r="FAD32" s="187"/>
      <c r="FAE32" s="187"/>
      <c r="FAF32" s="187"/>
      <c r="FAG32" s="187"/>
      <c r="FAH32" s="187"/>
      <c r="FAI32" s="187"/>
      <c r="FAJ32" s="187"/>
      <c r="FAK32" s="187"/>
      <c r="FAL32" s="187"/>
      <c r="FAM32" s="187"/>
      <c r="FAN32" s="187"/>
      <c r="FAO32" s="187"/>
      <c r="FAP32" s="187"/>
      <c r="FAQ32" s="187"/>
      <c r="FAR32" s="187"/>
      <c r="FAS32" s="187"/>
      <c r="FAT32" s="187"/>
      <c r="FAU32" s="187"/>
      <c r="FAV32" s="187"/>
      <c r="FAW32" s="187"/>
      <c r="FAX32" s="187"/>
      <c r="FAY32" s="187"/>
      <c r="FAZ32" s="187"/>
      <c r="FBA32" s="187"/>
      <c r="FBB32" s="187"/>
      <c r="FBC32" s="187"/>
      <c r="FBD32" s="187"/>
      <c r="FBE32" s="187"/>
      <c r="FBF32" s="187"/>
      <c r="FBG32" s="187"/>
      <c r="FBH32" s="187"/>
      <c r="FBI32" s="187"/>
      <c r="FBJ32" s="187"/>
      <c r="FBK32" s="187"/>
      <c r="FBL32" s="187"/>
      <c r="FBM32" s="187"/>
      <c r="FBN32" s="187"/>
      <c r="FBO32" s="187"/>
      <c r="FBP32" s="187"/>
      <c r="FBQ32" s="187"/>
      <c r="FBR32" s="187"/>
      <c r="FBS32" s="187"/>
      <c r="FBT32" s="187"/>
      <c r="FBU32" s="187"/>
      <c r="FBV32" s="187"/>
      <c r="FBW32" s="187"/>
      <c r="FBX32" s="187"/>
      <c r="FBY32" s="187"/>
      <c r="FBZ32" s="187"/>
      <c r="FCA32" s="187"/>
      <c r="FCB32" s="187"/>
      <c r="FCC32" s="187"/>
      <c r="FCD32" s="187"/>
      <c r="FCE32" s="187"/>
      <c r="FCF32" s="187"/>
      <c r="FCG32" s="187"/>
      <c r="FCH32" s="187"/>
      <c r="FCI32" s="187"/>
      <c r="FCJ32" s="187"/>
      <c r="FCK32" s="187"/>
      <c r="FCL32" s="187"/>
      <c r="FCM32" s="187"/>
      <c r="FCN32" s="187"/>
      <c r="FCO32" s="187"/>
      <c r="FCP32" s="187"/>
      <c r="FCQ32" s="187"/>
      <c r="FCR32" s="187"/>
      <c r="FCS32" s="187"/>
      <c r="FCT32" s="187"/>
      <c r="FCU32" s="187"/>
      <c r="FCV32" s="187"/>
      <c r="FCW32" s="187"/>
      <c r="FCX32" s="187"/>
      <c r="FCY32" s="187"/>
      <c r="FCZ32" s="187"/>
      <c r="FDA32" s="187"/>
      <c r="FDB32" s="187"/>
      <c r="FDC32" s="187"/>
      <c r="FDD32" s="187"/>
      <c r="FDE32" s="187"/>
      <c r="FDF32" s="187"/>
      <c r="FDG32" s="187"/>
      <c r="FDH32" s="187"/>
      <c r="FDI32" s="187"/>
      <c r="FDJ32" s="187"/>
      <c r="FDK32" s="187"/>
      <c r="FDL32" s="187"/>
      <c r="FDM32" s="187"/>
      <c r="FDN32" s="187"/>
      <c r="FDO32" s="187"/>
      <c r="FDP32" s="187"/>
      <c r="FDQ32" s="187"/>
      <c r="FDR32" s="187"/>
      <c r="FDS32" s="187"/>
      <c r="FDT32" s="187"/>
      <c r="FDU32" s="187"/>
      <c r="FDV32" s="187"/>
      <c r="FDW32" s="187"/>
      <c r="FDX32" s="187"/>
      <c r="FDY32" s="187"/>
      <c r="FDZ32" s="187"/>
      <c r="FEA32" s="187"/>
      <c r="FEB32" s="187"/>
      <c r="FEC32" s="187"/>
      <c r="FED32" s="187"/>
      <c r="FEE32" s="187"/>
      <c r="FEF32" s="187"/>
      <c r="FEG32" s="187"/>
      <c r="FEH32" s="187"/>
      <c r="FEI32" s="187"/>
      <c r="FEJ32" s="187"/>
      <c r="FEK32" s="187"/>
      <c r="FEL32" s="187"/>
      <c r="FEM32" s="187"/>
      <c r="FEN32" s="187"/>
      <c r="FEO32" s="187"/>
      <c r="FEP32" s="187"/>
      <c r="FEQ32" s="187"/>
      <c r="FER32" s="187"/>
      <c r="FES32" s="187"/>
      <c r="FET32" s="187"/>
      <c r="FEU32" s="187"/>
      <c r="FEV32" s="187"/>
      <c r="FEW32" s="187"/>
      <c r="FEX32" s="187"/>
      <c r="FEY32" s="187"/>
      <c r="FEZ32" s="187"/>
      <c r="FFA32" s="187"/>
      <c r="FFB32" s="187"/>
      <c r="FFC32" s="187"/>
      <c r="FFD32" s="187"/>
      <c r="FFE32" s="187"/>
      <c r="FFF32" s="187"/>
      <c r="FFG32" s="187"/>
      <c r="FFH32" s="187"/>
      <c r="FFI32" s="187"/>
      <c r="FFJ32" s="187"/>
      <c r="FFK32" s="187"/>
      <c r="FFL32" s="187"/>
      <c r="FFM32" s="187"/>
      <c r="FFN32" s="187"/>
      <c r="FFO32" s="187"/>
      <c r="FFP32" s="187"/>
      <c r="FFQ32" s="187"/>
      <c r="FFR32" s="187"/>
      <c r="FFS32" s="187"/>
      <c r="FFT32" s="187"/>
      <c r="FFU32" s="187"/>
      <c r="FFV32" s="187"/>
      <c r="FFW32" s="187"/>
      <c r="FFX32" s="187"/>
      <c r="FFY32" s="187"/>
      <c r="FFZ32" s="187"/>
      <c r="FGA32" s="187"/>
      <c r="FGB32" s="187"/>
      <c r="FGC32" s="187"/>
      <c r="FGD32" s="187"/>
      <c r="FGE32" s="187"/>
      <c r="FGF32" s="187"/>
      <c r="FGG32" s="187"/>
      <c r="FGH32" s="187"/>
      <c r="FGI32" s="187"/>
      <c r="FGJ32" s="187"/>
      <c r="FGK32" s="187"/>
      <c r="FGL32" s="187"/>
      <c r="FGM32" s="187"/>
      <c r="FGN32" s="187"/>
      <c r="FGO32" s="187"/>
      <c r="FGP32" s="187"/>
      <c r="FGQ32" s="187"/>
      <c r="FGR32" s="187"/>
      <c r="FGS32" s="187"/>
      <c r="FGT32" s="187"/>
      <c r="FGU32" s="187"/>
      <c r="FGV32" s="187"/>
      <c r="FGW32" s="187"/>
      <c r="FGX32" s="187"/>
      <c r="FGY32" s="187"/>
      <c r="FGZ32" s="187"/>
      <c r="FHA32" s="187"/>
      <c r="FHB32" s="187"/>
      <c r="FHC32" s="187"/>
      <c r="FHD32" s="187"/>
      <c r="FHE32" s="187"/>
      <c r="FHF32" s="187"/>
      <c r="FHG32" s="187"/>
      <c r="FHH32" s="187"/>
      <c r="FHI32" s="187"/>
      <c r="FHJ32" s="187"/>
      <c r="FHK32" s="187"/>
      <c r="FHL32" s="187"/>
      <c r="FHM32" s="187"/>
      <c r="FHN32" s="187"/>
      <c r="FHO32" s="187"/>
      <c r="FHP32" s="187"/>
      <c r="FHQ32" s="187"/>
      <c r="FHR32" s="187"/>
      <c r="FHS32" s="187"/>
      <c r="FHT32" s="187"/>
      <c r="FHU32" s="187"/>
      <c r="FHV32" s="187"/>
      <c r="FHW32" s="187"/>
      <c r="FHX32" s="187"/>
      <c r="FHY32" s="187"/>
      <c r="FHZ32" s="187"/>
      <c r="FIA32" s="187"/>
      <c r="FIB32" s="187"/>
      <c r="FIC32" s="187"/>
      <c r="FID32" s="187"/>
      <c r="FIE32" s="187"/>
      <c r="FIF32" s="187"/>
      <c r="FIG32" s="187"/>
      <c r="FIH32" s="187"/>
      <c r="FII32" s="187"/>
      <c r="FIJ32" s="187"/>
      <c r="FIK32" s="187"/>
      <c r="FIL32" s="187"/>
      <c r="FIM32" s="187"/>
      <c r="FIN32" s="187"/>
      <c r="FIO32" s="187"/>
      <c r="FIP32" s="187"/>
      <c r="FIQ32" s="187"/>
      <c r="FIR32" s="187"/>
      <c r="FIS32" s="187"/>
      <c r="FIT32" s="187"/>
      <c r="FIU32" s="187"/>
      <c r="FIV32" s="187"/>
      <c r="FIW32" s="187"/>
      <c r="FIX32" s="187"/>
      <c r="FIY32" s="187"/>
      <c r="FIZ32" s="187"/>
      <c r="FJA32" s="187"/>
      <c r="FJB32" s="187"/>
      <c r="FJC32" s="187"/>
      <c r="FJD32" s="187"/>
      <c r="FJE32" s="187"/>
      <c r="FJF32" s="187"/>
      <c r="FJG32" s="187"/>
      <c r="FJH32" s="187"/>
      <c r="FJI32" s="187"/>
      <c r="FJJ32" s="187"/>
      <c r="FJK32" s="187"/>
      <c r="FJL32" s="187"/>
      <c r="FJM32" s="187"/>
      <c r="FJN32" s="187"/>
      <c r="FJO32" s="187"/>
      <c r="FJP32" s="187"/>
      <c r="FJQ32" s="187"/>
      <c r="FJR32" s="187"/>
      <c r="FJS32" s="187"/>
      <c r="FJT32" s="187"/>
      <c r="FJU32" s="187"/>
      <c r="FJV32" s="187"/>
      <c r="FJW32" s="187"/>
      <c r="FJX32" s="187"/>
      <c r="FJY32" s="187"/>
      <c r="FJZ32" s="187"/>
      <c r="FKA32" s="187"/>
      <c r="FKB32" s="187"/>
      <c r="FKC32" s="187"/>
      <c r="FKD32" s="187"/>
      <c r="FKE32" s="187"/>
      <c r="FKF32" s="187"/>
      <c r="FKG32" s="187"/>
      <c r="FKH32" s="187"/>
      <c r="FKI32" s="187"/>
      <c r="FKJ32" s="187"/>
      <c r="FKK32" s="187"/>
      <c r="FKL32" s="187"/>
      <c r="FKM32" s="187"/>
      <c r="FKN32" s="187"/>
      <c r="FKO32" s="187"/>
      <c r="FKP32" s="187"/>
      <c r="FKQ32" s="187"/>
      <c r="FKR32" s="187"/>
      <c r="FKS32" s="187"/>
      <c r="FKT32" s="187"/>
      <c r="FKU32" s="187"/>
      <c r="FKV32" s="187"/>
      <c r="FKW32" s="187"/>
      <c r="FKX32" s="187"/>
      <c r="FKY32" s="187"/>
      <c r="FKZ32" s="187"/>
      <c r="FLA32" s="187"/>
      <c r="FLB32" s="187"/>
      <c r="FLC32" s="187"/>
      <c r="FLD32" s="187"/>
      <c r="FLE32" s="187"/>
      <c r="FLF32" s="187"/>
      <c r="FLG32" s="187"/>
      <c r="FLH32" s="187"/>
      <c r="FLI32" s="187"/>
      <c r="FLJ32" s="187"/>
      <c r="FLK32" s="187"/>
      <c r="FLL32" s="187"/>
      <c r="FLM32" s="187"/>
      <c r="FLN32" s="187"/>
      <c r="FLO32" s="187"/>
      <c r="FLP32" s="187"/>
      <c r="FLQ32" s="187"/>
      <c r="FLR32" s="187"/>
      <c r="FLS32" s="187"/>
      <c r="FLT32" s="187"/>
      <c r="FLU32" s="187"/>
      <c r="FLV32" s="187"/>
      <c r="FLW32" s="187"/>
      <c r="FLX32" s="187"/>
      <c r="FLY32" s="187"/>
      <c r="FLZ32" s="187"/>
      <c r="FMA32" s="187"/>
      <c r="FMB32" s="187"/>
      <c r="FMC32" s="187"/>
      <c r="FMD32" s="187"/>
      <c r="FME32" s="187"/>
      <c r="FMF32" s="187"/>
      <c r="FMG32" s="187"/>
      <c r="FMH32" s="187"/>
      <c r="FMI32" s="187"/>
      <c r="FMJ32" s="187"/>
      <c r="FMK32" s="187"/>
      <c r="FML32" s="187"/>
      <c r="FMM32" s="187"/>
      <c r="FMN32" s="187"/>
      <c r="FMO32" s="187"/>
      <c r="FMP32" s="187"/>
      <c r="FMQ32" s="187"/>
      <c r="FMR32" s="187"/>
      <c r="FMS32" s="187"/>
      <c r="FMT32" s="187"/>
      <c r="FMU32" s="187"/>
      <c r="FMV32" s="187"/>
      <c r="FMW32" s="187"/>
      <c r="FMX32" s="187"/>
      <c r="FMY32" s="187"/>
      <c r="FMZ32" s="187"/>
      <c r="FNA32" s="187"/>
      <c r="FNB32" s="187"/>
      <c r="FNC32" s="187"/>
      <c r="FND32" s="187"/>
      <c r="FNE32" s="187"/>
      <c r="FNF32" s="187"/>
      <c r="FNG32" s="187"/>
      <c r="FNH32" s="187"/>
      <c r="FNI32" s="187"/>
      <c r="FNJ32" s="187"/>
      <c r="FNK32" s="187"/>
      <c r="FNL32" s="187"/>
      <c r="FNM32" s="187"/>
      <c r="FNN32" s="187"/>
      <c r="FNO32" s="187"/>
      <c r="FNP32" s="187"/>
      <c r="FNQ32" s="187"/>
      <c r="FNR32" s="187"/>
      <c r="FNS32" s="187"/>
      <c r="FNT32" s="187"/>
      <c r="FNU32" s="187"/>
      <c r="FNV32" s="187"/>
      <c r="FNW32" s="187"/>
      <c r="FNX32" s="187"/>
      <c r="FNY32" s="187"/>
      <c r="FNZ32" s="187"/>
      <c r="FOA32" s="187"/>
      <c r="FOB32" s="187"/>
      <c r="FOC32" s="187"/>
      <c r="FOD32" s="187"/>
      <c r="FOE32" s="187"/>
      <c r="FOF32" s="187"/>
      <c r="FOG32" s="187"/>
      <c r="FOH32" s="187"/>
      <c r="FOI32" s="187"/>
      <c r="FOJ32" s="187"/>
      <c r="FOK32" s="187"/>
      <c r="FOL32" s="187"/>
      <c r="FOM32" s="187"/>
      <c r="FON32" s="187"/>
      <c r="FOO32" s="187"/>
      <c r="FOP32" s="187"/>
      <c r="FOQ32" s="187"/>
      <c r="FOR32" s="187"/>
      <c r="FOS32" s="187"/>
      <c r="FOT32" s="187"/>
      <c r="FOU32" s="187"/>
      <c r="FOV32" s="187"/>
      <c r="FOW32" s="187"/>
      <c r="FOX32" s="187"/>
      <c r="FOY32" s="187"/>
      <c r="FOZ32" s="187"/>
      <c r="FPA32" s="187"/>
      <c r="FPB32" s="187"/>
      <c r="FPC32" s="187"/>
      <c r="FPD32" s="187"/>
      <c r="FPE32" s="187"/>
      <c r="FPF32" s="187"/>
      <c r="FPG32" s="187"/>
      <c r="FPH32" s="187"/>
      <c r="FPI32" s="187"/>
      <c r="FPJ32" s="187"/>
      <c r="FPK32" s="187"/>
      <c r="FPL32" s="187"/>
      <c r="FPM32" s="187"/>
      <c r="FPN32" s="187"/>
      <c r="FPO32" s="187"/>
      <c r="FPP32" s="187"/>
      <c r="FPQ32" s="187"/>
      <c r="FPR32" s="187"/>
      <c r="FPS32" s="187"/>
      <c r="FPT32" s="187"/>
      <c r="FPU32" s="187"/>
      <c r="FPV32" s="187"/>
      <c r="FPW32" s="187"/>
      <c r="FPX32" s="187"/>
      <c r="FPY32" s="187"/>
      <c r="FPZ32" s="187"/>
      <c r="FQA32" s="187"/>
      <c r="FQB32" s="187"/>
      <c r="FQC32" s="187"/>
      <c r="FQD32" s="187"/>
      <c r="FQE32" s="187"/>
      <c r="FQF32" s="187"/>
      <c r="FQG32" s="187"/>
      <c r="FQH32" s="187"/>
      <c r="FQI32" s="187"/>
      <c r="FQJ32" s="187"/>
      <c r="FQK32" s="187"/>
      <c r="FQL32" s="187"/>
      <c r="FQM32" s="187"/>
      <c r="FQN32" s="187"/>
      <c r="FQO32" s="187"/>
      <c r="FQP32" s="187"/>
      <c r="FQQ32" s="187"/>
      <c r="FQR32" s="187"/>
      <c r="FQS32" s="187"/>
      <c r="FQT32" s="187"/>
      <c r="FQU32" s="187"/>
      <c r="FQV32" s="187"/>
      <c r="FQW32" s="187"/>
      <c r="FQX32" s="187"/>
      <c r="FQY32" s="187"/>
      <c r="FQZ32" s="187"/>
      <c r="FRA32" s="187"/>
      <c r="FRB32" s="187"/>
      <c r="FRC32" s="187"/>
      <c r="FRD32" s="187"/>
      <c r="FRE32" s="187"/>
      <c r="FRF32" s="187"/>
      <c r="FRG32" s="187"/>
      <c r="FRH32" s="187"/>
      <c r="FRI32" s="187"/>
      <c r="FRJ32" s="187"/>
      <c r="FRK32" s="187"/>
      <c r="FRL32" s="187"/>
      <c r="FRM32" s="187"/>
      <c r="FRN32" s="187"/>
      <c r="FRO32" s="187"/>
      <c r="FRP32" s="187"/>
      <c r="FRQ32" s="187"/>
      <c r="FRR32" s="187"/>
      <c r="FRS32" s="187"/>
      <c r="FRT32" s="187"/>
      <c r="FRU32" s="187"/>
      <c r="FRV32" s="187"/>
      <c r="FRW32" s="187"/>
      <c r="FRX32" s="187"/>
      <c r="FRY32" s="187"/>
      <c r="FRZ32" s="187"/>
      <c r="FSA32" s="187"/>
      <c r="FSB32" s="187"/>
      <c r="FSC32" s="187"/>
      <c r="FSD32" s="187"/>
      <c r="FSE32" s="187"/>
      <c r="FSF32" s="187"/>
      <c r="FSG32" s="187"/>
      <c r="FSH32" s="187"/>
      <c r="FSI32" s="187"/>
      <c r="FSJ32" s="187"/>
      <c r="FSK32" s="187"/>
      <c r="FSL32" s="187"/>
      <c r="FSM32" s="187"/>
      <c r="FSN32" s="187"/>
      <c r="FSO32" s="187"/>
      <c r="FSP32" s="187"/>
      <c r="FSQ32" s="187"/>
      <c r="FSR32" s="187"/>
      <c r="FSS32" s="187"/>
      <c r="FST32" s="187"/>
      <c r="FSU32" s="187"/>
      <c r="FSV32" s="187"/>
      <c r="FSW32" s="187"/>
      <c r="FSX32" s="187"/>
      <c r="FSY32" s="187"/>
      <c r="FSZ32" s="187"/>
      <c r="FTA32" s="187"/>
      <c r="FTB32" s="187"/>
      <c r="FTC32" s="187"/>
      <c r="FTD32" s="187"/>
      <c r="FTE32" s="187"/>
      <c r="FTF32" s="187"/>
      <c r="FTG32" s="187"/>
      <c r="FTH32" s="187"/>
      <c r="FTI32" s="187"/>
      <c r="FTJ32" s="187"/>
      <c r="FTK32" s="187"/>
      <c r="FTL32" s="187"/>
      <c r="FTM32" s="187"/>
      <c r="FTN32" s="187"/>
      <c r="FTO32" s="187"/>
      <c r="FTP32" s="187"/>
      <c r="FTQ32" s="187"/>
      <c r="FTR32" s="187"/>
      <c r="FTS32" s="187"/>
      <c r="FTT32" s="187"/>
      <c r="FTU32" s="187"/>
      <c r="FTV32" s="187"/>
      <c r="FTW32" s="187"/>
      <c r="FTX32" s="187"/>
      <c r="FTY32" s="187"/>
      <c r="FTZ32" s="187"/>
      <c r="FUA32" s="187"/>
      <c r="FUB32" s="187"/>
      <c r="FUC32" s="187"/>
      <c r="FUD32" s="187"/>
      <c r="FUE32" s="187"/>
      <c r="FUF32" s="187"/>
      <c r="FUG32" s="187"/>
      <c r="FUH32" s="187"/>
      <c r="FUI32" s="187"/>
      <c r="FUJ32" s="187"/>
      <c r="FUK32" s="187"/>
      <c r="FUL32" s="187"/>
      <c r="FUM32" s="187"/>
      <c r="FUN32" s="187"/>
      <c r="FUO32" s="187"/>
      <c r="FUP32" s="187"/>
      <c r="FUQ32" s="187"/>
      <c r="FUR32" s="187"/>
      <c r="FUS32" s="187"/>
      <c r="FUT32" s="187"/>
      <c r="FUU32" s="187"/>
      <c r="FUV32" s="187"/>
      <c r="FUW32" s="187"/>
      <c r="FUX32" s="187"/>
      <c r="FUY32" s="187"/>
      <c r="FUZ32" s="187"/>
      <c r="FVA32" s="187"/>
      <c r="FVB32" s="187"/>
      <c r="FVC32" s="187"/>
      <c r="FVD32" s="187"/>
      <c r="FVE32" s="187"/>
      <c r="FVF32" s="187"/>
      <c r="FVG32" s="187"/>
      <c r="FVH32" s="187"/>
      <c r="FVI32" s="187"/>
      <c r="FVJ32" s="187"/>
      <c r="FVK32" s="187"/>
      <c r="FVL32" s="187"/>
      <c r="FVM32" s="187"/>
      <c r="FVN32" s="187"/>
      <c r="FVO32" s="187"/>
      <c r="FVP32" s="187"/>
      <c r="FVQ32" s="187"/>
      <c r="FVR32" s="187"/>
      <c r="FVS32" s="187"/>
      <c r="FVT32" s="187"/>
      <c r="FVU32" s="187"/>
      <c r="FVV32" s="187"/>
      <c r="FVW32" s="187"/>
      <c r="FVX32" s="187"/>
      <c r="FVY32" s="187"/>
      <c r="FVZ32" s="187"/>
      <c r="FWA32" s="187"/>
      <c r="FWB32" s="187"/>
      <c r="FWC32" s="187"/>
      <c r="FWD32" s="187"/>
      <c r="FWE32" s="187"/>
      <c r="FWF32" s="187"/>
      <c r="FWG32" s="187"/>
      <c r="FWH32" s="187"/>
      <c r="FWI32" s="187"/>
      <c r="FWJ32" s="187"/>
      <c r="FWK32" s="187"/>
      <c r="FWL32" s="187"/>
      <c r="FWM32" s="187"/>
      <c r="FWN32" s="187"/>
      <c r="FWO32" s="187"/>
      <c r="FWP32" s="187"/>
      <c r="FWQ32" s="187"/>
      <c r="FWR32" s="187"/>
      <c r="FWS32" s="187"/>
      <c r="FWT32" s="187"/>
      <c r="FWU32" s="187"/>
      <c r="FWV32" s="187"/>
      <c r="FWW32" s="187"/>
      <c r="FWX32" s="187"/>
      <c r="FWY32" s="187"/>
      <c r="FWZ32" s="187"/>
      <c r="FXA32" s="187"/>
      <c r="FXB32" s="187"/>
      <c r="FXC32" s="187"/>
      <c r="FXD32" s="187"/>
      <c r="FXE32" s="187"/>
      <c r="FXF32" s="187"/>
      <c r="FXG32" s="187"/>
      <c r="FXH32" s="187"/>
      <c r="FXI32" s="187"/>
      <c r="FXJ32" s="187"/>
      <c r="FXK32" s="187"/>
      <c r="FXL32" s="187"/>
      <c r="FXM32" s="187"/>
      <c r="FXN32" s="187"/>
      <c r="FXO32" s="187"/>
      <c r="FXP32" s="187"/>
      <c r="FXQ32" s="187"/>
      <c r="FXR32" s="187"/>
      <c r="FXS32" s="187"/>
      <c r="FXT32" s="187"/>
      <c r="FXU32" s="187"/>
      <c r="FXV32" s="187"/>
      <c r="FXW32" s="187"/>
      <c r="FXX32" s="187"/>
      <c r="FXY32" s="187"/>
      <c r="FXZ32" s="187"/>
      <c r="FYA32" s="187"/>
      <c r="FYB32" s="187"/>
      <c r="FYC32" s="187"/>
      <c r="FYD32" s="187"/>
      <c r="FYE32" s="187"/>
      <c r="FYF32" s="187"/>
      <c r="FYG32" s="187"/>
      <c r="FYH32" s="187"/>
      <c r="FYI32" s="187"/>
      <c r="FYJ32" s="187"/>
      <c r="FYK32" s="187"/>
      <c r="FYL32" s="187"/>
      <c r="FYM32" s="187"/>
      <c r="FYN32" s="187"/>
      <c r="FYO32" s="187"/>
      <c r="FYP32" s="187"/>
      <c r="FYQ32" s="187"/>
      <c r="FYR32" s="187"/>
      <c r="FYS32" s="187"/>
      <c r="FYT32" s="187"/>
      <c r="FYU32" s="187"/>
      <c r="FYV32" s="187"/>
      <c r="FYW32" s="187"/>
      <c r="FYX32" s="187"/>
      <c r="FYY32" s="187"/>
      <c r="FYZ32" s="187"/>
      <c r="FZA32" s="187"/>
      <c r="FZB32" s="187"/>
      <c r="FZC32" s="187"/>
      <c r="FZD32" s="187"/>
      <c r="FZE32" s="187"/>
      <c r="FZF32" s="187"/>
      <c r="FZG32" s="187"/>
      <c r="FZH32" s="187"/>
      <c r="FZI32" s="187"/>
      <c r="FZJ32" s="187"/>
      <c r="FZK32" s="187"/>
      <c r="FZL32" s="187"/>
      <c r="FZM32" s="187"/>
      <c r="FZN32" s="187"/>
      <c r="FZO32" s="187"/>
      <c r="FZP32" s="187"/>
      <c r="FZQ32" s="187"/>
      <c r="FZR32" s="187"/>
      <c r="FZS32" s="187"/>
      <c r="FZT32" s="187"/>
      <c r="FZU32" s="187"/>
      <c r="FZV32" s="187"/>
      <c r="FZW32" s="187"/>
      <c r="FZX32" s="187"/>
      <c r="FZY32" s="187"/>
      <c r="FZZ32" s="187"/>
      <c r="GAA32" s="187"/>
      <c r="GAB32" s="187"/>
      <c r="GAC32" s="187"/>
      <c r="GAD32" s="187"/>
      <c r="GAE32" s="187"/>
      <c r="GAF32" s="187"/>
      <c r="GAG32" s="187"/>
      <c r="GAH32" s="187"/>
      <c r="GAI32" s="187"/>
      <c r="GAJ32" s="187"/>
      <c r="GAK32" s="187"/>
      <c r="GAL32" s="187"/>
      <c r="GAM32" s="187"/>
      <c r="GAN32" s="187"/>
      <c r="GAO32" s="187"/>
      <c r="GAP32" s="187"/>
      <c r="GAQ32" s="187"/>
      <c r="GAR32" s="187"/>
      <c r="GAS32" s="187"/>
      <c r="GAT32" s="187"/>
      <c r="GAU32" s="187"/>
      <c r="GAV32" s="187"/>
      <c r="GAW32" s="187"/>
      <c r="GAX32" s="187"/>
      <c r="GAY32" s="187"/>
      <c r="GAZ32" s="187"/>
      <c r="GBA32" s="187"/>
      <c r="GBB32" s="187"/>
      <c r="GBC32" s="187"/>
      <c r="GBD32" s="187"/>
      <c r="GBE32" s="187"/>
      <c r="GBF32" s="187"/>
      <c r="GBG32" s="187"/>
      <c r="GBH32" s="187"/>
      <c r="GBI32" s="187"/>
      <c r="GBJ32" s="187"/>
      <c r="GBK32" s="187"/>
      <c r="GBL32" s="187"/>
      <c r="GBM32" s="187"/>
      <c r="GBN32" s="187"/>
      <c r="GBO32" s="187"/>
      <c r="GBP32" s="187"/>
      <c r="GBQ32" s="187"/>
      <c r="GBR32" s="187"/>
      <c r="GBS32" s="187"/>
      <c r="GBT32" s="187"/>
      <c r="GBU32" s="187"/>
      <c r="GBV32" s="187"/>
      <c r="GBW32" s="187"/>
      <c r="GBX32" s="187"/>
      <c r="GBY32" s="187"/>
      <c r="GBZ32" s="187"/>
      <c r="GCA32" s="187"/>
      <c r="GCB32" s="187"/>
      <c r="GCC32" s="187"/>
      <c r="GCD32" s="187"/>
      <c r="GCE32" s="187"/>
      <c r="GCF32" s="187"/>
      <c r="GCG32" s="187"/>
      <c r="GCH32" s="187"/>
      <c r="GCI32" s="187"/>
      <c r="GCJ32" s="187"/>
      <c r="GCK32" s="187"/>
      <c r="GCL32" s="187"/>
      <c r="GCM32" s="187"/>
      <c r="GCN32" s="187"/>
      <c r="GCO32" s="187"/>
      <c r="GCP32" s="187"/>
      <c r="GCQ32" s="187"/>
      <c r="GCR32" s="187"/>
      <c r="GCS32" s="187"/>
      <c r="GCT32" s="187"/>
      <c r="GCU32" s="187"/>
      <c r="GCV32" s="187"/>
      <c r="GCW32" s="187"/>
      <c r="GCX32" s="187"/>
      <c r="GCY32" s="187"/>
      <c r="GCZ32" s="187"/>
      <c r="GDA32" s="187"/>
      <c r="GDB32" s="187"/>
      <c r="GDC32" s="187"/>
      <c r="GDD32" s="187"/>
      <c r="GDE32" s="187"/>
      <c r="GDF32" s="187"/>
      <c r="GDG32" s="187"/>
      <c r="GDH32" s="187"/>
      <c r="GDI32" s="187"/>
      <c r="GDJ32" s="187"/>
      <c r="GDK32" s="187"/>
      <c r="GDL32" s="187"/>
      <c r="GDM32" s="187"/>
      <c r="GDN32" s="187"/>
      <c r="GDO32" s="187"/>
      <c r="GDP32" s="187"/>
      <c r="GDQ32" s="187"/>
      <c r="GDR32" s="187"/>
      <c r="GDS32" s="187"/>
      <c r="GDT32" s="187"/>
      <c r="GDU32" s="187"/>
      <c r="GDV32" s="187"/>
      <c r="GDW32" s="187"/>
      <c r="GDX32" s="187"/>
      <c r="GDY32" s="187"/>
      <c r="GDZ32" s="187"/>
      <c r="GEA32" s="187"/>
      <c r="GEB32" s="187"/>
      <c r="GEC32" s="187"/>
      <c r="GED32" s="187"/>
      <c r="GEE32" s="187"/>
      <c r="GEF32" s="187"/>
      <c r="GEG32" s="187"/>
      <c r="GEH32" s="187"/>
      <c r="GEI32" s="187"/>
      <c r="GEJ32" s="187"/>
      <c r="GEK32" s="187"/>
      <c r="GEL32" s="187"/>
      <c r="GEM32" s="187"/>
      <c r="GEN32" s="187"/>
      <c r="GEO32" s="187"/>
      <c r="GEP32" s="187"/>
      <c r="GEQ32" s="187"/>
      <c r="GER32" s="187"/>
      <c r="GES32" s="187"/>
      <c r="GET32" s="187"/>
      <c r="GEU32" s="187"/>
      <c r="GEV32" s="187"/>
      <c r="GEW32" s="187"/>
      <c r="GEX32" s="187"/>
      <c r="GEY32" s="187"/>
      <c r="GEZ32" s="187"/>
      <c r="GFA32" s="187"/>
      <c r="GFB32" s="187"/>
      <c r="GFC32" s="187"/>
      <c r="GFD32" s="187"/>
      <c r="GFE32" s="187"/>
      <c r="GFF32" s="187"/>
      <c r="GFG32" s="187"/>
      <c r="GFH32" s="187"/>
      <c r="GFI32" s="187"/>
      <c r="GFJ32" s="187"/>
      <c r="GFK32" s="187"/>
      <c r="GFL32" s="187"/>
      <c r="GFM32" s="187"/>
      <c r="GFN32" s="187"/>
      <c r="GFO32" s="187"/>
      <c r="GFP32" s="187"/>
      <c r="GFQ32" s="187"/>
      <c r="GFR32" s="187"/>
      <c r="GFS32" s="187"/>
      <c r="GFT32" s="187"/>
      <c r="GFU32" s="187"/>
      <c r="GFV32" s="187"/>
      <c r="GFW32" s="187"/>
      <c r="GFX32" s="187"/>
      <c r="GFY32" s="187"/>
      <c r="GFZ32" s="187"/>
      <c r="GGA32" s="187"/>
      <c r="GGB32" s="187"/>
      <c r="GGC32" s="187"/>
      <c r="GGD32" s="187"/>
      <c r="GGE32" s="187"/>
      <c r="GGF32" s="187"/>
      <c r="GGG32" s="187"/>
      <c r="GGH32" s="187"/>
      <c r="GGI32" s="187"/>
      <c r="GGJ32" s="187"/>
      <c r="GGK32" s="187"/>
      <c r="GGL32" s="187"/>
      <c r="GGM32" s="187"/>
      <c r="GGN32" s="187"/>
      <c r="GGO32" s="187"/>
      <c r="GGP32" s="187"/>
      <c r="GGQ32" s="187"/>
      <c r="GGR32" s="187"/>
      <c r="GGS32" s="187"/>
      <c r="GGT32" s="187"/>
      <c r="GGU32" s="187"/>
      <c r="GGV32" s="187"/>
      <c r="GGW32" s="187"/>
      <c r="GGX32" s="187"/>
      <c r="GGY32" s="187"/>
      <c r="GGZ32" s="187"/>
      <c r="GHA32" s="187"/>
      <c r="GHB32" s="187"/>
      <c r="GHC32" s="187"/>
      <c r="GHD32" s="187"/>
      <c r="GHE32" s="187"/>
      <c r="GHF32" s="187"/>
      <c r="GHG32" s="187"/>
      <c r="GHH32" s="187"/>
      <c r="GHI32" s="187"/>
      <c r="GHJ32" s="187"/>
      <c r="GHK32" s="187"/>
      <c r="GHL32" s="187"/>
      <c r="GHM32" s="187"/>
      <c r="GHN32" s="187"/>
      <c r="GHO32" s="187"/>
      <c r="GHP32" s="187"/>
      <c r="GHQ32" s="187"/>
      <c r="GHR32" s="187"/>
      <c r="GHS32" s="187"/>
      <c r="GHT32" s="187"/>
      <c r="GHU32" s="187"/>
      <c r="GHV32" s="187"/>
      <c r="GHW32" s="187"/>
      <c r="GHX32" s="187"/>
      <c r="GHY32" s="187"/>
      <c r="GHZ32" s="187"/>
      <c r="GIA32" s="187"/>
      <c r="GIB32" s="187"/>
      <c r="GIC32" s="187"/>
      <c r="GID32" s="187"/>
      <c r="GIE32" s="187"/>
      <c r="GIF32" s="187"/>
      <c r="GIG32" s="187"/>
      <c r="GIH32" s="187"/>
      <c r="GII32" s="187"/>
      <c r="GIJ32" s="187"/>
      <c r="GIK32" s="187"/>
      <c r="GIL32" s="187"/>
      <c r="GIM32" s="187"/>
      <c r="GIN32" s="187"/>
      <c r="GIO32" s="187"/>
      <c r="GIP32" s="187"/>
      <c r="GIQ32" s="187"/>
      <c r="GIR32" s="187"/>
      <c r="GIS32" s="187"/>
      <c r="GIT32" s="187"/>
      <c r="GIU32" s="187"/>
      <c r="GIV32" s="187"/>
      <c r="GIW32" s="187"/>
      <c r="GIX32" s="187"/>
      <c r="GIY32" s="187"/>
      <c r="GIZ32" s="187"/>
      <c r="GJA32" s="187"/>
      <c r="GJB32" s="187"/>
      <c r="GJC32" s="187"/>
      <c r="GJD32" s="187"/>
      <c r="GJE32" s="187"/>
      <c r="GJF32" s="187"/>
      <c r="GJG32" s="187"/>
      <c r="GJH32" s="187"/>
      <c r="GJI32" s="187"/>
      <c r="GJJ32" s="187"/>
      <c r="GJK32" s="187"/>
      <c r="GJL32" s="187"/>
      <c r="GJM32" s="187"/>
      <c r="GJN32" s="187"/>
      <c r="GJO32" s="187"/>
      <c r="GJP32" s="187"/>
      <c r="GJQ32" s="187"/>
      <c r="GJR32" s="187"/>
      <c r="GJS32" s="187"/>
      <c r="GJT32" s="187"/>
      <c r="GJU32" s="187"/>
      <c r="GJV32" s="187"/>
      <c r="GJW32" s="187"/>
      <c r="GJX32" s="187"/>
      <c r="GJY32" s="187"/>
      <c r="GJZ32" s="187"/>
      <c r="GKA32" s="187"/>
      <c r="GKB32" s="187"/>
      <c r="GKC32" s="187"/>
      <c r="GKD32" s="187"/>
      <c r="GKE32" s="187"/>
      <c r="GKF32" s="187"/>
      <c r="GKG32" s="187"/>
      <c r="GKH32" s="187"/>
      <c r="GKI32" s="187"/>
      <c r="GKJ32" s="187"/>
      <c r="GKK32" s="187"/>
      <c r="GKL32" s="187"/>
      <c r="GKM32" s="187"/>
      <c r="GKN32" s="187"/>
      <c r="GKO32" s="187"/>
      <c r="GKP32" s="187"/>
      <c r="GKQ32" s="187"/>
      <c r="GKR32" s="187"/>
      <c r="GKS32" s="187"/>
      <c r="GKT32" s="187"/>
      <c r="GKU32" s="187"/>
      <c r="GKV32" s="187"/>
      <c r="GKW32" s="187"/>
      <c r="GKX32" s="187"/>
      <c r="GKY32" s="187"/>
      <c r="GKZ32" s="187"/>
      <c r="GLA32" s="187"/>
      <c r="GLB32" s="187"/>
      <c r="GLC32" s="187"/>
      <c r="GLD32" s="187"/>
      <c r="GLE32" s="187"/>
      <c r="GLF32" s="187"/>
      <c r="GLG32" s="187"/>
      <c r="GLH32" s="187"/>
      <c r="GLI32" s="187"/>
      <c r="GLJ32" s="187"/>
      <c r="GLK32" s="187"/>
      <c r="GLL32" s="187"/>
      <c r="GLM32" s="187"/>
      <c r="GLN32" s="187"/>
      <c r="GLO32" s="187"/>
      <c r="GLP32" s="187"/>
      <c r="GLQ32" s="187"/>
      <c r="GLR32" s="187"/>
      <c r="GLS32" s="187"/>
      <c r="GLT32" s="187"/>
      <c r="GLU32" s="187"/>
      <c r="GLV32" s="187"/>
      <c r="GLW32" s="187"/>
      <c r="GLX32" s="187"/>
      <c r="GLY32" s="187"/>
      <c r="GLZ32" s="187"/>
      <c r="GMA32" s="187"/>
      <c r="GMB32" s="187"/>
      <c r="GMC32" s="187"/>
      <c r="GMD32" s="187"/>
      <c r="GME32" s="187"/>
      <c r="GMF32" s="187"/>
      <c r="GMG32" s="187"/>
      <c r="GMH32" s="187"/>
      <c r="GMI32" s="187"/>
      <c r="GMJ32" s="187"/>
      <c r="GMK32" s="187"/>
      <c r="GML32" s="187"/>
      <c r="GMM32" s="187"/>
      <c r="GMN32" s="187"/>
      <c r="GMO32" s="187"/>
      <c r="GMP32" s="187"/>
      <c r="GMQ32" s="187"/>
      <c r="GMR32" s="187"/>
      <c r="GMS32" s="187"/>
      <c r="GMT32" s="187"/>
      <c r="GMU32" s="187"/>
      <c r="GMV32" s="187"/>
      <c r="GMW32" s="187"/>
      <c r="GMX32" s="187"/>
      <c r="GMY32" s="187"/>
      <c r="GMZ32" s="187"/>
      <c r="GNA32" s="187"/>
      <c r="GNB32" s="187"/>
      <c r="GNC32" s="187"/>
      <c r="GND32" s="187"/>
      <c r="GNE32" s="187"/>
      <c r="GNF32" s="187"/>
      <c r="GNG32" s="187"/>
      <c r="GNH32" s="187"/>
      <c r="GNI32" s="187"/>
      <c r="GNJ32" s="187"/>
      <c r="GNK32" s="187"/>
      <c r="GNL32" s="187"/>
      <c r="GNM32" s="187"/>
      <c r="GNN32" s="187"/>
      <c r="GNO32" s="187"/>
      <c r="GNP32" s="187"/>
      <c r="GNQ32" s="187"/>
      <c r="GNR32" s="187"/>
      <c r="GNS32" s="187"/>
      <c r="GNT32" s="187"/>
      <c r="GNU32" s="187"/>
      <c r="GNV32" s="187"/>
      <c r="GNW32" s="187"/>
      <c r="GNX32" s="187"/>
      <c r="GNY32" s="187"/>
      <c r="GNZ32" s="187"/>
      <c r="GOA32" s="187"/>
      <c r="GOB32" s="187"/>
      <c r="GOC32" s="187"/>
      <c r="GOD32" s="187"/>
      <c r="GOE32" s="187"/>
      <c r="GOF32" s="187"/>
      <c r="GOG32" s="187"/>
      <c r="GOH32" s="187"/>
      <c r="GOI32" s="187"/>
      <c r="GOJ32" s="187"/>
      <c r="GOK32" s="187"/>
      <c r="GOL32" s="187"/>
      <c r="GOM32" s="187"/>
      <c r="GON32" s="187"/>
      <c r="GOO32" s="187"/>
      <c r="GOP32" s="187"/>
      <c r="GOQ32" s="187"/>
      <c r="GOR32" s="187"/>
      <c r="GOS32" s="187"/>
      <c r="GOT32" s="187"/>
      <c r="GOU32" s="187"/>
      <c r="GOV32" s="187"/>
      <c r="GOW32" s="187"/>
      <c r="GOX32" s="187"/>
      <c r="GOY32" s="187"/>
      <c r="GOZ32" s="187"/>
      <c r="GPA32" s="187"/>
      <c r="GPB32" s="187"/>
      <c r="GPC32" s="187"/>
      <c r="GPD32" s="187"/>
      <c r="GPE32" s="187"/>
      <c r="GPF32" s="187"/>
      <c r="GPG32" s="187"/>
      <c r="GPH32" s="187"/>
      <c r="GPI32" s="187"/>
      <c r="GPJ32" s="187"/>
      <c r="GPK32" s="187"/>
      <c r="GPL32" s="187"/>
      <c r="GPM32" s="187"/>
      <c r="GPN32" s="187"/>
      <c r="GPO32" s="187"/>
      <c r="GPP32" s="187"/>
      <c r="GPQ32" s="187"/>
      <c r="GPR32" s="187"/>
      <c r="GPS32" s="187"/>
      <c r="GPT32" s="187"/>
      <c r="GPU32" s="187"/>
      <c r="GPV32" s="187"/>
      <c r="GPW32" s="187"/>
      <c r="GPX32" s="187"/>
      <c r="GPY32" s="187"/>
      <c r="GPZ32" s="187"/>
      <c r="GQA32" s="187"/>
      <c r="GQB32" s="187"/>
      <c r="GQC32" s="187"/>
      <c r="GQD32" s="187"/>
      <c r="GQE32" s="187"/>
      <c r="GQF32" s="187"/>
      <c r="GQG32" s="187"/>
      <c r="GQH32" s="187"/>
      <c r="GQI32" s="187"/>
      <c r="GQJ32" s="187"/>
      <c r="GQK32" s="187"/>
      <c r="GQL32" s="187"/>
      <c r="GQM32" s="187"/>
      <c r="GQN32" s="187"/>
      <c r="GQO32" s="187"/>
      <c r="GQP32" s="187"/>
      <c r="GQQ32" s="187"/>
      <c r="GQR32" s="187"/>
      <c r="GQS32" s="187"/>
      <c r="GQT32" s="187"/>
      <c r="GQU32" s="187"/>
      <c r="GQV32" s="187"/>
      <c r="GQW32" s="187"/>
      <c r="GQX32" s="187"/>
      <c r="GQY32" s="187"/>
      <c r="GQZ32" s="187"/>
      <c r="GRA32" s="187"/>
      <c r="GRB32" s="187"/>
      <c r="GRC32" s="187"/>
      <c r="GRD32" s="187"/>
      <c r="GRE32" s="187"/>
      <c r="GRF32" s="187"/>
      <c r="GRG32" s="187"/>
      <c r="GRH32" s="187"/>
      <c r="GRI32" s="187"/>
      <c r="GRJ32" s="187"/>
      <c r="GRK32" s="187"/>
      <c r="GRL32" s="187"/>
      <c r="GRM32" s="187"/>
      <c r="GRN32" s="187"/>
      <c r="GRO32" s="187"/>
      <c r="GRP32" s="187"/>
      <c r="GRQ32" s="187"/>
      <c r="GRR32" s="187"/>
      <c r="GRS32" s="187"/>
      <c r="GRT32" s="187"/>
      <c r="GRU32" s="187"/>
      <c r="GRV32" s="187"/>
      <c r="GRW32" s="187"/>
      <c r="GRX32" s="187"/>
      <c r="GRY32" s="187"/>
      <c r="GRZ32" s="187"/>
      <c r="GSA32" s="187"/>
      <c r="GSB32" s="187"/>
      <c r="GSC32" s="187"/>
      <c r="GSD32" s="187"/>
      <c r="GSE32" s="187"/>
      <c r="GSF32" s="187"/>
      <c r="GSG32" s="187"/>
      <c r="GSH32" s="187"/>
      <c r="GSI32" s="187"/>
      <c r="GSJ32" s="187"/>
      <c r="GSK32" s="187"/>
      <c r="GSL32" s="187"/>
      <c r="GSM32" s="187"/>
      <c r="GSN32" s="187"/>
      <c r="GSO32" s="187"/>
      <c r="GSP32" s="187"/>
      <c r="GSQ32" s="187"/>
      <c r="GSR32" s="187"/>
      <c r="GSS32" s="187"/>
      <c r="GST32" s="187"/>
      <c r="GSU32" s="187"/>
      <c r="GSV32" s="187"/>
      <c r="GSW32" s="187"/>
      <c r="GSX32" s="187"/>
      <c r="GSY32" s="187"/>
      <c r="GSZ32" s="187"/>
      <c r="GTA32" s="187"/>
      <c r="GTB32" s="187"/>
      <c r="GTC32" s="187"/>
      <c r="GTD32" s="187"/>
      <c r="GTE32" s="187"/>
      <c r="GTF32" s="187"/>
      <c r="GTG32" s="187"/>
      <c r="GTH32" s="187"/>
      <c r="GTI32" s="187"/>
      <c r="GTJ32" s="187"/>
      <c r="GTK32" s="187"/>
      <c r="GTL32" s="187"/>
      <c r="GTM32" s="187"/>
      <c r="GTN32" s="187"/>
      <c r="GTO32" s="187"/>
      <c r="GTP32" s="187"/>
      <c r="GTQ32" s="187"/>
      <c r="GTR32" s="187"/>
      <c r="GTS32" s="187"/>
      <c r="GTT32" s="187"/>
      <c r="GTU32" s="187"/>
      <c r="GTV32" s="187"/>
      <c r="GTW32" s="187"/>
      <c r="GTX32" s="187"/>
      <c r="GTY32" s="187"/>
      <c r="GTZ32" s="187"/>
      <c r="GUA32" s="187"/>
      <c r="GUB32" s="187"/>
      <c r="GUC32" s="187"/>
      <c r="GUD32" s="187"/>
      <c r="GUE32" s="187"/>
      <c r="GUF32" s="187"/>
      <c r="GUG32" s="187"/>
      <c r="GUH32" s="187"/>
      <c r="GUI32" s="187"/>
      <c r="GUJ32" s="187"/>
      <c r="GUK32" s="187"/>
      <c r="GUL32" s="187"/>
      <c r="GUM32" s="187"/>
      <c r="GUN32" s="187"/>
      <c r="GUO32" s="187"/>
      <c r="GUP32" s="187"/>
      <c r="GUQ32" s="187"/>
      <c r="GUR32" s="187"/>
      <c r="GUS32" s="187"/>
      <c r="GUT32" s="187"/>
      <c r="GUU32" s="187"/>
      <c r="GUV32" s="187"/>
      <c r="GUW32" s="187"/>
      <c r="GUX32" s="187"/>
      <c r="GUY32" s="187"/>
      <c r="GUZ32" s="187"/>
      <c r="GVA32" s="187"/>
      <c r="GVB32" s="187"/>
      <c r="GVC32" s="187"/>
      <c r="GVD32" s="187"/>
      <c r="GVE32" s="187"/>
      <c r="GVF32" s="187"/>
      <c r="GVG32" s="187"/>
      <c r="GVH32" s="187"/>
      <c r="GVI32" s="187"/>
      <c r="GVJ32" s="187"/>
      <c r="GVK32" s="187"/>
      <c r="GVL32" s="187"/>
      <c r="GVM32" s="187"/>
      <c r="GVN32" s="187"/>
      <c r="GVO32" s="187"/>
      <c r="GVP32" s="187"/>
      <c r="GVQ32" s="187"/>
      <c r="GVR32" s="187"/>
      <c r="GVS32" s="187"/>
      <c r="GVT32" s="187"/>
      <c r="GVU32" s="187"/>
      <c r="GVV32" s="187"/>
      <c r="GVW32" s="187"/>
      <c r="GVX32" s="187"/>
      <c r="GVY32" s="187"/>
      <c r="GVZ32" s="187"/>
      <c r="GWA32" s="187"/>
      <c r="GWB32" s="187"/>
      <c r="GWC32" s="187"/>
      <c r="GWD32" s="187"/>
      <c r="GWE32" s="187"/>
      <c r="GWF32" s="187"/>
      <c r="GWG32" s="187"/>
      <c r="GWH32" s="187"/>
      <c r="GWI32" s="187"/>
      <c r="GWJ32" s="187"/>
      <c r="GWK32" s="187"/>
      <c r="GWL32" s="187"/>
      <c r="GWM32" s="187"/>
      <c r="GWN32" s="187"/>
      <c r="GWO32" s="187"/>
      <c r="GWP32" s="187"/>
      <c r="GWQ32" s="187"/>
      <c r="GWR32" s="187"/>
      <c r="GWS32" s="187"/>
      <c r="GWT32" s="187"/>
      <c r="GWU32" s="187"/>
      <c r="GWV32" s="187"/>
      <c r="GWW32" s="187"/>
      <c r="GWX32" s="187"/>
      <c r="GWY32" s="187"/>
      <c r="GWZ32" s="187"/>
      <c r="GXA32" s="187"/>
      <c r="GXB32" s="187"/>
      <c r="GXC32" s="187"/>
      <c r="GXD32" s="187"/>
      <c r="GXE32" s="187"/>
      <c r="GXF32" s="187"/>
      <c r="GXG32" s="187"/>
      <c r="GXH32" s="187"/>
      <c r="GXI32" s="187"/>
      <c r="GXJ32" s="187"/>
      <c r="GXK32" s="187"/>
      <c r="GXL32" s="187"/>
      <c r="GXM32" s="187"/>
      <c r="GXN32" s="187"/>
      <c r="GXO32" s="187"/>
      <c r="GXP32" s="187"/>
      <c r="GXQ32" s="187"/>
      <c r="GXR32" s="187"/>
      <c r="GXS32" s="187"/>
      <c r="GXT32" s="187"/>
      <c r="GXU32" s="187"/>
      <c r="GXV32" s="187"/>
      <c r="GXW32" s="187"/>
      <c r="GXX32" s="187"/>
      <c r="GXY32" s="187"/>
      <c r="GXZ32" s="187"/>
      <c r="GYA32" s="187"/>
      <c r="GYB32" s="187"/>
      <c r="GYC32" s="187"/>
      <c r="GYD32" s="187"/>
      <c r="GYE32" s="187"/>
      <c r="GYF32" s="187"/>
      <c r="GYG32" s="187"/>
      <c r="GYH32" s="187"/>
      <c r="GYI32" s="187"/>
      <c r="GYJ32" s="187"/>
      <c r="GYK32" s="187"/>
      <c r="GYL32" s="187"/>
      <c r="GYM32" s="187"/>
      <c r="GYN32" s="187"/>
      <c r="GYO32" s="187"/>
      <c r="GYP32" s="187"/>
      <c r="GYQ32" s="187"/>
      <c r="GYR32" s="187"/>
      <c r="GYS32" s="187"/>
      <c r="GYT32" s="187"/>
      <c r="GYU32" s="187"/>
      <c r="GYV32" s="187"/>
      <c r="GYW32" s="187"/>
      <c r="GYX32" s="187"/>
      <c r="GYY32" s="187"/>
      <c r="GYZ32" s="187"/>
      <c r="GZA32" s="187"/>
      <c r="GZB32" s="187"/>
      <c r="GZC32" s="187"/>
      <c r="GZD32" s="187"/>
      <c r="GZE32" s="187"/>
      <c r="GZF32" s="187"/>
      <c r="GZG32" s="187"/>
      <c r="GZH32" s="187"/>
      <c r="GZI32" s="187"/>
      <c r="GZJ32" s="187"/>
      <c r="GZK32" s="187"/>
      <c r="GZL32" s="187"/>
      <c r="GZM32" s="187"/>
      <c r="GZN32" s="187"/>
      <c r="GZO32" s="187"/>
      <c r="GZP32" s="187"/>
      <c r="GZQ32" s="187"/>
      <c r="GZR32" s="187"/>
      <c r="GZS32" s="187"/>
      <c r="GZT32" s="187"/>
      <c r="GZU32" s="187"/>
      <c r="GZV32" s="187"/>
      <c r="GZW32" s="187"/>
      <c r="GZX32" s="187"/>
      <c r="GZY32" s="187"/>
      <c r="GZZ32" s="187"/>
      <c r="HAA32" s="187"/>
      <c r="HAB32" s="187"/>
      <c r="HAC32" s="187"/>
      <c r="HAD32" s="187"/>
      <c r="HAE32" s="187"/>
      <c r="HAF32" s="187"/>
      <c r="HAG32" s="187"/>
      <c r="HAH32" s="187"/>
      <c r="HAI32" s="187"/>
      <c r="HAJ32" s="187"/>
      <c r="HAK32" s="187"/>
      <c r="HAL32" s="187"/>
      <c r="HAM32" s="187"/>
      <c r="HAN32" s="187"/>
      <c r="HAO32" s="187"/>
      <c r="HAP32" s="187"/>
      <c r="HAQ32" s="187"/>
      <c r="HAR32" s="187"/>
      <c r="HAS32" s="187"/>
      <c r="HAT32" s="187"/>
      <c r="HAU32" s="187"/>
      <c r="HAV32" s="187"/>
      <c r="HAW32" s="187"/>
      <c r="HAX32" s="187"/>
      <c r="HAY32" s="187"/>
      <c r="HAZ32" s="187"/>
      <c r="HBA32" s="187"/>
      <c r="HBB32" s="187"/>
      <c r="HBC32" s="187"/>
      <c r="HBD32" s="187"/>
      <c r="HBE32" s="187"/>
      <c r="HBF32" s="187"/>
      <c r="HBG32" s="187"/>
      <c r="HBH32" s="187"/>
      <c r="HBI32" s="187"/>
      <c r="HBJ32" s="187"/>
      <c r="HBK32" s="187"/>
      <c r="HBL32" s="187"/>
      <c r="HBM32" s="187"/>
      <c r="HBN32" s="187"/>
      <c r="HBO32" s="187"/>
      <c r="HBP32" s="187"/>
      <c r="HBQ32" s="187"/>
      <c r="HBR32" s="187"/>
      <c r="HBS32" s="187"/>
      <c r="HBT32" s="187"/>
      <c r="HBU32" s="187"/>
      <c r="HBV32" s="187"/>
      <c r="HBW32" s="187"/>
      <c r="HBX32" s="187"/>
      <c r="HBY32" s="187"/>
      <c r="HBZ32" s="187"/>
      <c r="HCA32" s="187"/>
      <c r="HCB32" s="187"/>
      <c r="HCC32" s="187"/>
      <c r="HCD32" s="187"/>
      <c r="HCE32" s="187"/>
      <c r="HCF32" s="187"/>
      <c r="HCG32" s="187"/>
      <c r="HCH32" s="187"/>
      <c r="HCI32" s="187"/>
      <c r="HCJ32" s="187"/>
      <c r="HCK32" s="187"/>
      <c r="HCL32" s="187"/>
      <c r="HCM32" s="187"/>
      <c r="HCN32" s="187"/>
      <c r="HCO32" s="187"/>
      <c r="HCP32" s="187"/>
      <c r="HCQ32" s="187"/>
      <c r="HCR32" s="187"/>
      <c r="HCS32" s="187"/>
      <c r="HCT32" s="187"/>
      <c r="HCU32" s="187"/>
      <c r="HCV32" s="187"/>
      <c r="HCW32" s="187"/>
      <c r="HCX32" s="187"/>
      <c r="HCY32" s="187"/>
      <c r="HCZ32" s="187"/>
      <c r="HDA32" s="187"/>
      <c r="HDB32" s="187"/>
      <c r="HDC32" s="187"/>
      <c r="HDD32" s="187"/>
      <c r="HDE32" s="187"/>
      <c r="HDF32" s="187"/>
      <c r="HDG32" s="187"/>
      <c r="HDH32" s="187"/>
      <c r="HDI32" s="187"/>
      <c r="HDJ32" s="187"/>
      <c r="HDK32" s="187"/>
      <c r="HDL32" s="187"/>
      <c r="HDM32" s="187"/>
      <c r="HDN32" s="187"/>
      <c r="HDO32" s="187"/>
      <c r="HDP32" s="187"/>
      <c r="HDQ32" s="187"/>
      <c r="HDR32" s="187"/>
      <c r="HDS32" s="187"/>
      <c r="HDT32" s="187"/>
      <c r="HDU32" s="187"/>
      <c r="HDV32" s="187"/>
      <c r="HDW32" s="187"/>
      <c r="HDX32" s="187"/>
      <c r="HDY32" s="187"/>
      <c r="HDZ32" s="187"/>
      <c r="HEA32" s="187"/>
      <c r="HEB32" s="187"/>
      <c r="HEC32" s="187"/>
      <c r="HED32" s="187"/>
      <c r="HEE32" s="187"/>
      <c r="HEF32" s="187"/>
      <c r="HEG32" s="187"/>
      <c r="HEH32" s="187"/>
      <c r="HEI32" s="187"/>
      <c r="HEJ32" s="187"/>
      <c r="HEK32" s="187"/>
      <c r="HEL32" s="187"/>
      <c r="HEM32" s="187"/>
      <c r="HEN32" s="187"/>
      <c r="HEO32" s="187"/>
      <c r="HEP32" s="187"/>
      <c r="HEQ32" s="187"/>
      <c r="HER32" s="187"/>
      <c r="HES32" s="187"/>
      <c r="HET32" s="187"/>
      <c r="HEU32" s="187"/>
      <c r="HEV32" s="187"/>
      <c r="HEW32" s="187"/>
      <c r="HEX32" s="187"/>
      <c r="HEY32" s="187"/>
      <c r="HEZ32" s="187"/>
      <c r="HFA32" s="187"/>
      <c r="HFB32" s="187"/>
      <c r="HFC32" s="187"/>
      <c r="HFD32" s="187"/>
      <c r="HFE32" s="187"/>
      <c r="HFF32" s="187"/>
      <c r="HFG32" s="187"/>
      <c r="HFH32" s="187"/>
      <c r="HFI32" s="187"/>
      <c r="HFJ32" s="187"/>
      <c r="HFK32" s="187"/>
      <c r="HFL32" s="187"/>
      <c r="HFM32" s="187"/>
      <c r="HFN32" s="187"/>
      <c r="HFO32" s="187"/>
      <c r="HFP32" s="187"/>
      <c r="HFQ32" s="187"/>
      <c r="HFR32" s="187"/>
      <c r="HFS32" s="187"/>
      <c r="HFT32" s="187"/>
      <c r="HFU32" s="187"/>
      <c r="HFV32" s="187"/>
      <c r="HFW32" s="187"/>
      <c r="HFX32" s="187"/>
      <c r="HFY32" s="187"/>
      <c r="HFZ32" s="187"/>
      <c r="HGA32" s="187"/>
      <c r="HGB32" s="187"/>
      <c r="HGC32" s="187"/>
      <c r="HGD32" s="187"/>
      <c r="HGE32" s="187"/>
      <c r="HGF32" s="187"/>
      <c r="HGG32" s="187"/>
      <c r="HGH32" s="187"/>
      <c r="HGI32" s="187"/>
      <c r="HGJ32" s="187"/>
      <c r="HGK32" s="187"/>
      <c r="HGL32" s="187"/>
      <c r="HGM32" s="187"/>
      <c r="HGN32" s="187"/>
      <c r="HGO32" s="187"/>
      <c r="HGP32" s="187"/>
      <c r="HGQ32" s="187"/>
      <c r="HGR32" s="187"/>
      <c r="HGS32" s="187"/>
      <c r="HGT32" s="187"/>
      <c r="HGU32" s="187"/>
      <c r="HGV32" s="187"/>
      <c r="HGW32" s="187"/>
      <c r="HGX32" s="187"/>
      <c r="HGY32" s="187"/>
      <c r="HGZ32" s="187"/>
      <c r="HHA32" s="187"/>
      <c r="HHB32" s="187"/>
      <c r="HHC32" s="187"/>
      <c r="HHD32" s="187"/>
      <c r="HHE32" s="187"/>
      <c r="HHF32" s="187"/>
      <c r="HHG32" s="187"/>
      <c r="HHH32" s="187"/>
      <c r="HHI32" s="187"/>
      <c r="HHJ32" s="187"/>
      <c r="HHK32" s="187"/>
      <c r="HHL32" s="187"/>
      <c r="HHM32" s="187"/>
      <c r="HHN32" s="187"/>
      <c r="HHO32" s="187"/>
      <c r="HHP32" s="187"/>
      <c r="HHQ32" s="187"/>
      <c r="HHR32" s="187"/>
      <c r="HHS32" s="187"/>
      <c r="HHT32" s="187"/>
      <c r="HHU32" s="187"/>
      <c r="HHV32" s="187"/>
      <c r="HHW32" s="187"/>
      <c r="HHX32" s="187"/>
      <c r="HHY32" s="187"/>
      <c r="HHZ32" s="187"/>
      <c r="HIA32" s="187"/>
      <c r="HIB32" s="187"/>
      <c r="HIC32" s="187"/>
      <c r="HID32" s="187"/>
      <c r="HIE32" s="187"/>
      <c r="HIF32" s="187"/>
      <c r="HIG32" s="187"/>
      <c r="HIH32" s="187"/>
      <c r="HII32" s="187"/>
      <c r="HIJ32" s="187"/>
      <c r="HIK32" s="187"/>
      <c r="HIL32" s="187"/>
      <c r="HIM32" s="187"/>
      <c r="HIN32" s="187"/>
      <c r="HIO32" s="187"/>
      <c r="HIP32" s="187"/>
      <c r="HIQ32" s="187"/>
      <c r="HIR32" s="187"/>
      <c r="HIS32" s="187"/>
      <c r="HIT32" s="187"/>
      <c r="HIU32" s="187"/>
      <c r="HIV32" s="187"/>
      <c r="HIW32" s="187"/>
      <c r="HIX32" s="187"/>
      <c r="HIY32" s="187"/>
      <c r="HIZ32" s="187"/>
      <c r="HJA32" s="187"/>
      <c r="HJB32" s="187"/>
      <c r="HJC32" s="187"/>
      <c r="HJD32" s="187"/>
      <c r="HJE32" s="187"/>
      <c r="HJF32" s="187"/>
      <c r="HJG32" s="187"/>
      <c r="HJH32" s="187"/>
      <c r="HJI32" s="187"/>
      <c r="HJJ32" s="187"/>
      <c r="HJK32" s="187"/>
      <c r="HJL32" s="187"/>
      <c r="HJM32" s="187"/>
      <c r="HJN32" s="187"/>
      <c r="HJO32" s="187"/>
      <c r="HJP32" s="187"/>
      <c r="HJQ32" s="187"/>
      <c r="HJR32" s="187"/>
      <c r="HJS32" s="187"/>
      <c r="HJT32" s="187"/>
      <c r="HJU32" s="187"/>
      <c r="HJV32" s="187"/>
      <c r="HJW32" s="187"/>
      <c r="HJX32" s="187"/>
      <c r="HJY32" s="187"/>
      <c r="HJZ32" s="187"/>
      <c r="HKA32" s="187"/>
      <c r="HKB32" s="187"/>
      <c r="HKC32" s="187"/>
      <c r="HKD32" s="187"/>
      <c r="HKE32" s="187"/>
      <c r="HKF32" s="187"/>
      <c r="HKG32" s="187"/>
      <c r="HKH32" s="187"/>
      <c r="HKI32" s="187"/>
      <c r="HKJ32" s="187"/>
      <c r="HKK32" s="187"/>
      <c r="HKL32" s="187"/>
      <c r="HKM32" s="187"/>
      <c r="HKN32" s="187"/>
      <c r="HKO32" s="187"/>
      <c r="HKP32" s="187"/>
      <c r="HKQ32" s="187"/>
      <c r="HKR32" s="187"/>
      <c r="HKS32" s="187"/>
      <c r="HKT32" s="187"/>
      <c r="HKU32" s="187"/>
      <c r="HKV32" s="187"/>
      <c r="HKW32" s="187"/>
      <c r="HKX32" s="187"/>
      <c r="HKY32" s="187"/>
      <c r="HKZ32" s="187"/>
      <c r="HLA32" s="187"/>
      <c r="HLB32" s="187"/>
      <c r="HLC32" s="187"/>
      <c r="HLD32" s="187"/>
      <c r="HLE32" s="187"/>
      <c r="HLF32" s="187"/>
      <c r="HLG32" s="187"/>
      <c r="HLH32" s="187"/>
      <c r="HLI32" s="187"/>
      <c r="HLJ32" s="187"/>
      <c r="HLK32" s="187"/>
      <c r="HLL32" s="187"/>
      <c r="HLM32" s="187"/>
      <c r="HLN32" s="187"/>
      <c r="HLO32" s="187"/>
      <c r="HLP32" s="187"/>
      <c r="HLQ32" s="187"/>
      <c r="HLR32" s="187"/>
      <c r="HLS32" s="187"/>
      <c r="HLT32" s="187"/>
      <c r="HLU32" s="187"/>
      <c r="HLV32" s="187"/>
      <c r="HLW32" s="187"/>
      <c r="HLX32" s="187"/>
      <c r="HLY32" s="187"/>
      <c r="HLZ32" s="187"/>
      <c r="HMA32" s="187"/>
      <c r="HMB32" s="187"/>
      <c r="HMC32" s="187"/>
      <c r="HMD32" s="187"/>
      <c r="HME32" s="187"/>
      <c r="HMF32" s="187"/>
      <c r="HMG32" s="187"/>
      <c r="HMH32" s="187"/>
      <c r="HMI32" s="187"/>
      <c r="HMJ32" s="187"/>
      <c r="HMK32" s="187"/>
      <c r="HML32" s="187"/>
      <c r="HMM32" s="187"/>
      <c r="HMN32" s="187"/>
      <c r="HMO32" s="187"/>
      <c r="HMP32" s="187"/>
      <c r="HMQ32" s="187"/>
      <c r="HMR32" s="187"/>
      <c r="HMS32" s="187"/>
      <c r="HMT32" s="187"/>
      <c r="HMU32" s="187"/>
      <c r="HMV32" s="187"/>
      <c r="HMW32" s="187"/>
      <c r="HMX32" s="187"/>
      <c r="HMY32" s="187"/>
      <c r="HMZ32" s="187"/>
      <c r="HNA32" s="187"/>
      <c r="HNB32" s="187"/>
      <c r="HNC32" s="187"/>
      <c r="HND32" s="187"/>
      <c r="HNE32" s="187"/>
      <c r="HNF32" s="187"/>
      <c r="HNG32" s="187"/>
      <c r="HNH32" s="187"/>
      <c r="HNI32" s="187"/>
      <c r="HNJ32" s="187"/>
      <c r="HNK32" s="187"/>
      <c r="HNL32" s="187"/>
      <c r="HNM32" s="187"/>
      <c r="HNN32" s="187"/>
      <c r="HNO32" s="187"/>
      <c r="HNP32" s="187"/>
      <c r="HNQ32" s="187"/>
      <c r="HNR32" s="187"/>
      <c r="HNS32" s="187"/>
      <c r="HNT32" s="187"/>
      <c r="HNU32" s="187"/>
      <c r="HNV32" s="187"/>
      <c r="HNW32" s="187"/>
      <c r="HNX32" s="187"/>
      <c r="HNY32" s="187"/>
      <c r="HNZ32" s="187"/>
      <c r="HOA32" s="187"/>
      <c r="HOB32" s="187"/>
      <c r="HOC32" s="187"/>
      <c r="HOD32" s="187"/>
      <c r="HOE32" s="187"/>
      <c r="HOF32" s="187"/>
      <c r="HOG32" s="187"/>
      <c r="HOH32" s="187"/>
      <c r="HOI32" s="187"/>
      <c r="HOJ32" s="187"/>
      <c r="HOK32" s="187"/>
      <c r="HOL32" s="187"/>
      <c r="HOM32" s="187"/>
      <c r="HON32" s="187"/>
      <c r="HOO32" s="187"/>
      <c r="HOP32" s="187"/>
      <c r="HOQ32" s="187"/>
      <c r="HOR32" s="187"/>
      <c r="HOS32" s="187"/>
      <c r="HOT32" s="187"/>
      <c r="HOU32" s="187"/>
      <c r="HOV32" s="187"/>
      <c r="HOW32" s="187"/>
      <c r="HOX32" s="187"/>
      <c r="HOY32" s="187"/>
      <c r="HOZ32" s="187"/>
      <c r="HPA32" s="187"/>
      <c r="HPB32" s="187"/>
      <c r="HPC32" s="187"/>
      <c r="HPD32" s="187"/>
      <c r="HPE32" s="187"/>
      <c r="HPF32" s="187"/>
      <c r="HPG32" s="187"/>
      <c r="HPH32" s="187"/>
      <c r="HPI32" s="187"/>
      <c r="HPJ32" s="187"/>
      <c r="HPK32" s="187"/>
      <c r="HPL32" s="187"/>
      <c r="HPM32" s="187"/>
      <c r="HPN32" s="187"/>
      <c r="HPO32" s="187"/>
      <c r="HPP32" s="187"/>
      <c r="HPQ32" s="187"/>
      <c r="HPR32" s="187"/>
      <c r="HPS32" s="187"/>
      <c r="HPT32" s="187"/>
      <c r="HPU32" s="187"/>
      <c r="HPV32" s="187"/>
      <c r="HPW32" s="187"/>
      <c r="HPX32" s="187"/>
      <c r="HPY32" s="187"/>
      <c r="HPZ32" s="187"/>
      <c r="HQA32" s="187"/>
      <c r="HQB32" s="187"/>
      <c r="HQC32" s="187"/>
      <c r="HQD32" s="187"/>
      <c r="HQE32" s="187"/>
      <c r="HQF32" s="187"/>
      <c r="HQG32" s="187"/>
      <c r="HQH32" s="187"/>
      <c r="HQI32" s="187"/>
      <c r="HQJ32" s="187"/>
      <c r="HQK32" s="187"/>
      <c r="HQL32" s="187"/>
      <c r="HQM32" s="187"/>
      <c r="HQN32" s="187"/>
      <c r="HQO32" s="187"/>
      <c r="HQP32" s="187"/>
      <c r="HQQ32" s="187"/>
      <c r="HQR32" s="187"/>
      <c r="HQS32" s="187"/>
      <c r="HQT32" s="187"/>
      <c r="HQU32" s="187"/>
      <c r="HQV32" s="187"/>
      <c r="HQW32" s="187"/>
      <c r="HQX32" s="187"/>
      <c r="HQY32" s="187"/>
      <c r="HQZ32" s="187"/>
      <c r="HRA32" s="187"/>
      <c r="HRB32" s="187"/>
      <c r="HRC32" s="187"/>
      <c r="HRD32" s="187"/>
      <c r="HRE32" s="187"/>
      <c r="HRF32" s="187"/>
      <c r="HRG32" s="187"/>
      <c r="HRH32" s="187"/>
      <c r="HRI32" s="187"/>
      <c r="HRJ32" s="187"/>
      <c r="HRK32" s="187"/>
      <c r="HRL32" s="187"/>
      <c r="HRM32" s="187"/>
      <c r="HRN32" s="187"/>
      <c r="HRO32" s="187"/>
      <c r="HRP32" s="187"/>
      <c r="HRQ32" s="187"/>
      <c r="HRR32" s="187"/>
      <c r="HRS32" s="187"/>
      <c r="HRT32" s="187"/>
      <c r="HRU32" s="187"/>
      <c r="HRV32" s="187"/>
      <c r="HRW32" s="187"/>
      <c r="HRX32" s="187"/>
      <c r="HRY32" s="187"/>
      <c r="HRZ32" s="187"/>
      <c r="HSA32" s="187"/>
      <c r="HSB32" s="187"/>
      <c r="HSC32" s="187"/>
      <c r="HSD32" s="187"/>
      <c r="HSE32" s="187"/>
      <c r="HSF32" s="187"/>
      <c r="HSG32" s="187"/>
      <c r="HSH32" s="187"/>
      <c r="HSI32" s="187"/>
      <c r="HSJ32" s="187"/>
      <c r="HSK32" s="187"/>
      <c r="HSL32" s="187"/>
      <c r="HSM32" s="187"/>
      <c r="HSN32" s="187"/>
      <c r="HSO32" s="187"/>
      <c r="HSP32" s="187"/>
      <c r="HSQ32" s="187"/>
      <c r="HSR32" s="187"/>
      <c r="HSS32" s="187"/>
      <c r="HST32" s="187"/>
      <c r="HSU32" s="187"/>
      <c r="HSV32" s="187"/>
      <c r="HSW32" s="187"/>
      <c r="HSX32" s="187"/>
      <c r="HSY32" s="187"/>
      <c r="HSZ32" s="187"/>
      <c r="HTA32" s="187"/>
      <c r="HTB32" s="187"/>
      <c r="HTC32" s="187"/>
      <c r="HTD32" s="187"/>
      <c r="HTE32" s="187"/>
      <c r="HTF32" s="187"/>
      <c r="HTG32" s="187"/>
      <c r="HTH32" s="187"/>
      <c r="HTI32" s="187"/>
      <c r="HTJ32" s="187"/>
      <c r="HTK32" s="187"/>
      <c r="HTL32" s="187"/>
      <c r="HTM32" s="187"/>
      <c r="HTN32" s="187"/>
      <c r="HTO32" s="187"/>
      <c r="HTP32" s="187"/>
      <c r="HTQ32" s="187"/>
      <c r="HTR32" s="187"/>
      <c r="HTS32" s="187"/>
      <c r="HTT32" s="187"/>
      <c r="HTU32" s="187"/>
      <c r="HTV32" s="187"/>
      <c r="HTW32" s="187"/>
      <c r="HTX32" s="187"/>
      <c r="HTY32" s="187"/>
      <c r="HTZ32" s="187"/>
      <c r="HUA32" s="187"/>
      <c r="HUB32" s="187"/>
      <c r="HUC32" s="187"/>
      <c r="HUD32" s="187"/>
      <c r="HUE32" s="187"/>
      <c r="HUF32" s="187"/>
      <c r="HUG32" s="187"/>
      <c r="HUH32" s="187"/>
      <c r="HUI32" s="187"/>
      <c r="HUJ32" s="187"/>
      <c r="HUK32" s="187"/>
      <c r="HUL32" s="187"/>
      <c r="HUM32" s="187"/>
      <c r="HUN32" s="187"/>
      <c r="HUO32" s="187"/>
      <c r="HUP32" s="187"/>
      <c r="HUQ32" s="187"/>
      <c r="HUR32" s="187"/>
      <c r="HUS32" s="187"/>
      <c r="HUT32" s="187"/>
      <c r="HUU32" s="187"/>
      <c r="HUV32" s="187"/>
      <c r="HUW32" s="187"/>
      <c r="HUX32" s="187"/>
      <c r="HUY32" s="187"/>
      <c r="HUZ32" s="187"/>
      <c r="HVA32" s="187"/>
      <c r="HVB32" s="187"/>
      <c r="HVC32" s="187"/>
      <c r="HVD32" s="187"/>
      <c r="HVE32" s="187"/>
      <c r="HVF32" s="187"/>
      <c r="HVG32" s="187"/>
      <c r="HVH32" s="187"/>
      <c r="HVI32" s="187"/>
      <c r="HVJ32" s="187"/>
      <c r="HVK32" s="187"/>
      <c r="HVL32" s="187"/>
      <c r="HVM32" s="187"/>
      <c r="HVN32" s="187"/>
      <c r="HVO32" s="187"/>
      <c r="HVP32" s="187"/>
      <c r="HVQ32" s="187"/>
      <c r="HVR32" s="187"/>
      <c r="HVS32" s="187"/>
      <c r="HVT32" s="187"/>
      <c r="HVU32" s="187"/>
      <c r="HVV32" s="187"/>
      <c r="HVW32" s="187"/>
      <c r="HVX32" s="187"/>
      <c r="HVY32" s="187"/>
      <c r="HVZ32" s="187"/>
      <c r="HWA32" s="187"/>
      <c r="HWB32" s="187"/>
      <c r="HWC32" s="187"/>
      <c r="HWD32" s="187"/>
      <c r="HWE32" s="187"/>
      <c r="HWF32" s="187"/>
      <c r="HWG32" s="187"/>
      <c r="HWH32" s="187"/>
      <c r="HWI32" s="187"/>
      <c r="HWJ32" s="187"/>
      <c r="HWK32" s="187"/>
      <c r="HWL32" s="187"/>
      <c r="HWM32" s="187"/>
      <c r="HWN32" s="187"/>
      <c r="HWO32" s="187"/>
      <c r="HWP32" s="187"/>
      <c r="HWQ32" s="187"/>
      <c r="HWR32" s="187"/>
      <c r="HWS32" s="187"/>
      <c r="HWT32" s="187"/>
      <c r="HWU32" s="187"/>
      <c r="HWV32" s="187"/>
      <c r="HWW32" s="187"/>
      <c r="HWX32" s="187"/>
      <c r="HWY32" s="187"/>
      <c r="HWZ32" s="187"/>
      <c r="HXA32" s="187"/>
      <c r="HXB32" s="187"/>
      <c r="HXC32" s="187"/>
      <c r="HXD32" s="187"/>
      <c r="HXE32" s="187"/>
      <c r="HXF32" s="187"/>
      <c r="HXG32" s="187"/>
      <c r="HXH32" s="187"/>
      <c r="HXI32" s="187"/>
      <c r="HXJ32" s="187"/>
      <c r="HXK32" s="187"/>
      <c r="HXL32" s="187"/>
      <c r="HXM32" s="187"/>
      <c r="HXN32" s="187"/>
      <c r="HXO32" s="187"/>
      <c r="HXP32" s="187"/>
      <c r="HXQ32" s="187"/>
      <c r="HXR32" s="187"/>
      <c r="HXS32" s="187"/>
      <c r="HXT32" s="187"/>
      <c r="HXU32" s="187"/>
      <c r="HXV32" s="187"/>
      <c r="HXW32" s="187"/>
      <c r="HXX32" s="187"/>
      <c r="HXY32" s="187"/>
      <c r="HXZ32" s="187"/>
      <c r="HYA32" s="187"/>
      <c r="HYB32" s="187"/>
      <c r="HYC32" s="187"/>
      <c r="HYD32" s="187"/>
      <c r="HYE32" s="187"/>
      <c r="HYF32" s="187"/>
      <c r="HYG32" s="187"/>
      <c r="HYH32" s="187"/>
      <c r="HYI32" s="187"/>
      <c r="HYJ32" s="187"/>
      <c r="HYK32" s="187"/>
      <c r="HYL32" s="187"/>
      <c r="HYM32" s="187"/>
      <c r="HYN32" s="187"/>
      <c r="HYO32" s="187"/>
      <c r="HYP32" s="187"/>
      <c r="HYQ32" s="187"/>
      <c r="HYR32" s="187"/>
      <c r="HYS32" s="187"/>
      <c r="HYT32" s="187"/>
      <c r="HYU32" s="187"/>
      <c r="HYV32" s="187"/>
      <c r="HYW32" s="187"/>
      <c r="HYX32" s="187"/>
      <c r="HYY32" s="187"/>
      <c r="HYZ32" s="187"/>
      <c r="HZA32" s="187"/>
      <c r="HZB32" s="187"/>
      <c r="HZC32" s="187"/>
      <c r="HZD32" s="187"/>
      <c r="HZE32" s="187"/>
      <c r="HZF32" s="187"/>
      <c r="HZG32" s="187"/>
      <c r="HZH32" s="187"/>
      <c r="HZI32" s="187"/>
      <c r="HZJ32" s="187"/>
      <c r="HZK32" s="187"/>
      <c r="HZL32" s="187"/>
      <c r="HZM32" s="187"/>
      <c r="HZN32" s="187"/>
      <c r="HZO32" s="187"/>
      <c r="HZP32" s="187"/>
      <c r="HZQ32" s="187"/>
      <c r="HZR32" s="187"/>
      <c r="HZS32" s="187"/>
      <c r="HZT32" s="187"/>
      <c r="HZU32" s="187"/>
      <c r="HZV32" s="187"/>
      <c r="HZW32" s="187"/>
      <c r="HZX32" s="187"/>
      <c r="HZY32" s="187"/>
      <c r="HZZ32" s="187"/>
      <c r="IAA32" s="187"/>
      <c r="IAB32" s="187"/>
      <c r="IAC32" s="187"/>
      <c r="IAD32" s="187"/>
      <c r="IAE32" s="187"/>
      <c r="IAF32" s="187"/>
      <c r="IAG32" s="187"/>
      <c r="IAH32" s="187"/>
      <c r="IAI32" s="187"/>
      <c r="IAJ32" s="187"/>
      <c r="IAK32" s="187"/>
      <c r="IAL32" s="187"/>
      <c r="IAM32" s="187"/>
      <c r="IAN32" s="187"/>
      <c r="IAO32" s="187"/>
      <c r="IAP32" s="187"/>
      <c r="IAQ32" s="187"/>
      <c r="IAR32" s="187"/>
      <c r="IAS32" s="187"/>
      <c r="IAT32" s="187"/>
      <c r="IAU32" s="187"/>
      <c r="IAV32" s="187"/>
      <c r="IAW32" s="187"/>
      <c r="IAX32" s="187"/>
      <c r="IAY32" s="187"/>
      <c r="IAZ32" s="187"/>
      <c r="IBA32" s="187"/>
      <c r="IBB32" s="187"/>
      <c r="IBC32" s="187"/>
      <c r="IBD32" s="187"/>
      <c r="IBE32" s="187"/>
      <c r="IBF32" s="187"/>
      <c r="IBG32" s="187"/>
      <c r="IBH32" s="187"/>
      <c r="IBI32" s="187"/>
      <c r="IBJ32" s="187"/>
      <c r="IBK32" s="187"/>
      <c r="IBL32" s="187"/>
      <c r="IBM32" s="187"/>
      <c r="IBN32" s="187"/>
      <c r="IBO32" s="187"/>
      <c r="IBP32" s="187"/>
      <c r="IBQ32" s="187"/>
      <c r="IBR32" s="187"/>
      <c r="IBS32" s="187"/>
      <c r="IBT32" s="187"/>
      <c r="IBU32" s="187"/>
      <c r="IBV32" s="187"/>
      <c r="IBW32" s="187"/>
      <c r="IBX32" s="187"/>
      <c r="IBY32" s="187"/>
      <c r="IBZ32" s="187"/>
      <c r="ICA32" s="187"/>
      <c r="ICB32" s="187"/>
      <c r="ICC32" s="187"/>
      <c r="ICD32" s="187"/>
      <c r="ICE32" s="187"/>
      <c r="ICF32" s="187"/>
      <c r="ICG32" s="187"/>
      <c r="ICH32" s="187"/>
      <c r="ICI32" s="187"/>
      <c r="ICJ32" s="187"/>
      <c r="ICK32" s="187"/>
      <c r="ICL32" s="187"/>
      <c r="ICM32" s="187"/>
      <c r="ICN32" s="187"/>
      <c r="ICO32" s="187"/>
      <c r="ICP32" s="187"/>
      <c r="ICQ32" s="187"/>
      <c r="ICR32" s="187"/>
      <c r="ICS32" s="187"/>
      <c r="ICT32" s="187"/>
      <c r="ICU32" s="187"/>
      <c r="ICV32" s="187"/>
      <c r="ICW32" s="187"/>
      <c r="ICX32" s="187"/>
      <c r="ICY32" s="187"/>
      <c r="ICZ32" s="187"/>
      <c r="IDA32" s="187"/>
      <c r="IDB32" s="187"/>
      <c r="IDC32" s="187"/>
      <c r="IDD32" s="187"/>
      <c r="IDE32" s="187"/>
      <c r="IDF32" s="187"/>
      <c r="IDG32" s="187"/>
      <c r="IDH32" s="187"/>
      <c r="IDI32" s="187"/>
      <c r="IDJ32" s="187"/>
      <c r="IDK32" s="187"/>
      <c r="IDL32" s="187"/>
      <c r="IDM32" s="187"/>
      <c r="IDN32" s="187"/>
      <c r="IDO32" s="187"/>
      <c r="IDP32" s="187"/>
      <c r="IDQ32" s="187"/>
      <c r="IDR32" s="187"/>
      <c r="IDS32" s="187"/>
      <c r="IDT32" s="187"/>
      <c r="IDU32" s="187"/>
      <c r="IDV32" s="187"/>
      <c r="IDW32" s="187"/>
      <c r="IDX32" s="187"/>
      <c r="IDY32" s="187"/>
      <c r="IDZ32" s="187"/>
      <c r="IEA32" s="187"/>
      <c r="IEB32" s="187"/>
      <c r="IEC32" s="187"/>
      <c r="IED32" s="187"/>
      <c r="IEE32" s="187"/>
      <c r="IEF32" s="187"/>
      <c r="IEG32" s="187"/>
      <c r="IEH32" s="187"/>
      <c r="IEI32" s="187"/>
      <c r="IEJ32" s="187"/>
      <c r="IEK32" s="187"/>
      <c r="IEL32" s="187"/>
      <c r="IEM32" s="187"/>
      <c r="IEN32" s="187"/>
      <c r="IEO32" s="187"/>
      <c r="IEP32" s="187"/>
      <c r="IEQ32" s="187"/>
      <c r="IER32" s="187"/>
      <c r="IES32" s="187"/>
      <c r="IET32" s="187"/>
      <c r="IEU32" s="187"/>
      <c r="IEV32" s="187"/>
      <c r="IEW32" s="187"/>
      <c r="IEX32" s="187"/>
      <c r="IEY32" s="187"/>
      <c r="IEZ32" s="187"/>
      <c r="IFA32" s="187"/>
      <c r="IFB32" s="187"/>
      <c r="IFC32" s="187"/>
      <c r="IFD32" s="187"/>
      <c r="IFE32" s="187"/>
      <c r="IFF32" s="187"/>
      <c r="IFG32" s="187"/>
      <c r="IFH32" s="187"/>
      <c r="IFI32" s="187"/>
      <c r="IFJ32" s="187"/>
      <c r="IFK32" s="187"/>
      <c r="IFL32" s="187"/>
      <c r="IFM32" s="187"/>
      <c r="IFN32" s="187"/>
      <c r="IFO32" s="187"/>
      <c r="IFP32" s="187"/>
      <c r="IFQ32" s="187"/>
      <c r="IFR32" s="187"/>
      <c r="IFS32" s="187"/>
      <c r="IFT32" s="187"/>
      <c r="IFU32" s="187"/>
      <c r="IFV32" s="187"/>
      <c r="IFW32" s="187"/>
      <c r="IFX32" s="187"/>
      <c r="IFY32" s="187"/>
      <c r="IFZ32" s="187"/>
      <c r="IGA32" s="187"/>
      <c r="IGB32" s="187"/>
      <c r="IGC32" s="187"/>
      <c r="IGD32" s="187"/>
      <c r="IGE32" s="187"/>
      <c r="IGF32" s="187"/>
      <c r="IGG32" s="187"/>
      <c r="IGH32" s="187"/>
      <c r="IGI32" s="187"/>
      <c r="IGJ32" s="187"/>
      <c r="IGK32" s="187"/>
      <c r="IGL32" s="187"/>
      <c r="IGM32" s="187"/>
      <c r="IGN32" s="187"/>
      <c r="IGO32" s="187"/>
      <c r="IGP32" s="187"/>
      <c r="IGQ32" s="187"/>
      <c r="IGR32" s="187"/>
      <c r="IGS32" s="187"/>
      <c r="IGT32" s="187"/>
      <c r="IGU32" s="187"/>
      <c r="IGV32" s="187"/>
      <c r="IGW32" s="187"/>
      <c r="IGX32" s="187"/>
      <c r="IGY32" s="187"/>
      <c r="IGZ32" s="187"/>
      <c r="IHA32" s="187"/>
      <c r="IHB32" s="187"/>
      <c r="IHC32" s="187"/>
      <c r="IHD32" s="187"/>
      <c r="IHE32" s="187"/>
      <c r="IHF32" s="187"/>
      <c r="IHG32" s="187"/>
      <c r="IHH32" s="187"/>
      <c r="IHI32" s="187"/>
      <c r="IHJ32" s="187"/>
      <c r="IHK32" s="187"/>
      <c r="IHL32" s="187"/>
      <c r="IHM32" s="187"/>
      <c r="IHN32" s="187"/>
      <c r="IHO32" s="187"/>
      <c r="IHP32" s="187"/>
      <c r="IHQ32" s="187"/>
      <c r="IHR32" s="187"/>
      <c r="IHS32" s="187"/>
      <c r="IHT32" s="187"/>
      <c r="IHU32" s="187"/>
      <c r="IHV32" s="187"/>
      <c r="IHW32" s="187"/>
      <c r="IHX32" s="187"/>
      <c r="IHY32" s="187"/>
      <c r="IHZ32" s="187"/>
      <c r="IIA32" s="187"/>
      <c r="IIB32" s="187"/>
      <c r="IIC32" s="187"/>
      <c r="IID32" s="187"/>
      <c r="IIE32" s="187"/>
      <c r="IIF32" s="187"/>
      <c r="IIG32" s="187"/>
      <c r="IIH32" s="187"/>
      <c r="III32" s="187"/>
      <c r="IIJ32" s="187"/>
      <c r="IIK32" s="187"/>
      <c r="IIL32" s="187"/>
      <c r="IIM32" s="187"/>
      <c r="IIN32" s="187"/>
      <c r="IIO32" s="187"/>
      <c r="IIP32" s="187"/>
      <c r="IIQ32" s="187"/>
      <c r="IIR32" s="187"/>
      <c r="IIS32" s="187"/>
      <c r="IIT32" s="187"/>
      <c r="IIU32" s="187"/>
      <c r="IIV32" s="187"/>
      <c r="IIW32" s="187"/>
      <c r="IIX32" s="187"/>
      <c r="IIY32" s="187"/>
      <c r="IIZ32" s="187"/>
      <c r="IJA32" s="187"/>
      <c r="IJB32" s="187"/>
      <c r="IJC32" s="187"/>
      <c r="IJD32" s="187"/>
      <c r="IJE32" s="187"/>
      <c r="IJF32" s="187"/>
      <c r="IJG32" s="187"/>
      <c r="IJH32" s="187"/>
      <c r="IJI32" s="187"/>
      <c r="IJJ32" s="187"/>
      <c r="IJK32" s="187"/>
      <c r="IJL32" s="187"/>
      <c r="IJM32" s="187"/>
      <c r="IJN32" s="187"/>
      <c r="IJO32" s="187"/>
      <c r="IJP32" s="187"/>
      <c r="IJQ32" s="187"/>
      <c r="IJR32" s="187"/>
      <c r="IJS32" s="187"/>
      <c r="IJT32" s="187"/>
      <c r="IJU32" s="187"/>
      <c r="IJV32" s="187"/>
      <c r="IJW32" s="187"/>
      <c r="IJX32" s="187"/>
      <c r="IJY32" s="187"/>
      <c r="IJZ32" s="187"/>
      <c r="IKA32" s="187"/>
      <c r="IKB32" s="187"/>
      <c r="IKC32" s="187"/>
      <c r="IKD32" s="187"/>
      <c r="IKE32" s="187"/>
      <c r="IKF32" s="187"/>
      <c r="IKG32" s="187"/>
      <c r="IKH32" s="187"/>
      <c r="IKI32" s="187"/>
      <c r="IKJ32" s="187"/>
      <c r="IKK32" s="187"/>
      <c r="IKL32" s="187"/>
      <c r="IKM32" s="187"/>
      <c r="IKN32" s="187"/>
      <c r="IKO32" s="187"/>
      <c r="IKP32" s="187"/>
      <c r="IKQ32" s="187"/>
      <c r="IKR32" s="187"/>
      <c r="IKS32" s="187"/>
      <c r="IKT32" s="187"/>
      <c r="IKU32" s="187"/>
      <c r="IKV32" s="187"/>
      <c r="IKW32" s="187"/>
      <c r="IKX32" s="187"/>
      <c r="IKY32" s="187"/>
      <c r="IKZ32" s="187"/>
      <c r="ILA32" s="187"/>
      <c r="ILB32" s="187"/>
      <c r="ILC32" s="187"/>
      <c r="ILD32" s="187"/>
      <c r="ILE32" s="187"/>
      <c r="ILF32" s="187"/>
      <c r="ILG32" s="187"/>
      <c r="ILH32" s="187"/>
      <c r="ILI32" s="187"/>
      <c r="ILJ32" s="187"/>
      <c r="ILK32" s="187"/>
      <c r="ILL32" s="187"/>
      <c r="ILM32" s="187"/>
      <c r="ILN32" s="187"/>
      <c r="ILO32" s="187"/>
      <c r="ILP32" s="187"/>
      <c r="ILQ32" s="187"/>
      <c r="ILR32" s="187"/>
      <c r="ILS32" s="187"/>
      <c r="ILT32" s="187"/>
      <c r="ILU32" s="187"/>
      <c r="ILV32" s="187"/>
      <c r="ILW32" s="187"/>
      <c r="ILX32" s="187"/>
      <c r="ILY32" s="187"/>
      <c r="ILZ32" s="187"/>
      <c r="IMA32" s="187"/>
      <c r="IMB32" s="187"/>
      <c r="IMC32" s="187"/>
      <c r="IMD32" s="187"/>
      <c r="IME32" s="187"/>
      <c r="IMF32" s="187"/>
      <c r="IMG32" s="187"/>
      <c r="IMH32" s="187"/>
      <c r="IMI32" s="187"/>
      <c r="IMJ32" s="187"/>
      <c r="IMK32" s="187"/>
      <c r="IML32" s="187"/>
      <c r="IMM32" s="187"/>
      <c r="IMN32" s="187"/>
      <c r="IMO32" s="187"/>
      <c r="IMP32" s="187"/>
      <c r="IMQ32" s="187"/>
      <c r="IMR32" s="187"/>
      <c r="IMS32" s="187"/>
      <c r="IMT32" s="187"/>
      <c r="IMU32" s="187"/>
      <c r="IMV32" s="187"/>
      <c r="IMW32" s="187"/>
      <c r="IMX32" s="187"/>
      <c r="IMY32" s="187"/>
      <c r="IMZ32" s="187"/>
      <c r="INA32" s="187"/>
      <c r="INB32" s="187"/>
      <c r="INC32" s="187"/>
      <c r="IND32" s="187"/>
      <c r="INE32" s="187"/>
      <c r="INF32" s="187"/>
      <c r="ING32" s="187"/>
      <c r="INH32" s="187"/>
      <c r="INI32" s="187"/>
      <c r="INJ32" s="187"/>
      <c r="INK32" s="187"/>
      <c r="INL32" s="187"/>
      <c r="INM32" s="187"/>
      <c r="INN32" s="187"/>
      <c r="INO32" s="187"/>
      <c r="INP32" s="187"/>
      <c r="INQ32" s="187"/>
      <c r="INR32" s="187"/>
      <c r="INS32" s="187"/>
      <c r="INT32" s="187"/>
      <c r="INU32" s="187"/>
      <c r="INV32" s="187"/>
      <c r="INW32" s="187"/>
      <c r="INX32" s="187"/>
      <c r="INY32" s="187"/>
      <c r="INZ32" s="187"/>
      <c r="IOA32" s="187"/>
      <c r="IOB32" s="187"/>
      <c r="IOC32" s="187"/>
      <c r="IOD32" s="187"/>
      <c r="IOE32" s="187"/>
      <c r="IOF32" s="187"/>
      <c r="IOG32" s="187"/>
      <c r="IOH32" s="187"/>
      <c r="IOI32" s="187"/>
      <c r="IOJ32" s="187"/>
      <c r="IOK32" s="187"/>
      <c r="IOL32" s="187"/>
      <c r="IOM32" s="187"/>
      <c r="ION32" s="187"/>
      <c r="IOO32" s="187"/>
      <c r="IOP32" s="187"/>
      <c r="IOQ32" s="187"/>
      <c r="IOR32" s="187"/>
      <c r="IOS32" s="187"/>
      <c r="IOT32" s="187"/>
      <c r="IOU32" s="187"/>
      <c r="IOV32" s="187"/>
      <c r="IOW32" s="187"/>
      <c r="IOX32" s="187"/>
      <c r="IOY32" s="187"/>
      <c r="IOZ32" s="187"/>
      <c r="IPA32" s="187"/>
      <c r="IPB32" s="187"/>
      <c r="IPC32" s="187"/>
      <c r="IPD32" s="187"/>
      <c r="IPE32" s="187"/>
      <c r="IPF32" s="187"/>
      <c r="IPG32" s="187"/>
      <c r="IPH32" s="187"/>
      <c r="IPI32" s="187"/>
      <c r="IPJ32" s="187"/>
      <c r="IPK32" s="187"/>
      <c r="IPL32" s="187"/>
      <c r="IPM32" s="187"/>
      <c r="IPN32" s="187"/>
      <c r="IPO32" s="187"/>
      <c r="IPP32" s="187"/>
      <c r="IPQ32" s="187"/>
      <c r="IPR32" s="187"/>
      <c r="IPS32" s="187"/>
      <c r="IPT32" s="187"/>
      <c r="IPU32" s="187"/>
      <c r="IPV32" s="187"/>
      <c r="IPW32" s="187"/>
      <c r="IPX32" s="187"/>
      <c r="IPY32" s="187"/>
      <c r="IPZ32" s="187"/>
      <c r="IQA32" s="187"/>
      <c r="IQB32" s="187"/>
      <c r="IQC32" s="187"/>
      <c r="IQD32" s="187"/>
      <c r="IQE32" s="187"/>
      <c r="IQF32" s="187"/>
      <c r="IQG32" s="187"/>
      <c r="IQH32" s="187"/>
      <c r="IQI32" s="187"/>
      <c r="IQJ32" s="187"/>
      <c r="IQK32" s="187"/>
      <c r="IQL32" s="187"/>
      <c r="IQM32" s="187"/>
      <c r="IQN32" s="187"/>
      <c r="IQO32" s="187"/>
      <c r="IQP32" s="187"/>
      <c r="IQQ32" s="187"/>
      <c r="IQR32" s="187"/>
      <c r="IQS32" s="187"/>
      <c r="IQT32" s="187"/>
      <c r="IQU32" s="187"/>
      <c r="IQV32" s="187"/>
      <c r="IQW32" s="187"/>
      <c r="IQX32" s="187"/>
      <c r="IQY32" s="187"/>
      <c r="IQZ32" s="187"/>
      <c r="IRA32" s="187"/>
      <c r="IRB32" s="187"/>
      <c r="IRC32" s="187"/>
      <c r="IRD32" s="187"/>
      <c r="IRE32" s="187"/>
      <c r="IRF32" s="187"/>
      <c r="IRG32" s="187"/>
      <c r="IRH32" s="187"/>
      <c r="IRI32" s="187"/>
      <c r="IRJ32" s="187"/>
      <c r="IRK32" s="187"/>
      <c r="IRL32" s="187"/>
      <c r="IRM32" s="187"/>
      <c r="IRN32" s="187"/>
      <c r="IRO32" s="187"/>
      <c r="IRP32" s="187"/>
      <c r="IRQ32" s="187"/>
      <c r="IRR32" s="187"/>
      <c r="IRS32" s="187"/>
      <c r="IRT32" s="187"/>
      <c r="IRU32" s="187"/>
      <c r="IRV32" s="187"/>
      <c r="IRW32" s="187"/>
      <c r="IRX32" s="187"/>
      <c r="IRY32" s="187"/>
      <c r="IRZ32" s="187"/>
      <c r="ISA32" s="187"/>
      <c r="ISB32" s="187"/>
      <c r="ISC32" s="187"/>
      <c r="ISD32" s="187"/>
      <c r="ISE32" s="187"/>
      <c r="ISF32" s="187"/>
      <c r="ISG32" s="187"/>
      <c r="ISH32" s="187"/>
      <c r="ISI32" s="187"/>
      <c r="ISJ32" s="187"/>
      <c r="ISK32" s="187"/>
      <c r="ISL32" s="187"/>
      <c r="ISM32" s="187"/>
      <c r="ISN32" s="187"/>
      <c r="ISO32" s="187"/>
      <c r="ISP32" s="187"/>
      <c r="ISQ32" s="187"/>
      <c r="ISR32" s="187"/>
      <c r="ISS32" s="187"/>
      <c r="IST32" s="187"/>
      <c r="ISU32" s="187"/>
      <c r="ISV32" s="187"/>
      <c r="ISW32" s="187"/>
      <c r="ISX32" s="187"/>
      <c r="ISY32" s="187"/>
      <c r="ISZ32" s="187"/>
      <c r="ITA32" s="187"/>
      <c r="ITB32" s="187"/>
      <c r="ITC32" s="187"/>
      <c r="ITD32" s="187"/>
      <c r="ITE32" s="187"/>
      <c r="ITF32" s="187"/>
      <c r="ITG32" s="187"/>
      <c r="ITH32" s="187"/>
      <c r="ITI32" s="187"/>
      <c r="ITJ32" s="187"/>
      <c r="ITK32" s="187"/>
      <c r="ITL32" s="187"/>
      <c r="ITM32" s="187"/>
      <c r="ITN32" s="187"/>
      <c r="ITO32" s="187"/>
      <c r="ITP32" s="187"/>
      <c r="ITQ32" s="187"/>
      <c r="ITR32" s="187"/>
      <c r="ITS32" s="187"/>
      <c r="ITT32" s="187"/>
      <c r="ITU32" s="187"/>
      <c r="ITV32" s="187"/>
      <c r="ITW32" s="187"/>
      <c r="ITX32" s="187"/>
      <c r="ITY32" s="187"/>
      <c r="ITZ32" s="187"/>
      <c r="IUA32" s="187"/>
      <c r="IUB32" s="187"/>
      <c r="IUC32" s="187"/>
      <c r="IUD32" s="187"/>
      <c r="IUE32" s="187"/>
      <c r="IUF32" s="187"/>
      <c r="IUG32" s="187"/>
      <c r="IUH32" s="187"/>
      <c r="IUI32" s="187"/>
      <c r="IUJ32" s="187"/>
      <c r="IUK32" s="187"/>
      <c r="IUL32" s="187"/>
      <c r="IUM32" s="187"/>
      <c r="IUN32" s="187"/>
      <c r="IUO32" s="187"/>
      <c r="IUP32" s="187"/>
      <c r="IUQ32" s="187"/>
      <c r="IUR32" s="187"/>
      <c r="IUS32" s="187"/>
      <c r="IUT32" s="187"/>
      <c r="IUU32" s="187"/>
      <c r="IUV32" s="187"/>
      <c r="IUW32" s="187"/>
      <c r="IUX32" s="187"/>
      <c r="IUY32" s="187"/>
      <c r="IUZ32" s="187"/>
      <c r="IVA32" s="187"/>
      <c r="IVB32" s="187"/>
      <c r="IVC32" s="187"/>
      <c r="IVD32" s="187"/>
      <c r="IVE32" s="187"/>
      <c r="IVF32" s="187"/>
      <c r="IVG32" s="187"/>
      <c r="IVH32" s="187"/>
      <c r="IVI32" s="187"/>
      <c r="IVJ32" s="187"/>
      <c r="IVK32" s="187"/>
      <c r="IVL32" s="187"/>
      <c r="IVM32" s="187"/>
      <c r="IVN32" s="187"/>
      <c r="IVO32" s="187"/>
      <c r="IVP32" s="187"/>
      <c r="IVQ32" s="187"/>
      <c r="IVR32" s="187"/>
      <c r="IVS32" s="187"/>
      <c r="IVT32" s="187"/>
      <c r="IVU32" s="187"/>
      <c r="IVV32" s="187"/>
      <c r="IVW32" s="187"/>
      <c r="IVX32" s="187"/>
      <c r="IVY32" s="187"/>
      <c r="IVZ32" s="187"/>
      <c r="IWA32" s="187"/>
      <c r="IWB32" s="187"/>
      <c r="IWC32" s="187"/>
      <c r="IWD32" s="187"/>
      <c r="IWE32" s="187"/>
      <c r="IWF32" s="187"/>
      <c r="IWG32" s="187"/>
      <c r="IWH32" s="187"/>
      <c r="IWI32" s="187"/>
      <c r="IWJ32" s="187"/>
      <c r="IWK32" s="187"/>
      <c r="IWL32" s="187"/>
      <c r="IWM32" s="187"/>
      <c r="IWN32" s="187"/>
      <c r="IWO32" s="187"/>
      <c r="IWP32" s="187"/>
      <c r="IWQ32" s="187"/>
      <c r="IWR32" s="187"/>
      <c r="IWS32" s="187"/>
      <c r="IWT32" s="187"/>
      <c r="IWU32" s="187"/>
      <c r="IWV32" s="187"/>
      <c r="IWW32" s="187"/>
      <c r="IWX32" s="187"/>
      <c r="IWY32" s="187"/>
      <c r="IWZ32" s="187"/>
      <c r="IXA32" s="187"/>
      <c r="IXB32" s="187"/>
      <c r="IXC32" s="187"/>
      <c r="IXD32" s="187"/>
      <c r="IXE32" s="187"/>
      <c r="IXF32" s="187"/>
      <c r="IXG32" s="187"/>
      <c r="IXH32" s="187"/>
      <c r="IXI32" s="187"/>
      <c r="IXJ32" s="187"/>
      <c r="IXK32" s="187"/>
      <c r="IXL32" s="187"/>
      <c r="IXM32" s="187"/>
      <c r="IXN32" s="187"/>
      <c r="IXO32" s="187"/>
      <c r="IXP32" s="187"/>
      <c r="IXQ32" s="187"/>
      <c r="IXR32" s="187"/>
      <c r="IXS32" s="187"/>
      <c r="IXT32" s="187"/>
      <c r="IXU32" s="187"/>
      <c r="IXV32" s="187"/>
      <c r="IXW32" s="187"/>
      <c r="IXX32" s="187"/>
      <c r="IXY32" s="187"/>
      <c r="IXZ32" s="187"/>
      <c r="IYA32" s="187"/>
      <c r="IYB32" s="187"/>
      <c r="IYC32" s="187"/>
      <c r="IYD32" s="187"/>
      <c r="IYE32" s="187"/>
      <c r="IYF32" s="187"/>
      <c r="IYG32" s="187"/>
      <c r="IYH32" s="187"/>
      <c r="IYI32" s="187"/>
      <c r="IYJ32" s="187"/>
      <c r="IYK32" s="187"/>
      <c r="IYL32" s="187"/>
      <c r="IYM32" s="187"/>
      <c r="IYN32" s="187"/>
      <c r="IYO32" s="187"/>
      <c r="IYP32" s="187"/>
      <c r="IYQ32" s="187"/>
      <c r="IYR32" s="187"/>
      <c r="IYS32" s="187"/>
      <c r="IYT32" s="187"/>
      <c r="IYU32" s="187"/>
      <c r="IYV32" s="187"/>
      <c r="IYW32" s="187"/>
      <c r="IYX32" s="187"/>
      <c r="IYY32" s="187"/>
      <c r="IYZ32" s="187"/>
      <c r="IZA32" s="187"/>
      <c r="IZB32" s="187"/>
      <c r="IZC32" s="187"/>
      <c r="IZD32" s="187"/>
      <c r="IZE32" s="187"/>
      <c r="IZF32" s="187"/>
      <c r="IZG32" s="187"/>
      <c r="IZH32" s="187"/>
      <c r="IZI32" s="187"/>
      <c r="IZJ32" s="187"/>
      <c r="IZK32" s="187"/>
      <c r="IZL32" s="187"/>
      <c r="IZM32" s="187"/>
      <c r="IZN32" s="187"/>
      <c r="IZO32" s="187"/>
      <c r="IZP32" s="187"/>
      <c r="IZQ32" s="187"/>
      <c r="IZR32" s="187"/>
      <c r="IZS32" s="187"/>
      <c r="IZT32" s="187"/>
      <c r="IZU32" s="187"/>
      <c r="IZV32" s="187"/>
      <c r="IZW32" s="187"/>
      <c r="IZX32" s="187"/>
      <c r="IZY32" s="187"/>
      <c r="IZZ32" s="187"/>
      <c r="JAA32" s="187"/>
      <c r="JAB32" s="187"/>
      <c r="JAC32" s="187"/>
      <c r="JAD32" s="187"/>
      <c r="JAE32" s="187"/>
      <c r="JAF32" s="187"/>
      <c r="JAG32" s="187"/>
      <c r="JAH32" s="187"/>
      <c r="JAI32" s="187"/>
      <c r="JAJ32" s="187"/>
      <c r="JAK32" s="187"/>
      <c r="JAL32" s="187"/>
      <c r="JAM32" s="187"/>
      <c r="JAN32" s="187"/>
      <c r="JAO32" s="187"/>
      <c r="JAP32" s="187"/>
      <c r="JAQ32" s="187"/>
      <c r="JAR32" s="187"/>
      <c r="JAS32" s="187"/>
      <c r="JAT32" s="187"/>
      <c r="JAU32" s="187"/>
      <c r="JAV32" s="187"/>
      <c r="JAW32" s="187"/>
      <c r="JAX32" s="187"/>
      <c r="JAY32" s="187"/>
      <c r="JAZ32" s="187"/>
      <c r="JBA32" s="187"/>
      <c r="JBB32" s="187"/>
      <c r="JBC32" s="187"/>
      <c r="JBD32" s="187"/>
      <c r="JBE32" s="187"/>
      <c r="JBF32" s="187"/>
      <c r="JBG32" s="187"/>
      <c r="JBH32" s="187"/>
      <c r="JBI32" s="187"/>
      <c r="JBJ32" s="187"/>
      <c r="JBK32" s="187"/>
      <c r="JBL32" s="187"/>
      <c r="JBM32" s="187"/>
      <c r="JBN32" s="187"/>
      <c r="JBO32" s="187"/>
      <c r="JBP32" s="187"/>
      <c r="JBQ32" s="187"/>
      <c r="JBR32" s="187"/>
      <c r="JBS32" s="187"/>
      <c r="JBT32" s="187"/>
      <c r="JBU32" s="187"/>
      <c r="JBV32" s="187"/>
      <c r="JBW32" s="187"/>
      <c r="JBX32" s="187"/>
      <c r="JBY32" s="187"/>
      <c r="JBZ32" s="187"/>
      <c r="JCA32" s="187"/>
      <c r="JCB32" s="187"/>
      <c r="JCC32" s="187"/>
      <c r="JCD32" s="187"/>
      <c r="JCE32" s="187"/>
      <c r="JCF32" s="187"/>
      <c r="JCG32" s="187"/>
      <c r="JCH32" s="187"/>
      <c r="JCI32" s="187"/>
      <c r="JCJ32" s="187"/>
      <c r="JCK32" s="187"/>
      <c r="JCL32" s="187"/>
      <c r="JCM32" s="187"/>
      <c r="JCN32" s="187"/>
      <c r="JCO32" s="187"/>
      <c r="JCP32" s="187"/>
      <c r="JCQ32" s="187"/>
      <c r="JCR32" s="187"/>
      <c r="JCS32" s="187"/>
      <c r="JCT32" s="187"/>
      <c r="JCU32" s="187"/>
      <c r="JCV32" s="187"/>
      <c r="JCW32" s="187"/>
      <c r="JCX32" s="187"/>
      <c r="JCY32" s="187"/>
      <c r="JCZ32" s="187"/>
      <c r="JDA32" s="187"/>
      <c r="JDB32" s="187"/>
      <c r="JDC32" s="187"/>
      <c r="JDD32" s="187"/>
      <c r="JDE32" s="187"/>
      <c r="JDF32" s="187"/>
      <c r="JDG32" s="187"/>
      <c r="JDH32" s="187"/>
      <c r="JDI32" s="187"/>
      <c r="JDJ32" s="187"/>
      <c r="JDK32" s="187"/>
      <c r="JDL32" s="187"/>
      <c r="JDM32" s="187"/>
      <c r="JDN32" s="187"/>
      <c r="JDO32" s="187"/>
      <c r="JDP32" s="187"/>
      <c r="JDQ32" s="187"/>
      <c r="JDR32" s="187"/>
      <c r="JDS32" s="187"/>
      <c r="JDT32" s="187"/>
      <c r="JDU32" s="187"/>
      <c r="JDV32" s="187"/>
      <c r="JDW32" s="187"/>
      <c r="JDX32" s="187"/>
      <c r="JDY32" s="187"/>
      <c r="JDZ32" s="187"/>
      <c r="JEA32" s="187"/>
      <c r="JEB32" s="187"/>
      <c r="JEC32" s="187"/>
      <c r="JED32" s="187"/>
      <c r="JEE32" s="187"/>
      <c r="JEF32" s="187"/>
      <c r="JEG32" s="187"/>
      <c r="JEH32" s="187"/>
      <c r="JEI32" s="187"/>
      <c r="JEJ32" s="187"/>
      <c r="JEK32" s="187"/>
      <c r="JEL32" s="187"/>
      <c r="JEM32" s="187"/>
      <c r="JEN32" s="187"/>
      <c r="JEO32" s="187"/>
      <c r="JEP32" s="187"/>
      <c r="JEQ32" s="187"/>
      <c r="JER32" s="187"/>
      <c r="JES32" s="187"/>
      <c r="JET32" s="187"/>
      <c r="JEU32" s="187"/>
      <c r="JEV32" s="187"/>
      <c r="JEW32" s="187"/>
      <c r="JEX32" s="187"/>
      <c r="JEY32" s="187"/>
      <c r="JEZ32" s="187"/>
      <c r="JFA32" s="187"/>
      <c r="JFB32" s="187"/>
      <c r="JFC32" s="187"/>
      <c r="JFD32" s="187"/>
      <c r="JFE32" s="187"/>
      <c r="JFF32" s="187"/>
      <c r="JFG32" s="187"/>
      <c r="JFH32" s="187"/>
      <c r="JFI32" s="187"/>
      <c r="JFJ32" s="187"/>
      <c r="JFK32" s="187"/>
      <c r="JFL32" s="187"/>
      <c r="JFM32" s="187"/>
      <c r="JFN32" s="187"/>
      <c r="JFO32" s="187"/>
      <c r="JFP32" s="187"/>
      <c r="JFQ32" s="187"/>
      <c r="JFR32" s="187"/>
      <c r="JFS32" s="187"/>
      <c r="JFT32" s="187"/>
      <c r="JFU32" s="187"/>
      <c r="JFV32" s="187"/>
      <c r="JFW32" s="187"/>
      <c r="JFX32" s="187"/>
      <c r="JFY32" s="187"/>
      <c r="JFZ32" s="187"/>
      <c r="JGA32" s="187"/>
      <c r="JGB32" s="187"/>
      <c r="JGC32" s="187"/>
      <c r="JGD32" s="187"/>
      <c r="JGE32" s="187"/>
      <c r="JGF32" s="187"/>
      <c r="JGG32" s="187"/>
      <c r="JGH32" s="187"/>
      <c r="JGI32" s="187"/>
      <c r="JGJ32" s="187"/>
      <c r="JGK32" s="187"/>
      <c r="JGL32" s="187"/>
      <c r="JGM32" s="187"/>
      <c r="JGN32" s="187"/>
      <c r="JGO32" s="187"/>
      <c r="JGP32" s="187"/>
      <c r="JGQ32" s="187"/>
      <c r="JGR32" s="187"/>
      <c r="JGS32" s="187"/>
      <c r="JGT32" s="187"/>
      <c r="JGU32" s="187"/>
      <c r="JGV32" s="187"/>
      <c r="JGW32" s="187"/>
      <c r="JGX32" s="187"/>
      <c r="JGY32" s="187"/>
      <c r="JGZ32" s="187"/>
      <c r="JHA32" s="187"/>
      <c r="JHB32" s="187"/>
      <c r="JHC32" s="187"/>
      <c r="JHD32" s="187"/>
      <c r="JHE32" s="187"/>
      <c r="JHF32" s="187"/>
      <c r="JHG32" s="187"/>
      <c r="JHH32" s="187"/>
      <c r="JHI32" s="187"/>
      <c r="JHJ32" s="187"/>
      <c r="JHK32" s="187"/>
      <c r="JHL32" s="187"/>
      <c r="JHM32" s="187"/>
      <c r="JHN32" s="187"/>
      <c r="JHO32" s="187"/>
      <c r="JHP32" s="187"/>
      <c r="JHQ32" s="187"/>
      <c r="JHR32" s="187"/>
      <c r="JHS32" s="187"/>
      <c r="JHT32" s="187"/>
      <c r="JHU32" s="187"/>
      <c r="JHV32" s="187"/>
      <c r="JHW32" s="187"/>
      <c r="JHX32" s="187"/>
      <c r="JHY32" s="187"/>
      <c r="JHZ32" s="187"/>
      <c r="JIA32" s="187"/>
      <c r="JIB32" s="187"/>
      <c r="JIC32" s="187"/>
      <c r="JID32" s="187"/>
      <c r="JIE32" s="187"/>
      <c r="JIF32" s="187"/>
      <c r="JIG32" s="187"/>
      <c r="JIH32" s="187"/>
      <c r="JII32" s="187"/>
      <c r="JIJ32" s="187"/>
      <c r="JIK32" s="187"/>
      <c r="JIL32" s="187"/>
      <c r="JIM32" s="187"/>
      <c r="JIN32" s="187"/>
      <c r="JIO32" s="187"/>
      <c r="JIP32" s="187"/>
      <c r="JIQ32" s="187"/>
      <c r="JIR32" s="187"/>
      <c r="JIS32" s="187"/>
      <c r="JIT32" s="187"/>
      <c r="JIU32" s="187"/>
      <c r="JIV32" s="187"/>
      <c r="JIW32" s="187"/>
      <c r="JIX32" s="187"/>
      <c r="JIY32" s="187"/>
      <c r="JIZ32" s="187"/>
      <c r="JJA32" s="187"/>
      <c r="JJB32" s="187"/>
      <c r="JJC32" s="187"/>
      <c r="JJD32" s="187"/>
      <c r="JJE32" s="187"/>
      <c r="JJF32" s="187"/>
      <c r="JJG32" s="187"/>
      <c r="JJH32" s="187"/>
      <c r="JJI32" s="187"/>
      <c r="JJJ32" s="187"/>
      <c r="JJK32" s="187"/>
      <c r="JJL32" s="187"/>
      <c r="JJM32" s="187"/>
      <c r="JJN32" s="187"/>
      <c r="JJO32" s="187"/>
      <c r="JJP32" s="187"/>
      <c r="JJQ32" s="187"/>
      <c r="JJR32" s="187"/>
      <c r="JJS32" s="187"/>
      <c r="JJT32" s="187"/>
      <c r="JJU32" s="187"/>
      <c r="JJV32" s="187"/>
      <c r="JJW32" s="187"/>
      <c r="JJX32" s="187"/>
      <c r="JJY32" s="187"/>
      <c r="JJZ32" s="187"/>
      <c r="JKA32" s="187"/>
      <c r="JKB32" s="187"/>
      <c r="JKC32" s="187"/>
      <c r="JKD32" s="187"/>
      <c r="JKE32" s="187"/>
      <c r="JKF32" s="187"/>
      <c r="JKG32" s="187"/>
      <c r="JKH32" s="187"/>
      <c r="JKI32" s="187"/>
      <c r="JKJ32" s="187"/>
      <c r="JKK32" s="187"/>
      <c r="JKL32" s="187"/>
      <c r="JKM32" s="187"/>
      <c r="JKN32" s="187"/>
      <c r="JKO32" s="187"/>
      <c r="JKP32" s="187"/>
      <c r="JKQ32" s="187"/>
      <c r="JKR32" s="187"/>
      <c r="JKS32" s="187"/>
      <c r="JKT32" s="187"/>
      <c r="JKU32" s="187"/>
      <c r="JKV32" s="187"/>
      <c r="JKW32" s="187"/>
      <c r="JKX32" s="187"/>
      <c r="JKY32" s="187"/>
      <c r="JKZ32" s="187"/>
      <c r="JLA32" s="187"/>
      <c r="JLB32" s="187"/>
      <c r="JLC32" s="187"/>
      <c r="JLD32" s="187"/>
      <c r="JLE32" s="187"/>
      <c r="JLF32" s="187"/>
      <c r="JLG32" s="187"/>
      <c r="JLH32" s="187"/>
      <c r="JLI32" s="187"/>
      <c r="JLJ32" s="187"/>
      <c r="JLK32" s="187"/>
      <c r="JLL32" s="187"/>
      <c r="JLM32" s="187"/>
      <c r="JLN32" s="187"/>
      <c r="JLO32" s="187"/>
      <c r="JLP32" s="187"/>
      <c r="JLQ32" s="187"/>
      <c r="JLR32" s="187"/>
      <c r="JLS32" s="187"/>
      <c r="JLT32" s="187"/>
      <c r="JLU32" s="187"/>
      <c r="JLV32" s="187"/>
      <c r="JLW32" s="187"/>
      <c r="JLX32" s="187"/>
      <c r="JLY32" s="187"/>
      <c r="JLZ32" s="187"/>
      <c r="JMA32" s="187"/>
      <c r="JMB32" s="187"/>
      <c r="JMC32" s="187"/>
      <c r="JMD32" s="187"/>
      <c r="JME32" s="187"/>
      <c r="JMF32" s="187"/>
      <c r="JMG32" s="187"/>
      <c r="JMH32" s="187"/>
      <c r="JMI32" s="187"/>
      <c r="JMJ32" s="187"/>
      <c r="JMK32" s="187"/>
      <c r="JML32" s="187"/>
      <c r="JMM32" s="187"/>
      <c r="JMN32" s="187"/>
      <c r="JMO32" s="187"/>
      <c r="JMP32" s="187"/>
      <c r="JMQ32" s="187"/>
      <c r="JMR32" s="187"/>
      <c r="JMS32" s="187"/>
      <c r="JMT32" s="187"/>
      <c r="JMU32" s="187"/>
      <c r="JMV32" s="187"/>
      <c r="JMW32" s="187"/>
      <c r="JMX32" s="187"/>
      <c r="JMY32" s="187"/>
      <c r="JMZ32" s="187"/>
      <c r="JNA32" s="187"/>
      <c r="JNB32" s="187"/>
      <c r="JNC32" s="187"/>
      <c r="JND32" s="187"/>
      <c r="JNE32" s="187"/>
      <c r="JNF32" s="187"/>
      <c r="JNG32" s="187"/>
      <c r="JNH32" s="187"/>
      <c r="JNI32" s="187"/>
      <c r="JNJ32" s="187"/>
      <c r="JNK32" s="187"/>
      <c r="JNL32" s="187"/>
      <c r="JNM32" s="187"/>
      <c r="JNN32" s="187"/>
      <c r="JNO32" s="187"/>
      <c r="JNP32" s="187"/>
      <c r="JNQ32" s="187"/>
      <c r="JNR32" s="187"/>
      <c r="JNS32" s="187"/>
      <c r="JNT32" s="187"/>
      <c r="JNU32" s="187"/>
      <c r="JNV32" s="187"/>
      <c r="JNW32" s="187"/>
      <c r="JNX32" s="187"/>
      <c r="JNY32" s="187"/>
      <c r="JNZ32" s="187"/>
      <c r="JOA32" s="187"/>
      <c r="JOB32" s="187"/>
      <c r="JOC32" s="187"/>
      <c r="JOD32" s="187"/>
      <c r="JOE32" s="187"/>
      <c r="JOF32" s="187"/>
      <c r="JOG32" s="187"/>
      <c r="JOH32" s="187"/>
      <c r="JOI32" s="187"/>
      <c r="JOJ32" s="187"/>
      <c r="JOK32" s="187"/>
      <c r="JOL32" s="187"/>
      <c r="JOM32" s="187"/>
      <c r="JON32" s="187"/>
      <c r="JOO32" s="187"/>
      <c r="JOP32" s="187"/>
      <c r="JOQ32" s="187"/>
      <c r="JOR32" s="187"/>
      <c r="JOS32" s="187"/>
      <c r="JOT32" s="187"/>
      <c r="JOU32" s="187"/>
      <c r="JOV32" s="187"/>
      <c r="JOW32" s="187"/>
      <c r="JOX32" s="187"/>
      <c r="JOY32" s="187"/>
      <c r="JOZ32" s="187"/>
      <c r="JPA32" s="187"/>
      <c r="JPB32" s="187"/>
      <c r="JPC32" s="187"/>
      <c r="JPD32" s="187"/>
      <c r="JPE32" s="187"/>
      <c r="JPF32" s="187"/>
      <c r="JPG32" s="187"/>
      <c r="JPH32" s="187"/>
      <c r="JPI32" s="187"/>
      <c r="JPJ32" s="187"/>
      <c r="JPK32" s="187"/>
      <c r="JPL32" s="187"/>
      <c r="JPM32" s="187"/>
      <c r="JPN32" s="187"/>
      <c r="JPO32" s="187"/>
      <c r="JPP32" s="187"/>
      <c r="JPQ32" s="187"/>
      <c r="JPR32" s="187"/>
      <c r="JPS32" s="187"/>
      <c r="JPT32" s="187"/>
      <c r="JPU32" s="187"/>
      <c r="JPV32" s="187"/>
      <c r="JPW32" s="187"/>
      <c r="JPX32" s="187"/>
      <c r="JPY32" s="187"/>
      <c r="JPZ32" s="187"/>
      <c r="JQA32" s="187"/>
      <c r="JQB32" s="187"/>
      <c r="JQC32" s="187"/>
      <c r="JQD32" s="187"/>
      <c r="JQE32" s="187"/>
      <c r="JQF32" s="187"/>
      <c r="JQG32" s="187"/>
      <c r="JQH32" s="187"/>
      <c r="JQI32" s="187"/>
      <c r="JQJ32" s="187"/>
      <c r="JQK32" s="187"/>
      <c r="JQL32" s="187"/>
      <c r="JQM32" s="187"/>
      <c r="JQN32" s="187"/>
      <c r="JQO32" s="187"/>
      <c r="JQP32" s="187"/>
      <c r="JQQ32" s="187"/>
      <c r="JQR32" s="187"/>
      <c r="JQS32" s="187"/>
      <c r="JQT32" s="187"/>
      <c r="JQU32" s="187"/>
      <c r="JQV32" s="187"/>
      <c r="JQW32" s="187"/>
      <c r="JQX32" s="187"/>
      <c r="JQY32" s="187"/>
      <c r="JQZ32" s="187"/>
      <c r="JRA32" s="187"/>
      <c r="JRB32" s="187"/>
      <c r="JRC32" s="187"/>
      <c r="JRD32" s="187"/>
      <c r="JRE32" s="187"/>
      <c r="JRF32" s="187"/>
      <c r="JRG32" s="187"/>
      <c r="JRH32" s="187"/>
      <c r="JRI32" s="187"/>
      <c r="JRJ32" s="187"/>
      <c r="JRK32" s="187"/>
      <c r="JRL32" s="187"/>
      <c r="JRM32" s="187"/>
      <c r="JRN32" s="187"/>
      <c r="JRO32" s="187"/>
      <c r="JRP32" s="187"/>
      <c r="JRQ32" s="187"/>
      <c r="JRR32" s="187"/>
      <c r="JRS32" s="187"/>
      <c r="JRT32" s="187"/>
      <c r="JRU32" s="187"/>
      <c r="JRV32" s="187"/>
      <c r="JRW32" s="187"/>
      <c r="JRX32" s="187"/>
      <c r="JRY32" s="187"/>
      <c r="JRZ32" s="187"/>
      <c r="JSA32" s="187"/>
      <c r="JSB32" s="187"/>
      <c r="JSC32" s="187"/>
      <c r="JSD32" s="187"/>
      <c r="JSE32" s="187"/>
      <c r="JSF32" s="187"/>
      <c r="JSG32" s="187"/>
      <c r="JSH32" s="187"/>
      <c r="JSI32" s="187"/>
      <c r="JSJ32" s="187"/>
      <c r="JSK32" s="187"/>
      <c r="JSL32" s="187"/>
      <c r="JSM32" s="187"/>
      <c r="JSN32" s="187"/>
      <c r="JSO32" s="187"/>
      <c r="JSP32" s="187"/>
      <c r="JSQ32" s="187"/>
      <c r="JSR32" s="187"/>
      <c r="JSS32" s="187"/>
      <c r="JST32" s="187"/>
      <c r="JSU32" s="187"/>
      <c r="JSV32" s="187"/>
      <c r="JSW32" s="187"/>
      <c r="JSX32" s="187"/>
      <c r="JSY32" s="187"/>
      <c r="JSZ32" s="187"/>
      <c r="JTA32" s="187"/>
      <c r="JTB32" s="187"/>
      <c r="JTC32" s="187"/>
      <c r="JTD32" s="187"/>
      <c r="JTE32" s="187"/>
      <c r="JTF32" s="187"/>
      <c r="JTG32" s="187"/>
      <c r="JTH32" s="187"/>
      <c r="JTI32" s="187"/>
      <c r="JTJ32" s="187"/>
      <c r="JTK32" s="187"/>
      <c r="JTL32" s="187"/>
      <c r="JTM32" s="187"/>
      <c r="JTN32" s="187"/>
      <c r="JTO32" s="187"/>
      <c r="JTP32" s="187"/>
      <c r="JTQ32" s="187"/>
      <c r="JTR32" s="187"/>
      <c r="JTS32" s="187"/>
      <c r="JTT32" s="187"/>
      <c r="JTU32" s="187"/>
      <c r="JTV32" s="187"/>
      <c r="JTW32" s="187"/>
      <c r="JTX32" s="187"/>
      <c r="JTY32" s="187"/>
      <c r="JTZ32" s="187"/>
      <c r="JUA32" s="187"/>
      <c r="JUB32" s="187"/>
      <c r="JUC32" s="187"/>
      <c r="JUD32" s="187"/>
      <c r="JUE32" s="187"/>
      <c r="JUF32" s="187"/>
      <c r="JUG32" s="187"/>
      <c r="JUH32" s="187"/>
      <c r="JUI32" s="187"/>
      <c r="JUJ32" s="187"/>
      <c r="JUK32" s="187"/>
      <c r="JUL32" s="187"/>
      <c r="JUM32" s="187"/>
      <c r="JUN32" s="187"/>
      <c r="JUO32" s="187"/>
      <c r="JUP32" s="187"/>
      <c r="JUQ32" s="187"/>
      <c r="JUR32" s="187"/>
      <c r="JUS32" s="187"/>
      <c r="JUT32" s="187"/>
      <c r="JUU32" s="187"/>
      <c r="JUV32" s="187"/>
      <c r="JUW32" s="187"/>
      <c r="JUX32" s="187"/>
      <c r="JUY32" s="187"/>
      <c r="JUZ32" s="187"/>
      <c r="JVA32" s="187"/>
      <c r="JVB32" s="187"/>
      <c r="JVC32" s="187"/>
      <c r="JVD32" s="187"/>
      <c r="JVE32" s="187"/>
      <c r="JVF32" s="187"/>
      <c r="JVG32" s="187"/>
      <c r="JVH32" s="187"/>
      <c r="JVI32" s="187"/>
      <c r="JVJ32" s="187"/>
      <c r="JVK32" s="187"/>
      <c r="JVL32" s="187"/>
      <c r="JVM32" s="187"/>
      <c r="JVN32" s="187"/>
      <c r="JVO32" s="187"/>
      <c r="JVP32" s="187"/>
      <c r="JVQ32" s="187"/>
      <c r="JVR32" s="187"/>
      <c r="JVS32" s="187"/>
      <c r="JVT32" s="187"/>
      <c r="JVU32" s="187"/>
      <c r="JVV32" s="187"/>
      <c r="JVW32" s="187"/>
      <c r="JVX32" s="187"/>
      <c r="JVY32" s="187"/>
      <c r="JVZ32" s="187"/>
      <c r="JWA32" s="187"/>
      <c r="JWB32" s="187"/>
      <c r="JWC32" s="187"/>
      <c r="JWD32" s="187"/>
      <c r="JWE32" s="187"/>
      <c r="JWF32" s="187"/>
      <c r="JWG32" s="187"/>
      <c r="JWH32" s="187"/>
      <c r="JWI32" s="187"/>
      <c r="JWJ32" s="187"/>
      <c r="JWK32" s="187"/>
      <c r="JWL32" s="187"/>
      <c r="JWM32" s="187"/>
      <c r="JWN32" s="187"/>
      <c r="JWO32" s="187"/>
      <c r="JWP32" s="187"/>
      <c r="JWQ32" s="187"/>
      <c r="JWR32" s="187"/>
      <c r="JWS32" s="187"/>
      <c r="JWT32" s="187"/>
      <c r="JWU32" s="187"/>
      <c r="JWV32" s="187"/>
      <c r="JWW32" s="187"/>
      <c r="JWX32" s="187"/>
      <c r="JWY32" s="187"/>
      <c r="JWZ32" s="187"/>
      <c r="JXA32" s="187"/>
      <c r="JXB32" s="187"/>
      <c r="JXC32" s="187"/>
      <c r="JXD32" s="187"/>
      <c r="JXE32" s="187"/>
      <c r="JXF32" s="187"/>
      <c r="JXG32" s="187"/>
      <c r="JXH32" s="187"/>
      <c r="JXI32" s="187"/>
      <c r="JXJ32" s="187"/>
      <c r="JXK32" s="187"/>
      <c r="JXL32" s="187"/>
      <c r="JXM32" s="187"/>
      <c r="JXN32" s="187"/>
      <c r="JXO32" s="187"/>
      <c r="JXP32" s="187"/>
      <c r="JXQ32" s="187"/>
      <c r="JXR32" s="187"/>
      <c r="JXS32" s="187"/>
      <c r="JXT32" s="187"/>
      <c r="JXU32" s="187"/>
      <c r="JXV32" s="187"/>
      <c r="JXW32" s="187"/>
      <c r="JXX32" s="187"/>
      <c r="JXY32" s="187"/>
      <c r="JXZ32" s="187"/>
      <c r="JYA32" s="187"/>
      <c r="JYB32" s="187"/>
      <c r="JYC32" s="187"/>
      <c r="JYD32" s="187"/>
      <c r="JYE32" s="187"/>
      <c r="JYF32" s="187"/>
      <c r="JYG32" s="187"/>
      <c r="JYH32" s="187"/>
      <c r="JYI32" s="187"/>
      <c r="JYJ32" s="187"/>
      <c r="JYK32" s="187"/>
      <c r="JYL32" s="187"/>
      <c r="JYM32" s="187"/>
      <c r="JYN32" s="187"/>
      <c r="JYO32" s="187"/>
      <c r="JYP32" s="187"/>
      <c r="JYQ32" s="187"/>
      <c r="JYR32" s="187"/>
      <c r="JYS32" s="187"/>
      <c r="JYT32" s="187"/>
      <c r="JYU32" s="187"/>
      <c r="JYV32" s="187"/>
      <c r="JYW32" s="187"/>
      <c r="JYX32" s="187"/>
      <c r="JYY32" s="187"/>
      <c r="JYZ32" s="187"/>
      <c r="JZA32" s="187"/>
      <c r="JZB32" s="187"/>
      <c r="JZC32" s="187"/>
      <c r="JZD32" s="187"/>
      <c r="JZE32" s="187"/>
      <c r="JZF32" s="187"/>
      <c r="JZG32" s="187"/>
      <c r="JZH32" s="187"/>
      <c r="JZI32" s="187"/>
      <c r="JZJ32" s="187"/>
      <c r="JZK32" s="187"/>
      <c r="JZL32" s="187"/>
      <c r="JZM32" s="187"/>
      <c r="JZN32" s="187"/>
      <c r="JZO32" s="187"/>
      <c r="JZP32" s="187"/>
      <c r="JZQ32" s="187"/>
      <c r="JZR32" s="187"/>
      <c r="JZS32" s="187"/>
      <c r="JZT32" s="187"/>
      <c r="JZU32" s="187"/>
      <c r="JZV32" s="187"/>
      <c r="JZW32" s="187"/>
      <c r="JZX32" s="187"/>
      <c r="JZY32" s="187"/>
      <c r="JZZ32" s="187"/>
      <c r="KAA32" s="187"/>
      <c r="KAB32" s="187"/>
      <c r="KAC32" s="187"/>
      <c r="KAD32" s="187"/>
      <c r="KAE32" s="187"/>
      <c r="KAF32" s="187"/>
      <c r="KAG32" s="187"/>
      <c r="KAH32" s="187"/>
      <c r="KAI32" s="187"/>
      <c r="KAJ32" s="187"/>
      <c r="KAK32" s="187"/>
      <c r="KAL32" s="187"/>
      <c r="KAM32" s="187"/>
      <c r="KAN32" s="187"/>
      <c r="KAO32" s="187"/>
      <c r="KAP32" s="187"/>
      <c r="KAQ32" s="187"/>
      <c r="KAR32" s="187"/>
      <c r="KAS32" s="187"/>
      <c r="KAT32" s="187"/>
      <c r="KAU32" s="187"/>
      <c r="KAV32" s="187"/>
      <c r="KAW32" s="187"/>
      <c r="KAX32" s="187"/>
      <c r="KAY32" s="187"/>
      <c r="KAZ32" s="187"/>
      <c r="KBA32" s="187"/>
      <c r="KBB32" s="187"/>
      <c r="KBC32" s="187"/>
      <c r="KBD32" s="187"/>
      <c r="KBE32" s="187"/>
      <c r="KBF32" s="187"/>
      <c r="KBG32" s="187"/>
      <c r="KBH32" s="187"/>
      <c r="KBI32" s="187"/>
      <c r="KBJ32" s="187"/>
      <c r="KBK32" s="187"/>
      <c r="KBL32" s="187"/>
      <c r="KBM32" s="187"/>
      <c r="KBN32" s="187"/>
      <c r="KBO32" s="187"/>
      <c r="KBP32" s="187"/>
      <c r="KBQ32" s="187"/>
      <c r="KBR32" s="187"/>
      <c r="KBS32" s="187"/>
      <c r="KBT32" s="187"/>
      <c r="KBU32" s="187"/>
      <c r="KBV32" s="187"/>
      <c r="KBW32" s="187"/>
      <c r="KBX32" s="187"/>
      <c r="KBY32" s="187"/>
      <c r="KBZ32" s="187"/>
      <c r="KCA32" s="187"/>
      <c r="KCB32" s="187"/>
      <c r="KCC32" s="187"/>
      <c r="KCD32" s="187"/>
      <c r="KCE32" s="187"/>
      <c r="KCF32" s="187"/>
      <c r="KCG32" s="187"/>
      <c r="KCH32" s="187"/>
      <c r="KCI32" s="187"/>
      <c r="KCJ32" s="187"/>
      <c r="KCK32" s="187"/>
      <c r="KCL32" s="187"/>
      <c r="KCM32" s="187"/>
      <c r="KCN32" s="187"/>
      <c r="KCO32" s="187"/>
      <c r="KCP32" s="187"/>
      <c r="KCQ32" s="187"/>
      <c r="KCR32" s="187"/>
      <c r="KCS32" s="187"/>
      <c r="KCT32" s="187"/>
      <c r="KCU32" s="187"/>
      <c r="KCV32" s="187"/>
      <c r="KCW32" s="187"/>
      <c r="KCX32" s="187"/>
      <c r="KCY32" s="187"/>
      <c r="KCZ32" s="187"/>
      <c r="KDA32" s="187"/>
      <c r="KDB32" s="187"/>
      <c r="KDC32" s="187"/>
      <c r="KDD32" s="187"/>
      <c r="KDE32" s="187"/>
      <c r="KDF32" s="187"/>
      <c r="KDG32" s="187"/>
      <c r="KDH32" s="187"/>
      <c r="KDI32" s="187"/>
      <c r="KDJ32" s="187"/>
      <c r="KDK32" s="187"/>
      <c r="KDL32" s="187"/>
      <c r="KDM32" s="187"/>
      <c r="KDN32" s="187"/>
      <c r="KDO32" s="187"/>
      <c r="KDP32" s="187"/>
      <c r="KDQ32" s="187"/>
      <c r="KDR32" s="187"/>
      <c r="KDS32" s="187"/>
      <c r="KDT32" s="187"/>
      <c r="KDU32" s="187"/>
      <c r="KDV32" s="187"/>
      <c r="KDW32" s="187"/>
      <c r="KDX32" s="187"/>
      <c r="KDY32" s="187"/>
      <c r="KDZ32" s="187"/>
      <c r="KEA32" s="187"/>
      <c r="KEB32" s="187"/>
      <c r="KEC32" s="187"/>
      <c r="KED32" s="187"/>
      <c r="KEE32" s="187"/>
      <c r="KEF32" s="187"/>
      <c r="KEG32" s="187"/>
      <c r="KEH32" s="187"/>
      <c r="KEI32" s="187"/>
      <c r="KEJ32" s="187"/>
      <c r="KEK32" s="187"/>
      <c r="KEL32" s="187"/>
      <c r="KEM32" s="187"/>
      <c r="KEN32" s="187"/>
      <c r="KEO32" s="187"/>
      <c r="KEP32" s="187"/>
      <c r="KEQ32" s="187"/>
      <c r="KER32" s="187"/>
      <c r="KES32" s="187"/>
      <c r="KET32" s="187"/>
      <c r="KEU32" s="187"/>
      <c r="KEV32" s="187"/>
      <c r="KEW32" s="187"/>
      <c r="KEX32" s="187"/>
      <c r="KEY32" s="187"/>
      <c r="KEZ32" s="187"/>
      <c r="KFA32" s="187"/>
      <c r="KFB32" s="187"/>
      <c r="KFC32" s="187"/>
      <c r="KFD32" s="187"/>
      <c r="KFE32" s="187"/>
      <c r="KFF32" s="187"/>
      <c r="KFG32" s="187"/>
      <c r="KFH32" s="187"/>
      <c r="KFI32" s="187"/>
      <c r="KFJ32" s="187"/>
      <c r="KFK32" s="187"/>
      <c r="KFL32" s="187"/>
      <c r="KFM32" s="187"/>
      <c r="KFN32" s="187"/>
      <c r="KFO32" s="187"/>
      <c r="KFP32" s="187"/>
      <c r="KFQ32" s="187"/>
      <c r="KFR32" s="187"/>
      <c r="KFS32" s="187"/>
      <c r="KFT32" s="187"/>
      <c r="KFU32" s="187"/>
      <c r="KFV32" s="187"/>
      <c r="KFW32" s="187"/>
      <c r="KFX32" s="187"/>
      <c r="KFY32" s="187"/>
      <c r="KFZ32" s="187"/>
      <c r="KGA32" s="187"/>
      <c r="KGB32" s="187"/>
      <c r="KGC32" s="187"/>
      <c r="KGD32" s="187"/>
      <c r="KGE32" s="187"/>
      <c r="KGF32" s="187"/>
      <c r="KGG32" s="187"/>
      <c r="KGH32" s="187"/>
      <c r="KGI32" s="187"/>
      <c r="KGJ32" s="187"/>
      <c r="KGK32" s="187"/>
      <c r="KGL32" s="187"/>
      <c r="KGM32" s="187"/>
      <c r="KGN32" s="187"/>
      <c r="KGO32" s="187"/>
      <c r="KGP32" s="187"/>
      <c r="KGQ32" s="187"/>
      <c r="KGR32" s="187"/>
      <c r="KGS32" s="187"/>
      <c r="KGT32" s="187"/>
      <c r="KGU32" s="187"/>
      <c r="KGV32" s="187"/>
      <c r="KGW32" s="187"/>
      <c r="KGX32" s="187"/>
      <c r="KGY32" s="187"/>
      <c r="KGZ32" s="187"/>
      <c r="KHA32" s="187"/>
      <c r="KHB32" s="187"/>
      <c r="KHC32" s="187"/>
      <c r="KHD32" s="187"/>
      <c r="KHE32" s="187"/>
      <c r="KHF32" s="187"/>
      <c r="KHG32" s="187"/>
      <c r="KHH32" s="187"/>
      <c r="KHI32" s="187"/>
      <c r="KHJ32" s="187"/>
      <c r="KHK32" s="187"/>
      <c r="KHL32" s="187"/>
      <c r="KHM32" s="187"/>
      <c r="KHN32" s="187"/>
      <c r="KHO32" s="187"/>
      <c r="KHP32" s="187"/>
      <c r="KHQ32" s="187"/>
      <c r="KHR32" s="187"/>
      <c r="KHS32" s="187"/>
      <c r="KHT32" s="187"/>
      <c r="KHU32" s="187"/>
      <c r="KHV32" s="187"/>
      <c r="KHW32" s="187"/>
      <c r="KHX32" s="187"/>
      <c r="KHY32" s="187"/>
      <c r="KHZ32" s="187"/>
      <c r="KIA32" s="187"/>
      <c r="KIB32" s="187"/>
      <c r="KIC32" s="187"/>
      <c r="KID32" s="187"/>
      <c r="KIE32" s="187"/>
      <c r="KIF32" s="187"/>
      <c r="KIG32" s="187"/>
      <c r="KIH32" s="187"/>
      <c r="KII32" s="187"/>
      <c r="KIJ32" s="187"/>
      <c r="KIK32" s="187"/>
      <c r="KIL32" s="187"/>
      <c r="KIM32" s="187"/>
      <c r="KIN32" s="187"/>
      <c r="KIO32" s="187"/>
      <c r="KIP32" s="187"/>
      <c r="KIQ32" s="187"/>
      <c r="KIR32" s="187"/>
      <c r="KIS32" s="187"/>
      <c r="KIT32" s="187"/>
      <c r="KIU32" s="187"/>
      <c r="KIV32" s="187"/>
      <c r="KIW32" s="187"/>
      <c r="KIX32" s="187"/>
      <c r="KIY32" s="187"/>
      <c r="KIZ32" s="187"/>
      <c r="KJA32" s="187"/>
      <c r="KJB32" s="187"/>
      <c r="KJC32" s="187"/>
      <c r="KJD32" s="187"/>
      <c r="KJE32" s="187"/>
      <c r="KJF32" s="187"/>
      <c r="KJG32" s="187"/>
      <c r="KJH32" s="187"/>
      <c r="KJI32" s="187"/>
      <c r="KJJ32" s="187"/>
      <c r="KJK32" s="187"/>
      <c r="KJL32" s="187"/>
      <c r="KJM32" s="187"/>
      <c r="KJN32" s="187"/>
      <c r="KJO32" s="187"/>
      <c r="KJP32" s="187"/>
      <c r="KJQ32" s="187"/>
      <c r="KJR32" s="187"/>
      <c r="KJS32" s="187"/>
      <c r="KJT32" s="187"/>
      <c r="KJU32" s="187"/>
      <c r="KJV32" s="187"/>
      <c r="KJW32" s="187"/>
      <c r="KJX32" s="187"/>
      <c r="KJY32" s="187"/>
      <c r="KJZ32" s="187"/>
      <c r="KKA32" s="187"/>
      <c r="KKB32" s="187"/>
      <c r="KKC32" s="187"/>
      <c r="KKD32" s="187"/>
      <c r="KKE32" s="187"/>
      <c r="KKF32" s="187"/>
      <c r="KKG32" s="187"/>
      <c r="KKH32" s="187"/>
      <c r="KKI32" s="187"/>
      <c r="KKJ32" s="187"/>
      <c r="KKK32" s="187"/>
      <c r="KKL32" s="187"/>
      <c r="KKM32" s="187"/>
      <c r="KKN32" s="187"/>
      <c r="KKO32" s="187"/>
      <c r="KKP32" s="187"/>
      <c r="KKQ32" s="187"/>
      <c r="KKR32" s="187"/>
      <c r="KKS32" s="187"/>
      <c r="KKT32" s="187"/>
      <c r="KKU32" s="187"/>
      <c r="KKV32" s="187"/>
      <c r="KKW32" s="187"/>
      <c r="KKX32" s="187"/>
      <c r="KKY32" s="187"/>
      <c r="KKZ32" s="187"/>
      <c r="KLA32" s="187"/>
      <c r="KLB32" s="187"/>
      <c r="KLC32" s="187"/>
      <c r="KLD32" s="187"/>
      <c r="KLE32" s="187"/>
      <c r="KLF32" s="187"/>
      <c r="KLG32" s="187"/>
      <c r="KLH32" s="187"/>
      <c r="KLI32" s="187"/>
      <c r="KLJ32" s="187"/>
      <c r="KLK32" s="187"/>
      <c r="KLL32" s="187"/>
      <c r="KLM32" s="187"/>
      <c r="KLN32" s="187"/>
      <c r="KLO32" s="187"/>
      <c r="KLP32" s="187"/>
      <c r="KLQ32" s="187"/>
      <c r="KLR32" s="187"/>
      <c r="KLS32" s="187"/>
      <c r="KLT32" s="187"/>
      <c r="KLU32" s="187"/>
      <c r="KLV32" s="187"/>
      <c r="KLW32" s="187"/>
      <c r="KLX32" s="187"/>
      <c r="KLY32" s="187"/>
      <c r="KLZ32" s="187"/>
      <c r="KMA32" s="187"/>
      <c r="KMB32" s="187"/>
      <c r="KMC32" s="187"/>
      <c r="KMD32" s="187"/>
      <c r="KME32" s="187"/>
      <c r="KMF32" s="187"/>
      <c r="KMG32" s="187"/>
      <c r="KMH32" s="187"/>
      <c r="KMI32" s="187"/>
      <c r="KMJ32" s="187"/>
      <c r="KMK32" s="187"/>
      <c r="KML32" s="187"/>
      <c r="KMM32" s="187"/>
      <c r="KMN32" s="187"/>
      <c r="KMO32" s="187"/>
      <c r="KMP32" s="187"/>
      <c r="KMQ32" s="187"/>
      <c r="KMR32" s="187"/>
      <c r="KMS32" s="187"/>
      <c r="KMT32" s="187"/>
      <c r="KMU32" s="187"/>
      <c r="KMV32" s="187"/>
      <c r="KMW32" s="187"/>
      <c r="KMX32" s="187"/>
      <c r="KMY32" s="187"/>
      <c r="KMZ32" s="187"/>
      <c r="KNA32" s="187"/>
      <c r="KNB32" s="187"/>
      <c r="KNC32" s="187"/>
      <c r="KND32" s="187"/>
      <c r="KNE32" s="187"/>
      <c r="KNF32" s="187"/>
      <c r="KNG32" s="187"/>
      <c r="KNH32" s="187"/>
      <c r="KNI32" s="187"/>
      <c r="KNJ32" s="187"/>
      <c r="KNK32" s="187"/>
      <c r="KNL32" s="187"/>
      <c r="KNM32" s="187"/>
      <c r="KNN32" s="187"/>
      <c r="KNO32" s="187"/>
      <c r="KNP32" s="187"/>
      <c r="KNQ32" s="187"/>
      <c r="KNR32" s="187"/>
      <c r="KNS32" s="187"/>
      <c r="KNT32" s="187"/>
      <c r="KNU32" s="187"/>
      <c r="KNV32" s="187"/>
      <c r="KNW32" s="187"/>
      <c r="KNX32" s="187"/>
      <c r="KNY32" s="187"/>
      <c r="KNZ32" s="187"/>
      <c r="KOA32" s="187"/>
      <c r="KOB32" s="187"/>
      <c r="KOC32" s="187"/>
      <c r="KOD32" s="187"/>
      <c r="KOE32" s="187"/>
      <c r="KOF32" s="187"/>
      <c r="KOG32" s="187"/>
      <c r="KOH32" s="187"/>
      <c r="KOI32" s="187"/>
      <c r="KOJ32" s="187"/>
      <c r="KOK32" s="187"/>
      <c r="KOL32" s="187"/>
      <c r="KOM32" s="187"/>
      <c r="KON32" s="187"/>
      <c r="KOO32" s="187"/>
      <c r="KOP32" s="187"/>
      <c r="KOQ32" s="187"/>
      <c r="KOR32" s="187"/>
      <c r="KOS32" s="187"/>
      <c r="KOT32" s="187"/>
      <c r="KOU32" s="187"/>
      <c r="KOV32" s="187"/>
      <c r="KOW32" s="187"/>
      <c r="KOX32" s="187"/>
      <c r="KOY32" s="187"/>
      <c r="KOZ32" s="187"/>
      <c r="KPA32" s="187"/>
      <c r="KPB32" s="187"/>
      <c r="KPC32" s="187"/>
      <c r="KPD32" s="187"/>
      <c r="KPE32" s="187"/>
      <c r="KPF32" s="187"/>
      <c r="KPG32" s="187"/>
      <c r="KPH32" s="187"/>
      <c r="KPI32" s="187"/>
      <c r="KPJ32" s="187"/>
      <c r="KPK32" s="187"/>
      <c r="KPL32" s="187"/>
      <c r="KPM32" s="187"/>
      <c r="KPN32" s="187"/>
      <c r="KPO32" s="187"/>
      <c r="KPP32" s="187"/>
      <c r="KPQ32" s="187"/>
      <c r="KPR32" s="187"/>
      <c r="KPS32" s="187"/>
      <c r="KPT32" s="187"/>
      <c r="KPU32" s="187"/>
      <c r="KPV32" s="187"/>
      <c r="KPW32" s="187"/>
      <c r="KPX32" s="187"/>
      <c r="KPY32" s="187"/>
      <c r="KPZ32" s="187"/>
      <c r="KQA32" s="187"/>
      <c r="KQB32" s="187"/>
      <c r="KQC32" s="187"/>
      <c r="KQD32" s="187"/>
      <c r="KQE32" s="187"/>
      <c r="KQF32" s="187"/>
      <c r="KQG32" s="187"/>
      <c r="KQH32" s="187"/>
      <c r="KQI32" s="187"/>
      <c r="KQJ32" s="187"/>
      <c r="KQK32" s="187"/>
      <c r="KQL32" s="187"/>
      <c r="KQM32" s="187"/>
      <c r="KQN32" s="187"/>
      <c r="KQO32" s="187"/>
      <c r="KQP32" s="187"/>
      <c r="KQQ32" s="187"/>
      <c r="KQR32" s="187"/>
      <c r="KQS32" s="187"/>
      <c r="KQT32" s="187"/>
      <c r="KQU32" s="187"/>
      <c r="KQV32" s="187"/>
      <c r="KQW32" s="187"/>
      <c r="KQX32" s="187"/>
      <c r="KQY32" s="187"/>
      <c r="KQZ32" s="187"/>
      <c r="KRA32" s="187"/>
      <c r="KRB32" s="187"/>
      <c r="KRC32" s="187"/>
      <c r="KRD32" s="187"/>
      <c r="KRE32" s="187"/>
      <c r="KRF32" s="187"/>
      <c r="KRG32" s="187"/>
      <c r="KRH32" s="187"/>
      <c r="KRI32" s="187"/>
      <c r="KRJ32" s="187"/>
      <c r="KRK32" s="187"/>
      <c r="KRL32" s="187"/>
      <c r="KRM32" s="187"/>
      <c r="KRN32" s="187"/>
      <c r="KRO32" s="187"/>
      <c r="KRP32" s="187"/>
      <c r="KRQ32" s="187"/>
      <c r="KRR32" s="187"/>
      <c r="KRS32" s="187"/>
      <c r="KRT32" s="187"/>
      <c r="KRU32" s="187"/>
      <c r="KRV32" s="187"/>
      <c r="KRW32" s="187"/>
      <c r="KRX32" s="187"/>
      <c r="KRY32" s="187"/>
      <c r="KRZ32" s="187"/>
      <c r="KSA32" s="187"/>
      <c r="KSB32" s="187"/>
      <c r="KSC32" s="187"/>
      <c r="KSD32" s="187"/>
      <c r="KSE32" s="187"/>
      <c r="KSF32" s="187"/>
      <c r="KSG32" s="187"/>
      <c r="KSH32" s="187"/>
      <c r="KSI32" s="187"/>
      <c r="KSJ32" s="187"/>
      <c r="KSK32" s="187"/>
      <c r="KSL32" s="187"/>
      <c r="KSM32" s="187"/>
      <c r="KSN32" s="187"/>
      <c r="KSO32" s="187"/>
      <c r="KSP32" s="187"/>
      <c r="KSQ32" s="187"/>
      <c r="KSR32" s="187"/>
      <c r="KSS32" s="187"/>
      <c r="KST32" s="187"/>
      <c r="KSU32" s="187"/>
      <c r="KSV32" s="187"/>
      <c r="KSW32" s="187"/>
      <c r="KSX32" s="187"/>
      <c r="KSY32" s="187"/>
      <c r="KSZ32" s="187"/>
      <c r="KTA32" s="187"/>
      <c r="KTB32" s="187"/>
      <c r="KTC32" s="187"/>
      <c r="KTD32" s="187"/>
      <c r="KTE32" s="187"/>
      <c r="KTF32" s="187"/>
      <c r="KTG32" s="187"/>
      <c r="KTH32" s="187"/>
      <c r="KTI32" s="187"/>
      <c r="KTJ32" s="187"/>
      <c r="KTK32" s="187"/>
      <c r="KTL32" s="187"/>
      <c r="KTM32" s="187"/>
      <c r="KTN32" s="187"/>
      <c r="KTO32" s="187"/>
      <c r="KTP32" s="187"/>
      <c r="KTQ32" s="187"/>
      <c r="KTR32" s="187"/>
      <c r="KTS32" s="187"/>
      <c r="KTT32" s="187"/>
      <c r="KTU32" s="187"/>
      <c r="KTV32" s="187"/>
      <c r="KTW32" s="187"/>
      <c r="KTX32" s="187"/>
      <c r="KTY32" s="187"/>
      <c r="KTZ32" s="187"/>
      <c r="KUA32" s="187"/>
      <c r="KUB32" s="187"/>
      <c r="KUC32" s="187"/>
      <c r="KUD32" s="187"/>
      <c r="KUE32" s="187"/>
      <c r="KUF32" s="187"/>
      <c r="KUG32" s="187"/>
      <c r="KUH32" s="187"/>
      <c r="KUI32" s="187"/>
      <c r="KUJ32" s="187"/>
      <c r="KUK32" s="187"/>
      <c r="KUL32" s="187"/>
      <c r="KUM32" s="187"/>
      <c r="KUN32" s="187"/>
      <c r="KUO32" s="187"/>
      <c r="KUP32" s="187"/>
      <c r="KUQ32" s="187"/>
      <c r="KUR32" s="187"/>
      <c r="KUS32" s="187"/>
      <c r="KUT32" s="187"/>
      <c r="KUU32" s="187"/>
      <c r="KUV32" s="187"/>
      <c r="KUW32" s="187"/>
      <c r="KUX32" s="187"/>
      <c r="KUY32" s="187"/>
      <c r="KUZ32" s="187"/>
      <c r="KVA32" s="187"/>
      <c r="KVB32" s="187"/>
      <c r="KVC32" s="187"/>
      <c r="KVD32" s="187"/>
      <c r="KVE32" s="187"/>
      <c r="KVF32" s="187"/>
      <c r="KVG32" s="187"/>
      <c r="KVH32" s="187"/>
      <c r="KVI32" s="187"/>
      <c r="KVJ32" s="187"/>
      <c r="KVK32" s="187"/>
      <c r="KVL32" s="187"/>
      <c r="KVM32" s="187"/>
      <c r="KVN32" s="187"/>
      <c r="KVO32" s="187"/>
      <c r="KVP32" s="187"/>
      <c r="KVQ32" s="187"/>
      <c r="KVR32" s="187"/>
      <c r="KVS32" s="187"/>
      <c r="KVT32" s="187"/>
      <c r="KVU32" s="187"/>
      <c r="KVV32" s="187"/>
      <c r="KVW32" s="187"/>
      <c r="KVX32" s="187"/>
      <c r="KVY32" s="187"/>
      <c r="KVZ32" s="187"/>
      <c r="KWA32" s="187"/>
      <c r="KWB32" s="187"/>
      <c r="KWC32" s="187"/>
      <c r="KWD32" s="187"/>
      <c r="KWE32" s="187"/>
      <c r="KWF32" s="187"/>
      <c r="KWG32" s="187"/>
      <c r="KWH32" s="187"/>
      <c r="KWI32" s="187"/>
      <c r="KWJ32" s="187"/>
      <c r="KWK32" s="187"/>
      <c r="KWL32" s="187"/>
      <c r="KWM32" s="187"/>
      <c r="KWN32" s="187"/>
      <c r="KWO32" s="187"/>
      <c r="KWP32" s="187"/>
      <c r="KWQ32" s="187"/>
      <c r="KWR32" s="187"/>
      <c r="KWS32" s="187"/>
      <c r="KWT32" s="187"/>
      <c r="KWU32" s="187"/>
      <c r="KWV32" s="187"/>
      <c r="KWW32" s="187"/>
      <c r="KWX32" s="187"/>
      <c r="KWY32" s="187"/>
      <c r="KWZ32" s="187"/>
      <c r="KXA32" s="187"/>
      <c r="KXB32" s="187"/>
      <c r="KXC32" s="187"/>
      <c r="KXD32" s="187"/>
      <c r="KXE32" s="187"/>
      <c r="KXF32" s="187"/>
      <c r="KXG32" s="187"/>
      <c r="KXH32" s="187"/>
      <c r="KXI32" s="187"/>
      <c r="KXJ32" s="187"/>
      <c r="KXK32" s="187"/>
      <c r="KXL32" s="187"/>
      <c r="KXM32" s="187"/>
      <c r="KXN32" s="187"/>
      <c r="KXO32" s="187"/>
      <c r="KXP32" s="187"/>
      <c r="KXQ32" s="187"/>
      <c r="KXR32" s="187"/>
      <c r="KXS32" s="187"/>
      <c r="KXT32" s="187"/>
      <c r="KXU32" s="187"/>
      <c r="KXV32" s="187"/>
      <c r="KXW32" s="187"/>
      <c r="KXX32" s="187"/>
      <c r="KXY32" s="187"/>
      <c r="KXZ32" s="187"/>
      <c r="KYA32" s="187"/>
      <c r="KYB32" s="187"/>
      <c r="KYC32" s="187"/>
      <c r="KYD32" s="187"/>
      <c r="KYE32" s="187"/>
      <c r="KYF32" s="187"/>
      <c r="KYG32" s="187"/>
      <c r="KYH32" s="187"/>
      <c r="KYI32" s="187"/>
      <c r="KYJ32" s="187"/>
      <c r="KYK32" s="187"/>
      <c r="KYL32" s="187"/>
      <c r="KYM32" s="187"/>
      <c r="KYN32" s="187"/>
      <c r="KYO32" s="187"/>
      <c r="KYP32" s="187"/>
      <c r="KYQ32" s="187"/>
      <c r="KYR32" s="187"/>
      <c r="KYS32" s="187"/>
      <c r="KYT32" s="187"/>
      <c r="KYU32" s="187"/>
      <c r="KYV32" s="187"/>
      <c r="KYW32" s="187"/>
      <c r="KYX32" s="187"/>
      <c r="KYY32" s="187"/>
      <c r="KYZ32" s="187"/>
      <c r="KZA32" s="187"/>
      <c r="KZB32" s="187"/>
      <c r="KZC32" s="187"/>
      <c r="KZD32" s="187"/>
      <c r="KZE32" s="187"/>
      <c r="KZF32" s="187"/>
      <c r="KZG32" s="187"/>
      <c r="KZH32" s="187"/>
      <c r="KZI32" s="187"/>
      <c r="KZJ32" s="187"/>
      <c r="KZK32" s="187"/>
      <c r="KZL32" s="187"/>
      <c r="KZM32" s="187"/>
      <c r="KZN32" s="187"/>
      <c r="KZO32" s="187"/>
      <c r="KZP32" s="187"/>
      <c r="KZQ32" s="187"/>
      <c r="KZR32" s="187"/>
      <c r="KZS32" s="187"/>
      <c r="KZT32" s="187"/>
      <c r="KZU32" s="187"/>
      <c r="KZV32" s="187"/>
      <c r="KZW32" s="187"/>
      <c r="KZX32" s="187"/>
      <c r="KZY32" s="187"/>
      <c r="KZZ32" s="187"/>
      <c r="LAA32" s="187"/>
      <c r="LAB32" s="187"/>
      <c r="LAC32" s="187"/>
      <c r="LAD32" s="187"/>
      <c r="LAE32" s="187"/>
      <c r="LAF32" s="187"/>
      <c r="LAG32" s="187"/>
      <c r="LAH32" s="187"/>
      <c r="LAI32" s="187"/>
      <c r="LAJ32" s="187"/>
      <c r="LAK32" s="187"/>
      <c r="LAL32" s="187"/>
      <c r="LAM32" s="187"/>
      <c r="LAN32" s="187"/>
      <c r="LAO32" s="187"/>
      <c r="LAP32" s="187"/>
      <c r="LAQ32" s="187"/>
      <c r="LAR32" s="187"/>
      <c r="LAS32" s="187"/>
      <c r="LAT32" s="187"/>
      <c r="LAU32" s="187"/>
      <c r="LAV32" s="187"/>
      <c r="LAW32" s="187"/>
      <c r="LAX32" s="187"/>
      <c r="LAY32" s="187"/>
      <c r="LAZ32" s="187"/>
      <c r="LBA32" s="187"/>
      <c r="LBB32" s="187"/>
      <c r="LBC32" s="187"/>
      <c r="LBD32" s="187"/>
      <c r="LBE32" s="187"/>
      <c r="LBF32" s="187"/>
      <c r="LBG32" s="187"/>
      <c r="LBH32" s="187"/>
      <c r="LBI32" s="187"/>
      <c r="LBJ32" s="187"/>
      <c r="LBK32" s="187"/>
      <c r="LBL32" s="187"/>
      <c r="LBM32" s="187"/>
      <c r="LBN32" s="187"/>
      <c r="LBO32" s="187"/>
      <c r="LBP32" s="187"/>
      <c r="LBQ32" s="187"/>
      <c r="LBR32" s="187"/>
      <c r="LBS32" s="187"/>
      <c r="LBT32" s="187"/>
      <c r="LBU32" s="187"/>
      <c r="LBV32" s="187"/>
      <c r="LBW32" s="187"/>
      <c r="LBX32" s="187"/>
      <c r="LBY32" s="187"/>
      <c r="LBZ32" s="187"/>
      <c r="LCA32" s="187"/>
      <c r="LCB32" s="187"/>
      <c r="LCC32" s="187"/>
      <c r="LCD32" s="187"/>
      <c r="LCE32" s="187"/>
      <c r="LCF32" s="187"/>
      <c r="LCG32" s="187"/>
      <c r="LCH32" s="187"/>
      <c r="LCI32" s="187"/>
      <c r="LCJ32" s="187"/>
      <c r="LCK32" s="187"/>
      <c r="LCL32" s="187"/>
      <c r="LCM32" s="187"/>
      <c r="LCN32" s="187"/>
      <c r="LCO32" s="187"/>
      <c r="LCP32" s="187"/>
      <c r="LCQ32" s="187"/>
      <c r="LCR32" s="187"/>
      <c r="LCS32" s="187"/>
      <c r="LCT32" s="187"/>
      <c r="LCU32" s="187"/>
      <c r="LCV32" s="187"/>
      <c r="LCW32" s="187"/>
      <c r="LCX32" s="187"/>
      <c r="LCY32" s="187"/>
      <c r="LCZ32" s="187"/>
      <c r="LDA32" s="187"/>
      <c r="LDB32" s="187"/>
      <c r="LDC32" s="187"/>
      <c r="LDD32" s="187"/>
      <c r="LDE32" s="187"/>
      <c r="LDF32" s="187"/>
      <c r="LDG32" s="187"/>
      <c r="LDH32" s="187"/>
      <c r="LDI32" s="187"/>
      <c r="LDJ32" s="187"/>
      <c r="LDK32" s="187"/>
      <c r="LDL32" s="187"/>
      <c r="LDM32" s="187"/>
      <c r="LDN32" s="187"/>
      <c r="LDO32" s="187"/>
      <c r="LDP32" s="187"/>
      <c r="LDQ32" s="187"/>
      <c r="LDR32" s="187"/>
      <c r="LDS32" s="187"/>
      <c r="LDT32" s="187"/>
      <c r="LDU32" s="187"/>
      <c r="LDV32" s="187"/>
      <c r="LDW32" s="187"/>
      <c r="LDX32" s="187"/>
      <c r="LDY32" s="187"/>
      <c r="LDZ32" s="187"/>
      <c r="LEA32" s="187"/>
      <c r="LEB32" s="187"/>
      <c r="LEC32" s="187"/>
      <c r="LED32" s="187"/>
      <c r="LEE32" s="187"/>
      <c r="LEF32" s="187"/>
      <c r="LEG32" s="187"/>
      <c r="LEH32" s="187"/>
      <c r="LEI32" s="187"/>
      <c r="LEJ32" s="187"/>
      <c r="LEK32" s="187"/>
      <c r="LEL32" s="187"/>
      <c r="LEM32" s="187"/>
      <c r="LEN32" s="187"/>
      <c r="LEO32" s="187"/>
      <c r="LEP32" s="187"/>
      <c r="LEQ32" s="187"/>
      <c r="LER32" s="187"/>
      <c r="LES32" s="187"/>
      <c r="LET32" s="187"/>
      <c r="LEU32" s="187"/>
      <c r="LEV32" s="187"/>
      <c r="LEW32" s="187"/>
      <c r="LEX32" s="187"/>
      <c r="LEY32" s="187"/>
      <c r="LEZ32" s="187"/>
      <c r="LFA32" s="187"/>
      <c r="LFB32" s="187"/>
      <c r="LFC32" s="187"/>
      <c r="LFD32" s="187"/>
      <c r="LFE32" s="187"/>
      <c r="LFF32" s="187"/>
      <c r="LFG32" s="187"/>
      <c r="LFH32" s="187"/>
      <c r="LFI32" s="187"/>
      <c r="LFJ32" s="187"/>
      <c r="LFK32" s="187"/>
      <c r="LFL32" s="187"/>
      <c r="LFM32" s="187"/>
      <c r="LFN32" s="187"/>
      <c r="LFO32" s="187"/>
      <c r="LFP32" s="187"/>
      <c r="LFQ32" s="187"/>
      <c r="LFR32" s="187"/>
      <c r="LFS32" s="187"/>
      <c r="LFT32" s="187"/>
      <c r="LFU32" s="187"/>
      <c r="LFV32" s="187"/>
      <c r="LFW32" s="187"/>
      <c r="LFX32" s="187"/>
      <c r="LFY32" s="187"/>
      <c r="LFZ32" s="187"/>
      <c r="LGA32" s="187"/>
      <c r="LGB32" s="187"/>
      <c r="LGC32" s="187"/>
      <c r="LGD32" s="187"/>
      <c r="LGE32" s="187"/>
      <c r="LGF32" s="187"/>
      <c r="LGG32" s="187"/>
      <c r="LGH32" s="187"/>
      <c r="LGI32" s="187"/>
      <c r="LGJ32" s="187"/>
      <c r="LGK32" s="187"/>
      <c r="LGL32" s="187"/>
      <c r="LGM32" s="187"/>
      <c r="LGN32" s="187"/>
      <c r="LGO32" s="187"/>
      <c r="LGP32" s="187"/>
      <c r="LGQ32" s="187"/>
      <c r="LGR32" s="187"/>
      <c r="LGS32" s="187"/>
      <c r="LGT32" s="187"/>
      <c r="LGU32" s="187"/>
      <c r="LGV32" s="187"/>
      <c r="LGW32" s="187"/>
      <c r="LGX32" s="187"/>
      <c r="LGY32" s="187"/>
      <c r="LGZ32" s="187"/>
      <c r="LHA32" s="187"/>
      <c r="LHB32" s="187"/>
      <c r="LHC32" s="187"/>
      <c r="LHD32" s="187"/>
      <c r="LHE32" s="187"/>
      <c r="LHF32" s="187"/>
      <c r="LHG32" s="187"/>
      <c r="LHH32" s="187"/>
      <c r="LHI32" s="187"/>
      <c r="LHJ32" s="187"/>
      <c r="LHK32" s="187"/>
      <c r="LHL32" s="187"/>
      <c r="LHM32" s="187"/>
      <c r="LHN32" s="187"/>
      <c r="LHO32" s="187"/>
      <c r="LHP32" s="187"/>
      <c r="LHQ32" s="187"/>
      <c r="LHR32" s="187"/>
      <c r="LHS32" s="187"/>
      <c r="LHT32" s="187"/>
      <c r="LHU32" s="187"/>
      <c r="LHV32" s="187"/>
      <c r="LHW32" s="187"/>
      <c r="LHX32" s="187"/>
      <c r="LHY32" s="187"/>
      <c r="LHZ32" s="187"/>
      <c r="LIA32" s="187"/>
      <c r="LIB32" s="187"/>
      <c r="LIC32" s="187"/>
      <c r="LID32" s="187"/>
      <c r="LIE32" s="187"/>
      <c r="LIF32" s="187"/>
      <c r="LIG32" s="187"/>
      <c r="LIH32" s="187"/>
      <c r="LII32" s="187"/>
      <c r="LIJ32" s="187"/>
      <c r="LIK32" s="187"/>
      <c r="LIL32" s="187"/>
      <c r="LIM32" s="187"/>
      <c r="LIN32" s="187"/>
      <c r="LIO32" s="187"/>
      <c r="LIP32" s="187"/>
      <c r="LIQ32" s="187"/>
      <c r="LIR32" s="187"/>
      <c r="LIS32" s="187"/>
      <c r="LIT32" s="187"/>
      <c r="LIU32" s="187"/>
      <c r="LIV32" s="187"/>
      <c r="LIW32" s="187"/>
      <c r="LIX32" s="187"/>
      <c r="LIY32" s="187"/>
      <c r="LIZ32" s="187"/>
      <c r="LJA32" s="187"/>
      <c r="LJB32" s="187"/>
      <c r="LJC32" s="187"/>
      <c r="LJD32" s="187"/>
      <c r="LJE32" s="187"/>
      <c r="LJF32" s="187"/>
      <c r="LJG32" s="187"/>
      <c r="LJH32" s="187"/>
      <c r="LJI32" s="187"/>
      <c r="LJJ32" s="187"/>
      <c r="LJK32" s="187"/>
      <c r="LJL32" s="187"/>
      <c r="LJM32" s="187"/>
      <c r="LJN32" s="187"/>
      <c r="LJO32" s="187"/>
      <c r="LJP32" s="187"/>
      <c r="LJQ32" s="187"/>
      <c r="LJR32" s="187"/>
      <c r="LJS32" s="187"/>
      <c r="LJT32" s="187"/>
      <c r="LJU32" s="187"/>
      <c r="LJV32" s="187"/>
      <c r="LJW32" s="187"/>
      <c r="LJX32" s="187"/>
      <c r="LJY32" s="187"/>
      <c r="LJZ32" s="187"/>
      <c r="LKA32" s="187"/>
      <c r="LKB32" s="187"/>
      <c r="LKC32" s="187"/>
      <c r="LKD32" s="187"/>
      <c r="LKE32" s="187"/>
      <c r="LKF32" s="187"/>
      <c r="LKG32" s="187"/>
      <c r="LKH32" s="187"/>
      <c r="LKI32" s="187"/>
      <c r="LKJ32" s="187"/>
      <c r="LKK32" s="187"/>
      <c r="LKL32" s="187"/>
      <c r="LKM32" s="187"/>
      <c r="LKN32" s="187"/>
      <c r="LKO32" s="187"/>
      <c r="LKP32" s="187"/>
      <c r="LKQ32" s="187"/>
      <c r="LKR32" s="187"/>
      <c r="LKS32" s="187"/>
      <c r="LKT32" s="187"/>
      <c r="LKU32" s="187"/>
      <c r="LKV32" s="187"/>
      <c r="LKW32" s="187"/>
      <c r="LKX32" s="187"/>
      <c r="LKY32" s="187"/>
      <c r="LKZ32" s="187"/>
      <c r="LLA32" s="187"/>
      <c r="LLB32" s="187"/>
      <c r="LLC32" s="187"/>
      <c r="LLD32" s="187"/>
      <c r="LLE32" s="187"/>
      <c r="LLF32" s="187"/>
      <c r="LLG32" s="187"/>
      <c r="LLH32" s="187"/>
      <c r="LLI32" s="187"/>
      <c r="LLJ32" s="187"/>
      <c r="LLK32" s="187"/>
      <c r="LLL32" s="187"/>
      <c r="LLM32" s="187"/>
      <c r="LLN32" s="187"/>
      <c r="LLO32" s="187"/>
      <c r="LLP32" s="187"/>
      <c r="LLQ32" s="187"/>
      <c r="LLR32" s="187"/>
      <c r="LLS32" s="187"/>
      <c r="LLT32" s="187"/>
      <c r="LLU32" s="187"/>
      <c r="LLV32" s="187"/>
      <c r="LLW32" s="187"/>
      <c r="LLX32" s="187"/>
      <c r="LLY32" s="187"/>
      <c r="LLZ32" s="187"/>
      <c r="LMA32" s="187"/>
      <c r="LMB32" s="187"/>
      <c r="LMC32" s="187"/>
      <c r="LMD32" s="187"/>
      <c r="LME32" s="187"/>
      <c r="LMF32" s="187"/>
      <c r="LMG32" s="187"/>
      <c r="LMH32" s="187"/>
      <c r="LMI32" s="187"/>
      <c r="LMJ32" s="187"/>
      <c r="LMK32" s="187"/>
      <c r="LML32" s="187"/>
      <c r="LMM32" s="187"/>
      <c r="LMN32" s="187"/>
      <c r="LMO32" s="187"/>
      <c r="LMP32" s="187"/>
      <c r="LMQ32" s="187"/>
      <c r="LMR32" s="187"/>
      <c r="LMS32" s="187"/>
      <c r="LMT32" s="187"/>
      <c r="LMU32" s="187"/>
      <c r="LMV32" s="187"/>
      <c r="LMW32" s="187"/>
      <c r="LMX32" s="187"/>
      <c r="LMY32" s="187"/>
      <c r="LMZ32" s="187"/>
      <c r="LNA32" s="187"/>
      <c r="LNB32" s="187"/>
      <c r="LNC32" s="187"/>
      <c r="LND32" s="187"/>
      <c r="LNE32" s="187"/>
      <c r="LNF32" s="187"/>
      <c r="LNG32" s="187"/>
      <c r="LNH32" s="187"/>
      <c r="LNI32" s="187"/>
      <c r="LNJ32" s="187"/>
      <c r="LNK32" s="187"/>
      <c r="LNL32" s="187"/>
      <c r="LNM32" s="187"/>
      <c r="LNN32" s="187"/>
      <c r="LNO32" s="187"/>
      <c r="LNP32" s="187"/>
      <c r="LNQ32" s="187"/>
      <c r="LNR32" s="187"/>
      <c r="LNS32" s="187"/>
      <c r="LNT32" s="187"/>
      <c r="LNU32" s="187"/>
      <c r="LNV32" s="187"/>
      <c r="LNW32" s="187"/>
      <c r="LNX32" s="187"/>
      <c r="LNY32" s="187"/>
      <c r="LNZ32" s="187"/>
      <c r="LOA32" s="187"/>
      <c r="LOB32" s="187"/>
      <c r="LOC32" s="187"/>
      <c r="LOD32" s="187"/>
      <c r="LOE32" s="187"/>
      <c r="LOF32" s="187"/>
      <c r="LOG32" s="187"/>
      <c r="LOH32" s="187"/>
      <c r="LOI32" s="187"/>
      <c r="LOJ32" s="187"/>
      <c r="LOK32" s="187"/>
      <c r="LOL32" s="187"/>
      <c r="LOM32" s="187"/>
      <c r="LON32" s="187"/>
      <c r="LOO32" s="187"/>
      <c r="LOP32" s="187"/>
      <c r="LOQ32" s="187"/>
      <c r="LOR32" s="187"/>
      <c r="LOS32" s="187"/>
      <c r="LOT32" s="187"/>
      <c r="LOU32" s="187"/>
      <c r="LOV32" s="187"/>
      <c r="LOW32" s="187"/>
      <c r="LOX32" s="187"/>
      <c r="LOY32" s="187"/>
      <c r="LOZ32" s="187"/>
      <c r="LPA32" s="187"/>
      <c r="LPB32" s="187"/>
      <c r="LPC32" s="187"/>
      <c r="LPD32" s="187"/>
      <c r="LPE32" s="187"/>
      <c r="LPF32" s="187"/>
      <c r="LPG32" s="187"/>
      <c r="LPH32" s="187"/>
      <c r="LPI32" s="187"/>
      <c r="LPJ32" s="187"/>
      <c r="LPK32" s="187"/>
      <c r="LPL32" s="187"/>
      <c r="LPM32" s="187"/>
      <c r="LPN32" s="187"/>
      <c r="LPO32" s="187"/>
      <c r="LPP32" s="187"/>
      <c r="LPQ32" s="187"/>
      <c r="LPR32" s="187"/>
      <c r="LPS32" s="187"/>
      <c r="LPT32" s="187"/>
      <c r="LPU32" s="187"/>
      <c r="LPV32" s="187"/>
      <c r="LPW32" s="187"/>
      <c r="LPX32" s="187"/>
      <c r="LPY32" s="187"/>
      <c r="LPZ32" s="187"/>
      <c r="LQA32" s="187"/>
      <c r="LQB32" s="187"/>
      <c r="LQC32" s="187"/>
      <c r="LQD32" s="187"/>
      <c r="LQE32" s="187"/>
      <c r="LQF32" s="187"/>
      <c r="LQG32" s="187"/>
      <c r="LQH32" s="187"/>
      <c r="LQI32" s="187"/>
      <c r="LQJ32" s="187"/>
      <c r="LQK32" s="187"/>
      <c r="LQL32" s="187"/>
      <c r="LQM32" s="187"/>
      <c r="LQN32" s="187"/>
      <c r="LQO32" s="187"/>
      <c r="LQP32" s="187"/>
      <c r="LQQ32" s="187"/>
      <c r="LQR32" s="187"/>
      <c r="LQS32" s="187"/>
      <c r="LQT32" s="187"/>
      <c r="LQU32" s="187"/>
      <c r="LQV32" s="187"/>
      <c r="LQW32" s="187"/>
      <c r="LQX32" s="187"/>
      <c r="LQY32" s="187"/>
      <c r="LQZ32" s="187"/>
      <c r="LRA32" s="187"/>
      <c r="LRB32" s="187"/>
      <c r="LRC32" s="187"/>
      <c r="LRD32" s="187"/>
      <c r="LRE32" s="187"/>
      <c r="LRF32" s="187"/>
      <c r="LRG32" s="187"/>
      <c r="LRH32" s="187"/>
      <c r="LRI32" s="187"/>
      <c r="LRJ32" s="187"/>
      <c r="LRK32" s="187"/>
      <c r="LRL32" s="187"/>
      <c r="LRM32" s="187"/>
      <c r="LRN32" s="187"/>
      <c r="LRO32" s="187"/>
      <c r="LRP32" s="187"/>
      <c r="LRQ32" s="187"/>
      <c r="LRR32" s="187"/>
      <c r="LRS32" s="187"/>
      <c r="LRT32" s="187"/>
      <c r="LRU32" s="187"/>
      <c r="LRV32" s="187"/>
      <c r="LRW32" s="187"/>
      <c r="LRX32" s="187"/>
      <c r="LRY32" s="187"/>
      <c r="LRZ32" s="187"/>
      <c r="LSA32" s="187"/>
      <c r="LSB32" s="187"/>
      <c r="LSC32" s="187"/>
      <c r="LSD32" s="187"/>
      <c r="LSE32" s="187"/>
      <c r="LSF32" s="187"/>
      <c r="LSG32" s="187"/>
      <c r="LSH32" s="187"/>
      <c r="LSI32" s="187"/>
      <c r="LSJ32" s="187"/>
      <c r="LSK32" s="187"/>
      <c r="LSL32" s="187"/>
      <c r="LSM32" s="187"/>
      <c r="LSN32" s="187"/>
      <c r="LSO32" s="187"/>
      <c r="LSP32" s="187"/>
      <c r="LSQ32" s="187"/>
      <c r="LSR32" s="187"/>
      <c r="LSS32" s="187"/>
      <c r="LST32" s="187"/>
      <c r="LSU32" s="187"/>
      <c r="LSV32" s="187"/>
      <c r="LSW32" s="187"/>
      <c r="LSX32" s="187"/>
      <c r="LSY32" s="187"/>
      <c r="LSZ32" s="187"/>
      <c r="LTA32" s="187"/>
      <c r="LTB32" s="187"/>
      <c r="LTC32" s="187"/>
      <c r="LTD32" s="187"/>
      <c r="LTE32" s="187"/>
      <c r="LTF32" s="187"/>
      <c r="LTG32" s="187"/>
      <c r="LTH32" s="187"/>
      <c r="LTI32" s="187"/>
      <c r="LTJ32" s="187"/>
      <c r="LTK32" s="187"/>
      <c r="LTL32" s="187"/>
      <c r="LTM32" s="187"/>
      <c r="LTN32" s="187"/>
      <c r="LTO32" s="187"/>
      <c r="LTP32" s="187"/>
      <c r="LTQ32" s="187"/>
      <c r="LTR32" s="187"/>
      <c r="LTS32" s="187"/>
      <c r="LTT32" s="187"/>
      <c r="LTU32" s="187"/>
      <c r="LTV32" s="187"/>
      <c r="LTW32" s="187"/>
      <c r="LTX32" s="187"/>
      <c r="LTY32" s="187"/>
      <c r="LTZ32" s="187"/>
      <c r="LUA32" s="187"/>
      <c r="LUB32" s="187"/>
      <c r="LUC32" s="187"/>
      <c r="LUD32" s="187"/>
      <c r="LUE32" s="187"/>
      <c r="LUF32" s="187"/>
      <c r="LUG32" s="187"/>
      <c r="LUH32" s="187"/>
      <c r="LUI32" s="187"/>
      <c r="LUJ32" s="187"/>
      <c r="LUK32" s="187"/>
      <c r="LUL32" s="187"/>
      <c r="LUM32" s="187"/>
      <c r="LUN32" s="187"/>
      <c r="LUO32" s="187"/>
      <c r="LUP32" s="187"/>
      <c r="LUQ32" s="187"/>
      <c r="LUR32" s="187"/>
      <c r="LUS32" s="187"/>
      <c r="LUT32" s="187"/>
      <c r="LUU32" s="187"/>
      <c r="LUV32" s="187"/>
      <c r="LUW32" s="187"/>
      <c r="LUX32" s="187"/>
      <c r="LUY32" s="187"/>
      <c r="LUZ32" s="187"/>
      <c r="LVA32" s="187"/>
      <c r="LVB32" s="187"/>
      <c r="LVC32" s="187"/>
      <c r="LVD32" s="187"/>
      <c r="LVE32" s="187"/>
      <c r="LVF32" s="187"/>
      <c r="LVG32" s="187"/>
      <c r="LVH32" s="187"/>
      <c r="LVI32" s="187"/>
      <c r="LVJ32" s="187"/>
      <c r="LVK32" s="187"/>
      <c r="LVL32" s="187"/>
      <c r="LVM32" s="187"/>
      <c r="LVN32" s="187"/>
      <c r="LVO32" s="187"/>
      <c r="LVP32" s="187"/>
      <c r="LVQ32" s="187"/>
      <c r="LVR32" s="187"/>
      <c r="LVS32" s="187"/>
      <c r="LVT32" s="187"/>
      <c r="LVU32" s="187"/>
      <c r="LVV32" s="187"/>
      <c r="LVW32" s="187"/>
      <c r="LVX32" s="187"/>
      <c r="LVY32" s="187"/>
      <c r="LVZ32" s="187"/>
      <c r="LWA32" s="187"/>
      <c r="LWB32" s="187"/>
      <c r="LWC32" s="187"/>
      <c r="LWD32" s="187"/>
      <c r="LWE32" s="187"/>
      <c r="LWF32" s="187"/>
      <c r="LWG32" s="187"/>
      <c r="LWH32" s="187"/>
      <c r="LWI32" s="187"/>
      <c r="LWJ32" s="187"/>
      <c r="LWK32" s="187"/>
      <c r="LWL32" s="187"/>
      <c r="LWM32" s="187"/>
      <c r="LWN32" s="187"/>
      <c r="LWO32" s="187"/>
      <c r="LWP32" s="187"/>
      <c r="LWQ32" s="187"/>
      <c r="LWR32" s="187"/>
      <c r="LWS32" s="187"/>
      <c r="LWT32" s="187"/>
      <c r="LWU32" s="187"/>
      <c r="LWV32" s="187"/>
      <c r="LWW32" s="187"/>
      <c r="LWX32" s="187"/>
      <c r="LWY32" s="187"/>
      <c r="LWZ32" s="187"/>
      <c r="LXA32" s="187"/>
      <c r="LXB32" s="187"/>
      <c r="LXC32" s="187"/>
      <c r="LXD32" s="187"/>
      <c r="LXE32" s="187"/>
      <c r="LXF32" s="187"/>
      <c r="LXG32" s="187"/>
      <c r="LXH32" s="187"/>
      <c r="LXI32" s="187"/>
      <c r="LXJ32" s="187"/>
      <c r="LXK32" s="187"/>
      <c r="LXL32" s="187"/>
      <c r="LXM32" s="187"/>
      <c r="LXN32" s="187"/>
      <c r="LXO32" s="187"/>
      <c r="LXP32" s="187"/>
      <c r="LXQ32" s="187"/>
      <c r="LXR32" s="187"/>
      <c r="LXS32" s="187"/>
      <c r="LXT32" s="187"/>
      <c r="LXU32" s="187"/>
      <c r="LXV32" s="187"/>
      <c r="LXW32" s="187"/>
      <c r="LXX32" s="187"/>
      <c r="LXY32" s="187"/>
      <c r="LXZ32" s="187"/>
      <c r="LYA32" s="187"/>
      <c r="LYB32" s="187"/>
      <c r="LYC32" s="187"/>
      <c r="LYD32" s="187"/>
      <c r="LYE32" s="187"/>
      <c r="LYF32" s="187"/>
      <c r="LYG32" s="187"/>
      <c r="LYH32" s="187"/>
      <c r="LYI32" s="187"/>
      <c r="LYJ32" s="187"/>
      <c r="LYK32" s="187"/>
      <c r="LYL32" s="187"/>
      <c r="LYM32" s="187"/>
      <c r="LYN32" s="187"/>
      <c r="LYO32" s="187"/>
      <c r="LYP32" s="187"/>
      <c r="LYQ32" s="187"/>
      <c r="LYR32" s="187"/>
      <c r="LYS32" s="187"/>
      <c r="LYT32" s="187"/>
      <c r="LYU32" s="187"/>
      <c r="LYV32" s="187"/>
      <c r="LYW32" s="187"/>
      <c r="LYX32" s="187"/>
      <c r="LYY32" s="187"/>
      <c r="LYZ32" s="187"/>
      <c r="LZA32" s="187"/>
      <c r="LZB32" s="187"/>
      <c r="LZC32" s="187"/>
      <c r="LZD32" s="187"/>
      <c r="LZE32" s="187"/>
      <c r="LZF32" s="187"/>
      <c r="LZG32" s="187"/>
      <c r="LZH32" s="187"/>
      <c r="LZI32" s="187"/>
      <c r="LZJ32" s="187"/>
      <c r="LZK32" s="187"/>
      <c r="LZL32" s="187"/>
      <c r="LZM32" s="187"/>
      <c r="LZN32" s="187"/>
      <c r="LZO32" s="187"/>
      <c r="LZP32" s="187"/>
      <c r="LZQ32" s="187"/>
      <c r="LZR32" s="187"/>
      <c r="LZS32" s="187"/>
      <c r="LZT32" s="187"/>
      <c r="LZU32" s="187"/>
      <c r="LZV32" s="187"/>
      <c r="LZW32" s="187"/>
      <c r="LZX32" s="187"/>
      <c r="LZY32" s="187"/>
      <c r="LZZ32" s="187"/>
      <c r="MAA32" s="187"/>
      <c r="MAB32" s="187"/>
      <c r="MAC32" s="187"/>
      <c r="MAD32" s="187"/>
      <c r="MAE32" s="187"/>
      <c r="MAF32" s="187"/>
      <c r="MAG32" s="187"/>
      <c r="MAH32" s="187"/>
      <c r="MAI32" s="187"/>
      <c r="MAJ32" s="187"/>
      <c r="MAK32" s="187"/>
      <c r="MAL32" s="187"/>
      <c r="MAM32" s="187"/>
      <c r="MAN32" s="187"/>
      <c r="MAO32" s="187"/>
      <c r="MAP32" s="187"/>
      <c r="MAQ32" s="187"/>
      <c r="MAR32" s="187"/>
      <c r="MAS32" s="187"/>
      <c r="MAT32" s="187"/>
      <c r="MAU32" s="187"/>
      <c r="MAV32" s="187"/>
      <c r="MAW32" s="187"/>
      <c r="MAX32" s="187"/>
      <c r="MAY32" s="187"/>
      <c r="MAZ32" s="187"/>
      <c r="MBA32" s="187"/>
      <c r="MBB32" s="187"/>
      <c r="MBC32" s="187"/>
      <c r="MBD32" s="187"/>
      <c r="MBE32" s="187"/>
      <c r="MBF32" s="187"/>
      <c r="MBG32" s="187"/>
      <c r="MBH32" s="187"/>
      <c r="MBI32" s="187"/>
      <c r="MBJ32" s="187"/>
      <c r="MBK32" s="187"/>
      <c r="MBL32" s="187"/>
      <c r="MBM32" s="187"/>
      <c r="MBN32" s="187"/>
      <c r="MBO32" s="187"/>
      <c r="MBP32" s="187"/>
      <c r="MBQ32" s="187"/>
      <c r="MBR32" s="187"/>
      <c r="MBS32" s="187"/>
      <c r="MBT32" s="187"/>
      <c r="MBU32" s="187"/>
      <c r="MBV32" s="187"/>
      <c r="MBW32" s="187"/>
      <c r="MBX32" s="187"/>
      <c r="MBY32" s="187"/>
      <c r="MBZ32" s="187"/>
      <c r="MCA32" s="187"/>
      <c r="MCB32" s="187"/>
      <c r="MCC32" s="187"/>
      <c r="MCD32" s="187"/>
      <c r="MCE32" s="187"/>
      <c r="MCF32" s="187"/>
      <c r="MCG32" s="187"/>
      <c r="MCH32" s="187"/>
      <c r="MCI32" s="187"/>
      <c r="MCJ32" s="187"/>
      <c r="MCK32" s="187"/>
      <c r="MCL32" s="187"/>
      <c r="MCM32" s="187"/>
      <c r="MCN32" s="187"/>
      <c r="MCO32" s="187"/>
      <c r="MCP32" s="187"/>
      <c r="MCQ32" s="187"/>
      <c r="MCR32" s="187"/>
      <c r="MCS32" s="187"/>
      <c r="MCT32" s="187"/>
      <c r="MCU32" s="187"/>
      <c r="MCV32" s="187"/>
      <c r="MCW32" s="187"/>
      <c r="MCX32" s="187"/>
      <c r="MCY32" s="187"/>
      <c r="MCZ32" s="187"/>
      <c r="MDA32" s="187"/>
      <c r="MDB32" s="187"/>
      <c r="MDC32" s="187"/>
      <c r="MDD32" s="187"/>
      <c r="MDE32" s="187"/>
      <c r="MDF32" s="187"/>
      <c r="MDG32" s="187"/>
      <c r="MDH32" s="187"/>
      <c r="MDI32" s="187"/>
      <c r="MDJ32" s="187"/>
      <c r="MDK32" s="187"/>
      <c r="MDL32" s="187"/>
      <c r="MDM32" s="187"/>
      <c r="MDN32" s="187"/>
      <c r="MDO32" s="187"/>
      <c r="MDP32" s="187"/>
      <c r="MDQ32" s="187"/>
      <c r="MDR32" s="187"/>
      <c r="MDS32" s="187"/>
      <c r="MDT32" s="187"/>
      <c r="MDU32" s="187"/>
      <c r="MDV32" s="187"/>
      <c r="MDW32" s="187"/>
      <c r="MDX32" s="187"/>
      <c r="MDY32" s="187"/>
      <c r="MDZ32" s="187"/>
      <c r="MEA32" s="187"/>
      <c r="MEB32" s="187"/>
      <c r="MEC32" s="187"/>
      <c r="MED32" s="187"/>
      <c r="MEE32" s="187"/>
      <c r="MEF32" s="187"/>
      <c r="MEG32" s="187"/>
      <c r="MEH32" s="187"/>
      <c r="MEI32" s="187"/>
      <c r="MEJ32" s="187"/>
      <c r="MEK32" s="187"/>
      <c r="MEL32" s="187"/>
      <c r="MEM32" s="187"/>
      <c r="MEN32" s="187"/>
      <c r="MEO32" s="187"/>
      <c r="MEP32" s="187"/>
      <c r="MEQ32" s="187"/>
      <c r="MER32" s="187"/>
      <c r="MES32" s="187"/>
      <c r="MET32" s="187"/>
      <c r="MEU32" s="187"/>
      <c r="MEV32" s="187"/>
      <c r="MEW32" s="187"/>
      <c r="MEX32" s="187"/>
      <c r="MEY32" s="187"/>
      <c r="MEZ32" s="187"/>
      <c r="MFA32" s="187"/>
      <c r="MFB32" s="187"/>
      <c r="MFC32" s="187"/>
      <c r="MFD32" s="187"/>
      <c r="MFE32" s="187"/>
      <c r="MFF32" s="187"/>
      <c r="MFG32" s="187"/>
      <c r="MFH32" s="187"/>
      <c r="MFI32" s="187"/>
      <c r="MFJ32" s="187"/>
      <c r="MFK32" s="187"/>
      <c r="MFL32" s="187"/>
      <c r="MFM32" s="187"/>
      <c r="MFN32" s="187"/>
      <c r="MFO32" s="187"/>
      <c r="MFP32" s="187"/>
      <c r="MFQ32" s="187"/>
      <c r="MFR32" s="187"/>
      <c r="MFS32" s="187"/>
      <c r="MFT32" s="187"/>
      <c r="MFU32" s="187"/>
      <c r="MFV32" s="187"/>
      <c r="MFW32" s="187"/>
      <c r="MFX32" s="187"/>
      <c r="MFY32" s="187"/>
      <c r="MFZ32" s="187"/>
      <c r="MGA32" s="187"/>
      <c r="MGB32" s="187"/>
      <c r="MGC32" s="187"/>
      <c r="MGD32" s="187"/>
      <c r="MGE32" s="187"/>
      <c r="MGF32" s="187"/>
      <c r="MGG32" s="187"/>
      <c r="MGH32" s="187"/>
      <c r="MGI32" s="187"/>
      <c r="MGJ32" s="187"/>
      <c r="MGK32" s="187"/>
      <c r="MGL32" s="187"/>
      <c r="MGM32" s="187"/>
      <c r="MGN32" s="187"/>
      <c r="MGO32" s="187"/>
      <c r="MGP32" s="187"/>
      <c r="MGQ32" s="187"/>
      <c r="MGR32" s="187"/>
      <c r="MGS32" s="187"/>
      <c r="MGT32" s="187"/>
      <c r="MGU32" s="187"/>
      <c r="MGV32" s="187"/>
      <c r="MGW32" s="187"/>
      <c r="MGX32" s="187"/>
      <c r="MGY32" s="187"/>
      <c r="MGZ32" s="187"/>
      <c r="MHA32" s="187"/>
      <c r="MHB32" s="187"/>
      <c r="MHC32" s="187"/>
      <c r="MHD32" s="187"/>
      <c r="MHE32" s="187"/>
      <c r="MHF32" s="187"/>
      <c r="MHG32" s="187"/>
      <c r="MHH32" s="187"/>
      <c r="MHI32" s="187"/>
      <c r="MHJ32" s="187"/>
      <c r="MHK32" s="187"/>
      <c r="MHL32" s="187"/>
      <c r="MHM32" s="187"/>
      <c r="MHN32" s="187"/>
      <c r="MHO32" s="187"/>
      <c r="MHP32" s="187"/>
      <c r="MHQ32" s="187"/>
      <c r="MHR32" s="187"/>
      <c r="MHS32" s="187"/>
      <c r="MHT32" s="187"/>
      <c r="MHU32" s="187"/>
      <c r="MHV32" s="187"/>
      <c r="MHW32" s="187"/>
      <c r="MHX32" s="187"/>
      <c r="MHY32" s="187"/>
      <c r="MHZ32" s="187"/>
      <c r="MIA32" s="187"/>
      <c r="MIB32" s="187"/>
      <c r="MIC32" s="187"/>
      <c r="MID32" s="187"/>
      <c r="MIE32" s="187"/>
      <c r="MIF32" s="187"/>
      <c r="MIG32" s="187"/>
      <c r="MIH32" s="187"/>
      <c r="MII32" s="187"/>
      <c r="MIJ32" s="187"/>
      <c r="MIK32" s="187"/>
      <c r="MIL32" s="187"/>
      <c r="MIM32" s="187"/>
      <c r="MIN32" s="187"/>
      <c r="MIO32" s="187"/>
      <c r="MIP32" s="187"/>
      <c r="MIQ32" s="187"/>
      <c r="MIR32" s="187"/>
      <c r="MIS32" s="187"/>
      <c r="MIT32" s="187"/>
      <c r="MIU32" s="187"/>
      <c r="MIV32" s="187"/>
      <c r="MIW32" s="187"/>
      <c r="MIX32" s="187"/>
      <c r="MIY32" s="187"/>
      <c r="MIZ32" s="187"/>
      <c r="MJA32" s="187"/>
      <c r="MJB32" s="187"/>
      <c r="MJC32" s="187"/>
      <c r="MJD32" s="187"/>
      <c r="MJE32" s="187"/>
      <c r="MJF32" s="187"/>
      <c r="MJG32" s="187"/>
      <c r="MJH32" s="187"/>
      <c r="MJI32" s="187"/>
      <c r="MJJ32" s="187"/>
      <c r="MJK32" s="187"/>
      <c r="MJL32" s="187"/>
      <c r="MJM32" s="187"/>
      <c r="MJN32" s="187"/>
      <c r="MJO32" s="187"/>
      <c r="MJP32" s="187"/>
      <c r="MJQ32" s="187"/>
      <c r="MJR32" s="187"/>
      <c r="MJS32" s="187"/>
      <c r="MJT32" s="187"/>
      <c r="MJU32" s="187"/>
      <c r="MJV32" s="187"/>
      <c r="MJW32" s="187"/>
      <c r="MJX32" s="187"/>
      <c r="MJY32" s="187"/>
      <c r="MJZ32" s="187"/>
      <c r="MKA32" s="187"/>
      <c r="MKB32" s="187"/>
      <c r="MKC32" s="187"/>
      <c r="MKD32" s="187"/>
      <c r="MKE32" s="187"/>
      <c r="MKF32" s="187"/>
      <c r="MKG32" s="187"/>
      <c r="MKH32" s="187"/>
      <c r="MKI32" s="187"/>
      <c r="MKJ32" s="187"/>
      <c r="MKK32" s="187"/>
      <c r="MKL32" s="187"/>
      <c r="MKM32" s="187"/>
      <c r="MKN32" s="187"/>
      <c r="MKO32" s="187"/>
      <c r="MKP32" s="187"/>
      <c r="MKQ32" s="187"/>
      <c r="MKR32" s="187"/>
      <c r="MKS32" s="187"/>
      <c r="MKT32" s="187"/>
      <c r="MKU32" s="187"/>
      <c r="MKV32" s="187"/>
      <c r="MKW32" s="187"/>
      <c r="MKX32" s="187"/>
      <c r="MKY32" s="187"/>
      <c r="MKZ32" s="187"/>
      <c r="MLA32" s="187"/>
      <c r="MLB32" s="187"/>
      <c r="MLC32" s="187"/>
      <c r="MLD32" s="187"/>
      <c r="MLE32" s="187"/>
      <c r="MLF32" s="187"/>
      <c r="MLG32" s="187"/>
      <c r="MLH32" s="187"/>
      <c r="MLI32" s="187"/>
      <c r="MLJ32" s="187"/>
      <c r="MLK32" s="187"/>
      <c r="MLL32" s="187"/>
      <c r="MLM32" s="187"/>
      <c r="MLN32" s="187"/>
      <c r="MLO32" s="187"/>
      <c r="MLP32" s="187"/>
      <c r="MLQ32" s="187"/>
      <c r="MLR32" s="187"/>
      <c r="MLS32" s="187"/>
      <c r="MLT32" s="187"/>
      <c r="MLU32" s="187"/>
      <c r="MLV32" s="187"/>
      <c r="MLW32" s="187"/>
      <c r="MLX32" s="187"/>
      <c r="MLY32" s="187"/>
      <c r="MLZ32" s="187"/>
      <c r="MMA32" s="187"/>
      <c r="MMB32" s="187"/>
      <c r="MMC32" s="187"/>
      <c r="MMD32" s="187"/>
      <c r="MME32" s="187"/>
      <c r="MMF32" s="187"/>
      <c r="MMG32" s="187"/>
      <c r="MMH32" s="187"/>
      <c r="MMI32" s="187"/>
      <c r="MMJ32" s="187"/>
      <c r="MMK32" s="187"/>
      <c r="MML32" s="187"/>
      <c r="MMM32" s="187"/>
      <c r="MMN32" s="187"/>
      <c r="MMO32" s="187"/>
      <c r="MMP32" s="187"/>
      <c r="MMQ32" s="187"/>
      <c r="MMR32" s="187"/>
      <c r="MMS32" s="187"/>
      <c r="MMT32" s="187"/>
      <c r="MMU32" s="187"/>
      <c r="MMV32" s="187"/>
      <c r="MMW32" s="187"/>
      <c r="MMX32" s="187"/>
      <c r="MMY32" s="187"/>
      <c r="MMZ32" s="187"/>
      <c r="MNA32" s="187"/>
      <c r="MNB32" s="187"/>
      <c r="MNC32" s="187"/>
      <c r="MND32" s="187"/>
      <c r="MNE32" s="187"/>
      <c r="MNF32" s="187"/>
      <c r="MNG32" s="187"/>
      <c r="MNH32" s="187"/>
      <c r="MNI32" s="187"/>
      <c r="MNJ32" s="187"/>
      <c r="MNK32" s="187"/>
      <c r="MNL32" s="187"/>
      <c r="MNM32" s="187"/>
      <c r="MNN32" s="187"/>
      <c r="MNO32" s="187"/>
      <c r="MNP32" s="187"/>
      <c r="MNQ32" s="187"/>
      <c r="MNR32" s="187"/>
      <c r="MNS32" s="187"/>
      <c r="MNT32" s="187"/>
      <c r="MNU32" s="187"/>
      <c r="MNV32" s="187"/>
      <c r="MNW32" s="187"/>
      <c r="MNX32" s="187"/>
      <c r="MNY32" s="187"/>
      <c r="MNZ32" s="187"/>
      <c r="MOA32" s="187"/>
      <c r="MOB32" s="187"/>
      <c r="MOC32" s="187"/>
      <c r="MOD32" s="187"/>
      <c r="MOE32" s="187"/>
      <c r="MOF32" s="187"/>
      <c r="MOG32" s="187"/>
      <c r="MOH32" s="187"/>
      <c r="MOI32" s="187"/>
      <c r="MOJ32" s="187"/>
      <c r="MOK32" s="187"/>
      <c r="MOL32" s="187"/>
      <c r="MOM32" s="187"/>
      <c r="MON32" s="187"/>
      <c r="MOO32" s="187"/>
      <c r="MOP32" s="187"/>
      <c r="MOQ32" s="187"/>
      <c r="MOR32" s="187"/>
      <c r="MOS32" s="187"/>
      <c r="MOT32" s="187"/>
      <c r="MOU32" s="187"/>
      <c r="MOV32" s="187"/>
      <c r="MOW32" s="187"/>
      <c r="MOX32" s="187"/>
      <c r="MOY32" s="187"/>
      <c r="MOZ32" s="187"/>
      <c r="MPA32" s="187"/>
      <c r="MPB32" s="187"/>
      <c r="MPC32" s="187"/>
      <c r="MPD32" s="187"/>
      <c r="MPE32" s="187"/>
      <c r="MPF32" s="187"/>
      <c r="MPG32" s="187"/>
      <c r="MPH32" s="187"/>
      <c r="MPI32" s="187"/>
      <c r="MPJ32" s="187"/>
      <c r="MPK32" s="187"/>
      <c r="MPL32" s="187"/>
      <c r="MPM32" s="187"/>
      <c r="MPN32" s="187"/>
      <c r="MPO32" s="187"/>
      <c r="MPP32" s="187"/>
      <c r="MPQ32" s="187"/>
      <c r="MPR32" s="187"/>
      <c r="MPS32" s="187"/>
      <c r="MPT32" s="187"/>
      <c r="MPU32" s="187"/>
      <c r="MPV32" s="187"/>
      <c r="MPW32" s="187"/>
      <c r="MPX32" s="187"/>
      <c r="MPY32" s="187"/>
      <c r="MPZ32" s="187"/>
      <c r="MQA32" s="187"/>
      <c r="MQB32" s="187"/>
      <c r="MQC32" s="187"/>
      <c r="MQD32" s="187"/>
      <c r="MQE32" s="187"/>
      <c r="MQF32" s="187"/>
      <c r="MQG32" s="187"/>
      <c r="MQH32" s="187"/>
      <c r="MQI32" s="187"/>
      <c r="MQJ32" s="187"/>
      <c r="MQK32" s="187"/>
      <c r="MQL32" s="187"/>
      <c r="MQM32" s="187"/>
      <c r="MQN32" s="187"/>
      <c r="MQO32" s="187"/>
      <c r="MQP32" s="187"/>
      <c r="MQQ32" s="187"/>
      <c r="MQR32" s="187"/>
      <c r="MQS32" s="187"/>
      <c r="MQT32" s="187"/>
      <c r="MQU32" s="187"/>
      <c r="MQV32" s="187"/>
      <c r="MQW32" s="187"/>
      <c r="MQX32" s="187"/>
      <c r="MQY32" s="187"/>
      <c r="MQZ32" s="187"/>
      <c r="MRA32" s="187"/>
      <c r="MRB32" s="187"/>
      <c r="MRC32" s="187"/>
      <c r="MRD32" s="187"/>
      <c r="MRE32" s="187"/>
      <c r="MRF32" s="187"/>
      <c r="MRG32" s="187"/>
      <c r="MRH32" s="187"/>
      <c r="MRI32" s="187"/>
      <c r="MRJ32" s="187"/>
      <c r="MRK32" s="187"/>
      <c r="MRL32" s="187"/>
      <c r="MRM32" s="187"/>
      <c r="MRN32" s="187"/>
      <c r="MRO32" s="187"/>
      <c r="MRP32" s="187"/>
      <c r="MRQ32" s="187"/>
      <c r="MRR32" s="187"/>
      <c r="MRS32" s="187"/>
      <c r="MRT32" s="187"/>
      <c r="MRU32" s="187"/>
      <c r="MRV32" s="187"/>
      <c r="MRW32" s="187"/>
      <c r="MRX32" s="187"/>
      <c r="MRY32" s="187"/>
      <c r="MRZ32" s="187"/>
      <c r="MSA32" s="187"/>
      <c r="MSB32" s="187"/>
      <c r="MSC32" s="187"/>
      <c r="MSD32" s="187"/>
      <c r="MSE32" s="187"/>
      <c r="MSF32" s="187"/>
      <c r="MSG32" s="187"/>
      <c r="MSH32" s="187"/>
      <c r="MSI32" s="187"/>
      <c r="MSJ32" s="187"/>
      <c r="MSK32" s="187"/>
      <c r="MSL32" s="187"/>
      <c r="MSM32" s="187"/>
      <c r="MSN32" s="187"/>
      <c r="MSO32" s="187"/>
      <c r="MSP32" s="187"/>
      <c r="MSQ32" s="187"/>
      <c r="MSR32" s="187"/>
      <c r="MSS32" s="187"/>
      <c r="MST32" s="187"/>
      <c r="MSU32" s="187"/>
      <c r="MSV32" s="187"/>
      <c r="MSW32" s="187"/>
      <c r="MSX32" s="187"/>
      <c r="MSY32" s="187"/>
      <c r="MSZ32" s="187"/>
      <c r="MTA32" s="187"/>
      <c r="MTB32" s="187"/>
      <c r="MTC32" s="187"/>
      <c r="MTD32" s="187"/>
      <c r="MTE32" s="187"/>
      <c r="MTF32" s="187"/>
      <c r="MTG32" s="187"/>
      <c r="MTH32" s="187"/>
      <c r="MTI32" s="187"/>
      <c r="MTJ32" s="187"/>
      <c r="MTK32" s="187"/>
      <c r="MTL32" s="187"/>
      <c r="MTM32" s="187"/>
      <c r="MTN32" s="187"/>
      <c r="MTO32" s="187"/>
      <c r="MTP32" s="187"/>
      <c r="MTQ32" s="187"/>
      <c r="MTR32" s="187"/>
      <c r="MTS32" s="187"/>
      <c r="MTT32" s="187"/>
      <c r="MTU32" s="187"/>
      <c r="MTV32" s="187"/>
      <c r="MTW32" s="187"/>
      <c r="MTX32" s="187"/>
      <c r="MTY32" s="187"/>
      <c r="MTZ32" s="187"/>
      <c r="MUA32" s="187"/>
      <c r="MUB32" s="187"/>
      <c r="MUC32" s="187"/>
      <c r="MUD32" s="187"/>
      <c r="MUE32" s="187"/>
      <c r="MUF32" s="187"/>
      <c r="MUG32" s="187"/>
      <c r="MUH32" s="187"/>
      <c r="MUI32" s="187"/>
      <c r="MUJ32" s="187"/>
      <c r="MUK32" s="187"/>
      <c r="MUL32" s="187"/>
      <c r="MUM32" s="187"/>
      <c r="MUN32" s="187"/>
      <c r="MUO32" s="187"/>
      <c r="MUP32" s="187"/>
      <c r="MUQ32" s="187"/>
      <c r="MUR32" s="187"/>
      <c r="MUS32" s="187"/>
      <c r="MUT32" s="187"/>
      <c r="MUU32" s="187"/>
      <c r="MUV32" s="187"/>
      <c r="MUW32" s="187"/>
      <c r="MUX32" s="187"/>
      <c r="MUY32" s="187"/>
      <c r="MUZ32" s="187"/>
      <c r="MVA32" s="187"/>
      <c r="MVB32" s="187"/>
      <c r="MVC32" s="187"/>
      <c r="MVD32" s="187"/>
      <c r="MVE32" s="187"/>
      <c r="MVF32" s="187"/>
      <c r="MVG32" s="187"/>
      <c r="MVH32" s="187"/>
      <c r="MVI32" s="187"/>
      <c r="MVJ32" s="187"/>
      <c r="MVK32" s="187"/>
      <c r="MVL32" s="187"/>
      <c r="MVM32" s="187"/>
      <c r="MVN32" s="187"/>
      <c r="MVO32" s="187"/>
      <c r="MVP32" s="187"/>
      <c r="MVQ32" s="187"/>
      <c r="MVR32" s="187"/>
      <c r="MVS32" s="187"/>
      <c r="MVT32" s="187"/>
      <c r="MVU32" s="187"/>
      <c r="MVV32" s="187"/>
      <c r="MVW32" s="187"/>
      <c r="MVX32" s="187"/>
      <c r="MVY32" s="187"/>
      <c r="MVZ32" s="187"/>
      <c r="MWA32" s="187"/>
      <c r="MWB32" s="187"/>
      <c r="MWC32" s="187"/>
      <c r="MWD32" s="187"/>
      <c r="MWE32" s="187"/>
      <c r="MWF32" s="187"/>
      <c r="MWG32" s="187"/>
      <c r="MWH32" s="187"/>
      <c r="MWI32" s="187"/>
      <c r="MWJ32" s="187"/>
      <c r="MWK32" s="187"/>
      <c r="MWL32" s="187"/>
      <c r="MWM32" s="187"/>
      <c r="MWN32" s="187"/>
      <c r="MWO32" s="187"/>
      <c r="MWP32" s="187"/>
      <c r="MWQ32" s="187"/>
      <c r="MWR32" s="187"/>
      <c r="MWS32" s="187"/>
      <c r="MWT32" s="187"/>
      <c r="MWU32" s="187"/>
      <c r="MWV32" s="187"/>
      <c r="MWW32" s="187"/>
      <c r="MWX32" s="187"/>
      <c r="MWY32" s="187"/>
      <c r="MWZ32" s="187"/>
      <c r="MXA32" s="187"/>
      <c r="MXB32" s="187"/>
      <c r="MXC32" s="187"/>
      <c r="MXD32" s="187"/>
      <c r="MXE32" s="187"/>
      <c r="MXF32" s="187"/>
      <c r="MXG32" s="187"/>
      <c r="MXH32" s="187"/>
      <c r="MXI32" s="187"/>
      <c r="MXJ32" s="187"/>
      <c r="MXK32" s="187"/>
      <c r="MXL32" s="187"/>
      <c r="MXM32" s="187"/>
      <c r="MXN32" s="187"/>
      <c r="MXO32" s="187"/>
      <c r="MXP32" s="187"/>
      <c r="MXQ32" s="187"/>
      <c r="MXR32" s="187"/>
      <c r="MXS32" s="187"/>
      <c r="MXT32" s="187"/>
      <c r="MXU32" s="187"/>
      <c r="MXV32" s="187"/>
      <c r="MXW32" s="187"/>
      <c r="MXX32" s="187"/>
      <c r="MXY32" s="187"/>
      <c r="MXZ32" s="187"/>
      <c r="MYA32" s="187"/>
      <c r="MYB32" s="187"/>
      <c r="MYC32" s="187"/>
      <c r="MYD32" s="187"/>
      <c r="MYE32" s="187"/>
      <c r="MYF32" s="187"/>
      <c r="MYG32" s="187"/>
      <c r="MYH32" s="187"/>
      <c r="MYI32" s="187"/>
      <c r="MYJ32" s="187"/>
      <c r="MYK32" s="187"/>
      <c r="MYL32" s="187"/>
      <c r="MYM32" s="187"/>
      <c r="MYN32" s="187"/>
      <c r="MYO32" s="187"/>
      <c r="MYP32" s="187"/>
      <c r="MYQ32" s="187"/>
      <c r="MYR32" s="187"/>
      <c r="MYS32" s="187"/>
      <c r="MYT32" s="187"/>
      <c r="MYU32" s="187"/>
      <c r="MYV32" s="187"/>
      <c r="MYW32" s="187"/>
      <c r="MYX32" s="187"/>
      <c r="MYY32" s="187"/>
      <c r="MYZ32" s="187"/>
      <c r="MZA32" s="187"/>
      <c r="MZB32" s="187"/>
      <c r="MZC32" s="187"/>
      <c r="MZD32" s="187"/>
      <c r="MZE32" s="187"/>
      <c r="MZF32" s="187"/>
      <c r="MZG32" s="187"/>
      <c r="MZH32" s="187"/>
      <c r="MZI32" s="187"/>
      <c r="MZJ32" s="187"/>
      <c r="MZK32" s="187"/>
      <c r="MZL32" s="187"/>
      <c r="MZM32" s="187"/>
      <c r="MZN32" s="187"/>
      <c r="MZO32" s="187"/>
      <c r="MZP32" s="187"/>
      <c r="MZQ32" s="187"/>
      <c r="MZR32" s="187"/>
      <c r="MZS32" s="187"/>
      <c r="MZT32" s="187"/>
      <c r="MZU32" s="187"/>
      <c r="MZV32" s="187"/>
      <c r="MZW32" s="187"/>
      <c r="MZX32" s="187"/>
      <c r="MZY32" s="187"/>
      <c r="MZZ32" s="187"/>
      <c r="NAA32" s="187"/>
      <c r="NAB32" s="187"/>
      <c r="NAC32" s="187"/>
      <c r="NAD32" s="187"/>
      <c r="NAE32" s="187"/>
      <c r="NAF32" s="187"/>
      <c r="NAG32" s="187"/>
      <c r="NAH32" s="187"/>
      <c r="NAI32" s="187"/>
      <c r="NAJ32" s="187"/>
      <c r="NAK32" s="187"/>
      <c r="NAL32" s="187"/>
      <c r="NAM32" s="187"/>
      <c r="NAN32" s="187"/>
      <c r="NAO32" s="187"/>
      <c r="NAP32" s="187"/>
      <c r="NAQ32" s="187"/>
      <c r="NAR32" s="187"/>
      <c r="NAS32" s="187"/>
      <c r="NAT32" s="187"/>
      <c r="NAU32" s="187"/>
      <c r="NAV32" s="187"/>
      <c r="NAW32" s="187"/>
      <c r="NAX32" s="187"/>
      <c r="NAY32" s="187"/>
      <c r="NAZ32" s="187"/>
      <c r="NBA32" s="187"/>
      <c r="NBB32" s="187"/>
      <c r="NBC32" s="187"/>
      <c r="NBD32" s="187"/>
      <c r="NBE32" s="187"/>
      <c r="NBF32" s="187"/>
      <c r="NBG32" s="187"/>
      <c r="NBH32" s="187"/>
      <c r="NBI32" s="187"/>
      <c r="NBJ32" s="187"/>
      <c r="NBK32" s="187"/>
      <c r="NBL32" s="187"/>
      <c r="NBM32" s="187"/>
      <c r="NBN32" s="187"/>
      <c r="NBO32" s="187"/>
      <c r="NBP32" s="187"/>
      <c r="NBQ32" s="187"/>
      <c r="NBR32" s="187"/>
      <c r="NBS32" s="187"/>
      <c r="NBT32" s="187"/>
      <c r="NBU32" s="187"/>
      <c r="NBV32" s="187"/>
      <c r="NBW32" s="187"/>
      <c r="NBX32" s="187"/>
      <c r="NBY32" s="187"/>
      <c r="NBZ32" s="187"/>
      <c r="NCA32" s="187"/>
      <c r="NCB32" s="187"/>
      <c r="NCC32" s="187"/>
      <c r="NCD32" s="187"/>
      <c r="NCE32" s="187"/>
      <c r="NCF32" s="187"/>
      <c r="NCG32" s="187"/>
      <c r="NCH32" s="187"/>
      <c r="NCI32" s="187"/>
      <c r="NCJ32" s="187"/>
      <c r="NCK32" s="187"/>
      <c r="NCL32" s="187"/>
      <c r="NCM32" s="187"/>
      <c r="NCN32" s="187"/>
      <c r="NCO32" s="187"/>
      <c r="NCP32" s="187"/>
      <c r="NCQ32" s="187"/>
      <c r="NCR32" s="187"/>
      <c r="NCS32" s="187"/>
      <c r="NCT32" s="187"/>
      <c r="NCU32" s="187"/>
      <c r="NCV32" s="187"/>
      <c r="NCW32" s="187"/>
      <c r="NCX32" s="187"/>
      <c r="NCY32" s="187"/>
      <c r="NCZ32" s="187"/>
      <c r="NDA32" s="187"/>
      <c r="NDB32" s="187"/>
      <c r="NDC32" s="187"/>
      <c r="NDD32" s="187"/>
      <c r="NDE32" s="187"/>
      <c r="NDF32" s="187"/>
      <c r="NDG32" s="187"/>
      <c r="NDH32" s="187"/>
      <c r="NDI32" s="187"/>
      <c r="NDJ32" s="187"/>
      <c r="NDK32" s="187"/>
      <c r="NDL32" s="187"/>
      <c r="NDM32" s="187"/>
      <c r="NDN32" s="187"/>
      <c r="NDO32" s="187"/>
      <c r="NDP32" s="187"/>
      <c r="NDQ32" s="187"/>
      <c r="NDR32" s="187"/>
      <c r="NDS32" s="187"/>
      <c r="NDT32" s="187"/>
      <c r="NDU32" s="187"/>
      <c r="NDV32" s="187"/>
      <c r="NDW32" s="187"/>
      <c r="NDX32" s="187"/>
      <c r="NDY32" s="187"/>
      <c r="NDZ32" s="187"/>
      <c r="NEA32" s="187"/>
      <c r="NEB32" s="187"/>
      <c r="NEC32" s="187"/>
      <c r="NED32" s="187"/>
      <c r="NEE32" s="187"/>
      <c r="NEF32" s="187"/>
      <c r="NEG32" s="187"/>
      <c r="NEH32" s="187"/>
      <c r="NEI32" s="187"/>
      <c r="NEJ32" s="187"/>
      <c r="NEK32" s="187"/>
      <c r="NEL32" s="187"/>
      <c r="NEM32" s="187"/>
      <c r="NEN32" s="187"/>
      <c r="NEO32" s="187"/>
      <c r="NEP32" s="187"/>
      <c r="NEQ32" s="187"/>
      <c r="NER32" s="187"/>
      <c r="NES32" s="187"/>
      <c r="NET32" s="187"/>
      <c r="NEU32" s="187"/>
      <c r="NEV32" s="187"/>
      <c r="NEW32" s="187"/>
      <c r="NEX32" s="187"/>
      <c r="NEY32" s="187"/>
      <c r="NEZ32" s="187"/>
      <c r="NFA32" s="187"/>
      <c r="NFB32" s="187"/>
      <c r="NFC32" s="187"/>
      <c r="NFD32" s="187"/>
      <c r="NFE32" s="187"/>
      <c r="NFF32" s="187"/>
      <c r="NFG32" s="187"/>
      <c r="NFH32" s="187"/>
      <c r="NFI32" s="187"/>
      <c r="NFJ32" s="187"/>
      <c r="NFK32" s="187"/>
      <c r="NFL32" s="187"/>
      <c r="NFM32" s="187"/>
      <c r="NFN32" s="187"/>
      <c r="NFO32" s="187"/>
      <c r="NFP32" s="187"/>
      <c r="NFQ32" s="187"/>
      <c r="NFR32" s="187"/>
      <c r="NFS32" s="187"/>
      <c r="NFT32" s="187"/>
      <c r="NFU32" s="187"/>
      <c r="NFV32" s="187"/>
      <c r="NFW32" s="187"/>
      <c r="NFX32" s="187"/>
      <c r="NFY32" s="187"/>
      <c r="NFZ32" s="187"/>
      <c r="NGA32" s="187"/>
      <c r="NGB32" s="187"/>
      <c r="NGC32" s="187"/>
      <c r="NGD32" s="187"/>
      <c r="NGE32" s="187"/>
      <c r="NGF32" s="187"/>
      <c r="NGG32" s="187"/>
      <c r="NGH32" s="187"/>
      <c r="NGI32" s="187"/>
      <c r="NGJ32" s="187"/>
      <c r="NGK32" s="187"/>
      <c r="NGL32" s="187"/>
      <c r="NGM32" s="187"/>
      <c r="NGN32" s="187"/>
      <c r="NGO32" s="187"/>
      <c r="NGP32" s="187"/>
      <c r="NGQ32" s="187"/>
      <c r="NGR32" s="187"/>
      <c r="NGS32" s="187"/>
      <c r="NGT32" s="187"/>
      <c r="NGU32" s="187"/>
      <c r="NGV32" s="187"/>
      <c r="NGW32" s="187"/>
      <c r="NGX32" s="187"/>
      <c r="NGY32" s="187"/>
      <c r="NGZ32" s="187"/>
      <c r="NHA32" s="187"/>
      <c r="NHB32" s="187"/>
      <c r="NHC32" s="187"/>
      <c r="NHD32" s="187"/>
      <c r="NHE32" s="187"/>
      <c r="NHF32" s="187"/>
      <c r="NHG32" s="187"/>
      <c r="NHH32" s="187"/>
      <c r="NHI32" s="187"/>
      <c r="NHJ32" s="187"/>
      <c r="NHK32" s="187"/>
      <c r="NHL32" s="187"/>
      <c r="NHM32" s="187"/>
      <c r="NHN32" s="187"/>
      <c r="NHO32" s="187"/>
      <c r="NHP32" s="187"/>
      <c r="NHQ32" s="187"/>
      <c r="NHR32" s="187"/>
      <c r="NHS32" s="187"/>
      <c r="NHT32" s="187"/>
      <c r="NHU32" s="187"/>
      <c r="NHV32" s="187"/>
      <c r="NHW32" s="187"/>
      <c r="NHX32" s="187"/>
      <c r="NHY32" s="187"/>
      <c r="NHZ32" s="187"/>
      <c r="NIA32" s="187"/>
      <c r="NIB32" s="187"/>
      <c r="NIC32" s="187"/>
      <c r="NID32" s="187"/>
      <c r="NIE32" s="187"/>
      <c r="NIF32" s="187"/>
      <c r="NIG32" s="187"/>
      <c r="NIH32" s="187"/>
      <c r="NII32" s="187"/>
      <c r="NIJ32" s="187"/>
      <c r="NIK32" s="187"/>
      <c r="NIL32" s="187"/>
      <c r="NIM32" s="187"/>
      <c r="NIN32" s="187"/>
      <c r="NIO32" s="187"/>
      <c r="NIP32" s="187"/>
      <c r="NIQ32" s="187"/>
      <c r="NIR32" s="187"/>
      <c r="NIS32" s="187"/>
      <c r="NIT32" s="187"/>
      <c r="NIU32" s="187"/>
      <c r="NIV32" s="187"/>
      <c r="NIW32" s="187"/>
      <c r="NIX32" s="187"/>
      <c r="NIY32" s="187"/>
      <c r="NIZ32" s="187"/>
      <c r="NJA32" s="187"/>
      <c r="NJB32" s="187"/>
      <c r="NJC32" s="187"/>
      <c r="NJD32" s="187"/>
      <c r="NJE32" s="187"/>
      <c r="NJF32" s="187"/>
      <c r="NJG32" s="187"/>
      <c r="NJH32" s="187"/>
      <c r="NJI32" s="187"/>
      <c r="NJJ32" s="187"/>
      <c r="NJK32" s="187"/>
      <c r="NJL32" s="187"/>
      <c r="NJM32" s="187"/>
      <c r="NJN32" s="187"/>
      <c r="NJO32" s="187"/>
      <c r="NJP32" s="187"/>
      <c r="NJQ32" s="187"/>
      <c r="NJR32" s="187"/>
      <c r="NJS32" s="187"/>
      <c r="NJT32" s="187"/>
      <c r="NJU32" s="187"/>
      <c r="NJV32" s="187"/>
      <c r="NJW32" s="187"/>
      <c r="NJX32" s="187"/>
      <c r="NJY32" s="187"/>
      <c r="NJZ32" s="187"/>
      <c r="NKA32" s="187"/>
      <c r="NKB32" s="187"/>
      <c r="NKC32" s="187"/>
      <c r="NKD32" s="187"/>
      <c r="NKE32" s="187"/>
      <c r="NKF32" s="187"/>
      <c r="NKG32" s="187"/>
      <c r="NKH32" s="187"/>
      <c r="NKI32" s="187"/>
      <c r="NKJ32" s="187"/>
      <c r="NKK32" s="187"/>
      <c r="NKL32" s="187"/>
      <c r="NKM32" s="187"/>
      <c r="NKN32" s="187"/>
      <c r="NKO32" s="187"/>
      <c r="NKP32" s="187"/>
      <c r="NKQ32" s="187"/>
      <c r="NKR32" s="187"/>
      <c r="NKS32" s="187"/>
      <c r="NKT32" s="187"/>
      <c r="NKU32" s="187"/>
      <c r="NKV32" s="187"/>
      <c r="NKW32" s="187"/>
      <c r="NKX32" s="187"/>
      <c r="NKY32" s="187"/>
      <c r="NKZ32" s="187"/>
      <c r="NLA32" s="187"/>
      <c r="NLB32" s="187"/>
      <c r="NLC32" s="187"/>
      <c r="NLD32" s="187"/>
      <c r="NLE32" s="187"/>
      <c r="NLF32" s="187"/>
      <c r="NLG32" s="187"/>
      <c r="NLH32" s="187"/>
      <c r="NLI32" s="187"/>
      <c r="NLJ32" s="187"/>
      <c r="NLK32" s="187"/>
      <c r="NLL32" s="187"/>
      <c r="NLM32" s="187"/>
      <c r="NLN32" s="187"/>
      <c r="NLO32" s="187"/>
      <c r="NLP32" s="187"/>
      <c r="NLQ32" s="187"/>
      <c r="NLR32" s="187"/>
      <c r="NLS32" s="187"/>
      <c r="NLT32" s="187"/>
      <c r="NLU32" s="187"/>
      <c r="NLV32" s="187"/>
      <c r="NLW32" s="187"/>
      <c r="NLX32" s="187"/>
      <c r="NLY32" s="187"/>
      <c r="NLZ32" s="187"/>
      <c r="NMA32" s="187"/>
      <c r="NMB32" s="187"/>
      <c r="NMC32" s="187"/>
      <c r="NMD32" s="187"/>
      <c r="NME32" s="187"/>
      <c r="NMF32" s="187"/>
      <c r="NMG32" s="187"/>
      <c r="NMH32" s="187"/>
      <c r="NMI32" s="187"/>
      <c r="NMJ32" s="187"/>
      <c r="NMK32" s="187"/>
      <c r="NML32" s="187"/>
      <c r="NMM32" s="187"/>
      <c r="NMN32" s="187"/>
      <c r="NMO32" s="187"/>
      <c r="NMP32" s="187"/>
      <c r="NMQ32" s="187"/>
      <c r="NMR32" s="187"/>
      <c r="NMS32" s="187"/>
      <c r="NMT32" s="187"/>
      <c r="NMU32" s="187"/>
      <c r="NMV32" s="187"/>
      <c r="NMW32" s="187"/>
      <c r="NMX32" s="187"/>
      <c r="NMY32" s="187"/>
      <c r="NMZ32" s="187"/>
      <c r="NNA32" s="187"/>
      <c r="NNB32" s="187"/>
      <c r="NNC32" s="187"/>
      <c r="NND32" s="187"/>
      <c r="NNE32" s="187"/>
      <c r="NNF32" s="187"/>
      <c r="NNG32" s="187"/>
      <c r="NNH32" s="187"/>
      <c r="NNI32" s="187"/>
      <c r="NNJ32" s="187"/>
      <c r="NNK32" s="187"/>
      <c r="NNL32" s="187"/>
      <c r="NNM32" s="187"/>
      <c r="NNN32" s="187"/>
      <c r="NNO32" s="187"/>
      <c r="NNP32" s="187"/>
      <c r="NNQ32" s="187"/>
      <c r="NNR32" s="187"/>
      <c r="NNS32" s="187"/>
      <c r="NNT32" s="187"/>
      <c r="NNU32" s="187"/>
      <c r="NNV32" s="187"/>
      <c r="NNW32" s="187"/>
      <c r="NNX32" s="187"/>
      <c r="NNY32" s="187"/>
      <c r="NNZ32" s="187"/>
      <c r="NOA32" s="187"/>
      <c r="NOB32" s="187"/>
      <c r="NOC32" s="187"/>
      <c r="NOD32" s="187"/>
      <c r="NOE32" s="187"/>
      <c r="NOF32" s="187"/>
      <c r="NOG32" s="187"/>
      <c r="NOH32" s="187"/>
      <c r="NOI32" s="187"/>
      <c r="NOJ32" s="187"/>
      <c r="NOK32" s="187"/>
      <c r="NOL32" s="187"/>
      <c r="NOM32" s="187"/>
      <c r="NON32" s="187"/>
      <c r="NOO32" s="187"/>
      <c r="NOP32" s="187"/>
      <c r="NOQ32" s="187"/>
      <c r="NOR32" s="187"/>
      <c r="NOS32" s="187"/>
      <c r="NOT32" s="187"/>
      <c r="NOU32" s="187"/>
      <c r="NOV32" s="187"/>
      <c r="NOW32" s="187"/>
      <c r="NOX32" s="187"/>
      <c r="NOY32" s="187"/>
      <c r="NOZ32" s="187"/>
      <c r="NPA32" s="187"/>
      <c r="NPB32" s="187"/>
      <c r="NPC32" s="187"/>
      <c r="NPD32" s="187"/>
      <c r="NPE32" s="187"/>
      <c r="NPF32" s="187"/>
      <c r="NPG32" s="187"/>
      <c r="NPH32" s="187"/>
      <c r="NPI32" s="187"/>
      <c r="NPJ32" s="187"/>
      <c r="NPK32" s="187"/>
      <c r="NPL32" s="187"/>
      <c r="NPM32" s="187"/>
      <c r="NPN32" s="187"/>
      <c r="NPO32" s="187"/>
      <c r="NPP32" s="187"/>
      <c r="NPQ32" s="187"/>
      <c r="NPR32" s="187"/>
      <c r="NPS32" s="187"/>
      <c r="NPT32" s="187"/>
      <c r="NPU32" s="187"/>
      <c r="NPV32" s="187"/>
      <c r="NPW32" s="187"/>
      <c r="NPX32" s="187"/>
      <c r="NPY32" s="187"/>
      <c r="NPZ32" s="187"/>
      <c r="NQA32" s="187"/>
      <c r="NQB32" s="187"/>
      <c r="NQC32" s="187"/>
      <c r="NQD32" s="187"/>
      <c r="NQE32" s="187"/>
      <c r="NQF32" s="187"/>
      <c r="NQG32" s="187"/>
      <c r="NQH32" s="187"/>
      <c r="NQI32" s="187"/>
      <c r="NQJ32" s="187"/>
      <c r="NQK32" s="187"/>
      <c r="NQL32" s="187"/>
      <c r="NQM32" s="187"/>
      <c r="NQN32" s="187"/>
      <c r="NQO32" s="187"/>
      <c r="NQP32" s="187"/>
      <c r="NQQ32" s="187"/>
      <c r="NQR32" s="187"/>
      <c r="NQS32" s="187"/>
      <c r="NQT32" s="187"/>
      <c r="NQU32" s="187"/>
      <c r="NQV32" s="187"/>
      <c r="NQW32" s="187"/>
      <c r="NQX32" s="187"/>
      <c r="NQY32" s="187"/>
      <c r="NQZ32" s="187"/>
      <c r="NRA32" s="187"/>
      <c r="NRB32" s="187"/>
      <c r="NRC32" s="187"/>
      <c r="NRD32" s="187"/>
      <c r="NRE32" s="187"/>
      <c r="NRF32" s="187"/>
      <c r="NRG32" s="187"/>
      <c r="NRH32" s="187"/>
      <c r="NRI32" s="187"/>
      <c r="NRJ32" s="187"/>
      <c r="NRK32" s="187"/>
      <c r="NRL32" s="187"/>
      <c r="NRM32" s="187"/>
      <c r="NRN32" s="187"/>
      <c r="NRO32" s="187"/>
      <c r="NRP32" s="187"/>
      <c r="NRQ32" s="187"/>
      <c r="NRR32" s="187"/>
      <c r="NRS32" s="187"/>
      <c r="NRT32" s="187"/>
      <c r="NRU32" s="187"/>
      <c r="NRV32" s="187"/>
      <c r="NRW32" s="187"/>
      <c r="NRX32" s="187"/>
      <c r="NRY32" s="187"/>
      <c r="NRZ32" s="187"/>
      <c r="NSA32" s="187"/>
      <c r="NSB32" s="187"/>
      <c r="NSC32" s="187"/>
      <c r="NSD32" s="187"/>
      <c r="NSE32" s="187"/>
      <c r="NSF32" s="187"/>
      <c r="NSG32" s="187"/>
      <c r="NSH32" s="187"/>
      <c r="NSI32" s="187"/>
      <c r="NSJ32" s="187"/>
      <c r="NSK32" s="187"/>
      <c r="NSL32" s="187"/>
      <c r="NSM32" s="187"/>
      <c r="NSN32" s="187"/>
      <c r="NSO32" s="187"/>
      <c r="NSP32" s="187"/>
      <c r="NSQ32" s="187"/>
      <c r="NSR32" s="187"/>
      <c r="NSS32" s="187"/>
      <c r="NST32" s="187"/>
      <c r="NSU32" s="187"/>
      <c r="NSV32" s="187"/>
      <c r="NSW32" s="187"/>
      <c r="NSX32" s="187"/>
      <c r="NSY32" s="187"/>
      <c r="NSZ32" s="187"/>
      <c r="NTA32" s="187"/>
      <c r="NTB32" s="187"/>
      <c r="NTC32" s="187"/>
      <c r="NTD32" s="187"/>
      <c r="NTE32" s="187"/>
      <c r="NTF32" s="187"/>
      <c r="NTG32" s="187"/>
      <c r="NTH32" s="187"/>
      <c r="NTI32" s="187"/>
      <c r="NTJ32" s="187"/>
      <c r="NTK32" s="187"/>
      <c r="NTL32" s="187"/>
      <c r="NTM32" s="187"/>
      <c r="NTN32" s="187"/>
      <c r="NTO32" s="187"/>
      <c r="NTP32" s="187"/>
      <c r="NTQ32" s="187"/>
      <c r="NTR32" s="187"/>
      <c r="NTS32" s="187"/>
      <c r="NTT32" s="187"/>
      <c r="NTU32" s="187"/>
      <c r="NTV32" s="187"/>
      <c r="NTW32" s="187"/>
      <c r="NTX32" s="187"/>
      <c r="NTY32" s="187"/>
      <c r="NTZ32" s="187"/>
      <c r="NUA32" s="187"/>
      <c r="NUB32" s="187"/>
      <c r="NUC32" s="187"/>
      <c r="NUD32" s="187"/>
      <c r="NUE32" s="187"/>
      <c r="NUF32" s="187"/>
      <c r="NUG32" s="187"/>
      <c r="NUH32" s="187"/>
      <c r="NUI32" s="187"/>
      <c r="NUJ32" s="187"/>
      <c r="NUK32" s="187"/>
      <c r="NUL32" s="187"/>
      <c r="NUM32" s="187"/>
      <c r="NUN32" s="187"/>
      <c r="NUO32" s="187"/>
      <c r="NUP32" s="187"/>
      <c r="NUQ32" s="187"/>
      <c r="NUR32" s="187"/>
      <c r="NUS32" s="187"/>
      <c r="NUT32" s="187"/>
      <c r="NUU32" s="187"/>
      <c r="NUV32" s="187"/>
      <c r="NUW32" s="187"/>
      <c r="NUX32" s="187"/>
      <c r="NUY32" s="187"/>
      <c r="NUZ32" s="187"/>
      <c r="NVA32" s="187"/>
      <c r="NVB32" s="187"/>
      <c r="NVC32" s="187"/>
      <c r="NVD32" s="187"/>
      <c r="NVE32" s="187"/>
      <c r="NVF32" s="187"/>
      <c r="NVG32" s="187"/>
      <c r="NVH32" s="187"/>
      <c r="NVI32" s="187"/>
      <c r="NVJ32" s="187"/>
      <c r="NVK32" s="187"/>
      <c r="NVL32" s="187"/>
      <c r="NVM32" s="187"/>
      <c r="NVN32" s="187"/>
      <c r="NVO32" s="187"/>
      <c r="NVP32" s="187"/>
      <c r="NVQ32" s="187"/>
      <c r="NVR32" s="187"/>
      <c r="NVS32" s="187"/>
      <c r="NVT32" s="187"/>
      <c r="NVU32" s="187"/>
      <c r="NVV32" s="187"/>
      <c r="NVW32" s="187"/>
      <c r="NVX32" s="187"/>
      <c r="NVY32" s="187"/>
      <c r="NVZ32" s="187"/>
      <c r="NWA32" s="187"/>
      <c r="NWB32" s="187"/>
      <c r="NWC32" s="187"/>
      <c r="NWD32" s="187"/>
      <c r="NWE32" s="187"/>
      <c r="NWF32" s="187"/>
      <c r="NWG32" s="187"/>
      <c r="NWH32" s="187"/>
      <c r="NWI32" s="187"/>
      <c r="NWJ32" s="187"/>
      <c r="NWK32" s="187"/>
      <c r="NWL32" s="187"/>
      <c r="NWM32" s="187"/>
      <c r="NWN32" s="187"/>
      <c r="NWO32" s="187"/>
      <c r="NWP32" s="187"/>
      <c r="NWQ32" s="187"/>
      <c r="NWR32" s="187"/>
      <c r="NWS32" s="187"/>
      <c r="NWT32" s="187"/>
      <c r="NWU32" s="187"/>
      <c r="NWV32" s="187"/>
      <c r="NWW32" s="187"/>
      <c r="NWX32" s="187"/>
      <c r="NWY32" s="187"/>
      <c r="NWZ32" s="187"/>
      <c r="NXA32" s="187"/>
      <c r="NXB32" s="187"/>
      <c r="NXC32" s="187"/>
      <c r="NXD32" s="187"/>
      <c r="NXE32" s="187"/>
      <c r="NXF32" s="187"/>
      <c r="NXG32" s="187"/>
      <c r="NXH32" s="187"/>
      <c r="NXI32" s="187"/>
      <c r="NXJ32" s="187"/>
      <c r="NXK32" s="187"/>
      <c r="NXL32" s="187"/>
      <c r="NXM32" s="187"/>
      <c r="NXN32" s="187"/>
      <c r="NXO32" s="187"/>
      <c r="NXP32" s="187"/>
      <c r="NXQ32" s="187"/>
      <c r="NXR32" s="187"/>
      <c r="NXS32" s="187"/>
      <c r="NXT32" s="187"/>
      <c r="NXU32" s="187"/>
      <c r="NXV32" s="187"/>
      <c r="NXW32" s="187"/>
      <c r="NXX32" s="187"/>
      <c r="NXY32" s="187"/>
      <c r="NXZ32" s="187"/>
      <c r="NYA32" s="187"/>
      <c r="NYB32" s="187"/>
      <c r="NYC32" s="187"/>
      <c r="NYD32" s="187"/>
      <c r="NYE32" s="187"/>
      <c r="NYF32" s="187"/>
      <c r="NYG32" s="187"/>
      <c r="NYH32" s="187"/>
      <c r="NYI32" s="187"/>
      <c r="NYJ32" s="187"/>
      <c r="NYK32" s="187"/>
      <c r="NYL32" s="187"/>
      <c r="NYM32" s="187"/>
      <c r="NYN32" s="187"/>
      <c r="NYO32" s="187"/>
      <c r="NYP32" s="187"/>
      <c r="NYQ32" s="187"/>
      <c r="NYR32" s="187"/>
      <c r="NYS32" s="187"/>
      <c r="NYT32" s="187"/>
      <c r="NYU32" s="187"/>
      <c r="NYV32" s="187"/>
      <c r="NYW32" s="187"/>
      <c r="NYX32" s="187"/>
      <c r="NYY32" s="187"/>
      <c r="NYZ32" s="187"/>
      <c r="NZA32" s="187"/>
      <c r="NZB32" s="187"/>
      <c r="NZC32" s="187"/>
      <c r="NZD32" s="187"/>
      <c r="NZE32" s="187"/>
      <c r="NZF32" s="187"/>
      <c r="NZG32" s="187"/>
      <c r="NZH32" s="187"/>
      <c r="NZI32" s="187"/>
      <c r="NZJ32" s="187"/>
      <c r="NZK32" s="187"/>
      <c r="NZL32" s="187"/>
      <c r="NZM32" s="187"/>
      <c r="NZN32" s="187"/>
      <c r="NZO32" s="187"/>
      <c r="NZP32" s="187"/>
      <c r="NZQ32" s="187"/>
      <c r="NZR32" s="187"/>
      <c r="NZS32" s="187"/>
      <c r="NZT32" s="187"/>
      <c r="NZU32" s="187"/>
      <c r="NZV32" s="187"/>
      <c r="NZW32" s="187"/>
      <c r="NZX32" s="187"/>
      <c r="NZY32" s="187"/>
      <c r="NZZ32" s="187"/>
      <c r="OAA32" s="187"/>
      <c r="OAB32" s="187"/>
      <c r="OAC32" s="187"/>
      <c r="OAD32" s="187"/>
      <c r="OAE32" s="187"/>
      <c r="OAF32" s="187"/>
      <c r="OAG32" s="187"/>
      <c r="OAH32" s="187"/>
      <c r="OAI32" s="187"/>
      <c r="OAJ32" s="187"/>
      <c r="OAK32" s="187"/>
      <c r="OAL32" s="187"/>
      <c r="OAM32" s="187"/>
      <c r="OAN32" s="187"/>
      <c r="OAO32" s="187"/>
      <c r="OAP32" s="187"/>
      <c r="OAQ32" s="187"/>
      <c r="OAR32" s="187"/>
      <c r="OAS32" s="187"/>
      <c r="OAT32" s="187"/>
      <c r="OAU32" s="187"/>
      <c r="OAV32" s="187"/>
      <c r="OAW32" s="187"/>
      <c r="OAX32" s="187"/>
      <c r="OAY32" s="187"/>
      <c r="OAZ32" s="187"/>
      <c r="OBA32" s="187"/>
      <c r="OBB32" s="187"/>
      <c r="OBC32" s="187"/>
      <c r="OBD32" s="187"/>
      <c r="OBE32" s="187"/>
      <c r="OBF32" s="187"/>
      <c r="OBG32" s="187"/>
      <c r="OBH32" s="187"/>
      <c r="OBI32" s="187"/>
      <c r="OBJ32" s="187"/>
      <c r="OBK32" s="187"/>
      <c r="OBL32" s="187"/>
      <c r="OBM32" s="187"/>
      <c r="OBN32" s="187"/>
      <c r="OBO32" s="187"/>
      <c r="OBP32" s="187"/>
      <c r="OBQ32" s="187"/>
      <c r="OBR32" s="187"/>
      <c r="OBS32" s="187"/>
      <c r="OBT32" s="187"/>
      <c r="OBU32" s="187"/>
      <c r="OBV32" s="187"/>
      <c r="OBW32" s="187"/>
      <c r="OBX32" s="187"/>
      <c r="OBY32" s="187"/>
      <c r="OBZ32" s="187"/>
      <c r="OCA32" s="187"/>
      <c r="OCB32" s="187"/>
      <c r="OCC32" s="187"/>
      <c r="OCD32" s="187"/>
      <c r="OCE32" s="187"/>
      <c r="OCF32" s="187"/>
      <c r="OCG32" s="187"/>
      <c r="OCH32" s="187"/>
      <c r="OCI32" s="187"/>
      <c r="OCJ32" s="187"/>
      <c r="OCK32" s="187"/>
      <c r="OCL32" s="187"/>
      <c r="OCM32" s="187"/>
      <c r="OCN32" s="187"/>
      <c r="OCO32" s="187"/>
      <c r="OCP32" s="187"/>
      <c r="OCQ32" s="187"/>
      <c r="OCR32" s="187"/>
      <c r="OCS32" s="187"/>
      <c r="OCT32" s="187"/>
      <c r="OCU32" s="187"/>
      <c r="OCV32" s="187"/>
      <c r="OCW32" s="187"/>
      <c r="OCX32" s="187"/>
      <c r="OCY32" s="187"/>
      <c r="OCZ32" s="187"/>
      <c r="ODA32" s="187"/>
      <c r="ODB32" s="187"/>
      <c r="ODC32" s="187"/>
      <c r="ODD32" s="187"/>
      <c r="ODE32" s="187"/>
      <c r="ODF32" s="187"/>
      <c r="ODG32" s="187"/>
      <c r="ODH32" s="187"/>
      <c r="ODI32" s="187"/>
      <c r="ODJ32" s="187"/>
      <c r="ODK32" s="187"/>
      <c r="ODL32" s="187"/>
      <c r="ODM32" s="187"/>
      <c r="ODN32" s="187"/>
      <c r="ODO32" s="187"/>
      <c r="ODP32" s="187"/>
      <c r="ODQ32" s="187"/>
      <c r="ODR32" s="187"/>
      <c r="ODS32" s="187"/>
      <c r="ODT32" s="187"/>
      <c r="ODU32" s="187"/>
      <c r="ODV32" s="187"/>
      <c r="ODW32" s="187"/>
      <c r="ODX32" s="187"/>
      <c r="ODY32" s="187"/>
      <c r="ODZ32" s="187"/>
      <c r="OEA32" s="187"/>
      <c r="OEB32" s="187"/>
      <c r="OEC32" s="187"/>
      <c r="OED32" s="187"/>
      <c r="OEE32" s="187"/>
      <c r="OEF32" s="187"/>
      <c r="OEG32" s="187"/>
      <c r="OEH32" s="187"/>
      <c r="OEI32" s="187"/>
      <c r="OEJ32" s="187"/>
      <c r="OEK32" s="187"/>
      <c r="OEL32" s="187"/>
      <c r="OEM32" s="187"/>
      <c r="OEN32" s="187"/>
      <c r="OEO32" s="187"/>
      <c r="OEP32" s="187"/>
      <c r="OEQ32" s="187"/>
      <c r="OER32" s="187"/>
      <c r="OES32" s="187"/>
      <c r="OET32" s="187"/>
      <c r="OEU32" s="187"/>
      <c r="OEV32" s="187"/>
      <c r="OEW32" s="187"/>
      <c r="OEX32" s="187"/>
      <c r="OEY32" s="187"/>
      <c r="OEZ32" s="187"/>
      <c r="OFA32" s="187"/>
      <c r="OFB32" s="187"/>
      <c r="OFC32" s="187"/>
      <c r="OFD32" s="187"/>
      <c r="OFE32" s="187"/>
      <c r="OFF32" s="187"/>
      <c r="OFG32" s="187"/>
      <c r="OFH32" s="187"/>
      <c r="OFI32" s="187"/>
      <c r="OFJ32" s="187"/>
      <c r="OFK32" s="187"/>
      <c r="OFL32" s="187"/>
      <c r="OFM32" s="187"/>
      <c r="OFN32" s="187"/>
      <c r="OFO32" s="187"/>
      <c r="OFP32" s="187"/>
      <c r="OFQ32" s="187"/>
      <c r="OFR32" s="187"/>
      <c r="OFS32" s="187"/>
      <c r="OFT32" s="187"/>
      <c r="OFU32" s="187"/>
      <c r="OFV32" s="187"/>
      <c r="OFW32" s="187"/>
      <c r="OFX32" s="187"/>
      <c r="OFY32" s="187"/>
      <c r="OFZ32" s="187"/>
      <c r="OGA32" s="187"/>
      <c r="OGB32" s="187"/>
      <c r="OGC32" s="187"/>
      <c r="OGD32" s="187"/>
      <c r="OGE32" s="187"/>
      <c r="OGF32" s="187"/>
      <c r="OGG32" s="187"/>
      <c r="OGH32" s="187"/>
      <c r="OGI32" s="187"/>
      <c r="OGJ32" s="187"/>
      <c r="OGK32" s="187"/>
      <c r="OGL32" s="187"/>
      <c r="OGM32" s="187"/>
      <c r="OGN32" s="187"/>
      <c r="OGO32" s="187"/>
      <c r="OGP32" s="187"/>
      <c r="OGQ32" s="187"/>
      <c r="OGR32" s="187"/>
      <c r="OGS32" s="187"/>
      <c r="OGT32" s="187"/>
      <c r="OGU32" s="187"/>
      <c r="OGV32" s="187"/>
      <c r="OGW32" s="187"/>
      <c r="OGX32" s="187"/>
      <c r="OGY32" s="187"/>
      <c r="OGZ32" s="187"/>
      <c r="OHA32" s="187"/>
      <c r="OHB32" s="187"/>
      <c r="OHC32" s="187"/>
      <c r="OHD32" s="187"/>
      <c r="OHE32" s="187"/>
      <c r="OHF32" s="187"/>
      <c r="OHG32" s="187"/>
      <c r="OHH32" s="187"/>
      <c r="OHI32" s="187"/>
      <c r="OHJ32" s="187"/>
      <c r="OHK32" s="187"/>
      <c r="OHL32" s="187"/>
      <c r="OHM32" s="187"/>
      <c r="OHN32" s="187"/>
      <c r="OHO32" s="187"/>
      <c r="OHP32" s="187"/>
      <c r="OHQ32" s="187"/>
      <c r="OHR32" s="187"/>
      <c r="OHS32" s="187"/>
      <c r="OHT32" s="187"/>
      <c r="OHU32" s="187"/>
      <c r="OHV32" s="187"/>
      <c r="OHW32" s="187"/>
      <c r="OHX32" s="187"/>
      <c r="OHY32" s="187"/>
      <c r="OHZ32" s="187"/>
      <c r="OIA32" s="187"/>
      <c r="OIB32" s="187"/>
      <c r="OIC32" s="187"/>
      <c r="OID32" s="187"/>
      <c r="OIE32" s="187"/>
      <c r="OIF32" s="187"/>
      <c r="OIG32" s="187"/>
      <c r="OIH32" s="187"/>
      <c r="OII32" s="187"/>
      <c r="OIJ32" s="187"/>
      <c r="OIK32" s="187"/>
      <c r="OIL32" s="187"/>
      <c r="OIM32" s="187"/>
      <c r="OIN32" s="187"/>
      <c r="OIO32" s="187"/>
      <c r="OIP32" s="187"/>
      <c r="OIQ32" s="187"/>
      <c r="OIR32" s="187"/>
      <c r="OIS32" s="187"/>
      <c r="OIT32" s="187"/>
      <c r="OIU32" s="187"/>
      <c r="OIV32" s="187"/>
      <c r="OIW32" s="187"/>
      <c r="OIX32" s="187"/>
      <c r="OIY32" s="187"/>
      <c r="OIZ32" s="187"/>
      <c r="OJA32" s="187"/>
      <c r="OJB32" s="187"/>
      <c r="OJC32" s="187"/>
      <c r="OJD32" s="187"/>
      <c r="OJE32" s="187"/>
      <c r="OJF32" s="187"/>
      <c r="OJG32" s="187"/>
      <c r="OJH32" s="187"/>
      <c r="OJI32" s="187"/>
      <c r="OJJ32" s="187"/>
      <c r="OJK32" s="187"/>
      <c r="OJL32" s="187"/>
      <c r="OJM32" s="187"/>
      <c r="OJN32" s="187"/>
      <c r="OJO32" s="187"/>
      <c r="OJP32" s="187"/>
      <c r="OJQ32" s="187"/>
      <c r="OJR32" s="187"/>
      <c r="OJS32" s="187"/>
      <c r="OJT32" s="187"/>
      <c r="OJU32" s="187"/>
      <c r="OJV32" s="187"/>
      <c r="OJW32" s="187"/>
      <c r="OJX32" s="187"/>
      <c r="OJY32" s="187"/>
      <c r="OJZ32" s="187"/>
      <c r="OKA32" s="187"/>
      <c r="OKB32" s="187"/>
      <c r="OKC32" s="187"/>
      <c r="OKD32" s="187"/>
      <c r="OKE32" s="187"/>
      <c r="OKF32" s="187"/>
      <c r="OKG32" s="187"/>
      <c r="OKH32" s="187"/>
      <c r="OKI32" s="187"/>
      <c r="OKJ32" s="187"/>
      <c r="OKK32" s="187"/>
      <c r="OKL32" s="187"/>
      <c r="OKM32" s="187"/>
      <c r="OKN32" s="187"/>
      <c r="OKO32" s="187"/>
      <c r="OKP32" s="187"/>
      <c r="OKQ32" s="187"/>
      <c r="OKR32" s="187"/>
      <c r="OKS32" s="187"/>
      <c r="OKT32" s="187"/>
      <c r="OKU32" s="187"/>
      <c r="OKV32" s="187"/>
      <c r="OKW32" s="187"/>
      <c r="OKX32" s="187"/>
      <c r="OKY32" s="187"/>
      <c r="OKZ32" s="187"/>
      <c r="OLA32" s="187"/>
      <c r="OLB32" s="187"/>
      <c r="OLC32" s="187"/>
      <c r="OLD32" s="187"/>
      <c r="OLE32" s="187"/>
      <c r="OLF32" s="187"/>
      <c r="OLG32" s="187"/>
      <c r="OLH32" s="187"/>
      <c r="OLI32" s="187"/>
      <c r="OLJ32" s="187"/>
      <c r="OLK32" s="187"/>
      <c r="OLL32" s="187"/>
      <c r="OLM32" s="187"/>
      <c r="OLN32" s="187"/>
      <c r="OLO32" s="187"/>
      <c r="OLP32" s="187"/>
      <c r="OLQ32" s="187"/>
      <c r="OLR32" s="187"/>
      <c r="OLS32" s="187"/>
      <c r="OLT32" s="187"/>
      <c r="OLU32" s="187"/>
      <c r="OLV32" s="187"/>
      <c r="OLW32" s="187"/>
      <c r="OLX32" s="187"/>
      <c r="OLY32" s="187"/>
      <c r="OLZ32" s="187"/>
      <c r="OMA32" s="187"/>
      <c r="OMB32" s="187"/>
      <c r="OMC32" s="187"/>
      <c r="OMD32" s="187"/>
      <c r="OME32" s="187"/>
      <c r="OMF32" s="187"/>
      <c r="OMG32" s="187"/>
      <c r="OMH32" s="187"/>
      <c r="OMI32" s="187"/>
      <c r="OMJ32" s="187"/>
      <c r="OMK32" s="187"/>
      <c r="OML32" s="187"/>
      <c r="OMM32" s="187"/>
      <c r="OMN32" s="187"/>
      <c r="OMO32" s="187"/>
      <c r="OMP32" s="187"/>
      <c r="OMQ32" s="187"/>
      <c r="OMR32" s="187"/>
      <c r="OMS32" s="187"/>
      <c r="OMT32" s="187"/>
      <c r="OMU32" s="187"/>
      <c r="OMV32" s="187"/>
      <c r="OMW32" s="187"/>
      <c r="OMX32" s="187"/>
      <c r="OMY32" s="187"/>
      <c r="OMZ32" s="187"/>
      <c r="ONA32" s="187"/>
      <c r="ONB32" s="187"/>
      <c r="ONC32" s="187"/>
      <c r="OND32" s="187"/>
      <c r="ONE32" s="187"/>
      <c r="ONF32" s="187"/>
      <c r="ONG32" s="187"/>
      <c r="ONH32" s="187"/>
      <c r="ONI32" s="187"/>
      <c r="ONJ32" s="187"/>
      <c r="ONK32" s="187"/>
      <c r="ONL32" s="187"/>
      <c r="ONM32" s="187"/>
      <c r="ONN32" s="187"/>
      <c r="ONO32" s="187"/>
      <c r="ONP32" s="187"/>
      <c r="ONQ32" s="187"/>
      <c r="ONR32" s="187"/>
      <c r="ONS32" s="187"/>
      <c r="ONT32" s="187"/>
      <c r="ONU32" s="187"/>
      <c r="ONV32" s="187"/>
      <c r="ONW32" s="187"/>
      <c r="ONX32" s="187"/>
      <c r="ONY32" s="187"/>
      <c r="ONZ32" s="187"/>
      <c r="OOA32" s="187"/>
      <c r="OOB32" s="187"/>
      <c r="OOC32" s="187"/>
      <c r="OOD32" s="187"/>
      <c r="OOE32" s="187"/>
      <c r="OOF32" s="187"/>
      <c r="OOG32" s="187"/>
      <c r="OOH32" s="187"/>
      <c r="OOI32" s="187"/>
      <c r="OOJ32" s="187"/>
      <c r="OOK32" s="187"/>
      <c r="OOL32" s="187"/>
      <c r="OOM32" s="187"/>
      <c r="OON32" s="187"/>
      <c r="OOO32" s="187"/>
      <c r="OOP32" s="187"/>
      <c r="OOQ32" s="187"/>
      <c r="OOR32" s="187"/>
      <c r="OOS32" s="187"/>
      <c r="OOT32" s="187"/>
      <c r="OOU32" s="187"/>
      <c r="OOV32" s="187"/>
      <c r="OOW32" s="187"/>
      <c r="OOX32" s="187"/>
      <c r="OOY32" s="187"/>
      <c r="OOZ32" s="187"/>
      <c r="OPA32" s="187"/>
      <c r="OPB32" s="187"/>
      <c r="OPC32" s="187"/>
      <c r="OPD32" s="187"/>
      <c r="OPE32" s="187"/>
      <c r="OPF32" s="187"/>
      <c r="OPG32" s="187"/>
      <c r="OPH32" s="187"/>
      <c r="OPI32" s="187"/>
      <c r="OPJ32" s="187"/>
      <c r="OPK32" s="187"/>
      <c r="OPL32" s="187"/>
      <c r="OPM32" s="187"/>
      <c r="OPN32" s="187"/>
      <c r="OPO32" s="187"/>
      <c r="OPP32" s="187"/>
      <c r="OPQ32" s="187"/>
      <c r="OPR32" s="187"/>
      <c r="OPS32" s="187"/>
      <c r="OPT32" s="187"/>
      <c r="OPU32" s="187"/>
      <c r="OPV32" s="187"/>
      <c r="OPW32" s="187"/>
      <c r="OPX32" s="187"/>
      <c r="OPY32" s="187"/>
      <c r="OPZ32" s="187"/>
      <c r="OQA32" s="187"/>
      <c r="OQB32" s="187"/>
      <c r="OQC32" s="187"/>
      <c r="OQD32" s="187"/>
      <c r="OQE32" s="187"/>
      <c r="OQF32" s="187"/>
      <c r="OQG32" s="187"/>
      <c r="OQH32" s="187"/>
      <c r="OQI32" s="187"/>
      <c r="OQJ32" s="187"/>
      <c r="OQK32" s="187"/>
      <c r="OQL32" s="187"/>
      <c r="OQM32" s="187"/>
      <c r="OQN32" s="187"/>
      <c r="OQO32" s="187"/>
      <c r="OQP32" s="187"/>
      <c r="OQQ32" s="187"/>
      <c r="OQR32" s="187"/>
      <c r="OQS32" s="187"/>
      <c r="OQT32" s="187"/>
      <c r="OQU32" s="187"/>
      <c r="OQV32" s="187"/>
      <c r="OQW32" s="187"/>
      <c r="OQX32" s="187"/>
      <c r="OQY32" s="187"/>
      <c r="OQZ32" s="187"/>
      <c r="ORA32" s="187"/>
      <c r="ORB32" s="187"/>
      <c r="ORC32" s="187"/>
      <c r="ORD32" s="187"/>
      <c r="ORE32" s="187"/>
      <c r="ORF32" s="187"/>
      <c r="ORG32" s="187"/>
      <c r="ORH32" s="187"/>
      <c r="ORI32" s="187"/>
      <c r="ORJ32" s="187"/>
      <c r="ORK32" s="187"/>
      <c r="ORL32" s="187"/>
      <c r="ORM32" s="187"/>
      <c r="ORN32" s="187"/>
      <c r="ORO32" s="187"/>
      <c r="ORP32" s="187"/>
      <c r="ORQ32" s="187"/>
      <c r="ORR32" s="187"/>
      <c r="ORS32" s="187"/>
      <c r="ORT32" s="187"/>
      <c r="ORU32" s="187"/>
      <c r="ORV32" s="187"/>
      <c r="ORW32" s="187"/>
      <c r="ORX32" s="187"/>
      <c r="ORY32" s="187"/>
      <c r="ORZ32" s="187"/>
      <c r="OSA32" s="187"/>
      <c r="OSB32" s="187"/>
      <c r="OSC32" s="187"/>
      <c r="OSD32" s="187"/>
      <c r="OSE32" s="187"/>
      <c r="OSF32" s="187"/>
      <c r="OSG32" s="187"/>
      <c r="OSH32" s="187"/>
      <c r="OSI32" s="187"/>
      <c r="OSJ32" s="187"/>
      <c r="OSK32" s="187"/>
      <c r="OSL32" s="187"/>
      <c r="OSM32" s="187"/>
      <c r="OSN32" s="187"/>
      <c r="OSO32" s="187"/>
      <c r="OSP32" s="187"/>
      <c r="OSQ32" s="187"/>
      <c r="OSR32" s="187"/>
      <c r="OSS32" s="187"/>
      <c r="OST32" s="187"/>
      <c r="OSU32" s="187"/>
      <c r="OSV32" s="187"/>
      <c r="OSW32" s="187"/>
      <c r="OSX32" s="187"/>
      <c r="OSY32" s="187"/>
      <c r="OSZ32" s="187"/>
      <c r="OTA32" s="187"/>
      <c r="OTB32" s="187"/>
      <c r="OTC32" s="187"/>
      <c r="OTD32" s="187"/>
      <c r="OTE32" s="187"/>
      <c r="OTF32" s="187"/>
      <c r="OTG32" s="187"/>
      <c r="OTH32" s="187"/>
      <c r="OTI32" s="187"/>
      <c r="OTJ32" s="187"/>
      <c r="OTK32" s="187"/>
      <c r="OTL32" s="187"/>
      <c r="OTM32" s="187"/>
      <c r="OTN32" s="187"/>
      <c r="OTO32" s="187"/>
      <c r="OTP32" s="187"/>
      <c r="OTQ32" s="187"/>
      <c r="OTR32" s="187"/>
      <c r="OTS32" s="187"/>
      <c r="OTT32" s="187"/>
      <c r="OTU32" s="187"/>
      <c r="OTV32" s="187"/>
      <c r="OTW32" s="187"/>
      <c r="OTX32" s="187"/>
      <c r="OTY32" s="187"/>
      <c r="OTZ32" s="187"/>
      <c r="OUA32" s="187"/>
      <c r="OUB32" s="187"/>
      <c r="OUC32" s="187"/>
      <c r="OUD32" s="187"/>
      <c r="OUE32" s="187"/>
      <c r="OUF32" s="187"/>
      <c r="OUG32" s="187"/>
      <c r="OUH32" s="187"/>
      <c r="OUI32" s="187"/>
      <c r="OUJ32" s="187"/>
      <c r="OUK32" s="187"/>
      <c r="OUL32" s="187"/>
      <c r="OUM32" s="187"/>
      <c r="OUN32" s="187"/>
      <c r="OUO32" s="187"/>
      <c r="OUP32" s="187"/>
      <c r="OUQ32" s="187"/>
      <c r="OUR32" s="187"/>
      <c r="OUS32" s="187"/>
      <c r="OUT32" s="187"/>
      <c r="OUU32" s="187"/>
      <c r="OUV32" s="187"/>
      <c r="OUW32" s="187"/>
      <c r="OUX32" s="187"/>
      <c r="OUY32" s="187"/>
      <c r="OUZ32" s="187"/>
      <c r="OVA32" s="187"/>
      <c r="OVB32" s="187"/>
      <c r="OVC32" s="187"/>
      <c r="OVD32" s="187"/>
      <c r="OVE32" s="187"/>
      <c r="OVF32" s="187"/>
      <c r="OVG32" s="187"/>
      <c r="OVH32" s="187"/>
      <c r="OVI32" s="187"/>
      <c r="OVJ32" s="187"/>
      <c r="OVK32" s="187"/>
      <c r="OVL32" s="187"/>
      <c r="OVM32" s="187"/>
      <c r="OVN32" s="187"/>
      <c r="OVO32" s="187"/>
      <c r="OVP32" s="187"/>
      <c r="OVQ32" s="187"/>
      <c r="OVR32" s="187"/>
      <c r="OVS32" s="187"/>
      <c r="OVT32" s="187"/>
      <c r="OVU32" s="187"/>
      <c r="OVV32" s="187"/>
      <c r="OVW32" s="187"/>
      <c r="OVX32" s="187"/>
      <c r="OVY32" s="187"/>
      <c r="OVZ32" s="187"/>
      <c r="OWA32" s="187"/>
      <c r="OWB32" s="187"/>
      <c r="OWC32" s="187"/>
      <c r="OWD32" s="187"/>
      <c r="OWE32" s="187"/>
      <c r="OWF32" s="187"/>
      <c r="OWG32" s="187"/>
      <c r="OWH32" s="187"/>
      <c r="OWI32" s="187"/>
      <c r="OWJ32" s="187"/>
      <c r="OWK32" s="187"/>
      <c r="OWL32" s="187"/>
      <c r="OWM32" s="187"/>
      <c r="OWN32" s="187"/>
      <c r="OWO32" s="187"/>
      <c r="OWP32" s="187"/>
      <c r="OWQ32" s="187"/>
      <c r="OWR32" s="187"/>
      <c r="OWS32" s="187"/>
      <c r="OWT32" s="187"/>
      <c r="OWU32" s="187"/>
      <c r="OWV32" s="187"/>
      <c r="OWW32" s="187"/>
      <c r="OWX32" s="187"/>
      <c r="OWY32" s="187"/>
      <c r="OWZ32" s="187"/>
      <c r="OXA32" s="187"/>
      <c r="OXB32" s="187"/>
      <c r="OXC32" s="187"/>
      <c r="OXD32" s="187"/>
      <c r="OXE32" s="187"/>
      <c r="OXF32" s="187"/>
      <c r="OXG32" s="187"/>
      <c r="OXH32" s="187"/>
      <c r="OXI32" s="187"/>
      <c r="OXJ32" s="187"/>
      <c r="OXK32" s="187"/>
      <c r="OXL32" s="187"/>
      <c r="OXM32" s="187"/>
      <c r="OXN32" s="187"/>
      <c r="OXO32" s="187"/>
      <c r="OXP32" s="187"/>
      <c r="OXQ32" s="187"/>
      <c r="OXR32" s="187"/>
      <c r="OXS32" s="187"/>
      <c r="OXT32" s="187"/>
      <c r="OXU32" s="187"/>
      <c r="OXV32" s="187"/>
      <c r="OXW32" s="187"/>
      <c r="OXX32" s="187"/>
      <c r="OXY32" s="187"/>
      <c r="OXZ32" s="187"/>
      <c r="OYA32" s="187"/>
      <c r="OYB32" s="187"/>
      <c r="OYC32" s="187"/>
      <c r="OYD32" s="187"/>
      <c r="OYE32" s="187"/>
      <c r="OYF32" s="187"/>
      <c r="OYG32" s="187"/>
      <c r="OYH32" s="187"/>
      <c r="OYI32" s="187"/>
      <c r="OYJ32" s="187"/>
      <c r="OYK32" s="187"/>
      <c r="OYL32" s="187"/>
      <c r="OYM32" s="187"/>
      <c r="OYN32" s="187"/>
      <c r="OYO32" s="187"/>
      <c r="OYP32" s="187"/>
      <c r="OYQ32" s="187"/>
      <c r="OYR32" s="187"/>
      <c r="OYS32" s="187"/>
      <c r="OYT32" s="187"/>
      <c r="OYU32" s="187"/>
      <c r="OYV32" s="187"/>
      <c r="OYW32" s="187"/>
      <c r="OYX32" s="187"/>
      <c r="OYY32" s="187"/>
      <c r="OYZ32" s="187"/>
      <c r="OZA32" s="187"/>
      <c r="OZB32" s="187"/>
      <c r="OZC32" s="187"/>
      <c r="OZD32" s="187"/>
      <c r="OZE32" s="187"/>
      <c r="OZF32" s="187"/>
      <c r="OZG32" s="187"/>
      <c r="OZH32" s="187"/>
      <c r="OZI32" s="187"/>
      <c r="OZJ32" s="187"/>
      <c r="OZK32" s="187"/>
      <c r="OZL32" s="187"/>
      <c r="OZM32" s="187"/>
      <c r="OZN32" s="187"/>
      <c r="OZO32" s="187"/>
      <c r="OZP32" s="187"/>
      <c r="OZQ32" s="187"/>
      <c r="OZR32" s="187"/>
      <c r="OZS32" s="187"/>
      <c r="OZT32" s="187"/>
      <c r="OZU32" s="187"/>
      <c r="OZV32" s="187"/>
      <c r="OZW32" s="187"/>
      <c r="OZX32" s="187"/>
      <c r="OZY32" s="187"/>
      <c r="OZZ32" s="187"/>
      <c r="PAA32" s="187"/>
      <c r="PAB32" s="187"/>
      <c r="PAC32" s="187"/>
      <c r="PAD32" s="187"/>
      <c r="PAE32" s="187"/>
      <c r="PAF32" s="187"/>
      <c r="PAG32" s="187"/>
      <c r="PAH32" s="187"/>
      <c r="PAI32" s="187"/>
      <c r="PAJ32" s="187"/>
      <c r="PAK32" s="187"/>
      <c r="PAL32" s="187"/>
      <c r="PAM32" s="187"/>
      <c r="PAN32" s="187"/>
      <c r="PAO32" s="187"/>
      <c r="PAP32" s="187"/>
      <c r="PAQ32" s="187"/>
      <c r="PAR32" s="187"/>
      <c r="PAS32" s="187"/>
      <c r="PAT32" s="187"/>
      <c r="PAU32" s="187"/>
      <c r="PAV32" s="187"/>
      <c r="PAW32" s="187"/>
      <c r="PAX32" s="187"/>
      <c r="PAY32" s="187"/>
      <c r="PAZ32" s="187"/>
      <c r="PBA32" s="187"/>
      <c r="PBB32" s="187"/>
      <c r="PBC32" s="187"/>
      <c r="PBD32" s="187"/>
      <c r="PBE32" s="187"/>
      <c r="PBF32" s="187"/>
      <c r="PBG32" s="187"/>
      <c r="PBH32" s="187"/>
      <c r="PBI32" s="187"/>
      <c r="PBJ32" s="187"/>
      <c r="PBK32" s="187"/>
      <c r="PBL32" s="187"/>
      <c r="PBM32" s="187"/>
      <c r="PBN32" s="187"/>
      <c r="PBO32" s="187"/>
      <c r="PBP32" s="187"/>
      <c r="PBQ32" s="187"/>
      <c r="PBR32" s="187"/>
      <c r="PBS32" s="187"/>
      <c r="PBT32" s="187"/>
      <c r="PBU32" s="187"/>
      <c r="PBV32" s="187"/>
      <c r="PBW32" s="187"/>
      <c r="PBX32" s="187"/>
      <c r="PBY32" s="187"/>
      <c r="PBZ32" s="187"/>
      <c r="PCA32" s="187"/>
      <c r="PCB32" s="187"/>
      <c r="PCC32" s="187"/>
      <c r="PCD32" s="187"/>
      <c r="PCE32" s="187"/>
      <c r="PCF32" s="187"/>
      <c r="PCG32" s="187"/>
      <c r="PCH32" s="187"/>
      <c r="PCI32" s="187"/>
      <c r="PCJ32" s="187"/>
      <c r="PCK32" s="187"/>
      <c r="PCL32" s="187"/>
      <c r="PCM32" s="187"/>
      <c r="PCN32" s="187"/>
      <c r="PCO32" s="187"/>
      <c r="PCP32" s="187"/>
      <c r="PCQ32" s="187"/>
      <c r="PCR32" s="187"/>
      <c r="PCS32" s="187"/>
      <c r="PCT32" s="187"/>
      <c r="PCU32" s="187"/>
      <c r="PCV32" s="187"/>
      <c r="PCW32" s="187"/>
      <c r="PCX32" s="187"/>
      <c r="PCY32" s="187"/>
      <c r="PCZ32" s="187"/>
      <c r="PDA32" s="187"/>
      <c r="PDB32" s="187"/>
      <c r="PDC32" s="187"/>
      <c r="PDD32" s="187"/>
      <c r="PDE32" s="187"/>
      <c r="PDF32" s="187"/>
      <c r="PDG32" s="187"/>
      <c r="PDH32" s="187"/>
      <c r="PDI32" s="187"/>
      <c r="PDJ32" s="187"/>
      <c r="PDK32" s="187"/>
      <c r="PDL32" s="187"/>
      <c r="PDM32" s="187"/>
      <c r="PDN32" s="187"/>
      <c r="PDO32" s="187"/>
      <c r="PDP32" s="187"/>
      <c r="PDQ32" s="187"/>
      <c r="PDR32" s="187"/>
      <c r="PDS32" s="187"/>
      <c r="PDT32" s="187"/>
      <c r="PDU32" s="187"/>
      <c r="PDV32" s="187"/>
      <c r="PDW32" s="187"/>
      <c r="PDX32" s="187"/>
      <c r="PDY32" s="187"/>
      <c r="PDZ32" s="187"/>
      <c r="PEA32" s="187"/>
      <c r="PEB32" s="187"/>
      <c r="PEC32" s="187"/>
      <c r="PED32" s="187"/>
      <c r="PEE32" s="187"/>
      <c r="PEF32" s="187"/>
      <c r="PEG32" s="187"/>
      <c r="PEH32" s="187"/>
      <c r="PEI32" s="187"/>
      <c r="PEJ32" s="187"/>
      <c r="PEK32" s="187"/>
      <c r="PEL32" s="187"/>
      <c r="PEM32" s="187"/>
      <c r="PEN32" s="187"/>
      <c r="PEO32" s="187"/>
      <c r="PEP32" s="187"/>
      <c r="PEQ32" s="187"/>
      <c r="PER32" s="187"/>
      <c r="PES32" s="187"/>
      <c r="PET32" s="187"/>
      <c r="PEU32" s="187"/>
      <c r="PEV32" s="187"/>
      <c r="PEW32" s="187"/>
      <c r="PEX32" s="187"/>
      <c r="PEY32" s="187"/>
      <c r="PEZ32" s="187"/>
      <c r="PFA32" s="187"/>
      <c r="PFB32" s="187"/>
      <c r="PFC32" s="187"/>
      <c r="PFD32" s="187"/>
      <c r="PFE32" s="187"/>
      <c r="PFF32" s="187"/>
      <c r="PFG32" s="187"/>
      <c r="PFH32" s="187"/>
      <c r="PFI32" s="187"/>
      <c r="PFJ32" s="187"/>
      <c r="PFK32" s="187"/>
      <c r="PFL32" s="187"/>
      <c r="PFM32" s="187"/>
      <c r="PFN32" s="187"/>
      <c r="PFO32" s="187"/>
      <c r="PFP32" s="187"/>
      <c r="PFQ32" s="187"/>
      <c r="PFR32" s="187"/>
      <c r="PFS32" s="187"/>
      <c r="PFT32" s="187"/>
      <c r="PFU32" s="187"/>
      <c r="PFV32" s="187"/>
      <c r="PFW32" s="187"/>
      <c r="PFX32" s="187"/>
      <c r="PFY32" s="187"/>
      <c r="PFZ32" s="187"/>
      <c r="PGA32" s="187"/>
      <c r="PGB32" s="187"/>
      <c r="PGC32" s="187"/>
      <c r="PGD32" s="187"/>
      <c r="PGE32" s="187"/>
      <c r="PGF32" s="187"/>
      <c r="PGG32" s="187"/>
      <c r="PGH32" s="187"/>
      <c r="PGI32" s="187"/>
      <c r="PGJ32" s="187"/>
      <c r="PGK32" s="187"/>
      <c r="PGL32" s="187"/>
      <c r="PGM32" s="187"/>
      <c r="PGN32" s="187"/>
      <c r="PGO32" s="187"/>
      <c r="PGP32" s="187"/>
      <c r="PGQ32" s="187"/>
      <c r="PGR32" s="187"/>
      <c r="PGS32" s="187"/>
      <c r="PGT32" s="187"/>
      <c r="PGU32" s="187"/>
      <c r="PGV32" s="187"/>
      <c r="PGW32" s="187"/>
      <c r="PGX32" s="187"/>
      <c r="PGY32" s="187"/>
      <c r="PGZ32" s="187"/>
      <c r="PHA32" s="187"/>
      <c r="PHB32" s="187"/>
      <c r="PHC32" s="187"/>
      <c r="PHD32" s="187"/>
      <c r="PHE32" s="187"/>
      <c r="PHF32" s="187"/>
      <c r="PHG32" s="187"/>
      <c r="PHH32" s="187"/>
      <c r="PHI32" s="187"/>
      <c r="PHJ32" s="187"/>
      <c r="PHK32" s="187"/>
      <c r="PHL32" s="187"/>
      <c r="PHM32" s="187"/>
      <c r="PHN32" s="187"/>
      <c r="PHO32" s="187"/>
      <c r="PHP32" s="187"/>
      <c r="PHQ32" s="187"/>
      <c r="PHR32" s="187"/>
      <c r="PHS32" s="187"/>
      <c r="PHT32" s="187"/>
      <c r="PHU32" s="187"/>
      <c r="PHV32" s="187"/>
      <c r="PHW32" s="187"/>
      <c r="PHX32" s="187"/>
      <c r="PHY32" s="187"/>
      <c r="PHZ32" s="187"/>
      <c r="PIA32" s="187"/>
      <c r="PIB32" s="187"/>
      <c r="PIC32" s="187"/>
      <c r="PID32" s="187"/>
      <c r="PIE32" s="187"/>
      <c r="PIF32" s="187"/>
      <c r="PIG32" s="187"/>
      <c r="PIH32" s="187"/>
      <c r="PII32" s="187"/>
      <c r="PIJ32" s="187"/>
      <c r="PIK32" s="187"/>
      <c r="PIL32" s="187"/>
      <c r="PIM32" s="187"/>
      <c r="PIN32" s="187"/>
      <c r="PIO32" s="187"/>
      <c r="PIP32" s="187"/>
      <c r="PIQ32" s="187"/>
      <c r="PIR32" s="187"/>
      <c r="PIS32" s="187"/>
      <c r="PIT32" s="187"/>
      <c r="PIU32" s="187"/>
      <c r="PIV32" s="187"/>
      <c r="PIW32" s="187"/>
      <c r="PIX32" s="187"/>
      <c r="PIY32" s="187"/>
      <c r="PIZ32" s="187"/>
      <c r="PJA32" s="187"/>
      <c r="PJB32" s="187"/>
      <c r="PJC32" s="187"/>
      <c r="PJD32" s="187"/>
      <c r="PJE32" s="187"/>
      <c r="PJF32" s="187"/>
      <c r="PJG32" s="187"/>
      <c r="PJH32" s="187"/>
      <c r="PJI32" s="187"/>
      <c r="PJJ32" s="187"/>
      <c r="PJK32" s="187"/>
      <c r="PJL32" s="187"/>
      <c r="PJM32" s="187"/>
      <c r="PJN32" s="187"/>
      <c r="PJO32" s="187"/>
      <c r="PJP32" s="187"/>
      <c r="PJQ32" s="187"/>
      <c r="PJR32" s="187"/>
      <c r="PJS32" s="187"/>
      <c r="PJT32" s="187"/>
      <c r="PJU32" s="187"/>
      <c r="PJV32" s="187"/>
      <c r="PJW32" s="187"/>
      <c r="PJX32" s="187"/>
      <c r="PJY32" s="187"/>
      <c r="PJZ32" s="187"/>
      <c r="PKA32" s="187"/>
      <c r="PKB32" s="187"/>
      <c r="PKC32" s="187"/>
      <c r="PKD32" s="187"/>
      <c r="PKE32" s="187"/>
      <c r="PKF32" s="187"/>
      <c r="PKG32" s="187"/>
      <c r="PKH32" s="187"/>
      <c r="PKI32" s="187"/>
      <c r="PKJ32" s="187"/>
      <c r="PKK32" s="187"/>
      <c r="PKL32" s="187"/>
      <c r="PKM32" s="187"/>
      <c r="PKN32" s="187"/>
      <c r="PKO32" s="187"/>
      <c r="PKP32" s="187"/>
      <c r="PKQ32" s="187"/>
      <c r="PKR32" s="187"/>
      <c r="PKS32" s="187"/>
      <c r="PKT32" s="187"/>
      <c r="PKU32" s="187"/>
      <c r="PKV32" s="187"/>
      <c r="PKW32" s="187"/>
      <c r="PKX32" s="187"/>
      <c r="PKY32" s="187"/>
      <c r="PKZ32" s="187"/>
      <c r="PLA32" s="187"/>
      <c r="PLB32" s="187"/>
      <c r="PLC32" s="187"/>
      <c r="PLD32" s="187"/>
      <c r="PLE32" s="187"/>
      <c r="PLF32" s="187"/>
      <c r="PLG32" s="187"/>
      <c r="PLH32" s="187"/>
      <c r="PLI32" s="187"/>
      <c r="PLJ32" s="187"/>
      <c r="PLK32" s="187"/>
      <c r="PLL32" s="187"/>
      <c r="PLM32" s="187"/>
      <c r="PLN32" s="187"/>
      <c r="PLO32" s="187"/>
      <c r="PLP32" s="187"/>
      <c r="PLQ32" s="187"/>
      <c r="PLR32" s="187"/>
      <c r="PLS32" s="187"/>
      <c r="PLT32" s="187"/>
      <c r="PLU32" s="187"/>
      <c r="PLV32" s="187"/>
      <c r="PLW32" s="187"/>
      <c r="PLX32" s="187"/>
      <c r="PLY32" s="187"/>
      <c r="PLZ32" s="187"/>
      <c r="PMA32" s="187"/>
      <c r="PMB32" s="187"/>
      <c r="PMC32" s="187"/>
      <c r="PMD32" s="187"/>
      <c r="PME32" s="187"/>
      <c r="PMF32" s="187"/>
      <c r="PMG32" s="187"/>
      <c r="PMH32" s="187"/>
      <c r="PMI32" s="187"/>
      <c r="PMJ32" s="187"/>
      <c r="PMK32" s="187"/>
      <c r="PML32" s="187"/>
      <c r="PMM32" s="187"/>
      <c r="PMN32" s="187"/>
      <c r="PMO32" s="187"/>
      <c r="PMP32" s="187"/>
      <c r="PMQ32" s="187"/>
      <c r="PMR32" s="187"/>
      <c r="PMS32" s="187"/>
      <c r="PMT32" s="187"/>
      <c r="PMU32" s="187"/>
      <c r="PMV32" s="187"/>
      <c r="PMW32" s="187"/>
      <c r="PMX32" s="187"/>
      <c r="PMY32" s="187"/>
      <c r="PMZ32" s="187"/>
      <c r="PNA32" s="187"/>
      <c r="PNB32" s="187"/>
      <c r="PNC32" s="187"/>
      <c r="PND32" s="187"/>
      <c r="PNE32" s="187"/>
      <c r="PNF32" s="187"/>
      <c r="PNG32" s="187"/>
      <c r="PNH32" s="187"/>
      <c r="PNI32" s="187"/>
      <c r="PNJ32" s="187"/>
      <c r="PNK32" s="187"/>
      <c r="PNL32" s="187"/>
      <c r="PNM32" s="187"/>
      <c r="PNN32" s="187"/>
      <c r="PNO32" s="187"/>
      <c r="PNP32" s="187"/>
      <c r="PNQ32" s="187"/>
      <c r="PNR32" s="187"/>
      <c r="PNS32" s="187"/>
      <c r="PNT32" s="187"/>
      <c r="PNU32" s="187"/>
      <c r="PNV32" s="187"/>
      <c r="PNW32" s="187"/>
      <c r="PNX32" s="187"/>
      <c r="PNY32" s="187"/>
      <c r="PNZ32" s="187"/>
      <c r="POA32" s="187"/>
      <c r="POB32" s="187"/>
      <c r="POC32" s="187"/>
      <c r="POD32" s="187"/>
      <c r="POE32" s="187"/>
      <c r="POF32" s="187"/>
      <c r="POG32" s="187"/>
      <c r="POH32" s="187"/>
      <c r="POI32" s="187"/>
      <c r="POJ32" s="187"/>
      <c r="POK32" s="187"/>
      <c r="POL32" s="187"/>
      <c r="POM32" s="187"/>
      <c r="PON32" s="187"/>
      <c r="POO32" s="187"/>
      <c r="POP32" s="187"/>
      <c r="POQ32" s="187"/>
      <c r="POR32" s="187"/>
      <c r="POS32" s="187"/>
      <c r="POT32" s="187"/>
      <c r="POU32" s="187"/>
      <c r="POV32" s="187"/>
      <c r="POW32" s="187"/>
      <c r="POX32" s="187"/>
      <c r="POY32" s="187"/>
      <c r="POZ32" s="187"/>
      <c r="PPA32" s="187"/>
      <c r="PPB32" s="187"/>
      <c r="PPC32" s="187"/>
      <c r="PPD32" s="187"/>
      <c r="PPE32" s="187"/>
      <c r="PPF32" s="187"/>
      <c r="PPG32" s="187"/>
      <c r="PPH32" s="187"/>
      <c r="PPI32" s="187"/>
      <c r="PPJ32" s="187"/>
      <c r="PPK32" s="187"/>
      <c r="PPL32" s="187"/>
      <c r="PPM32" s="187"/>
      <c r="PPN32" s="187"/>
      <c r="PPO32" s="187"/>
      <c r="PPP32" s="187"/>
      <c r="PPQ32" s="187"/>
      <c r="PPR32" s="187"/>
      <c r="PPS32" s="187"/>
      <c r="PPT32" s="187"/>
      <c r="PPU32" s="187"/>
      <c r="PPV32" s="187"/>
      <c r="PPW32" s="187"/>
      <c r="PPX32" s="187"/>
      <c r="PPY32" s="187"/>
      <c r="PPZ32" s="187"/>
      <c r="PQA32" s="187"/>
      <c r="PQB32" s="187"/>
      <c r="PQC32" s="187"/>
      <c r="PQD32" s="187"/>
      <c r="PQE32" s="187"/>
      <c r="PQF32" s="187"/>
      <c r="PQG32" s="187"/>
      <c r="PQH32" s="187"/>
      <c r="PQI32" s="187"/>
      <c r="PQJ32" s="187"/>
      <c r="PQK32" s="187"/>
      <c r="PQL32" s="187"/>
      <c r="PQM32" s="187"/>
      <c r="PQN32" s="187"/>
      <c r="PQO32" s="187"/>
      <c r="PQP32" s="187"/>
      <c r="PQQ32" s="187"/>
      <c r="PQR32" s="187"/>
      <c r="PQS32" s="187"/>
      <c r="PQT32" s="187"/>
      <c r="PQU32" s="187"/>
      <c r="PQV32" s="187"/>
      <c r="PQW32" s="187"/>
      <c r="PQX32" s="187"/>
      <c r="PQY32" s="187"/>
      <c r="PQZ32" s="187"/>
      <c r="PRA32" s="187"/>
      <c r="PRB32" s="187"/>
      <c r="PRC32" s="187"/>
      <c r="PRD32" s="187"/>
      <c r="PRE32" s="187"/>
      <c r="PRF32" s="187"/>
      <c r="PRG32" s="187"/>
      <c r="PRH32" s="187"/>
      <c r="PRI32" s="187"/>
      <c r="PRJ32" s="187"/>
      <c r="PRK32" s="187"/>
      <c r="PRL32" s="187"/>
      <c r="PRM32" s="187"/>
      <c r="PRN32" s="187"/>
      <c r="PRO32" s="187"/>
      <c r="PRP32" s="187"/>
      <c r="PRQ32" s="187"/>
      <c r="PRR32" s="187"/>
      <c r="PRS32" s="187"/>
      <c r="PRT32" s="187"/>
      <c r="PRU32" s="187"/>
      <c r="PRV32" s="187"/>
      <c r="PRW32" s="187"/>
      <c r="PRX32" s="187"/>
      <c r="PRY32" s="187"/>
      <c r="PRZ32" s="187"/>
      <c r="PSA32" s="187"/>
      <c r="PSB32" s="187"/>
      <c r="PSC32" s="187"/>
      <c r="PSD32" s="187"/>
      <c r="PSE32" s="187"/>
      <c r="PSF32" s="187"/>
      <c r="PSG32" s="187"/>
      <c r="PSH32" s="187"/>
      <c r="PSI32" s="187"/>
      <c r="PSJ32" s="187"/>
      <c r="PSK32" s="187"/>
      <c r="PSL32" s="187"/>
      <c r="PSM32" s="187"/>
      <c r="PSN32" s="187"/>
      <c r="PSO32" s="187"/>
      <c r="PSP32" s="187"/>
      <c r="PSQ32" s="187"/>
      <c r="PSR32" s="187"/>
      <c r="PSS32" s="187"/>
      <c r="PST32" s="187"/>
      <c r="PSU32" s="187"/>
      <c r="PSV32" s="187"/>
      <c r="PSW32" s="187"/>
      <c r="PSX32" s="187"/>
      <c r="PSY32" s="187"/>
      <c r="PSZ32" s="187"/>
      <c r="PTA32" s="187"/>
      <c r="PTB32" s="187"/>
      <c r="PTC32" s="187"/>
      <c r="PTD32" s="187"/>
      <c r="PTE32" s="187"/>
      <c r="PTF32" s="187"/>
      <c r="PTG32" s="187"/>
      <c r="PTH32" s="187"/>
      <c r="PTI32" s="187"/>
      <c r="PTJ32" s="187"/>
      <c r="PTK32" s="187"/>
      <c r="PTL32" s="187"/>
      <c r="PTM32" s="187"/>
      <c r="PTN32" s="187"/>
      <c r="PTO32" s="187"/>
      <c r="PTP32" s="187"/>
      <c r="PTQ32" s="187"/>
      <c r="PTR32" s="187"/>
      <c r="PTS32" s="187"/>
      <c r="PTT32" s="187"/>
      <c r="PTU32" s="187"/>
      <c r="PTV32" s="187"/>
      <c r="PTW32" s="187"/>
      <c r="PTX32" s="187"/>
      <c r="PTY32" s="187"/>
      <c r="PTZ32" s="187"/>
      <c r="PUA32" s="187"/>
      <c r="PUB32" s="187"/>
      <c r="PUC32" s="187"/>
      <c r="PUD32" s="187"/>
      <c r="PUE32" s="187"/>
      <c r="PUF32" s="187"/>
      <c r="PUG32" s="187"/>
      <c r="PUH32" s="187"/>
      <c r="PUI32" s="187"/>
      <c r="PUJ32" s="187"/>
      <c r="PUK32" s="187"/>
      <c r="PUL32" s="187"/>
      <c r="PUM32" s="187"/>
      <c r="PUN32" s="187"/>
      <c r="PUO32" s="187"/>
      <c r="PUP32" s="187"/>
      <c r="PUQ32" s="187"/>
      <c r="PUR32" s="187"/>
      <c r="PUS32" s="187"/>
      <c r="PUT32" s="187"/>
      <c r="PUU32" s="187"/>
      <c r="PUV32" s="187"/>
      <c r="PUW32" s="187"/>
      <c r="PUX32" s="187"/>
      <c r="PUY32" s="187"/>
      <c r="PUZ32" s="187"/>
      <c r="PVA32" s="187"/>
      <c r="PVB32" s="187"/>
      <c r="PVC32" s="187"/>
      <c r="PVD32" s="187"/>
      <c r="PVE32" s="187"/>
      <c r="PVF32" s="187"/>
      <c r="PVG32" s="187"/>
      <c r="PVH32" s="187"/>
      <c r="PVI32" s="187"/>
      <c r="PVJ32" s="187"/>
      <c r="PVK32" s="187"/>
      <c r="PVL32" s="187"/>
      <c r="PVM32" s="187"/>
      <c r="PVN32" s="187"/>
      <c r="PVO32" s="187"/>
      <c r="PVP32" s="187"/>
      <c r="PVQ32" s="187"/>
      <c r="PVR32" s="187"/>
      <c r="PVS32" s="187"/>
      <c r="PVT32" s="187"/>
      <c r="PVU32" s="187"/>
      <c r="PVV32" s="187"/>
      <c r="PVW32" s="187"/>
      <c r="PVX32" s="187"/>
      <c r="PVY32" s="187"/>
      <c r="PVZ32" s="187"/>
      <c r="PWA32" s="187"/>
      <c r="PWB32" s="187"/>
      <c r="PWC32" s="187"/>
      <c r="PWD32" s="187"/>
      <c r="PWE32" s="187"/>
      <c r="PWF32" s="187"/>
      <c r="PWG32" s="187"/>
      <c r="PWH32" s="187"/>
      <c r="PWI32" s="187"/>
      <c r="PWJ32" s="187"/>
      <c r="PWK32" s="187"/>
      <c r="PWL32" s="187"/>
      <c r="PWM32" s="187"/>
      <c r="PWN32" s="187"/>
      <c r="PWO32" s="187"/>
      <c r="PWP32" s="187"/>
      <c r="PWQ32" s="187"/>
      <c r="PWR32" s="187"/>
      <c r="PWS32" s="187"/>
      <c r="PWT32" s="187"/>
      <c r="PWU32" s="187"/>
      <c r="PWV32" s="187"/>
      <c r="PWW32" s="187"/>
      <c r="PWX32" s="187"/>
      <c r="PWY32" s="187"/>
      <c r="PWZ32" s="187"/>
      <c r="PXA32" s="187"/>
      <c r="PXB32" s="187"/>
      <c r="PXC32" s="187"/>
      <c r="PXD32" s="187"/>
      <c r="PXE32" s="187"/>
      <c r="PXF32" s="187"/>
      <c r="PXG32" s="187"/>
      <c r="PXH32" s="187"/>
      <c r="PXI32" s="187"/>
      <c r="PXJ32" s="187"/>
      <c r="PXK32" s="187"/>
      <c r="PXL32" s="187"/>
      <c r="PXM32" s="187"/>
      <c r="PXN32" s="187"/>
      <c r="PXO32" s="187"/>
      <c r="PXP32" s="187"/>
      <c r="PXQ32" s="187"/>
      <c r="PXR32" s="187"/>
      <c r="PXS32" s="187"/>
      <c r="PXT32" s="187"/>
      <c r="PXU32" s="187"/>
      <c r="PXV32" s="187"/>
      <c r="PXW32" s="187"/>
      <c r="PXX32" s="187"/>
      <c r="PXY32" s="187"/>
      <c r="PXZ32" s="187"/>
      <c r="PYA32" s="187"/>
      <c r="PYB32" s="187"/>
      <c r="PYC32" s="187"/>
      <c r="PYD32" s="187"/>
      <c r="PYE32" s="187"/>
      <c r="PYF32" s="187"/>
      <c r="PYG32" s="187"/>
      <c r="PYH32" s="187"/>
      <c r="PYI32" s="187"/>
      <c r="PYJ32" s="187"/>
      <c r="PYK32" s="187"/>
      <c r="PYL32" s="187"/>
      <c r="PYM32" s="187"/>
      <c r="PYN32" s="187"/>
      <c r="PYO32" s="187"/>
      <c r="PYP32" s="187"/>
      <c r="PYQ32" s="187"/>
      <c r="PYR32" s="187"/>
      <c r="PYS32" s="187"/>
      <c r="PYT32" s="187"/>
      <c r="PYU32" s="187"/>
      <c r="PYV32" s="187"/>
      <c r="PYW32" s="187"/>
      <c r="PYX32" s="187"/>
      <c r="PYY32" s="187"/>
      <c r="PYZ32" s="187"/>
      <c r="PZA32" s="187"/>
      <c r="PZB32" s="187"/>
      <c r="PZC32" s="187"/>
      <c r="PZD32" s="187"/>
      <c r="PZE32" s="187"/>
      <c r="PZF32" s="187"/>
      <c r="PZG32" s="187"/>
      <c r="PZH32" s="187"/>
      <c r="PZI32" s="187"/>
      <c r="PZJ32" s="187"/>
      <c r="PZK32" s="187"/>
      <c r="PZL32" s="187"/>
      <c r="PZM32" s="187"/>
      <c r="PZN32" s="187"/>
      <c r="PZO32" s="187"/>
      <c r="PZP32" s="187"/>
      <c r="PZQ32" s="187"/>
      <c r="PZR32" s="187"/>
      <c r="PZS32" s="187"/>
      <c r="PZT32" s="187"/>
      <c r="PZU32" s="187"/>
      <c r="PZV32" s="187"/>
      <c r="PZW32" s="187"/>
      <c r="PZX32" s="187"/>
      <c r="PZY32" s="187"/>
      <c r="PZZ32" s="187"/>
      <c r="QAA32" s="187"/>
      <c r="QAB32" s="187"/>
      <c r="QAC32" s="187"/>
      <c r="QAD32" s="187"/>
      <c r="QAE32" s="187"/>
      <c r="QAF32" s="187"/>
      <c r="QAG32" s="187"/>
      <c r="QAH32" s="187"/>
      <c r="QAI32" s="187"/>
      <c r="QAJ32" s="187"/>
      <c r="QAK32" s="187"/>
      <c r="QAL32" s="187"/>
      <c r="QAM32" s="187"/>
      <c r="QAN32" s="187"/>
      <c r="QAO32" s="187"/>
      <c r="QAP32" s="187"/>
      <c r="QAQ32" s="187"/>
      <c r="QAR32" s="187"/>
      <c r="QAS32" s="187"/>
      <c r="QAT32" s="187"/>
      <c r="QAU32" s="187"/>
      <c r="QAV32" s="187"/>
      <c r="QAW32" s="187"/>
      <c r="QAX32" s="187"/>
      <c r="QAY32" s="187"/>
      <c r="QAZ32" s="187"/>
      <c r="QBA32" s="187"/>
      <c r="QBB32" s="187"/>
      <c r="QBC32" s="187"/>
      <c r="QBD32" s="187"/>
      <c r="QBE32" s="187"/>
      <c r="QBF32" s="187"/>
      <c r="QBG32" s="187"/>
      <c r="QBH32" s="187"/>
      <c r="QBI32" s="187"/>
      <c r="QBJ32" s="187"/>
      <c r="QBK32" s="187"/>
      <c r="QBL32" s="187"/>
      <c r="QBM32" s="187"/>
      <c r="QBN32" s="187"/>
      <c r="QBO32" s="187"/>
      <c r="QBP32" s="187"/>
      <c r="QBQ32" s="187"/>
      <c r="QBR32" s="187"/>
      <c r="QBS32" s="187"/>
      <c r="QBT32" s="187"/>
      <c r="QBU32" s="187"/>
      <c r="QBV32" s="187"/>
      <c r="QBW32" s="187"/>
      <c r="QBX32" s="187"/>
      <c r="QBY32" s="187"/>
      <c r="QBZ32" s="187"/>
      <c r="QCA32" s="187"/>
      <c r="QCB32" s="187"/>
      <c r="QCC32" s="187"/>
      <c r="QCD32" s="187"/>
      <c r="QCE32" s="187"/>
      <c r="QCF32" s="187"/>
      <c r="QCG32" s="187"/>
      <c r="QCH32" s="187"/>
      <c r="QCI32" s="187"/>
      <c r="QCJ32" s="187"/>
      <c r="QCK32" s="187"/>
      <c r="QCL32" s="187"/>
      <c r="QCM32" s="187"/>
      <c r="QCN32" s="187"/>
      <c r="QCO32" s="187"/>
      <c r="QCP32" s="187"/>
      <c r="QCQ32" s="187"/>
      <c r="QCR32" s="187"/>
      <c r="QCS32" s="187"/>
      <c r="QCT32" s="187"/>
      <c r="QCU32" s="187"/>
      <c r="QCV32" s="187"/>
      <c r="QCW32" s="187"/>
      <c r="QCX32" s="187"/>
      <c r="QCY32" s="187"/>
      <c r="QCZ32" s="187"/>
      <c r="QDA32" s="187"/>
      <c r="QDB32" s="187"/>
      <c r="QDC32" s="187"/>
      <c r="QDD32" s="187"/>
      <c r="QDE32" s="187"/>
      <c r="QDF32" s="187"/>
      <c r="QDG32" s="187"/>
      <c r="QDH32" s="187"/>
      <c r="QDI32" s="187"/>
      <c r="QDJ32" s="187"/>
      <c r="QDK32" s="187"/>
      <c r="QDL32" s="187"/>
      <c r="QDM32" s="187"/>
      <c r="QDN32" s="187"/>
      <c r="QDO32" s="187"/>
      <c r="QDP32" s="187"/>
      <c r="QDQ32" s="187"/>
      <c r="QDR32" s="187"/>
      <c r="QDS32" s="187"/>
      <c r="QDT32" s="187"/>
      <c r="QDU32" s="187"/>
      <c r="QDV32" s="187"/>
      <c r="QDW32" s="187"/>
      <c r="QDX32" s="187"/>
      <c r="QDY32" s="187"/>
      <c r="QDZ32" s="187"/>
      <c r="QEA32" s="187"/>
      <c r="QEB32" s="187"/>
      <c r="QEC32" s="187"/>
      <c r="QED32" s="187"/>
      <c r="QEE32" s="187"/>
      <c r="QEF32" s="187"/>
      <c r="QEG32" s="187"/>
      <c r="QEH32" s="187"/>
      <c r="QEI32" s="187"/>
      <c r="QEJ32" s="187"/>
      <c r="QEK32" s="187"/>
      <c r="QEL32" s="187"/>
      <c r="QEM32" s="187"/>
      <c r="QEN32" s="187"/>
      <c r="QEO32" s="187"/>
      <c r="QEP32" s="187"/>
      <c r="QEQ32" s="187"/>
      <c r="QER32" s="187"/>
      <c r="QES32" s="187"/>
      <c r="QET32" s="187"/>
      <c r="QEU32" s="187"/>
      <c r="QEV32" s="187"/>
      <c r="QEW32" s="187"/>
      <c r="QEX32" s="187"/>
      <c r="QEY32" s="187"/>
      <c r="QEZ32" s="187"/>
      <c r="QFA32" s="187"/>
      <c r="QFB32" s="187"/>
      <c r="QFC32" s="187"/>
      <c r="QFD32" s="187"/>
      <c r="QFE32" s="187"/>
      <c r="QFF32" s="187"/>
      <c r="QFG32" s="187"/>
      <c r="QFH32" s="187"/>
      <c r="QFI32" s="187"/>
      <c r="QFJ32" s="187"/>
      <c r="QFK32" s="187"/>
      <c r="QFL32" s="187"/>
      <c r="QFM32" s="187"/>
      <c r="QFN32" s="187"/>
      <c r="QFO32" s="187"/>
      <c r="QFP32" s="187"/>
      <c r="QFQ32" s="187"/>
      <c r="QFR32" s="187"/>
      <c r="QFS32" s="187"/>
      <c r="QFT32" s="187"/>
      <c r="QFU32" s="187"/>
      <c r="QFV32" s="187"/>
      <c r="QFW32" s="187"/>
      <c r="QFX32" s="187"/>
      <c r="QFY32" s="187"/>
      <c r="QFZ32" s="187"/>
      <c r="QGA32" s="187"/>
      <c r="QGB32" s="187"/>
      <c r="QGC32" s="187"/>
      <c r="QGD32" s="187"/>
      <c r="QGE32" s="187"/>
      <c r="QGF32" s="187"/>
      <c r="QGG32" s="187"/>
      <c r="QGH32" s="187"/>
      <c r="QGI32" s="187"/>
      <c r="QGJ32" s="187"/>
      <c r="QGK32" s="187"/>
      <c r="QGL32" s="187"/>
      <c r="QGM32" s="187"/>
      <c r="QGN32" s="187"/>
      <c r="QGO32" s="187"/>
      <c r="QGP32" s="187"/>
      <c r="QGQ32" s="187"/>
      <c r="QGR32" s="187"/>
      <c r="QGS32" s="187"/>
      <c r="QGT32" s="187"/>
      <c r="QGU32" s="187"/>
      <c r="QGV32" s="187"/>
      <c r="QGW32" s="187"/>
      <c r="QGX32" s="187"/>
      <c r="QGY32" s="187"/>
      <c r="QGZ32" s="187"/>
      <c r="QHA32" s="187"/>
      <c r="QHB32" s="187"/>
      <c r="QHC32" s="187"/>
      <c r="QHD32" s="187"/>
      <c r="QHE32" s="187"/>
      <c r="QHF32" s="187"/>
      <c r="QHG32" s="187"/>
      <c r="QHH32" s="187"/>
      <c r="QHI32" s="187"/>
      <c r="QHJ32" s="187"/>
      <c r="QHK32" s="187"/>
      <c r="QHL32" s="187"/>
      <c r="QHM32" s="187"/>
      <c r="QHN32" s="187"/>
      <c r="QHO32" s="187"/>
      <c r="QHP32" s="187"/>
      <c r="QHQ32" s="187"/>
      <c r="QHR32" s="187"/>
      <c r="QHS32" s="187"/>
      <c r="QHT32" s="187"/>
      <c r="QHU32" s="187"/>
      <c r="QHV32" s="187"/>
      <c r="QHW32" s="187"/>
      <c r="QHX32" s="187"/>
      <c r="QHY32" s="187"/>
      <c r="QHZ32" s="187"/>
      <c r="QIA32" s="187"/>
      <c r="QIB32" s="187"/>
      <c r="QIC32" s="187"/>
      <c r="QID32" s="187"/>
      <c r="QIE32" s="187"/>
      <c r="QIF32" s="187"/>
      <c r="QIG32" s="187"/>
      <c r="QIH32" s="187"/>
      <c r="QII32" s="187"/>
      <c r="QIJ32" s="187"/>
      <c r="QIK32" s="187"/>
      <c r="QIL32" s="187"/>
      <c r="QIM32" s="187"/>
      <c r="QIN32" s="187"/>
      <c r="QIO32" s="187"/>
      <c r="QIP32" s="187"/>
      <c r="QIQ32" s="187"/>
      <c r="QIR32" s="187"/>
      <c r="QIS32" s="187"/>
      <c r="QIT32" s="187"/>
      <c r="QIU32" s="187"/>
      <c r="QIV32" s="187"/>
      <c r="QIW32" s="187"/>
      <c r="QIX32" s="187"/>
      <c r="QIY32" s="187"/>
      <c r="QIZ32" s="187"/>
      <c r="QJA32" s="187"/>
      <c r="QJB32" s="187"/>
      <c r="QJC32" s="187"/>
      <c r="QJD32" s="187"/>
      <c r="QJE32" s="187"/>
      <c r="QJF32" s="187"/>
      <c r="QJG32" s="187"/>
      <c r="QJH32" s="187"/>
      <c r="QJI32" s="187"/>
      <c r="QJJ32" s="187"/>
      <c r="QJK32" s="187"/>
      <c r="QJL32" s="187"/>
      <c r="QJM32" s="187"/>
      <c r="QJN32" s="187"/>
      <c r="QJO32" s="187"/>
      <c r="QJP32" s="187"/>
      <c r="QJQ32" s="187"/>
      <c r="QJR32" s="187"/>
      <c r="QJS32" s="187"/>
      <c r="QJT32" s="187"/>
      <c r="QJU32" s="187"/>
      <c r="QJV32" s="187"/>
      <c r="QJW32" s="187"/>
      <c r="QJX32" s="187"/>
      <c r="QJY32" s="187"/>
      <c r="QJZ32" s="187"/>
      <c r="QKA32" s="187"/>
      <c r="QKB32" s="187"/>
      <c r="QKC32" s="187"/>
      <c r="QKD32" s="187"/>
      <c r="QKE32" s="187"/>
      <c r="QKF32" s="187"/>
      <c r="QKG32" s="187"/>
      <c r="QKH32" s="187"/>
      <c r="QKI32" s="187"/>
      <c r="QKJ32" s="187"/>
      <c r="QKK32" s="187"/>
      <c r="QKL32" s="187"/>
      <c r="QKM32" s="187"/>
      <c r="QKN32" s="187"/>
      <c r="QKO32" s="187"/>
      <c r="QKP32" s="187"/>
      <c r="QKQ32" s="187"/>
      <c r="QKR32" s="187"/>
      <c r="QKS32" s="187"/>
      <c r="QKT32" s="187"/>
      <c r="QKU32" s="187"/>
      <c r="QKV32" s="187"/>
      <c r="QKW32" s="187"/>
      <c r="QKX32" s="187"/>
      <c r="QKY32" s="187"/>
      <c r="QKZ32" s="187"/>
      <c r="QLA32" s="187"/>
      <c r="QLB32" s="187"/>
      <c r="QLC32" s="187"/>
      <c r="QLD32" s="187"/>
      <c r="QLE32" s="187"/>
      <c r="QLF32" s="187"/>
      <c r="QLG32" s="187"/>
      <c r="QLH32" s="187"/>
      <c r="QLI32" s="187"/>
      <c r="QLJ32" s="187"/>
      <c r="QLK32" s="187"/>
      <c r="QLL32" s="187"/>
      <c r="QLM32" s="187"/>
      <c r="QLN32" s="187"/>
      <c r="QLO32" s="187"/>
      <c r="QLP32" s="187"/>
      <c r="QLQ32" s="187"/>
      <c r="QLR32" s="187"/>
      <c r="QLS32" s="187"/>
      <c r="QLT32" s="187"/>
      <c r="QLU32" s="187"/>
      <c r="QLV32" s="187"/>
      <c r="QLW32" s="187"/>
      <c r="QLX32" s="187"/>
      <c r="QLY32" s="187"/>
      <c r="QLZ32" s="187"/>
      <c r="QMA32" s="187"/>
      <c r="QMB32" s="187"/>
      <c r="QMC32" s="187"/>
      <c r="QMD32" s="187"/>
      <c r="QME32" s="187"/>
      <c r="QMF32" s="187"/>
      <c r="QMG32" s="187"/>
      <c r="QMH32" s="187"/>
      <c r="QMI32" s="187"/>
      <c r="QMJ32" s="187"/>
      <c r="QMK32" s="187"/>
      <c r="QML32" s="187"/>
      <c r="QMM32" s="187"/>
      <c r="QMN32" s="187"/>
      <c r="QMO32" s="187"/>
      <c r="QMP32" s="187"/>
      <c r="QMQ32" s="187"/>
      <c r="QMR32" s="187"/>
      <c r="QMS32" s="187"/>
      <c r="QMT32" s="187"/>
      <c r="QMU32" s="187"/>
      <c r="QMV32" s="187"/>
      <c r="QMW32" s="187"/>
      <c r="QMX32" s="187"/>
      <c r="QMY32" s="187"/>
      <c r="QMZ32" s="187"/>
      <c r="QNA32" s="187"/>
      <c r="QNB32" s="187"/>
      <c r="QNC32" s="187"/>
      <c r="QND32" s="187"/>
      <c r="QNE32" s="187"/>
      <c r="QNF32" s="187"/>
      <c r="QNG32" s="187"/>
      <c r="QNH32" s="187"/>
      <c r="QNI32" s="187"/>
      <c r="QNJ32" s="187"/>
      <c r="QNK32" s="187"/>
      <c r="QNL32" s="187"/>
      <c r="QNM32" s="187"/>
      <c r="QNN32" s="187"/>
      <c r="QNO32" s="187"/>
      <c r="QNP32" s="187"/>
      <c r="QNQ32" s="187"/>
      <c r="QNR32" s="187"/>
      <c r="QNS32" s="187"/>
      <c r="QNT32" s="187"/>
      <c r="QNU32" s="187"/>
      <c r="QNV32" s="187"/>
      <c r="QNW32" s="187"/>
      <c r="QNX32" s="187"/>
      <c r="QNY32" s="187"/>
      <c r="QNZ32" s="187"/>
      <c r="QOA32" s="187"/>
      <c r="QOB32" s="187"/>
      <c r="QOC32" s="187"/>
      <c r="QOD32" s="187"/>
      <c r="QOE32" s="187"/>
      <c r="QOF32" s="187"/>
      <c r="QOG32" s="187"/>
      <c r="QOH32" s="187"/>
      <c r="QOI32" s="187"/>
      <c r="QOJ32" s="187"/>
      <c r="QOK32" s="187"/>
      <c r="QOL32" s="187"/>
      <c r="QOM32" s="187"/>
      <c r="QON32" s="187"/>
      <c r="QOO32" s="187"/>
      <c r="QOP32" s="187"/>
      <c r="QOQ32" s="187"/>
      <c r="QOR32" s="187"/>
      <c r="QOS32" s="187"/>
      <c r="QOT32" s="187"/>
      <c r="QOU32" s="187"/>
      <c r="QOV32" s="187"/>
      <c r="QOW32" s="187"/>
      <c r="QOX32" s="187"/>
      <c r="QOY32" s="187"/>
      <c r="QOZ32" s="187"/>
      <c r="QPA32" s="187"/>
      <c r="QPB32" s="187"/>
      <c r="QPC32" s="187"/>
      <c r="QPD32" s="187"/>
      <c r="QPE32" s="187"/>
      <c r="QPF32" s="187"/>
      <c r="QPG32" s="187"/>
      <c r="QPH32" s="187"/>
      <c r="QPI32" s="187"/>
      <c r="QPJ32" s="187"/>
      <c r="QPK32" s="187"/>
      <c r="QPL32" s="187"/>
      <c r="QPM32" s="187"/>
      <c r="QPN32" s="187"/>
      <c r="QPO32" s="187"/>
      <c r="QPP32" s="187"/>
      <c r="QPQ32" s="187"/>
      <c r="QPR32" s="187"/>
      <c r="QPS32" s="187"/>
      <c r="QPT32" s="187"/>
      <c r="QPU32" s="187"/>
      <c r="QPV32" s="187"/>
      <c r="QPW32" s="187"/>
      <c r="QPX32" s="187"/>
      <c r="QPY32" s="187"/>
      <c r="QPZ32" s="187"/>
      <c r="QQA32" s="187"/>
      <c r="QQB32" s="187"/>
      <c r="QQC32" s="187"/>
      <c r="QQD32" s="187"/>
      <c r="QQE32" s="187"/>
      <c r="QQF32" s="187"/>
      <c r="QQG32" s="187"/>
      <c r="QQH32" s="187"/>
      <c r="QQI32" s="187"/>
      <c r="QQJ32" s="187"/>
      <c r="QQK32" s="187"/>
      <c r="QQL32" s="187"/>
      <c r="QQM32" s="187"/>
      <c r="QQN32" s="187"/>
      <c r="QQO32" s="187"/>
      <c r="QQP32" s="187"/>
      <c r="QQQ32" s="187"/>
      <c r="QQR32" s="187"/>
      <c r="QQS32" s="187"/>
      <c r="QQT32" s="187"/>
      <c r="QQU32" s="187"/>
      <c r="QQV32" s="187"/>
      <c r="QQW32" s="187"/>
      <c r="QQX32" s="187"/>
      <c r="QQY32" s="187"/>
      <c r="QQZ32" s="187"/>
      <c r="QRA32" s="187"/>
      <c r="QRB32" s="187"/>
      <c r="QRC32" s="187"/>
      <c r="QRD32" s="187"/>
      <c r="QRE32" s="187"/>
      <c r="QRF32" s="187"/>
      <c r="QRG32" s="187"/>
      <c r="QRH32" s="187"/>
      <c r="QRI32" s="187"/>
      <c r="QRJ32" s="187"/>
      <c r="QRK32" s="187"/>
      <c r="QRL32" s="187"/>
      <c r="QRM32" s="187"/>
      <c r="QRN32" s="187"/>
      <c r="QRO32" s="187"/>
      <c r="QRP32" s="187"/>
      <c r="QRQ32" s="187"/>
      <c r="QRR32" s="187"/>
      <c r="QRS32" s="187"/>
      <c r="QRT32" s="187"/>
      <c r="QRU32" s="187"/>
      <c r="QRV32" s="187"/>
      <c r="QRW32" s="187"/>
      <c r="QRX32" s="187"/>
      <c r="QRY32" s="187"/>
      <c r="QRZ32" s="187"/>
      <c r="QSA32" s="187"/>
      <c r="QSB32" s="187"/>
      <c r="QSC32" s="187"/>
      <c r="QSD32" s="187"/>
      <c r="QSE32" s="187"/>
      <c r="QSF32" s="187"/>
      <c r="QSG32" s="187"/>
      <c r="QSH32" s="187"/>
      <c r="QSI32" s="187"/>
      <c r="QSJ32" s="187"/>
      <c r="QSK32" s="187"/>
      <c r="QSL32" s="187"/>
      <c r="QSM32" s="187"/>
      <c r="QSN32" s="187"/>
      <c r="QSO32" s="187"/>
      <c r="QSP32" s="187"/>
      <c r="QSQ32" s="187"/>
      <c r="QSR32" s="187"/>
      <c r="QSS32" s="187"/>
      <c r="QST32" s="187"/>
      <c r="QSU32" s="187"/>
      <c r="QSV32" s="187"/>
      <c r="QSW32" s="187"/>
      <c r="QSX32" s="187"/>
      <c r="QSY32" s="187"/>
      <c r="QSZ32" s="187"/>
      <c r="QTA32" s="187"/>
      <c r="QTB32" s="187"/>
      <c r="QTC32" s="187"/>
      <c r="QTD32" s="187"/>
      <c r="QTE32" s="187"/>
      <c r="QTF32" s="187"/>
      <c r="QTG32" s="187"/>
      <c r="QTH32" s="187"/>
      <c r="QTI32" s="187"/>
      <c r="QTJ32" s="187"/>
      <c r="QTK32" s="187"/>
      <c r="QTL32" s="187"/>
      <c r="QTM32" s="187"/>
      <c r="QTN32" s="187"/>
      <c r="QTO32" s="187"/>
      <c r="QTP32" s="187"/>
      <c r="QTQ32" s="187"/>
      <c r="QTR32" s="187"/>
      <c r="QTS32" s="187"/>
      <c r="QTT32" s="187"/>
      <c r="QTU32" s="187"/>
      <c r="QTV32" s="187"/>
      <c r="QTW32" s="187"/>
      <c r="QTX32" s="187"/>
      <c r="QTY32" s="187"/>
      <c r="QTZ32" s="187"/>
      <c r="QUA32" s="187"/>
      <c r="QUB32" s="187"/>
      <c r="QUC32" s="187"/>
      <c r="QUD32" s="187"/>
      <c r="QUE32" s="187"/>
      <c r="QUF32" s="187"/>
      <c r="QUG32" s="187"/>
      <c r="QUH32" s="187"/>
      <c r="QUI32" s="187"/>
      <c r="QUJ32" s="187"/>
      <c r="QUK32" s="187"/>
      <c r="QUL32" s="187"/>
      <c r="QUM32" s="187"/>
      <c r="QUN32" s="187"/>
      <c r="QUO32" s="187"/>
      <c r="QUP32" s="187"/>
      <c r="QUQ32" s="187"/>
      <c r="QUR32" s="187"/>
      <c r="QUS32" s="187"/>
      <c r="QUT32" s="187"/>
      <c r="QUU32" s="187"/>
      <c r="QUV32" s="187"/>
      <c r="QUW32" s="187"/>
      <c r="QUX32" s="187"/>
      <c r="QUY32" s="187"/>
      <c r="QUZ32" s="187"/>
      <c r="QVA32" s="187"/>
      <c r="QVB32" s="187"/>
      <c r="QVC32" s="187"/>
      <c r="QVD32" s="187"/>
      <c r="QVE32" s="187"/>
      <c r="QVF32" s="187"/>
      <c r="QVG32" s="187"/>
      <c r="QVH32" s="187"/>
      <c r="QVI32" s="187"/>
      <c r="QVJ32" s="187"/>
      <c r="QVK32" s="187"/>
      <c r="QVL32" s="187"/>
      <c r="QVM32" s="187"/>
      <c r="QVN32" s="187"/>
      <c r="QVO32" s="187"/>
      <c r="QVP32" s="187"/>
      <c r="QVQ32" s="187"/>
      <c r="QVR32" s="187"/>
      <c r="QVS32" s="187"/>
      <c r="QVT32" s="187"/>
      <c r="QVU32" s="187"/>
      <c r="QVV32" s="187"/>
      <c r="QVW32" s="187"/>
      <c r="QVX32" s="187"/>
      <c r="QVY32" s="187"/>
      <c r="QVZ32" s="187"/>
      <c r="QWA32" s="187"/>
      <c r="QWB32" s="187"/>
      <c r="QWC32" s="187"/>
      <c r="QWD32" s="187"/>
      <c r="QWE32" s="187"/>
      <c r="QWF32" s="187"/>
      <c r="QWG32" s="187"/>
      <c r="QWH32" s="187"/>
      <c r="QWI32" s="187"/>
      <c r="QWJ32" s="187"/>
      <c r="QWK32" s="187"/>
      <c r="QWL32" s="187"/>
      <c r="QWM32" s="187"/>
      <c r="QWN32" s="187"/>
      <c r="QWO32" s="187"/>
      <c r="QWP32" s="187"/>
      <c r="QWQ32" s="187"/>
      <c r="QWR32" s="187"/>
      <c r="QWS32" s="187"/>
      <c r="QWT32" s="187"/>
      <c r="QWU32" s="187"/>
      <c r="QWV32" s="187"/>
      <c r="QWW32" s="187"/>
      <c r="QWX32" s="187"/>
      <c r="QWY32" s="187"/>
      <c r="QWZ32" s="187"/>
      <c r="QXA32" s="187"/>
      <c r="QXB32" s="187"/>
      <c r="QXC32" s="187"/>
      <c r="QXD32" s="187"/>
      <c r="QXE32" s="187"/>
      <c r="QXF32" s="187"/>
      <c r="QXG32" s="187"/>
      <c r="QXH32" s="187"/>
      <c r="QXI32" s="187"/>
      <c r="QXJ32" s="187"/>
      <c r="QXK32" s="187"/>
      <c r="QXL32" s="187"/>
      <c r="QXM32" s="187"/>
      <c r="QXN32" s="187"/>
      <c r="QXO32" s="187"/>
      <c r="QXP32" s="187"/>
      <c r="QXQ32" s="187"/>
      <c r="QXR32" s="187"/>
      <c r="QXS32" s="187"/>
      <c r="QXT32" s="187"/>
      <c r="QXU32" s="187"/>
      <c r="QXV32" s="187"/>
      <c r="QXW32" s="187"/>
      <c r="QXX32" s="187"/>
      <c r="QXY32" s="187"/>
      <c r="QXZ32" s="187"/>
      <c r="QYA32" s="187"/>
      <c r="QYB32" s="187"/>
      <c r="QYC32" s="187"/>
      <c r="QYD32" s="187"/>
      <c r="QYE32" s="187"/>
      <c r="QYF32" s="187"/>
      <c r="QYG32" s="187"/>
      <c r="QYH32" s="187"/>
      <c r="QYI32" s="187"/>
      <c r="QYJ32" s="187"/>
      <c r="QYK32" s="187"/>
      <c r="QYL32" s="187"/>
      <c r="QYM32" s="187"/>
      <c r="QYN32" s="187"/>
      <c r="QYO32" s="187"/>
      <c r="QYP32" s="187"/>
      <c r="QYQ32" s="187"/>
      <c r="QYR32" s="187"/>
      <c r="QYS32" s="187"/>
      <c r="QYT32" s="187"/>
      <c r="QYU32" s="187"/>
      <c r="QYV32" s="187"/>
      <c r="QYW32" s="187"/>
      <c r="QYX32" s="187"/>
      <c r="QYY32" s="187"/>
      <c r="QYZ32" s="187"/>
      <c r="QZA32" s="187"/>
      <c r="QZB32" s="187"/>
      <c r="QZC32" s="187"/>
      <c r="QZD32" s="187"/>
      <c r="QZE32" s="187"/>
      <c r="QZF32" s="187"/>
      <c r="QZG32" s="187"/>
      <c r="QZH32" s="187"/>
      <c r="QZI32" s="187"/>
      <c r="QZJ32" s="187"/>
      <c r="QZK32" s="187"/>
      <c r="QZL32" s="187"/>
      <c r="QZM32" s="187"/>
      <c r="QZN32" s="187"/>
      <c r="QZO32" s="187"/>
      <c r="QZP32" s="187"/>
      <c r="QZQ32" s="187"/>
      <c r="QZR32" s="187"/>
      <c r="QZS32" s="187"/>
      <c r="QZT32" s="187"/>
      <c r="QZU32" s="187"/>
      <c r="QZV32" s="187"/>
      <c r="QZW32" s="187"/>
      <c r="QZX32" s="187"/>
      <c r="QZY32" s="187"/>
      <c r="QZZ32" s="187"/>
      <c r="RAA32" s="187"/>
      <c r="RAB32" s="187"/>
      <c r="RAC32" s="187"/>
      <c r="RAD32" s="187"/>
      <c r="RAE32" s="187"/>
      <c r="RAF32" s="187"/>
      <c r="RAG32" s="187"/>
      <c r="RAH32" s="187"/>
      <c r="RAI32" s="187"/>
      <c r="RAJ32" s="187"/>
      <c r="RAK32" s="187"/>
      <c r="RAL32" s="187"/>
      <c r="RAM32" s="187"/>
      <c r="RAN32" s="187"/>
      <c r="RAO32" s="187"/>
      <c r="RAP32" s="187"/>
      <c r="RAQ32" s="187"/>
      <c r="RAR32" s="187"/>
      <c r="RAS32" s="187"/>
      <c r="RAT32" s="187"/>
      <c r="RAU32" s="187"/>
      <c r="RAV32" s="187"/>
      <c r="RAW32" s="187"/>
      <c r="RAX32" s="187"/>
      <c r="RAY32" s="187"/>
      <c r="RAZ32" s="187"/>
      <c r="RBA32" s="187"/>
      <c r="RBB32" s="187"/>
      <c r="RBC32" s="187"/>
      <c r="RBD32" s="187"/>
      <c r="RBE32" s="187"/>
      <c r="RBF32" s="187"/>
      <c r="RBG32" s="187"/>
      <c r="RBH32" s="187"/>
      <c r="RBI32" s="187"/>
      <c r="RBJ32" s="187"/>
      <c r="RBK32" s="187"/>
      <c r="RBL32" s="187"/>
      <c r="RBM32" s="187"/>
      <c r="RBN32" s="187"/>
      <c r="RBO32" s="187"/>
      <c r="RBP32" s="187"/>
      <c r="RBQ32" s="187"/>
      <c r="RBR32" s="187"/>
      <c r="RBS32" s="187"/>
      <c r="RBT32" s="187"/>
      <c r="RBU32" s="187"/>
      <c r="RBV32" s="187"/>
      <c r="RBW32" s="187"/>
      <c r="RBX32" s="187"/>
      <c r="RBY32" s="187"/>
      <c r="RBZ32" s="187"/>
      <c r="RCA32" s="187"/>
      <c r="RCB32" s="187"/>
      <c r="RCC32" s="187"/>
      <c r="RCD32" s="187"/>
      <c r="RCE32" s="187"/>
      <c r="RCF32" s="187"/>
      <c r="RCG32" s="187"/>
      <c r="RCH32" s="187"/>
      <c r="RCI32" s="187"/>
      <c r="RCJ32" s="187"/>
      <c r="RCK32" s="187"/>
      <c r="RCL32" s="187"/>
      <c r="RCM32" s="187"/>
      <c r="RCN32" s="187"/>
      <c r="RCO32" s="187"/>
      <c r="RCP32" s="187"/>
      <c r="RCQ32" s="187"/>
      <c r="RCR32" s="187"/>
      <c r="RCS32" s="187"/>
      <c r="RCT32" s="187"/>
      <c r="RCU32" s="187"/>
      <c r="RCV32" s="187"/>
      <c r="RCW32" s="187"/>
      <c r="RCX32" s="187"/>
      <c r="RCY32" s="187"/>
      <c r="RCZ32" s="187"/>
      <c r="RDA32" s="187"/>
      <c r="RDB32" s="187"/>
      <c r="RDC32" s="187"/>
      <c r="RDD32" s="187"/>
      <c r="RDE32" s="187"/>
      <c r="RDF32" s="187"/>
      <c r="RDG32" s="187"/>
      <c r="RDH32" s="187"/>
      <c r="RDI32" s="187"/>
      <c r="RDJ32" s="187"/>
      <c r="RDK32" s="187"/>
      <c r="RDL32" s="187"/>
      <c r="RDM32" s="187"/>
      <c r="RDN32" s="187"/>
      <c r="RDO32" s="187"/>
      <c r="RDP32" s="187"/>
      <c r="RDQ32" s="187"/>
      <c r="RDR32" s="187"/>
      <c r="RDS32" s="187"/>
      <c r="RDT32" s="187"/>
      <c r="RDU32" s="187"/>
      <c r="RDV32" s="187"/>
      <c r="RDW32" s="187"/>
      <c r="RDX32" s="187"/>
      <c r="RDY32" s="187"/>
      <c r="RDZ32" s="187"/>
      <c r="REA32" s="187"/>
      <c r="REB32" s="187"/>
      <c r="REC32" s="187"/>
      <c r="RED32" s="187"/>
      <c r="REE32" s="187"/>
      <c r="REF32" s="187"/>
      <c r="REG32" s="187"/>
      <c r="REH32" s="187"/>
      <c r="REI32" s="187"/>
      <c r="REJ32" s="187"/>
      <c r="REK32" s="187"/>
      <c r="REL32" s="187"/>
      <c r="REM32" s="187"/>
      <c r="REN32" s="187"/>
      <c r="REO32" s="187"/>
      <c r="REP32" s="187"/>
      <c r="REQ32" s="187"/>
      <c r="RER32" s="187"/>
      <c r="RES32" s="187"/>
      <c r="RET32" s="187"/>
      <c r="REU32" s="187"/>
      <c r="REV32" s="187"/>
      <c r="REW32" s="187"/>
      <c r="REX32" s="187"/>
      <c r="REY32" s="187"/>
      <c r="REZ32" s="187"/>
      <c r="RFA32" s="187"/>
      <c r="RFB32" s="187"/>
      <c r="RFC32" s="187"/>
      <c r="RFD32" s="187"/>
      <c r="RFE32" s="187"/>
      <c r="RFF32" s="187"/>
      <c r="RFG32" s="187"/>
      <c r="RFH32" s="187"/>
      <c r="RFI32" s="187"/>
      <c r="RFJ32" s="187"/>
      <c r="RFK32" s="187"/>
      <c r="RFL32" s="187"/>
      <c r="RFM32" s="187"/>
      <c r="RFN32" s="187"/>
      <c r="RFO32" s="187"/>
      <c r="RFP32" s="187"/>
      <c r="RFQ32" s="187"/>
      <c r="RFR32" s="187"/>
      <c r="RFS32" s="187"/>
      <c r="RFT32" s="187"/>
      <c r="RFU32" s="187"/>
      <c r="RFV32" s="187"/>
      <c r="RFW32" s="187"/>
      <c r="RFX32" s="187"/>
      <c r="RFY32" s="187"/>
      <c r="RFZ32" s="187"/>
      <c r="RGA32" s="187"/>
      <c r="RGB32" s="187"/>
      <c r="RGC32" s="187"/>
      <c r="RGD32" s="187"/>
      <c r="RGE32" s="187"/>
      <c r="RGF32" s="187"/>
      <c r="RGG32" s="187"/>
      <c r="RGH32" s="187"/>
      <c r="RGI32" s="187"/>
      <c r="RGJ32" s="187"/>
      <c r="RGK32" s="187"/>
      <c r="RGL32" s="187"/>
      <c r="RGM32" s="187"/>
      <c r="RGN32" s="187"/>
      <c r="RGO32" s="187"/>
      <c r="RGP32" s="187"/>
      <c r="RGQ32" s="187"/>
      <c r="RGR32" s="187"/>
      <c r="RGS32" s="187"/>
      <c r="RGT32" s="187"/>
      <c r="RGU32" s="187"/>
      <c r="RGV32" s="187"/>
      <c r="RGW32" s="187"/>
      <c r="RGX32" s="187"/>
      <c r="RGY32" s="187"/>
      <c r="RGZ32" s="187"/>
      <c r="RHA32" s="187"/>
      <c r="RHB32" s="187"/>
      <c r="RHC32" s="187"/>
      <c r="RHD32" s="187"/>
      <c r="RHE32" s="187"/>
      <c r="RHF32" s="187"/>
      <c r="RHG32" s="187"/>
      <c r="RHH32" s="187"/>
      <c r="RHI32" s="187"/>
      <c r="RHJ32" s="187"/>
      <c r="RHK32" s="187"/>
      <c r="RHL32" s="187"/>
      <c r="RHM32" s="187"/>
      <c r="RHN32" s="187"/>
      <c r="RHO32" s="187"/>
      <c r="RHP32" s="187"/>
      <c r="RHQ32" s="187"/>
      <c r="RHR32" s="187"/>
      <c r="RHS32" s="187"/>
      <c r="RHT32" s="187"/>
      <c r="RHU32" s="187"/>
      <c r="RHV32" s="187"/>
      <c r="RHW32" s="187"/>
      <c r="RHX32" s="187"/>
      <c r="RHY32" s="187"/>
      <c r="RHZ32" s="187"/>
      <c r="RIA32" s="187"/>
      <c r="RIB32" s="187"/>
      <c r="RIC32" s="187"/>
      <c r="RID32" s="187"/>
      <c r="RIE32" s="187"/>
      <c r="RIF32" s="187"/>
      <c r="RIG32" s="187"/>
      <c r="RIH32" s="187"/>
      <c r="RII32" s="187"/>
      <c r="RIJ32" s="187"/>
      <c r="RIK32" s="187"/>
      <c r="RIL32" s="187"/>
      <c r="RIM32" s="187"/>
      <c r="RIN32" s="187"/>
      <c r="RIO32" s="187"/>
      <c r="RIP32" s="187"/>
      <c r="RIQ32" s="187"/>
      <c r="RIR32" s="187"/>
      <c r="RIS32" s="187"/>
      <c r="RIT32" s="187"/>
      <c r="RIU32" s="187"/>
      <c r="RIV32" s="187"/>
      <c r="RIW32" s="187"/>
      <c r="RIX32" s="187"/>
      <c r="RIY32" s="187"/>
      <c r="RIZ32" s="187"/>
      <c r="RJA32" s="187"/>
      <c r="RJB32" s="187"/>
      <c r="RJC32" s="187"/>
      <c r="RJD32" s="187"/>
      <c r="RJE32" s="187"/>
      <c r="RJF32" s="187"/>
      <c r="RJG32" s="187"/>
      <c r="RJH32" s="187"/>
      <c r="RJI32" s="187"/>
      <c r="RJJ32" s="187"/>
      <c r="RJK32" s="187"/>
      <c r="RJL32" s="187"/>
      <c r="RJM32" s="187"/>
      <c r="RJN32" s="187"/>
      <c r="RJO32" s="187"/>
      <c r="RJP32" s="187"/>
      <c r="RJQ32" s="187"/>
      <c r="RJR32" s="187"/>
      <c r="RJS32" s="187"/>
      <c r="RJT32" s="187"/>
      <c r="RJU32" s="187"/>
      <c r="RJV32" s="187"/>
      <c r="RJW32" s="187"/>
      <c r="RJX32" s="187"/>
      <c r="RJY32" s="187"/>
      <c r="RJZ32" s="187"/>
      <c r="RKA32" s="187"/>
      <c r="RKB32" s="187"/>
      <c r="RKC32" s="187"/>
      <c r="RKD32" s="187"/>
      <c r="RKE32" s="187"/>
      <c r="RKF32" s="187"/>
      <c r="RKG32" s="187"/>
      <c r="RKH32" s="187"/>
      <c r="RKI32" s="187"/>
      <c r="RKJ32" s="187"/>
      <c r="RKK32" s="187"/>
      <c r="RKL32" s="187"/>
      <c r="RKM32" s="187"/>
      <c r="RKN32" s="187"/>
      <c r="RKO32" s="187"/>
      <c r="RKP32" s="187"/>
      <c r="RKQ32" s="187"/>
      <c r="RKR32" s="187"/>
      <c r="RKS32" s="187"/>
      <c r="RKT32" s="187"/>
      <c r="RKU32" s="187"/>
      <c r="RKV32" s="187"/>
      <c r="RKW32" s="187"/>
      <c r="RKX32" s="187"/>
      <c r="RKY32" s="187"/>
      <c r="RKZ32" s="187"/>
      <c r="RLA32" s="187"/>
      <c r="RLB32" s="187"/>
      <c r="RLC32" s="187"/>
      <c r="RLD32" s="187"/>
      <c r="RLE32" s="187"/>
      <c r="RLF32" s="187"/>
      <c r="RLG32" s="187"/>
      <c r="RLH32" s="187"/>
      <c r="RLI32" s="187"/>
      <c r="RLJ32" s="187"/>
      <c r="RLK32" s="187"/>
      <c r="RLL32" s="187"/>
      <c r="RLM32" s="187"/>
      <c r="RLN32" s="187"/>
      <c r="RLO32" s="187"/>
      <c r="RLP32" s="187"/>
      <c r="RLQ32" s="187"/>
      <c r="RLR32" s="187"/>
      <c r="RLS32" s="187"/>
      <c r="RLT32" s="187"/>
      <c r="RLU32" s="187"/>
      <c r="RLV32" s="187"/>
      <c r="RLW32" s="187"/>
      <c r="RLX32" s="187"/>
      <c r="RLY32" s="187"/>
      <c r="RLZ32" s="187"/>
      <c r="RMA32" s="187"/>
      <c r="RMB32" s="187"/>
      <c r="RMC32" s="187"/>
      <c r="RMD32" s="187"/>
      <c r="RME32" s="187"/>
      <c r="RMF32" s="187"/>
      <c r="RMG32" s="187"/>
      <c r="RMH32" s="187"/>
      <c r="RMI32" s="187"/>
      <c r="RMJ32" s="187"/>
      <c r="RMK32" s="187"/>
      <c r="RML32" s="187"/>
      <c r="RMM32" s="187"/>
      <c r="RMN32" s="187"/>
      <c r="RMO32" s="187"/>
      <c r="RMP32" s="187"/>
      <c r="RMQ32" s="187"/>
      <c r="RMR32" s="187"/>
      <c r="RMS32" s="187"/>
      <c r="RMT32" s="187"/>
      <c r="RMU32" s="187"/>
      <c r="RMV32" s="187"/>
      <c r="RMW32" s="187"/>
      <c r="RMX32" s="187"/>
      <c r="RMY32" s="187"/>
      <c r="RMZ32" s="187"/>
      <c r="RNA32" s="187"/>
      <c r="RNB32" s="187"/>
      <c r="RNC32" s="187"/>
      <c r="RND32" s="187"/>
      <c r="RNE32" s="187"/>
      <c r="RNF32" s="187"/>
      <c r="RNG32" s="187"/>
      <c r="RNH32" s="187"/>
      <c r="RNI32" s="187"/>
      <c r="RNJ32" s="187"/>
      <c r="RNK32" s="187"/>
      <c r="RNL32" s="187"/>
      <c r="RNM32" s="187"/>
      <c r="RNN32" s="187"/>
      <c r="RNO32" s="187"/>
      <c r="RNP32" s="187"/>
      <c r="RNQ32" s="187"/>
      <c r="RNR32" s="187"/>
      <c r="RNS32" s="187"/>
      <c r="RNT32" s="187"/>
      <c r="RNU32" s="187"/>
      <c r="RNV32" s="187"/>
      <c r="RNW32" s="187"/>
      <c r="RNX32" s="187"/>
      <c r="RNY32" s="187"/>
      <c r="RNZ32" s="187"/>
      <c r="ROA32" s="187"/>
      <c r="ROB32" s="187"/>
      <c r="ROC32" s="187"/>
      <c r="ROD32" s="187"/>
      <c r="ROE32" s="187"/>
      <c r="ROF32" s="187"/>
      <c r="ROG32" s="187"/>
      <c r="ROH32" s="187"/>
      <c r="ROI32" s="187"/>
      <c r="ROJ32" s="187"/>
      <c r="ROK32" s="187"/>
      <c r="ROL32" s="187"/>
      <c r="ROM32" s="187"/>
      <c r="RON32" s="187"/>
      <c r="ROO32" s="187"/>
      <c r="ROP32" s="187"/>
      <c r="ROQ32" s="187"/>
      <c r="ROR32" s="187"/>
      <c r="ROS32" s="187"/>
      <c r="ROT32" s="187"/>
      <c r="ROU32" s="187"/>
      <c r="ROV32" s="187"/>
      <c r="ROW32" s="187"/>
      <c r="ROX32" s="187"/>
      <c r="ROY32" s="187"/>
      <c r="ROZ32" s="187"/>
      <c r="RPA32" s="187"/>
      <c r="RPB32" s="187"/>
      <c r="RPC32" s="187"/>
      <c r="RPD32" s="187"/>
      <c r="RPE32" s="187"/>
      <c r="RPF32" s="187"/>
      <c r="RPG32" s="187"/>
      <c r="RPH32" s="187"/>
      <c r="RPI32" s="187"/>
      <c r="RPJ32" s="187"/>
      <c r="RPK32" s="187"/>
      <c r="RPL32" s="187"/>
      <c r="RPM32" s="187"/>
      <c r="RPN32" s="187"/>
      <c r="RPO32" s="187"/>
      <c r="RPP32" s="187"/>
      <c r="RPQ32" s="187"/>
      <c r="RPR32" s="187"/>
      <c r="RPS32" s="187"/>
      <c r="RPT32" s="187"/>
      <c r="RPU32" s="187"/>
      <c r="RPV32" s="187"/>
      <c r="RPW32" s="187"/>
      <c r="RPX32" s="187"/>
      <c r="RPY32" s="187"/>
      <c r="RPZ32" s="187"/>
      <c r="RQA32" s="187"/>
      <c r="RQB32" s="187"/>
      <c r="RQC32" s="187"/>
      <c r="RQD32" s="187"/>
      <c r="RQE32" s="187"/>
      <c r="RQF32" s="187"/>
      <c r="RQG32" s="187"/>
      <c r="RQH32" s="187"/>
      <c r="RQI32" s="187"/>
      <c r="RQJ32" s="187"/>
      <c r="RQK32" s="187"/>
      <c r="RQL32" s="187"/>
      <c r="RQM32" s="187"/>
      <c r="RQN32" s="187"/>
      <c r="RQO32" s="187"/>
      <c r="RQP32" s="187"/>
      <c r="RQQ32" s="187"/>
      <c r="RQR32" s="187"/>
      <c r="RQS32" s="187"/>
      <c r="RQT32" s="187"/>
      <c r="RQU32" s="187"/>
      <c r="RQV32" s="187"/>
      <c r="RQW32" s="187"/>
      <c r="RQX32" s="187"/>
      <c r="RQY32" s="187"/>
      <c r="RQZ32" s="187"/>
      <c r="RRA32" s="187"/>
      <c r="RRB32" s="187"/>
      <c r="RRC32" s="187"/>
      <c r="RRD32" s="187"/>
      <c r="RRE32" s="187"/>
      <c r="RRF32" s="187"/>
      <c r="RRG32" s="187"/>
      <c r="RRH32" s="187"/>
      <c r="RRI32" s="187"/>
      <c r="RRJ32" s="187"/>
      <c r="RRK32" s="187"/>
      <c r="RRL32" s="187"/>
      <c r="RRM32" s="187"/>
      <c r="RRN32" s="187"/>
      <c r="RRO32" s="187"/>
      <c r="RRP32" s="187"/>
      <c r="RRQ32" s="187"/>
      <c r="RRR32" s="187"/>
      <c r="RRS32" s="187"/>
      <c r="RRT32" s="187"/>
      <c r="RRU32" s="187"/>
      <c r="RRV32" s="187"/>
      <c r="RRW32" s="187"/>
      <c r="RRX32" s="187"/>
      <c r="RRY32" s="187"/>
      <c r="RRZ32" s="187"/>
      <c r="RSA32" s="187"/>
      <c r="RSB32" s="187"/>
      <c r="RSC32" s="187"/>
      <c r="RSD32" s="187"/>
      <c r="RSE32" s="187"/>
      <c r="RSF32" s="187"/>
      <c r="RSG32" s="187"/>
      <c r="RSH32" s="187"/>
      <c r="RSI32" s="187"/>
      <c r="RSJ32" s="187"/>
      <c r="RSK32" s="187"/>
      <c r="RSL32" s="187"/>
      <c r="RSM32" s="187"/>
      <c r="RSN32" s="187"/>
      <c r="RSO32" s="187"/>
      <c r="RSP32" s="187"/>
      <c r="RSQ32" s="187"/>
      <c r="RSR32" s="187"/>
      <c r="RSS32" s="187"/>
      <c r="RST32" s="187"/>
      <c r="RSU32" s="187"/>
      <c r="RSV32" s="187"/>
      <c r="RSW32" s="187"/>
      <c r="RSX32" s="187"/>
      <c r="RSY32" s="187"/>
      <c r="RSZ32" s="187"/>
      <c r="RTA32" s="187"/>
      <c r="RTB32" s="187"/>
      <c r="RTC32" s="187"/>
      <c r="RTD32" s="187"/>
      <c r="RTE32" s="187"/>
      <c r="RTF32" s="187"/>
      <c r="RTG32" s="187"/>
      <c r="RTH32" s="187"/>
      <c r="RTI32" s="187"/>
      <c r="RTJ32" s="187"/>
      <c r="RTK32" s="187"/>
      <c r="RTL32" s="187"/>
      <c r="RTM32" s="187"/>
      <c r="RTN32" s="187"/>
      <c r="RTO32" s="187"/>
      <c r="RTP32" s="187"/>
      <c r="RTQ32" s="187"/>
      <c r="RTR32" s="187"/>
      <c r="RTS32" s="187"/>
      <c r="RTT32" s="187"/>
      <c r="RTU32" s="187"/>
      <c r="RTV32" s="187"/>
      <c r="RTW32" s="187"/>
      <c r="RTX32" s="187"/>
      <c r="RTY32" s="187"/>
      <c r="RTZ32" s="187"/>
      <c r="RUA32" s="187"/>
      <c r="RUB32" s="187"/>
      <c r="RUC32" s="187"/>
      <c r="RUD32" s="187"/>
      <c r="RUE32" s="187"/>
      <c r="RUF32" s="187"/>
      <c r="RUG32" s="187"/>
      <c r="RUH32" s="187"/>
      <c r="RUI32" s="187"/>
      <c r="RUJ32" s="187"/>
      <c r="RUK32" s="187"/>
      <c r="RUL32" s="187"/>
      <c r="RUM32" s="187"/>
      <c r="RUN32" s="187"/>
      <c r="RUO32" s="187"/>
      <c r="RUP32" s="187"/>
      <c r="RUQ32" s="187"/>
      <c r="RUR32" s="187"/>
      <c r="RUS32" s="187"/>
      <c r="RUT32" s="187"/>
      <c r="RUU32" s="187"/>
      <c r="RUV32" s="187"/>
      <c r="RUW32" s="187"/>
      <c r="RUX32" s="187"/>
      <c r="RUY32" s="187"/>
      <c r="RUZ32" s="187"/>
      <c r="RVA32" s="187"/>
      <c r="RVB32" s="187"/>
      <c r="RVC32" s="187"/>
      <c r="RVD32" s="187"/>
      <c r="RVE32" s="187"/>
      <c r="RVF32" s="187"/>
      <c r="RVG32" s="187"/>
      <c r="RVH32" s="187"/>
      <c r="RVI32" s="187"/>
      <c r="RVJ32" s="187"/>
      <c r="RVK32" s="187"/>
      <c r="RVL32" s="187"/>
      <c r="RVM32" s="187"/>
      <c r="RVN32" s="187"/>
      <c r="RVO32" s="187"/>
      <c r="RVP32" s="187"/>
      <c r="RVQ32" s="187"/>
      <c r="RVR32" s="187"/>
      <c r="RVS32" s="187"/>
      <c r="RVT32" s="187"/>
      <c r="RVU32" s="187"/>
      <c r="RVV32" s="187"/>
      <c r="RVW32" s="187"/>
      <c r="RVX32" s="187"/>
      <c r="RVY32" s="187"/>
      <c r="RVZ32" s="187"/>
      <c r="RWA32" s="187"/>
      <c r="RWB32" s="187"/>
      <c r="RWC32" s="187"/>
      <c r="RWD32" s="187"/>
      <c r="RWE32" s="187"/>
      <c r="RWF32" s="187"/>
      <c r="RWG32" s="187"/>
      <c r="RWH32" s="187"/>
      <c r="RWI32" s="187"/>
      <c r="RWJ32" s="187"/>
      <c r="RWK32" s="187"/>
      <c r="RWL32" s="187"/>
      <c r="RWM32" s="187"/>
      <c r="RWN32" s="187"/>
      <c r="RWO32" s="187"/>
      <c r="RWP32" s="187"/>
      <c r="RWQ32" s="187"/>
      <c r="RWR32" s="187"/>
      <c r="RWS32" s="187"/>
      <c r="RWT32" s="187"/>
      <c r="RWU32" s="187"/>
      <c r="RWV32" s="187"/>
      <c r="RWW32" s="187"/>
      <c r="RWX32" s="187"/>
      <c r="RWY32" s="187"/>
      <c r="RWZ32" s="187"/>
      <c r="RXA32" s="187"/>
      <c r="RXB32" s="187"/>
      <c r="RXC32" s="187"/>
      <c r="RXD32" s="187"/>
      <c r="RXE32" s="187"/>
      <c r="RXF32" s="187"/>
      <c r="RXG32" s="187"/>
      <c r="RXH32" s="187"/>
      <c r="RXI32" s="187"/>
      <c r="RXJ32" s="187"/>
      <c r="RXK32" s="187"/>
      <c r="RXL32" s="187"/>
      <c r="RXM32" s="187"/>
      <c r="RXN32" s="187"/>
      <c r="RXO32" s="187"/>
      <c r="RXP32" s="187"/>
      <c r="RXQ32" s="187"/>
      <c r="RXR32" s="187"/>
      <c r="RXS32" s="187"/>
      <c r="RXT32" s="187"/>
      <c r="RXU32" s="187"/>
      <c r="RXV32" s="187"/>
      <c r="RXW32" s="187"/>
      <c r="RXX32" s="187"/>
      <c r="RXY32" s="187"/>
      <c r="RXZ32" s="187"/>
      <c r="RYA32" s="187"/>
      <c r="RYB32" s="187"/>
      <c r="RYC32" s="187"/>
      <c r="RYD32" s="187"/>
      <c r="RYE32" s="187"/>
      <c r="RYF32" s="187"/>
      <c r="RYG32" s="187"/>
      <c r="RYH32" s="187"/>
      <c r="RYI32" s="187"/>
      <c r="RYJ32" s="187"/>
      <c r="RYK32" s="187"/>
      <c r="RYL32" s="187"/>
      <c r="RYM32" s="187"/>
      <c r="RYN32" s="187"/>
      <c r="RYO32" s="187"/>
      <c r="RYP32" s="187"/>
      <c r="RYQ32" s="187"/>
      <c r="RYR32" s="187"/>
      <c r="RYS32" s="187"/>
      <c r="RYT32" s="187"/>
      <c r="RYU32" s="187"/>
      <c r="RYV32" s="187"/>
      <c r="RYW32" s="187"/>
      <c r="RYX32" s="187"/>
      <c r="RYY32" s="187"/>
      <c r="RYZ32" s="187"/>
      <c r="RZA32" s="187"/>
      <c r="RZB32" s="187"/>
      <c r="RZC32" s="187"/>
      <c r="RZD32" s="187"/>
      <c r="RZE32" s="187"/>
      <c r="RZF32" s="187"/>
      <c r="RZG32" s="187"/>
      <c r="RZH32" s="187"/>
      <c r="RZI32" s="187"/>
      <c r="RZJ32" s="187"/>
      <c r="RZK32" s="187"/>
      <c r="RZL32" s="187"/>
      <c r="RZM32" s="187"/>
      <c r="RZN32" s="187"/>
      <c r="RZO32" s="187"/>
      <c r="RZP32" s="187"/>
      <c r="RZQ32" s="187"/>
      <c r="RZR32" s="187"/>
      <c r="RZS32" s="187"/>
      <c r="RZT32" s="187"/>
      <c r="RZU32" s="187"/>
      <c r="RZV32" s="187"/>
      <c r="RZW32" s="187"/>
      <c r="RZX32" s="187"/>
      <c r="RZY32" s="187"/>
      <c r="RZZ32" s="187"/>
      <c r="SAA32" s="187"/>
      <c r="SAB32" s="187"/>
      <c r="SAC32" s="187"/>
      <c r="SAD32" s="187"/>
      <c r="SAE32" s="187"/>
      <c r="SAF32" s="187"/>
      <c r="SAG32" s="187"/>
      <c r="SAH32" s="187"/>
      <c r="SAI32" s="187"/>
      <c r="SAJ32" s="187"/>
      <c r="SAK32" s="187"/>
      <c r="SAL32" s="187"/>
      <c r="SAM32" s="187"/>
      <c r="SAN32" s="187"/>
      <c r="SAO32" s="187"/>
      <c r="SAP32" s="187"/>
      <c r="SAQ32" s="187"/>
      <c r="SAR32" s="187"/>
      <c r="SAS32" s="187"/>
      <c r="SAT32" s="187"/>
      <c r="SAU32" s="187"/>
      <c r="SAV32" s="187"/>
      <c r="SAW32" s="187"/>
      <c r="SAX32" s="187"/>
      <c r="SAY32" s="187"/>
      <c r="SAZ32" s="187"/>
      <c r="SBA32" s="187"/>
      <c r="SBB32" s="187"/>
      <c r="SBC32" s="187"/>
      <c r="SBD32" s="187"/>
      <c r="SBE32" s="187"/>
      <c r="SBF32" s="187"/>
      <c r="SBG32" s="187"/>
      <c r="SBH32" s="187"/>
      <c r="SBI32" s="187"/>
      <c r="SBJ32" s="187"/>
      <c r="SBK32" s="187"/>
      <c r="SBL32" s="187"/>
      <c r="SBM32" s="187"/>
      <c r="SBN32" s="187"/>
      <c r="SBO32" s="187"/>
      <c r="SBP32" s="187"/>
      <c r="SBQ32" s="187"/>
      <c r="SBR32" s="187"/>
      <c r="SBS32" s="187"/>
      <c r="SBT32" s="187"/>
      <c r="SBU32" s="187"/>
      <c r="SBV32" s="187"/>
      <c r="SBW32" s="187"/>
      <c r="SBX32" s="187"/>
      <c r="SBY32" s="187"/>
      <c r="SBZ32" s="187"/>
      <c r="SCA32" s="187"/>
      <c r="SCB32" s="187"/>
      <c r="SCC32" s="187"/>
      <c r="SCD32" s="187"/>
      <c r="SCE32" s="187"/>
      <c r="SCF32" s="187"/>
      <c r="SCG32" s="187"/>
      <c r="SCH32" s="187"/>
      <c r="SCI32" s="187"/>
      <c r="SCJ32" s="187"/>
      <c r="SCK32" s="187"/>
      <c r="SCL32" s="187"/>
      <c r="SCM32" s="187"/>
      <c r="SCN32" s="187"/>
      <c r="SCO32" s="187"/>
      <c r="SCP32" s="187"/>
      <c r="SCQ32" s="187"/>
      <c r="SCR32" s="187"/>
      <c r="SCS32" s="187"/>
      <c r="SCT32" s="187"/>
      <c r="SCU32" s="187"/>
      <c r="SCV32" s="187"/>
      <c r="SCW32" s="187"/>
      <c r="SCX32" s="187"/>
      <c r="SCY32" s="187"/>
      <c r="SCZ32" s="187"/>
      <c r="SDA32" s="187"/>
      <c r="SDB32" s="187"/>
      <c r="SDC32" s="187"/>
      <c r="SDD32" s="187"/>
      <c r="SDE32" s="187"/>
      <c r="SDF32" s="187"/>
      <c r="SDG32" s="187"/>
      <c r="SDH32" s="187"/>
      <c r="SDI32" s="187"/>
      <c r="SDJ32" s="187"/>
      <c r="SDK32" s="187"/>
      <c r="SDL32" s="187"/>
      <c r="SDM32" s="187"/>
      <c r="SDN32" s="187"/>
      <c r="SDO32" s="187"/>
      <c r="SDP32" s="187"/>
      <c r="SDQ32" s="187"/>
      <c r="SDR32" s="187"/>
      <c r="SDS32" s="187"/>
      <c r="SDT32" s="187"/>
      <c r="SDU32" s="187"/>
      <c r="SDV32" s="187"/>
      <c r="SDW32" s="187"/>
      <c r="SDX32" s="187"/>
      <c r="SDY32" s="187"/>
      <c r="SDZ32" s="187"/>
      <c r="SEA32" s="187"/>
      <c r="SEB32" s="187"/>
      <c r="SEC32" s="187"/>
      <c r="SED32" s="187"/>
      <c r="SEE32" s="187"/>
      <c r="SEF32" s="187"/>
      <c r="SEG32" s="187"/>
      <c r="SEH32" s="187"/>
      <c r="SEI32" s="187"/>
      <c r="SEJ32" s="187"/>
      <c r="SEK32" s="187"/>
      <c r="SEL32" s="187"/>
      <c r="SEM32" s="187"/>
      <c r="SEN32" s="187"/>
      <c r="SEO32" s="187"/>
      <c r="SEP32" s="187"/>
      <c r="SEQ32" s="187"/>
      <c r="SER32" s="187"/>
      <c r="SES32" s="187"/>
      <c r="SET32" s="187"/>
      <c r="SEU32" s="187"/>
      <c r="SEV32" s="187"/>
      <c r="SEW32" s="187"/>
      <c r="SEX32" s="187"/>
      <c r="SEY32" s="187"/>
      <c r="SEZ32" s="187"/>
      <c r="SFA32" s="187"/>
      <c r="SFB32" s="187"/>
      <c r="SFC32" s="187"/>
      <c r="SFD32" s="187"/>
      <c r="SFE32" s="187"/>
      <c r="SFF32" s="187"/>
      <c r="SFG32" s="187"/>
      <c r="SFH32" s="187"/>
      <c r="SFI32" s="187"/>
      <c r="SFJ32" s="187"/>
      <c r="SFK32" s="187"/>
      <c r="SFL32" s="187"/>
      <c r="SFM32" s="187"/>
      <c r="SFN32" s="187"/>
      <c r="SFO32" s="187"/>
      <c r="SFP32" s="187"/>
      <c r="SFQ32" s="187"/>
      <c r="SFR32" s="187"/>
      <c r="SFS32" s="187"/>
      <c r="SFT32" s="187"/>
      <c r="SFU32" s="187"/>
      <c r="SFV32" s="187"/>
      <c r="SFW32" s="187"/>
      <c r="SFX32" s="187"/>
      <c r="SFY32" s="187"/>
      <c r="SFZ32" s="187"/>
      <c r="SGA32" s="187"/>
      <c r="SGB32" s="187"/>
      <c r="SGC32" s="187"/>
      <c r="SGD32" s="187"/>
      <c r="SGE32" s="187"/>
      <c r="SGF32" s="187"/>
      <c r="SGG32" s="187"/>
      <c r="SGH32" s="187"/>
      <c r="SGI32" s="187"/>
      <c r="SGJ32" s="187"/>
      <c r="SGK32" s="187"/>
      <c r="SGL32" s="187"/>
      <c r="SGM32" s="187"/>
      <c r="SGN32" s="187"/>
      <c r="SGO32" s="187"/>
      <c r="SGP32" s="187"/>
      <c r="SGQ32" s="187"/>
      <c r="SGR32" s="187"/>
      <c r="SGS32" s="187"/>
      <c r="SGT32" s="187"/>
      <c r="SGU32" s="187"/>
      <c r="SGV32" s="187"/>
      <c r="SGW32" s="187"/>
      <c r="SGX32" s="187"/>
      <c r="SGY32" s="187"/>
      <c r="SGZ32" s="187"/>
      <c r="SHA32" s="187"/>
      <c r="SHB32" s="187"/>
      <c r="SHC32" s="187"/>
      <c r="SHD32" s="187"/>
      <c r="SHE32" s="187"/>
      <c r="SHF32" s="187"/>
      <c r="SHG32" s="187"/>
      <c r="SHH32" s="187"/>
      <c r="SHI32" s="187"/>
      <c r="SHJ32" s="187"/>
      <c r="SHK32" s="187"/>
      <c r="SHL32" s="187"/>
      <c r="SHM32" s="187"/>
      <c r="SHN32" s="187"/>
      <c r="SHO32" s="187"/>
      <c r="SHP32" s="187"/>
      <c r="SHQ32" s="187"/>
      <c r="SHR32" s="187"/>
      <c r="SHS32" s="187"/>
      <c r="SHT32" s="187"/>
      <c r="SHU32" s="187"/>
      <c r="SHV32" s="187"/>
      <c r="SHW32" s="187"/>
      <c r="SHX32" s="187"/>
      <c r="SHY32" s="187"/>
      <c r="SHZ32" s="187"/>
      <c r="SIA32" s="187"/>
      <c r="SIB32" s="187"/>
      <c r="SIC32" s="187"/>
      <c r="SID32" s="187"/>
      <c r="SIE32" s="187"/>
      <c r="SIF32" s="187"/>
      <c r="SIG32" s="187"/>
      <c r="SIH32" s="187"/>
      <c r="SII32" s="187"/>
      <c r="SIJ32" s="187"/>
      <c r="SIK32" s="187"/>
      <c r="SIL32" s="187"/>
      <c r="SIM32" s="187"/>
      <c r="SIN32" s="187"/>
      <c r="SIO32" s="187"/>
      <c r="SIP32" s="187"/>
      <c r="SIQ32" s="187"/>
      <c r="SIR32" s="187"/>
      <c r="SIS32" s="187"/>
      <c r="SIT32" s="187"/>
      <c r="SIU32" s="187"/>
      <c r="SIV32" s="187"/>
      <c r="SIW32" s="187"/>
      <c r="SIX32" s="187"/>
      <c r="SIY32" s="187"/>
      <c r="SIZ32" s="187"/>
      <c r="SJA32" s="187"/>
      <c r="SJB32" s="187"/>
      <c r="SJC32" s="187"/>
      <c r="SJD32" s="187"/>
      <c r="SJE32" s="187"/>
      <c r="SJF32" s="187"/>
      <c r="SJG32" s="187"/>
      <c r="SJH32" s="187"/>
      <c r="SJI32" s="187"/>
      <c r="SJJ32" s="187"/>
      <c r="SJK32" s="187"/>
      <c r="SJL32" s="187"/>
      <c r="SJM32" s="187"/>
      <c r="SJN32" s="187"/>
      <c r="SJO32" s="187"/>
      <c r="SJP32" s="187"/>
      <c r="SJQ32" s="187"/>
      <c r="SJR32" s="187"/>
      <c r="SJS32" s="187"/>
      <c r="SJT32" s="187"/>
      <c r="SJU32" s="187"/>
      <c r="SJV32" s="187"/>
      <c r="SJW32" s="187"/>
      <c r="SJX32" s="187"/>
      <c r="SJY32" s="187"/>
      <c r="SJZ32" s="187"/>
      <c r="SKA32" s="187"/>
      <c r="SKB32" s="187"/>
      <c r="SKC32" s="187"/>
      <c r="SKD32" s="187"/>
      <c r="SKE32" s="187"/>
      <c r="SKF32" s="187"/>
      <c r="SKG32" s="187"/>
      <c r="SKH32" s="187"/>
      <c r="SKI32" s="187"/>
      <c r="SKJ32" s="187"/>
      <c r="SKK32" s="187"/>
      <c r="SKL32" s="187"/>
      <c r="SKM32" s="187"/>
      <c r="SKN32" s="187"/>
      <c r="SKO32" s="187"/>
      <c r="SKP32" s="187"/>
      <c r="SKQ32" s="187"/>
      <c r="SKR32" s="187"/>
      <c r="SKS32" s="187"/>
      <c r="SKT32" s="187"/>
      <c r="SKU32" s="187"/>
      <c r="SKV32" s="187"/>
      <c r="SKW32" s="187"/>
      <c r="SKX32" s="187"/>
      <c r="SKY32" s="187"/>
      <c r="SKZ32" s="187"/>
      <c r="SLA32" s="187"/>
      <c r="SLB32" s="187"/>
      <c r="SLC32" s="187"/>
      <c r="SLD32" s="187"/>
      <c r="SLE32" s="187"/>
      <c r="SLF32" s="187"/>
      <c r="SLG32" s="187"/>
      <c r="SLH32" s="187"/>
      <c r="SLI32" s="187"/>
      <c r="SLJ32" s="187"/>
      <c r="SLK32" s="187"/>
      <c r="SLL32" s="187"/>
      <c r="SLM32" s="187"/>
      <c r="SLN32" s="187"/>
      <c r="SLO32" s="187"/>
      <c r="SLP32" s="187"/>
      <c r="SLQ32" s="187"/>
      <c r="SLR32" s="187"/>
      <c r="SLS32" s="187"/>
      <c r="SLT32" s="187"/>
      <c r="SLU32" s="187"/>
      <c r="SLV32" s="187"/>
      <c r="SLW32" s="187"/>
      <c r="SLX32" s="187"/>
      <c r="SLY32" s="187"/>
      <c r="SLZ32" s="187"/>
      <c r="SMA32" s="187"/>
      <c r="SMB32" s="187"/>
      <c r="SMC32" s="187"/>
      <c r="SMD32" s="187"/>
      <c r="SME32" s="187"/>
      <c r="SMF32" s="187"/>
      <c r="SMG32" s="187"/>
      <c r="SMH32" s="187"/>
      <c r="SMI32" s="187"/>
      <c r="SMJ32" s="187"/>
      <c r="SMK32" s="187"/>
      <c r="SML32" s="187"/>
      <c r="SMM32" s="187"/>
      <c r="SMN32" s="187"/>
      <c r="SMO32" s="187"/>
      <c r="SMP32" s="187"/>
      <c r="SMQ32" s="187"/>
      <c r="SMR32" s="187"/>
      <c r="SMS32" s="187"/>
      <c r="SMT32" s="187"/>
      <c r="SMU32" s="187"/>
      <c r="SMV32" s="187"/>
      <c r="SMW32" s="187"/>
      <c r="SMX32" s="187"/>
      <c r="SMY32" s="187"/>
      <c r="SMZ32" s="187"/>
      <c r="SNA32" s="187"/>
      <c r="SNB32" s="187"/>
      <c r="SNC32" s="187"/>
      <c r="SND32" s="187"/>
      <c r="SNE32" s="187"/>
      <c r="SNF32" s="187"/>
      <c r="SNG32" s="187"/>
      <c r="SNH32" s="187"/>
      <c r="SNI32" s="187"/>
      <c r="SNJ32" s="187"/>
      <c r="SNK32" s="187"/>
      <c r="SNL32" s="187"/>
      <c r="SNM32" s="187"/>
      <c r="SNN32" s="187"/>
      <c r="SNO32" s="187"/>
      <c r="SNP32" s="187"/>
      <c r="SNQ32" s="187"/>
      <c r="SNR32" s="187"/>
      <c r="SNS32" s="187"/>
      <c r="SNT32" s="187"/>
      <c r="SNU32" s="187"/>
      <c r="SNV32" s="187"/>
      <c r="SNW32" s="187"/>
      <c r="SNX32" s="187"/>
      <c r="SNY32" s="187"/>
      <c r="SNZ32" s="187"/>
      <c r="SOA32" s="187"/>
      <c r="SOB32" s="187"/>
      <c r="SOC32" s="187"/>
      <c r="SOD32" s="187"/>
      <c r="SOE32" s="187"/>
      <c r="SOF32" s="187"/>
      <c r="SOG32" s="187"/>
      <c r="SOH32" s="187"/>
      <c r="SOI32" s="187"/>
      <c r="SOJ32" s="187"/>
      <c r="SOK32" s="187"/>
      <c r="SOL32" s="187"/>
      <c r="SOM32" s="187"/>
      <c r="SON32" s="187"/>
      <c r="SOO32" s="187"/>
      <c r="SOP32" s="187"/>
      <c r="SOQ32" s="187"/>
      <c r="SOR32" s="187"/>
      <c r="SOS32" s="187"/>
      <c r="SOT32" s="187"/>
      <c r="SOU32" s="187"/>
      <c r="SOV32" s="187"/>
      <c r="SOW32" s="187"/>
      <c r="SOX32" s="187"/>
      <c r="SOY32" s="187"/>
      <c r="SOZ32" s="187"/>
      <c r="SPA32" s="187"/>
      <c r="SPB32" s="187"/>
      <c r="SPC32" s="187"/>
      <c r="SPD32" s="187"/>
      <c r="SPE32" s="187"/>
      <c r="SPF32" s="187"/>
      <c r="SPG32" s="187"/>
      <c r="SPH32" s="187"/>
      <c r="SPI32" s="187"/>
      <c r="SPJ32" s="187"/>
      <c r="SPK32" s="187"/>
      <c r="SPL32" s="187"/>
      <c r="SPM32" s="187"/>
      <c r="SPN32" s="187"/>
      <c r="SPO32" s="187"/>
      <c r="SPP32" s="187"/>
      <c r="SPQ32" s="187"/>
      <c r="SPR32" s="187"/>
      <c r="SPS32" s="187"/>
      <c r="SPT32" s="187"/>
      <c r="SPU32" s="187"/>
      <c r="SPV32" s="187"/>
      <c r="SPW32" s="187"/>
      <c r="SPX32" s="187"/>
      <c r="SPY32" s="187"/>
      <c r="SPZ32" s="187"/>
      <c r="SQA32" s="187"/>
      <c r="SQB32" s="187"/>
      <c r="SQC32" s="187"/>
      <c r="SQD32" s="187"/>
      <c r="SQE32" s="187"/>
      <c r="SQF32" s="187"/>
      <c r="SQG32" s="187"/>
      <c r="SQH32" s="187"/>
      <c r="SQI32" s="187"/>
      <c r="SQJ32" s="187"/>
      <c r="SQK32" s="187"/>
      <c r="SQL32" s="187"/>
      <c r="SQM32" s="187"/>
      <c r="SQN32" s="187"/>
      <c r="SQO32" s="187"/>
      <c r="SQP32" s="187"/>
      <c r="SQQ32" s="187"/>
      <c r="SQR32" s="187"/>
      <c r="SQS32" s="187"/>
      <c r="SQT32" s="187"/>
      <c r="SQU32" s="187"/>
      <c r="SQV32" s="187"/>
      <c r="SQW32" s="187"/>
      <c r="SQX32" s="187"/>
      <c r="SQY32" s="187"/>
      <c r="SQZ32" s="187"/>
      <c r="SRA32" s="187"/>
      <c r="SRB32" s="187"/>
      <c r="SRC32" s="187"/>
      <c r="SRD32" s="187"/>
      <c r="SRE32" s="187"/>
      <c r="SRF32" s="187"/>
      <c r="SRG32" s="187"/>
      <c r="SRH32" s="187"/>
      <c r="SRI32" s="187"/>
      <c r="SRJ32" s="187"/>
      <c r="SRK32" s="187"/>
      <c r="SRL32" s="187"/>
      <c r="SRM32" s="187"/>
      <c r="SRN32" s="187"/>
      <c r="SRO32" s="187"/>
      <c r="SRP32" s="187"/>
      <c r="SRQ32" s="187"/>
      <c r="SRR32" s="187"/>
      <c r="SRS32" s="187"/>
      <c r="SRT32" s="187"/>
      <c r="SRU32" s="187"/>
      <c r="SRV32" s="187"/>
      <c r="SRW32" s="187"/>
      <c r="SRX32" s="187"/>
      <c r="SRY32" s="187"/>
      <c r="SRZ32" s="187"/>
      <c r="SSA32" s="187"/>
      <c r="SSB32" s="187"/>
      <c r="SSC32" s="187"/>
      <c r="SSD32" s="187"/>
      <c r="SSE32" s="187"/>
      <c r="SSF32" s="187"/>
      <c r="SSG32" s="187"/>
      <c r="SSH32" s="187"/>
      <c r="SSI32" s="187"/>
      <c r="SSJ32" s="187"/>
      <c r="SSK32" s="187"/>
      <c r="SSL32" s="187"/>
      <c r="SSM32" s="187"/>
      <c r="SSN32" s="187"/>
      <c r="SSO32" s="187"/>
      <c r="SSP32" s="187"/>
      <c r="SSQ32" s="187"/>
      <c r="SSR32" s="187"/>
      <c r="SSS32" s="187"/>
      <c r="SST32" s="187"/>
      <c r="SSU32" s="187"/>
      <c r="SSV32" s="187"/>
      <c r="SSW32" s="187"/>
      <c r="SSX32" s="187"/>
      <c r="SSY32" s="187"/>
      <c r="SSZ32" s="187"/>
      <c r="STA32" s="187"/>
      <c r="STB32" s="187"/>
      <c r="STC32" s="187"/>
      <c r="STD32" s="187"/>
      <c r="STE32" s="187"/>
      <c r="STF32" s="187"/>
      <c r="STG32" s="187"/>
      <c r="STH32" s="187"/>
      <c r="STI32" s="187"/>
      <c r="STJ32" s="187"/>
      <c r="STK32" s="187"/>
      <c r="STL32" s="187"/>
      <c r="STM32" s="187"/>
      <c r="STN32" s="187"/>
      <c r="STO32" s="187"/>
      <c r="STP32" s="187"/>
      <c r="STQ32" s="187"/>
      <c r="STR32" s="187"/>
      <c r="STS32" s="187"/>
      <c r="STT32" s="187"/>
      <c r="STU32" s="187"/>
      <c r="STV32" s="187"/>
      <c r="STW32" s="187"/>
      <c r="STX32" s="187"/>
      <c r="STY32" s="187"/>
      <c r="STZ32" s="187"/>
      <c r="SUA32" s="187"/>
      <c r="SUB32" s="187"/>
      <c r="SUC32" s="187"/>
      <c r="SUD32" s="187"/>
      <c r="SUE32" s="187"/>
      <c r="SUF32" s="187"/>
      <c r="SUG32" s="187"/>
      <c r="SUH32" s="187"/>
      <c r="SUI32" s="187"/>
      <c r="SUJ32" s="187"/>
      <c r="SUK32" s="187"/>
      <c r="SUL32" s="187"/>
      <c r="SUM32" s="187"/>
      <c r="SUN32" s="187"/>
      <c r="SUO32" s="187"/>
      <c r="SUP32" s="187"/>
      <c r="SUQ32" s="187"/>
      <c r="SUR32" s="187"/>
      <c r="SUS32" s="187"/>
      <c r="SUT32" s="187"/>
      <c r="SUU32" s="187"/>
      <c r="SUV32" s="187"/>
      <c r="SUW32" s="187"/>
      <c r="SUX32" s="187"/>
      <c r="SUY32" s="187"/>
      <c r="SUZ32" s="187"/>
      <c r="SVA32" s="187"/>
      <c r="SVB32" s="187"/>
      <c r="SVC32" s="187"/>
      <c r="SVD32" s="187"/>
      <c r="SVE32" s="187"/>
      <c r="SVF32" s="187"/>
      <c r="SVG32" s="187"/>
      <c r="SVH32" s="187"/>
      <c r="SVI32" s="187"/>
      <c r="SVJ32" s="187"/>
      <c r="SVK32" s="187"/>
      <c r="SVL32" s="187"/>
      <c r="SVM32" s="187"/>
      <c r="SVN32" s="187"/>
      <c r="SVO32" s="187"/>
      <c r="SVP32" s="187"/>
      <c r="SVQ32" s="187"/>
      <c r="SVR32" s="187"/>
      <c r="SVS32" s="187"/>
      <c r="SVT32" s="187"/>
      <c r="SVU32" s="187"/>
      <c r="SVV32" s="187"/>
      <c r="SVW32" s="187"/>
      <c r="SVX32" s="187"/>
      <c r="SVY32" s="187"/>
      <c r="SVZ32" s="187"/>
      <c r="SWA32" s="187"/>
      <c r="SWB32" s="187"/>
      <c r="SWC32" s="187"/>
      <c r="SWD32" s="187"/>
      <c r="SWE32" s="187"/>
      <c r="SWF32" s="187"/>
      <c r="SWG32" s="187"/>
      <c r="SWH32" s="187"/>
      <c r="SWI32" s="187"/>
      <c r="SWJ32" s="187"/>
      <c r="SWK32" s="187"/>
      <c r="SWL32" s="187"/>
      <c r="SWM32" s="187"/>
      <c r="SWN32" s="187"/>
      <c r="SWO32" s="187"/>
      <c r="SWP32" s="187"/>
      <c r="SWQ32" s="187"/>
      <c r="SWR32" s="187"/>
      <c r="SWS32" s="187"/>
      <c r="SWT32" s="187"/>
      <c r="SWU32" s="187"/>
      <c r="SWV32" s="187"/>
      <c r="SWW32" s="187"/>
      <c r="SWX32" s="187"/>
      <c r="SWY32" s="187"/>
      <c r="SWZ32" s="187"/>
      <c r="SXA32" s="187"/>
      <c r="SXB32" s="187"/>
      <c r="SXC32" s="187"/>
      <c r="SXD32" s="187"/>
      <c r="SXE32" s="187"/>
      <c r="SXF32" s="187"/>
      <c r="SXG32" s="187"/>
      <c r="SXH32" s="187"/>
      <c r="SXI32" s="187"/>
      <c r="SXJ32" s="187"/>
      <c r="SXK32" s="187"/>
      <c r="SXL32" s="187"/>
      <c r="SXM32" s="187"/>
      <c r="SXN32" s="187"/>
      <c r="SXO32" s="187"/>
      <c r="SXP32" s="187"/>
      <c r="SXQ32" s="187"/>
      <c r="SXR32" s="187"/>
      <c r="SXS32" s="187"/>
      <c r="SXT32" s="187"/>
      <c r="SXU32" s="187"/>
      <c r="SXV32" s="187"/>
      <c r="SXW32" s="187"/>
      <c r="SXX32" s="187"/>
      <c r="SXY32" s="187"/>
      <c r="SXZ32" s="187"/>
      <c r="SYA32" s="187"/>
      <c r="SYB32" s="187"/>
      <c r="SYC32" s="187"/>
      <c r="SYD32" s="187"/>
      <c r="SYE32" s="187"/>
      <c r="SYF32" s="187"/>
      <c r="SYG32" s="187"/>
      <c r="SYH32" s="187"/>
      <c r="SYI32" s="187"/>
      <c r="SYJ32" s="187"/>
      <c r="SYK32" s="187"/>
      <c r="SYL32" s="187"/>
      <c r="SYM32" s="187"/>
      <c r="SYN32" s="187"/>
      <c r="SYO32" s="187"/>
      <c r="SYP32" s="187"/>
      <c r="SYQ32" s="187"/>
      <c r="SYR32" s="187"/>
      <c r="SYS32" s="187"/>
      <c r="SYT32" s="187"/>
      <c r="SYU32" s="187"/>
      <c r="SYV32" s="187"/>
      <c r="SYW32" s="187"/>
      <c r="SYX32" s="187"/>
      <c r="SYY32" s="187"/>
      <c r="SYZ32" s="187"/>
      <c r="SZA32" s="187"/>
      <c r="SZB32" s="187"/>
      <c r="SZC32" s="187"/>
      <c r="SZD32" s="187"/>
      <c r="SZE32" s="187"/>
      <c r="SZF32" s="187"/>
      <c r="SZG32" s="187"/>
      <c r="SZH32" s="187"/>
      <c r="SZI32" s="187"/>
      <c r="SZJ32" s="187"/>
      <c r="SZK32" s="187"/>
      <c r="SZL32" s="187"/>
      <c r="SZM32" s="187"/>
      <c r="SZN32" s="187"/>
      <c r="SZO32" s="187"/>
      <c r="SZP32" s="187"/>
      <c r="SZQ32" s="187"/>
      <c r="SZR32" s="187"/>
      <c r="SZS32" s="187"/>
      <c r="SZT32" s="187"/>
      <c r="SZU32" s="187"/>
      <c r="SZV32" s="187"/>
      <c r="SZW32" s="187"/>
      <c r="SZX32" s="187"/>
      <c r="SZY32" s="187"/>
      <c r="SZZ32" s="187"/>
      <c r="TAA32" s="187"/>
      <c r="TAB32" s="187"/>
      <c r="TAC32" s="187"/>
      <c r="TAD32" s="187"/>
      <c r="TAE32" s="187"/>
      <c r="TAF32" s="187"/>
      <c r="TAG32" s="187"/>
      <c r="TAH32" s="187"/>
      <c r="TAI32" s="187"/>
      <c r="TAJ32" s="187"/>
      <c r="TAK32" s="187"/>
      <c r="TAL32" s="187"/>
      <c r="TAM32" s="187"/>
      <c r="TAN32" s="187"/>
      <c r="TAO32" s="187"/>
      <c r="TAP32" s="187"/>
      <c r="TAQ32" s="187"/>
      <c r="TAR32" s="187"/>
      <c r="TAS32" s="187"/>
      <c r="TAT32" s="187"/>
      <c r="TAU32" s="187"/>
      <c r="TAV32" s="187"/>
      <c r="TAW32" s="187"/>
      <c r="TAX32" s="187"/>
      <c r="TAY32" s="187"/>
      <c r="TAZ32" s="187"/>
      <c r="TBA32" s="187"/>
      <c r="TBB32" s="187"/>
      <c r="TBC32" s="187"/>
      <c r="TBD32" s="187"/>
      <c r="TBE32" s="187"/>
      <c r="TBF32" s="187"/>
      <c r="TBG32" s="187"/>
      <c r="TBH32" s="187"/>
      <c r="TBI32" s="187"/>
      <c r="TBJ32" s="187"/>
      <c r="TBK32" s="187"/>
      <c r="TBL32" s="187"/>
      <c r="TBM32" s="187"/>
      <c r="TBN32" s="187"/>
      <c r="TBO32" s="187"/>
      <c r="TBP32" s="187"/>
      <c r="TBQ32" s="187"/>
      <c r="TBR32" s="187"/>
      <c r="TBS32" s="187"/>
      <c r="TBT32" s="187"/>
      <c r="TBU32" s="187"/>
      <c r="TBV32" s="187"/>
      <c r="TBW32" s="187"/>
      <c r="TBX32" s="187"/>
      <c r="TBY32" s="187"/>
      <c r="TBZ32" s="187"/>
      <c r="TCA32" s="187"/>
      <c r="TCB32" s="187"/>
      <c r="TCC32" s="187"/>
      <c r="TCD32" s="187"/>
      <c r="TCE32" s="187"/>
      <c r="TCF32" s="187"/>
      <c r="TCG32" s="187"/>
      <c r="TCH32" s="187"/>
      <c r="TCI32" s="187"/>
      <c r="TCJ32" s="187"/>
      <c r="TCK32" s="187"/>
      <c r="TCL32" s="187"/>
      <c r="TCM32" s="187"/>
      <c r="TCN32" s="187"/>
      <c r="TCO32" s="187"/>
      <c r="TCP32" s="187"/>
      <c r="TCQ32" s="187"/>
      <c r="TCR32" s="187"/>
      <c r="TCS32" s="187"/>
      <c r="TCT32" s="187"/>
      <c r="TCU32" s="187"/>
      <c r="TCV32" s="187"/>
      <c r="TCW32" s="187"/>
      <c r="TCX32" s="187"/>
      <c r="TCY32" s="187"/>
      <c r="TCZ32" s="187"/>
      <c r="TDA32" s="187"/>
      <c r="TDB32" s="187"/>
      <c r="TDC32" s="187"/>
      <c r="TDD32" s="187"/>
      <c r="TDE32" s="187"/>
      <c r="TDF32" s="187"/>
      <c r="TDG32" s="187"/>
      <c r="TDH32" s="187"/>
      <c r="TDI32" s="187"/>
      <c r="TDJ32" s="187"/>
      <c r="TDK32" s="187"/>
      <c r="TDL32" s="187"/>
      <c r="TDM32" s="187"/>
      <c r="TDN32" s="187"/>
      <c r="TDO32" s="187"/>
      <c r="TDP32" s="187"/>
      <c r="TDQ32" s="187"/>
      <c r="TDR32" s="187"/>
      <c r="TDS32" s="187"/>
      <c r="TDT32" s="187"/>
      <c r="TDU32" s="187"/>
      <c r="TDV32" s="187"/>
      <c r="TDW32" s="187"/>
      <c r="TDX32" s="187"/>
      <c r="TDY32" s="187"/>
      <c r="TDZ32" s="187"/>
      <c r="TEA32" s="187"/>
      <c r="TEB32" s="187"/>
      <c r="TEC32" s="187"/>
      <c r="TED32" s="187"/>
      <c r="TEE32" s="187"/>
      <c r="TEF32" s="187"/>
      <c r="TEG32" s="187"/>
      <c r="TEH32" s="187"/>
      <c r="TEI32" s="187"/>
      <c r="TEJ32" s="187"/>
      <c r="TEK32" s="187"/>
      <c r="TEL32" s="187"/>
      <c r="TEM32" s="187"/>
      <c r="TEN32" s="187"/>
      <c r="TEO32" s="187"/>
      <c r="TEP32" s="187"/>
      <c r="TEQ32" s="187"/>
      <c r="TER32" s="187"/>
      <c r="TES32" s="187"/>
      <c r="TET32" s="187"/>
      <c r="TEU32" s="187"/>
      <c r="TEV32" s="187"/>
      <c r="TEW32" s="187"/>
      <c r="TEX32" s="187"/>
      <c r="TEY32" s="187"/>
      <c r="TEZ32" s="187"/>
      <c r="TFA32" s="187"/>
      <c r="TFB32" s="187"/>
      <c r="TFC32" s="187"/>
      <c r="TFD32" s="187"/>
      <c r="TFE32" s="187"/>
      <c r="TFF32" s="187"/>
      <c r="TFG32" s="187"/>
      <c r="TFH32" s="187"/>
      <c r="TFI32" s="187"/>
      <c r="TFJ32" s="187"/>
      <c r="TFK32" s="187"/>
      <c r="TFL32" s="187"/>
      <c r="TFM32" s="187"/>
      <c r="TFN32" s="187"/>
      <c r="TFO32" s="187"/>
      <c r="TFP32" s="187"/>
      <c r="TFQ32" s="187"/>
      <c r="TFR32" s="187"/>
      <c r="TFS32" s="187"/>
      <c r="TFT32" s="187"/>
      <c r="TFU32" s="187"/>
      <c r="TFV32" s="187"/>
      <c r="TFW32" s="187"/>
      <c r="TFX32" s="187"/>
      <c r="TFY32" s="187"/>
      <c r="TFZ32" s="187"/>
      <c r="TGA32" s="187"/>
      <c r="TGB32" s="187"/>
      <c r="TGC32" s="187"/>
      <c r="TGD32" s="187"/>
      <c r="TGE32" s="187"/>
      <c r="TGF32" s="187"/>
      <c r="TGG32" s="187"/>
      <c r="TGH32" s="187"/>
      <c r="TGI32" s="187"/>
      <c r="TGJ32" s="187"/>
      <c r="TGK32" s="187"/>
      <c r="TGL32" s="187"/>
      <c r="TGM32" s="187"/>
      <c r="TGN32" s="187"/>
      <c r="TGO32" s="187"/>
      <c r="TGP32" s="187"/>
      <c r="TGQ32" s="187"/>
      <c r="TGR32" s="187"/>
      <c r="TGS32" s="187"/>
      <c r="TGT32" s="187"/>
      <c r="TGU32" s="187"/>
      <c r="TGV32" s="187"/>
      <c r="TGW32" s="187"/>
      <c r="TGX32" s="187"/>
      <c r="TGY32" s="187"/>
      <c r="TGZ32" s="187"/>
      <c r="THA32" s="187"/>
      <c r="THB32" s="187"/>
      <c r="THC32" s="187"/>
      <c r="THD32" s="187"/>
      <c r="THE32" s="187"/>
      <c r="THF32" s="187"/>
      <c r="THG32" s="187"/>
      <c r="THH32" s="187"/>
      <c r="THI32" s="187"/>
      <c r="THJ32" s="187"/>
      <c r="THK32" s="187"/>
      <c r="THL32" s="187"/>
      <c r="THM32" s="187"/>
      <c r="THN32" s="187"/>
      <c r="THO32" s="187"/>
      <c r="THP32" s="187"/>
      <c r="THQ32" s="187"/>
      <c r="THR32" s="187"/>
      <c r="THS32" s="187"/>
      <c r="THT32" s="187"/>
      <c r="THU32" s="187"/>
      <c r="THV32" s="187"/>
      <c r="THW32" s="187"/>
      <c r="THX32" s="187"/>
      <c r="THY32" s="187"/>
      <c r="THZ32" s="187"/>
      <c r="TIA32" s="187"/>
      <c r="TIB32" s="187"/>
      <c r="TIC32" s="187"/>
      <c r="TID32" s="187"/>
      <c r="TIE32" s="187"/>
      <c r="TIF32" s="187"/>
      <c r="TIG32" s="187"/>
      <c r="TIH32" s="187"/>
      <c r="TII32" s="187"/>
      <c r="TIJ32" s="187"/>
      <c r="TIK32" s="187"/>
      <c r="TIL32" s="187"/>
      <c r="TIM32" s="187"/>
      <c r="TIN32" s="187"/>
      <c r="TIO32" s="187"/>
      <c r="TIP32" s="187"/>
      <c r="TIQ32" s="187"/>
      <c r="TIR32" s="187"/>
      <c r="TIS32" s="187"/>
      <c r="TIT32" s="187"/>
      <c r="TIU32" s="187"/>
      <c r="TIV32" s="187"/>
      <c r="TIW32" s="187"/>
      <c r="TIX32" s="187"/>
      <c r="TIY32" s="187"/>
      <c r="TIZ32" s="187"/>
      <c r="TJA32" s="187"/>
      <c r="TJB32" s="187"/>
      <c r="TJC32" s="187"/>
      <c r="TJD32" s="187"/>
      <c r="TJE32" s="187"/>
      <c r="TJF32" s="187"/>
      <c r="TJG32" s="187"/>
      <c r="TJH32" s="187"/>
      <c r="TJI32" s="187"/>
      <c r="TJJ32" s="187"/>
      <c r="TJK32" s="187"/>
      <c r="TJL32" s="187"/>
      <c r="TJM32" s="187"/>
      <c r="TJN32" s="187"/>
      <c r="TJO32" s="187"/>
      <c r="TJP32" s="187"/>
      <c r="TJQ32" s="187"/>
      <c r="TJR32" s="187"/>
      <c r="TJS32" s="187"/>
      <c r="TJT32" s="187"/>
      <c r="TJU32" s="187"/>
      <c r="TJV32" s="187"/>
      <c r="TJW32" s="187"/>
      <c r="TJX32" s="187"/>
      <c r="TJY32" s="187"/>
      <c r="TJZ32" s="187"/>
      <c r="TKA32" s="187"/>
      <c r="TKB32" s="187"/>
      <c r="TKC32" s="187"/>
      <c r="TKD32" s="187"/>
      <c r="TKE32" s="187"/>
      <c r="TKF32" s="187"/>
      <c r="TKG32" s="187"/>
      <c r="TKH32" s="187"/>
      <c r="TKI32" s="187"/>
      <c r="TKJ32" s="187"/>
      <c r="TKK32" s="187"/>
      <c r="TKL32" s="187"/>
      <c r="TKM32" s="187"/>
      <c r="TKN32" s="187"/>
      <c r="TKO32" s="187"/>
      <c r="TKP32" s="187"/>
      <c r="TKQ32" s="187"/>
      <c r="TKR32" s="187"/>
      <c r="TKS32" s="187"/>
      <c r="TKT32" s="187"/>
      <c r="TKU32" s="187"/>
      <c r="TKV32" s="187"/>
      <c r="TKW32" s="187"/>
      <c r="TKX32" s="187"/>
      <c r="TKY32" s="187"/>
      <c r="TKZ32" s="187"/>
      <c r="TLA32" s="187"/>
      <c r="TLB32" s="187"/>
      <c r="TLC32" s="187"/>
      <c r="TLD32" s="187"/>
      <c r="TLE32" s="187"/>
      <c r="TLF32" s="187"/>
      <c r="TLG32" s="187"/>
      <c r="TLH32" s="187"/>
      <c r="TLI32" s="187"/>
      <c r="TLJ32" s="187"/>
      <c r="TLK32" s="187"/>
      <c r="TLL32" s="187"/>
      <c r="TLM32" s="187"/>
      <c r="TLN32" s="187"/>
      <c r="TLO32" s="187"/>
      <c r="TLP32" s="187"/>
      <c r="TLQ32" s="187"/>
      <c r="TLR32" s="187"/>
      <c r="TLS32" s="187"/>
      <c r="TLT32" s="187"/>
      <c r="TLU32" s="187"/>
      <c r="TLV32" s="187"/>
      <c r="TLW32" s="187"/>
      <c r="TLX32" s="187"/>
      <c r="TLY32" s="187"/>
      <c r="TLZ32" s="187"/>
      <c r="TMA32" s="187"/>
      <c r="TMB32" s="187"/>
      <c r="TMC32" s="187"/>
      <c r="TMD32" s="187"/>
      <c r="TME32" s="187"/>
      <c r="TMF32" s="187"/>
      <c r="TMG32" s="187"/>
      <c r="TMH32" s="187"/>
      <c r="TMI32" s="187"/>
      <c r="TMJ32" s="187"/>
      <c r="TMK32" s="187"/>
      <c r="TML32" s="187"/>
      <c r="TMM32" s="187"/>
      <c r="TMN32" s="187"/>
      <c r="TMO32" s="187"/>
      <c r="TMP32" s="187"/>
      <c r="TMQ32" s="187"/>
      <c r="TMR32" s="187"/>
      <c r="TMS32" s="187"/>
      <c r="TMT32" s="187"/>
      <c r="TMU32" s="187"/>
      <c r="TMV32" s="187"/>
      <c r="TMW32" s="187"/>
      <c r="TMX32" s="187"/>
      <c r="TMY32" s="187"/>
      <c r="TMZ32" s="187"/>
      <c r="TNA32" s="187"/>
      <c r="TNB32" s="187"/>
      <c r="TNC32" s="187"/>
      <c r="TND32" s="187"/>
      <c r="TNE32" s="187"/>
      <c r="TNF32" s="187"/>
      <c r="TNG32" s="187"/>
      <c r="TNH32" s="187"/>
      <c r="TNI32" s="187"/>
      <c r="TNJ32" s="187"/>
      <c r="TNK32" s="187"/>
      <c r="TNL32" s="187"/>
      <c r="TNM32" s="187"/>
      <c r="TNN32" s="187"/>
      <c r="TNO32" s="187"/>
      <c r="TNP32" s="187"/>
      <c r="TNQ32" s="187"/>
      <c r="TNR32" s="187"/>
      <c r="TNS32" s="187"/>
      <c r="TNT32" s="187"/>
      <c r="TNU32" s="187"/>
      <c r="TNV32" s="187"/>
      <c r="TNW32" s="187"/>
      <c r="TNX32" s="187"/>
      <c r="TNY32" s="187"/>
      <c r="TNZ32" s="187"/>
      <c r="TOA32" s="187"/>
      <c r="TOB32" s="187"/>
      <c r="TOC32" s="187"/>
      <c r="TOD32" s="187"/>
      <c r="TOE32" s="187"/>
      <c r="TOF32" s="187"/>
      <c r="TOG32" s="187"/>
      <c r="TOH32" s="187"/>
      <c r="TOI32" s="187"/>
      <c r="TOJ32" s="187"/>
      <c r="TOK32" s="187"/>
      <c r="TOL32" s="187"/>
      <c r="TOM32" s="187"/>
      <c r="TON32" s="187"/>
      <c r="TOO32" s="187"/>
      <c r="TOP32" s="187"/>
      <c r="TOQ32" s="187"/>
      <c r="TOR32" s="187"/>
      <c r="TOS32" s="187"/>
      <c r="TOT32" s="187"/>
      <c r="TOU32" s="187"/>
      <c r="TOV32" s="187"/>
      <c r="TOW32" s="187"/>
      <c r="TOX32" s="187"/>
      <c r="TOY32" s="187"/>
      <c r="TOZ32" s="187"/>
      <c r="TPA32" s="187"/>
      <c r="TPB32" s="187"/>
      <c r="TPC32" s="187"/>
      <c r="TPD32" s="187"/>
      <c r="TPE32" s="187"/>
      <c r="TPF32" s="187"/>
      <c r="TPG32" s="187"/>
      <c r="TPH32" s="187"/>
      <c r="TPI32" s="187"/>
      <c r="TPJ32" s="187"/>
      <c r="TPK32" s="187"/>
      <c r="TPL32" s="187"/>
      <c r="TPM32" s="187"/>
      <c r="TPN32" s="187"/>
      <c r="TPO32" s="187"/>
      <c r="TPP32" s="187"/>
      <c r="TPQ32" s="187"/>
      <c r="TPR32" s="187"/>
      <c r="TPS32" s="187"/>
      <c r="TPT32" s="187"/>
      <c r="TPU32" s="187"/>
      <c r="TPV32" s="187"/>
      <c r="TPW32" s="187"/>
      <c r="TPX32" s="187"/>
      <c r="TPY32" s="187"/>
      <c r="TPZ32" s="187"/>
      <c r="TQA32" s="187"/>
      <c r="TQB32" s="187"/>
      <c r="TQC32" s="187"/>
      <c r="TQD32" s="187"/>
      <c r="TQE32" s="187"/>
      <c r="TQF32" s="187"/>
      <c r="TQG32" s="187"/>
      <c r="TQH32" s="187"/>
      <c r="TQI32" s="187"/>
      <c r="TQJ32" s="187"/>
      <c r="TQK32" s="187"/>
      <c r="TQL32" s="187"/>
      <c r="TQM32" s="187"/>
      <c r="TQN32" s="187"/>
      <c r="TQO32" s="187"/>
      <c r="TQP32" s="187"/>
      <c r="TQQ32" s="187"/>
      <c r="TQR32" s="187"/>
      <c r="TQS32" s="187"/>
      <c r="TQT32" s="187"/>
      <c r="TQU32" s="187"/>
      <c r="TQV32" s="187"/>
      <c r="TQW32" s="187"/>
      <c r="TQX32" s="187"/>
      <c r="TQY32" s="187"/>
      <c r="TQZ32" s="187"/>
      <c r="TRA32" s="187"/>
      <c r="TRB32" s="187"/>
      <c r="TRC32" s="187"/>
      <c r="TRD32" s="187"/>
      <c r="TRE32" s="187"/>
      <c r="TRF32" s="187"/>
      <c r="TRG32" s="187"/>
      <c r="TRH32" s="187"/>
      <c r="TRI32" s="187"/>
      <c r="TRJ32" s="187"/>
      <c r="TRK32" s="187"/>
      <c r="TRL32" s="187"/>
      <c r="TRM32" s="187"/>
      <c r="TRN32" s="187"/>
      <c r="TRO32" s="187"/>
      <c r="TRP32" s="187"/>
      <c r="TRQ32" s="187"/>
      <c r="TRR32" s="187"/>
      <c r="TRS32" s="187"/>
      <c r="TRT32" s="187"/>
      <c r="TRU32" s="187"/>
      <c r="TRV32" s="187"/>
      <c r="TRW32" s="187"/>
      <c r="TRX32" s="187"/>
      <c r="TRY32" s="187"/>
      <c r="TRZ32" s="187"/>
      <c r="TSA32" s="187"/>
      <c r="TSB32" s="187"/>
      <c r="TSC32" s="187"/>
      <c r="TSD32" s="187"/>
      <c r="TSE32" s="187"/>
      <c r="TSF32" s="187"/>
      <c r="TSG32" s="187"/>
      <c r="TSH32" s="187"/>
      <c r="TSI32" s="187"/>
      <c r="TSJ32" s="187"/>
      <c r="TSK32" s="187"/>
      <c r="TSL32" s="187"/>
      <c r="TSM32" s="187"/>
      <c r="TSN32" s="187"/>
      <c r="TSO32" s="187"/>
      <c r="TSP32" s="187"/>
      <c r="TSQ32" s="187"/>
      <c r="TSR32" s="187"/>
      <c r="TSS32" s="187"/>
      <c r="TST32" s="187"/>
      <c r="TSU32" s="187"/>
      <c r="TSV32" s="187"/>
      <c r="TSW32" s="187"/>
      <c r="TSX32" s="187"/>
      <c r="TSY32" s="187"/>
      <c r="TSZ32" s="187"/>
      <c r="TTA32" s="187"/>
      <c r="TTB32" s="187"/>
      <c r="TTC32" s="187"/>
      <c r="TTD32" s="187"/>
      <c r="TTE32" s="187"/>
      <c r="TTF32" s="187"/>
      <c r="TTG32" s="187"/>
      <c r="TTH32" s="187"/>
      <c r="TTI32" s="187"/>
      <c r="TTJ32" s="187"/>
      <c r="TTK32" s="187"/>
      <c r="TTL32" s="187"/>
      <c r="TTM32" s="187"/>
      <c r="TTN32" s="187"/>
      <c r="TTO32" s="187"/>
      <c r="TTP32" s="187"/>
      <c r="TTQ32" s="187"/>
      <c r="TTR32" s="187"/>
      <c r="TTS32" s="187"/>
      <c r="TTT32" s="187"/>
      <c r="TTU32" s="187"/>
      <c r="TTV32" s="187"/>
      <c r="TTW32" s="187"/>
      <c r="TTX32" s="187"/>
      <c r="TTY32" s="187"/>
      <c r="TTZ32" s="187"/>
      <c r="TUA32" s="187"/>
      <c r="TUB32" s="187"/>
      <c r="TUC32" s="187"/>
      <c r="TUD32" s="187"/>
      <c r="TUE32" s="187"/>
      <c r="TUF32" s="187"/>
      <c r="TUG32" s="187"/>
      <c r="TUH32" s="187"/>
      <c r="TUI32" s="187"/>
      <c r="TUJ32" s="187"/>
      <c r="TUK32" s="187"/>
      <c r="TUL32" s="187"/>
      <c r="TUM32" s="187"/>
      <c r="TUN32" s="187"/>
      <c r="TUO32" s="187"/>
      <c r="TUP32" s="187"/>
      <c r="TUQ32" s="187"/>
      <c r="TUR32" s="187"/>
      <c r="TUS32" s="187"/>
      <c r="TUT32" s="187"/>
      <c r="TUU32" s="187"/>
      <c r="TUV32" s="187"/>
      <c r="TUW32" s="187"/>
      <c r="TUX32" s="187"/>
      <c r="TUY32" s="187"/>
      <c r="TUZ32" s="187"/>
      <c r="TVA32" s="187"/>
      <c r="TVB32" s="187"/>
      <c r="TVC32" s="187"/>
      <c r="TVD32" s="187"/>
      <c r="TVE32" s="187"/>
      <c r="TVF32" s="187"/>
      <c r="TVG32" s="187"/>
      <c r="TVH32" s="187"/>
      <c r="TVI32" s="187"/>
      <c r="TVJ32" s="187"/>
      <c r="TVK32" s="187"/>
      <c r="TVL32" s="187"/>
      <c r="TVM32" s="187"/>
      <c r="TVN32" s="187"/>
      <c r="TVO32" s="187"/>
      <c r="TVP32" s="187"/>
      <c r="TVQ32" s="187"/>
      <c r="TVR32" s="187"/>
      <c r="TVS32" s="187"/>
      <c r="TVT32" s="187"/>
      <c r="TVU32" s="187"/>
      <c r="TVV32" s="187"/>
      <c r="TVW32" s="187"/>
      <c r="TVX32" s="187"/>
      <c r="TVY32" s="187"/>
      <c r="TVZ32" s="187"/>
      <c r="TWA32" s="187"/>
      <c r="TWB32" s="187"/>
      <c r="TWC32" s="187"/>
      <c r="TWD32" s="187"/>
      <c r="TWE32" s="187"/>
      <c r="TWF32" s="187"/>
      <c r="TWG32" s="187"/>
      <c r="TWH32" s="187"/>
      <c r="TWI32" s="187"/>
      <c r="TWJ32" s="187"/>
      <c r="TWK32" s="187"/>
      <c r="TWL32" s="187"/>
      <c r="TWM32" s="187"/>
      <c r="TWN32" s="187"/>
      <c r="TWO32" s="187"/>
      <c r="TWP32" s="187"/>
      <c r="TWQ32" s="187"/>
      <c r="TWR32" s="187"/>
      <c r="TWS32" s="187"/>
      <c r="TWT32" s="187"/>
      <c r="TWU32" s="187"/>
      <c r="TWV32" s="187"/>
      <c r="TWW32" s="187"/>
      <c r="TWX32" s="187"/>
      <c r="TWY32" s="187"/>
      <c r="TWZ32" s="187"/>
      <c r="TXA32" s="187"/>
      <c r="TXB32" s="187"/>
      <c r="TXC32" s="187"/>
      <c r="TXD32" s="187"/>
      <c r="TXE32" s="187"/>
      <c r="TXF32" s="187"/>
      <c r="TXG32" s="187"/>
      <c r="TXH32" s="187"/>
      <c r="TXI32" s="187"/>
      <c r="TXJ32" s="187"/>
      <c r="TXK32" s="187"/>
      <c r="TXL32" s="187"/>
      <c r="TXM32" s="187"/>
      <c r="TXN32" s="187"/>
      <c r="TXO32" s="187"/>
      <c r="TXP32" s="187"/>
      <c r="TXQ32" s="187"/>
      <c r="TXR32" s="187"/>
      <c r="TXS32" s="187"/>
      <c r="TXT32" s="187"/>
      <c r="TXU32" s="187"/>
      <c r="TXV32" s="187"/>
      <c r="TXW32" s="187"/>
      <c r="TXX32" s="187"/>
      <c r="TXY32" s="187"/>
      <c r="TXZ32" s="187"/>
      <c r="TYA32" s="187"/>
      <c r="TYB32" s="187"/>
      <c r="TYC32" s="187"/>
      <c r="TYD32" s="187"/>
      <c r="TYE32" s="187"/>
      <c r="TYF32" s="187"/>
      <c r="TYG32" s="187"/>
      <c r="TYH32" s="187"/>
      <c r="TYI32" s="187"/>
      <c r="TYJ32" s="187"/>
      <c r="TYK32" s="187"/>
      <c r="TYL32" s="187"/>
      <c r="TYM32" s="187"/>
      <c r="TYN32" s="187"/>
      <c r="TYO32" s="187"/>
      <c r="TYP32" s="187"/>
      <c r="TYQ32" s="187"/>
      <c r="TYR32" s="187"/>
      <c r="TYS32" s="187"/>
      <c r="TYT32" s="187"/>
      <c r="TYU32" s="187"/>
      <c r="TYV32" s="187"/>
      <c r="TYW32" s="187"/>
      <c r="TYX32" s="187"/>
      <c r="TYY32" s="187"/>
      <c r="TYZ32" s="187"/>
      <c r="TZA32" s="187"/>
      <c r="TZB32" s="187"/>
      <c r="TZC32" s="187"/>
      <c r="TZD32" s="187"/>
      <c r="TZE32" s="187"/>
      <c r="TZF32" s="187"/>
      <c r="TZG32" s="187"/>
      <c r="TZH32" s="187"/>
      <c r="TZI32" s="187"/>
      <c r="TZJ32" s="187"/>
      <c r="TZK32" s="187"/>
      <c r="TZL32" s="187"/>
      <c r="TZM32" s="187"/>
      <c r="TZN32" s="187"/>
      <c r="TZO32" s="187"/>
      <c r="TZP32" s="187"/>
      <c r="TZQ32" s="187"/>
      <c r="TZR32" s="187"/>
      <c r="TZS32" s="187"/>
      <c r="TZT32" s="187"/>
      <c r="TZU32" s="187"/>
      <c r="TZV32" s="187"/>
      <c r="TZW32" s="187"/>
      <c r="TZX32" s="187"/>
      <c r="TZY32" s="187"/>
      <c r="TZZ32" s="187"/>
      <c r="UAA32" s="187"/>
      <c r="UAB32" s="187"/>
      <c r="UAC32" s="187"/>
      <c r="UAD32" s="187"/>
      <c r="UAE32" s="187"/>
      <c r="UAF32" s="187"/>
      <c r="UAG32" s="187"/>
      <c r="UAH32" s="187"/>
      <c r="UAI32" s="187"/>
      <c r="UAJ32" s="187"/>
      <c r="UAK32" s="187"/>
      <c r="UAL32" s="187"/>
      <c r="UAM32" s="187"/>
      <c r="UAN32" s="187"/>
      <c r="UAO32" s="187"/>
      <c r="UAP32" s="187"/>
      <c r="UAQ32" s="187"/>
      <c r="UAR32" s="187"/>
      <c r="UAS32" s="187"/>
      <c r="UAT32" s="187"/>
      <c r="UAU32" s="187"/>
      <c r="UAV32" s="187"/>
      <c r="UAW32" s="187"/>
      <c r="UAX32" s="187"/>
      <c r="UAY32" s="187"/>
      <c r="UAZ32" s="187"/>
      <c r="UBA32" s="187"/>
      <c r="UBB32" s="187"/>
      <c r="UBC32" s="187"/>
      <c r="UBD32" s="187"/>
      <c r="UBE32" s="187"/>
      <c r="UBF32" s="187"/>
      <c r="UBG32" s="187"/>
      <c r="UBH32" s="187"/>
      <c r="UBI32" s="187"/>
      <c r="UBJ32" s="187"/>
      <c r="UBK32" s="187"/>
      <c r="UBL32" s="187"/>
      <c r="UBM32" s="187"/>
      <c r="UBN32" s="187"/>
      <c r="UBO32" s="187"/>
      <c r="UBP32" s="187"/>
      <c r="UBQ32" s="187"/>
      <c r="UBR32" s="187"/>
      <c r="UBS32" s="187"/>
      <c r="UBT32" s="187"/>
      <c r="UBU32" s="187"/>
      <c r="UBV32" s="187"/>
      <c r="UBW32" s="187"/>
      <c r="UBX32" s="187"/>
      <c r="UBY32" s="187"/>
      <c r="UBZ32" s="187"/>
      <c r="UCA32" s="187"/>
      <c r="UCB32" s="187"/>
      <c r="UCC32" s="187"/>
      <c r="UCD32" s="187"/>
      <c r="UCE32" s="187"/>
      <c r="UCF32" s="187"/>
      <c r="UCG32" s="187"/>
      <c r="UCH32" s="187"/>
      <c r="UCI32" s="187"/>
      <c r="UCJ32" s="187"/>
      <c r="UCK32" s="187"/>
      <c r="UCL32" s="187"/>
      <c r="UCM32" s="187"/>
      <c r="UCN32" s="187"/>
      <c r="UCO32" s="187"/>
      <c r="UCP32" s="187"/>
      <c r="UCQ32" s="187"/>
      <c r="UCR32" s="187"/>
      <c r="UCS32" s="187"/>
      <c r="UCT32" s="187"/>
      <c r="UCU32" s="187"/>
      <c r="UCV32" s="187"/>
      <c r="UCW32" s="187"/>
      <c r="UCX32" s="187"/>
      <c r="UCY32" s="187"/>
      <c r="UCZ32" s="187"/>
      <c r="UDA32" s="187"/>
      <c r="UDB32" s="187"/>
      <c r="UDC32" s="187"/>
      <c r="UDD32" s="187"/>
      <c r="UDE32" s="187"/>
      <c r="UDF32" s="187"/>
      <c r="UDG32" s="187"/>
      <c r="UDH32" s="187"/>
      <c r="UDI32" s="187"/>
      <c r="UDJ32" s="187"/>
      <c r="UDK32" s="187"/>
      <c r="UDL32" s="187"/>
      <c r="UDM32" s="187"/>
      <c r="UDN32" s="187"/>
      <c r="UDO32" s="187"/>
      <c r="UDP32" s="187"/>
      <c r="UDQ32" s="187"/>
      <c r="UDR32" s="187"/>
      <c r="UDS32" s="187"/>
      <c r="UDT32" s="187"/>
      <c r="UDU32" s="187"/>
      <c r="UDV32" s="187"/>
      <c r="UDW32" s="187"/>
      <c r="UDX32" s="187"/>
      <c r="UDY32" s="187"/>
      <c r="UDZ32" s="187"/>
      <c r="UEA32" s="187"/>
      <c r="UEB32" s="187"/>
      <c r="UEC32" s="187"/>
      <c r="UED32" s="187"/>
      <c r="UEE32" s="187"/>
      <c r="UEF32" s="187"/>
      <c r="UEG32" s="187"/>
      <c r="UEH32" s="187"/>
      <c r="UEI32" s="187"/>
      <c r="UEJ32" s="187"/>
      <c r="UEK32" s="187"/>
      <c r="UEL32" s="187"/>
      <c r="UEM32" s="187"/>
      <c r="UEN32" s="187"/>
      <c r="UEO32" s="187"/>
      <c r="UEP32" s="187"/>
      <c r="UEQ32" s="187"/>
      <c r="UER32" s="187"/>
      <c r="UES32" s="187"/>
      <c r="UET32" s="187"/>
      <c r="UEU32" s="187"/>
      <c r="UEV32" s="187"/>
      <c r="UEW32" s="187"/>
      <c r="UEX32" s="187"/>
      <c r="UEY32" s="187"/>
      <c r="UEZ32" s="187"/>
      <c r="UFA32" s="187"/>
      <c r="UFB32" s="187"/>
      <c r="UFC32" s="187"/>
      <c r="UFD32" s="187"/>
      <c r="UFE32" s="187"/>
      <c r="UFF32" s="187"/>
      <c r="UFG32" s="187"/>
      <c r="UFH32" s="187"/>
      <c r="UFI32" s="187"/>
      <c r="UFJ32" s="187"/>
      <c r="UFK32" s="187"/>
      <c r="UFL32" s="187"/>
      <c r="UFM32" s="187"/>
      <c r="UFN32" s="187"/>
      <c r="UFO32" s="187"/>
      <c r="UFP32" s="187"/>
      <c r="UFQ32" s="187"/>
      <c r="UFR32" s="187"/>
      <c r="UFS32" s="187"/>
      <c r="UFT32" s="187"/>
      <c r="UFU32" s="187"/>
      <c r="UFV32" s="187"/>
      <c r="UFW32" s="187"/>
      <c r="UFX32" s="187"/>
      <c r="UFY32" s="187"/>
      <c r="UFZ32" s="187"/>
      <c r="UGA32" s="187"/>
      <c r="UGB32" s="187"/>
      <c r="UGC32" s="187"/>
      <c r="UGD32" s="187"/>
      <c r="UGE32" s="187"/>
      <c r="UGF32" s="187"/>
      <c r="UGG32" s="187"/>
      <c r="UGH32" s="187"/>
      <c r="UGI32" s="187"/>
      <c r="UGJ32" s="187"/>
      <c r="UGK32" s="187"/>
      <c r="UGL32" s="187"/>
      <c r="UGM32" s="187"/>
      <c r="UGN32" s="187"/>
      <c r="UGO32" s="187"/>
      <c r="UGP32" s="187"/>
      <c r="UGQ32" s="187"/>
      <c r="UGR32" s="187"/>
      <c r="UGS32" s="187"/>
      <c r="UGT32" s="187"/>
      <c r="UGU32" s="187"/>
      <c r="UGV32" s="187"/>
      <c r="UGW32" s="187"/>
      <c r="UGX32" s="187"/>
      <c r="UGY32" s="187"/>
      <c r="UGZ32" s="187"/>
      <c r="UHA32" s="187"/>
      <c r="UHB32" s="187"/>
      <c r="UHC32" s="187"/>
      <c r="UHD32" s="187"/>
      <c r="UHE32" s="187"/>
      <c r="UHF32" s="187"/>
      <c r="UHG32" s="187"/>
      <c r="UHH32" s="187"/>
      <c r="UHI32" s="187"/>
      <c r="UHJ32" s="187"/>
      <c r="UHK32" s="187"/>
      <c r="UHL32" s="187"/>
      <c r="UHM32" s="187"/>
      <c r="UHN32" s="187"/>
      <c r="UHO32" s="187"/>
      <c r="UHP32" s="187"/>
      <c r="UHQ32" s="187"/>
      <c r="UHR32" s="187"/>
      <c r="UHS32" s="187"/>
      <c r="UHT32" s="187"/>
      <c r="UHU32" s="187"/>
      <c r="UHV32" s="187"/>
      <c r="UHW32" s="187"/>
      <c r="UHX32" s="187"/>
      <c r="UHY32" s="187"/>
      <c r="UHZ32" s="187"/>
      <c r="UIA32" s="187"/>
      <c r="UIB32" s="187"/>
      <c r="UIC32" s="187"/>
      <c r="UID32" s="187"/>
      <c r="UIE32" s="187"/>
      <c r="UIF32" s="187"/>
      <c r="UIG32" s="187"/>
      <c r="UIH32" s="187"/>
      <c r="UII32" s="187"/>
      <c r="UIJ32" s="187"/>
      <c r="UIK32" s="187"/>
      <c r="UIL32" s="187"/>
      <c r="UIM32" s="187"/>
      <c r="UIN32" s="187"/>
      <c r="UIO32" s="187"/>
      <c r="UIP32" s="187"/>
      <c r="UIQ32" s="187"/>
      <c r="UIR32" s="187"/>
      <c r="UIS32" s="187"/>
      <c r="UIT32" s="187"/>
      <c r="UIU32" s="187"/>
      <c r="UIV32" s="187"/>
      <c r="UIW32" s="187"/>
      <c r="UIX32" s="187"/>
      <c r="UIY32" s="187"/>
      <c r="UIZ32" s="187"/>
      <c r="UJA32" s="187"/>
      <c r="UJB32" s="187"/>
      <c r="UJC32" s="187"/>
      <c r="UJD32" s="187"/>
      <c r="UJE32" s="187"/>
      <c r="UJF32" s="187"/>
      <c r="UJG32" s="187"/>
      <c r="UJH32" s="187"/>
      <c r="UJI32" s="187"/>
      <c r="UJJ32" s="187"/>
      <c r="UJK32" s="187"/>
      <c r="UJL32" s="187"/>
      <c r="UJM32" s="187"/>
      <c r="UJN32" s="187"/>
      <c r="UJO32" s="187"/>
      <c r="UJP32" s="187"/>
      <c r="UJQ32" s="187"/>
      <c r="UJR32" s="187"/>
      <c r="UJS32" s="187"/>
      <c r="UJT32" s="187"/>
      <c r="UJU32" s="187"/>
      <c r="UJV32" s="187"/>
      <c r="UJW32" s="187"/>
      <c r="UJX32" s="187"/>
      <c r="UJY32" s="187"/>
      <c r="UJZ32" s="187"/>
      <c r="UKA32" s="187"/>
      <c r="UKB32" s="187"/>
      <c r="UKC32" s="187"/>
      <c r="UKD32" s="187"/>
      <c r="UKE32" s="187"/>
      <c r="UKF32" s="187"/>
      <c r="UKG32" s="187"/>
      <c r="UKH32" s="187"/>
      <c r="UKI32" s="187"/>
      <c r="UKJ32" s="187"/>
      <c r="UKK32" s="187"/>
      <c r="UKL32" s="187"/>
      <c r="UKM32" s="187"/>
      <c r="UKN32" s="187"/>
      <c r="UKO32" s="187"/>
      <c r="UKP32" s="187"/>
      <c r="UKQ32" s="187"/>
      <c r="UKR32" s="187"/>
      <c r="UKS32" s="187"/>
      <c r="UKT32" s="187"/>
      <c r="UKU32" s="187"/>
      <c r="UKV32" s="187"/>
      <c r="UKW32" s="187"/>
      <c r="UKX32" s="187"/>
      <c r="UKY32" s="187"/>
      <c r="UKZ32" s="187"/>
      <c r="ULA32" s="187"/>
      <c r="ULB32" s="187"/>
      <c r="ULC32" s="187"/>
      <c r="ULD32" s="187"/>
      <c r="ULE32" s="187"/>
      <c r="ULF32" s="187"/>
      <c r="ULG32" s="187"/>
      <c r="ULH32" s="187"/>
      <c r="ULI32" s="187"/>
      <c r="ULJ32" s="187"/>
      <c r="ULK32" s="187"/>
      <c r="ULL32" s="187"/>
      <c r="ULM32" s="187"/>
      <c r="ULN32" s="187"/>
      <c r="ULO32" s="187"/>
      <c r="ULP32" s="187"/>
      <c r="ULQ32" s="187"/>
      <c r="ULR32" s="187"/>
      <c r="ULS32" s="187"/>
      <c r="ULT32" s="187"/>
      <c r="ULU32" s="187"/>
      <c r="ULV32" s="187"/>
      <c r="ULW32" s="187"/>
      <c r="ULX32" s="187"/>
      <c r="ULY32" s="187"/>
      <c r="ULZ32" s="187"/>
      <c r="UMA32" s="187"/>
      <c r="UMB32" s="187"/>
      <c r="UMC32" s="187"/>
      <c r="UMD32" s="187"/>
      <c r="UME32" s="187"/>
      <c r="UMF32" s="187"/>
      <c r="UMG32" s="187"/>
      <c r="UMH32" s="187"/>
      <c r="UMI32" s="187"/>
      <c r="UMJ32" s="187"/>
      <c r="UMK32" s="187"/>
      <c r="UML32" s="187"/>
      <c r="UMM32" s="187"/>
      <c r="UMN32" s="187"/>
      <c r="UMO32" s="187"/>
      <c r="UMP32" s="187"/>
      <c r="UMQ32" s="187"/>
      <c r="UMR32" s="187"/>
      <c r="UMS32" s="187"/>
      <c r="UMT32" s="187"/>
      <c r="UMU32" s="187"/>
      <c r="UMV32" s="187"/>
      <c r="UMW32" s="187"/>
      <c r="UMX32" s="187"/>
      <c r="UMY32" s="187"/>
      <c r="UMZ32" s="187"/>
      <c r="UNA32" s="187"/>
      <c r="UNB32" s="187"/>
      <c r="UNC32" s="187"/>
      <c r="UND32" s="187"/>
      <c r="UNE32" s="187"/>
      <c r="UNF32" s="187"/>
      <c r="UNG32" s="187"/>
      <c r="UNH32" s="187"/>
      <c r="UNI32" s="187"/>
      <c r="UNJ32" s="187"/>
      <c r="UNK32" s="187"/>
      <c r="UNL32" s="187"/>
      <c r="UNM32" s="187"/>
      <c r="UNN32" s="187"/>
      <c r="UNO32" s="187"/>
      <c r="UNP32" s="187"/>
      <c r="UNQ32" s="187"/>
      <c r="UNR32" s="187"/>
      <c r="UNS32" s="187"/>
      <c r="UNT32" s="187"/>
      <c r="UNU32" s="187"/>
      <c r="UNV32" s="187"/>
      <c r="UNW32" s="187"/>
      <c r="UNX32" s="187"/>
      <c r="UNY32" s="187"/>
      <c r="UNZ32" s="187"/>
      <c r="UOA32" s="187"/>
      <c r="UOB32" s="187"/>
      <c r="UOC32" s="187"/>
      <c r="UOD32" s="187"/>
      <c r="UOE32" s="187"/>
      <c r="UOF32" s="187"/>
      <c r="UOG32" s="187"/>
      <c r="UOH32" s="187"/>
      <c r="UOI32" s="187"/>
      <c r="UOJ32" s="187"/>
      <c r="UOK32" s="187"/>
      <c r="UOL32" s="187"/>
      <c r="UOM32" s="187"/>
      <c r="UON32" s="187"/>
      <c r="UOO32" s="187"/>
      <c r="UOP32" s="187"/>
      <c r="UOQ32" s="187"/>
      <c r="UOR32" s="187"/>
      <c r="UOS32" s="187"/>
      <c r="UOT32" s="187"/>
      <c r="UOU32" s="187"/>
      <c r="UOV32" s="187"/>
      <c r="UOW32" s="187"/>
      <c r="UOX32" s="187"/>
      <c r="UOY32" s="187"/>
      <c r="UOZ32" s="187"/>
      <c r="UPA32" s="187"/>
      <c r="UPB32" s="187"/>
      <c r="UPC32" s="187"/>
      <c r="UPD32" s="187"/>
      <c r="UPE32" s="187"/>
      <c r="UPF32" s="187"/>
      <c r="UPG32" s="187"/>
      <c r="UPH32" s="187"/>
      <c r="UPI32" s="187"/>
      <c r="UPJ32" s="187"/>
      <c r="UPK32" s="187"/>
      <c r="UPL32" s="187"/>
      <c r="UPM32" s="187"/>
      <c r="UPN32" s="187"/>
      <c r="UPO32" s="187"/>
      <c r="UPP32" s="187"/>
      <c r="UPQ32" s="187"/>
      <c r="UPR32" s="187"/>
      <c r="UPS32" s="187"/>
      <c r="UPT32" s="187"/>
      <c r="UPU32" s="187"/>
      <c r="UPV32" s="187"/>
      <c r="UPW32" s="187"/>
      <c r="UPX32" s="187"/>
      <c r="UPY32" s="187"/>
      <c r="UPZ32" s="187"/>
      <c r="UQA32" s="187"/>
      <c r="UQB32" s="187"/>
      <c r="UQC32" s="187"/>
      <c r="UQD32" s="187"/>
      <c r="UQE32" s="187"/>
      <c r="UQF32" s="187"/>
      <c r="UQG32" s="187"/>
      <c r="UQH32" s="187"/>
      <c r="UQI32" s="187"/>
      <c r="UQJ32" s="187"/>
      <c r="UQK32" s="187"/>
      <c r="UQL32" s="187"/>
      <c r="UQM32" s="187"/>
      <c r="UQN32" s="187"/>
      <c r="UQO32" s="187"/>
      <c r="UQP32" s="187"/>
      <c r="UQQ32" s="187"/>
      <c r="UQR32" s="187"/>
      <c r="UQS32" s="187"/>
      <c r="UQT32" s="187"/>
      <c r="UQU32" s="187"/>
      <c r="UQV32" s="187"/>
      <c r="UQW32" s="187"/>
      <c r="UQX32" s="187"/>
      <c r="UQY32" s="187"/>
      <c r="UQZ32" s="187"/>
      <c r="URA32" s="187"/>
      <c r="URB32" s="187"/>
      <c r="URC32" s="187"/>
      <c r="URD32" s="187"/>
      <c r="URE32" s="187"/>
      <c r="URF32" s="187"/>
      <c r="URG32" s="187"/>
      <c r="URH32" s="187"/>
      <c r="URI32" s="187"/>
      <c r="URJ32" s="187"/>
      <c r="URK32" s="187"/>
      <c r="URL32" s="187"/>
      <c r="URM32" s="187"/>
      <c r="URN32" s="187"/>
      <c r="URO32" s="187"/>
      <c r="URP32" s="187"/>
      <c r="URQ32" s="187"/>
      <c r="URR32" s="187"/>
      <c r="URS32" s="187"/>
      <c r="URT32" s="187"/>
      <c r="URU32" s="187"/>
      <c r="URV32" s="187"/>
      <c r="URW32" s="187"/>
      <c r="URX32" s="187"/>
      <c r="URY32" s="187"/>
      <c r="URZ32" s="187"/>
      <c r="USA32" s="187"/>
      <c r="USB32" s="187"/>
      <c r="USC32" s="187"/>
      <c r="USD32" s="187"/>
      <c r="USE32" s="187"/>
      <c r="USF32" s="187"/>
      <c r="USG32" s="187"/>
      <c r="USH32" s="187"/>
      <c r="USI32" s="187"/>
      <c r="USJ32" s="187"/>
      <c r="USK32" s="187"/>
      <c r="USL32" s="187"/>
      <c r="USM32" s="187"/>
      <c r="USN32" s="187"/>
      <c r="USO32" s="187"/>
      <c r="USP32" s="187"/>
      <c r="USQ32" s="187"/>
      <c r="USR32" s="187"/>
      <c r="USS32" s="187"/>
      <c r="UST32" s="187"/>
      <c r="USU32" s="187"/>
      <c r="USV32" s="187"/>
      <c r="USW32" s="187"/>
      <c r="USX32" s="187"/>
      <c r="USY32" s="187"/>
      <c r="USZ32" s="187"/>
      <c r="UTA32" s="187"/>
      <c r="UTB32" s="187"/>
      <c r="UTC32" s="187"/>
      <c r="UTD32" s="187"/>
      <c r="UTE32" s="187"/>
      <c r="UTF32" s="187"/>
      <c r="UTG32" s="187"/>
      <c r="UTH32" s="187"/>
      <c r="UTI32" s="187"/>
      <c r="UTJ32" s="187"/>
      <c r="UTK32" s="187"/>
      <c r="UTL32" s="187"/>
      <c r="UTM32" s="187"/>
      <c r="UTN32" s="187"/>
      <c r="UTO32" s="187"/>
      <c r="UTP32" s="187"/>
      <c r="UTQ32" s="187"/>
      <c r="UTR32" s="187"/>
      <c r="UTS32" s="187"/>
      <c r="UTT32" s="187"/>
      <c r="UTU32" s="187"/>
      <c r="UTV32" s="187"/>
      <c r="UTW32" s="187"/>
      <c r="UTX32" s="187"/>
      <c r="UTY32" s="187"/>
      <c r="UTZ32" s="187"/>
      <c r="UUA32" s="187"/>
      <c r="UUB32" s="187"/>
      <c r="UUC32" s="187"/>
      <c r="UUD32" s="187"/>
      <c r="UUE32" s="187"/>
      <c r="UUF32" s="187"/>
      <c r="UUG32" s="187"/>
      <c r="UUH32" s="187"/>
      <c r="UUI32" s="187"/>
      <c r="UUJ32" s="187"/>
      <c r="UUK32" s="187"/>
      <c r="UUL32" s="187"/>
      <c r="UUM32" s="187"/>
      <c r="UUN32" s="187"/>
      <c r="UUO32" s="187"/>
      <c r="UUP32" s="187"/>
      <c r="UUQ32" s="187"/>
      <c r="UUR32" s="187"/>
      <c r="UUS32" s="187"/>
      <c r="UUT32" s="187"/>
      <c r="UUU32" s="187"/>
      <c r="UUV32" s="187"/>
      <c r="UUW32" s="187"/>
      <c r="UUX32" s="187"/>
      <c r="UUY32" s="187"/>
      <c r="UUZ32" s="187"/>
      <c r="UVA32" s="187"/>
      <c r="UVB32" s="187"/>
      <c r="UVC32" s="187"/>
      <c r="UVD32" s="187"/>
      <c r="UVE32" s="187"/>
      <c r="UVF32" s="187"/>
      <c r="UVG32" s="187"/>
      <c r="UVH32" s="187"/>
      <c r="UVI32" s="187"/>
      <c r="UVJ32" s="187"/>
      <c r="UVK32" s="187"/>
      <c r="UVL32" s="187"/>
      <c r="UVM32" s="187"/>
      <c r="UVN32" s="187"/>
      <c r="UVO32" s="187"/>
      <c r="UVP32" s="187"/>
      <c r="UVQ32" s="187"/>
      <c r="UVR32" s="187"/>
      <c r="UVS32" s="187"/>
      <c r="UVT32" s="187"/>
      <c r="UVU32" s="187"/>
      <c r="UVV32" s="187"/>
      <c r="UVW32" s="187"/>
      <c r="UVX32" s="187"/>
      <c r="UVY32" s="187"/>
      <c r="UVZ32" s="187"/>
      <c r="UWA32" s="187"/>
      <c r="UWB32" s="187"/>
      <c r="UWC32" s="187"/>
      <c r="UWD32" s="187"/>
      <c r="UWE32" s="187"/>
      <c r="UWF32" s="187"/>
      <c r="UWG32" s="187"/>
      <c r="UWH32" s="187"/>
      <c r="UWI32" s="187"/>
      <c r="UWJ32" s="187"/>
      <c r="UWK32" s="187"/>
      <c r="UWL32" s="187"/>
      <c r="UWM32" s="187"/>
      <c r="UWN32" s="187"/>
      <c r="UWO32" s="187"/>
      <c r="UWP32" s="187"/>
      <c r="UWQ32" s="187"/>
      <c r="UWR32" s="187"/>
      <c r="UWS32" s="187"/>
      <c r="UWT32" s="187"/>
      <c r="UWU32" s="187"/>
      <c r="UWV32" s="187"/>
      <c r="UWW32" s="187"/>
      <c r="UWX32" s="187"/>
      <c r="UWY32" s="187"/>
      <c r="UWZ32" s="187"/>
      <c r="UXA32" s="187"/>
      <c r="UXB32" s="187"/>
      <c r="UXC32" s="187"/>
      <c r="UXD32" s="187"/>
      <c r="UXE32" s="187"/>
      <c r="UXF32" s="187"/>
      <c r="UXG32" s="187"/>
      <c r="UXH32" s="187"/>
      <c r="UXI32" s="187"/>
      <c r="UXJ32" s="187"/>
      <c r="UXK32" s="187"/>
      <c r="UXL32" s="187"/>
      <c r="UXM32" s="187"/>
      <c r="UXN32" s="187"/>
      <c r="UXO32" s="187"/>
      <c r="UXP32" s="187"/>
      <c r="UXQ32" s="187"/>
      <c r="UXR32" s="187"/>
      <c r="UXS32" s="187"/>
      <c r="UXT32" s="187"/>
      <c r="UXU32" s="187"/>
      <c r="UXV32" s="187"/>
      <c r="UXW32" s="187"/>
      <c r="UXX32" s="187"/>
      <c r="UXY32" s="187"/>
      <c r="UXZ32" s="187"/>
      <c r="UYA32" s="187"/>
      <c r="UYB32" s="187"/>
      <c r="UYC32" s="187"/>
      <c r="UYD32" s="187"/>
      <c r="UYE32" s="187"/>
      <c r="UYF32" s="187"/>
      <c r="UYG32" s="187"/>
      <c r="UYH32" s="187"/>
      <c r="UYI32" s="187"/>
      <c r="UYJ32" s="187"/>
      <c r="UYK32" s="187"/>
      <c r="UYL32" s="187"/>
      <c r="UYM32" s="187"/>
      <c r="UYN32" s="187"/>
      <c r="UYO32" s="187"/>
      <c r="UYP32" s="187"/>
      <c r="UYQ32" s="187"/>
      <c r="UYR32" s="187"/>
      <c r="UYS32" s="187"/>
      <c r="UYT32" s="187"/>
      <c r="UYU32" s="187"/>
      <c r="UYV32" s="187"/>
      <c r="UYW32" s="187"/>
      <c r="UYX32" s="187"/>
      <c r="UYY32" s="187"/>
      <c r="UYZ32" s="187"/>
      <c r="UZA32" s="187"/>
      <c r="UZB32" s="187"/>
      <c r="UZC32" s="187"/>
      <c r="UZD32" s="187"/>
      <c r="UZE32" s="187"/>
      <c r="UZF32" s="187"/>
      <c r="UZG32" s="187"/>
      <c r="UZH32" s="187"/>
      <c r="UZI32" s="187"/>
      <c r="UZJ32" s="187"/>
      <c r="UZK32" s="187"/>
      <c r="UZL32" s="187"/>
      <c r="UZM32" s="187"/>
      <c r="UZN32" s="187"/>
      <c r="UZO32" s="187"/>
      <c r="UZP32" s="187"/>
      <c r="UZQ32" s="187"/>
      <c r="UZR32" s="187"/>
      <c r="UZS32" s="187"/>
      <c r="UZT32" s="187"/>
      <c r="UZU32" s="187"/>
      <c r="UZV32" s="187"/>
      <c r="UZW32" s="187"/>
      <c r="UZX32" s="187"/>
      <c r="UZY32" s="187"/>
      <c r="UZZ32" s="187"/>
      <c r="VAA32" s="187"/>
      <c r="VAB32" s="187"/>
      <c r="VAC32" s="187"/>
      <c r="VAD32" s="187"/>
      <c r="VAE32" s="187"/>
      <c r="VAF32" s="187"/>
      <c r="VAG32" s="187"/>
      <c r="VAH32" s="187"/>
      <c r="VAI32" s="187"/>
      <c r="VAJ32" s="187"/>
      <c r="VAK32" s="187"/>
      <c r="VAL32" s="187"/>
      <c r="VAM32" s="187"/>
      <c r="VAN32" s="187"/>
      <c r="VAO32" s="187"/>
      <c r="VAP32" s="187"/>
      <c r="VAQ32" s="187"/>
      <c r="VAR32" s="187"/>
      <c r="VAS32" s="187"/>
      <c r="VAT32" s="187"/>
      <c r="VAU32" s="187"/>
      <c r="VAV32" s="187"/>
      <c r="VAW32" s="187"/>
      <c r="VAX32" s="187"/>
      <c r="VAY32" s="187"/>
      <c r="VAZ32" s="187"/>
      <c r="VBA32" s="187"/>
      <c r="VBB32" s="187"/>
      <c r="VBC32" s="187"/>
      <c r="VBD32" s="187"/>
      <c r="VBE32" s="187"/>
      <c r="VBF32" s="187"/>
      <c r="VBG32" s="187"/>
      <c r="VBH32" s="187"/>
      <c r="VBI32" s="187"/>
      <c r="VBJ32" s="187"/>
      <c r="VBK32" s="187"/>
      <c r="VBL32" s="187"/>
      <c r="VBM32" s="187"/>
      <c r="VBN32" s="187"/>
      <c r="VBO32" s="187"/>
      <c r="VBP32" s="187"/>
      <c r="VBQ32" s="187"/>
      <c r="VBR32" s="187"/>
      <c r="VBS32" s="187"/>
      <c r="VBT32" s="187"/>
      <c r="VBU32" s="187"/>
      <c r="VBV32" s="187"/>
      <c r="VBW32" s="187"/>
      <c r="VBX32" s="187"/>
      <c r="VBY32" s="187"/>
      <c r="VBZ32" s="187"/>
      <c r="VCA32" s="187"/>
      <c r="VCB32" s="187"/>
      <c r="VCC32" s="187"/>
      <c r="VCD32" s="187"/>
      <c r="VCE32" s="187"/>
      <c r="VCF32" s="187"/>
      <c r="VCG32" s="187"/>
      <c r="VCH32" s="187"/>
      <c r="VCI32" s="187"/>
      <c r="VCJ32" s="187"/>
      <c r="VCK32" s="187"/>
      <c r="VCL32" s="187"/>
      <c r="VCM32" s="187"/>
      <c r="VCN32" s="187"/>
      <c r="VCO32" s="187"/>
      <c r="VCP32" s="187"/>
      <c r="VCQ32" s="187"/>
      <c r="VCR32" s="187"/>
      <c r="VCS32" s="187"/>
      <c r="VCT32" s="187"/>
      <c r="VCU32" s="187"/>
      <c r="VCV32" s="187"/>
      <c r="VCW32" s="187"/>
      <c r="VCX32" s="187"/>
      <c r="VCY32" s="187"/>
      <c r="VCZ32" s="187"/>
      <c r="VDA32" s="187"/>
      <c r="VDB32" s="187"/>
      <c r="VDC32" s="187"/>
      <c r="VDD32" s="187"/>
      <c r="VDE32" s="187"/>
      <c r="VDF32" s="187"/>
      <c r="VDG32" s="187"/>
      <c r="VDH32" s="187"/>
      <c r="VDI32" s="187"/>
      <c r="VDJ32" s="187"/>
      <c r="VDK32" s="187"/>
      <c r="VDL32" s="187"/>
      <c r="VDM32" s="187"/>
      <c r="VDN32" s="187"/>
      <c r="VDO32" s="187"/>
      <c r="VDP32" s="187"/>
      <c r="VDQ32" s="187"/>
      <c r="VDR32" s="187"/>
      <c r="VDS32" s="187"/>
      <c r="VDT32" s="187"/>
      <c r="VDU32" s="187"/>
      <c r="VDV32" s="187"/>
      <c r="VDW32" s="187"/>
      <c r="VDX32" s="187"/>
      <c r="VDY32" s="187"/>
      <c r="VDZ32" s="187"/>
      <c r="VEA32" s="187"/>
      <c r="VEB32" s="187"/>
      <c r="VEC32" s="187"/>
      <c r="VED32" s="187"/>
      <c r="VEE32" s="187"/>
      <c r="VEF32" s="187"/>
      <c r="VEG32" s="187"/>
      <c r="VEH32" s="187"/>
      <c r="VEI32" s="187"/>
      <c r="VEJ32" s="187"/>
      <c r="VEK32" s="187"/>
      <c r="VEL32" s="187"/>
      <c r="VEM32" s="187"/>
      <c r="VEN32" s="187"/>
      <c r="VEO32" s="187"/>
      <c r="VEP32" s="187"/>
      <c r="VEQ32" s="187"/>
      <c r="VER32" s="187"/>
      <c r="VES32" s="187"/>
      <c r="VET32" s="187"/>
      <c r="VEU32" s="187"/>
      <c r="VEV32" s="187"/>
      <c r="VEW32" s="187"/>
      <c r="VEX32" s="187"/>
      <c r="VEY32" s="187"/>
      <c r="VEZ32" s="187"/>
      <c r="VFA32" s="187"/>
      <c r="VFB32" s="187"/>
      <c r="VFC32" s="187"/>
      <c r="VFD32" s="187"/>
      <c r="VFE32" s="187"/>
      <c r="VFF32" s="187"/>
      <c r="VFG32" s="187"/>
      <c r="VFH32" s="187"/>
      <c r="VFI32" s="187"/>
      <c r="VFJ32" s="187"/>
      <c r="VFK32" s="187"/>
      <c r="VFL32" s="187"/>
      <c r="VFM32" s="187"/>
      <c r="VFN32" s="187"/>
      <c r="VFO32" s="187"/>
      <c r="VFP32" s="187"/>
      <c r="VFQ32" s="187"/>
      <c r="VFR32" s="187"/>
      <c r="VFS32" s="187"/>
      <c r="VFT32" s="187"/>
      <c r="VFU32" s="187"/>
      <c r="VFV32" s="187"/>
      <c r="VFW32" s="187"/>
      <c r="VFX32" s="187"/>
      <c r="VFY32" s="187"/>
      <c r="VFZ32" s="187"/>
      <c r="VGA32" s="187"/>
      <c r="VGB32" s="187"/>
      <c r="VGC32" s="187"/>
      <c r="VGD32" s="187"/>
      <c r="VGE32" s="187"/>
      <c r="VGF32" s="187"/>
      <c r="VGG32" s="187"/>
      <c r="VGH32" s="187"/>
      <c r="VGI32" s="187"/>
      <c r="VGJ32" s="187"/>
      <c r="VGK32" s="187"/>
      <c r="VGL32" s="187"/>
      <c r="VGM32" s="187"/>
      <c r="VGN32" s="187"/>
      <c r="VGO32" s="187"/>
      <c r="VGP32" s="187"/>
      <c r="VGQ32" s="187"/>
      <c r="VGR32" s="187"/>
      <c r="VGS32" s="187"/>
      <c r="VGT32" s="187"/>
      <c r="VGU32" s="187"/>
      <c r="VGV32" s="187"/>
      <c r="VGW32" s="187"/>
      <c r="VGX32" s="187"/>
      <c r="VGY32" s="187"/>
      <c r="VGZ32" s="187"/>
      <c r="VHA32" s="187"/>
      <c r="VHB32" s="187"/>
      <c r="VHC32" s="187"/>
      <c r="VHD32" s="187"/>
      <c r="VHE32" s="187"/>
      <c r="VHF32" s="187"/>
      <c r="VHG32" s="187"/>
      <c r="VHH32" s="187"/>
      <c r="VHI32" s="187"/>
      <c r="VHJ32" s="187"/>
      <c r="VHK32" s="187"/>
      <c r="VHL32" s="187"/>
      <c r="VHM32" s="187"/>
      <c r="VHN32" s="187"/>
      <c r="VHO32" s="187"/>
      <c r="VHP32" s="187"/>
      <c r="VHQ32" s="187"/>
      <c r="VHR32" s="187"/>
      <c r="VHS32" s="187"/>
      <c r="VHT32" s="187"/>
      <c r="VHU32" s="187"/>
      <c r="VHV32" s="187"/>
      <c r="VHW32" s="187"/>
      <c r="VHX32" s="187"/>
      <c r="VHY32" s="187"/>
      <c r="VHZ32" s="187"/>
      <c r="VIA32" s="187"/>
      <c r="VIB32" s="187"/>
      <c r="VIC32" s="187"/>
      <c r="VID32" s="187"/>
      <c r="VIE32" s="187"/>
      <c r="VIF32" s="187"/>
      <c r="VIG32" s="187"/>
      <c r="VIH32" s="187"/>
      <c r="VII32" s="187"/>
      <c r="VIJ32" s="187"/>
      <c r="VIK32" s="187"/>
      <c r="VIL32" s="187"/>
      <c r="VIM32" s="187"/>
      <c r="VIN32" s="187"/>
      <c r="VIO32" s="187"/>
      <c r="VIP32" s="187"/>
      <c r="VIQ32" s="187"/>
      <c r="VIR32" s="187"/>
      <c r="VIS32" s="187"/>
      <c r="VIT32" s="187"/>
      <c r="VIU32" s="187"/>
      <c r="VIV32" s="187"/>
      <c r="VIW32" s="187"/>
      <c r="VIX32" s="187"/>
      <c r="VIY32" s="187"/>
      <c r="VIZ32" s="187"/>
      <c r="VJA32" s="187"/>
      <c r="VJB32" s="187"/>
      <c r="VJC32" s="187"/>
      <c r="VJD32" s="187"/>
      <c r="VJE32" s="187"/>
      <c r="VJF32" s="187"/>
      <c r="VJG32" s="187"/>
      <c r="VJH32" s="187"/>
      <c r="VJI32" s="187"/>
      <c r="VJJ32" s="187"/>
      <c r="VJK32" s="187"/>
      <c r="VJL32" s="187"/>
      <c r="VJM32" s="187"/>
      <c r="VJN32" s="187"/>
      <c r="VJO32" s="187"/>
      <c r="VJP32" s="187"/>
      <c r="VJQ32" s="187"/>
      <c r="VJR32" s="187"/>
      <c r="VJS32" s="187"/>
      <c r="VJT32" s="187"/>
      <c r="VJU32" s="187"/>
      <c r="VJV32" s="187"/>
      <c r="VJW32" s="187"/>
      <c r="VJX32" s="187"/>
      <c r="VJY32" s="187"/>
      <c r="VJZ32" s="187"/>
      <c r="VKA32" s="187"/>
      <c r="VKB32" s="187"/>
      <c r="VKC32" s="187"/>
      <c r="VKD32" s="187"/>
      <c r="VKE32" s="187"/>
      <c r="VKF32" s="187"/>
      <c r="VKG32" s="187"/>
      <c r="VKH32" s="187"/>
      <c r="VKI32" s="187"/>
      <c r="VKJ32" s="187"/>
      <c r="VKK32" s="187"/>
      <c r="VKL32" s="187"/>
      <c r="VKM32" s="187"/>
      <c r="VKN32" s="187"/>
      <c r="VKO32" s="187"/>
      <c r="VKP32" s="187"/>
      <c r="VKQ32" s="187"/>
      <c r="VKR32" s="187"/>
      <c r="VKS32" s="187"/>
      <c r="VKT32" s="187"/>
      <c r="VKU32" s="187"/>
      <c r="VKV32" s="187"/>
      <c r="VKW32" s="187"/>
      <c r="VKX32" s="187"/>
      <c r="VKY32" s="187"/>
      <c r="VKZ32" s="187"/>
      <c r="VLA32" s="187"/>
      <c r="VLB32" s="187"/>
      <c r="VLC32" s="187"/>
      <c r="VLD32" s="187"/>
      <c r="VLE32" s="187"/>
      <c r="VLF32" s="187"/>
      <c r="VLG32" s="187"/>
      <c r="VLH32" s="187"/>
      <c r="VLI32" s="187"/>
      <c r="VLJ32" s="187"/>
      <c r="VLK32" s="187"/>
      <c r="VLL32" s="187"/>
      <c r="VLM32" s="187"/>
      <c r="VLN32" s="187"/>
      <c r="VLO32" s="187"/>
      <c r="VLP32" s="187"/>
      <c r="VLQ32" s="187"/>
      <c r="VLR32" s="187"/>
      <c r="VLS32" s="187"/>
      <c r="VLT32" s="187"/>
      <c r="VLU32" s="187"/>
      <c r="VLV32" s="187"/>
      <c r="VLW32" s="187"/>
      <c r="VLX32" s="187"/>
      <c r="VLY32" s="187"/>
      <c r="VLZ32" s="187"/>
      <c r="VMA32" s="187"/>
      <c r="VMB32" s="187"/>
      <c r="VMC32" s="187"/>
      <c r="VMD32" s="187"/>
      <c r="VME32" s="187"/>
      <c r="VMF32" s="187"/>
      <c r="VMG32" s="187"/>
      <c r="VMH32" s="187"/>
      <c r="VMI32" s="187"/>
      <c r="VMJ32" s="187"/>
      <c r="VMK32" s="187"/>
      <c r="VML32" s="187"/>
      <c r="VMM32" s="187"/>
      <c r="VMN32" s="187"/>
      <c r="VMO32" s="187"/>
      <c r="VMP32" s="187"/>
      <c r="VMQ32" s="187"/>
      <c r="VMR32" s="187"/>
      <c r="VMS32" s="187"/>
      <c r="VMT32" s="187"/>
      <c r="VMU32" s="187"/>
      <c r="VMV32" s="187"/>
      <c r="VMW32" s="187"/>
      <c r="VMX32" s="187"/>
      <c r="VMY32" s="187"/>
      <c r="VMZ32" s="187"/>
      <c r="VNA32" s="187"/>
      <c r="VNB32" s="187"/>
      <c r="VNC32" s="187"/>
      <c r="VND32" s="187"/>
      <c r="VNE32" s="187"/>
      <c r="VNF32" s="187"/>
      <c r="VNG32" s="187"/>
      <c r="VNH32" s="187"/>
      <c r="VNI32" s="187"/>
      <c r="VNJ32" s="187"/>
      <c r="VNK32" s="187"/>
      <c r="VNL32" s="187"/>
      <c r="VNM32" s="187"/>
      <c r="VNN32" s="187"/>
      <c r="VNO32" s="187"/>
      <c r="VNP32" s="187"/>
      <c r="VNQ32" s="187"/>
      <c r="VNR32" s="187"/>
      <c r="VNS32" s="187"/>
      <c r="VNT32" s="187"/>
      <c r="VNU32" s="187"/>
      <c r="VNV32" s="187"/>
      <c r="VNW32" s="187"/>
      <c r="VNX32" s="187"/>
      <c r="VNY32" s="187"/>
      <c r="VNZ32" s="187"/>
      <c r="VOA32" s="187"/>
      <c r="VOB32" s="187"/>
      <c r="VOC32" s="187"/>
      <c r="VOD32" s="187"/>
      <c r="VOE32" s="187"/>
      <c r="VOF32" s="187"/>
      <c r="VOG32" s="187"/>
      <c r="VOH32" s="187"/>
      <c r="VOI32" s="187"/>
      <c r="VOJ32" s="187"/>
      <c r="VOK32" s="187"/>
      <c r="VOL32" s="187"/>
      <c r="VOM32" s="187"/>
      <c r="VON32" s="187"/>
      <c r="VOO32" s="187"/>
      <c r="VOP32" s="187"/>
      <c r="VOQ32" s="187"/>
      <c r="VOR32" s="187"/>
      <c r="VOS32" s="187"/>
      <c r="VOT32" s="187"/>
      <c r="VOU32" s="187"/>
      <c r="VOV32" s="187"/>
      <c r="VOW32" s="187"/>
      <c r="VOX32" s="187"/>
      <c r="VOY32" s="187"/>
      <c r="VOZ32" s="187"/>
      <c r="VPA32" s="187"/>
      <c r="VPB32" s="187"/>
      <c r="VPC32" s="187"/>
      <c r="VPD32" s="187"/>
      <c r="VPE32" s="187"/>
      <c r="VPF32" s="187"/>
      <c r="VPG32" s="187"/>
      <c r="VPH32" s="187"/>
      <c r="VPI32" s="187"/>
      <c r="VPJ32" s="187"/>
      <c r="VPK32" s="187"/>
      <c r="VPL32" s="187"/>
      <c r="VPM32" s="187"/>
      <c r="VPN32" s="187"/>
      <c r="VPO32" s="187"/>
      <c r="VPP32" s="187"/>
      <c r="VPQ32" s="187"/>
      <c r="VPR32" s="187"/>
      <c r="VPS32" s="187"/>
      <c r="VPT32" s="187"/>
      <c r="VPU32" s="187"/>
      <c r="VPV32" s="187"/>
      <c r="VPW32" s="187"/>
      <c r="VPX32" s="187"/>
      <c r="VPY32" s="187"/>
      <c r="VPZ32" s="187"/>
      <c r="VQA32" s="187"/>
      <c r="VQB32" s="187"/>
      <c r="VQC32" s="187"/>
      <c r="VQD32" s="187"/>
      <c r="VQE32" s="187"/>
      <c r="VQF32" s="187"/>
      <c r="VQG32" s="187"/>
      <c r="VQH32" s="187"/>
      <c r="VQI32" s="187"/>
      <c r="VQJ32" s="187"/>
      <c r="VQK32" s="187"/>
      <c r="VQL32" s="187"/>
      <c r="VQM32" s="187"/>
      <c r="VQN32" s="187"/>
      <c r="VQO32" s="187"/>
      <c r="VQP32" s="187"/>
      <c r="VQQ32" s="187"/>
      <c r="VQR32" s="187"/>
      <c r="VQS32" s="187"/>
      <c r="VQT32" s="187"/>
      <c r="VQU32" s="187"/>
      <c r="VQV32" s="187"/>
      <c r="VQW32" s="187"/>
      <c r="VQX32" s="187"/>
      <c r="VQY32" s="187"/>
      <c r="VQZ32" s="187"/>
      <c r="VRA32" s="187"/>
      <c r="VRB32" s="187"/>
      <c r="VRC32" s="187"/>
      <c r="VRD32" s="187"/>
      <c r="VRE32" s="187"/>
      <c r="VRF32" s="187"/>
      <c r="VRG32" s="187"/>
      <c r="VRH32" s="187"/>
      <c r="VRI32" s="187"/>
      <c r="VRJ32" s="187"/>
      <c r="VRK32" s="187"/>
      <c r="VRL32" s="187"/>
      <c r="VRM32" s="187"/>
      <c r="VRN32" s="187"/>
      <c r="VRO32" s="187"/>
      <c r="VRP32" s="187"/>
      <c r="VRQ32" s="187"/>
      <c r="VRR32" s="187"/>
      <c r="VRS32" s="187"/>
      <c r="VRT32" s="187"/>
      <c r="VRU32" s="187"/>
      <c r="VRV32" s="187"/>
      <c r="VRW32" s="187"/>
      <c r="VRX32" s="187"/>
      <c r="VRY32" s="187"/>
      <c r="VRZ32" s="187"/>
      <c r="VSA32" s="187"/>
      <c r="VSB32" s="187"/>
      <c r="VSC32" s="187"/>
      <c r="VSD32" s="187"/>
      <c r="VSE32" s="187"/>
      <c r="VSF32" s="187"/>
      <c r="VSG32" s="187"/>
      <c r="VSH32" s="187"/>
      <c r="VSI32" s="187"/>
      <c r="VSJ32" s="187"/>
      <c r="VSK32" s="187"/>
      <c r="VSL32" s="187"/>
      <c r="VSM32" s="187"/>
      <c r="VSN32" s="187"/>
      <c r="VSO32" s="187"/>
      <c r="VSP32" s="187"/>
      <c r="VSQ32" s="187"/>
      <c r="VSR32" s="187"/>
      <c r="VSS32" s="187"/>
      <c r="VST32" s="187"/>
      <c r="VSU32" s="187"/>
      <c r="VSV32" s="187"/>
      <c r="VSW32" s="187"/>
      <c r="VSX32" s="187"/>
      <c r="VSY32" s="187"/>
      <c r="VSZ32" s="187"/>
      <c r="VTA32" s="187"/>
      <c r="VTB32" s="187"/>
      <c r="VTC32" s="187"/>
      <c r="VTD32" s="187"/>
      <c r="VTE32" s="187"/>
      <c r="VTF32" s="187"/>
      <c r="VTG32" s="187"/>
      <c r="VTH32" s="187"/>
      <c r="VTI32" s="187"/>
      <c r="VTJ32" s="187"/>
      <c r="VTK32" s="187"/>
      <c r="VTL32" s="187"/>
      <c r="VTM32" s="187"/>
      <c r="VTN32" s="187"/>
      <c r="VTO32" s="187"/>
      <c r="VTP32" s="187"/>
      <c r="VTQ32" s="187"/>
      <c r="VTR32" s="187"/>
      <c r="VTS32" s="187"/>
      <c r="VTT32" s="187"/>
      <c r="VTU32" s="187"/>
      <c r="VTV32" s="187"/>
      <c r="VTW32" s="187"/>
      <c r="VTX32" s="187"/>
      <c r="VTY32" s="187"/>
      <c r="VTZ32" s="187"/>
      <c r="VUA32" s="187"/>
      <c r="VUB32" s="187"/>
      <c r="VUC32" s="187"/>
      <c r="VUD32" s="187"/>
      <c r="VUE32" s="187"/>
      <c r="VUF32" s="187"/>
      <c r="VUG32" s="187"/>
      <c r="VUH32" s="187"/>
      <c r="VUI32" s="187"/>
      <c r="VUJ32" s="187"/>
      <c r="VUK32" s="187"/>
      <c r="VUL32" s="187"/>
      <c r="VUM32" s="187"/>
      <c r="VUN32" s="187"/>
      <c r="VUO32" s="187"/>
      <c r="VUP32" s="187"/>
      <c r="VUQ32" s="187"/>
      <c r="VUR32" s="187"/>
      <c r="VUS32" s="187"/>
      <c r="VUT32" s="187"/>
      <c r="VUU32" s="187"/>
      <c r="VUV32" s="187"/>
      <c r="VUW32" s="187"/>
      <c r="VUX32" s="187"/>
      <c r="VUY32" s="187"/>
      <c r="VUZ32" s="187"/>
      <c r="VVA32" s="187"/>
      <c r="VVB32" s="187"/>
      <c r="VVC32" s="187"/>
      <c r="VVD32" s="187"/>
      <c r="VVE32" s="187"/>
      <c r="VVF32" s="187"/>
      <c r="VVG32" s="187"/>
      <c r="VVH32" s="187"/>
      <c r="VVI32" s="187"/>
      <c r="VVJ32" s="187"/>
      <c r="VVK32" s="187"/>
      <c r="VVL32" s="187"/>
      <c r="VVM32" s="187"/>
      <c r="VVN32" s="187"/>
      <c r="VVO32" s="187"/>
      <c r="VVP32" s="187"/>
      <c r="VVQ32" s="187"/>
      <c r="VVR32" s="187"/>
      <c r="VVS32" s="187"/>
      <c r="VVT32" s="187"/>
      <c r="VVU32" s="187"/>
      <c r="VVV32" s="187"/>
      <c r="VVW32" s="187"/>
      <c r="VVX32" s="187"/>
      <c r="VVY32" s="187"/>
      <c r="VVZ32" s="187"/>
      <c r="VWA32" s="187"/>
      <c r="VWB32" s="187"/>
      <c r="VWC32" s="187"/>
      <c r="VWD32" s="187"/>
      <c r="VWE32" s="187"/>
      <c r="VWF32" s="187"/>
      <c r="VWG32" s="187"/>
      <c r="VWH32" s="187"/>
      <c r="VWI32" s="187"/>
      <c r="VWJ32" s="187"/>
      <c r="VWK32" s="187"/>
      <c r="VWL32" s="187"/>
      <c r="VWM32" s="187"/>
      <c r="VWN32" s="187"/>
      <c r="VWO32" s="187"/>
      <c r="VWP32" s="187"/>
      <c r="VWQ32" s="187"/>
      <c r="VWR32" s="187"/>
      <c r="VWS32" s="187"/>
      <c r="VWT32" s="187"/>
      <c r="VWU32" s="187"/>
      <c r="VWV32" s="187"/>
      <c r="VWW32" s="187"/>
      <c r="VWX32" s="187"/>
      <c r="VWY32" s="187"/>
      <c r="VWZ32" s="187"/>
      <c r="VXA32" s="187"/>
      <c r="VXB32" s="187"/>
      <c r="VXC32" s="187"/>
      <c r="VXD32" s="187"/>
      <c r="VXE32" s="187"/>
      <c r="VXF32" s="187"/>
      <c r="VXG32" s="187"/>
      <c r="VXH32" s="187"/>
      <c r="VXI32" s="187"/>
      <c r="VXJ32" s="187"/>
      <c r="VXK32" s="187"/>
      <c r="VXL32" s="187"/>
      <c r="VXM32" s="187"/>
      <c r="VXN32" s="187"/>
      <c r="VXO32" s="187"/>
      <c r="VXP32" s="187"/>
      <c r="VXQ32" s="187"/>
      <c r="VXR32" s="187"/>
      <c r="VXS32" s="187"/>
      <c r="VXT32" s="187"/>
      <c r="VXU32" s="187"/>
      <c r="VXV32" s="187"/>
      <c r="VXW32" s="187"/>
      <c r="VXX32" s="187"/>
      <c r="VXY32" s="187"/>
      <c r="VXZ32" s="187"/>
      <c r="VYA32" s="187"/>
      <c r="VYB32" s="187"/>
      <c r="VYC32" s="187"/>
      <c r="VYD32" s="187"/>
      <c r="VYE32" s="187"/>
      <c r="VYF32" s="187"/>
      <c r="VYG32" s="187"/>
      <c r="VYH32" s="187"/>
      <c r="VYI32" s="187"/>
      <c r="VYJ32" s="187"/>
      <c r="VYK32" s="187"/>
      <c r="VYL32" s="187"/>
      <c r="VYM32" s="187"/>
      <c r="VYN32" s="187"/>
      <c r="VYO32" s="187"/>
      <c r="VYP32" s="187"/>
      <c r="VYQ32" s="187"/>
      <c r="VYR32" s="187"/>
      <c r="VYS32" s="187"/>
      <c r="VYT32" s="187"/>
      <c r="VYU32" s="187"/>
      <c r="VYV32" s="187"/>
      <c r="VYW32" s="187"/>
      <c r="VYX32" s="187"/>
      <c r="VYY32" s="187"/>
      <c r="VYZ32" s="187"/>
      <c r="VZA32" s="187"/>
      <c r="VZB32" s="187"/>
      <c r="VZC32" s="187"/>
      <c r="VZD32" s="187"/>
      <c r="VZE32" s="187"/>
      <c r="VZF32" s="187"/>
      <c r="VZG32" s="187"/>
      <c r="VZH32" s="187"/>
      <c r="VZI32" s="187"/>
      <c r="VZJ32" s="187"/>
      <c r="VZK32" s="187"/>
      <c r="VZL32" s="187"/>
      <c r="VZM32" s="187"/>
      <c r="VZN32" s="187"/>
      <c r="VZO32" s="187"/>
      <c r="VZP32" s="187"/>
      <c r="VZQ32" s="187"/>
      <c r="VZR32" s="187"/>
      <c r="VZS32" s="187"/>
      <c r="VZT32" s="187"/>
      <c r="VZU32" s="187"/>
      <c r="VZV32" s="187"/>
      <c r="VZW32" s="187"/>
      <c r="VZX32" s="187"/>
      <c r="VZY32" s="187"/>
      <c r="VZZ32" s="187"/>
      <c r="WAA32" s="187"/>
      <c r="WAB32" s="187"/>
      <c r="WAC32" s="187"/>
      <c r="WAD32" s="187"/>
      <c r="WAE32" s="187"/>
      <c r="WAF32" s="187"/>
      <c r="WAG32" s="187"/>
      <c r="WAH32" s="187"/>
      <c r="WAI32" s="187"/>
      <c r="WAJ32" s="187"/>
      <c r="WAK32" s="187"/>
      <c r="WAL32" s="187"/>
      <c r="WAM32" s="187"/>
      <c r="WAN32" s="187"/>
      <c r="WAO32" s="187"/>
      <c r="WAP32" s="187"/>
      <c r="WAQ32" s="187"/>
      <c r="WAR32" s="187"/>
      <c r="WAS32" s="187"/>
      <c r="WAT32" s="187"/>
      <c r="WAU32" s="187"/>
      <c r="WAV32" s="187"/>
      <c r="WAW32" s="187"/>
      <c r="WAX32" s="187"/>
      <c r="WAY32" s="187"/>
      <c r="WAZ32" s="187"/>
      <c r="WBA32" s="187"/>
      <c r="WBB32" s="187"/>
      <c r="WBC32" s="187"/>
      <c r="WBD32" s="187"/>
      <c r="WBE32" s="187"/>
      <c r="WBF32" s="187"/>
      <c r="WBG32" s="187"/>
      <c r="WBH32" s="187"/>
      <c r="WBI32" s="187"/>
      <c r="WBJ32" s="187"/>
      <c r="WBK32" s="187"/>
      <c r="WBL32" s="187"/>
      <c r="WBM32" s="187"/>
      <c r="WBN32" s="187"/>
      <c r="WBO32" s="187"/>
      <c r="WBP32" s="187"/>
      <c r="WBQ32" s="187"/>
      <c r="WBR32" s="187"/>
      <c r="WBS32" s="187"/>
      <c r="WBT32" s="187"/>
      <c r="WBU32" s="187"/>
      <c r="WBV32" s="187"/>
      <c r="WBW32" s="187"/>
      <c r="WBX32" s="187"/>
      <c r="WBY32" s="187"/>
      <c r="WBZ32" s="187"/>
      <c r="WCA32" s="187"/>
      <c r="WCB32" s="187"/>
      <c r="WCC32" s="187"/>
      <c r="WCD32" s="187"/>
      <c r="WCE32" s="187"/>
      <c r="WCF32" s="187"/>
      <c r="WCG32" s="187"/>
      <c r="WCH32" s="187"/>
      <c r="WCI32" s="187"/>
      <c r="WCJ32" s="187"/>
      <c r="WCK32" s="187"/>
      <c r="WCL32" s="187"/>
      <c r="WCM32" s="187"/>
      <c r="WCN32" s="187"/>
      <c r="WCO32" s="187"/>
      <c r="WCP32" s="187"/>
      <c r="WCQ32" s="187"/>
      <c r="WCR32" s="187"/>
      <c r="WCS32" s="187"/>
      <c r="WCT32" s="187"/>
      <c r="WCU32" s="187"/>
      <c r="WCV32" s="187"/>
      <c r="WCW32" s="187"/>
      <c r="WCX32" s="187"/>
      <c r="WCY32" s="187"/>
      <c r="WCZ32" s="187"/>
      <c r="WDA32" s="187"/>
      <c r="WDB32" s="187"/>
      <c r="WDC32" s="187"/>
      <c r="WDD32" s="187"/>
      <c r="WDE32" s="187"/>
      <c r="WDF32" s="187"/>
      <c r="WDG32" s="187"/>
      <c r="WDH32" s="187"/>
      <c r="WDI32" s="187"/>
      <c r="WDJ32" s="187"/>
      <c r="WDK32" s="187"/>
      <c r="WDL32" s="187"/>
      <c r="WDM32" s="187"/>
      <c r="WDN32" s="187"/>
      <c r="WDO32" s="187"/>
      <c r="WDP32" s="187"/>
      <c r="WDQ32" s="187"/>
      <c r="WDR32" s="187"/>
      <c r="WDS32" s="187"/>
      <c r="WDT32" s="187"/>
      <c r="WDU32" s="187"/>
      <c r="WDV32" s="187"/>
      <c r="WDW32" s="187"/>
      <c r="WDX32" s="187"/>
      <c r="WDY32" s="187"/>
      <c r="WDZ32" s="187"/>
      <c r="WEA32" s="187"/>
      <c r="WEB32" s="187"/>
      <c r="WEC32" s="187"/>
      <c r="WED32" s="187"/>
      <c r="WEE32" s="187"/>
      <c r="WEF32" s="187"/>
      <c r="WEG32" s="187"/>
      <c r="WEH32" s="187"/>
      <c r="WEI32" s="187"/>
      <c r="WEJ32" s="187"/>
      <c r="WEK32" s="187"/>
      <c r="WEL32" s="187"/>
      <c r="WEM32" s="187"/>
      <c r="WEN32" s="187"/>
      <c r="WEO32" s="187"/>
      <c r="WEP32" s="187"/>
      <c r="WEQ32" s="187"/>
      <c r="WER32" s="187"/>
      <c r="WES32" s="187"/>
      <c r="WET32" s="187"/>
      <c r="WEU32" s="187"/>
      <c r="WEV32" s="187"/>
      <c r="WEW32" s="187"/>
      <c r="WEX32" s="187"/>
      <c r="WEY32" s="187"/>
      <c r="WEZ32" s="187"/>
      <c r="WFA32" s="187"/>
      <c r="WFB32" s="187"/>
      <c r="WFC32" s="187"/>
      <c r="WFD32" s="187"/>
      <c r="WFE32" s="187"/>
      <c r="WFF32" s="187"/>
      <c r="WFG32" s="187"/>
      <c r="WFH32" s="187"/>
      <c r="WFI32" s="187"/>
      <c r="WFJ32" s="187"/>
      <c r="WFK32" s="187"/>
      <c r="WFL32" s="187"/>
      <c r="WFM32" s="187"/>
      <c r="WFN32" s="187"/>
      <c r="WFO32" s="187"/>
      <c r="WFP32" s="187"/>
      <c r="WFQ32" s="187"/>
      <c r="WFR32" s="187"/>
      <c r="WFS32" s="187"/>
      <c r="WFT32" s="187"/>
      <c r="WFU32" s="187"/>
      <c r="WFV32" s="187"/>
      <c r="WFW32" s="187"/>
      <c r="WFX32" s="187"/>
      <c r="WFY32" s="187"/>
      <c r="WFZ32" s="187"/>
      <c r="WGA32" s="187"/>
      <c r="WGB32" s="187"/>
      <c r="WGC32" s="187"/>
      <c r="WGD32" s="187"/>
      <c r="WGE32" s="187"/>
      <c r="WGF32" s="187"/>
      <c r="WGG32" s="187"/>
      <c r="WGH32" s="187"/>
      <c r="WGI32" s="187"/>
      <c r="WGJ32" s="187"/>
      <c r="WGK32" s="187"/>
      <c r="WGL32" s="187"/>
      <c r="WGM32" s="187"/>
      <c r="WGN32" s="187"/>
      <c r="WGO32" s="187"/>
      <c r="WGP32" s="187"/>
      <c r="WGQ32" s="187"/>
      <c r="WGR32" s="187"/>
      <c r="WGS32" s="187"/>
      <c r="WGT32" s="187"/>
      <c r="WGU32" s="187"/>
      <c r="WGV32" s="187"/>
      <c r="WGW32" s="187"/>
      <c r="WGX32" s="187"/>
      <c r="WGY32" s="187"/>
      <c r="WGZ32" s="187"/>
      <c r="WHA32" s="187"/>
      <c r="WHB32" s="187"/>
      <c r="WHC32" s="187"/>
      <c r="WHD32" s="187"/>
      <c r="WHE32" s="187"/>
      <c r="WHF32" s="187"/>
      <c r="WHG32" s="187"/>
      <c r="WHH32" s="187"/>
      <c r="WHI32" s="187"/>
      <c r="WHJ32" s="187"/>
      <c r="WHK32" s="187"/>
      <c r="WHL32" s="187"/>
      <c r="WHM32" s="187"/>
      <c r="WHN32" s="187"/>
      <c r="WHO32" s="187"/>
      <c r="WHP32" s="187"/>
      <c r="WHQ32" s="187"/>
      <c r="WHR32" s="187"/>
      <c r="WHS32" s="187"/>
      <c r="WHT32" s="187"/>
      <c r="WHU32" s="187"/>
      <c r="WHV32" s="187"/>
      <c r="WHW32" s="187"/>
      <c r="WHX32" s="187"/>
      <c r="WHY32" s="187"/>
      <c r="WHZ32" s="187"/>
      <c r="WIA32" s="187"/>
      <c r="WIB32" s="187"/>
      <c r="WIC32" s="187"/>
      <c r="WID32" s="187"/>
      <c r="WIE32" s="187"/>
      <c r="WIF32" s="187"/>
      <c r="WIG32" s="187"/>
      <c r="WIH32" s="187"/>
      <c r="WII32" s="187"/>
      <c r="WIJ32" s="187"/>
      <c r="WIK32" s="187"/>
      <c r="WIL32" s="187"/>
      <c r="WIM32" s="187"/>
      <c r="WIN32" s="187"/>
      <c r="WIO32" s="187"/>
      <c r="WIP32" s="187"/>
      <c r="WIQ32" s="187"/>
      <c r="WIR32" s="187"/>
      <c r="WIS32" s="187"/>
      <c r="WIT32" s="187"/>
      <c r="WIU32" s="187"/>
      <c r="WIV32" s="187"/>
      <c r="WIW32" s="187"/>
      <c r="WIX32" s="187"/>
      <c r="WIY32" s="187"/>
      <c r="WIZ32" s="187"/>
      <c r="WJA32" s="187"/>
      <c r="WJB32" s="187"/>
      <c r="WJC32" s="187"/>
      <c r="WJD32" s="187"/>
      <c r="WJE32" s="187"/>
      <c r="WJF32" s="187"/>
      <c r="WJG32" s="187"/>
      <c r="WJH32" s="187"/>
      <c r="WJI32" s="187"/>
      <c r="WJJ32" s="187"/>
      <c r="WJK32" s="187"/>
      <c r="WJL32" s="187"/>
      <c r="WJM32" s="187"/>
      <c r="WJN32" s="187"/>
      <c r="WJO32" s="187"/>
      <c r="WJP32" s="187"/>
      <c r="WJQ32" s="187"/>
      <c r="WJR32" s="187"/>
      <c r="WJS32" s="187"/>
      <c r="WJT32" s="187"/>
      <c r="WJU32" s="187"/>
      <c r="WJV32" s="187"/>
      <c r="WJW32" s="187"/>
      <c r="WJX32" s="187"/>
      <c r="WJY32" s="187"/>
      <c r="WJZ32" s="187"/>
      <c r="WKA32" s="187"/>
      <c r="WKB32" s="187"/>
      <c r="WKC32" s="187"/>
      <c r="WKD32" s="187"/>
      <c r="WKE32" s="187"/>
      <c r="WKF32" s="187"/>
      <c r="WKG32" s="187"/>
      <c r="WKH32" s="187"/>
      <c r="WKI32" s="187"/>
      <c r="WKJ32" s="187"/>
      <c r="WKK32" s="187"/>
      <c r="WKL32" s="187"/>
      <c r="WKM32" s="187"/>
      <c r="WKN32" s="187"/>
      <c r="WKO32" s="187"/>
      <c r="WKP32" s="187"/>
      <c r="WKQ32" s="187"/>
      <c r="WKR32" s="187"/>
      <c r="WKS32" s="187"/>
      <c r="WKT32" s="187"/>
      <c r="WKU32" s="187"/>
      <c r="WKV32" s="187"/>
      <c r="WKW32" s="187"/>
      <c r="WKX32" s="187"/>
      <c r="WKY32" s="187"/>
      <c r="WKZ32" s="187"/>
      <c r="WLA32" s="187"/>
      <c r="WLB32" s="187"/>
      <c r="WLC32" s="187"/>
      <c r="WLD32" s="187"/>
      <c r="WLE32" s="187"/>
      <c r="WLF32" s="187"/>
      <c r="WLG32" s="187"/>
      <c r="WLH32" s="187"/>
      <c r="WLI32" s="187"/>
      <c r="WLJ32" s="187"/>
      <c r="WLK32" s="187"/>
      <c r="WLL32" s="187"/>
      <c r="WLM32" s="187"/>
      <c r="WLN32" s="187"/>
      <c r="WLO32" s="187"/>
      <c r="WLP32" s="187"/>
      <c r="WLQ32" s="187"/>
      <c r="WLR32" s="187"/>
      <c r="WLS32" s="187"/>
      <c r="WLT32" s="187"/>
      <c r="WLU32" s="187"/>
      <c r="WLV32" s="187"/>
      <c r="WLW32" s="187"/>
      <c r="WLX32" s="187"/>
      <c r="WLY32" s="187"/>
      <c r="WLZ32" s="187"/>
      <c r="WMA32" s="187"/>
      <c r="WMB32" s="187"/>
      <c r="WMC32" s="187"/>
      <c r="WMD32" s="187"/>
      <c r="WME32" s="187"/>
      <c r="WMF32" s="187"/>
      <c r="WMG32" s="187"/>
      <c r="WMH32" s="187"/>
      <c r="WMI32" s="187"/>
      <c r="WMJ32" s="187"/>
      <c r="WMK32" s="187"/>
      <c r="WML32" s="187"/>
      <c r="WMM32" s="187"/>
      <c r="WMN32" s="187"/>
      <c r="WMO32" s="187"/>
      <c r="WMP32" s="187"/>
      <c r="WMQ32" s="187"/>
      <c r="WMR32" s="187"/>
      <c r="WMS32" s="187"/>
      <c r="WMT32" s="187"/>
      <c r="WMU32" s="187"/>
      <c r="WMV32" s="187"/>
      <c r="WMW32" s="187"/>
      <c r="WMX32" s="187"/>
      <c r="WMY32" s="187"/>
      <c r="WMZ32" s="187"/>
      <c r="WNA32" s="187"/>
      <c r="WNB32" s="187"/>
      <c r="WNC32" s="187"/>
      <c r="WND32" s="187"/>
      <c r="WNE32" s="187"/>
      <c r="WNF32" s="187"/>
      <c r="WNG32" s="187"/>
      <c r="WNH32" s="187"/>
      <c r="WNI32" s="187"/>
      <c r="WNJ32" s="187"/>
      <c r="WNK32" s="187"/>
      <c r="WNL32" s="187"/>
      <c r="WNM32" s="187"/>
      <c r="WNN32" s="187"/>
      <c r="WNO32" s="187"/>
      <c r="WNP32" s="187"/>
      <c r="WNQ32" s="187"/>
      <c r="WNR32" s="187"/>
      <c r="WNS32" s="187"/>
      <c r="WNT32" s="187"/>
      <c r="WNU32" s="187"/>
      <c r="WNV32" s="187"/>
      <c r="WNW32" s="187"/>
      <c r="WNX32" s="187"/>
      <c r="WNY32" s="187"/>
      <c r="WNZ32" s="187"/>
      <c r="WOA32" s="187"/>
      <c r="WOB32" s="187"/>
      <c r="WOC32" s="187"/>
      <c r="WOD32" s="187"/>
      <c r="WOE32" s="187"/>
      <c r="WOF32" s="187"/>
      <c r="WOG32" s="187"/>
      <c r="WOH32" s="187"/>
      <c r="WOI32" s="187"/>
      <c r="WOJ32" s="187"/>
      <c r="WOK32" s="187"/>
      <c r="WOL32" s="187"/>
      <c r="WOM32" s="187"/>
      <c r="WON32" s="187"/>
      <c r="WOO32" s="187"/>
      <c r="WOP32" s="187"/>
      <c r="WOQ32" s="187"/>
      <c r="WOR32" s="187"/>
      <c r="WOS32" s="187"/>
      <c r="WOT32" s="187"/>
      <c r="WOU32" s="187"/>
      <c r="WOV32" s="187"/>
      <c r="WOW32" s="187"/>
      <c r="WOX32" s="187"/>
      <c r="WOY32" s="187"/>
      <c r="WOZ32" s="187"/>
      <c r="WPA32" s="187"/>
      <c r="WPB32" s="187"/>
      <c r="WPC32" s="187"/>
      <c r="WPD32" s="187"/>
      <c r="WPE32" s="187"/>
      <c r="WPF32" s="187"/>
      <c r="WPG32" s="187"/>
      <c r="WPH32" s="187"/>
      <c r="WPI32" s="187"/>
      <c r="WPJ32" s="187"/>
      <c r="WPK32" s="187"/>
      <c r="WPL32" s="187"/>
      <c r="WPM32" s="187"/>
      <c r="WPN32" s="187"/>
      <c r="WPO32" s="187"/>
      <c r="WPP32" s="187"/>
      <c r="WPQ32" s="187"/>
      <c r="WPR32" s="187"/>
      <c r="WPS32" s="187"/>
      <c r="WPT32" s="187"/>
      <c r="WPU32" s="187"/>
      <c r="WPV32" s="187"/>
      <c r="WPW32" s="187"/>
      <c r="WPX32" s="187"/>
      <c r="WPY32" s="187"/>
      <c r="WPZ32" s="187"/>
      <c r="WQA32" s="187"/>
      <c r="WQB32" s="187"/>
      <c r="WQC32" s="187"/>
      <c r="WQD32" s="187"/>
      <c r="WQE32" s="187"/>
      <c r="WQF32" s="187"/>
      <c r="WQG32" s="187"/>
      <c r="WQH32" s="187"/>
      <c r="WQI32" s="187"/>
      <c r="WQJ32" s="187"/>
      <c r="WQK32" s="187"/>
      <c r="WQL32" s="187"/>
      <c r="WQM32" s="187"/>
      <c r="WQN32" s="187"/>
      <c r="WQO32" s="187"/>
      <c r="WQP32" s="187"/>
      <c r="WQQ32" s="187"/>
      <c r="WQR32" s="187"/>
      <c r="WQS32" s="187"/>
      <c r="WQT32" s="187"/>
      <c r="WQU32" s="187"/>
      <c r="WQV32" s="187"/>
      <c r="WQW32" s="187"/>
      <c r="WQX32" s="187"/>
      <c r="WQY32" s="187"/>
      <c r="WQZ32" s="187"/>
      <c r="WRA32" s="187"/>
      <c r="WRB32" s="187"/>
      <c r="WRC32" s="187"/>
      <c r="WRD32" s="187"/>
      <c r="WRE32" s="187"/>
      <c r="WRF32" s="187"/>
      <c r="WRG32" s="187"/>
      <c r="WRH32" s="187"/>
      <c r="WRI32" s="187"/>
      <c r="WRJ32" s="187"/>
      <c r="WRK32" s="187"/>
      <c r="WRL32" s="187"/>
      <c r="WRM32" s="187"/>
      <c r="WRN32" s="187"/>
      <c r="WRO32" s="187"/>
      <c r="WRP32" s="187"/>
      <c r="WRQ32" s="187"/>
      <c r="WRR32" s="187"/>
      <c r="WRS32" s="187"/>
      <c r="WRT32" s="187"/>
      <c r="WRU32" s="187"/>
      <c r="WRV32" s="187"/>
      <c r="WRW32" s="187"/>
      <c r="WRX32" s="187"/>
      <c r="WRY32" s="187"/>
      <c r="WRZ32" s="187"/>
      <c r="WSA32" s="187"/>
      <c r="WSB32" s="187"/>
      <c r="WSC32" s="187"/>
      <c r="WSD32" s="187"/>
      <c r="WSE32" s="187"/>
      <c r="WSF32" s="187"/>
      <c r="WSG32" s="187"/>
      <c r="WSH32" s="187"/>
      <c r="WSI32" s="187"/>
      <c r="WSJ32" s="187"/>
      <c r="WSK32" s="187"/>
      <c r="WSL32" s="187"/>
      <c r="WSM32" s="187"/>
      <c r="WSN32" s="187"/>
      <c r="WSO32" s="187"/>
      <c r="WSP32" s="187"/>
      <c r="WSQ32" s="187"/>
      <c r="WSR32" s="187"/>
      <c r="WSS32" s="187"/>
      <c r="WST32" s="187"/>
      <c r="WSU32" s="187"/>
      <c r="WSV32" s="187"/>
      <c r="WSW32" s="187"/>
      <c r="WSX32" s="187"/>
      <c r="WSY32" s="187"/>
      <c r="WSZ32" s="187"/>
      <c r="WTA32" s="187"/>
      <c r="WTB32" s="187"/>
      <c r="WTC32" s="187"/>
      <c r="WTD32" s="187"/>
      <c r="WTE32" s="187"/>
      <c r="WTF32" s="187"/>
      <c r="WTG32" s="187"/>
      <c r="WTH32" s="187"/>
      <c r="WTI32" s="187"/>
      <c r="WTJ32" s="187"/>
      <c r="WTK32" s="187"/>
      <c r="WTL32" s="187"/>
      <c r="WTM32" s="187"/>
      <c r="WTN32" s="187"/>
      <c r="WTO32" s="187"/>
      <c r="WTP32" s="187"/>
      <c r="WTQ32" s="187"/>
      <c r="WTR32" s="187"/>
      <c r="WTS32" s="187"/>
      <c r="WTT32" s="187"/>
      <c r="WTU32" s="187"/>
      <c r="WTV32" s="187"/>
      <c r="WTW32" s="187"/>
      <c r="WTX32" s="187"/>
      <c r="WTY32" s="187"/>
      <c r="WTZ32" s="187"/>
      <c r="WUA32" s="187"/>
      <c r="WUB32" s="187"/>
      <c r="WUC32" s="187"/>
      <c r="WUD32" s="187"/>
      <c r="WUE32" s="187"/>
      <c r="WUF32" s="187"/>
      <c r="WUG32" s="187"/>
      <c r="WUH32" s="187"/>
      <c r="WUI32" s="187"/>
      <c r="WUJ32" s="187"/>
      <c r="WUK32" s="187"/>
      <c r="WUL32" s="187"/>
      <c r="WUM32" s="187"/>
      <c r="WUN32" s="187"/>
      <c r="WUO32" s="187"/>
      <c r="WUP32" s="187"/>
      <c r="WUQ32" s="187"/>
      <c r="WUR32" s="187"/>
      <c r="WUS32" s="187"/>
      <c r="WUT32" s="187"/>
      <c r="WUU32" s="187"/>
      <c r="WUV32" s="187"/>
      <c r="WUW32" s="187"/>
      <c r="WUX32" s="187"/>
      <c r="WUY32" s="187"/>
      <c r="WUZ32" s="187"/>
      <c r="WVA32" s="187"/>
      <c r="WVB32" s="187"/>
      <c r="WVC32" s="187"/>
      <c r="WVD32" s="187"/>
      <c r="WVE32" s="187"/>
      <c r="WVF32" s="187"/>
      <c r="WVG32" s="187"/>
      <c r="WVH32" s="187"/>
      <c r="WVI32" s="187"/>
      <c r="WVJ32" s="187"/>
      <c r="WVK32" s="187"/>
      <c r="WVL32" s="187"/>
      <c r="WVM32" s="187"/>
      <c r="WVN32" s="187"/>
      <c r="WVO32" s="187"/>
      <c r="WVP32" s="187"/>
      <c r="WVQ32" s="187"/>
      <c r="WVR32" s="187"/>
      <c r="WVS32" s="187"/>
      <c r="WVT32" s="187"/>
      <c r="WVU32" s="187"/>
      <c r="WVV32" s="187"/>
      <c r="WVW32" s="187"/>
      <c r="WVX32" s="187"/>
      <c r="WVY32" s="187"/>
      <c r="WVZ32" s="187"/>
      <c r="WWA32" s="187"/>
      <c r="WWB32" s="187"/>
      <c r="WWC32" s="187"/>
      <c r="WWD32" s="187"/>
      <c r="WWE32" s="187"/>
      <c r="WWF32" s="187"/>
      <c r="WWG32" s="187"/>
      <c r="WWH32" s="187"/>
      <c r="WWI32" s="187"/>
      <c r="WWJ32" s="187"/>
      <c r="WWK32" s="187"/>
      <c r="WWL32" s="187"/>
      <c r="WWM32" s="187"/>
      <c r="WWN32" s="187"/>
      <c r="WWO32" s="187"/>
      <c r="WWP32" s="187"/>
      <c r="WWQ32" s="187"/>
      <c r="WWR32" s="187"/>
      <c r="WWS32" s="187"/>
      <c r="WWT32" s="187"/>
      <c r="WWU32" s="187"/>
      <c r="WWV32" s="187"/>
      <c r="WWW32" s="187"/>
      <c r="WWX32" s="187"/>
      <c r="WWY32" s="187"/>
      <c r="WWZ32" s="187"/>
      <c r="WXA32" s="187"/>
      <c r="WXB32" s="187"/>
      <c r="WXC32" s="187"/>
      <c r="WXD32" s="187"/>
      <c r="WXE32" s="187"/>
      <c r="WXF32" s="187"/>
      <c r="WXG32" s="187"/>
      <c r="WXH32" s="187"/>
      <c r="WXI32" s="187"/>
      <c r="WXJ32" s="187"/>
      <c r="WXK32" s="187"/>
      <c r="WXL32" s="187"/>
      <c r="WXM32" s="187"/>
      <c r="WXN32" s="187"/>
      <c r="WXO32" s="187"/>
      <c r="WXP32" s="187"/>
      <c r="WXQ32" s="187"/>
      <c r="WXR32" s="187"/>
      <c r="WXS32" s="187"/>
      <c r="WXT32" s="187"/>
      <c r="WXU32" s="187"/>
      <c r="WXV32" s="187"/>
      <c r="WXW32" s="187"/>
      <c r="WXX32" s="187"/>
      <c r="WXY32" s="187"/>
      <c r="WXZ32" s="187"/>
      <c r="WYA32" s="187"/>
      <c r="WYB32" s="187"/>
      <c r="WYC32" s="187"/>
      <c r="WYD32" s="187"/>
      <c r="WYE32" s="187"/>
      <c r="WYF32" s="187"/>
      <c r="WYG32" s="187"/>
      <c r="WYH32" s="187"/>
      <c r="WYI32" s="187"/>
      <c r="WYJ32" s="187"/>
      <c r="WYK32" s="187"/>
      <c r="WYL32" s="187"/>
      <c r="WYM32" s="187"/>
      <c r="WYN32" s="187"/>
      <c r="WYO32" s="187"/>
      <c r="WYP32" s="187"/>
      <c r="WYQ32" s="187"/>
      <c r="WYR32" s="187"/>
      <c r="WYS32" s="187"/>
      <c r="WYT32" s="187"/>
      <c r="WYU32" s="187"/>
      <c r="WYV32" s="187"/>
      <c r="WYW32" s="187"/>
      <c r="WYX32" s="187"/>
      <c r="WYY32" s="187"/>
      <c r="WYZ32" s="187"/>
      <c r="WZA32" s="187"/>
      <c r="WZB32" s="187"/>
      <c r="WZC32" s="187"/>
      <c r="WZD32" s="187"/>
      <c r="WZE32" s="187"/>
      <c r="WZF32" s="187"/>
      <c r="WZG32" s="187"/>
      <c r="WZH32" s="187"/>
      <c r="WZI32" s="187"/>
      <c r="WZJ32" s="187"/>
      <c r="WZK32" s="187"/>
      <c r="WZL32" s="187"/>
      <c r="WZM32" s="187"/>
      <c r="WZN32" s="187"/>
      <c r="WZO32" s="187"/>
      <c r="WZP32" s="187"/>
      <c r="WZQ32" s="187"/>
      <c r="WZR32" s="187"/>
      <c r="WZS32" s="187"/>
      <c r="WZT32" s="187"/>
      <c r="WZU32" s="187"/>
      <c r="WZV32" s="187"/>
      <c r="WZW32" s="187"/>
      <c r="WZX32" s="187"/>
      <c r="WZY32" s="187"/>
      <c r="WZZ32" s="187"/>
      <c r="XAA32" s="187"/>
      <c r="XAB32" s="187"/>
      <c r="XAC32" s="187"/>
      <c r="XAD32" s="187"/>
      <c r="XAE32" s="187"/>
      <c r="XAF32" s="187"/>
      <c r="XAG32" s="187"/>
      <c r="XAH32" s="187"/>
      <c r="XAI32" s="187"/>
      <c r="XAJ32" s="187"/>
      <c r="XAK32" s="187"/>
      <c r="XAL32" s="187"/>
      <c r="XAM32" s="187"/>
      <c r="XAN32" s="187"/>
      <c r="XAO32" s="187"/>
      <c r="XAP32" s="187"/>
      <c r="XAQ32" s="187"/>
      <c r="XAR32" s="187"/>
      <c r="XAS32" s="187"/>
      <c r="XAT32" s="187"/>
      <c r="XAU32" s="187"/>
      <c r="XAV32" s="187"/>
      <c r="XAW32" s="187"/>
      <c r="XAX32" s="187"/>
      <c r="XAY32" s="187"/>
      <c r="XAZ32" s="187"/>
      <c r="XBA32" s="187"/>
      <c r="XBB32" s="187"/>
      <c r="XBC32" s="187"/>
      <c r="XBD32" s="187"/>
      <c r="XBE32" s="187"/>
      <c r="XBF32" s="187"/>
      <c r="XBG32" s="187"/>
      <c r="XBH32" s="187"/>
      <c r="XBI32" s="187"/>
      <c r="XBJ32" s="187"/>
      <c r="XBK32" s="187"/>
      <c r="XBL32" s="187"/>
      <c r="XBM32" s="187"/>
      <c r="XBN32" s="187"/>
      <c r="XBO32" s="187"/>
      <c r="XBP32" s="187"/>
      <c r="XBQ32" s="187"/>
      <c r="XBR32" s="187"/>
      <c r="XBS32" s="187"/>
      <c r="XBT32" s="187"/>
      <c r="XBU32" s="187"/>
      <c r="XBV32" s="187"/>
      <c r="XBW32" s="187"/>
      <c r="XBX32" s="187"/>
      <c r="XBY32" s="187"/>
      <c r="XBZ32" s="187"/>
      <c r="XCA32" s="187"/>
      <c r="XCB32" s="187"/>
      <c r="XCC32" s="187"/>
      <c r="XCD32" s="187"/>
      <c r="XCE32" s="187"/>
      <c r="XCF32" s="187"/>
      <c r="XCG32" s="187"/>
      <c r="XCH32" s="187"/>
      <c r="XCI32" s="187"/>
      <c r="XCJ32" s="187"/>
      <c r="XCK32" s="187"/>
      <c r="XCL32" s="187"/>
      <c r="XCM32" s="187"/>
      <c r="XCN32" s="187"/>
      <c r="XCO32" s="187"/>
      <c r="XCP32" s="187"/>
      <c r="XCQ32" s="187"/>
      <c r="XCR32" s="187"/>
      <c r="XCS32" s="187"/>
      <c r="XCT32" s="187"/>
      <c r="XCU32" s="187"/>
      <c r="XCV32" s="187"/>
      <c r="XCW32" s="187"/>
      <c r="XCX32" s="187"/>
      <c r="XCY32" s="187"/>
      <c r="XCZ32" s="187"/>
      <c r="XDA32" s="187"/>
      <c r="XDB32" s="187"/>
      <c r="XDC32" s="187"/>
      <c r="XDD32" s="187"/>
      <c r="XDE32" s="187"/>
      <c r="XDF32" s="187"/>
      <c r="XDG32" s="187"/>
      <c r="XDH32" s="187"/>
      <c r="XDI32" s="187"/>
      <c r="XDJ32" s="187"/>
      <c r="XDK32" s="187"/>
      <c r="XDL32" s="187"/>
      <c r="XDM32" s="187"/>
      <c r="XDN32" s="187"/>
      <c r="XDO32" s="187"/>
      <c r="XDP32" s="187"/>
      <c r="XDQ32" s="187"/>
      <c r="XDR32" s="187"/>
      <c r="XDS32" s="187"/>
      <c r="XDT32" s="187"/>
      <c r="XDU32" s="187"/>
      <c r="XDV32" s="187"/>
      <c r="XDW32" s="187"/>
      <c r="XDX32" s="187"/>
      <c r="XDY32" s="187"/>
      <c r="XDZ32" s="187"/>
      <c r="XEA32" s="187"/>
      <c r="XEB32" s="187"/>
      <c r="XEC32" s="187"/>
      <c r="XED32" s="187"/>
      <c r="XEE32" s="187"/>
      <c r="XEF32" s="187"/>
      <c r="XEG32" s="187"/>
      <c r="XEH32" s="187"/>
      <c r="XEI32" s="187"/>
      <c r="XEJ32" s="187"/>
      <c r="XEK32" s="187"/>
      <c r="XEL32" s="187"/>
      <c r="XEM32" s="187"/>
      <c r="XEN32" s="187"/>
      <c r="XEO32" s="187"/>
      <c r="XEP32" s="187"/>
      <c r="XEQ32" s="187"/>
      <c r="XER32" s="187"/>
      <c r="XES32" s="187"/>
      <c r="XET32" s="187"/>
      <c r="XEU32" s="187"/>
      <c r="XEV32" s="187"/>
    </row>
    <row r="33" spans="1:16376" x14ac:dyDescent="0.2">
      <c r="A33" s="270">
        <v>14</v>
      </c>
      <c r="B33" s="271" t="s">
        <v>325</v>
      </c>
      <c r="C33" s="271" t="s">
        <v>326</v>
      </c>
      <c r="D33" s="272">
        <v>14</v>
      </c>
      <c r="E33" s="281" t="s">
        <v>245</v>
      </c>
      <c r="F33" s="271" t="s">
        <v>327</v>
      </c>
      <c r="G33" s="271" t="s">
        <v>373</v>
      </c>
      <c r="H33" s="292" t="s">
        <v>365</v>
      </c>
      <c r="I33" s="275">
        <v>12</v>
      </c>
      <c r="J33" s="276" t="s">
        <v>107</v>
      </c>
      <c r="K33" s="277">
        <v>24345</v>
      </c>
      <c r="L33" s="277"/>
      <c r="M33" s="277"/>
      <c r="N33" s="277">
        <v>24345</v>
      </c>
      <c r="O33" s="277"/>
      <c r="P33" s="277">
        <v>4451.333333333333</v>
      </c>
      <c r="Q33" s="277">
        <v>44513.333333333336</v>
      </c>
      <c r="R33" s="277">
        <v>4260.375</v>
      </c>
      <c r="S33" s="277">
        <v>730.35</v>
      </c>
      <c r="T33" s="277">
        <v>1217.25</v>
      </c>
      <c r="U33" s="277">
        <v>486.90000000000003</v>
      </c>
      <c r="V33" s="277">
        <v>1455</v>
      </c>
      <c r="W33" s="277">
        <v>908</v>
      </c>
      <c r="X33" s="186">
        <v>13354</v>
      </c>
      <c r="Y33" s="186">
        <v>38596.097222222219</v>
      </c>
      <c r="Z33" s="186">
        <v>231576.58333333331</v>
      </c>
      <c r="AA33" s="186"/>
      <c r="AB33" s="186"/>
      <c r="AC33" s="186"/>
      <c r="AD33" s="186"/>
      <c r="AE33" s="186"/>
      <c r="AF33" s="186"/>
      <c r="AG33" s="186"/>
      <c r="AH33" s="186"/>
      <c r="AI33" s="186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88"/>
      <c r="DX33" s="188"/>
      <c r="DY33" s="188"/>
      <c r="DZ33" s="188"/>
      <c r="EA33" s="188"/>
      <c r="EB33" s="188"/>
      <c r="EC33" s="188"/>
      <c r="ED33" s="188"/>
      <c r="EE33" s="188"/>
      <c r="EF33" s="188"/>
      <c r="EG33" s="188"/>
      <c r="EH33" s="188"/>
      <c r="EI33" s="188"/>
      <c r="EJ33" s="188"/>
      <c r="EK33" s="188"/>
      <c r="EL33" s="188"/>
      <c r="EM33" s="188"/>
      <c r="EN33" s="188"/>
      <c r="EO33" s="188"/>
      <c r="EP33" s="188"/>
      <c r="EQ33" s="188"/>
      <c r="ER33" s="188"/>
      <c r="ES33" s="188"/>
      <c r="ET33" s="188"/>
      <c r="EU33" s="188"/>
      <c r="EV33" s="188"/>
      <c r="EW33" s="188"/>
      <c r="EX33" s="188"/>
      <c r="EY33" s="188"/>
      <c r="EZ33" s="188"/>
      <c r="FA33" s="188"/>
      <c r="FB33" s="188"/>
      <c r="FC33" s="188"/>
      <c r="FD33" s="188"/>
      <c r="FE33" s="188"/>
      <c r="FF33" s="188"/>
      <c r="FG33" s="188"/>
      <c r="FH33" s="188"/>
      <c r="FI33" s="188"/>
      <c r="FJ33" s="188"/>
      <c r="FK33" s="188"/>
      <c r="FL33" s="188"/>
      <c r="FM33" s="188"/>
      <c r="FN33" s="188"/>
      <c r="FO33" s="188"/>
      <c r="FP33" s="188"/>
      <c r="FQ33" s="188"/>
      <c r="FR33" s="188"/>
      <c r="FS33" s="188"/>
      <c r="FT33" s="188"/>
      <c r="FU33" s="188"/>
      <c r="FV33" s="188"/>
      <c r="FW33" s="188"/>
      <c r="FX33" s="188"/>
      <c r="FY33" s="188"/>
      <c r="FZ33" s="188"/>
      <c r="GA33" s="188"/>
      <c r="GB33" s="188"/>
      <c r="GC33" s="188"/>
      <c r="GD33" s="188"/>
      <c r="GE33" s="188"/>
      <c r="GF33" s="188"/>
      <c r="GG33" s="188"/>
      <c r="GH33" s="188"/>
      <c r="GI33" s="188"/>
      <c r="GJ33" s="188"/>
      <c r="GK33" s="188"/>
      <c r="GL33" s="188"/>
      <c r="GM33" s="188"/>
      <c r="GN33" s="188"/>
      <c r="GO33" s="188"/>
      <c r="GP33" s="188"/>
      <c r="GQ33" s="188"/>
      <c r="GR33" s="188"/>
      <c r="GS33" s="188"/>
      <c r="GT33" s="188"/>
      <c r="GU33" s="188"/>
      <c r="GV33" s="188"/>
      <c r="GW33" s="188"/>
      <c r="GX33" s="188"/>
      <c r="GY33" s="188"/>
      <c r="GZ33" s="188"/>
      <c r="HA33" s="188"/>
      <c r="HB33" s="188"/>
      <c r="HC33" s="188"/>
      <c r="HD33" s="188"/>
      <c r="HE33" s="188"/>
      <c r="HF33" s="188"/>
      <c r="HG33" s="188"/>
      <c r="HH33" s="188"/>
      <c r="HI33" s="188"/>
      <c r="HJ33" s="188"/>
      <c r="HK33" s="188"/>
      <c r="HL33" s="188"/>
      <c r="HM33" s="188"/>
      <c r="HN33" s="188"/>
      <c r="HO33" s="188"/>
      <c r="HP33" s="188"/>
      <c r="HQ33" s="188"/>
      <c r="HR33" s="188"/>
      <c r="HS33" s="188"/>
      <c r="HT33" s="188"/>
      <c r="HU33" s="188"/>
      <c r="HV33" s="188"/>
      <c r="HW33" s="188"/>
      <c r="HX33" s="188"/>
      <c r="HY33" s="188"/>
      <c r="HZ33" s="188"/>
      <c r="IA33" s="188"/>
      <c r="IB33" s="188"/>
      <c r="IC33" s="188"/>
      <c r="ID33" s="188"/>
      <c r="IE33" s="188"/>
      <c r="IF33" s="188"/>
      <c r="IG33" s="188"/>
      <c r="IH33" s="188"/>
      <c r="II33" s="188"/>
      <c r="IJ33" s="188"/>
      <c r="IK33" s="188"/>
      <c r="IL33" s="188"/>
      <c r="IM33" s="188"/>
      <c r="IN33" s="188"/>
      <c r="IO33" s="188"/>
      <c r="IP33" s="188"/>
      <c r="IQ33" s="188"/>
      <c r="IR33" s="188"/>
      <c r="IS33" s="188"/>
      <c r="IT33" s="188"/>
      <c r="IU33" s="188"/>
      <c r="IV33" s="188"/>
      <c r="IW33" s="188"/>
      <c r="IX33" s="188"/>
      <c r="IY33" s="188"/>
      <c r="IZ33" s="188"/>
      <c r="JA33" s="188"/>
      <c r="JB33" s="188"/>
      <c r="JC33" s="188"/>
      <c r="JD33" s="188"/>
      <c r="JE33" s="188"/>
      <c r="JF33" s="188"/>
      <c r="JG33" s="188"/>
      <c r="JH33" s="188"/>
      <c r="JI33" s="188"/>
      <c r="JJ33" s="188"/>
      <c r="JK33" s="188"/>
      <c r="JL33" s="188"/>
      <c r="JM33" s="188"/>
      <c r="JN33" s="188"/>
      <c r="JO33" s="188"/>
      <c r="JP33" s="188"/>
      <c r="JQ33" s="188"/>
      <c r="JR33" s="188"/>
      <c r="JS33" s="188"/>
      <c r="JT33" s="188"/>
      <c r="JU33" s="188"/>
      <c r="JV33" s="188"/>
      <c r="JW33" s="188"/>
      <c r="JX33" s="188"/>
      <c r="JY33" s="188"/>
      <c r="JZ33" s="188"/>
      <c r="KA33" s="188"/>
      <c r="KB33" s="188"/>
      <c r="KC33" s="188"/>
      <c r="KD33" s="188"/>
      <c r="KE33" s="188"/>
      <c r="KF33" s="188"/>
      <c r="KG33" s="188"/>
      <c r="KH33" s="188"/>
      <c r="KI33" s="188"/>
      <c r="KJ33" s="188"/>
      <c r="KK33" s="188"/>
      <c r="KL33" s="188"/>
      <c r="KM33" s="188"/>
      <c r="KN33" s="188"/>
      <c r="KO33" s="188"/>
      <c r="KP33" s="188"/>
      <c r="KQ33" s="188"/>
      <c r="KR33" s="188"/>
      <c r="KS33" s="188"/>
      <c r="KT33" s="188"/>
      <c r="KU33" s="188"/>
      <c r="KV33" s="188"/>
      <c r="KW33" s="188"/>
      <c r="KX33" s="188"/>
      <c r="KY33" s="188"/>
      <c r="KZ33" s="188"/>
      <c r="LA33" s="188"/>
      <c r="LB33" s="188"/>
      <c r="LC33" s="188"/>
      <c r="LD33" s="188"/>
      <c r="LE33" s="188"/>
      <c r="LF33" s="188"/>
      <c r="LG33" s="188"/>
      <c r="LH33" s="188"/>
      <c r="LI33" s="188"/>
      <c r="LJ33" s="188"/>
      <c r="LK33" s="188"/>
      <c r="LL33" s="188"/>
      <c r="LM33" s="188"/>
      <c r="LN33" s="188"/>
      <c r="LO33" s="188"/>
      <c r="LP33" s="188"/>
      <c r="LQ33" s="188"/>
      <c r="LR33" s="188"/>
      <c r="LS33" s="188"/>
      <c r="LT33" s="188"/>
      <c r="LU33" s="188"/>
      <c r="LV33" s="188"/>
      <c r="LW33" s="188"/>
      <c r="LX33" s="188"/>
      <c r="LY33" s="188"/>
      <c r="LZ33" s="188"/>
      <c r="MA33" s="188"/>
      <c r="MB33" s="188"/>
      <c r="MC33" s="188"/>
      <c r="MD33" s="188"/>
      <c r="ME33" s="188"/>
      <c r="MF33" s="188"/>
      <c r="MG33" s="188"/>
      <c r="MH33" s="188"/>
      <c r="MI33" s="188"/>
      <c r="MJ33" s="188"/>
      <c r="MK33" s="188"/>
      <c r="ML33" s="188"/>
      <c r="MM33" s="188"/>
      <c r="MN33" s="188"/>
      <c r="MO33" s="188"/>
      <c r="MP33" s="188"/>
      <c r="MQ33" s="188"/>
      <c r="MR33" s="188"/>
      <c r="MS33" s="188"/>
      <c r="MT33" s="188"/>
      <c r="MU33" s="188"/>
      <c r="MV33" s="188"/>
      <c r="MW33" s="188"/>
      <c r="MX33" s="188"/>
      <c r="MY33" s="188"/>
      <c r="MZ33" s="188"/>
      <c r="NA33" s="188"/>
      <c r="NB33" s="188"/>
      <c r="NC33" s="188"/>
      <c r="ND33" s="188"/>
      <c r="NE33" s="188"/>
      <c r="NF33" s="188"/>
      <c r="NG33" s="188"/>
      <c r="NH33" s="188"/>
      <c r="NI33" s="188"/>
      <c r="NJ33" s="188"/>
      <c r="NK33" s="188"/>
      <c r="NL33" s="188"/>
      <c r="NM33" s="188"/>
      <c r="NN33" s="188"/>
      <c r="NO33" s="188"/>
      <c r="NP33" s="188"/>
      <c r="NQ33" s="188"/>
      <c r="NR33" s="188"/>
      <c r="NS33" s="188"/>
      <c r="NT33" s="188"/>
      <c r="NU33" s="188"/>
      <c r="NV33" s="188"/>
      <c r="NW33" s="188"/>
      <c r="NX33" s="188"/>
      <c r="NY33" s="188"/>
      <c r="NZ33" s="188"/>
      <c r="OA33" s="188"/>
      <c r="OB33" s="188"/>
      <c r="OC33" s="188"/>
      <c r="OD33" s="188"/>
      <c r="OE33" s="188"/>
      <c r="OF33" s="188"/>
      <c r="OG33" s="188"/>
      <c r="OH33" s="188"/>
      <c r="OI33" s="188"/>
      <c r="OJ33" s="188"/>
      <c r="OK33" s="188"/>
      <c r="OL33" s="188"/>
      <c r="OM33" s="188"/>
      <c r="ON33" s="188"/>
      <c r="OO33" s="188"/>
      <c r="OP33" s="188"/>
      <c r="OQ33" s="188"/>
      <c r="OR33" s="188"/>
      <c r="OS33" s="188"/>
      <c r="OT33" s="188"/>
      <c r="OU33" s="188"/>
      <c r="OV33" s="188"/>
      <c r="OW33" s="188"/>
      <c r="OX33" s="188"/>
      <c r="OY33" s="188"/>
      <c r="OZ33" s="188"/>
      <c r="PA33" s="188"/>
      <c r="PB33" s="188"/>
      <c r="PC33" s="188"/>
      <c r="PD33" s="188"/>
      <c r="PE33" s="188"/>
      <c r="PF33" s="188"/>
      <c r="PG33" s="188"/>
      <c r="PH33" s="188"/>
      <c r="PI33" s="188"/>
      <c r="PJ33" s="188"/>
      <c r="PK33" s="188"/>
      <c r="PL33" s="188"/>
      <c r="PM33" s="188"/>
      <c r="PN33" s="188"/>
      <c r="PO33" s="188"/>
      <c r="PP33" s="188"/>
      <c r="PQ33" s="188"/>
      <c r="PR33" s="188"/>
      <c r="PS33" s="188"/>
      <c r="PT33" s="188"/>
      <c r="PU33" s="188"/>
      <c r="PV33" s="188"/>
      <c r="PW33" s="188"/>
      <c r="PX33" s="188"/>
      <c r="PY33" s="188"/>
      <c r="PZ33" s="188"/>
      <c r="QA33" s="188"/>
      <c r="QB33" s="188"/>
      <c r="QC33" s="188"/>
      <c r="QD33" s="188"/>
      <c r="QE33" s="188"/>
      <c r="QF33" s="188"/>
      <c r="QG33" s="188"/>
      <c r="QH33" s="188"/>
      <c r="QI33" s="188"/>
      <c r="QJ33" s="188"/>
      <c r="QK33" s="188"/>
      <c r="QL33" s="188"/>
      <c r="QM33" s="188"/>
      <c r="QN33" s="188"/>
      <c r="QO33" s="188"/>
      <c r="QP33" s="188"/>
      <c r="QQ33" s="188"/>
      <c r="QR33" s="188"/>
      <c r="QS33" s="188"/>
      <c r="QT33" s="188"/>
      <c r="QU33" s="188"/>
      <c r="QV33" s="188"/>
      <c r="QW33" s="188"/>
      <c r="QX33" s="188"/>
      <c r="QY33" s="188"/>
      <c r="QZ33" s="188"/>
      <c r="RA33" s="188"/>
      <c r="RB33" s="188"/>
      <c r="RC33" s="188"/>
      <c r="RD33" s="188"/>
      <c r="RE33" s="188"/>
      <c r="RF33" s="188"/>
      <c r="RG33" s="188"/>
      <c r="RH33" s="188"/>
      <c r="RI33" s="188"/>
      <c r="RJ33" s="188"/>
      <c r="RK33" s="188"/>
      <c r="RL33" s="188"/>
      <c r="RM33" s="188"/>
      <c r="RN33" s="188"/>
      <c r="RO33" s="188"/>
      <c r="RP33" s="188"/>
      <c r="RQ33" s="188"/>
      <c r="RR33" s="188"/>
      <c r="RS33" s="188"/>
      <c r="RT33" s="188"/>
      <c r="RU33" s="188"/>
      <c r="RV33" s="188"/>
      <c r="RW33" s="188"/>
      <c r="RX33" s="188"/>
      <c r="RY33" s="188"/>
      <c r="RZ33" s="188"/>
      <c r="SA33" s="188"/>
      <c r="SB33" s="188"/>
      <c r="SC33" s="188"/>
      <c r="SD33" s="188"/>
      <c r="SE33" s="188"/>
      <c r="SF33" s="188"/>
      <c r="SG33" s="188"/>
      <c r="SH33" s="188"/>
      <c r="SI33" s="188"/>
      <c r="SJ33" s="188"/>
      <c r="SK33" s="188"/>
      <c r="SL33" s="188"/>
      <c r="SM33" s="188"/>
      <c r="SN33" s="188"/>
      <c r="SO33" s="188"/>
      <c r="SP33" s="188"/>
      <c r="SQ33" s="188"/>
      <c r="SR33" s="188"/>
      <c r="SS33" s="188"/>
      <c r="ST33" s="188"/>
      <c r="SU33" s="188"/>
      <c r="SV33" s="188"/>
      <c r="SW33" s="188"/>
      <c r="SX33" s="188"/>
      <c r="SY33" s="188"/>
      <c r="SZ33" s="188"/>
      <c r="TA33" s="188"/>
      <c r="TB33" s="188"/>
      <c r="TC33" s="188"/>
      <c r="TD33" s="188"/>
      <c r="TE33" s="188"/>
      <c r="TF33" s="188"/>
      <c r="TG33" s="188"/>
      <c r="TH33" s="188"/>
      <c r="TI33" s="188"/>
      <c r="TJ33" s="188"/>
      <c r="TK33" s="188"/>
      <c r="TL33" s="188"/>
      <c r="TM33" s="188"/>
      <c r="TN33" s="188"/>
      <c r="TO33" s="188"/>
      <c r="TP33" s="188"/>
      <c r="TQ33" s="188"/>
      <c r="TR33" s="188"/>
      <c r="TS33" s="188"/>
      <c r="TT33" s="188"/>
      <c r="TU33" s="188"/>
      <c r="TV33" s="188"/>
      <c r="TW33" s="188"/>
      <c r="TX33" s="188"/>
      <c r="TY33" s="188"/>
      <c r="TZ33" s="188"/>
      <c r="UA33" s="188"/>
      <c r="UB33" s="188"/>
      <c r="UC33" s="188"/>
      <c r="UD33" s="188"/>
      <c r="UE33" s="188"/>
      <c r="UF33" s="188"/>
      <c r="UG33" s="188"/>
      <c r="UH33" s="188"/>
      <c r="UI33" s="188"/>
      <c r="UJ33" s="188"/>
      <c r="UK33" s="188"/>
      <c r="UL33" s="188"/>
      <c r="UM33" s="188"/>
      <c r="UN33" s="188"/>
      <c r="UO33" s="188"/>
      <c r="UP33" s="188"/>
      <c r="UQ33" s="188"/>
      <c r="UR33" s="188"/>
      <c r="US33" s="188"/>
      <c r="UT33" s="188"/>
      <c r="UU33" s="188"/>
      <c r="UV33" s="188"/>
      <c r="UW33" s="188"/>
      <c r="UX33" s="188"/>
      <c r="UY33" s="188"/>
      <c r="UZ33" s="188"/>
      <c r="VA33" s="188"/>
      <c r="VB33" s="187"/>
      <c r="VC33" s="187"/>
      <c r="VD33" s="187"/>
      <c r="VE33" s="187"/>
      <c r="VF33" s="187"/>
      <c r="VG33" s="187"/>
      <c r="VH33" s="187"/>
      <c r="VI33" s="187"/>
      <c r="VJ33" s="187"/>
      <c r="VK33" s="187"/>
      <c r="VL33" s="187"/>
      <c r="VM33" s="187"/>
      <c r="VN33" s="187"/>
      <c r="VO33" s="187"/>
      <c r="VP33" s="187"/>
      <c r="VQ33" s="187"/>
      <c r="VR33" s="187"/>
      <c r="VS33" s="187"/>
      <c r="VT33" s="187"/>
      <c r="VU33" s="187"/>
      <c r="VV33" s="187"/>
      <c r="VW33" s="187"/>
      <c r="VX33" s="187"/>
      <c r="VY33" s="187"/>
      <c r="VZ33" s="187"/>
      <c r="WA33" s="187"/>
      <c r="WB33" s="187"/>
      <c r="WC33" s="187"/>
      <c r="WD33" s="187"/>
      <c r="WE33" s="187"/>
      <c r="WF33" s="187"/>
      <c r="WG33" s="187"/>
      <c r="WH33" s="187"/>
      <c r="WI33" s="187"/>
      <c r="WJ33" s="187"/>
      <c r="WK33" s="187"/>
      <c r="WL33" s="187"/>
      <c r="WM33" s="187"/>
      <c r="WN33" s="187"/>
      <c r="WO33" s="187"/>
      <c r="WP33" s="187"/>
      <c r="WQ33" s="187"/>
      <c r="WR33" s="187"/>
      <c r="WS33" s="187"/>
      <c r="WT33" s="187"/>
      <c r="WU33" s="187"/>
      <c r="WV33" s="187"/>
      <c r="WW33" s="187"/>
      <c r="WX33" s="187"/>
      <c r="WY33" s="187"/>
      <c r="WZ33" s="187"/>
      <c r="XA33" s="187"/>
      <c r="XB33" s="187"/>
      <c r="XC33" s="187"/>
      <c r="XD33" s="187"/>
      <c r="XE33" s="187"/>
      <c r="XF33" s="187"/>
      <c r="XG33" s="187"/>
      <c r="XH33" s="187"/>
      <c r="XI33" s="187"/>
      <c r="XJ33" s="187"/>
      <c r="XK33" s="187"/>
      <c r="XL33" s="187"/>
      <c r="XM33" s="187"/>
      <c r="XN33" s="187"/>
      <c r="XO33" s="187"/>
      <c r="XP33" s="187"/>
      <c r="XQ33" s="187"/>
      <c r="XR33" s="187"/>
      <c r="XS33" s="187"/>
      <c r="XT33" s="187"/>
      <c r="XU33" s="187"/>
      <c r="XV33" s="187"/>
      <c r="XW33" s="187"/>
      <c r="XX33" s="187"/>
      <c r="XY33" s="187"/>
      <c r="XZ33" s="187"/>
      <c r="YA33" s="187"/>
      <c r="YB33" s="187"/>
      <c r="YC33" s="187"/>
      <c r="YD33" s="187"/>
      <c r="YE33" s="187"/>
      <c r="YF33" s="187"/>
      <c r="YG33" s="187"/>
      <c r="YH33" s="187"/>
      <c r="YI33" s="187"/>
      <c r="YJ33" s="187"/>
      <c r="YK33" s="187"/>
      <c r="YL33" s="187"/>
      <c r="YM33" s="187"/>
      <c r="YN33" s="187"/>
      <c r="YO33" s="187"/>
      <c r="YP33" s="187"/>
      <c r="YQ33" s="187"/>
      <c r="YR33" s="187"/>
      <c r="YS33" s="187"/>
      <c r="YT33" s="187"/>
      <c r="YU33" s="187"/>
      <c r="YV33" s="187"/>
      <c r="YW33" s="187"/>
      <c r="YX33" s="187"/>
      <c r="YY33" s="187"/>
      <c r="YZ33" s="187"/>
      <c r="ZA33" s="187"/>
      <c r="ZB33" s="187"/>
      <c r="ZC33" s="187"/>
      <c r="ZD33" s="187"/>
      <c r="ZE33" s="187"/>
      <c r="ZF33" s="187"/>
      <c r="ZG33" s="187"/>
      <c r="ZH33" s="187"/>
      <c r="ZI33" s="187"/>
      <c r="ZJ33" s="187"/>
      <c r="ZK33" s="187"/>
      <c r="ZL33" s="187"/>
      <c r="ZM33" s="187"/>
      <c r="ZN33" s="187"/>
      <c r="ZO33" s="187"/>
      <c r="ZP33" s="187"/>
      <c r="ZQ33" s="187"/>
      <c r="ZR33" s="187"/>
      <c r="ZS33" s="187"/>
      <c r="ZT33" s="187"/>
      <c r="ZU33" s="187"/>
      <c r="ZV33" s="187"/>
      <c r="ZW33" s="187"/>
      <c r="ZX33" s="187"/>
      <c r="ZY33" s="187"/>
      <c r="ZZ33" s="187"/>
      <c r="AAA33" s="187"/>
      <c r="AAB33" s="187"/>
      <c r="AAC33" s="187"/>
      <c r="AAD33" s="187"/>
      <c r="AAE33" s="187"/>
      <c r="AAF33" s="187"/>
      <c r="AAG33" s="187"/>
      <c r="AAH33" s="187"/>
      <c r="AAI33" s="187"/>
      <c r="AAJ33" s="187"/>
      <c r="AAK33" s="187"/>
      <c r="AAL33" s="187"/>
      <c r="AAM33" s="187"/>
      <c r="AAN33" s="187"/>
      <c r="AAO33" s="187"/>
      <c r="AAP33" s="187"/>
      <c r="AAQ33" s="187"/>
      <c r="AAR33" s="187"/>
      <c r="AAS33" s="187"/>
      <c r="AAT33" s="187"/>
      <c r="AAU33" s="187"/>
      <c r="AAV33" s="187"/>
      <c r="AAW33" s="187"/>
      <c r="AAX33" s="187"/>
      <c r="AAY33" s="187"/>
      <c r="AAZ33" s="187"/>
      <c r="ABA33" s="187"/>
      <c r="ABB33" s="187"/>
      <c r="ABC33" s="187"/>
      <c r="ABD33" s="187"/>
      <c r="ABE33" s="187"/>
      <c r="ABF33" s="187"/>
      <c r="ABG33" s="187"/>
      <c r="ABH33" s="187"/>
      <c r="ABI33" s="187"/>
      <c r="ABJ33" s="187"/>
      <c r="ABK33" s="187"/>
      <c r="ABL33" s="187"/>
      <c r="ABM33" s="187"/>
      <c r="ABN33" s="187"/>
      <c r="ABO33" s="187"/>
      <c r="ABP33" s="187"/>
      <c r="ABQ33" s="187"/>
      <c r="ABR33" s="187"/>
      <c r="ABS33" s="187"/>
      <c r="ABT33" s="187"/>
      <c r="ABU33" s="187"/>
      <c r="ABV33" s="187"/>
      <c r="ABW33" s="187"/>
      <c r="ABX33" s="187"/>
      <c r="ABY33" s="187"/>
      <c r="ABZ33" s="187"/>
      <c r="ACA33" s="187"/>
      <c r="ACB33" s="187"/>
      <c r="ACC33" s="187"/>
      <c r="ACD33" s="187"/>
      <c r="ACE33" s="187"/>
      <c r="ACF33" s="187"/>
      <c r="ACG33" s="187"/>
      <c r="ACH33" s="187"/>
      <c r="ACI33" s="187"/>
      <c r="ACJ33" s="187"/>
      <c r="ACK33" s="187"/>
      <c r="ACL33" s="187"/>
      <c r="ACM33" s="187"/>
      <c r="ACN33" s="187"/>
      <c r="ACO33" s="187"/>
      <c r="ACP33" s="187"/>
      <c r="ACQ33" s="187"/>
      <c r="ACR33" s="187"/>
      <c r="ACS33" s="187"/>
      <c r="ACT33" s="187"/>
      <c r="ACU33" s="187"/>
      <c r="ACV33" s="187"/>
      <c r="ACW33" s="187"/>
      <c r="ACX33" s="187"/>
      <c r="ACY33" s="187"/>
      <c r="ACZ33" s="187"/>
      <c r="ADA33" s="187"/>
      <c r="ADB33" s="187"/>
      <c r="ADC33" s="187"/>
      <c r="ADD33" s="187"/>
      <c r="ADE33" s="187"/>
      <c r="ADF33" s="187"/>
      <c r="ADG33" s="187"/>
      <c r="ADH33" s="187"/>
      <c r="ADI33" s="187"/>
      <c r="ADJ33" s="187"/>
      <c r="ADK33" s="187"/>
      <c r="ADL33" s="187"/>
      <c r="ADM33" s="187"/>
      <c r="ADN33" s="187"/>
      <c r="ADO33" s="187"/>
      <c r="ADP33" s="187"/>
      <c r="ADQ33" s="187"/>
      <c r="ADR33" s="187"/>
      <c r="ADS33" s="187"/>
      <c r="ADT33" s="187"/>
      <c r="ADU33" s="187"/>
      <c r="ADV33" s="187"/>
      <c r="ADW33" s="187"/>
      <c r="ADX33" s="187"/>
      <c r="ADY33" s="187"/>
      <c r="ADZ33" s="187"/>
      <c r="AEA33" s="187"/>
      <c r="AEB33" s="187"/>
      <c r="AEC33" s="187"/>
      <c r="AED33" s="187"/>
      <c r="AEE33" s="187"/>
      <c r="AEF33" s="187"/>
      <c r="AEG33" s="187"/>
      <c r="AEH33" s="187"/>
      <c r="AEI33" s="187"/>
      <c r="AEJ33" s="187"/>
      <c r="AEK33" s="187"/>
      <c r="AEL33" s="187"/>
      <c r="AEM33" s="187"/>
      <c r="AEN33" s="187"/>
      <c r="AEO33" s="187"/>
      <c r="AEP33" s="187"/>
      <c r="AEQ33" s="187"/>
      <c r="AER33" s="187"/>
      <c r="AES33" s="187"/>
      <c r="AET33" s="187"/>
      <c r="AEU33" s="187"/>
      <c r="AEV33" s="187"/>
      <c r="AEW33" s="187"/>
      <c r="AEX33" s="187"/>
      <c r="AEY33" s="187"/>
      <c r="AEZ33" s="187"/>
      <c r="AFA33" s="187"/>
      <c r="AFB33" s="187"/>
      <c r="AFC33" s="187"/>
      <c r="AFD33" s="187"/>
      <c r="AFE33" s="187"/>
      <c r="AFF33" s="187"/>
      <c r="AFG33" s="187"/>
      <c r="AFH33" s="187"/>
      <c r="AFI33" s="187"/>
      <c r="AFJ33" s="187"/>
      <c r="AFK33" s="187"/>
      <c r="AFL33" s="187"/>
      <c r="AFM33" s="187"/>
      <c r="AFN33" s="187"/>
      <c r="AFO33" s="187"/>
      <c r="AFP33" s="187"/>
      <c r="AFQ33" s="187"/>
      <c r="AFR33" s="187"/>
      <c r="AFS33" s="187"/>
      <c r="AFT33" s="187"/>
      <c r="AFU33" s="187"/>
      <c r="AFV33" s="187"/>
      <c r="AFW33" s="187"/>
      <c r="AFX33" s="187"/>
      <c r="AFY33" s="187"/>
      <c r="AFZ33" s="187"/>
      <c r="AGA33" s="187"/>
      <c r="AGB33" s="187"/>
      <c r="AGC33" s="187"/>
      <c r="AGD33" s="187"/>
      <c r="AGE33" s="187"/>
      <c r="AGF33" s="187"/>
      <c r="AGG33" s="187"/>
      <c r="AGH33" s="187"/>
      <c r="AGI33" s="187"/>
      <c r="AGJ33" s="187"/>
      <c r="AGK33" s="187"/>
      <c r="AGL33" s="187"/>
      <c r="AGM33" s="187"/>
      <c r="AGN33" s="187"/>
      <c r="AGO33" s="187"/>
      <c r="AGP33" s="187"/>
      <c r="AGQ33" s="187"/>
      <c r="AGR33" s="187"/>
      <c r="AGS33" s="187"/>
      <c r="AGT33" s="187"/>
      <c r="AGU33" s="187"/>
      <c r="AGV33" s="187"/>
      <c r="AGW33" s="187"/>
      <c r="AGX33" s="187"/>
      <c r="AGY33" s="187"/>
      <c r="AGZ33" s="187"/>
      <c r="AHA33" s="187"/>
      <c r="AHB33" s="187"/>
      <c r="AHC33" s="187"/>
      <c r="AHD33" s="187"/>
      <c r="AHE33" s="187"/>
      <c r="AHF33" s="187"/>
      <c r="AHG33" s="187"/>
      <c r="AHH33" s="187"/>
      <c r="AHI33" s="187"/>
      <c r="AHJ33" s="187"/>
      <c r="AHK33" s="187"/>
      <c r="AHL33" s="187"/>
      <c r="AHM33" s="187"/>
      <c r="AHN33" s="187"/>
      <c r="AHO33" s="187"/>
      <c r="AHP33" s="187"/>
      <c r="AHQ33" s="187"/>
      <c r="AHR33" s="187"/>
      <c r="AHS33" s="187"/>
      <c r="AHT33" s="187"/>
      <c r="AHU33" s="187"/>
      <c r="AHV33" s="187"/>
      <c r="AHW33" s="187"/>
      <c r="AHX33" s="187"/>
      <c r="AHY33" s="187"/>
      <c r="AHZ33" s="187"/>
      <c r="AIA33" s="187"/>
      <c r="AIB33" s="187"/>
      <c r="AIC33" s="187"/>
      <c r="AID33" s="187"/>
      <c r="AIE33" s="187"/>
      <c r="AIF33" s="187"/>
      <c r="AIG33" s="187"/>
      <c r="AIH33" s="187"/>
      <c r="AII33" s="187"/>
      <c r="AIJ33" s="187"/>
      <c r="AIK33" s="187"/>
      <c r="AIL33" s="187"/>
      <c r="AIM33" s="187"/>
      <c r="AIN33" s="187"/>
      <c r="AIO33" s="187"/>
      <c r="AIP33" s="187"/>
      <c r="AIQ33" s="187"/>
      <c r="AIR33" s="187"/>
      <c r="AIS33" s="187"/>
      <c r="AIT33" s="187"/>
      <c r="AIU33" s="187"/>
      <c r="AIV33" s="187"/>
      <c r="AIW33" s="187"/>
      <c r="AIX33" s="187"/>
      <c r="AIY33" s="187"/>
      <c r="AIZ33" s="187"/>
      <c r="AJA33" s="187"/>
      <c r="AJB33" s="187"/>
      <c r="AJC33" s="187"/>
      <c r="AJD33" s="187"/>
      <c r="AJE33" s="187"/>
      <c r="AJF33" s="187"/>
      <c r="AJG33" s="187"/>
      <c r="AJH33" s="187"/>
      <c r="AJI33" s="187"/>
      <c r="AJJ33" s="187"/>
      <c r="AJK33" s="187"/>
      <c r="AJL33" s="187"/>
      <c r="AJM33" s="187"/>
      <c r="AJN33" s="187"/>
      <c r="AJO33" s="187"/>
      <c r="AJP33" s="187"/>
      <c r="AJQ33" s="187"/>
      <c r="AJR33" s="187"/>
      <c r="AJS33" s="187"/>
      <c r="AJT33" s="187"/>
      <c r="AJU33" s="187"/>
      <c r="AJV33" s="187"/>
      <c r="AJW33" s="187"/>
      <c r="AJX33" s="187"/>
      <c r="AJY33" s="187"/>
      <c r="AJZ33" s="187"/>
      <c r="AKA33" s="187"/>
      <c r="AKB33" s="187"/>
      <c r="AKC33" s="187"/>
      <c r="AKD33" s="187"/>
      <c r="AKE33" s="187"/>
      <c r="AKF33" s="187"/>
      <c r="AKG33" s="187"/>
      <c r="AKH33" s="187"/>
      <c r="AKI33" s="187"/>
      <c r="AKJ33" s="187"/>
      <c r="AKK33" s="187"/>
      <c r="AKL33" s="187"/>
      <c r="AKM33" s="187"/>
      <c r="AKN33" s="187"/>
      <c r="AKO33" s="187"/>
      <c r="AKP33" s="187"/>
      <c r="AKQ33" s="187"/>
      <c r="AKR33" s="187"/>
      <c r="AKS33" s="187"/>
      <c r="AKT33" s="187"/>
      <c r="AKU33" s="187"/>
      <c r="AKV33" s="187"/>
      <c r="AKW33" s="187"/>
      <c r="AKX33" s="187"/>
      <c r="AKY33" s="187"/>
      <c r="AKZ33" s="187"/>
      <c r="ALA33" s="187"/>
      <c r="ALB33" s="187"/>
      <c r="ALC33" s="187"/>
      <c r="ALD33" s="187"/>
      <c r="ALE33" s="187"/>
      <c r="ALF33" s="187"/>
      <c r="ALG33" s="187"/>
      <c r="ALH33" s="187"/>
      <c r="ALI33" s="187"/>
      <c r="ALJ33" s="187"/>
      <c r="ALK33" s="187"/>
      <c r="ALL33" s="187"/>
      <c r="ALM33" s="187"/>
      <c r="ALN33" s="187"/>
      <c r="ALO33" s="187"/>
      <c r="ALP33" s="187"/>
      <c r="ALQ33" s="187"/>
      <c r="ALR33" s="187"/>
      <c r="ALS33" s="187"/>
      <c r="ALT33" s="187"/>
      <c r="ALU33" s="187"/>
      <c r="ALV33" s="187"/>
      <c r="ALW33" s="187"/>
      <c r="ALX33" s="187"/>
      <c r="ALY33" s="187"/>
      <c r="ALZ33" s="187"/>
      <c r="AMA33" s="187"/>
      <c r="AMB33" s="187"/>
      <c r="AMC33" s="187"/>
      <c r="AMD33" s="187"/>
      <c r="AME33" s="187"/>
      <c r="AMF33" s="187"/>
      <c r="AMG33" s="187"/>
      <c r="AMH33" s="187"/>
      <c r="AMI33" s="187"/>
      <c r="AMJ33" s="187"/>
      <c r="AMK33" s="187"/>
      <c r="AML33" s="187"/>
      <c r="AMM33" s="187"/>
      <c r="AMN33" s="187"/>
      <c r="AMO33" s="187"/>
      <c r="AMP33" s="187"/>
      <c r="AMQ33" s="187"/>
      <c r="AMR33" s="187"/>
      <c r="AMS33" s="187"/>
      <c r="AMT33" s="187"/>
      <c r="AMU33" s="187"/>
      <c r="AMV33" s="187"/>
      <c r="AMW33" s="187"/>
      <c r="AMX33" s="187"/>
      <c r="AMY33" s="187"/>
      <c r="AMZ33" s="187"/>
      <c r="ANA33" s="187"/>
      <c r="ANB33" s="187"/>
      <c r="ANC33" s="187"/>
      <c r="AND33" s="187"/>
      <c r="ANE33" s="187"/>
      <c r="ANF33" s="187"/>
      <c r="ANG33" s="187"/>
      <c r="ANH33" s="187"/>
      <c r="ANI33" s="187"/>
      <c r="ANJ33" s="187"/>
      <c r="ANK33" s="187"/>
      <c r="ANL33" s="187"/>
      <c r="ANM33" s="187"/>
      <c r="ANN33" s="187"/>
      <c r="ANO33" s="187"/>
      <c r="ANP33" s="187"/>
      <c r="ANQ33" s="187"/>
      <c r="ANR33" s="187"/>
      <c r="ANS33" s="187"/>
      <c r="ANT33" s="187"/>
      <c r="ANU33" s="187"/>
      <c r="ANV33" s="187"/>
      <c r="ANW33" s="187"/>
      <c r="ANX33" s="187"/>
      <c r="ANY33" s="187"/>
      <c r="ANZ33" s="187"/>
      <c r="AOA33" s="187"/>
      <c r="AOB33" s="187"/>
      <c r="AOC33" s="187"/>
      <c r="AOD33" s="187"/>
      <c r="AOE33" s="187"/>
      <c r="AOF33" s="187"/>
      <c r="AOG33" s="187"/>
      <c r="AOH33" s="187"/>
      <c r="AOI33" s="187"/>
      <c r="AOJ33" s="187"/>
      <c r="AOK33" s="187"/>
      <c r="AOL33" s="187"/>
      <c r="AOM33" s="187"/>
      <c r="AON33" s="187"/>
      <c r="AOO33" s="187"/>
      <c r="AOP33" s="187"/>
      <c r="AOQ33" s="187"/>
      <c r="AOR33" s="187"/>
      <c r="AOS33" s="187"/>
      <c r="AOT33" s="187"/>
      <c r="AOU33" s="187"/>
      <c r="AOV33" s="187"/>
      <c r="AOW33" s="187"/>
      <c r="AOX33" s="187"/>
      <c r="AOY33" s="187"/>
      <c r="AOZ33" s="187"/>
      <c r="APA33" s="187"/>
      <c r="APB33" s="187"/>
      <c r="APC33" s="187"/>
      <c r="APD33" s="187"/>
      <c r="APE33" s="187"/>
      <c r="APF33" s="187"/>
      <c r="APG33" s="187"/>
      <c r="APH33" s="187"/>
      <c r="API33" s="187"/>
      <c r="APJ33" s="187"/>
      <c r="APK33" s="187"/>
      <c r="APL33" s="187"/>
      <c r="APM33" s="187"/>
      <c r="APN33" s="187"/>
      <c r="APO33" s="187"/>
      <c r="APP33" s="187"/>
      <c r="APQ33" s="187"/>
      <c r="APR33" s="187"/>
      <c r="APS33" s="187"/>
      <c r="APT33" s="187"/>
      <c r="APU33" s="187"/>
      <c r="APV33" s="187"/>
      <c r="APW33" s="187"/>
      <c r="APX33" s="187"/>
      <c r="APY33" s="187"/>
      <c r="APZ33" s="187"/>
      <c r="AQA33" s="187"/>
      <c r="AQB33" s="187"/>
      <c r="AQC33" s="187"/>
      <c r="AQD33" s="187"/>
      <c r="AQE33" s="187"/>
      <c r="AQF33" s="187"/>
      <c r="AQG33" s="187"/>
      <c r="AQH33" s="187"/>
      <c r="AQI33" s="187"/>
      <c r="AQJ33" s="187"/>
      <c r="AQK33" s="187"/>
      <c r="AQL33" s="187"/>
      <c r="AQM33" s="187"/>
      <c r="AQN33" s="187"/>
      <c r="AQO33" s="187"/>
      <c r="AQP33" s="187"/>
      <c r="AQQ33" s="187"/>
      <c r="AQR33" s="187"/>
      <c r="AQS33" s="187"/>
      <c r="AQT33" s="187"/>
      <c r="AQU33" s="187"/>
      <c r="AQV33" s="187"/>
      <c r="AQW33" s="187"/>
      <c r="AQX33" s="187"/>
      <c r="AQY33" s="187"/>
      <c r="AQZ33" s="187"/>
      <c r="ARA33" s="187"/>
      <c r="ARB33" s="187"/>
      <c r="ARC33" s="187"/>
      <c r="ARD33" s="187"/>
      <c r="ARE33" s="187"/>
      <c r="ARF33" s="187"/>
      <c r="ARG33" s="187"/>
      <c r="ARH33" s="187"/>
      <c r="ARI33" s="187"/>
      <c r="ARJ33" s="187"/>
      <c r="ARK33" s="187"/>
      <c r="ARL33" s="187"/>
      <c r="ARM33" s="187"/>
      <c r="ARN33" s="187"/>
      <c r="ARO33" s="187"/>
      <c r="ARP33" s="187"/>
      <c r="ARQ33" s="187"/>
      <c r="ARR33" s="187"/>
      <c r="ARS33" s="187"/>
      <c r="ART33" s="187"/>
      <c r="ARU33" s="187"/>
      <c r="ARV33" s="187"/>
      <c r="ARW33" s="187"/>
      <c r="ARX33" s="187"/>
      <c r="ARY33" s="187"/>
      <c r="ARZ33" s="187"/>
      <c r="ASA33" s="187"/>
      <c r="ASB33" s="187"/>
      <c r="ASC33" s="187"/>
      <c r="ASD33" s="187"/>
      <c r="ASE33" s="187"/>
      <c r="ASF33" s="187"/>
      <c r="ASG33" s="187"/>
      <c r="ASH33" s="187"/>
      <c r="ASI33" s="187"/>
      <c r="ASJ33" s="187"/>
      <c r="ASK33" s="187"/>
      <c r="ASL33" s="187"/>
      <c r="ASM33" s="187"/>
      <c r="ASN33" s="187"/>
      <c r="ASO33" s="187"/>
      <c r="ASP33" s="187"/>
      <c r="ASQ33" s="187"/>
      <c r="ASR33" s="187"/>
      <c r="ASS33" s="187"/>
      <c r="AST33" s="187"/>
      <c r="ASU33" s="187"/>
      <c r="ASV33" s="187"/>
      <c r="ASW33" s="187"/>
      <c r="ASX33" s="187"/>
      <c r="ASY33" s="187"/>
      <c r="ASZ33" s="187"/>
      <c r="ATA33" s="187"/>
      <c r="ATB33" s="187"/>
      <c r="ATC33" s="187"/>
      <c r="ATD33" s="187"/>
      <c r="ATE33" s="187"/>
      <c r="ATF33" s="187"/>
      <c r="ATG33" s="187"/>
      <c r="ATH33" s="187"/>
      <c r="ATI33" s="187"/>
      <c r="ATJ33" s="187"/>
      <c r="ATK33" s="187"/>
      <c r="ATL33" s="187"/>
      <c r="ATM33" s="187"/>
      <c r="ATN33" s="187"/>
      <c r="ATO33" s="187"/>
      <c r="ATP33" s="187"/>
      <c r="ATQ33" s="187"/>
      <c r="ATR33" s="187"/>
      <c r="ATS33" s="187"/>
      <c r="ATT33" s="187"/>
      <c r="ATU33" s="187"/>
      <c r="ATV33" s="187"/>
      <c r="ATW33" s="187"/>
      <c r="ATX33" s="187"/>
      <c r="ATY33" s="187"/>
      <c r="ATZ33" s="187"/>
      <c r="AUA33" s="187"/>
      <c r="AUB33" s="187"/>
      <c r="AUC33" s="187"/>
      <c r="AUD33" s="187"/>
      <c r="AUE33" s="187"/>
      <c r="AUF33" s="187"/>
      <c r="AUG33" s="187"/>
      <c r="AUH33" s="187"/>
      <c r="AUI33" s="187"/>
      <c r="AUJ33" s="187"/>
      <c r="AUK33" s="187"/>
      <c r="AUL33" s="187"/>
      <c r="AUM33" s="187"/>
      <c r="AUN33" s="187"/>
      <c r="AUO33" s="187"/>
      <c r="AUP33" s="187"/>
      <c r="AUQ33" s="187"/>
      <c r="AUR33" s="187"/>
      <c r="AUS33" s="187"/>
      <c r="AUT33" s="187"/>
      <c r="AUU33" s="187"/>
      <c r="AUV33" s="187"/>
      <c r="AUW33" s="187"/>
      <c r="AUX33" s="187"/>
      <c r="AUY33" s="187"/>
      <c r="AUZ33" s="187"/>
      <c r="AVA33" s="187"/>
      <c r="AVB33" s="187"/>
      <c r="AVC33" s="187"/>
      <c r="AVD33" s="187"/>
      <c r="AVE33" s="187"/>
      <c r="AVF33" s="187"/>
      <c r="AVG33" s="187"/>
      <c r="AVH33" s="187"/>
      <c r="AVI33" s="187"/>
      <c r="AVJ33" s="187"/>
      <c r="AVK33" s="187"/>
      <c r="AVL33" s="187"/>
      <c r="AVM33" s="187"/>
      <c r="AVN33" s="187"/>
      <c r="AVO33" s="187"/>
      <c r="AVP33" s="187"/>
      <c r="AVQ33" s="187"/>
      <c r="AVR33" s="187"/>
      <c r="AVS33" s="187"/>
      <c r="AVT33" s="187"/>
      <c r="AVU33" s="187"/>
      <c r="AVV33" s="187"/>
      <c r="AVW33" s="187"/>
      <c r="AVX33" s="187"/>
      <c r="AVY33" s="187"/>
      <c r="AVZ33" s="187"/>
      <c r="AWA33" s="187"/>
      <c r="AWB33" s="187"/>
      <c r="AWC33" s="187"/>
      <c r="AWD33" s="187"/>
      <c r="AWE33" s="187"/>
      <c r="AWF33" s="187"/>
      <c r="AWG33" s="187"/>
      <c r="AWH33" s="187"/>
      <c r="AWI33" s="187"/>
      <c r="AWJ33" s="187"/>
      <c r="AWK33" s="187"/>
      <c r="AWL33" s="187"/>
      <c r="AWM33" s="187"/>
      <c r="AWN33" s="187"/>
      <c r="AWO33" s="187"/>
      <c r="AWP33" s="187"/>
      <c r="AWQ33" s="187"/>
      <c r="AWR33" s="187"/>
      <c r="AWS33" s="187"/>
      <c r="AWT33" s="187"/>
      <c r="AWU33" s="187"/>
      <c r="AWV33" s="187"/>
      <c r="AWW33" s="187"/>
      <c r="AWX33" s="187"/>
      <c r="AWY33" s="187"/>
      <c r="AWZ33" s="187"/>
      <c r="AXA33" s="187"/>
      <c r="AXB33" s="187"/>
      <c r="AXC33" s="187"/>
      <c r="AXD33" s="187"/>
      <c r="AXE33" s="187"/>
      <c r="AXF33" s="187"/>
      <c r="AXG33" s="187"/>
      <c r="AXH33" s="187"/>
      <c r="AXI33" s="187"/>
      <c r="AXJ33" s="187"/>
      <c r="AXK33" s="187"/>
      <c r="AXL33" s="187"/>
      <c r="AXM33" s="187"/>
      <c r="AXN33" s="187"/>
      <c r="AXO33" s="187"/>
      <c r="AXP33" s="187"/>
      <c r="AXQ33" s="187"/>
      <c r="AXR33" s="187"/>
      <c r="AXS33" s="187"/>
      <c r="AXT33" s="187"/>
      <c r="AXU33" s="187"/>
      <c r="AXV33" s="187"/>
      <c r="AXW33" s="187"/>
      <c r="AXX33" s="187"/>
      <c r="AXY33" s="187"/>
      <c r="AXZ33" s="187"/>
      <c r="AYA33" s="187"/>
      <c r="AYB33" s="187"/>
      <c r="AYC33" s="187"/>
      <c r="AYD33" s="187"/>
      <c r="AYE33" s="187"/>
      <c r="AYF33" s="187"/>
      <c r="AYG33" s="187"/>
      <c r="AYH33" s="187"/>
      <c r="AYI33" s="187"/>
      <c r="AYJ33" s="187"/>
      <c r="AYK33" s="187"/>
      <c r="AYL33" s="187"/>
      <c r="AYM33" s="187"/>
      <c r="AYN33" s="187"/>
      <c r="AYO33" s="187"/>
      <c r="AYP33" s="187"/>
      <c r="AYQ33" s="187"/>
      <c r="AYR33" s="187"/>
      <c r="AYS33" s="187"/>
      <c r="AYT33" s="187"/>
      <c r="AYU33" s="187"/>
      <c r="AYV33" s="187"/>
      <c r="AYW33" s="187"/>
      <c r="AYX33" s="187"/>
      <c r="AYY33" s="187"/>
      <c r="AYZ33" s="187"/>
      <c r="AZA33" s="187"/>
      <c r="AZB33" s="187"/>
      <c r="AZC33" s="187"/>
      <c r="AZD33" s="187"/>
      <c r="AZE33" s="187"/>
      <c r="AZF33" s="187"/>
      <c r="AZG33" s="187"/>
      <c r="AZH33" s="187"/>
      <c r="AZI33" s="187"/>
      <c r="AZJ33" s="187"/>
      <c r="AZK33" s="187"/>
      <c r="AZL33" s="187"/>
      <c r="AZM33" s="187"/>
      <c r="AZN33" s="187"/>
      <c r="AZO33" s="187"/>
      <c r="AZP33" s="187"/>
      <c r="AZQ33" s="187"/>
      <c r="AZR33" s="187"/>
      <c r="AZS33" s="187"/>
      <c r="AZT33" s="187"/>
      <c r="AZU33" s="187"/>
      <c r="AZV33" s="187"/>
      <c r="AZW33" s="187"/>
      <c r="AZX33" s="187"/>
      <c r="AZY33" s="187"/>
      <c r="AZZ33" s="187"/>
      <c r="BAA33" s="187"/>
      <c r="BAB33" s="187"/>
      <c r="BAC33" s="187"/>
      <c r="BAD33" s="187"/>
      <c r="BAE33" s="187"/>
      <c r="BAF33" s="187"/>
      <c r="BAG33" s="187"/>
      <c r="BAH33" s="187"/>
      <c r="BAI33" s="187"/>
      <c r="BAJ33" s="187"/>
      <c r="BAK33" s="187"/>
      <c r="BAL33" s="187"/>
      <c r="BAM33" s="187"/>
      <c r="BAN33" s="187"/>
      <c r="BAO33" s="187"/>
      <c r="BAP33" s="187"/>
      <c r="BAQ33" s="187"/>
      <c r="BAR33" s="187"/>
      <c r="BAS33" s="187"/>
      <c r="BAT33" s="187"/>
      <c r="BAU33" s="187"/>
      <c r="BAV33" s="187"/>
      <c r="BAW33" s="187"/>
      <c r="BAX33" s="187"/>
      <c r="BAY33" s="187"/>
      <c r="BAZ33" s="187"/>
      <c r="BBA33" s="187"/>
      <c r="BBB33" s="187"/>
      <c r="BBC33" s="187"/>
      <c r="BBD33" s="187"/>
      <c r="BBE33" s="187"/>
      <c r="BBF33" s="187"/>
      <c r="BBG33" s="187"/>
      <c r="BBH33" s="187"/>
      <c r="BBI33" s="187"/>
      <c r="BBJ33" s="187"/>
      <c r="BBK33" s="187"/>
      <c r="BBL33" s="187"/>
      <c r="BBM33" s="187"/>
      <c r="BBN33" s="187"/>
      <c r="BBO33" s="187"/>
      <c r="BBP33" s="187"/>
      <c r="BBQ33" s="187"/>
      <c r="BBR33" s="187"/>
      <c r="BBS33" s="187"/>
      <c r="BBT33" s="187"/>
      <c r="BBU33" s="187"/>
      <c r="BBV33" s="187"/>
      <c r="BBW33" s="187"/>
      <c r="BBX33" s="187"/>
      <c r="BBY33" s="187"/>
      <c r="BBZ33" s="187"/>
      <c r="BCA33" s="187"/>
      <c r="BCB33" s="187"/>
      <c r="BCC33" s="187"/>
      <c r="BCD33" s="187"/>
      <c r="BCE33" s="187"/>
      <c r="BCF33" s="187"/>
      <c r="BCG33" s="187"/>
      <c r="BCH33" s="187"/>
      <c r="BCI33" s="187"/>
      <c r="BCJ33" s="187"/>
      <c r="BCK33" s="187"/>
      <c r="BCL33" s="187"/>
      <c r="BCM33" s="187"/>
      <c r="BCN33" s="187"/>
      <c r="BCO33" s="187"/>
      <c r="BCP33" s="187"/>
      <c r="BCQ33" s="187"/>
      <c r="BCR33" s="187"/>
      <c r="BCS33" s="187"/>
      <c r="BCT33" s="187"/>
      <c r="BCU33" s="187"/>
      <c r="BCV33" s="187"/>
      <c r="BCW33" s="187"/>
      <c r="BCX33" s="187"/>
      <c r="BCY33" s="187"/>
      <c r="BCZ33" s="187"/>
      <c r="BDA33" s="187"/>
      <c r="BDB33" s="187"/>
      <c r="BDC33" s="187"/>
      <c r="BDD33" s="187"/>
      <c r="BDE33" s="187"/>
      <c r="BDF33" s="187"/>
      <c r="BDG33" s="187"/>
      <c r="BDH33" s="187"/>
      <c r="BDI33" s="187"/>
      <c r="BDJ33" s="187"/>
      <c r="BDK33" s="187"/>
      <c r="BDL33" s="187"/>
      <c r="BDM33" s="187"/>
      <c r="BDN33" s="187"/>
      <c r="BDO33" s="187"/>
      <c r="BDP33" s="187"/>
      <c r="BDQ33" s="187"/>
      <c r="BDR33" s="187"/>
      <c r="BDS33" s="187"/>
      <c r="BDT33" s="187"/>
      <c r="BDU33" s="187"/>
      <c r="BDV33" s="187"/>
      <c r="BDW33" s="187"/>
      <c r="BDX33" s="187"/>
      <c r="BDY33" s="187"/>
      <c r="BDZ33" s="187"/>
      <c r="BEA33" s="187"/>
      <c r="BEB33" s="187"/>
      <c r="BEC33" s="187"/>
      <c r="BED33" s="187"/>
      <c r="BEE33" s="187"/>
      <c r="BEF33" s="187"/>
      <c r="BEG33" s="187"/>
      <c r="BEH33" s="187"/>
      <c r="BEI33" s="187"/>
      <c r="BEJ33" s="187"/>
      <c r="BEK33" s="187"/>
      <c r="BEL33" s="187"/>
      <c r="BEM33" s="187"/>
      <c r="BEN33" s="187"/>
      <c r="BEO33" s="187"/>
      <c r="BEP33" s="187"/>
      <c r="BEQ33" s="187"/>
      <c r="BER33" s="187"/>
      <c r="BES33" s="187"/>
      <c r="BET33" s="187"/>
      <c r="BEU33" s="187"/>
      <c r="BEV33" s="187"/>
      <c r="BEW33" s="187"/>
      <c r="BEX33" s="187"/>
      <c r="BEY33" s="187"/>
      <c r="BEZ33" s="187"/>
      <c r="BFA33" s="187"/>
      <c r="BFB33" s="187"/>
      <c r="BFC33" s="187"/>
      <c r="BFD33" s="187"/>
      <c r="BFE33" s="187"/>
      <c r="BFF33" s="187"/>
      <c r="BFG33" s="187"/>
      <c r="BFH33" s="187"/>
      <c r="BFI33" s="187"/>
      <c r="BFJ33" s="187"/>
      <c r="BFK33" s="187"/>
      <c r="BFL33" s="187"/>
      <c r="BFM33" s="187"/>
      <c r="BFN33" s="187"/>
      <c r="BFO33" s="187"/>
      <c r="BFP33" s="187"/>
      <c r="BFQ33" s="187"/>
      <c r="BFR33" s="187"/>
      <c r="BFS33" s="187"/>
      <c r="BFT33" s="187"/>
      <c r="BFU33" s="187"/>
      <c r="BFV33" s="187"/>
      <c r="BFW33" s="187"/>
      <c r="BFX33" s="187"/>
      <c r="BFY33" s="187"/>
      <c r="BFZ33" s="187"/>
      <c r="BGA33" s="187"/>
      <c r="BGB33" s="187"/>
      <c r="BGC33" s="187"/>
      <c r="BGD33" s="187"/>
      <c r="BGE33" s="187"/>
      <c r="BGF33" s="187"/>
      <c r="BGG33" s="187"/>
      <c r="BGH33" s="187"/>
      <c r="BGI33" s="187"/>
      <c r="BGJ33" s="187"/>
      <c r="BGK33" s="187"/>
      <c r="BGL33" s="187"/>
      <c r="BGM33" s="187"/>
      <c r="BGN33" s="187"/>
      <c r="BGO33" s="187"/>
      <c r="BGP33" s="187"/>
      <c r="BGQ33" s="187"/>
      <c r="BGR33" s="187"/>
      <c r="BGS33" s="187"/>
      <c r="BGT33" s="187"/>
      <c r="BGU33" s="187"/>
      <c r="BGV33" s="187"/>
      <c r="BGW33" s="187"/>
      <c r="BGX33" s="187"/>
      <c r="BGY33" s="187"/>
      <c r="BGZ33" s="187"/>
      <c r="BHA33" s="187"/>
      <c r="BHB33" s="187"/>
      <c r="BHC33" s="187"/>
      <c r="BHD33" s="187"/>
      <c r="BHE33" s="187"/>
      <c r="BHF33" s="187"/>
      <c r="BHG33" s="187"/>
      <c r="BHH33" s="187"/>
      <c r="BHI33" s="187"/>
      <c r="BHJ33" s="187"/>
      <c r="BHK33" s="187"/>
      <c r="BHL33" s="187"/>
      <c r="BHM33" s="187"/>
      <c r="BHN33" s="187"/>
      <c r="BHO33" s="187"/>
      <c r="BHP33" s="187"/>
      <c r="BHQ33" s="187"/>
      <c r="BHR33" s="187"/>
      <c r="BHS33" s="187"/>
      <c r="BHT33" s="187"/>
      <c r="BHU33" s="187"/>
      <c r="BHV33" s="187"/>
      <c r="BHW33" s="187"/>
      <c r="BHX33" s="187"/>
      <c r="BHY33" s="187"/>
      <c r="BHZ33" s="187"/>
      <c r="BIA33" s="187"/>
      <c r="BIB33" s="187"/>
      <c r="BIC33" s="187"/>
      <c r="BID33" s="187"/>
      <c r="BIE33" s="187"/>
      <c r="BIF33" s="187"/>
      <c r="BIG33" s="187"/>
      <c r="BIH33" s="187"/>
      <c r="BII33" s="187"/>
      <c r="BIJ33" s="187"/>
      <c r="BIK33" s="187"/>
      <c r="BIL33" s="187"/>
      <c r="BIM33" s="187"/>
      <c r="BIN33" s="187"/>
      <c r="BIO33" s="187"/>
      <c r="BIP33" s="187"/>
      <c r="BIQ33" s="187"/>
      <c r="BIR33" s="187"/>
      <c r="BIS33" s="187"/>
      <c r="BIT33" s="187"/>
      <c r="BIU33" s="187"/>
      <c r="BIV33" s="187"/>
      <c r="BIW33" s="187"/>
      <c r="BIX33" s="187"/>
      <c r="BIY33" s="187"/>
      <c r="BIZ33" s="187"/>
      <c r="BJA33" s="187"/>
      <c r="BJB33" s="187"/>
      <c r="BJC33" s="187"/>
      <c r="BJD33" s="187"/>
      <c r="BJE33" s="187"/>
      <c r="BJF33" s="187"/>
      <c r="BJG33" s="187"/>
      <c r="BJH33" s="187"/>
      <c r="BJI33" s="187"/>
      <c r="BJJ33" s="187"/>
      <c r="BJK33" s="187"/>
      <c r="BJL33" s="187"/>
      <c r="BJM33" s="187"/>
      <c r="BJN33" s="187"/>
      <c r="BJO33" s="187"/>
      <c r="BJP33" s="187"/>
      <c r="BJQ33" s="187"/>
      <c r="BJR33" s="187"/>
      <c r="BJS33" s="187"/>
      <c r="BJT33" s="187"/>
      <c r="BJU33" s="187"/>
      <c r="BJV33" s="187"/>
      <c r="BJW33" s="187"/>
      <c r="BJX33" s="187"/>
      <c r="BJY33" s="187"/>
      <c r="BJZ33" s="187"/>
      <c r="BKA33" s="187"/>
      <c r="BKB33" s="187"/>
      <c r="BKC33" s="187"/>
      <c r="BKD33" s="187"/>
      <c r="BKE33" s="187"/>
      <c r="BKF33" s="187"/>
      <c r="BKG33" s="187"/>
      <c r="BKH33" s="187"/>
      <c r="BKI33" s="187"/>
      <c r="BKJ33" s="187"/>
      <c r="BKK33" s="187"/>
      <c r="BKL33" s="187"/>
      <c r="BKM33" s="187"/>
      <c r="BKN33" s="187"/>
      <c r="BKO33" s="187"/>
      <c r="BKP33" s="187"/>
      <c r="BKQ33" s="187"/>
      <c r="BKR33" s="187"/>
      <c r="BKS33" s="187"/>
      <c r="BKT33" s="187"/>
      <c r="BKU33" s="187"/>
      <c r="BKV33" s="187"/>
      <c r="BKW33" s="187"/>
      <c r="BKX33" s="187"/>
      <c r="BKY33" s="187"/>
      <c r="BKZ33" s="187"/>
      <c r="BLA33" s="187"/>
      <c r="BLB33" s="187"/>
      <c r="BLC33" s="187"/>
      <c r="BLD33" s="187"/>
      <c r="BLE33" s="187"/>
      <c r="BLF33" s="187"/>
      <c r="BLG33" s="187"/>
      <c r="BLH33" s="187"/>
      <c r="BLI33" s="187"/>
      <c r="BLJ33" s="187"/>
      <c r="BLK33" s="187"/>
      <c r="BLL33" s="187"/>
      <c r="BLM33" s="187"/>
      <c r="BLN33" s="187"/>
      <c r="BLO33" s="187"/>
      <c r="BLP33" s="187"/>
      <c r="BLQ33" s="187"/>
      <c r="BLR33" s="187"/>
      <c r="BLS33" s="187"/>
      <c r="BLT33" s="187"/>
      <c r="BLU33" s="187"/>
      <c r="BLV33" s="187"/>
      <c r="BLW33" s="187"/>
      <c r="BLX33" s="187"/>
      <c r="BLY33" s="187"/>
      <c r="BLZ33" s="187"/>
      <c r="BMA33" s="187"/>
      <c r="BMB33" s="187"/>
      <c r="BMC33" s="187"/>
      <c r="BMD33" s="187"/>
      <c r="BME33" s="187"/>
      <c r="BMF33" s="187"/>
      <c r="BMG33" s="187"/>
      <c r="BMH33" s="187"/>
      <c r="BMI33" s="187"/>
      <c r="BMJ33" s="187"/>
      <c r="BMK33" s="187"/>
      <c r="BML33" s="187"/>
      <c r="BMM33" s="187"/>
      <c r="BMN33" s="187"/>
      <c r="BMO33" s="187"/>
      <c r="BMP33" s="187"/>
      <c r="BMQ33" s="187"/>
      <c r="BMR33" s="187"/>
      <c r="BMS33" s="187"/>
      <c r="BMT33" s="187"/>
      <c r="BMU33" s="187"/>
      <c r="BMV33" s="187"/>
      <c r="BMW33" s="187"/>
      <c r="BMX33" s="187"/>
      <c r="BMY33" s="187"/>
      <c r="BMZ33" s="187"/>
      <c r="BNA33" s="187"/>
      <c r="BNB33" s="187"/>
      <c r="BNC33" s="187"/>
      <c r="BND33" s="187"/>
      <c r="BNE33" s="187"/>
      <c r="BNF33" s="187"/>
      <c r="BNG33" s="187"/>
      <c r="BNH33" s="187"/>
      <c r="BNI33" s="187"/>
      <c r="BNJ33" s="187"/>
      <c r="BNK33" s="187"/>
      <c r="BNL33" s="187"/>
      <c r="BNM33" s="187"/>
      <c r="BNN33" s="187"/>
      <c r="BNO33" s="187"/>
      <c r="BNP33" s="187"/>
      <c r="BNQ33" s="187"/>
      <c r="BNR33" s="187"/>
      <c r="BNS33" s="187"/>
      <c r="BNT33" s="187"/>
      <c r="BNU33" s="187"/>
      <c r="BNV33" s="187"/>
      <c r="BNW33" s="187"/>
      <c r="BNX33" s="187"/>
      <c r="BNY33" s="187"/>
      <c r="BNZ33" s="187"/>
      <c r="BOA33" s="187"/>
      <c r="BOB33" s="187"/>
      <c r="BOC33" s="187"/>
      <c r="BOD33" s="187"/>
      <c r="BOE33" s="187"/>
      <c r="BOF33" s="187"/>
      <c r="BOG33" s="187"/>
      <c r="BOH33" s="187"/>
      <c r="BOI33" s="187"/>
      <c r="BOJ33" s="187"/>
      <c r="BOK33" s="187"/>
      <c r="BOL33" s="187"/>
      <c r="BOM33" s="187"/>
      <c r="BON33" s="187"/>
      <c r="BOO33" s="187"/>
      <c r="BOP33" s="187"/>
      <c r="BOQ33" s="187"/>
      <c r="BOR33" s="187"/>
      <c r="BOS33" s="187"/>
      <c r="BOT33" s="187"/>
      <c r="BOU33" s="187"/>
      <c r="BOV33" s="187"/>
      <c r="BOW33" s="187"/>
      <c r="BOX33" s="187"/>
      <c r="BOY33" s="187"/>
      <c r="BOZ33" s="187"/>
      <c r="BPA33" s="187"/>
      <c r="BPB33" s="187"/>
      <c r="BPC33" s="187"/>
      <c r="BPD33" s="187"/>
      <c r="BPE33" s="187"/>
      <c r="BPF33" s="187"/>
      <c r="BPG33" s="187"/>
      <c r="BPH33" s="187"/>
      <c r="BPI33" s="187"/>
      <c r="BPJ33" s="187"/>
      <c r="BPK33" s="187"/>
      <c r="BPL33" s="187"/>
      <c r="BPM33" s="187"/>
      <c r="BPN33" s="187"/>
      <c r="BPO33" s="187"/>
      <c r="BPP33" s="187"/>
      <c r="BPQ33" s="187"/>
      <c r="BPR33" s="187"/>
      <c r="BPS33" s="187"/>
      <c r="BPT33" s="187"/>
      <c r="BPU33" s="187"/>
      <c r="BPV33" s="187"/>
      <c r="BPW33" s="187"/>
      <c r="BPX33" s="187"/>
      <c r="BPY33" s="187"/>
      <c r="BPZ33" s="187"/>
      <c r="BQA33" s="187"/>
      <c r="BQB33" s="187"/>
      <c r="BQC33" s="187"/>
      <c r="BQD33" s="187"/>
      <c r="BQE33" s="187"/>
      <c r="BQF33" s="187"/>
      <c r="BQG33" s="187"/>
      <c r="BQH33" s="187"/>
      <c r="BQI33" s="187"/>
      <c r="BQJ33" s="187"/>
      <c r="BQK33" s="187"/>
      <c r="BQL33" s="187"/>
      <c r="BQM33" s="187"/>
      <c r="BQN33" s="187"/>
      <c r="BQO33" s="187"/>
      <c r="BQP33" s="187"/>
      <c r="BQQ33" s="187"/>
      <c r="BQR33" s="187"/>
      <c r="BQS33" s="187"/>
      <c r="BQT33" s="187"/>
      <c r="BQU33" s="187"/>
      <c r="BQV33" s="187"/>
      <c r="BQW33" s="187"/>
      <c r="BQX33" s="187"/>
      <c r="BQY33" s="187"/>
      <c r="BQZ33" s="187"/>
      <c r="BRA33" s="187"/>
      <c r="BRB33" s="187"/>
      <c r="BRC33" s="187"/>
      <c r="BRD33" s="187"/>
      <c r="BRE33" s="187"/>
      <c r="BRF33" s="187"/>
      <c r="BRG33" s="187"/>
      <c r="BRH33" s="187"/>
      <c r="BRI33" s="187"/>
      <c r="BRJ33" s="187"/>
      <c r="BRK33" s="187"/>
      <c r="BRL33" s="187"/>
      <c r="BRM33" s="187"/>
      <c r="BRN33" s="187"/>
      <c r="BRO33" s="187"/>
      <c r="BRP33" s="187"/>
      <c r="BRQ33" s="187"/>
      <c r="BRR33" s="187"/>
      <c r="BRS33" s="187"/>
      <c r="BRT33" s="187"/>
      <c r="BRU33" s="187"/>
      <c r="BRV33" s="187"/>
      <c r="BRW33" s="187"/>
      <c r="BRX33" s="187"/>
      <c r="BRY33" s="187"/>
      <c r="BRZ33" s="187"/>
      <c r="BSA33" s="187"/>
      <c r="BSB33" s="187"/>
      <c r="BSC33" s="187"/>
      <c r="BSD33" s="187"/>
      <c r="BSE33" s="187"/>
      <c r="BSF33" s="187"/>
      <c r="BSG33" s="187"/>
      <c r="BSH33" s="187"/>
      <c r="BSI33" s="187"/>
      <c r="BSJ33" s="187"/>
      <c r="BSK33" s="187"/>
      <c r="BSL33" s="187"/>
      <c r="BSM33" s="187"/>
      <c r="BSN33" s="187"/>
      <c r="BSO33" s="187"/>
      <c r="BSP33" s="187"/>
      <c r="BSQ33" s="187"/>
      <c r="BSR33" s="187"/>
      <c r="BSS33" s="187"/>
      <c r="BST33" s="187"/>
      <c r="BSU33" s="187"/>
      <c r="BSV33" s="187"/>
      <c r="BSW33" s="187"/>
      <c r="BSX33" s="187"/>
      <c r="BSY33" s="187"/>
      <c r="BSZ33" s="187"/>
      <c r="BTA33" s="187"/>
      <c r="BTB33" s="187"/>
      <c r="BTC33" s="187"/>
      <c r="BTD33" s="187"/>
      <c r="BTE33" s="187"/>
      <c r="BTF33" s="187"/>
      <c r="BTG33" s="187"/>
      <c r="BTH33" s="187"/>
      <c r="BTI33" s="187"/>
      <c r="BTJ33" s="187"/>
      <c r="BTK33" s="187"/>
      <c r="BTL33" s="187"/>
      <c r="BTM33" s="187"/>
      <c r="BTN33" s="187"/>
      <c r="BTO33" s="187"/>
      <c r="BTP33" s="187"/>
      <c r="BTQ33" s="187"/>
      <c r="BTR33" s="187"/>
      <c r="BTS33" s="187"/>
      <c r="BTT33" s="187"/>
      <c r="BTU33" s="187"/>
      <c r="BTV33" s="187"/>
      <c r="BTW33" s="187"/>
      <c r="BTX33" s="187"/>
      <c r="BTY33" s="187"/>
      <c r="BTZ33" s="187"/>
      <c r="BUA33" s="187"/>
      <c r="BUB33" s="187"/>
      <c r="BUC33" s="187"/>
      <c r="BUD33" s="187"/>
      <c r="BUE33" s="187"/>
      <c r="BUF33" s="187"/>
      <c r="BUG33" s="187"/>
      <c r="BUH33" s="187"/>
      <c r="BUI33" s="187"/>
      <c r="BUJ33" s="187"/>
      <c r="BUK33" s="187"/>
      <c r="BUL33" s="187"/>
      <c r="BUM33" s="187"/>
      <c r="BUN33" s="187"/>
      <c r="BUO33" s="187"/>
      <c r="BUP33" s="187"/>
      <c r="BUQ33" s="187"/>
      <c r="BUR33" s="187"/>
      <c r="BUS33" s="187"/>
      <c r="BUT33" s="187"/>
      <c r="BUU33" s="187"/>
      <c r="BUV33" s="187"/>
      <c r="BUW33" s="187"/>
      <c r="BUX33" s="187"/>
      <c r="BUY33" s="187"/>
      <c r="BUZ33" s="187"/>
      <c r="BVA33" s="187"/>
      <c r="BVB33" s="187"/>
      <c r="BVC33" s="187"/>
      <c r="BVD33" s="187"/>
      <c r="BVE33" s="187"/>
      <c r="BVF33" s="187"/>
      <c r="BVG33" s="187"/>
      <c r="BVH33" s="187"/>
      <c r="BVI33" s="187"/>
      <c r="BVJ33" s="187"/>
      <c r="BVK33" s="187"/>
      <c r="BVL33" s="187"/>
      <c r="BVM33" s="187"/>
      <c r="BVN33" s="187"/>
      <c r="BVO33" s="187"/>
      <c r="BVP33" s="187"/>
      <c r="BVQ33" s="187"/>
      <c r="BVR33" s="187"/>
      <c r="BVS33" s="187"/>
      <c r="BVT33" s="187"/>
      <c r="BVU33" s="187"/>
      <c r="BVV33" s="187"/>
      <c r="BVW33" s="187"/>
      <c r="BVX33" s="187"/>
      <c r="BVY33" s="187"/>
      <c r="BVZ33" s="187"/>
      <c r="BWA33" s="187"/>
      <c r="BWB33" s="187"/>
      <c r="BWC33" s="187"/>
      <c r="BWD33" s="187"/>
      <c r="BWE33" s="187"/>
      <c r="BWF33" s="187"/>
      <c r="BWG33" s="187"/>
      <c r="BWH33" s="187"/>
      <c r="BWI33" s="187"/>
      <c r="BWJ33" s="187"/>
      <c r="BWK33" s="187"/>
      <c r="BWL33" s="187"/>
      <c r="BWM33" s="187"/>
      <c r="BWN33" s="187"/>
      <c r="BWO33" s="187"/>
      <c r="BWP33" s="187"/>
      <c r="BWQ33" s="187"/>
      <c r="BWR33" s="187"/>
      <c r="BWS33" s="187"/>
      <c r="BWT33" s="187"/>
      <c r="BWU33" s="187"/>
      <c r="BWV33" s="187"/>
      <c r="BWW33" s="187"/>
      <c r="BWX33" s="187"/>
      <c r="BWY33" s="187"/>
      <c r="BWZ33" s="187"/>
      <c r="BXA33" s="187"/>
      <c r="BXB33" s="187"/>
      <c r="BXC33" s="187"/>
      <c r="BXD33" s="187"/>
      <c r="BXE33" s="187"/>
      <c r="BXF33" s="187"/>
      <c r="BXG33" s="187"/>
      <c r="BXH33" s="187"/>
      <c r="BXI33" s="187"/>
      <c r="BXJ33" s="187"/>
      <c r="BXK33" s="187"/>
      <c r="BXL33" s="187"/>
      <c r="BXM33" s="187"/>
      <c r="BXN33" s="187"/>
      <c r="BXO33" s="187"/>
      <c r="BXP33" s="187"/>
      <c r="BXQ33" s="187"/>
      <c r="BXR33" s="187"/>
      <c r="BXS33" s="187"/>
      <c r="BXT33" s="187"/>
      <c r="BXU33" s="187"/>
      <c r="BXV33" s="187"/>
      <c r="BXW33" s="187"/>
      <c r="BXX33" s="187"/>
      <c r="BXY33" s="187"/>
      <c r="BXZ33" s="187"/>
      <c r="BYA33" s="187"/>
      <c r="BYB33" s="187"/>
      <c r="BYC33" s="187"/>
      <c r="BYD33" s="187"/>
      <c r="BYE33" s="187"/>
      <c r="BYF33" s="187"/>
      <c r="BYG33" s="187"/>
      <c r="BYH33" s="187"/>
      <c r="BYI33" s="187"/>
      <c r="BYJ33" s="187"/>
      <c r="BYK33" s="187"/>
      <c r="BYL33" s="187"/>
      <c r="BYM33" s="187"/>
      <c r="BYN33" s="187"/>
      <c r="BYO33" s="187"/>
      <c r="BYP33" s="187"/>
      <c r="BYQ33" s="187"/>
      <c r="BYR33" s="187"/>
      <c r="BYS33" s="187"/>
      <c r="BYT33" s="187"/>
      <c r="BYU33" s="187"/>
      <c r="BYV33" s="187"/>
      <c r="BYW33" s="187"/>
      <c r="BYX33" s="187"/>
      <c r="BYY33" s="187"/>
      <c r="BYZ33" s="187"/>
      <c r="BZA33" s="187"/>
      <c r="BZB33" s="187"/>
      <c r="BZC33" s="187"/>
      <c r="BZD33" s="187"/>
      <c r="BZE33" s="187"/>
      <c r="BZF33" s="187"/>
      <c r="BZG33" s="187"/>
      <c r="BZH33" s="187"/>
      <c r="BZI33" s="187"/>
      <c r="BZJ33" s="187"/>
      <c r="BZK33" s="187"/>
      <c r="BZL33" s="187"/>
      <c r="BZM33" s="187"/>
      <c r="BZN33" s="187"/>
      <c r="BZO33" s="187"/>
      <c r="BZP33" s="187"/>
      <c r="BZQ33" s="187"/>
      <c r="BZR33" s="187"/>
      <c r="BZS33" s="187"/>
      <c r="BZT33" s="187"/>
      <c r="BZU33" s="187"/>
      <c r="BZV33" s="187"/>
      <c r="BZW33" s="187"/>
      <c r="BZX33" s="187"/>
      <c r="BZY33" s="187"/>
      <c r="BZZ33" s="187"/>
      <c r="CAA33" s="187"/>
      <c r="CAB33" s="187"/>
      <c r="CAC33" s="187"/>
      <c r="CAD33" s="187"/>
      <c r="CAE33" s="187"/>
      <c r="CAF33" s="187"/>
      <c r="CAG33" s="187"/>
      <c r="CAH33" s="187"/>
      <c r="CAI33" s="187"/>
      <c r="CAJ33" s="187"/>
      <c r="CAK33" s="187"/>
      <c r="CAL33" s="187"/>
      <c r="CAM33" s="187"/>
      <c r="CAN33" s="187"/>
      <c r="CAO33" s="187"/>
      <c r="CAP33" s="187"/>
      <c r="CAQ33" s="187"/>
      <c r="CAR33" s="187"/>
      <c r="CAS33" s="187"/>
      <c r="CAT33" s="187"/>
      <c r="CAU33" s="187"/>
      <c r="CAV33" s="187"/>
      <c r="CAW33" s="187"/>
      <c r="CAX33" s="187"/>
      <c r="CAY33" s="187"/>
      <c r="CAZ33" s="187"/>
      <c r="CBA33" s="187"/>
      <c r="CBB33" s="187"/>
      <c r="CBC33" s="187"/>
      <c r="CBD33" s="187"/>
      <c r="CBE33" s="187"/>
      <c r="CBF33" s="187"/>
      <c r="CBG33" s="187"/>
      <c r="CBH33" s="187"/>
      <c r="CBI33" s="187"/>
      <c r="CBJ33" s="187"/>
      <c r="CBK33" s="187"/>
      <c r="CBL33" s="187"/>
      <c r="CBM33" s="187"/>
      <c r="CBN33" s="187"/>
      <c r="CBO33" s="187"/>
      <c r="CBP33" s="187"/>
      <c r="CBQ33" s="187"/>
      <c r="CBR33" s="187"/>
      <c r="CBS33" s="187"/>
      <c r="CBT33" s="187"/>
      <c r="CBU33" s="187"/>
      <c r="CBV33" s="187"/>
      <c r="CBW33" s="187"/>
      <c r="CBX33" s="187"/>
      <c r="CBY33" s="187"/>
      <c r="CBZ33" s="187"/>
      <c r="CCA33" s="187"/>
      <c r="CCB33" s="187"/>
      <c r="CCC33" s="187"/>
      <c r="CCD33" s="187"/>
      <c r="CCE33" s="187"/>
      <c r="CCF33" s="187"/>
      <c r="CCG33" s="187"/>
      <c r="CCH33" s="187"/>
      <c r="CCI33" s="187"/>
      <c r="CCJ33" s="187"/>
      <c r="CCK33" s="187"/>
      <c r="CCL33" s="187"/>
      <c r="CCM33" s="187"/>
      <c r="CCN33" s="187"/>
      <c r="CCO33" s="187"/>
      <c r="CCP33" s="187"/>
      <c r="CCQ33" s="187"/>
      <c r="CCR33" s="187"/>
      <c r="CCS33" s="187"/>
      <c r="CCT33" s="187"/>
      <c r="CCU33" s="187"/>
      <c r="CCV33" s="187"/>
      <c r="CCW33" s="187"/>
      <c r="CCX33" s="187"/>
      <c r="CCY33" s="187"/>
      <c r="CCZ33" s="187"/>
      <c r="CDA33" s="187"/>
      <c r="CDB33" s="187"/>
      <c r="CDC33" s="187"/>
      <c r="CDD33" s="187"/>
      <c r="CDE33" s="187"/>
      <c r="CDF33" s="187"/>
      <c r="CDG33" s="187"/>
      <c r="CDH33" s="187"/>
      <c r="CDI33" s="187"/>
      <c r="CDJ33" s="187"/>
      <c r="CDK33" s="187"/>
      <c r="CDL33" s="187"/>
      <c r="CDM33" s="187"/>
      <c r="CDN33" s="187"/>
      <c r="CDO33" s="187"/>
      <c r="CDP33" s="187"/>
      <c r="CDQ33" s="187"/>
      <c r="CDR33" s="187"/>
      <c r="CDS33" s="187"/>
      <c r="CDT33" s="187"/>
      <c r="CDU33" s="187"/>
      <c r="CDV33" s="187"/>
      <c r="CDW33" s="187"/>
      <c r="CDX33" s="187"/>
      <c r="CDY33" s="187"/>
      <c r="CDZ33" s="187"/>
      <c r="CEA33" s="187"/>
      <c r="CEB33" s="187"/>
      <c r="CEC33" s="187"/>
      <c r="CED33" s="187"/>
      <c r="CEE33" s="187"/>
      <c r="CEF33" s="187"/>
      <c r="CEG33" s="187"/>
      <c r="CEH33" s="187"/>
      <c r="CEI33" s="187"/>
      <c r="CEJ33" s="187"/>
      <c r="CEK33" s="187"/>
      <c r="CEL33" s="187"/>
      <c r="CEM33" s="187"/>
      <c r="CEN33" s="187"/>
      <c r="CEO33" s="187"/>
      <c r="CEP33" s="187"/>
      <c r="CEQ33" s="187"/>
      <c r="CER33" s="187"/>
      <c r="CES33" s="187"/>
      <c r="CET33" s="187"/>
      <c r="CEU33" s="187"/>
      <c r="CEV33" s="187"/>
      <c r="CEW33" s="187"/>
      <c r="CEX33" s="187"/>
      <c r="CEY33" s="187"/>
      <c r="CEZ33" s="187"/>
      <c r="CFA33" s="187"/>
      <c r="CFB33" s="187"/>
      <c r="CFC33" s="187"/>
      <c r="CFD33" s="187"/>
      <c r="CFE33" s="187"/>
      <c r="CFF33" s="187"/>
      <c r="CFG33" s="187"/>
      <c r="CFH33" s="187"/>
      <c r="CFI33" s="187"/>
      <c r="CFJ33" s="187"/>
      <c r="CFK33" s="187"/>
      <c r="CFL33" s="187"/>
      <c r="CFM33" s="187"/>
      <c r="CFN33" s="187"/>
      <c r="CFO33" s="187"/>
      <c r="CFP33" s="187"/>
      <c r="CFQ33" s="187"/>
      <c r="CFR33" s="187"/>
      <c r="CFS33" s="187"/>
      <c r="CFT33" s="187"/>
      <c r="CFU33" s="187"/>
      <c r="CFV33" s="187"/>
      <c r="CFW33" s="187"/>
      <c r="CFX33" s="187"/>
      <c r="CFY33" s="187"/>
      <c r="CFZ33" s="187"/>
      <c r="CGA33" s="187"/>
      <c r="CGB33" s="187"/>
      <c r="CGC33" s="187"/>
      <c r="CGD33" s="187"/>
      <c r="CGE33" s="187"/>
      <c r="CGF33" s="187"/>
      <c r="CGG33" s="187"/>
      <c r="CGH33" s="187"/>
      <c r="CGI33" s="187"/>
      <c r="CGJ33" s="187"/>
      <c r="CGK33" s="187"/>
      <c r="CGL33" s="187"/>
      <c r="CGM33" s="187"/>
      <c r="CGN33" s="187"/>
      <c r="CGO33" s="187"/>
      <c r="CGP33" s="187"/>
      <c r="CGQ33" s="187"/>
      <c r="CGR33" s="187"/>
      <c r="CGS33" s="187"/>
      <c r="CGT33" s="187"/>
      <c r="CGU33" s="187"/>
      <c r="CGV33" s="187"/>
      <c r="CGW33" s="187"/>
      <c r="CGX33" s="187"/>
      <c r="CGY33" s="187"/>
      <c r="CGZ33" s="187"/>
      <c r="CHA33" s="187"/>
      <c r="CHB33" s="187"/>
      <c r="CHC33" s="187"/>
      <c r="CHD33" s="187"/>
      <c r="CHE33" s="187"/>
      <c r="CHF33" s="187"/>
      <c r="CHG33" s="187"/>
      <c r="CHH33" s="187"/>
      <c r="CHI33" s="187"/>
      <c r="CHJ33" s="187"/>
      <c r="CHK33" s="187"/>
      <c r="CHL33" s="187"/>
      <c r="CHM33" s="187"/>
      <c r="CHN33" s="187"/>
      <c r="CHO33" s="187"/>
      <c r="CHP33" s="187"/>
      <c r="CHQ33" s="187"/>
      <c r="CHR33" s="187"/>
      <c r="CHS33" s="187"/>
      <c r="CHT33" s="187"/>
      <c r="CHU33" s="187"/>
      <c r="CHV33" s="187"/>
      <c r="CHW33" s="187"/>
      <c r="CHX33" s="187"/>
      <c r="CHY33" s="187"/>
      <c r="CHZ33" s="187"/>
      <c r="CIA33" s="187"/>
      <c r="CIB33" s="187"/>
      <c r="CIC33" s="187"/>
      <c r="CID33" s="187"/>
      <c r="CIE33" s="187"/>
      <c r="CIF33" s="187"/>
      <c r="CIG33" s="187"/>
      <c r="CIH33" s="187"/>
      <c r="CII33" s="187"/>
      <c r="CIJ33" s="187"/>
      <c r="CIK33" s="187"/>
      <c r="CIL33" s="187"/>
      <c r="CIM33" s="187"/>
      <c r="CIN33" s="187"/>
      <c r="CIO33" s="187"/>
      <c r="CIP33" s="187"/>
      <c r="CIQ33" s="187"/>
      <c r="CIR33" s="187"/>
      <c r="CIS33" s="187"/>
      <c r="CIT33" s="187"/>
      <c r="CIU33" s="187"/>
      <c r="CIV33" s="187"/>
      <c r="CIW33" s="187"/>
      <c r="CIX33" s="187"/>
      <c r="CIY33" s="187"/>
      <c r="CIZ33" s="187"/>
      <c r="CJA33" s="187"/>
      <c r="CJB33" s="187"/>
      <c r="CJC33" s="187"/>
      <c r="CJD33" s="187"/>
      <c r="CJE33" s="187"/>
      <c r="CJF33" s="187"/>
      <c r="CJG33" s="187"/>
      <c r="CJH33" s="187"/>
      <c r="CJI33" s="187"/>
      <c r="CJJ33" s="187"/>
      <c r="CJK33" s="187"/>
      <c r="CJL33" s="187"/>
      <c r="CJM33" s="187"/>
      <c r="CJN33" s="187"/>
      <c r="CJO33" s="187"/>
      <c r="CJP33" s="187"/>
      <c r="CJQ33" s="187"/>
      <c r="CJR33" s="187"/>
      <c r="CJS33" s="187"/>
      <c r="CJT33" s="187"/>
      <c r="CJU33" s="187"/>
      <c r="CJV33" s="187"/>
      <c r="CJW33" s="187"/>
      <c r="CJX33" s="187"/>
      <c r="CJY33" s="187"/>
      <c r="CJZ33" s="187"/>
      <c r="CKA33" s="187"/>
      <c r="CKB33" s="187"/>
      <c r="CKC33" s="187"/>
      <c r="CKD33" s="187"/>
      <c r="CKE33" s="187"/>
      <c r="CKF33" s="187"/>
      <c r="CKG33" s="187"/>
      <c r="CKH33" s="187"/>
      <c r="CKI33" s="187"/>
      <c r="CKJ33" s="187"/>
      <c r="CKK33" s="187"/>
      <c r="CKL33" s="187"/>
      <c r="CKM33" s="187"/>
      <c r="CKN33" s="187"/>
      <c r="CKO33" s="187"/>
      <c r="CKP33" s="187"/>
      <c r="CKQ33" s="187"/>
      <c r="CKR33" s="187"/>
      <c r="CKS33" s="187"/>
      <c r="CKT33" s="187"/>
      <c r="CKU33" s="187"/>
      <c r="CKV33" s="187"/>
      <c r="CKW33" s="187"/>
      <c r="CKX33" s="187"/>
      <c r="CKY33" s="187"/>
      <c r="CKZ33" s="187"/>
      <c r="CLA33" s="187"/>
      <c r="CLB33" s="187"/>
      <c r="CLC33" s="187"/>
      <c r="CLD33" s="187"/>
      <c r="CLE33" s="187"/>
      <c r="CLF33" s="187"/>
      <c r="CLG33" s="187"/>
      <c r="CLH33" s="187"/>
      <c r="CLI33" s="187"/>
      <c r="CLJ33" s="187"/>
      <c r="CLK33" s="187"/>
      <c r="CLL33" s="187"/>
      <c r="CLM33" s="187"/>
      <c r="CLN33" s="187"/>
      <c r="CLO33" s="187"/>
      <c r="CLP33" s="187"/>
      <c r="CLQ33" s="187"/>
      <c r="CLR33" s="187"/>
      <c r="CLS33" s="187"/>
      <c r="CLT33" s="187"/>
      <c r="CLU33" s="187"/>
      <c r="CLV33" s="187"/>
      <c r="CLW33" s="187"/>
      <c r="CLX33" s="187"/>
      <c r="CLY33" s="187"/>
      <c r="CLZ33" s="187"/>
      <c r="CMA33" s="187"/>
      <c r="CMB33" s="187"/>
      <c r="CMC33" s="187"/>
      <c r="CMD33" s="187"/>
      <c r="CME33" s="187"/>
      <c r="CMF33" s="187"/>
      <c r="CMG33" s="187"/>
      <c r="CMH33" s="187"/>
      <c r="CMI33" s="187"/>
      <c r="CMJ33" s="187"/>
      <c r="CMK33" s="187"/>
      <c r="CML33" s="187"/>
      <c r="CMM33" s="187"/>
      <c r="CMN33" s="187"/>
      <c r="CMO33" s="187"/>
      <c r="CMP33" s="187"/>
      <c r="CMQ33" s="187"/>
      <c r="CMR33" s="187"/>
      <c r="CMS33" s="187"/>
      <c r="CMT33" s="187"/>
      <c r="CMU33" s="187"/>
      <c r="CMV33" s="187"/>
      <c r="CMW33" s="187"/>
      <c r="CMX33" s="187"/>
      <c r="CMY33" s="187"/>
      <c r="CMZ33" s="187"/>
      <c r="CNA33" s="187"/>
      <c r="CNB33" s="187"/>
      <c r="CNC33" s="187"/>
      <c r="CND33" s="187"/>
      <c r="CNE33" s="187"/>
      <c r="CNF33" s="187"/>
      <c r="CNG33" s="187"/>
      <c r="CNH33" s="187"/>
      <c r="CNI33" s="187"/>
      <c r="CNJ33" s="187"/>
      <c r="CNK33" s="187"/>
      <c r="CNL33" s="187"/>
      <c r="CNM33" s="187"/>
      <c r="CNN33" s="187"/>
      <c r="CNO33" s="187"/>
      <c r="CNP33" s="187"/>
      <c r="CNQ33" s="187"/>
      <c r="CNR33" s="187"/>
      <c r="CNS33" s="187"/>
      <c r="CNT33" s="187"/>
      <c r="CNU33" s="187"/>
      <c r="CNV33" s="187"/>
      <c r="CNW33" s="187"/>
      <c r="CNX33" s="187"/>
      <c r="CNY33" s="187"/>
      <c r="CNZ33" s="187"/>
      <c r="COA33" s="187"/>
      <c r="COB33" s="187"/>
      <c r="COC33" s="187"/>
      <c r="COD33" s="187"/>
      <c r="COE33" s="187"/>
      <c r="COF33" s="187"/>
      <c r="COG33" s="187"/>
      <c r="COH33" s="187"/>
      <c r="COI33" s="187"/>
      <c r="COJ33" s="187"/>
      <c r="COK33" s="187"/>
      <c r="COL33" s="187"/>
      <c r="COM33" s="187"/>
      <c r="CON33" s="187"/>
      <c r="COO33" s="187"/>
      <c r="COP33" s="187"/>
      <c r="COQ33" s="187"/>
      <c r="COR33" s="187"/>
      <c r="COS33" s="187"/>
      <c r="COT33" s="187"/>
      <c r="COU33" s="187"/>
      <c r="COV33" s="187"/>
      <c r="COW33" s="187"/>
      <c r="COX33" s="187"/>
      <c r="COY33" s="187"/>
      <c r="COZ33" s="187"/>
      <c r="CPA33" s="187"/>
      <c r="CPB33" s="187"/>
      <c r="CPC33" s="187"/>
      <c r="CPD33" s="187"/>
      <c r="CPE33" s="187"/>
      <c r="CPF33" s="187"/>
      <c r="CPG33" s="187"/>
      <c r="CPH33" s="187"/>
      <c r="CPI33" s="187"/>
      <c r="CPJ33" s="187"/>
      <c r="CPK33" s="187"/>
      <c r="CPL33" s="187"/>
      <c r="CPM33" s="187"/>
      <c r="CPN33" s="187"/>
      <c r="CPO33" s="187"/>
      <c r="CPP33" s="187"/>
      <c r="CPQ33" s="187"/>
      <c r="CPR33" s="187"/>
      <c r="CPS33" s="187"/>
      <c r="CPT33" s="187"/>
      <c r="CPU33" s="187"/>
      <c r="CPV33" s="187"/>
      <c r="CPW33" s="187"/>
      <c r="CPX33" s="187"/>
      <c r="CPY33" s="187"/>
      <c r="CPZ33" s="187"/>
      <c r="CQA33" s="187"/>
      <c r="CQB33" s="187"/>
      <c r="CQC33" s="187"/>
      <c r="CQD33" s="187"/>
      <c r="CQE33" s="187"/>
      <c r="CQF33" s="187"/>
      <c r="CQG33" s="187"/>
      <c r="CQH33" s="187"/>
      <c r="CQI33" s="187"/>
      <c r="CQJ33" s="187"/>
      <c r="CQK33" s="187"/>
      <c r="CQL33" s="187"/>
      <c r="CQM33" s="187"/>
      <c r="CQN33" s="187"/>
      <c r="CQO33" s="187"/>
      <c r="CQP33" s="187"/>
      <c r="CQQ33" s="187"/>
      <c r="CQR33" s="187"/>
      <c r="CQS33" s="187"/>
      <c r="CQT33" s="187"/>
      <c r="CQU33" s="187"/>
      <c r="CQV33" s="187"/>
      <c r="CQW33" s="187"/>
      <c r="CQX33" s="187"/>
      <c r="CQY33" s="187"/>
      <c r="CQZ33" s="187"/>
      <c r="CRA33" s="187"/>
      <c r="CRB33" s="187"/>
      <c r="CRC33" s="187"/>
      <c r="CRD33" s="187"/>
      <c r="CRE33" s="187"/>
      <c r="CRF33" s="187"/>
      <c r="CRG33" s="187"/>
      <c r="CRH33" s="187"/>
      <c r="CRI33" s="187"/>
      <c r="CRJ33" s="187"/>
      <c r="CRK33" s="187"/>
      <c r="CRL33" s="187"/>
      <c r="CRM33" s="187"/>
      <c r="CRN33" s="187"/>
      <c r="CRO33" s="187"/>
      <c r="CRP33" s="187"/>
      <c r="CRQ33" s="187"/>
      <c r="CRR33" s="187"/>
      <c r="CRS33" s="187"/>
      <c r="CRT33" s="187"/>
      <c r="CRU33" s="187"/>
      <c r="CRV33" s="187"/>
      <c r="CRW33" s="187"/>
      <c r="CRX33" s="187"/>
      <c r="CRY33" s="187"/>
      <c r="CRZ33" s="187"/>
      <c r="CSA33" s="187"/>
      <c r="CSB33" s="187"/>
      <c r="CSC33" s="187"/>
      <c r="CSD33" s="187"/>
      <c r="CSE33" s="187"/>
      <c r="CSF33" s="187"/>
      <c r="CSG33" s="187"/>
      <c r="CSH33" s="187"/>
      <c r="CSI33" s="187"/>
      <c r="CSJ33" s="187"/>
      <c r="CSK33" s="187"/>
      <c r="CSL33" s="187"/>
      <c r="CSM33" s="187"/>
      <c r="CSN33" s="187"/>
      <c r="CSO33" s="187"/>
      <c r="CSP33" s="187"/>
      <c r="CSQ33" s="187"/>
      <c r="CSR33" s="187"/>
      <c r="CSS33" s="187"/>
      <c r="CST33" s="187"/>
      <c r="CSU33" s="187"/>
      <c r="CSV33" s="187"/>
      <c r="CSW33" s="187"/>
      <c r="CSX33" s="187"/>
      <c r="CSY33" s="187"/>
      <c r="CSZ33" s="187"/>
      <c r="CTA33" s="187"/>
      <c r="CTB33" s="187"/>
      <c r="CTC33" s="187"/>
      <c r="CTD33" s="187"/>
      <c r="CTE33" s="187"/>
      <c r="CTF33" s="187"/>
      <c r="CTG33" s="187"/>
      <c r="CTH33" s="187"/>
      <c r="CTI33" s="187"/>
      <c r="CTJ33" s="187"/>
      <c r="CTK33" s="187"/>
      <c r="CTL33" s="187"/>
      <c r="CTM33" s="187"/>
      <c r="CTN33" s="187"/>
      <c r="CTO33" s="187"/>
      <c r="CTP33" s="187"/>
      <c r="CTQ33" s="187"/>
      <c r="CTR33" s="187"/>
      <c r="CTS33" s="187"/>
      <c r="CTT33" s="187"/>
      <c r="CTU33" s="187"/>
      <c r="CTV33" s="187"/>
      <c r="CTW33" s="187"/>
      <c r="CTX33" s="187"/>
      <c r="CTY33" s="187"/>
      <c r="CTZ33" s="187"/>
      <c r="CUA33" s="187"/>
      <c r="CUB33" s="187"/>
      <c r="CUC33" s="187"/>
      <c r="CUD33" s="187"/>
      <c r="CUE33" s="187"/>
      <c r="CUF33" s="187"/>
      <c r="CUG33" s="187"/>
      <c r="CUH33" s="187"/>
      <c r="CUI33" s="187"/>
      <c r="CUJ33" s="187"/>
      <c r="CUK33" s="187"/>
      <c r="CUL33" s="187"/>
      <c r="CUM33" s="187"/>
      <c r="CUN33" s="187"/>
      <c r="CUO33" s="187"/>
      <c r="CUP33" s="187"/>
      <c r="CUQ33" s="187"/>
      <c r="CUR33" s="187"/>
      <c r="CUS33" s="187"/>
      <c r="CUT33" s="187"/>
      <c r="CUU33" s="187"/>
      <c r="CUV33" s="187"/>
      <c r="CUW33" s="187"/>
      <c r="CUX33" s="187"/>
      <c r="CUY33" s="187"/>
      <c r="CUZ33" s="187"/>
      <c r="CVA33" s="187"/>
      <c r="CVB33" s="187"/>
      <c r="CVC33" s="187"/>
      <c r="CVD33" s="187"/>
      <c r="CVE33" s="187"/>
      <c r="CVF33" s="187"/>
      <c r="CVG33" s="187"/>
      <c r="CVH33" s="187"/>
      <c r="CVI33" s="187"/>
      <c r="CVJ33" s="187"/>
      <c r="CVK33" s="187"/>
      <c r="CVL33" s="187"/>
      <c r="CVM33" s="187"/>
      <c r="CVN33" s="187"/>
      <c r="CVO33" s="187"/>
      <c r="CVP33" s="187"/>
      <c r="CVQ33" s="187"/>
      <c r="CVR33" s="187"/>
      <c r="CVS33" s="187"/>
      <c r="CVT33" s="187"/>
      <c r="CVU33" s="187"/>
      <c r="CVV33" s="187"/>
      <c r="CVW33" s="187"/>
      <c r="CVX33" s="187"/>
      <c r="CVY33" s="187"/>
      <c r="CVZ33" s="187"/>
      <c r="CWA33" s="187"/>
      <c r="CWB33" s="187"/>
      <c r="CWC33" s="187"/>
      <c r="CWD33" s="187"/>
      <c r="CWE33" s="187"/>
      <c r="CWF33" s="187"/>
      <c r="CWG33" s="187"/>
      <c r="CWH33" s="187"/>
      <c r="CWI33" s="187"/>
      <c r="CWJ33" s="187"/>
      <c r="CWK33" s="187"/>
      <c r="CWL33" s="187"/>
      <c r="CWM33" s="187"/>
      <c r="CWN33" s="187"/>
      <c r="CWO33" s="187"/>
      <c r="CWP33" s="187"/>
      <c r="CWQ33" s="187"/>
      <c r="CWR33" s="187"/>
      <c r="CWS33" s="187"/>
      <c r="CWT33" s="187"/>
      <c r="CWU33" s="187"/>
      <c r="CWV33" s="187"/>
      <c r="CWW33" s="187"/>
      <c r="CWX33" s="187"/>
      <c r="CWY33" s="187"/>
      <c r="CWZ33" s="187"/>
      <c r="CXA33" s="187"/>
      <c r="CXB33" s="187"/>
      <c r="CXC33" s="187"/>
      <c r="CXD33" s="187"/>
      <c r="CXE33" s="187"/>
      <c r="CXF33" s="187"/>
      <c r="CXG33" s="187"/>
      <c r="CXH33" s="187"/>
      <c r="CXI33" s="187"/>
      <c r="CXJ33" s="187"/>
      <c r="CXK33" s="187"/>
      <c r="CXL33" s="187"/>
      <c r="CXM33" s="187"/>
      <c r="CXN33" s="187"/>
      <c r="CXO33" s="187"/>
      <c r="CXP33" s="187"/>
      <c r="CXQ33" s="187"/>
      <c r="CXR33" s="187"/>
      <c r="CXS33" s="187"/>
      <c r="CXT33" s="187"/>
      <c r="CXU33" s="187"/>
      <c r="CXV33" s="187"/>
      <c r="CXW33" s="187"/>
      <c r="CXX33" s="187"/>
      <c r="CXY33" s="187"/>
      <c r="CXZ33" s="187"/>
      <c r="CYA33" s="187"/>
      <c r="CYB33" s="187"/>
      <c r="CYC33" s="187"/>
      <c r="CYD33" s="187"/>
      <c r="CYE33" s="187"/>
      <c r="CYF33" s="187"/>
      <c r="CYG33" s="187"/>
      <c r="CYH33" s="187"/>
      <c r="CYI33" s="187"/>
      <c r="CYJ33" s="187"/>
      <c r="CYK33" s="187"/>
      <c r="CYL33" s="187"/>
      <c r="CYM33" s="187"/>
      <c r="CYN33" s="187"/>
      <c r="CYO33" s="187"/>
      <c r="CYP33" s="187"/>
      <c r="CYQ33" s="187"/>
      <c r="CYR33" s="187"/>
      <c r="CYS33" s="187"/>
      <c r="CYT33" s="187"/>
      <c r="CYU33" s="187"/>
      <c r="CYV33" s="187"/>
      <c r="CYW33" s="187"/>
      <c r="CYX33" s="187"/>
      <c r="CYY33" s="187"/>
      <c r="CYZ33" s="187"/>
      <c r="CZA33" s="187"/>
      <c r="CZB33" s="187"/>
      <c r="CZC33" s="187"/>
      <c r="CZD33" s="187"/>
      <c r="CZE33" s="187"/>
      <c r="CZF33" s="187"/>
      <c r="CZG33" s="187"/>
      <c r="CZH33" s="187"/>
      <c r="CZI33" s="187"/>
      <c r="CZJ33" s="187"/>
      <c r="CZK33" s="187"/>
      <c r="CZL33" s="187"/>
      <c r="CZM33" s="187"/>
      <c r="CZN33" s="187"/>
      <c r="CZO33" s="187"/>
      <c r="CZP33" s="187"/>
      <c r="CZQ33" s="187"/>
      <c r="CZR33" s="187"/>
      <c r="CZS33" s="187"/>
      <c r="CZT33" s="187"/>
      <c r="CZU33" s="187"/>
      <c r="CZV33" s="187"/>
      <c r="CZW33" s="187"/>
      <c r="CZX33" s="187"/>
      <c r="CZY33" s="187"/>
      <c r="CZZ33" s="187"/>
      <c r="DAA33" s="187"/>
      <c r="DAB33" s="187"/>
      <c r="DAC33" s="187"/>
      <c r="DAD33" s="187"/>
      <c r="DAE33" s="187"/>
      <c r="DAF33" s="187"/>
      <c r="DAG33" s="187"/>
      <c r="DAH33" s="187"/>
      <c r="DAI33" s="187"/>
      <c r="DAJ33" s="187"/>
      <c r="DAK33" s="187"/>
      <c r="DAL33" s="187"/>
      <c r="DAM33" s="187"/>
      <c r="DAN33" s="187"/>
      <c r="DAO33" s="187"/>
      <c r="DAP33" s="187"/>
      <c r="DAQ33" s="187"/>
      <c r="DAR33" s="187"/>
      <c r="DAS33" s="187"/>
      <c r="DAT33" s="187"/>
      <c r="DAU33" s="187"/>
      <c r="DAV33" s="187"/>
      <c r="DAW33" s="187"/>
      <c r="DAX33" s="187"/>
      <c r="DAY33" s="187"/>
      <c r="DAZ33" s="187"/>
      <c r="DBA33" s="187"/>
      <c r="DBB33" s="187"/>
      <c r="DBC33" s="187"/>
      <c r="DBD33" s="187"/>
      <c r="DBE33" s="187"/>
      <c r="DBF33" s="187"/>
      <c r="DBG33" s="187"/>
      <c r="DBH33" s="187"/>
      <c r="DBI33" s="187"/>
      <c r="DBJ33" s="187"/>
      <c r="DBK33" s="187"/>
      <c r="DBL33" s="187"/>
      <c r="DBM33" s="187"/>
      <c r="DBN33" s="187"/>
      <c r="DBO33" s="187"/>
      <c r="DBP33" s="187"/>
      <c r="DBQ33" s="187"/>
      <c r="DBR33" s="187"/>
      <c r="DBS33" s="187"/>
      <c r="DBT33" s="187"/>
      <c r="DBU33" s="187"/>
      <c r="DBV33" s="187"/>
      <c r="DBW33" s="187"/>
      <c r="DBX33" s="187"/>
      <c r="DBY33" s="187"/>
      <c r="DBZ33" s="187"/>
      <c r="DCA33" s="187"/>
      <c r="DCB33" s="187"/>
      <c r="DCC33" s="187"/>
      <c r="DCD33" s="187"/>
      <c r="DCE33" s="187"/>
      <c r="DCF33" s="187"/>
      <c r="DCG33" s="187"/>
      <c r="DCH33" s="187"/>
      <c r="DCI33" s="187"/>
      <c r="DCJ33" s="187"/>
      <c r="DCK33" s="187"/>
      <c r="DCL33" s="187"/>
      <c r="DCM33" s="187"/>
      <c r="DCN33" s="187"/>
      <c r="DCO33" s="187"/>
      <c r="DCP33" s="187"/>
      <c r="DCQ33" s="187"/>
      <c r="DCR33" s="187"/>
      <c r="DCS33" s="187"/>
      <c r="DCT33" s="187"/>
      <c r="DCU33" s="187"/>
      <c r="DCV33" s="187"/>
      <c r="DCW33" s="187"/>
      <c r="DCX33" s="187"/>
      <c r="DCY33" s="187"/>
      <c r="DCZ33" s="187"/>
      <c r="DDA33" s="187"/>
      <c r="DDB33" s="187"/>
      <c r="DDC33" s="187"/>
      <c r="DDD33" s="187"/>
      <c r="DDE33" s="187"/>
      <c r="DDF33" s="187"/>
      <c r="DDG33" s="187"/>
      <c r="DDH33" s="187"/>
      <c r="DDI33" s="187"/>
      <c r="DDJ33" s="187"/>
      <c r="DDK33" s="187"/>
      <c r="DDL33" s="187"/>
      <c r="DDM33" s="187"/>
      <c r="DDN33" s="187"/>
      <c r="DDO33" s="187"/>
      <c r="DDP33" s="187"/>
      <c r="DDQ33" s="187"/>
      <c r="DDR33" s="187"/>
      <c r="DDS33" s="187"/>
      <c r="DDT33" s="187"/>
      <c r="DDU33" s="187"/>
      <c r="DDV33" s="187"/>
      <c r="DDW33" s="187"/>
      <c r="DDX33" s="187"/>
      <c r="DDY33" s="187"/>
      <c r="DDZ33" s="187"/>
      <c r="DEA33" s="187"/>
      <c r="DEB33" s="187"/>
      <c r="DEC33" s="187"/>
      <c r="DED33" s="187"/>
      <c r="DEE33" s="187"/>
      <c r="DEF33" s="187"/>
      <c r="DEG33" s="187"/>
      <c r="DEH33" s="187"/>
      <c r="DEI33" s="187"/>
      <c r="DEJ33" s="187"/>
      <c r="DEK33" s="187"/>
      <c r="DEL33" s="187"/>
      <c r="DEM33" s="187"/>
      <c r="DEN33" s="187"/>
      <c r="DEO33" s="187"/>
      <c r="DEP33" s="187"/>
      <c r="DEQ33" s="187"/>
      <c r="DER33" s="187"/>
      <c r="DES33" s="187"/>
      <c r="DET33" s="187"/>
      <c r="DEU33" s="187"/>
      <c r="DEV33" s="187"/>
      <c r="DEW33" s="187"/>
      <c r="DEX33" s="187"/>
      <c r="DEY33" s="187"/>
      <c r="DEZ33" s="187"/>
      <c r="DFA33" s="187"/>
      <c r="DFB33" s="187"/>
      <c r="DFC33" s="187"/>
      <c r="DFD33" s="187"/>
      <c r="DFE33" s="187"/>
      <c r="DFF33" s="187"/>
      <c r="DFG33" s="187"/>
      <c r="DFH33" s="187"/>
      <c r="DFI33" s="187"/>
      <c r="DFJ33" s="187"/>
      <c r="DFK33" s="187"/>
      <c r="DFL33" s="187"/>
      <c r="DFM33" s="187"/>
      <c r="DFN33" s="187"/>
      <c r="DFO33" s="187"/>
      <c r="DFP33" s="187"/>
      <c r="DFQ33" s="187"/>
      <c r="DFR33" s="187"/>
      <c r="DFS33" s="187"/>
      <c r="DFT33" s="187"/>
      <c r="DFU33" s="187"/>
      <c r="DFV33" s="187"/>
      <c r="DFW33" s="187"/>
      <c r="DFX33" s="187"/>
      <c r="DFY33" s="187"/>
      <c r="DFZ33" s="187"/>
      <c r="DGA33" s="187"/>
      <c r="DGB33" s="187"/>
      <c r="DGC33" s="187"/>
      <c r="DGD33" s="187"/>
      <c r="DGE33" s="187"/>
      <c r="DGF33" s="187"/>
      <c r="DGG33" s="187"/>
      <c r="DGH33" s="187"/>
      <c r="DGI33" s="187"/>
      <c r="DGJ33" s="187"/>
      <c r="DGK33" s="187"/>
      <c r="DGL33" s="187"/>
      <c r="DGM33" s="187"/>
      <c r="DGN33" s="187"/>
      <c r="DGO33" s="187"/>
      <c r="DGP33" s="187"/>
      <c r="DGQ33" s="187"/>
      <c r="DGR33" s="187"/>
      <c r="DGS33" s="187"/>
      <c r="DGT33" s="187"/>
      <c r="DGU33" s="187"/>
      <c r="DGV33" s="187"/>
      <c r="DGW33" s="187"/>
      <c r="DGX33" s="187"/>
      <c r="DGY33" s="187"/>
      <c r="DGZ33" s="187"/>
      <c r="DHA33" s="187"/>
      <c r="DHB33" s="187"/>
      <c r="DHC33" s="187"/>
      <c r="DHD33" s="187"/>
      <c r="DHE33" s="187"/>
      <c r="DHF33" s="187"/>
      <c r="DHG33" s="187"/>
      <c r="DHH33" s="187"/>
      <c r="DHI33" s="187"/>
      <c r="DHJ33" s="187"/>
      <c r="DHK33" s="187"/>
      <c r="DHL33" s="187"/>
      <c r="DHM33" s="187"/>
      <c r="DHN33" s="187"/>
      <c r="DHO33" s="187"/>
      <c r="DHP33" s="187"/>
      <c r="DHQ33" s="187"/>
      <c r="DHR33" s="187"/>
      <c r="DHS33" s="187"/>
      <c r="DHT33" s="187"/>
      <c r="DHU33" s="187"/>
      <c r="DHV33" s="187"/>
      <c r="DHW33" s="187"/>
      <c r="DHX33" s="187"/>
      <c r="DHY33" s="187"/>
      <c r="DHZ33" s="187"/>
      <c r="DIA33" s="187"/>
      <c r="DIB33" s="187"/>
      <c r="DIC33" s="187"/>
      <c r="DID33" s="187"/>
      <c r="DIE33" s="187"/>
      <c r="DIF33" s="187"/>
      <c r="DIG33" s="187"/>
      <c r="DIH33" s="187"/>
      <c r="DII33" s="187"/>
      <c r="DIJ33" s="187"/>
      <c r="DIK33" s="187"/>
      <c r="DIL33" s="187"/>
      <c r="DIM33" s="187"/>
      <c r="DIN33" s="187"/>
      <c r="DIO33" s="187"/>
      <c r="DIP33" s="187"/>
      <c r="DIQ33" s="187"/>
      <c r="DIR33" s="187"/>
      <c r="DIS33" s="187"/>
      <c r="DIT33" s="187"/>
      <c r="DIU33" s="187"/>
      <c r="DIV33" s="187"/>
      <c r="DIW33" s="187"/>
      <c r="DIX33" s="187"/>
      <c r="DIY33" s="187"/>
      <c r="DIZ33" s="187"/>
      <c r="DJA33" s="187"/>
      <c r="DJB33" s="187"/>
      <c r="DJC33" s="187"/>
      <c r="DJD33" s="187"/>
      <c r="DJE33" s="187"/>
      <c r="DJF33" s="187"/>
      <c r="DJG33" s="187"/>
      <c r="DJH33" s="187"/>
      <c r="DJI33" s="187"/>
      <c r="DJJ33" s="187"/>
      <c r="DJK33" s="187"/>
      <c r="DJL33" s="187"/>
      <c r="DJM33" s="187"/>
      <c r="DJN33" s="187"/>
      <c r="DJO33" s="187"/>
      <c r="DJP33" s="187"/>
      <c r="DJQ33" s="187"/>
      <c r="DJR33" s="187"/>
      <c r="DJS33" s="187"/>
      <c r="DJT33" s="187"/>
      <c r="DJU33" s="187"/>
      <c r="DJV33" s="187"/>
      <c r="DJW33" s="187"/>
      <c r="DJX33" s="187"/>
      <c r="DJY33" s="187"/>
      <c r="DJZ33" s="187"/>
      <c r="DKA33" s="187"/>
      <c r="DKB33" s="187"/>
      <c r="DKC33" s="187"/>
      <c r="DKD33" s="187"/>
      <c r="DKE33" s="187"/>
      <c r="DKF33" s="187"/>
      <c r="DKG33" s="187"/>
      <c r="DKH33" s="187"/>
      <c r="DKI33" s="187"/>
      <c r="DKJ33" s="187"/>
      <c r="DKK33" s="187"/>
      <c r="DKL33" s="187"/>
      <c r="DKM33" s="187"/>
      <c r="DKN33" s="187"/>
      <c r="DKO33" s="187"/>
      <c r="DKP33" s="187"/>
      <c r="DKQ33" s="187"/>
      <c r="DKR33" s="187"/>
      <c r="DKS33" s="187"/>
      <c r="DKT33" s="187"/>
      <c r="DKU33" s="187"/>
      <c r="DKV33" s="187"/>
      <c r="DKW33" s="187"/>
      <c r="DKX33" s="187"/>
      <c r="DKY33" s="187"/>
      <c r="DKZ33" s="187"/>
      <c r="DLA33" s="187"/>
      <c r="DLB33" s="187"/>
      <c r="DLC33" s="187"/>
      <c r="DLD33" s="187"/>
      <c r="DLE33" s="187"/>
      <c r="DLF33" s="187"/>
      <c r="DLG33" s="187"/>
      <c r="DLH33" s="187"/>
      <c r="DLI33" s="187"/>
      <c r="DLJ33" s="187"/>
      <c r="DLK33" s="187"/>
      <c r="DLL33" s="187"/>
      <c r="DLM33" s="187"/>
      <c r="DLN33" s="187"/>
      <c r="DLO33" s="187"/>
      <c r="DLP33" s="187"/>
      <c r="DLQ33" s="187"/>
      <c r="DLR33" s="187"/>
      <c r="DLS33" s="187"/>
      <c r="DLT33" s="187"/>
      <c r="DLU33" s="187"/>
      <c r="DLV33" s="187"/>
      <c r="DLW33" s="187"/>
      <c r="DLX33" s="187"/>
      <c r="DLY33" s="187"/>
      <c r="DLZ33" s="187"/>
      <c r="DMA33" s="187"/>
      <c r="DMB33" s="187"/>
      <c r="DMC33" s="187"/>
      <c r="DMD33" s="187"/>
      <c r="DME33" s="187"/>
      <c r="DMF33" s="187"/>
      <c r="DMG33" s="187"/>
      <c r="DMH33" s="187"/>
      <c r="DMI33" s="187"/>
      <c r="DMJ33" s="187"/>
      <c r="DMK33" s="187"/>
      <c r="DML33" s="187"/>
      <c r="DMM33" s="187"/>
      <c r="DMN33" s="187"/>
      <c r="DMO33" s="187"/>
      <c r="DMP33" s="187"/>
      <c r="DMQ33" s="187"/>
      <c r="DMR33" s="187"/>
      <c r="DMS33" s="187"/>
      <c r="DMT33" s="187"/>
      <c r="DMU33" s="187"/>
      <c r="DMV33" s="187"/>
      <c r="DMW33" s="187"/>
      <c r="DMX33" s="187"/>
      <c r="DMY33" s="187"/>
      <c r="DMZ33" s="187"/>
      <c r="DNA33" s="187"/>
      <c r="DNB33" s="187"/>
      <c r="DNC33" s="187"/>
      <c r="DND33" s="187"/>
      <c r="DNE33" s="187"/>
      <c r="DNF33" s="187"/>
      <c r="DNG33" s="187"/>
      <c r="DNH33" s="187"/>
      <c r="DNI33" s="187"/>
      <c r="DNJ33" s="187"/>
      <c r="DNK33" s="187"/>
      <c r="DNL33" s="187"/>
      <c r="DNM33" s="187"/>
      <c r="DNN33" s="187"/>
      <c r="DNO33" s="187"/>
      <c r="DNP33" s="187"/>
      <c r="DNQ33" s="187"/>
      <c r="DNR33" s="187"/>
      <c r="DNS33" s="187"/>
      <c r="DNT33" s="187"/>
      <c r="DNU33" s="187"/>
      <c r="DNV33" s="187"/>
      <c r="DNW33" s="187"/>
      <c r="DNX33" s="187"/>
      <c r="DNY33" s="187"/>
      <c r="DNZ33" s="187"/>
      <c r="DOA33" s="187"/>
      <c r="DOB33" s="187"/>
      <c r="DOC33" s="187"/>
      <c r="DOD33" s="187"/>
      <c r="DOE33" s="187"/>
      <c r="DOF33" s="187"/>
      <c r="DOG33" s="187"/>
      <c r="DOH33" s="187"/>
      <c r="DOI33" s="187"/>
      <c r="DOJ33" s="187"/>
      <c r="DOK33" s="187"/>
      <c r="DOL33" s="187"/>
      <c r="DOM33" s="187"/>
      <c r="DON33" s="187"/>
      <c r="DOO33" s="187"/>
      <c r="DOP33" s="187"/>
      <c r="DOQ33" s="187"/>
      <c r="DOR33" s="187"/>
      <c r="DOS33" s="187"/>
      <c r="DOT33" s="187"/>
      <c r="DOU33" s="187"/>
      <c r="DOV33" s="187"/>
      <c r="DOW33" s="187"/>
      <c r="DOX33" s="187"/>
      <c r="DOY33" s="187"/>
      <c r="DOZ33" s="187"/>
      <c r="DPA33" s="187"/>
      <c r="DPB33" s="187"/>
      <c r="DPC33" s="187"/>
      <c r="DPD33" s="187"/>
      <c r="DPE33" s="187"/>
      <c r="DPF33" s="187"/>
      <c r="DPG33" s="187"/>
      <c r="DPH33" s="187"/>
      <c r="DPI33" s="187"/>
      <c r="DPJ33" s="187"/>
      <c r="DPK33" s="187"/>
      <c r="DPL33" s="187"/>
      <c r="DPM33" s="187"/>
      <c r="DPN33" s="187"/>
      <c r="DPO33" s="187"/>
      <c r="DPP33" s="187"/>
      <c r="DPQ33" s="187"/>
      <c r="DPR33" s="187"/>
      <c r="DPS33" s="187"/>
      <c r="DPT33" s="187"/>
      <c r="DPU33" s="187"/>
      <c r="DPV33" s="187"/>
      <c r="DPW33" s="187"/>
      <c r="DPX33" s="187"/>
      <c r="DPY33" s="187"/>
      <c r="DPZ33" s="187"/>
      <c r="DQA33" s="187"/>
      <c r="DQB33" s="187"/>
      <c r="DQC33" s="187"/>
      <c r="DQD33" s="187"/>
      <c r="DQE33" s="187"/>
      <c r="DQF33" s="187"/>
      <c r="DQG33" s="187"/>
      <c r="DQH33" s="187"/>
      <c r="DQI33" s="187"/>
      <c r="DQJ33" s="187"/>
      <c r="DQK33" s="187"/>
      <c r="DQL33" s="187"/>
      <c r="DQM33" s="187"/>
      <c r="DQN33" s="187"/>
      <c r="DQO33" s="187"/>
      <c r="DQP33" s="187"/>
      <c r="DQQ33" s="187"/>
      <c r="DQR33" s="187"/>
      <c r="DQS33" s="187"/>
      <c r="DQT33" s="187"/>
      <c r="DQU33" s="187"/>
      <c r="DQV33" s="187"/>
      <c r="DQW33" s="187"/>
      <c r="DQX33" s="187"/>
      <c r="DQY33" s="187"/>
      <c r="DQZ33" s="187"/>
      <c r="DRA33" s="187"/>
      <c r="DRB33" s="187"/>
      <c r="DRC33" s="187"/>
      <c r="DRD33" s="187"/>
      <c r="DRE33" s="187"/>
      <c r="DRF33" s="187"/>
      <c r="DRG33" s="187"/>
      <c r="DRH33" s="187"/>
      <c r="DRI33" s="187"/>
      <c r="DRJ33" s="187"/>
      <c r="DRK33" s="187"/>
      <c r="DRL33" s="187"/>
      <c r="DRM33" s="187"/>
      <c r="DRN33" s="187"/>
      <c r="DRO33" s="187"/>
      <c r="DRP33" s="187"/>
      <c r="DRQ33" s="187"/>
      <c r="DRR33" s="187"/>
      <c r="DRS33" s="187"/>
      <c r="DRT33" s="187"/>
      <c r="DRU33" s="187"/>
      <c r="DRV33" s="187"/>
      <c r="DRW33" s="187"/>
      <c r="DRX33" s="187"/>
      <c r="DRY33" s="187"/>
      <c r="DRZ33" s="187"/>
      <c r="DSA33" s="187"/>
      <c r="DSB33" s="187"/>
      <c r="DSC33" s="187"/>
      <c r="DSD33" s="187"/>
      <c r="DSE33" s="187"/>
      <c r="DSF33" s="187"/>
      <c r="DSG33" s="187"/>
      <c r="DSH33" s="187"/>
      <c r="DSI33" s="187"/>
      <c r="DSJ33" s="187"/>
      <c r="DSK33" s="187"/>
      <c r="DSL33" s="187"/>
      <c r="DSM33" s="187"/>
      <c r="DSN33" s="187"/>
      <c r="DSO33" s="187"/>
      <c r="DSP33" s="187"/>
      <c r="DSQ33" s="187"/>
      <c r="DSR33" s="187"/>
      <c r="DSS33" s="187"/>
      <c r="DST33" s="187"/>
      <c r="DSU33" s="187"/>
      <c r="DSV33" s="187"/>
      <c r="DSW33" s="187"/>
      <c r="DSX33" s="187"/>
      <c r="DSY33" s="187"/>
      <c r="DSZ33" s="187"/>
      <c r="DTA33" s="187"/>
      <c r="DTB33" s="187"/>
      <c r="DTC33" s="187"/>
      <c r="DTD33" s="187"/>
      <c r="DTE33" s="187"/>
      <c r="DTF33" s="187"/>
      <c r="DTG33" s="187"/>
      <c r="DTH33" s="187"/>
      <c r="DTI33" s="187"/>
      <c r="DTJ33" s="187"/>
      <c r="DTK33" s="187"/>
      <c r="DTL33" s="187"/>
      <c r="DTM33" s="187"/>
      <c r="DTN33" s="187"/>
      <c r="DTO33" s="187"/>
      <c r="DTP33" s="187"/>
      <c r="DTQ33" s="187"/>
      <c r="DTR33" s="187"/>
      <c r="DTS33" s="187"/>
      <c r="DTT33" s="187"/>
      <c r="DTU33" s="187"/>
      <c r="DTV33" s="187"/>
      <c r="DTW33" s="187"/>
      <c r="DTX33" s="187"/>
      <c r="DTY33" s="187"/>
      <c r="DTZ33" s="187"/>
      <c r="DUA33" s="187"/>
      <c r="DUB33" s="187"/>
      <c r="DUC33" s="187"/>
      <c r="DUD33" s="187"/>
      <c r="DUE33" s="187"/>
      <c r="DUF33" s="187"/>
      <c r="DUG33" s="187"/>
      <c r="DUH33" s="187"/>
      <c r="DUI33" s="187"/>
      <c r="DUJ33" s="187"/>
      <c r="DUK33" s="187"/>
      <c r="DUL33" s="187"/>
      <c r="DUM33" s="187"/>
      <c r="DUN33" s="187"/>
      <c r="DUO33" s="187"/>
      <c r="DUP33" s="187"/>
      <c r="DUQ33" s="187"/>
      <c r="DUR33" s="187"/>
      <c r="DUS33" s="187"/>
      <c r="DUT33" s="187"/>
      <c r="DUU33" s="187"/>
      <c r="DUV33" s="187"/>
      <c r="DUW33" s="187"/>
      <c r="DUX33" s="187"/>
      <c r="DUY33" s="187"/>
      <c r="DUZ33" s="187"/>
      <c r="DVA33" s="187"/>
      <c r="DVB33" s="187"/>
      <c r="DVC33" s="187"/>
      <c r="DVD33" s="187"/>
      <c r="DVE33" s="187"/>
      <c r="DVF33" s="187"/>
      <c r="DVG33" s="187"/>
      <c r="DVH33" s="187"/>
      <c r="DVI33" s="187"/>
      <c r="DVJ33" s="187"/>
      <c r="DVK33" s="187"/>
      <c r="DVL33" s="187"/>
      <c r="DVM33" s="187"/>
      <c r="DVN33" s="187"/>
      <c r="DVO33" s="187"/>
      <c r="DVP33" s="187"/>
      <c r="DVQ33" s="187"/>
      <c r="DVR33" s="187"/>
      <c r="DVS33" s="187"/>
      <c r="DVT33" s="187"/>
      <c r="DVU33" s="187"/>
      <c r="DVV33" s="187"/>
      <c r="DVW33" s="187"/>
      <c r="DVX33" s="187"/>
      <c r="DVY33" s="187"/>
      <c r="DVZ33" s="187"/>
      <c r="DWA33" s="187"/>
      <c r="DWB33" s="187"/>
      <c r="DWC33" s="187"/>
      <c r="DWD33" s="187"/>
      <c r="DWE33" s="187"/>
      <c r="DWF33" s="187"/>
      <c r="DWG33" s="187"/>
      <c r="DWH33" s="187"/>
      <c r="DWI33" s="187"/>
      <c r="DWJ33" s="187"/>
      <c r="DWK33" s="187"/>
      <c r="DWL33" s="187"/>
      <c r="DWM33" s="187"/>
      <c r="DWN33" s="187"/>
      <c r="DWO33" s="187"/>
      <c r="DWP33" s="187"/>
      <c r="DWQ33" s="187"/>
      <c r="DWR33" s="187"/>
      <c r="DWS33" s="187"/>
      <c r="DWT33" s="187"/>
      <c r="DWU33" s="187"/>
      <c r="DWV33" s="187"/>
      <c r="DWW33" s="187"/>
      <c r="DWX33" s="187"/>
      <c r="DWY33" s="187"/>
      <c r="DWZ33" s="187"/>
      <c r="DXA33" s="187"/>
      <c r="DXB33" s="187"/>
      <c r="DXC33" s="187"/>
      <c r="DXD33" s="187"/>
      <c r="DXE33" s="187"/>
      <c r="DXF33" s="187"/>
      <c r="DXG33" s="187"/>
      <c r="DXH33" s="187"/>
      <c r="DXI33" s="187"/>
      <c r="DXJ33" s="187"/>
      <c r="DXK33" s="187"/>
      <c r="DXL33" s="187"/>
      <c r="DXM33" s="187"/>
      <c r="DXN33" s="187"/>
      <c r="DXO33" s="187"/>
      <c r="DXP33" s="187"/>
      <c r="DXQ33" s="187"/>
      <c r="DXR33" s="187"/>
      <c r="DXS33" s="187"/>
      <c r="DXT33" s="187"/>
      <c r="DXU33" s="187"/>
      <c r="DXV33" s="187"/>
      <c r="DXW33" s="187"/>
      <c r="DXX33" s="187"/>
      <c r="DXY33" s="187"/>
      <c r="DXZ33" s="187"/>
      <c r="DYA33" s="187"/>
      <c r="DYB33" s="187"/>
      <c r="DYC33" s="187"/>
      <c r="DYD33" s="187"/>
      <c r="DYE33" s="187"/>
      <c r="DYF33" s="187"/>
      <c r="DYG33" s="187"/>
      <c r="DYH33" s="187"/>
      <c r="DYI33" s="187"/>
      <c r="DYJ33" s="187"/>
      <c r="DYK33" s="187"/>
      <c r="DYL33" s="187"/>
      <c r="DYM33" s="187"/>
      <c r="DYN33" s="187"/>
      <c r="DYO33" s="187"/>
      <c r="DYP33" s="187"/>
      <c r="DYQ33" s="187"/>
      <c r="DYR33" s="187"/>
      <c r="DYS33" s="187"/>
      <c r="DYT33" s="187"/>
      <c r="DYU33" s="187"/>
      <c r="DYV33" s="187"/>
      <c r="DYW33" s="187"/>
      <c r="DYX33" s="187"/>
      <c r="DYY33" s="187"/>
      <c r="DYZ33" s="187"/>
      <c r="DZA33" s="187"/>
      <c r="DZB33" s="187"/>
      <c r="DZC33" s="187"/>
      <c r="DZD33" s="187"/>
      <c r="DZE33" s="187"/>
      <c r="DZF33" s="187"/>
      <c r="DZG33" s="187"/>
      <c r="DZH33" s="187"/>
      <c r="DZI33" s="187"/>
      <c r="DZJ33" s="187"/>
      <c r="DZK33" s="187"/>
      <c r="DZL33" s="187"/>
      <c r="DZM33" s="187"/>
      <c r="DZN33" s="187"/>
      <c r="DZO33" s="187"/>
      <c r="DZP33" s="187"/>
      <c r="DZQ33" s="187"/>
      <c r="DZR33" s="187"/>
      <c r="DZS33" s="187"/>
      <c r="DZT33" s="187"/>
      <c r="DZU33" s="187"/>
      <c r="DZV33" s="187"/>
      <c r="DZW33" s="187"/>
      <c r="DZX33" s="187"/>
      <c r="DZY33" s="187"/>
      <c r="DZZ33" s="187"/>
      <c r="EAA33" s="187"/>
      <c r="EAB33" s="187"/>
      <c r="EAC33" s="187"/>
      <c r="EAD33" s="187"/>
      <c r="EAE33" s="187"/>
      <c r="EAF33" s="187"/>
      <c r="EAG33" s="187"/>
      <c r="EAH33" s="187"/>
      <c r="EAI33" s="187"/>
      <c r="EAJ33" s="187"/>
      <c r="EAK33" s="187"/>
      <c r="EAL33" s="187"/>
      <c r="EAM33" s="187"/>
      <c r="EAN33" s="187"/>
      <c r="EAO33" s="187"/>
      <c r="EAP33" s="187"/>
      <c r="EAQ33" s="187"/>
      <c r="EAR33" s="187"/>
      <c r="EAS33" s="187"/>
      <c r="EAT33" s="187"/>
      <c r="EAU33" s="187"/>
      <c r="EAV33" s="187"/>
      <c r="EAW33" s="187"/>
      <c r="EAX33" s="187"/>
      <c r="EAY33" s="187"/>
      <c r="EAZ33" s="187"/>
      <c r="EBA33" s="187"/>
      <c r="EBB33" s="187"/>
      <c r="EBC33" s="187"/>
      <c r="EBD33" s="187"/>
      <c r="EBE33" s="187"/>
      <c r="EBF33" s="187"/>
      <c r="EBG33" s="187"/>
      <c r="EBH33" s="187"/>
      <c r="EBI33" s="187"/>
      <c r="EBJ33" s="187"/>
      <c r="EBK33" s="187"/>
      <c r="EBL33" s="187"/>
      <c r="EBM33" s="187"/>
      <c r="EBN33" s="187"/>
      <c r="EBO33" s="187"/>
      <c r="EBP33" s="187"/>
      <c r="EBQ33" s="187"/>
      <c r="EBR33" s="187"/>
      <c r="EBS33" s="187"/>
      <c r="EBT33" s="187"/>
      <c r="EBU33" s="187"/>
      <c r="EBV33" s="187"/>
      <c r="EBW33" s="187"/>
      <c r="EBX33" s="187"/>
      <c r="EBY33" s="187"/>
      <c r="EBZ33" s="187"/>
      <c r="ECA33" s="187"/>
      <c r="ECB33" s="187"/>
      <c r="ECC33" s="187"/>
      <c r="ECD33" s="187"/>
      <c r="ECE33" s="187"/>
      <c r="ECF33" s="187"/>
      <c r="ECG33" s="187"/>
      <c r="ECH33" s="187"/>
      <c r="ECI33" s="187"/>
      <c r="ECJ33" s="187"/>
      <c r="ECK33" s="187"/>
      <c r="ECL33" s="187"/>
      <c r="ECM33" s="187"/>
      <c r="ECN33" s="187"/>
      <c r="ECO33" s="187"/>
      <c r="ECP33" s="187"/>
      <c r="ECQ33" s="187"/>
      <c r="ECR33" s="187"/>
      <c r="ECS33" s="187"/>
      <c r="ECT33" s="187"/>
      <c r="ECU33" s="187"/>
      <c r="ECV33" s="187"/>
      <c r="ECW33" s="187"/>
      <c r="ECX33" s="187"/>
      <c r="ECY33" s="187"/>
      <c r="ECZ33" s="187"/>
      <c r="EDA33" s="187"/>
      <c r="EDB33" s="187"/>
      <c r="EDC33" s="187"/>
      <c r="EDD33" s="187"/>
      <c r="EDE33" s="187"/>
      <c r="EDF33" s="187"/>
      <c r="EDG33" s="187"/>
      <c r="EDH33" s="187"/>
      <c r="EDI33" s="187"/>
      <c r="EDJ33" s="187"/>
      <c r="EDK33" s="187"/>
      <c r="EDL33" s="187"/>
      <c r="EDM33" s="187"/>
      <c r="EDN33" s="187"/>
      <c r="EDO33" s="187"/>
      <c r="EDP33" s="187"/>
      <c r="EDQ33" s="187"/>
      <c r="EDR33" s="187"/>
      <c r="EDS33" s="187"/>
      <c r="EDT33" s="187"/>
      <c r="EDU33" s="187"/>
      <c r="EDV33" s="187"/>
      <c r="EDW33" s="187"/>
      <c r="EDX33" s="187"/>
      <c r="EDY33" s="187"/>
      <c r="EDZ33" s="187"/>
      <c r="EEA33" s="187"/>
      <c r="EEB33" s="187"/>
      <c r="EEC33" s="187"/>
      <c r="EED33" s="187"/>
      <c r="EEE33" s="187"/>
      <c r="EEF33" s="187"/>
      <c r="EEG33" s="187"/>
      <c r="EEH33" s="187"/>
      <c r="EEI33" s="187"/>
      <c r="EEJ33" s="187"/>
      <c r="EEK33" s="187"/>
      <c r="EEL33" s="187"/>
      <c r="EEM33" s="187"/>
      <c r="EEN33" s="187"/>
      <c r="EEO33" s="187"/>
      <c r="EEP33" s="187"/>
      <c r="EEQ33" s="187"/>
      <c r="EER33" s="187"/>
      <c r="EES33" s="187"/>
      <c r="EET33" s="187"/>
      <c r="EEU33" s="187"/>
      <c r="EEV33" s="187"/>
      <c r="EEW33" s="187"/>
      <c r="EEX33" s="187"/>
      <c r="EEY33" s="187"/>
      <c r="EEZ33" s="187"/>
      <c r="EFA33" s="187"/>
      <c r="EFB33" s="187"/>
      <c r="EFC33" s="187"/>
      <c r="EFD33" s="187"/>
      <c r="EFE33" s="187"/>
      <c r="EFF33" s="187"/>
      <c r="EFG33" s="187"/>
      <c r="EFH33" s="187"/>
      <c r="EFI33" s="187"/>
      <c r="EFJ33" s="187"/>
      <c r="EFK33" s="187"/>
      <c r="EFL33" s="187"/>
      <c r="EFM33" s="187"/>
      <c r="EFN33" s="187"/>
      <c r="EFO33" s="187"/>
      <c r="EFP33" s="187"/>
      <c r="EFQ33" s="187"/>
      <c r="EFR33" s="187"/>
      <c r="EFS33" s="187"/>
      <c r="EFT33" s="187"/>
      <c r="EFU33" s="187"/>
      <c r="EFV33" s="187"/>
      <c r="EFW33" s="187"/>
      <c r="EFX33" s="187"/>
      <c r="EFY33" s="187"/>
      <c r="EFZ33" s="187"/>
      <c r="EGA33" s="187"/>
      <c r="EGB33" s="187"/>
      <c r="EGC33" s="187"/>
      <c r="EGD33" s="187"/>
      <c r="EGE33" s="187"/>
      <c r="EGF33" s="187"/>
      <c r="EGG33" s="187"/>
      <c r="EGH33" s="187"/>
      <c r="EGI33" s="187"/>
      <c r="EGJ33" s="187"/>
      <c r="EGK33" s="187"/>
      <c r="EGL33" s="187"/>
      <c r="EGM33" s="187"/>
      <c r="EGN33" s="187"/>
      <c r="EGO33" s="187"/>
      <c r="EGP33" s="187"/>
      <c r="EGQ33" s="187"/>
      <c r="EGR33" s="187"/>
      <c r="EGS33" s="187"/>
      <c r="EGT33" s="187"/>
      <c r="EGU33" s="187"/>
      <c r="EGV33" s="187"/>
      <c r="EGW33" s="187"/>
      <c r="EGX33" s="187"/>
      <c r="EGY33" s="187"/>
      <c r="EGZ33" s="187"/>
      <c r="EHA33" s="187"/>
      <c r="EHB33" s="187"/>
      <c r="EHC33" s="187"/>
      <c r="EHD33" s="187"/>
      <c r="EHE33" s="187"/>
      <c r="EHF33" s="187"/>
      <c r="EHG33" s="187"/>
      <c r="EHH33" s="187"/>
      <c r="EHI33" s="187"/>
      <c r="EHJ33" s="187"/>
      <c r="EHK33" s="187"/>
      <c r="EHL33" s="187"/>
      <c r="EHM33" s="187"/>
      <c r="EHN33" s="187"/>
      <c r="EHO33" s="187"/>
      <c r="EHP33" s="187"/>
      <c r="EHQ33" s="187"/>
      <c r="EHR33" s="187"/>
      <c r="EHS33" s="187"/>
      <c r="EHT33" s="187"/>
      <c r="EHU33" s="187"/>
      <c r="EHV33" s="187"/>
      <c r="EHW33" s="187"/>
      <c r="EHX33" s="187"/>
      <c r="EHY33" s="187"/>
      <c r="EHZ33" s="187"/>
      <c r="EIA33" s="187"/>
      <c r="EIB33" s="187"/>
      <c r="EIC33" s="187"/>
      <c r="EID33" s="187"/>
      <c r="EIE33" s="187"/>
      <c r="EIF33" s="187"/>
      <c r="EIG33" s="187"/>
      <c r="EIH33" s="187"/>
      <c r="EII33" s="187"/>
      <c r="EIJ33" s="187"/>
      <c r="EIK33" s="187"/>
      <c r="EIL33" s="187"/>
      <c r="EIM33" s="187"/>
      <c r="EIN33" s="187"/>
      <c r="EIO33" s="187"/>
      <c r="EIP33" s="187"/>
      <c r="EIQ33" s="187"/>
      <c r="EIR33" s="187"/>
      <c r="EIS33" s="187"/>
      <c r="EIT33" s="187"/>
      <c r="EIU33" s="187"/>
      <c r="EIV33" s="187"/>
      <c r="EIW33" s="187"/>
      <c r="EIX33" s="187"/>
      <c r="EIY33" s="187"/>
      <c r="EIZ33" s="187"/>
      <c r="EJA33" s="187"/>
      <c r="EJB33" s="187"/>
      <c r="EJC33" s="187"/>
      <c r="EJD33" s="187"/>
      <c r="EJE33" s="187"/>
      <c r="EJF33" s="187"/>
      <c r="EJG33" s="187"/>
      <c r="EJH33" s="187"/>
      <c r="EJI33" s="187"/>
      <c r="EJJ33" s="187"/>
      <c r="EJK33" s="187"/>
      <c r="EJL33" s="187"/>
      <c r="EJM33" s="187"/>
      <c r="EJN33" s="187"/>
      <c r="EJO33" s="187"/>
      <c r="EJP33" s="187"/>
      <c r="EJQ33" s="187"/>
      <c r="EJR33" s="187"/>
      <c r="EJS33" s="187"/>
      <c r="EJT33" s="187"/>
      <c r="EJU33" s="187"/>
      <c r="EJV33" s="187"/>
      <c r="EJW33" s="187"/>
      <c r="EJX33" s="187"/>
      <c r="EJY33" s="187"/>
      <c r="EJZ33" s="187"/>
      <c r="EKA33" s="187"/>
      <c r="EKB33" s="187"/>
      <c r="EKC33" s="187"/>
      <c r="EKD33" s="187"/>
      <c r="EKE33" s="187"/>
      <c r="EKF33" s="187"/>
      <c r="EKG33" s="187"/>
      <c r="EKH33" s="187"/>
      <c r="EKI33" s="187"/>
      <c r="EKJ33" s="187"/>
      <c r="EKK33" s="187"/>
      <c r="EKL33" s="187"/>
      <c r="EKM33" s="187"/>
      <c r="EKN33" s="187"/>
      <c r="EKO33" s="187"/>
      <c r="EKP33" s="187"/>
      <c r="EKQ33" s="187"/>
      <c r="EKR33" s="187"/>
      <c r="EKS33" s="187"/>
      <c r="EKT33" s="187"/>
      <c r="EKU33" s="187"/>
      <c r="EKV33" s="187"/>
      <c r="EKW33" s="187"/>
      <c r="EKX33" s="187"/>
      <c r="EKY33" s="187"/>
      <c r="EKZ33" s="187"/>
      <c r="ELA33" s="187"/>
      <c r="ELB33" s="187"/>
      <c r="ELC33" s="187"/>
      <c r="ELD33" s="187"/>
      <c r="ELE33" s="187"/>
      <c r="ELF33" s="187"/>
      <c r="ELG33" s="187"/>
      <c r="ELH33" s="187"/>
      <c r="ELI33" s="187"/>
      <c r="ELJ33" s="187"/>
      <c r="ELK33" s="187"/>
      <c r="ELL33" s="187"/>
      <c r="ELM33" s="187"/>
      <c r="ELN33" s="187"/>
      <c r="ELO33" s="187"/>
      <c r="ELP33" s="187"/>
      <c r="ELQ33" s="187"/>
      <c r="ELR33" s="187"/>
      <c r="ELS33" s="187"/>
      <c r="ELT33" s="187"/>
      <c r="ELU33" s="187"/>
      <c r="ELV33" s="187"/>
      <c r="ELW33" s="187"/>
      <c r="ELX33" s="187"/>
      <c r="ELY33" s="187"/>
      <c r="ELZ33" s="187"/>
      <c r="EMA33" s="187"/>
      <c r="EMB33" s="187"/>
      <c r="EMC33" s="187"/>
      <c r="EMD33" s="187"/>
      <c r="EME33" s="187"/>
      <c r="EMF33" s="187"/>
      <c r="EMG33" s="187"/>
      <c r="EMH33" s="187"/>
      <c r="EMI33" s="187"/>
      <c r="EMJ33" s="187"/>
      <c r="EMK33" s="187"/>
      <c r="EML33" s="187"/>
      <c r="EMM33" s="187"/>
      <c r="EMN33" s="187"/>
      <c r="EMO33" s="187"/>
      <c r="EMP33" s="187"/>
      <c r="EMQ33" s="187"/>
      <c r="EMR33" s="187"/>
      <c r="EMS33" s="187"/>
      <c r="EMT33" s="187"/>
      <c r="EMU33" s="187"/>
      <c r="EMV33" s="187"/>
      <c r="EMW33" s="187"/>
      <c r="EMX33" s="187"/>
      <c r="EMY33" s="187"/>
      <c r="EMZ33" s="187"/>
      <c r="ENA33" s="187"/>
      <c r="ENB33" s="187"/>
      <c r="ENC33" s="187"/>
      <c r="END33" s="187"/>
      <c r="ENE33" s="187"/>
      <c r="ENF33" s="187"/>
      <c r="ENG33" s="187"/>
      <c r="ENH33" s="187"/>
      <c r="ENI33" s="187"/>
      <c r="ENJ33" s="187"/>
      <c r="ENK33" s="187"/>
      <c r="ENL33" s="187"/>
      <c r="ENM33" s="187"/>
      <c r="ENN33" s="187"/>
      <c r="ENO33" s="187"/>
      <c r="ENP33" s="187"/>
      <c r="ENQ33" s="187"/>
      <c r="ENR33" s="187"/>
      <c r="ENS33" s="187"/>
      <c r="ENT33" s="187"/>
      <c r="ENU33" s="187"/>
      <c r="ENV33" s="187"/>
      <c r="ENW33" s="187"/>
      <c r="ENX33" s="187"/>
      <c r="ENY33" s="187"/>
      <c r="ENZ33" s="187"/>
      <c r="EOA33" s="187"/>
      <c r="EOB33" s="187"/>
      <c r="EOC33" s="187"/>
      <c r="EOD33" s="187"/>
      <c r="EOE33" s="187"/>
      <c r="EOF33" s="187"/>
      <c r="EOG33" s="187"/>
      <c r="EOH33" s="187"/>
      <c r="EOI33" s="187"/>
      <c r="EOJ33" s="187"/>
      <c r="EOK33" s="187"/>
      <c r="EOL33" s="187"/>
      <c r="EOM33" s="187"/>
      <c r="EON33" s="187"/>
      <c r="EOO33" s="187"/>
      <c r="EOP33" s="187"/>
      <c r="EOQ33" s="187"/>
      <c r="EOR33" s="187"/>
      <c r="EOS33" s="187"/>
      <c r="EOT33" s="187"/>
      <c r="EOU33" s="187"/>
      <c r="EOV33" s="187"/>
      <c r="EOW33" s="187"/>
      <c r="EOX33" s="187"/>
      <c r="EOY33" s="187"/>
      <c r="EOZ33" s="187"/>
      <c r="EPA33" s="187"/>
      <c r="EPB33" s="187"/>
      <c r="EPC33" s="187"/>
      <c r="EPD33" s="187"/>
      <c r="EPE33" s="187"/>
      <c r="EPF33" s="187"/>
      <c r="EPG33" s="187"/>
      <c r="EPH33" s="187"/>
      <c r="EPI33" s="187"/>
      <c r="EPJ33" s="187"/>
      <c r="EPK33" s="187"/>
      <c r="EPL33" s="187"/>
      <c r="EPM33" s="187"/>
      <c r="EPN33" s="187"/>
      <c r="EPO33" s="187"/>
      <c r="EPP33" s="187"/>
      <c r="EPQ33" s="187"/>
      <c r="EPR33" s="187"/>
      <c r="EPS33" s="187"/>
      <c r="EPT33" s="187"/>
      <c r="EPU33" s="187"/>
      <c r="EPV33" s="187"/>
      <c r="EPW33" s="187"/>
      <c r="EPX33" s="187"/>
      <c r="EPY33" s="187"/>
      <c r="EPZ33" s="187"/>
      <c r="EQA33" s="187"/>
      <c r="EQB33" s="187"/>
      <c r="EQC33" s="187"/>
      <c r="EQD33" s="187"/>
      <c r="EQE33" s="187"/>
      <c r="EQF33" s="187"/>
      <c r="EQG33" s="187"/>
      <c r="EQH33" s="187"/>
      <c r="EQI33" s="187"/>
      <c r="EQJ33" s="187"/>
      <c r="EQK33" s="187"/>
      <c r="EQL33" s="187"/>
      <c r="EQM33" s="187"/>
      <c r="EQN33" s="187"/>
      <c r="EQO33" s="187"/>
      <c r="EQP33" s="187"/>
      <c r="EQQ33" s="187"/>
      <c r="EQR33" s="187"/>
      <c r="EQS33" s="187"/>
      <c r="EQT33" s="187"/>
      <c r="EQU33" s="187"/>
      <c r="EQV33" s="187"/>
      <c r="EQW33" s="187"/>
      <c r="EQX33" s="187"/>
      <c r="EQY33" s="187"/>
      <c r="EQZ33" s="187"/>
      <c r="ERA33" s="187"/>
      <c r="ERB33" s="187"/>
      <c r="ERC33" s="187"/>
      <c r="ERD33" s="187"/>
      <c r="ERE33" s="187"/>
      <c r="ERF33" s="187"/>
      <c r="ERG33" s="187"/>
      <c r="ERH33" s="187"/>
      <c r="ERI33" s="187"/>
      <c r="ERJ33" s="187"/>
      <c r="ERK33" s="187"/>
      <c r="ERL33" s="187"/>
      <c r="ERM33" s="187"/>
      <c r="ERN33" s="187"/>
      <c r="ERO33" s="187"/>
      <c r="ERP33" s="187"/>
      <c r="ERQ33" s="187"/>
      <c r="ERR33" s="187"/>
      <c r="ERS33" s="187"/>
      <c r="ERT33" s="187"/>
      <c r="ERU33" s="187"/>
      <c r="ERV33" s="187"/>
      <c r="ERW33" s="187"/>
      <c r="ERX33" s="187"/>
      <c r="ERY33" s="187"/>
      <c r="ERZ33" s="187"/>
      <c r="ESA33" s="187"/>
      <c r="ESB33" s="187"/>
      <c r="ESC33" s="187"/>
      <c r="ESD33" s="187"/>
      <c r="ESE33" s="187"/>
      <c r="ESF33" s="187"/>
      <c r="ESG33" s="187"/>
      <c r="ESH33" s="187"/>
      <c r="ESI33" s="187"/>
      <c r="ESJ33" s="187"/>
      <c r="ESK33" s="187"/>
      <c r="ESL33" s="187"/>
      <c r="ESM33" s="187"/>
      <c r="ESN33" s="187"/>
      <c r="ESO33" s="187"/>
      <c r="ESP33" s="187"/>
      <c r="ESQ33" s="187"/>
      <c r="ESR33" s="187"/>
      <c r="ESS33" s="187"/>
      <c r="EST33" s="187"/>
      <c r="ESU33" s="187"/>
      <c r="ESV33" s="187"/>
      <c r="ESW33" s="187"/>
      <c r="ESX33" s="187"/>
      <c r="ESY33" s="187"/>
      <c r="ESZ33" s="187"/>
      <c r="ETA33" s="187"/>
      <c r="ETB33" s="187"/>
      <c r="ETC33" s="187"/>
      <c r="ETD33" s="187"/>
      <c r="ETE33" s="187"/>
      <c r="ETF33" s="187"/>
      <c r="ETG33" s="187"/>
      <c r="ETH33" s="187"/>
      <c r="ETI33" s="187"/>
      <c r="ETJ33" s="187"/>
      <c r="ETK33" s="187"/>
      <c r="ETL33" s="187"/>
      <c r="ETM33" s="187"/>
      <c r="ETN33" s="187"/>
      <c r="ETO33" s="187"/>
      <c r="ETP33" s="187"/>
      <c r="ETQ33" s="187"/>
      <c r="ETR33" s="187"/>
      <c r="ETS33" s="187"/>
      <c r="ETT33" s="187"/>
      <c r="ETU33" s="187"/>
      <c r="ETV33" s="187"/>
      <c r="ETW33" s="187"/>
      <c r="ETX33" s="187"/>
      <c r="ETY33" s="187"/>
      <c r="ETZ33" s="187"/>
      <c r="EUA33" s="187"/>
      <c r="EUB33" s="187"/>
      <c r="EUC33" s="187"/>
      <c r="EUD33" s="187"/>
      <c r="EUE33" s="187"/>
      <c r="EUF33" s="187"/>
      <c r="EUG33" s="187"/>
      <c r="EUH33" s="187"/>
      <c r="EUI33" s="187"/>
      <c r="EUJ33" s="187"/>
      <c r="EUK33" s="187"/>
      <c r="EUL33" s="187"/>
      <c r="EUM33" s="187"/>
      <c r="EUN33" s="187"/>
      <c r="EUO33" s="187"/>
      <c r="EUP33" s="187"/>
      <c r="EUQ33" s="187"/>
      <c r="EUR33" s="187"/>
      <c r="EUS33" s="187"/>
      <c r="EUT33" s="187"/>
      <c r="EUU33" s="187"/>
      <c r="EUV33" s="187"/>
      <c r="EUW33" s="187"/>
      <c r="EUX33" s="187"/>
      <c r="EUY33" s="187"/>
      <c r="EUZ33" s="187"/>
      <c r="EVA33" s="187"/>
      <c r="EVB33" s="187"/>
      <c r="EVC33" s="187"/>
      <c r="EVD33" s="187"/>
      <c r="EVE33" s="187"/>
      <c r="EVF33" s="187"/>
      <c r="EVG33" s="187"/>
      <c r="EVH33" s="187"/>
      <c r="EVI33" s="187"/>
      <c r="EVJ33" s="187"/>
      <c r="EVK33" s="187"/>
      <c r="EVL33" s="187"/>
      <c r="EVM33" s="187"/>
      <c r="EVN33" s="187"/>
      <c r="EVO33" s="187"/>
      <c r="EVP33" s="187"/>
      <c r="EVQ33" s="187"/>
      <c r="EVR33" s="187"/>
      <c r="EVS33" s="187"/>
      <c r="EVT33" s="187"/>
      <c r="EVU33" s="187"/>
      <c r="EVV33" s="187"/>
      <c r="EVW33" s="187"/>
      <c r="EVX33" s="187"/>
      <c r="EVY33" s="187"/>
      <c r="EVZ33" s="187"/>
      <c r="EWA33" s="187"/>
      <c r="EWB33" s="187"/>
      <c r="EWC33" s="187"/>
      <c r="EWD33" s="187"/>
      <c r="EWE33" s="187"/>
      <c r="EWF33" s="187"/>
      <c r="EWG33" s="187"/>
      <c r="EWH33" s="187"/>
      <c r="EWI33" s="187"/>
      <c r="EWJ33" s="187"/>
      <c r="EWK33" s="187"/>
      <c r="EWL33" s="187"/>
      <c r="EWM33" s="187"/>
      <c r="EWN33" s="187"/>
      <c r="EWO33" s="187"/>
      <c r="EWP33" s="187"/>
      <c r="EWQ33" s="187"/>
      <c r="EWR33" s="187"/>
      <c r="EWS33" s="187"/>
      <c r="EWT33" s="187"/>
      <c r="EWU33" s="187"/>
      <c r="EWV33" s="187"/>
      <c r="EWW33" s="187"/>
      <c r="EWX33" s="187"/>
      <c r="EWY33" s="187"/>
      <c r="EWZ33" s="187"/>
      <c r="EXA33" s="187"/>
      <c r="EXB33" s="187"/>
      <c r="EXC33" s="187"/>
      <c r="EXD33" s="187"/>
      <c r="EXE33" s="187"/>
      <c r="EXF33" s="187"/>
      <c r="EXG33" s="187"/>
      <c r="EXH33" s="187"/>
      <c r="EXI33" s="187"/>
      <c r="EXJ33" s="187"/>
      <c r="EXK33" s="187"/>
      <c r="EXL33" s="187"/>
      <c r="EXM33" s="187"/>
      <c r="EXN33" s="187"/>
      <c r="EXO33" s="187"/>
      <c r="EXP33" s="187"/>
      <c r="EXQ33" s="187"/>
      <c r="EXR33" s="187"/>
      <c r="EXS33" s="187"/>
      <c r="EXT33" s="187"/>
      <c r="EXU33" s="187"/>
      <c r="EXV33" s="187"/>
      <c r="EXW33" s="187"/>
      <c r="EXX33" s="187"/>
      <c r="EXY33" s="187"/>
      <c r="EXZ33" s="187"/>
      <c r="EYA33" s="187"/>
      <c r="EYB33" s="187"/>
      <c r="EYC33" s="187"/>
      <c r="EYD33" s="187"/>
      <c r="EYE33" s="187"/>
      <c r="EYF33" s="187"/>
      <c r="EYG33" s="187"/>
      <c r="EYH33" s="187"/>
      <c r="EYI33" s="187"/>
      <c r="EYJ33" s="187"/>
      <c r="EYK33" s="187"/>
      <c r="EYL33" s="187"/>
      <c r="EYM33" s="187"/>
      <c r="EYN33" s="187"/>
      <c r="EYO33" s="187"/>
      <c r="EYP33" s="187"/>
      <c r="EYQ33" s="187"/>
      <c r="EYR33" s="187"/>
      <c r="EYS33" s="187"/>
      <c r="EYT33" s="187"/>
      <c r="EYU33" s="187"/>
      <c r="EYV33" s="187"/>
      <c r="EYW33" s="187"/>
      <c r="EYX33" s="187"/>
      <c r="EYY33" s="187"/>
      <c r="EYZ33" s="187"/>
      <c r="EZA33" s="187"/>
      <c r="EZB33" s="187"/>
      <c r="EZC33" s="187"/>
      <c r="EZD33" s="187"/>
      <c r="EZE33" s="187"/>
      <c r="EZF33" s="187"/>
      <c r="EZG33" s="187"/>
      <c r="EZH33" s="187"/>
      <c r="EZI33" s="187"/>
      <c r="EZJ33" s="187"/>
      <c r="EZK33" s="187"/>
      <c r="EZL33" s="187"/>
      <c r="EZM33" s="187"/>
      <c r="EZN33" s="187"/>
      <c r="EZO33" s="187"/>
      <c r="EZP33" s="187"/>
      <c r="EZQ33" s="187"/>
      <c r="EZR33" s="187"/>
      <c r="EZS33" s="187"/>
      <c r="EZT33" s="187"/>
      <c r="EZU33" s="187"/>
      <c r="EZV33" s="187"/>
      <c r="EZW33" s="187"/>
      <c r="EZX33" s="187"/>
      <c r="EZY33" s="187"/>
      <c r="EZZ33" s="187"/>
      <c r="FAA33" s="187"/>
      <c r="FAB33" s="187"/>
      <c r="FAC33" s="187"/>
      <c r="FAD33" s="187"/>
      <c r="FAE33" s="187"/>
      <c r="FAF33" s="187"/>
      <c r="FAG33" s="187"/>
      <c r="FAH33" s="187"/>
      <c r="FAI33" s="187"/>
      <c r="FAJ33" s="187"/>
      <c r="FAK33" s="187"/>
      <c r="FAL33" s="187"/>
      <c r="FAM33" s="187"/>
      <c r="FAN33" s="187"/>
      <c r="FAO33" s="187"/>
      <c r="FAP33" s="187"/>
      <c r="FAQ33" s="187"/>
      <c r="FAR33" s="187"/>
      <c r="FAS33" s="187"/>
      <c r="FAT33" s="187"/>
      <c r="FAU33" s="187"/>
      <c r="FAV33" s="187"/>
      <c r="FAW33" s="187"/>
      <c r="FAX33" s="187"/>
      <c r="FAY33" s="187"/>
      <c r="FAZ33" s="187"/>
      <c r="FBA33" s="187"/>
      <c r="FBB33" s="187"/>
      <c r="FBC33" s="187"/>
      <c r="FBD33" s="187"/>
      <c r="FBE33" s="187"/>
      <c r="FBF33" s="187"/>
      <c r="FBG33" s="187"/>
      <c r="FBH33" s="187"/>
      <c r="FBI33" s="187"/>
      <c r="FBJ33" s="187"/>
      <c r="FBK33" s="187"/>
      <c r="FBL33" s="187"/>
      <c r="FBM33" s="187"/>
      <c r="FBN33" s="187"/>
      <c r="FBO33" s="187"/>
      <c r="FBP33" s="187"/>
      <c r="FBQ33" s="187"/>
      <c r="FBR33" s="187"/>
      <c r="FBS33" s="187"/>
      <c r="FBT33" s="187"/>
      <c r="FBU33" s="187"/>
      <c r="FBV33" s="187"/>
      <c r="FBW33" s="187"/>
      <c r="FBX33" s="187"/>
      <c r="FBY33" s="187"/>
      <c r="FBZ33" s="187"/>
      <c r="FCA33" s="187"/>
      <c r="FCB33" s="187"/>
      <c r="FCC33" s="187"/>
      <c r="FCD33" s="187"/>
      <c r="FCE33" s="187"/>
      <c r="FCF33" s="187"/>
      <c r="FCG33" s="187"/>
      <c r="FCH33" s="187"/>
      <c r="FCI33" s="187"/>
      <c r="FCJ33" s="187"/>
      <c r="FCK33" s="187"/>
      <c r="FCL33" s="187"/>
      <c r="FCM33" s="187"/>
      <c r="FCN33" s="187"/>
      <c r="FCO33" s="187"/>
      <c r="FCP33" s="187"/>
      <c r="FCQ33" s="187"/>
      <c r="FCR33" s="187"/>
      <c r="FCS33" s="187"/>
      <c r="FCT33" s="187"/>
      <c r="FCU33" s="187"/>
      <c r="FCV33" s="187"/>
      <c r="FCW33" s="187"/>
      <c r="FCX33" s="187"/>
      <c r="FCY33" s="187"/>
      <c r="FCZ33" s="187"/>
      <c r="FDA33" s="187"/>
      <c r="FDB33" s="187"/>
      <c r="FDC33" s="187"/>
      <c r="FDD33" s="187"/>
      <c r="FDE33" s="187"/>
      <c r="FDF33" s="187"/>
      <c r="FDG33" s="187"/>
      <c r="FDH33" s="187"/>
      <c r="FDI33" s="187"/>
      <c r="FDJ33" s="187"/>
      <c r="FDK33" s="187"/>
      <c r="FDL33" s="187"/>
      <c r="FDM33" s="187"/>
      <c r="FDN33" s="187"/>
      <c r="FDO33" s="187"/>
      <c r="FDP33" s="187"/>
      <c r="FDQ33" s="187"/>
      <c r="FDR33" s="187"/>
      <c r="FDS33" s="187"/>
      <c r="FDT33" s="187"/>
      <c r="FDU33" s="187"/>
      <c r="FDV33" s="187"/>
      <c r="FDW33" s="187"/>
      <c r="FDX33" s="187"/>
      <c r="FDY33" s="187"/>
      <c r="FDZ33" s="187"/>
      <c r="FEA33" s="187"/>
      <c r="FEB33" s="187"/>
      <c r="FEC33" s="187"/>
      <c r="FED33" s="187"/>
      <c r="FEE33" s="187"/>
      <c r="FEF33" s="187"/>
      <c r="FEG33" s="187"/>
      <c r="FEH33" s="187"/>
      <c r="FEI33" s="187"/>
      <c r="FEJ33" s="187"/>
      <c r="FEK33" s="187"/>
      <c r="FEL33" s="187"/>
      <c r="FEM33" s="187"/>
      <c r="FEN33" s="187"/>
      <c r="FEO33" s="187"/>
      <c r="FEP33" s="187"/>
      <c r="FEQ33" s="187"/>
      <c r="FER33" s="187"/>
      <c r="FES33" s="187"/>
      <c r="FET33" s="187"/>
      <c r="FEU33" s="187"/>
      <c r="FEV33" s="187"/>
      <c r="FEW33" s="187"/>
      <c r="FEX33" s="187"/>
      <c r="FEY33" s="187"/>
      <c r="FEZ33" s="187"/>
      <c r="FFA33" s="187"/>
      <c r="FFB33" s="187"/>
      <c r="FFC33" s="187"/>
      <c r="FFD33" s="187"/>
      <c r="FFE33" s="187"/>
      <c r="FFF33" s="187"/>
      <c r="FFG33" s="187"/>
      <c r="FFH33" s="187"/>
      <c r="FFI33" s="187"/>
      <c r="FFJ33" s="187"/>
      <c r="FFK33" s="187"/>
      <c r="FFL33" s="187"/>
      <c r="FFM33" s="187"/>
      <c r="FFN33" s="187"/>
      <c r="FFO33" s="187"/>
      <c r="FFP33" s="187"/>
      <c r="FFQ33" s="187"/>
      <c r="FFR33" s="187"/>
      <c r="FFS33" s="187"/>
      <c r="FFT33" s="187"/>
      <c r="FFU33" s="187"/>
      <c r="FFV33" s="187"/>
      <c r="FFW33" s="187"/>
      <c r="FFX33" s="187"/>
      <c r="FFY33" s="187"/>
      <c r="FFZ33" s="187"/>
      <c r="FGA33" s="187"/>
      <c r="FGB33" s="187"/>
      <c r="FGC33" s="187"/>
      <c r="FGD33" s="187"/>
      <c r="FGE33" s="187"/>
      <c r="FGF33" s="187"/>
      <c r="FGG33" s="187"/>
      <c r="FGH33" s="187"/>
      <c r="FGI33" s="187"/>
      <c r="FGJ33" s="187"/>
      <c r="FGK33" s="187"/>
      <c r="FGL33" s="187"/>
      <c r="FGM33" s="187"/>
      <c r="FGN33" s="187"/>
      <c r="FGO33" s="187"/>
      <c r="FGP33" s="187"/>
      <c r="FGQ33" s="187"/>
      <c r="FGR33" s="187"/>
      <c r="FGS33" s="187"/>
      <c r="FGT33" s="187"/>
      <c r="FGU33" s="187"/>
      <c r="FGV33" s="187"/>
      <c r="FGW33" s="187"/>
      <c r="FGX33" s="187"/>
      <c r="FGY33" s="187"/>
      <c r="FGZ33" s="187"/>
      <c r="FHA33" s="187"/>
      <c r="FHB33" s="187"/>
      <c r="FHC33" s="187"/>
      <c r="FHD33" s="187"/>
      <c r="FHE33" s="187"/>
      <c r="FHF33" s="187"/>
      <c r="FHG33" s="187"/>
      <c r="FHH33" s="187"/>
      <c r="FHI33" s="187"/>
      <c r="FHJ33" s="187"/>
      <c r="FHK33" s="187"/>
      <c r="FHL33" s="187"/>
      <c r="FHM33" s="187"/>
      <c r="FHN33" s="187"/>
      <c r="FHO33" s="187"/>
      <c r="FHP33" s="187"/>
      <c r="FHQ33" s="187"/>
      <c r="FHR33" s="187"/>
      <c r="FHS33" s="187"/>
      <c r="FHT33" s="187"/>
      <c r="FHU33" s="187"/>
      <c r="FHV33" s="187"/>
      <c r="FHW33" s="187"/>
      <c r="FHX33" s="187"/>
      <c r="FHY33" s="187"/>
      <c r="FHZ33" s="187"/>
      <c r="FIA33" s="187"/>
      <c r="FIB33" s="187"/>
      <c r="FIC33" s="187"/>
      <c r="FID33" s="187"/>
      <c r="FIE33" s="187"/>
      <c r="FIF33" s="187"/>
      <c r="FIG33" s="187"/>
      <c r="FIH33" s="187"/>
      <c r="FII33" s="187"/>
      <c r="FIJ33" s="187"/>
      <c r="FIK33" s="187"/>
      <c r="FIL33" s="187"/>
      <c r="FIM33" s="187"/>
      <c r="FIN33" s="187"/>
      <c r="FIO33" s="187"/>
      <c r="FIP33" s="187"/>
      <c r="FIQ33" s="187"/>
      <c r="FIR33" s="187"/>
      <c r="FIS33" s="187"/>
      <c r="FIT33" s="187"/>
      <c r="FIU33" s="187"/>
      <c r="FIV33" s="187"/>
      <c r="FIW33" s="187"/>
      <c r="FIX33" s="187"/>
      <c r="FIY33" s="187"/>
      <c r="FIZ33" s="187"/>
      <c r="FJA33" s="187"/>
      <c r="FJB33" s="187"/>
      <c r="FJC33" s="187"/>
      <c r="FJD33" s="187"/>
      <c r="FJE33" s="187"/>
      <c r="FJF33" s="187"/>
      <c r="FJG33" s="187"/>
      <c r="FJH33" s="187"/>
      <c r="FJI33" s="187"/>
      <c r="FJJ33" s="187"/>
      <c r="FJK33" s="187"/>
      <c r="FJL33" s="187"/>
      <c r="FJM33" s="187"/>
      <c r="FJN33" s="187"/>
      <c r="FJO33" s="187"/>
      <c r="FJP33" s="187"/>
      <c r="FJQ33" s="187"/>
      <c r="FJR33" s="187"/>
      <c r="FJS33" s="187"/>
      <c r="FJT33" s="187"/>
      <c r="FJU33" s="187"/>
      <c r="FJV33" s="187"/>
      <c r="FJW33" s="187"/>
      <c r="FJX33" s="187"/>
      <c r="FJY33" s="187"/>
      <c r="FJZ33" s="187"/>
      <c r="FKA33" s="187"/>
      <c r="FKB33" s="187"/>
      <c r="FKC33" s="187"/>
      <c r="FKD33" s="187"/>
      <c r="FKE33" s="187"/>
      <c r="FKF33" s="187"/>
      <c r="FKG33" s="187"/>
      <c r="FKH33" s="187"/>
      <c r="FKI33" s="187"/>
      <c r="FKJ33" s="187"/>
      <c r="FKK33" s="187"/>
      <c r="FKL33" s="187"/>
      <c r="FKM33" s="187"/>
      <c r="FKN33" s="187"/>
      <c r="FKO33" s="187"/>
      <c r="FKP33" s="187"/>
      <c r="FKQ33" s="187"/>
      <c r="FKR33" s="187"/>
      <c r="FKS33" s="187"/>
      <c r="FKT33" s="187"/>
      <c r="FKU33" s="187"/>
      <c r="FKV33" s="187"/>
      <c r="FKW33" s="187"/>
      <c r="FKX33" s="187"/>
      <c r="FKY33" s="187"/>
      <c r="FKZ33" s="187"/>
      <c r="FLA33" s="187"/>
      <c r="FLB33" s="187"/>
      <c r="FLC33" s="187"/>
      <c r="FLD33" s="187"/>
      <c r="FLE33" s="187"/>
      <c r="FLF33" s="187"/>
      <c r="FLG33" s="187"/>
      <c r="FLH33" s="187"/>
      <c r="FLI33" s="187"/>
      <c r="FLJ33" s="187"/>
      <c r="FLK33" s="187"/>
      <c r="FLL33" s="187"/>
      <c r="FLM33" s="187"/>
      <c r="FLN33" s="187"/>
      <c r="FLO33" s="187"/>
      <c r="FLP33" s="187"/>
      <c r="FLQ33" s="187"/>
      <c r="FLR33" s="187"/>
      <c r="FLS33" s="187"/>
      <c r="FLT33" s="187"/>
      <c r="FLU33" s="187"/>
      <c r="FLV33" s="187"/>
      <c r="FLW33" s="187"/>
      <c r="FLX33" s="187"/>
      <c r="FLY33" s="187"/>
      <c r="FLZ33" s="187"/>
      <c r="FMA33" s="187"/>
      <c r="FMB33" s="187"/>
      <c r="FMC33" s="187"/>
      <c r="FMD33" s="187"/>
      <c r="FME33" s="187"/>
      <c r="FMF33" s="187"/>
      <c r="FMG33" s="187"/>
      <c r="FMH33" s="187"/>
      <c r="FMI33" s="187"/>
      <c r="FMJ33" s="187"/>
      <c r="FMK33" s="187"/>
      <c r="FML33" s="187"/>
      <c r="FMM33" s="187"/>
      <c r="FMN33" s="187"/>
      <c r="FMO33" s="187"/>
      <c r="FMP33" s="187"/>
      <c r="FMQ33" s="187"/>
      <c r="FMR33" s="187"/>
      <c r="FMS33" s="187"/>
      <c r="FMT33" s="187"/>
      <c r="FMU33" s="187"/>
      <c r="FMV33" s="187"/>
      <c r="FMW33" s="187"/>
      <c r="FMX33" s="187"/>
      <c r="FMY33" s="187"/>
      <c r="FMZ33" s="187"/>
      <c r="FNA33" s="187"/>
      <c r="FNB33" s="187"/>
      <c r="FNC33" s="187"/>
      <c r="FND33" s="187"/>
      <c r="FNE33" s="187"/>
      <c r="FNF33" s="187"/>
      <c r="FNG33" s="187"/>
      <c r="FNH33" s="187"/>
      <c r="FNI33" s="187"/>
      <c r="FNJ33" s="187"/>
      <c r="FNK33" s="187"/>
      <c r="FNL33" s="187"/>
      <c r="FNM33" s="187"/>
      <c r="FNN33" s="187"/>
      <c r="FNO33" s="187"/>
      <c r="FNP33" s="187"/>
      <c r="FNQ33" s="187"/>
      <c r="FNR33" s="187"/>
      <c r="FNS33" s="187"/>
      <c r="FNT33" s="187"/>
      <c r="FNU33" s="187"/>
      <c r="FNV33" s="187"/>
      <c r="FNW33" s="187"/>
      <c r="FNX33" s="187"/>
      <c r="FNY33" s="187"/>
      <c r="FNZ33" s="187"/>
      <c r="FOA33" s="187"/>
      <c r="FOB33" s="187"/>
      <c r="FOC33" s="187"/>
      <c r="FOD33" s="187"/>
      <c r="FOE33" s="187"/>
      <c r="FOF33" s="187"/>
      <c r="FOG33" s="187"/>
      <c r="FOH33" s="187"/>
      <c r="FOI33" s="187"/>
      <c r="FOJ33" s="187"/>
      <c r="FOK33" s="187"/>
      <c r="FOL33" s="187"/>
      <c r="FOM33" s="187"/>
      <c r="FON33" s="187"/>
      <c r="FOO33" s="187"/>
      <c r="FOP33" s="187"/>
      <c r="FOQ33" s="187"/>
      <c r="FOR33" s="187"/>
      <c r="FOS33" s="187"/>
      <c r="FOT33" s="187"/>
      <c r="FOU33" s="187"/>
      <c r="FOV33" s="187"/>
      <c r="FOW33" s="187"/>
      <c r="FOX33" s="187"/>
      <c r="FOY33" s="187"/>
      <c r="FOZ33" s="187"/>
      <c r="FPA33" s="187"/>
      <c r="FPB33" s="187"/>
      <c r="FPC33" s="187"/>
      <c r="FPD33" s="187"/>
      <c r="FPE33" s="187"/>
      <c r="FPF33" s="187"/>
      <c r="FPG33" s="187"/>
      <c r="FPH33" s="187"/>
      <c r="FPI33" s="187"/>
      <c r="FPJ33" s="187"/>
      <c r="FPK33" s="187"/>
      <c r="FPL33" s="187"/>
      <c r="FPM33" s="187"/>
      <c r="FPN33" s="187"/>
      <c r="FPO33" s="187"/>
      <c r="FPP33" s="187"/>
      <c r="FPQ33" s="187"/>
      <c r="FPR33" s="187"/>
      <c r="FPS33" s="187"/>
      <c r="FPT33" s="187"/>
      <c r="FPU33" s="187"/>
      <c r="FPV33" s="187"/>
      <c r="FPW33" s="187"/>
      <c r="FPX33" s="187"/>
      <c r="FPY33" s="187"/>
      <c r="FPZ33" s="187"/>
      <c r="FQA33" s="187"/>
      <c r="FQB33" s="187"/>
      <c r="FQC33" s="187"/>
      <c r="FQD33" s="187"/>
      <c r="FQE33" s="187"/>
      <c r="FQF33" s="187"/>
      <c r="FQG33" s="187"/>
      <c r="FQH33" s="187"/>
      <c r="FQI33" s="187"/>
      <c r="FQJ33" s="187"/>
      <c r="FQK33" s="187"/>
      <c r="FQL33" s="187"/>
      <c r="FQM33" s="187"/>
      <c r="FQN33" s="187"/>
      <c r="FQO33" s="187"/>
      <c r="FQP33" s="187"/>
      <c r="FQQ33" s="187"/>
      <c r="FQR33" s="187"/>
      <c r="FQS33" s="187"/>
      <c r="FQT33" s="187"/>
      <c r="FQU33" s="187"/>
      <c r="FQV33" s="187"/>
      <c r="FQW33" s="187"/>
      <c r="FQX33" s="187"/>
      <c r="FQY33" s="187"/>
      <c r="FQZ33" s="187"/>
      <c r="FRA33" s="187"/>
      <c r="FRB33" s="187"/>
      <c r="FRC33" s="187"/>
      <c r="FRD33" s="187"/>
      <c r="FRE33" s="187"/>
      <c r="FRF33" s="187"/>
      <c r="FRG33" s="187"/>
      <c r="FRH33" s="187"/>
      <c r="FRI33" s="187"/>
      <c r="FRJ33" s="187"/>
      <c r="FRK33" s="187"/>
      <c r="FRL33" s="187"/>
      <c r="FRM33" s="187"/>
      <c r="FRN33" s="187"/>
      <c r="FRO33" s="187"/>
      <c r="FRP33" s="187"/>
      <c r="FRQ33" s="187"/>
      <c r="FRR33" s="187"/>
      <c r="FRS33" s="187"/>
      <c r="FRT33" s="187"/>
      <c r="FRU33" s="187"/>
      <c r="FRV33" s="187"/>
      <c r="FRW33" s="187"/>
      <c r="FRX33" s="187"/>
      <c r="FRY33" s="187"/>
      <c r="FRZ33" s="187"/>
      <c r="FSA33" s="187"/>
      <c r="FSB33" s="187"/>
      <c r="FSC33" s="187"/>
      <c r="FSD33" s="187"/>
      <c r="FSE33" s="187"/>
      <c r="FSF33" s="187"/>
      <c r="FSG33" s="187"/>
      <c r="FSH33" s="187"/>
      <c r="FSI33" s="187"/>
      <c r="FSJ33" s="187"/>
      <c r="FSK33" s="187"/>
      <c r="FSL33" s="187"/>
      <c r="FSM33" s="187"/>
      <c r="FSN33" s="187"/>
      <c r="FSO33" s="187"/>
      <c r="FSP33" s="187"/>
      <c r="FSQ33" s="187"/>
      <c r="FSR33" s="187"/>
      <c r="FSS33" s="187"/>
      <c r="FST33" s="187"/>
      <c r="FSU33" s="187"/>
      <c r="FSV33" s="187"/>
      <c r="FSW33" s="187"/>
      <c r="FSX33" s="187"/>
      <c r="FSY33" s="187"/>
      <c r="FSZ33" s="187"/>
      <c r="FTA33" s="187"/>
      <c r="FTB33" s="187"/>
      <c r="FTC33" s="187"/>
      <c r="FTD33" s="187"/>
      <c r="FTE33" s="187"/>
      <c r="FTF33" s="187"/>
      <c r="FTG33" s="187"/>
      <c r="FTH33" s="187"/>
      <c r="FTI33" s="187"/>
      <c r="FTJ33" s="187"/>
      <c r="FTK33" s="187"/>
      <c r="FTL33" s="187"/>
      <c r="FTM33" s="187"/>
      <c r="FTN33" s="187"/>
      <c r="FTO33" s="187"/>
      <c r="FTP33" s="187"/>
      <c r="FTQ33" s="187"/>
      <c r="FTR33" s="187"/>
      <c r="FTS33" s="187"/>
      <c r="FTT33" s="187"/>
      <c r="FTU33" s="187"/>
      <c r="FTV33" s="187"/>
      <c r="FTW33" s="187"/>
      <c r="FTX33" s="187"/>
      <c r="FTY33" s="187"/>
      <c r="FTZ33" s="187"/>
      <c r="FUA33" s="187"/>
      <c r="FUB33" s="187"/>
      <c r="FUC33" s="187"/>
      <c r="FUD33" s="187"/>
      <c r="FUE33" s="187"/>
      <c r="FUF33" s="187"/>
      <c r="FUG33" s="187"/>
      <c r="FUH33" s="187"/>
      <c r="FUI33" s="187"/>
      <c r="FUJ33" s="187"/>
      <c r="FUK33" s="187"/>
      <c r="FUL33" s="187"/>
      <c r="FUM33" s="187"/>
      <c r="FUN33" s="187"/>
      <c r="FUO33" s="187"/>
      <c r="FUP33" s="187"/>
      <c r="FUQ33" s="187"/>
      <c r="FUR33" s="187"/>
      <c r="FUS33" s="187"/>
      <c r="FUT33" s="187"/>
      <c r="FUU33" s="187"/>
      <c r="FUV33" s="187"/>
      <c r="FUW33" s="187"/>
      <c r="FUX33" s="187"/>
      <c r="FUY33" s="187"/>
      <c r="FUZ33" s="187"/>
      <c r="FVA33" s="187"/>
      <c r="FVB33" s="187"/>
      <c r="FVC33" s="187"/>
      <c r="FVD33" s="187"/>
      <c r="FVE33" s="187"/>
      <c r="FVF33" s="187"/>
      <c r="FVG33" s="187"/>
      <c r="FVH33" s="187"/>
      <c r="FVI33" s="187"/>
      <c r="FVJ33" s="187"/>
      <c r="FVK33" s="187"/>
      <c r="FVL33" s="187"/>
      <c r="FVM33" s="187"/>
      <c r="FVN33" s="187"/>
      <c r="FVO33" s="187"/>
      <c r="FVP33" s="187"/>
      <c r="FVQ33" s="187"/>
      <c r="FVR33" s="187"/>
      <c r="FVS33" s="187"/>
      <c r="FVT33" s="187"/>
      <c r="FVU33" s="187"/>
      <c r="FVV33" s="187"/>
      <c r="FVW33" s="187"/>
      <c r="FVX33" s="187"/>
      <c r="FVY33" s="187"/>
      <c r="FVZ33" s="187"/>
      <c r="FWA33" s="187"/>
      <c r="FWB33" s="187"/>
      <c r="FWC33" s="187"/>
      <c r="FWD33" s="187"/>
      <c r="FWE33" s="187"/>
      <c r="FWF33" s="187"/>
      <c r="FWG33" s="187"/>
      <c r="FWH33" s="187"/>
      <c r="FWI33" s="187"/>
      <c r="FWJ33" s="187"/>
      <c r="FWK33" s="187"/>
      <c r="FWL33" s="187"/>
      <c r="FWM33" s="187"/>
      <c r="FWN33" s="187"/>
      <c r="FWO33" s="187"/>
      <c r="FWP33" s="187"/>
      <c r="FWQ33" s="187"/>
      <c r="FWR33" s="187"/>
      <c r="FWS33" s="187"/>
      <c r="FWT33" s="187"/>
      <c r="FWU33" s="187"/>
      <c r="FWV33" s="187"/>
      <c r="FWW33" s="187"/>
      <c r="FWX33" s="187"/>
      <c r="FWY33" s="187"/>
      <c r="FWZ33" s="187"/>
      <c r="FXA33" s="187"/>
      <c r="FXB33" s="187"/>
      <c r="FXC33" s="187"/>
      <c r="FXD33" s="187"/>
      <c r="FXE33" s="187"/>
      <c r="FXF33" s="187"/>
      <c r="FXG33" s="187"/>
      <c r="FXH33" s="187"/>
      <c r="FXI33" s="187"/>
      <c r="FXJ33" s="187"/>
      <c r="FXK33" s="187"/>
      <c r="FXL33" s="187"/>
      <c r="FXM33" s="187"/>
      <c r="FXN33" s="187"/>
      <c r="FXO33" s="187"/>
      <c r="FXP33" s="187"/>
      <c r="FXQ33" s="187"/>
      <c r="FXR33" s="187"/>
      <c r="FXS33" s="187"/>
      <c r="FXT33" s="187"/>
      <c r="FXU33" s="187"/>
      <c r="FXV33" s="187"/>
      <c r="FXW33" s="187"/>
      <c r="FXX33" s="187"/>
      <c r="FXY33" s="187"/>
      <c r="FXZ33" s="187"/>
      <c r="FYA33" s="187"/>
      <c r="FYB33" s="187"/>
      <c r="FYC33" s="187"/>
      <c r="FYD33" s="187"/>
      <c r="FYE33" s="187"/>
      <c r="FYF33" s="187"/>
      <c r="FYG33" s="187"/>
      <c r="FYH33" s="187"/>
      <c r="FYI33" s="187"/>
      <c r="FYJ33" s="187"/>
      <c r="FYK33" s="187"/>
      <c r="FYL33" s="187"/>
      <c r="FYM33" s="187"/>
      <c r="FYN33" s="187"/>
      <c r="FYO33" s="187"/>
      <c r="FYP33" s="187"/>
      <c r="FYQ33" s="187"/>
      <c r="FYR33" s="187"/>
      <c r="FYS33" s="187"/>
      <c r="FYT33" s="187"/>
      <c r="FYU33" s="187"/>
      <c r="FYV33" s="187"/>
      <c r="FYW33" s="187"/>
      <c r="FYX33" s="187"/>
      <c r="FYY33" s="187"/>
      <c r="FYZ33" s="187"/>
      <c r="FZA33" s="187"/>
      <c r="FZB33" s="187"/>
      <c r="FZC33" s="187"/>
      <c r="FZD33" s="187"/>
      <c r="FZE33" s="187"/>
      <c r="FZF33" s="187"/>
      <c r="FZG33" s="187"/>
      <c r="FZH33" s="187"/>
      <c r="FZI33" s="187"/>
      <c r="FZJ33" s="187"/>
      <c r="FZK33" s="187"/>
      <c r="FZL33" s="187"/>
      <c r="FZM33" s="187"/>
      <c r="FZN33" s="187"/>
      <c r="FZO33" s="187"/>
      <c r="FZP33" s="187"/>
      <c r="FZQ33" s="187"/>
      <c r="FZR33" s="187"/>
      <c r="FZS33" s="187"/>
      <c r="FZT33" s="187"/>
      <c r="FZU33" s="187"/>
      <c r="FZV33" s="187"/>
      <c r="FZW33" s="187"/>
      <c r="FZX33" s="187"/>
      <c r="FZY33" s="187"/>
      <c r="FZZ33" s="187"/>
      <c r="GAA33" s="187"/>
      <c r="GAB33" s="187"/>
      <c r="GAC33" s="187"/>
      <c r="GAD33" s="187"/>
      <c r="GAE33" s="187"/>
      <c r="GAF33" s="187"/>
      <c r="GAG33" s="187"/>
      <c r="GAH33" s="187"/>
      <c r="GAI33" s="187"/>
      <c r="GAJ33" s="187"/>
      <c r="GAK33" s="187"/>
      <c r="GAL33" s="187"/>
      <c r="GAM33" s="187"/>
      <c r="GAN33" s="187"/>
      <c r="GAO33" s="187"/>
      <c r="GAP33" s="187"/>
      <c r="GAQ33" s="187"/>
      <c r="GAR33" s="187"/>
      <c r="GAS33" s="187"/>
      <c r="GAT33" s="187"/>
      <c r="GAU33" s="187"/>
      <c r="GAV33" s="187"/>
      <c r="GAW33" s="187"/>
      <c r="GAX33" s="187"/>
      <c r="GAY33" s="187"/>
      <c r="GAZ33" s="187"/>
      <c r="GBA33" s="187"/>
      <c r="GBB33" s="187"/>
      <c r="GBC33" s="187"/>
      <c r="GBD33" s="187"/>
      <c r="GBE33" s="187"/>
      <c r="GBF33" s="187"/>
      <c r="GBG33" s="187"/>
      <c r="GBH33" s="187"/>
      <c r="GBI33" s="187"/>
      <c r="GBJ33" s="187"/>
      <c r="GBK33" s="187"/>
      <c r="GBL33" s="187"/>
      <c r="GBM33" s="187"/>
      <c r="GBN33" s="187"/>
      <c r="GBO33" s="187"/>
      <c r="GBP33" s="187"/>
      <c r="GBQ33" s="187"/>
      <c r="GBR33" s="187"/>
      <c r="GBS33" s="187"/>
      <c r="GBT33" s="187"/>
      <c r="GBU33" s="187"/>
      <c r="GBV33" s="187"/>
      <c r="GBW33" s="187"/>
      <c r="GBX33" s="187"/>
      <c r="GBY33" s="187"/>
      <c r="GBZ33" s="187"/>
      <c r="GCA33" s="187"/>
      <c r="GCB33" s="187"/>
      <c r="GCC33" s="187"/>
      <c r="GCD33" s="187"/>
      <c r="GCE33" s="187"/>
      <c r="GCF33" s="187"/>
      <c r="GCG33" s="187"/>
      <c r="GCH33" s="187"/>
      <c r="GCI33" s="187"/>
      <c r="GCJ33" s="187"/>
      <c r="GCK33" s="187"/>
      <c r="GCL33" s="187"/>
      <c r="GCM33" s="187"/>
      <c r="GCN33" s="187"/>
      <c r="GCO33" s="187"/>
      <c r="GCP33" s="187"/>
      <c r="GCQ33" s="187"/>
      <c r="GCR33" s="187"/>
      <c r="GCS33" s="187"/>
      <c r="GCT33" s="187"/>
      <c r="GCU33" s="187"/>
      <c r="GCV33" s="187"/>
      <c r="GCW33" s="187"/>
      <c r="GCX33" s="187"/>
      <c r="GCY33" s="187"/>
      <c r="GCZ33" s="187"/>
      <c r="GDA33" s="187"/>
      <c r="GDB33" s="187"/>
      <c r="GDC33" s="187"/>
      <c r="GDD33" s="187"/>
      <c r="GDE33" s="187"/>
      <c r="GDF33" s="187"/>
      <c r="GDG33" s="187"/>
      <c r="GDH33" s="187"/>
      <c r="GDI33" s="187"/>
      <c r="GDJ33" s="187"/>
      <c r="GDK33" s="187"/>
      <c r="GDL33" s="187"/>
      <c r="GDM33" s="187"/>
      <c r="GDN33" s="187"/>
      <c r="GDO33" s="187"/>
      <c r="GDP33" s="187"/>
      <c r="GDQ33" s="187"/>
      <c r="GDR33" s="187"/>
      <c r="GDS33" s="187"/>
      <c r="GDT33" s="187"/>
      <c r="GDU33" s="187"/>
      <c r="GDV33" s="187"/>
      <c r="GDW33" s="187"/>
      <c r="GDX33" s="187"/>
      <c r="GDY33" s="187"/>
      <c r="GDZ33" s="187"/>
      <c r="GEA33" s="187"/>
      <c r="GEB33" s="187"/>
      <c r="GEC33" s="187"/>
      <c r="GED33" s="187"/>
      <c r="GEE33" s="187"/>
      <c r="GEF33" s="187"/>
      <c r="GEG33" s="187"/>
      <c r="GEH33" s="187"/>
      <c r="GEI33" s="187"/>
      <c r="GEJ33" s="187"/>
      <c r="GEK33" s="187"/>
      <c r="GEL33" s="187"/>
      <c r="GEM33" s="187"/>
      <c r="GEN33" s="187"/>
      <c r="GEO33" s="187"/>
      <c r="GEP33" s="187"/>
      <c r="GEQ33" s="187"/>
      <c r="GER33" s="187"/>
      <c r="GES33" s="187"/>
      <c r="GET33" s="187"/>
      <c r="GEU33" s="187"/>
      <c r="GEV33" s="187"/>
      <c r="GEW33" s="187"/>
      <c r="GEX33" s="187"/>
      <c r="GEY33" s="187"/>
      <c r="GEZ33" s="187"/>
      <c r="GFA33" s="187"/>
      <c r="GFB33" s="187"/>
      <c r="GFC33" s="187"/>
      <c r="GFD33" s="187"/>
      <c r="GFE33" s="187"/>
      <c r="GFF33" s="187"/>
      <c r="GFG33" s="187"/>
      <c r="GFH33" s="187"/>
      <c r="GFI33" s="187"/>
      <c r="GFJ33" s="187"/>
      <c r="GFK33" s="187"/>
      <c r="GFL33" s="187"/>
      <c r="GFM33" s="187"/>
      <c r="GFN33" s="187"/>
      <c r="GFO33" s="187"/>
      <c r="GFP33" s="187"/>
      <c r="GFQ33" s="187"/>
      <c r="GFR33" s="187"/>
      <c r="GFS33" s="187"/>
      <c r="GFT33" s="187"/>
      <c r="GFU33" s="187"/>
      <c r="GFV33" s="187"/>
      <c r="GFW33" s="187"/>
      <c r="GFX33" s="187"/>
      <c r="GFY33" s="187"/>
      <c r="GFZ33" s="187"/>
      <c r="GGA33" s="187"/>
      <c r="GGB33" s="187"/>
      <c r="GGC33" s="187"/>
      <c r="GGD33" s="187"/>
      <c r="GGE33" s="187"/>
      <c r="GGF33" s="187"/>
      <c r="GGG33" s="187"/>
      <c r="GGH33" s="187"/>
      <c r="GGI33" s="187"/>
      <c r="GGJ33" s="187"/>
      <c r="GGK33" s="187"/>
      <c r="GGL33" s="187"/>
      <c r="GGM33" s="187"/>
      <c r="GGN33" s="187"/>
      <c r="GGO33" s="187"/>
      <c r="GGP33" s="187"/>
      <c r="GGQ33" s="187"/>
      <c r="GGR33" s="187"/>
      <c r="GGS33" s="187"/>
      <c r="GGT33" s="187"/>
      <c r="GGU33" s="187"/>
      <c r="GGV33" s="187"/>
      <c r="GGW33" s="187"/>
      <c r="GGX33" s="187"/>
      <c r="GGY33" s="187"/>
      <c r="GGZ33" s="187"/>
      <c r="GHA33" s="187"/>
      <c r="GHB33" s="187"/>
      <c r="GHC33" s="187"/>
      <c r="GHD33" s="187"/>
      <c r="GHE33" s="187"/>
      <c r="GHF33" s="187"/>
      <c r="GHG33" s="187"/>
      <c r="GHH33" s="187"/>
      <c r="GHI33" s="187"/>
      <c r="GHJ33" s="187"/>
      <c r="GHK33" s="187"/>
      <c r="GHL33" s="187"/>
      <c r="GHM33" s="187"/>
      <c r="GHN33" s="187"/>
      <c r="GHO33" s="187"/>
      <c r="GHP33" s="187"/>
      <c r="GHQ33" s="187"/>
      <c r="GHR33" s="187"/>
      <c r="GHS33" s="187"/>
      <c r="GHT33" s="187"/>
      <c r="GHU33" s="187"/>
      <c r="GHV33" s="187"/>
      <c r="GHW33" s="187"/>
      <c r="GHX33" s="187"/>
      <c r="GHY33" s="187"/>
      <c r="GHZ33" s="187"/>
      <c r="GIA33" s="187"/>
      <c r="GIB33" s="187"/>
      <c r="GIC33" s="187"/>
      <c r="GID33" s="187"/>
      <c r="GIE33" s="187"/>
      <c r="GIF33" s="187"/>
      <c r="GIG33" s="187"/>
      <c r="GIH33" s="187"/>
      <c r="GII33" s="187"/>
      <c r="GIJ33" s="187"/>
      <c r="GIK33" s="187"/>
      <c r="GIL33" s="187"/>
      <c r="GIM33" s="187"/>
      <c r="GIN33" s="187"/>
      <c r="GIO33" s="187"/>
      <c r="GIP33" s="187"/>
      <c r="GIQ33" s="187"/>
      <c r="GIR33" s="187"/>
      <c r="GIS33" s="187"/>
      <c r="GIT33" s="187"/>
      <c r="GIU33" s="187"/>
      <c r="GIV33" s="187"/>
      <c r="GIW33" s="187"/>
      <c r="GIX33" s="187"/>
      <c r="GIY33" s="187"/>
      <c r="GIZ33" s="187"/>
      <c r="GJA33" s="187"/>
      <c r="GJB33" s="187"/>
      <c r="GJC33" s="187"/>
      <c r="GJD33" s="187"/>
      <c r="GJE33" s="187"/>
      <c r="GJF33" s="187"/>
      <c r="GJG33" s="187"/>
      <c r="GJH33" s="187"/>
      <c r="GJI33" s="187"/>
      <c r="GJJ33" s="187"/>
      <c r="GJK33" s="187"/>
      <c r="GJL33" s="187"/>
      <c r="GJM33" s="187"/>
      <c r="GJN33" s="187"/>
      <c r="GJO33" s="187"/>
      <c r="GJP33" s="187"/>
      <c r="GJQ33" s="187"/>
      <c r="GJR33" s="187"/>
      <c r="GJS33" s="187"/>
      <c r="GJT33" s="187"/>
      <c r="GJU33" s="187"/>
      <c r="GJV33" s="187"/>
      <c r="GJW33" s="187"/>
      <c r="GJX33" s="187"/>
      <c r="GJY33" s="187"/>
      <c r="GJZ33" s="187"/>
      <c r="GKA33" s="187"/>
      <c r="GKB33" s="187"/>
      <c r="GKC33" s="187"/>
      <c r="GKD33" s="187"/>
      <c r="GKE33" s="187"/>
      <c r="GKF33" s="187"/>
      <c r="GKG33" s="187"/>
      <c r="GKH33" s="187"/>
      <c r="GKI33" s="187"/>
      <c r="GKJ33" s="187"/>
      <c r="GKK33" s="187"/>
      <c r="GKL33" s="187"/>
      <c r="GKM33" s="187"/>
      <c r="GKN33" s="187"/>
      <c r="GKO33" s="187"/>
      <c r="GKP33" s="187"/>
      <c r="GKQ33" s="187"/>
      <c r="GKR33" s="187"/>
      <c r="GKS33" s="187"/>
      <c r="GKT33" s="187"/>
      <c r="GKU33" s="187"/>
      <c r="GKV33" s="187"/>
      <c r="GKW33" s="187"/>
      <c r="GKX33" s="187"/>
      <c r="GKY33" s="187"/>
      <c r="GKZ33" s="187"/>
      <c r="GLA33" s="187"/>
      <c r="GLB33" s="187"/>
      <c r="GLC33" s="187"/>
      <c r="GLD33" s="187"/>
      <c r="GLE33" s="187"/>
      <c r="GLF33" s="187"/>
      <c r="GLG33" s="187"/>
      <c r="GLH33" s="187"/>
      <c r="GLI33" s="187"/>
      <c r="GLJ33" s="187"/>
      <c r="GLK33" s="187"/>
      <c r="GLL33" s="187"/>
      <c r="GLM33" s="187"/>
      <c r="GLN33" s="187"/>
      <c r="GLO33" s="187"/>
      <c r="GLP33" s="187"/>
      <c r="GLQ33" s="187"/>
      <c r="GLR33" s="187"/>
      <c r="GLS33" s="187"/>
      <c r="GLT33" s="187"/>
      <c r="GLU33" s="187"/>
      <c r="GLV33" s="187"/>
      <c r="GLW33" s="187"/>
      <c r="GLX33" s="187"/>
      <c r="GLY33" s="187"/>
      <c r="GLZ33" s="187"/>
      <c r="GMA33" s="187"/>
      <c r="GMB33" s="187"/>
      <c r="GMC33" s="187"/>
      <c r="GMD33" s="187"/>
      <c r="GME33" s="187"/>
      <c r="GMF33" s="187"/>
      <c r="GMG33" s="187"/>
      <c r="GMH33" s="187"/>
      <c r="GMI33" s="187"/>
      <c r="GMJ33" s="187"/>
      <c r="GMK33" s="187"/>
      <c r="GML33" s="187"/>
      <c r="GMM33" s="187"/>
      <c r="GMN33" s="187"/>
      <c r="GMO33" s="187"/>
      <c r="GMP33" s="187"/>
      <c r="GMQ33" s="187"/>
      <c r="GMR33" s="187"/>
      <c r="GMS33" s="187"/>
      <c r="GMT33" s="187"/>
      <c r="GMU33" s="187"/>
      <c r="GMV33" s="187"/>
      <c r="GMW33" s="187"/>
      <c r="GMX33" s="187"/>
      <c r="GMY33" s="187"/>
      <c r="GMZ33" s="187"/>
      <c r="GNA33" s="187"/>
      <c r="GNB33" s="187"/>
      <c r="GNC33" s="187"/>
      <c r="GND33" s="187"/>
      <c r="GNE33" s="187"/>
      <c r="GNF33" s="187"/>
      <c r="GNG33" s="187"/>
      <c r="GNH33" s="187"/>
      <c r="GNI33" s="187"/>
      <c r="GNJ33" s="187"/>
      <c r="GNK33" s="187"/>
      <c r="GNL33" s="187"/>
      <c r="GNM33" s="187"/>
      <c r="GNN33" s="187"/>
      <c r="GNO33" s="187"/>
      <c r="GNP33" s="187"/>
      <c r="GNQ33" s="187"/>
      <c r="GNR33" s="187"/>
      <c r="GNS33" s="187"/>
      <c r="GNT33" s="187"/>
      <c r="GNU33" s="187"/>
      <c r="GNV33" s="187"/>
      <c r="GNW33" s="187"/>
      <c r="GNX33" s="187"/>
      <c r="GNY33" s="187"/>
      <c r="GNZ33" s="187"/>
      <c r="GOA33" s="187"/>
      <c r="GOB33" s="187"/>
      <c r="GOC33" s="187"/>
      <c r="GOD33" s="187"/>
      <c r="GOE33" s="187"/>
      <c r="GOF33" s="187"/>
      <c r="GOG33" s="187"/>
      <c r="GOH33" s="187"/>
      <c r="GOI33" s="187"/>
      <c r="GOJ33" s="187"/>
      <c r="GOK33" s="187"/>
      <c r="GOL33" s="187"/>
      <c r="GOM33" s="187"/>
      <c r="GON33" s="187"/>
      <c r="GOO33" s="187"/>
      <c r="GOP33" s="187"/>
      <c r="GOQ33" s="187"/>
      <c r="GOR33" s="187"/>
      <c r="GOS33" s="187"/>
      <c r="GOT33" s="187"/>
      <c r="GOU33" s="187"/>
      <c r="GOV33" s="187"/>
      <c r="GOW33" s="187"/>
      <c r="GOX33" s="187"/>
      <c r="GOY33" s="187"/>
      <c r="GOZ33" s="187"/>
      <c r="GPA33" s="187"/>
      <c r="GPB33" s="187"/>
      <c r="GPC33" s="187"/>
      <c r="GPD33" s="187"/>
      <c r="GPE33" s="187"/>
      <c r="GPF33" s="187"/>
      <c r="GPG33" s="187"/>
      <c r="GPH33" s="187"/>
      <c r="GPI33" s="187"/>
      <c r="GPJ33" s="187"/>
      <c r="GPK33" s="187"/>
      <c r="GPL33" s="187"/>
      <c r="GPM33" s="187"/>
      <c r="GPN33" s="187"/>
      <c r="GPO33" s="187"/>
      <c r="GPP33" s="187"/>
      <c r="GPQ33" s="187"/>
      <c r="GPR33" s="187"/>
      <c r="GPS33" s="187"/>
      <c r="GPT33" s="187"/>
      <c r="GPU33" s="187"/>
      <c r="GPV33" s="187"/>
      <c r="GPW33" s="187"/>
      <c r="GPX33" s="187"/>
      <c r="GPY33" s="187"/>
      <c r="GPZ33" s="187"/>
      <c r="GQA33" s="187"/>
      <c r="GQB33" s="187"/>
      <c r="GQC33" s="187"/>
      <c r="GQD33" s="187"/>
      <c r="GQE33" s="187"/>
      <c r="GQF33" s="187"/>
      <c r="GQG33" s="187"/>
      <c r="GQH33" s="187"/>
      <c r="GQI33" s="187"/>
      <c r="GQJ33" s="187"/>
      <c r="GQK33" s="187"/>
      <c r="GQL33" s="187"/>
      <c r="GQM33" s="187"/>
      <c r="GQN33" s="187"/>
      <c r="GQO33" s="187"/>
      <c r="GQP33" s="187"/>
      <c r="GQQ33" s="187"/>
      <c r="GQR33" s="187"/>
      <c r="GQS33" s="187"/>
      <c r="GQT33" s="187"/>
      <c r="GQU33" s="187"/>
      <c r="GQV33" s="187"/>
      <c r="GQW33" s="187"/>
      <c r="GQX33" s="187"/>
      <c r="GQY33" s="187"/>
      <c r="GQZ33" s="187"/>
      <c r="GRA33" s="187"/>
      <c r="GRB33" s="187"/>
      <c r="GRC33" s="187"/>
      <c r="GRD33" s="187"/>
      <c r="GRE33" s="187"/>
      <c r="GRF33" s="187"/>
      <c r="GRG33" s="187"/>
      <c r="GRH33" s="187"/>
      <c r="GRI33" s="187"/>
      <c r="GRJ33" s="187"/>
      <c r="GRK33" s="187"/>
      <c r="GRL33" s="187"/>
      <c r="GRM33" s="187"/>
      <c r="GRN33" s="187"/>
      <c r="GRO33" s="187"/>
      <c r="GRP33" s="187"/>
      <c r="GRQ33" s="187"/>
      <c r="GRR33" s="187"/>
      <c r="GRS33" s="187"/>
      <c r="GRT33" s="187"/>
      <c r="GRU33" s="187"/>
      <c r="GRV33" s="187"/>
      <c r="GRW33" s="187"/>
      <c r="GRX33" s="187"/>
      <c r="GRY33" s="187"/>
      <c r="GRZ33" s="187"/>
      <c r="GSA33" s="187"/>
      <c r="GSB33" s="187"/>
      <c r="GSC33" s="187"/>
      <c r="GSD33" s="187"/>
      <c r="GSE33" s="187"/>
      <c r="GSF33" s="187"/>
      <c r="GSG33" s="187"/>
      <c r="GSH33" s="187"/>
      <c r="GSI33" s="187"/>
      <c r="GSJ33" s="187"/>
      <c r="GSK33" s="187"/>
      <c r="GSL33" s="187"/>
      <c r="GSM33" s="187"/>
      <c r="GSN33" s="187"/>
      <c r="GSO33" s="187"/>
      <c r="GSP33" s="187"/>
      <c r="GSQ33" s="187"/>
      <c r="GSR33" s="187"/>
      <c r="GSS33" s="187"/>
      <c r="GST33" s="187"/>
      <c r="GSU33" s="187"/>
      <c r="GSV33" s="187"/>
      <c r="GSW33" s="187"/>
      <c r="GSX33" s="187"/>
      <c r="GSY33" s="187"/>
      <c r="GSZ33" s="187"/>
      <c r="GTA33" s="187"/>
      <c r="GTB33" s="187"/>
      <c r="GTC33" s="187"/>
      <c r="GTD33" s="187"/>
      <c r="GTE33" s="187"/>
      <c r="GTF33" s="187"/>
      <c r="GTG33" s="187"/>
      <c r="GTH33" s="187"/>
      <c r="GTI33" s="187"/>
      <c r="GTJ33" s="187"/>
      <c r="GTK33" s="187"/>
      <c r="GTL33" s="187"/>
      <c r="GTM33" s="187"/>
      <c r="GTN33" s="187"/>
      <c r="GTO33" s="187"/>
      <c r="GTP33" s="187"/>
      <c r="GTQ33" s="187"/>
      <c r="GTR33" s="187"/>
      <c r="GTS33" s="187"/>
      <c r="GTT33" s="187"/>
      <c r="GTU33" s="187"/>
      <c r="GTV33" s="187"/>
      <c r="GTW33" s="187"/>
      <c r="GTX33" s="187"/>
      <c r="GTY33" s="187"/>
      <c r="GTZ33" s="187"/>
      <c r="GUA33" s="187"/>
      <c r="GUB33" s="187"/>
      <c r="GUC33" s="187"/>
      <c r="GUD33" s="187"/>
      <c r="GUE33" s="187"/>
      <c r="GUF33" s="187"/>
      <c r="GUG33" s="187"/>
      <c r="GUH33" s="187"/>
      <c r="GUI33" s="187"/>
      <c r="GUJ33" s="187"/>
      <c r="GUK33" s="187"/>
      <c r="GUL33" s="187"/>
      <c r="GUM33" s="187"/>
      <c r="GUN33" s="187"/>
      <c r="GUO33" s="187"/>
      <c r="GUP33" s="187"/>
      <c r="GUQ33" s="187"/>
      <c r="GUR33" s="187"/>
      <c r="GUS33" s="187"/>
      <c r="GUT33" s="187"/>
      <c r="GUU33" s="187"/>
      <c r="GUV33" s="187"/>
      <c r="GUW33" s="187"/>
      <c r="GUX33" s="187"/>
      <c r="GUY33" s="187"/>
      <c r="GUZ33" s="187"/>
      <c r="GVA33" s="187"/>
      <c r="GVB33" s="187"/>
      <c r="GVC33" s="187"/>
      <c r="GVD33" s="187"/>
      <c r="GVE33" s="187"/>
      <c r="GVF33" s="187"/>
      <c r="GVG33" s="187"/>
      <c r="GVH33" s="187"/>
      <c r="GVI33" s="187"/>
      <c r="GVJ33" s="187"/>
      <c r="GVK33" s="187"/>
      <c r="GVL33" s="187"/>
      <c r="GVM33" s="187"/>
      <c r="GVN33" s="187"/>
      <c r="GVO33" s="187"/>
      <c r="GVP33" s="187"/>
      <c r="GVQ33" s="187"/>
      <c r="GVR33" s="187"/>
      <c r="GVS33" s="187"/>
      <c r="GVT33" s="187"/>
      <c r="GVU33" s="187"/>
      <c r="GVV33" s="187"/>
      <c r="GVW33" s="187"/>
      <c r="GVX33" s="187"/>
      <c r="GVY33" s="187"/>
      <c r="GVZ33" s="187"/>
      <c r="GWA33" s="187"/>
      <c r="GWB33" s="187"/>
      <c r="GWC33" s="187"/>
      <c r="GWD33" s="187"/>
      <c r="GWE33" s="187"/>
      <c r="GWF33" s="187"/>
      <c r="GWG33" s="187"/>
      <c r="GWH33" s="187"/>
      <c r="GWI33" s="187"/>
      <c r="GWJ33" s="187"/>
      <c r="GWK33" s="187"/>
      <c r="GWL33" s="187"/>
      <c r="GWM33" s="187"/>
      <c r="GWN33" s="187"/>
      <c r="GWO33" s="187"/>
      <c r="GWP33" s="187"/>
      <c r="GWQ33" s="187"/>
      <c r="GWR33" s="187"/>
      <c r="GWS33" s="187"/>
      <c r="GWT33" s="187"/>
      <c r="GWU33" s="187"/>
      <c r="GWV33" s="187"/>
      <c r="GWW33" s="187"/>
      <c r="GWX33" s="187"/>
      <c r="GWY33" s="187"/>
      <c r="GWZ33" s="187"/>
      <c r="GXA33" s="187"/>
      <c r="GXB33" s="187"/>
      <c r="GXC33" s="187"/>
      <c r="GXD33" s="187"/>
      <c r="GXE33" s="187"/>
      <c r="GXF33" s="187"/>
      <c r="GXG33" s="187"/>
      <c r="GXH33" s="187"/>
      <c r="GXI33" s="187"/>
      <c r="GXJ33" s="187"/>
      <c r="GXK33" s="187"/>
      <c r="GXL33" s="187"/>
      <c r="GXM33" s="187"/>
      <c r="GXN33" s="187"/>
      <c r="GXO33" s="187"/>
      <c r="GXP33" s="187"/>
      <c r="GXQ33" s="187"/>
      <c r="GXR33" s="187"/>
      <c r="GXS33" s="187"/>
      <c r="GXT33" s="187"/>
      <c r="GXU33" s="187"/>
      <c r="GXV33" s="187"/>
      <c r="GXW33" s="187"/>
      <c r="GXX33" s="187"/>
      <c r="GXY33" s="187"/>
      <c r="GXZ33" s="187"/>
      <c r="GYA33" s="187"/>
      <c r="GYB33" s="187"/>
      <c r="GYC33" s="187"/>
      <c r="GYD33" s="187"/>
      <c r="GYE33" s="187"/>
      <c r="GYF33" s="187"/>
      <c r="GYG33" s="187"/>
      <c r="GYH33" s="187"/>
      <c r="GYI33" s="187"/>
      <c r="GYJ33" s="187"/>
      <c r="GYK33" s="187"/>
      <c r="GYL33" s="187"/>
      <c r="GYM33" s="187"/>
      <c r="GYN33" s="187"/>
      <c r="GYO33" s="187"/>
      <c r="GYP33" s="187"/>
      <c r="GYQ33" s="187"/>
      <c r="GYR33" s="187"/>
      <c r="GYS33" s="187"/>
      <c r="GYT33" s="187"/>
      <c r="GYU33" s="187"/>
      <c r="GYV33" s="187"/>
      <c r="GYW33" s="187"/>
      <c r="GYX33" s="187"/>
      <c r="GYY33" s="187"/>
      <c r="GYZ33" s="187"/>
      <c r="GZA33" s="187"/>
      <c r="GZB33" s="187"/>
      <c r="GZC33" s="187"/>
      <c r="GZD33" s="187"/>
      <c r="GZE33" s="187"/>
      <c r="GZF33" s="187"/>
      <c r="GZG33" s="187"/>
      <c r="GZH33" s="187"/>
      <c r="GZI33" s="187"/>
      <c r="GZJ33" s="187"/>
      <c r="GZK33" s="187"/>
      <c r="GZL33" s="187"/>
      <c r="GZM33" s="187"/>
      <c r="GZN33" s="187"/>
      <c r="GZO33" s="187"/>
      <c r="GZP33" s="187"/>
      <c r="GZQ33" s="187"/>
      <c r="GZR33" s="187"/>
      <c r="GZS33" s="187"/>
      <c r="GZT33" s="187"/>
      <c r="GZU33" s="187"/>
      <c r="GZV33" s="187"/>
      <c r="GZW33" s="187"/>
      <c r="GZX33" s="187"/>
      <c r="GZY33" s="187"/>
      <c r="GZZ33" s="187"/>
      <c r="HAA33" s="187"/>
      <c r="HAB33" s="187"/>
      <c r="HAC33" s="187"/>
      <c r="HAD33" s="187"/>
      <c r="HAE33" s="187"/>
      <c r="HAF33" s="187"/>
      <c r="HAG33" s="187"/>
      <c r="HAH33" s="187"/>
      <c r="HAI33" s="187"/>
      <c r="HAJ33" s="187"/>
      <c r="HAK33" s="187"/>
      <c r="HAL33" s="187"/>
      <c r="HAM33" s="187"/>
      <c r="HAN33" s="187"/>
      <c r="HAO33" s="187"/>
      <c r="HAP33" s="187"/>
      <c r="HAQ33" s="187"/>
      <c r="HAR33" s="187"/>
      <c r="HAS33" s="187"/>
      <c r="HAT33" s="187"/>
      <c r="HAU33" s="187"/>
      <c r="HAV33" s="187"/>
      <c r="HAW33" s="187"/>
      <c r="HAX33" s="187"/>
      <c r="HAY33" s="187"/>
      <c r="HAZ33" s="187"/>
      <c r="HBA33" s="187"/>
      <c r="HBB33" s="187"/>
      <c r="HBC33" s="187"/>
      <c r="HBD33" s="187"/>
      <c r="HBE33" s="187"/>
      <c r="HBF33" s="187"/>
      <c r="HBG33" s="187"/>
      <c r="HBH33" s="187"/>
      <c r="HBI33" s="187"/>
      <c r="HBJ33" s="187"/>
      <c r="HBK33" s="187"/>
      <c r="HBL33" s="187"/>
      <c r="HBM33" s="187"/>
      <c r="HBN33" s="187"/>
      <c r="HBO33" s="187"/>
      <c r="HBP33" s="187"/>
      <c r="HBQ33" s="187"/>
      <c r="HBR33" s="187"/>
      <c r="HBS33" s="187"/>
      <c r="HBT33" s="187"/>
      <c r="HBU33" s="187"/>
      <c r="HBV33" s="187"/>
      <c r="HBW33" s="187"/>
      <c r="HBX33" s="187"/>
      <c r="HBY33" s="187"/>
      <c r="HBZ33" s="187"/>
      <c r="HCA33" s="187"/>
      <c r="HCB33" s="187"/>
      <c r="HCC33" s="187"/>
      <c r="HCD33" s="187"/>
      <c r="HCE33" s="187"/>
      <c r="HCF33" s="187"/>
      <c r="HCG33" s="187"/>
      <c r="HCH33" s="187"/>
      <c r="HCI33" s="187"/>
      <c r="HCJ33" s="187"/>
      <c r="HCK33" s="187"/>
      <c r="HCL33" s="187"/>
      <c r="HCM33" s="187"/>
      <c r="HCN33" s="187"/>
      <c r="HCO33" s="187"/>
      <c r="HCP33" s="187"/>
      <c r="HCQ33" s="187"/>
      <c r="HCR33" s="187"/>
      <c r="HCS33" s="187"/>
      <c r="HCT33" s="187"/>
      <c r="HCU33" s="187"/>
      <c r="HCV33" s="187"/>
      <c r="HCW33" s="187"/>
      <c r="HCX33" s="187"/>
      <c r="HCY33" s="187"/>
      <c r="HCZ33" s="187"/>
      <c r="HDA33" s="187"/>
      <c r="HDB33" s="187"/>
      <c r="HDC33" s="187"/>
      <c r="HDD33" s="187"/>
      <c r="HDE33" s="187"/>
      <c r="HDF33" s="187"/>
      <c r="HDG33" s="187"/>
      <c r="HDH33" s="187"/>
      <c r="HDI33" s="187"/>
      <c r="HDJ33" s="187"/>
      <c r="HDK33" s="187"/>
      <c r="HDL33" s="187"/>
      <c r="HDM33" s="187"/>
      <c r="HDN33" s="187"/>
      <c r="HDO33" s="187"/>
      <c r="HDP33" s="187"/>
      <c r="HDQ33" s="187"/>
      <c r="HDR33" s="187"/>
      <c r="HDS33" s="187"/>
      <c r="HDT33" s="187"/>
      <c r="HDU33" s="187"/>
      <c r="HDV33" s="187"/>
      <c r="HDW33" s="187"/>
      <c r="HDX33" s="187"/>
      <c r="HDY33" s="187"/>
      <c r="HDZ33" s="187"/>
      <c r="HEA33" s="187"/>
      <c r="HEB33" s="187"/>
      <c r="HEC33" s="187"/>
      <c r="HED33" s="187"/>
      <c r="HEE33" s="187"/>
      <c r="HEF33" s="187"/>
      <c r="HEG33" s="187"/>
      <c r="HEH33" s="187"/>
      <c r="HEI33" s="187"/>
      <c r="HEJ33" s="187"/>
      <c r="HEK33" s="187"/>
      <c r="HEL33" s="187"/>
      <c r="HEM33" s="187"/>
      <c r="HEN33" s="187"/>
      <c r="HEO33" s="187"/>
      <c r="HEP33" s="187"/>
      <c r="HEQ33" s="187"/>
      <c r="HER33" s="187"/>
      <c r="HES33" s="187"/>
      <c r="HET33" s="187"/>
      <c r="HEU33" s="187"/>
      <c r="HEV33" s="187"/>
      <c r="HEW33" s="187"/>
      <c r="HEX33" s="187"/>
      <c r="HEY33" s="187"/>
      <c r="HEZ33" s="187"/>
      <c r="HFA33" s="187"/>
      <c r="HFB33" s="187"/>
      <c r="HFC33" s="187"/>
      <c r="HFD33" s="187"/>
      <c r="HFE33" s="187"/>
      <c r="HFF33" s="187"/>
      <c r="HFG33" s="187"/>
      <c r="HFH33" s="187"/>
      <c r="HFI33" s="187"/>
      <c r="HFJ33" s="187"/>
      <c r="HFK33" s="187"/>
      <c r="HFL33" s="187"/>
      <c r="HFM33" s="187"/>
      <c r="HFN33" s="187"/>
      <c r="HFO33" s="187"/>
      <c r="HFP33" s="187"/>
      <c r="HFQ33" s="187"/>
      <c r="HFR33" s="187"/>
      <c r="HFS33" s="187"/>
      <c r="HFT33" s="187"/>
      <c r="HFU33" s="187"/>
      <c r="HFV33" s="187"/>
      <c r="HFW33" s="187"/>
      <c r="HFX33" s="187"/>
      <c r="HFY33" s="187"/>
      <c r="HFZ33" s="187"/>
      <c r="HGA33" s="187"/>
      <c r="HGB33" s="187"/>
      <c r="HGC33" s="187"/>
      <c r="HGD33" s="187"/>
      <c r="HGE33" s="187"/>
      <c r="HGF33" s="187"/>
      <c r="HGG33" s="187"/>
      <c r="HGH33" s="187"/>
      <c r="HGI33" s="187"/>
      <c r="HGJ33" s="187"/>
      <c r="HGK33" s="187"/>
      <c r="HGL33" s="187"/>
      <c r="HGM33" s="187"/>
      <c r="HGN33" s="187"/>
      <c r="HGO33" s="187"/>
      <c r="HGP33" s="187"/>
      <c r="HGQ33" s="187"/>
      <c r="HGR33" s="187"/>
      <c r="HGS33" s="187"/>
      <c r="HGT33" s="187"/>
      <c r="HGU33" s="187"/>
      <c r="HGV33" s="187"/>
      <c r="HGW33" s="187"/>
      <c r="HGX33" s="187"/>
      <c r="HGY33" s="187"/>
      <c r="HGZ33" s="187"/>
      <c r="HHA33" s="187"/>
      <c r="HHB33" s="187"/>
      <c r="HHC33" s="187"/>
      <c r="HHD33" s="187"/>
      <c r="HHE33" s="187"/>
      <c r="HHF33" s="187"/>
      <c r="HHG33" s="187"/>
      <c r="HHH33" s="187"/>
      <c r="HHI33" s="187"/>
      <c r="HHJ33" s="187"/>
      <c r="HHK33" s="187"/>
      <c r="HHL33" s="187"/>
      <c r="HHM33" s="187"/>
      <c r="HHN33" s="187"/>
      <c r="HHO33" s="187"/>
      <c r="HHP33" s="187"/>
      <c r="HHQ33" s="187"/>
      <c r="HHR33" s="187"/>
      <c r="HHS33" s="187"/>
      <c r="HHT33" s="187"/>
      <c r="HHU33" s="187"/>
      <c r="HHV33" s="187"/>
      <c r="HHW33" s="187"/>
      <c r="HHX33" s="187"/>
      <c r="HHY33" s="187"/>
      <c r="HHZ33" s="187"/>
      <c r="HIA33" s="187"/>
      <c r="HIB33" s="187"/>
      <c r="HIC33" s="187"/>
      <c r="HID33" s="187"/>
      <c r="HIE33" s="187"/>
      <c r="HIF33" s="187"/>
      <c r="HIG33" s="187"/>
      <c r="HIH33" s="187"/>
      <c r="HII33" s="187"/>
      <c r="HIJ33" s="187"/>
      <c r="HIK33" s="187"/>
      <c r="HIL33" s="187"/>
      <c r="HIM33" s="187"/>
      <c r="HIN33" s="187"/>
      <c r="HIO33" s="187"/>
      <c r="HIP33" s="187"/>
      <c r="HIQ33" s="187"/>
      <c r="HIR33" s="187"/>
      <c r="HIS33" s="187"/>
      <c r="HIT33" s="187"/>
      <c r="HIU33" s="187"/>
      <c r="HIV33" s="187"/>
      <c r="HIW33" s="187"/>
      <c r="HIX33" s="187"/>
      <c r="HIY33" s="187"/>
      <c r="HIZ33" s="187"/>
      <c r="HJA33" s="187"/>
      <c r="HJB33" s="187"/>
      <c r="HJC33" s="187"/>
      <c r="HJD33" s="187"/>
      <c r="HJE33" s="187"/>
      <c r="HJF33" s="187"/>
      <c r="HJG33" s="187"/>
      <c r="HJH33" s="187"/>
      <c r="HJI33" s="187"/>
      <c r="HJJ33" s="187"/>
      <c r="HJK33" s="187"/>
      <c r="HJL33" s="187"/>
      <c r="HJM33" s="187"/>
      <c r="HJN33" s="187"/>
      <c r="HJO33" s="187"/>
      <c r="HJP33" s="187"/>
      <c r="HJQ33" s="187"/>
      <c r="HJR33" s="187"/>
      <c r="HJS33" s="187"/>
      <c r="HJT33" s="187"/>
      <c r="HJU33" s="187"/>
      <c r="HJV33" s="187"/>
      <c r="HJW33" s="187"/>
      <c r="HJX33" s="187"/>
      <c r="HJY33" s="187"/>
      <c r="HJZ33" s="187"/>
      <c r="HKA33" s="187"/>
      <c r="HKB33" s="187"/>
      <c r="HKC33" s="187"/>
      <c r="HKD33" s="187"/>
      <c r="HKE33" s="187"/>
      <c r="HKF33" s="187"/>
      <c r="HKG33" s="187"/>
      <c r="HKH33" s="187"/>
      <c r="HKI33" s="187"/>
      <c r="HKJ33" s="187"/>
      <c r="HKK33" s="187"/>
      <c r="HKL33" s="187"/>
      <c r="HKM33" s="187"/>
      <c r="HKN33" s="187"/>
      <c r="HKO33" s="187"/>
      <c r="HKP33" s="187"/>
      <c r="HKQ33" s="187"/>
      <c r="HKR33" s="187"/>
      <c r="HKS33" s="187"/>
      <c r="HKT33" s="187"/>
      <c r="HKU33" s="187"/>
      <c r="HKV33" s="187"/>
      <c r="HKW33" s="187"/>
      <c r="HKX33" s="187"/>
      <c r="HKY33" s="187"/>
      <c r="HKZ33" s="187"/>
      <c r="HLA33" s="187"/>
      <c r="HLB33" s="187"/>
      <c r="HLC33" s="187"/>
      <c r="HLD33" s="187"/>
      <c r="HLE33" s="187"/>
      <c r="HLF33" s="187"/>
      <c r="HLG33" s="187"/>
      <c r="HLH33" s="187"/>
      <c r="HLI33" s="187"/>
      <c r="HLJ33" s="187"/>
      <c r="HLK33" s="187"/>
      <c r="HLL33" s="187"/>
      <c r="HLM33" s="187"/>
      <c r="HLN33" s="187"/>
      <c r="HLO33" s="187"/>
      <c r="HLP33" s="187"/>
      <c r="HLQ33" s="187"/>
      <c r="HLR33" s="187"/>
      <c r="HLS33" s="187"/>
      <c r="HLT33" s="187"/>
      <c r="HLU33" s="187"/>
      <c r="HLV33" s="187"/>
      <c r="HLW33" s="187"/>
      <c r="HLX33" s="187"/>
      <c r="HLY33" s="187"/>
      <c r="HLZ33" s="187"/>
      <c r="HMA33" s="187"/>
      <c r="HMB33" s="187"/>
      <c r="HMC33" s="187"/>
      <c r="HMD33" s="187"/>
      <c r="HME33" s="187"/>
      <c r="HMF33" s="187"/>
      <c r="HMG33" s="187"/>
      <c r="HMH33" s="187"/>
      <c r="HMI33" s="187"/>
      <c r="HMJ33" s="187"/>
      <c r="HMK33" s="187"/>
      <c r="HML33" s="187"/>
      <c r="HMM33" s="187"/>
      <c r="HMN33" s="187"/>
      <c r="HMO33" s="187"/>
      <c r="HMP33" s="187"/>
      <c r="HMQ33" s="187"/>
      <c r="HMR33" s="187"/>
      <c r="HMS33" s="187"/>
      <c r="HMT33" s="187"/>
      <c r="HMU33" s="187"/>
      <c r="HMV33" s="187"/>
      <c r="HMW33" s="187"/>
      <c r="HMX33" s="187"/>
      <c r="HMY33" s="187"/>
      <c r="HMZ33" s="187"/>
      <c r="HNA33" s="187"/>
      <c r="HNB33" s="187"/>
      <c r="HNC33" s="187"/>
      <c r="HND33" s="187"/>
      <c r="HNE33" s="187"/>
      <c r="HNF33" s="187"/>
      <c r="HNG33" s="187"/>
      <c r="HNH33" s="187"/>
      <c r="HNI33" s="187"/>
      <c r="HNJ33" s="187"/>
      <c r="HNK33" s="187"/>
      <c r="HNL33" s="187"/>
      <c r="HNM33" s="187"/>
      <c r="HNN33" s="187"/>
      <c r="HNO33" s="187"/>
      <c r="HNP33" s="187"/>
      <c r="HNQ33" s="187"/>
      <c r="HNR33" s="187"/>
      <c r="HNS33" s="187"/>
      <c r="HNT33" s="187"/>
      <c r="HNU33" s="187"/>
      <c r="HNV33" s="187"/>
      <c r="HNW33" s="187"/>
      <c r="HNX33" s="187"/>
      <c r="HNY33" s="187"/>
      <c r="HNZ33" s="187"/>
      <c r="HOA33" s="187"/>
      <c r="HOB33" s="187"/>
      <c r="HOC33" s="187"/>
      <c r="HOD33" s="187"/>
      <c r="HOE33" s="187"/>
      <c r="HOF33" s="187"/>
      <c r="HOG33" s="187"/>
      <c r="HOH33" s="187"/>
      <c r="HOI33" s="187"/>
      <c r="HOJ33" s="187"/>
      <c r="HOK33" s="187"/>
      <c r="HOL33" s="187"/>
      <c r="HOM33" s="187"/>
      <c r="HON33" s="187"/>
      <c r="HOO33" s="187"/>
      <c r="HOP33" s="187"/>
      <c r="HOQ33" s="187"/>
      <c r="HOR33" s="187"/>
      <c r="HOS33" s="187"/>
      <c r="HOT33" s="187"/>
      <c r="HOU33" s="187"/>
      <c r="HOV33" s="187"/>
      <c r="HOW33" s="187"/>
      <c r="HOX33" s="187"/>
      <c r="HOY33" s="187"/>
      <c r="HOZ33" s="187"/>
      <c r="HPA33" s="187"/>
      <c r="HPB33" s="187"/>
      <c r="HPC33" s="187"/>
      <c r="HPD33" s="187"/>
      <c r="HPE33" s="187"/>
      <c r="HPF33" s="187"/>
      <c r="HPG33" s="187"/>
      <c r="HPH33" s="187"/>
      <c r="HPI33" s="187"/>
      <c r="HPJ33" s="187"/>
      <c r="HPK33" s="187"/>
      <c r="HPL33" s="187"/>
      <c r="HPM33" s="187"/>
      <c r="HPN33" s="187"/>
      <c r="HPO33" s="187"/>
      <c r="HPP33" s="187"/>
      <c r="HPQ33" s="187"/>
      <c r="HPR33" s="187"/>
      <c r="HPS33" s="187"/>
      <c r="HPT33" s="187"/>
      <c r="HPU33" s="187"/>
      <c r="HPV33" s="187"/>
      <c r="HPW33" s="187"/>
      <c r="HPX33" s="187"/>
      <c r="HPY33" s="187"/>
      <c r="HPZ33" s="187"/>
      <c r="HQA33" s="187"/>
      <c r="HQB33" s="187"/>
      <c r="HQC33" s="187"/>
      <c r="HQD33" s="187"/>
      <c r="HQE33" s="187"/>
      <c r="HQF33" s="187"/>
      <c r="HQG33" s="187"/>
      <c r="HQH33" s="187"/>
      <c r="HQI33" s="187"/>
      <c r="HQJ33" s="187"/>
      <c r="HQK33" s="187"/>
      <c r="HQL33" s="187"/>
      <c r="HQM33" s="187"/>
      <c r="HQN33" s="187"/>
      <c r="HQO33" s="187"/>
      <c r="HQP33" s="187"/>
      <c r="HQQ33" s="187"/>
      <c r="HQR33" s="187"/>
      <c r="HQS33" s="187"/>
      <c r="HQT33" s="187"/>
      <c r="HQU33" s="187"/>
      <c r="HQV33" s="187"/>
      <c r="HQW33" s="187"/>
      <c r="HQX33" s="187"/>
      <c r="HQY33" s="187"/>
      <c r="HQZ33" s="187"/>
      <c r="HRA33" s="187"/>
      <c r="HRB33" s="187"/>
      <c r="HRC33" s="187"/>
      <c r="HRD33" s="187"/>
      <c r="HRE33" s="187"/>
      <c r="HRF33" s="187"/>
      <c r="HRG33" s="187"/>
      <c r="HRH33" s="187"/>
      <c r="HRI33" s="187"/>
      <c r="HRJ33" s="187"/>
      <c r="HRK33" s="187"/>
      <c r="HRL33" s="187"/>
      <c r="HRM33" s="187"/>
      <c r="HRN33" s="187"/>
      <c r="HRO33" s="187"/>
      <c r="HRP33" s="187"/>
      <c r="HRQ33" s="187"/>
      <c r="HRR33" s="187"/>
      <c r="HRS33" s="187"/>
      <c r="HRT33" s="187"/>
      <c r="HRU33" s="187"/>
      <c r="HRV33" s="187"/>
      <c r="HRW33" s="187"/>
      <c r="HRX33" s="187"/>
      <c r="HRY33" s="187"/>
      <c r="HRZ33" s="187"/>
      <c r="HSA33" s="187"/>
      <c r="HSB33" s="187"/>
      <c r="HSC33" s="187"/>
      <c r="HSD33" s="187"/>
      <c r="HSE33" s="187"/>
      <c r="HSF33" s="187"/>
      <c r="HSG33" s="187"/>
      <c r="HSH33" s="187"/>
      <c r="HSI33" s="187"/>
      <c r="HSJ33" s="187"/>
      <c r="HSK33" s="187"/>
      <c r="HSL33" s="187"/>
      <c r="HSM33" s="187"/>
      <c r="HSN33" s="187"/>
      <c r="HSO33" s="187"/>
      <c r="HSP33" s="187"/>
      <c r="HSQ33" s="187"/>
      <c r="HSR33" s="187"/>
      <c r="HSS33" s="187"/>
      <c r="HST33" s="187"/>
      <c r="HSU33" s="187"/>
      <c r="HSV33" s="187"/>
      <c r="HSW33" s="187"/>
      <c r="HSX33" s="187"/>
      <c r="HSY33" s="187"/>
      <c r="HSZ33" s="187"/>
      <c r="HTA33" s="187"/>
      <c r="HTB33" s="187"/>
      <c r="HTC33" s="187"/>
      <c r="HTD33" s="187"/>
      <c r="HTE33" s="187"/>
      <c r="HTF33" s="187"/>
      <c r="HTG33" s="187"/>
      <c r="HTH33" s="187"/>
      <c r="HTI33" s="187"/>
      <c r="HTJ33" s="187"/>
      <c r="HTK33" s="187"/>
      <c r="HTL33" s="187"/>
      <c r="HTM33" s="187"/>
      <c r="HTN33" s="187"/>
      <c r="HTO33" s="187"/>
      <c r="HTP33" s="187"/>
      <c r="HTQ33" s="187"/>
      <c r="HTR33" s="187"/>
      <c r="HTS33" s="187"/>
      <c r="HTT33" s="187"/>
      <c r="HTU33" s="187"/>
      <c r="HTV33" s="187"/>
      <c r="HTW33" s="187"/>
      <c r="HTX33" s="187"/>
      <c r="HTY33" s="187"/>
      <c r="HTZ33" s="187"/>
      <c r="HUA33" s="187"/>
      <c r="HUB33" s="187"/>
      <c r="HUC33" s="187"/>
      <c r="HUD33" s="187"/>
      <c r="HUE33" s="187"/>
      <c r="HUF33" s="187"/>
      <c r="HUG33" s="187"/>
      <c r="HUH33" s="187"/>
      <c r="HUI33" s="187"/>
      <c r="HUJ33" s="187"/>
      <c r="HUK33" s="187"/>
      <c r="HUL33" s="187"/>
      <c r="HUM33" s="187"/>
      <c r="HUN33" s="187"/>
      <c r="HUO33" s="187"/>
      <c r="HUP33" s="187"/>
      <c r="HUQ33" s="187"/>
      <c r="HUR33" s="187"/>
      <c r="HUS33" s="187"/>
      <c r="HUT33" s="187"/>
      <c r="HUU33" s="187"/>
      <c r="HUV33" s="187"/>
      <c r="HUW33" s="187"/>
      <c r="HUX33" s="187"/>
      <c r="HUY33" s="187"/>
      <c r="HUZ33" s="187"/>
      <c r="HVA33" s="187"/>
      <c r="HVB33" s="187"/>
      <c r="HVC33" s="187"/>
      <c r="HVD33" s="187"/>
      <c r="HVE33" s="187"/>
      <c r="HVF33" s="187"/>
      <c r="HVG33" s="187"/>
      <c r="HVH33" s="187"/>
      <c r="HVI33" s="187"/>
      <c r="HVJ33" s="187"/>
      <c r="HVK33" s="187"/>
      <c r="HVL33" s="187"/>
      <c r="HVM33" s="187"/>
      <c r="HVN33" s="187"/>
      <c r="HVO33" s="187"/>
      <c r="HVP33" s="187"/>
      <c r="HVQ33" s="187"/>
      <c r="HVR33" s="187"/>
      <c r="HVS33" s="187"/>
      <c r="HVT33" s="187"/>
      <c r="HVU33" s="187"/>
      <c r="HVV33" s="187"/>
      <c r="HVW33" s="187"/>
      <c r="HVX33" s="187"/>
      <c r="HVY33" s="187"/>
      <c r="HVZ33" s="187"/>
      <c r="HWA33" s="187"/>
      <c r="HWB33" s="187"/>
      <c r="HWC33" s="187"/>
      <c r="HWD33" s="187"/>
      <c r="HWE33" s="187"/>
      <c r="HWF33" s="187"/>
      <c r="HWG33" s="187"/>
      <c r="HWH33" s="187"/>
      <c r="HWI33" s="187"/>
      <c r="HWJ33" s="187"/>
      <c r="HWK33" s="187"/>
      <c r="HWL33" s="187"/>
      <c r="HWM33" s="187"/>
      <c r="HWN33" s="187"/>
      <c r="HWO33" s="187"/>
      <c r="HWP33" s="187"/>
      <c r="HWQ33" s="187"/>
      <c r="HWR33" s="187"/>
      <c r="HWS33" s="187"/>
      <c r="HWT33" s="187"/>
      <c r="HWU33" s="187"/>
      <c r="HWV33" s="187"/>
      <c r="HWW33" s="187"/>
      <c r="HWX33" s="187"/>
      <c r="HWY33" s="187"/>
      <c r="HWZ33" s="187"/>
      <c r="HXA33" s="187"/>
      <c r="HXB33" s="187"/>
      <c r="HXC33" s="187"/>
      <c r="HXD33" s="187"/>
      <c r="HXE33" s="187"/>
      <c r="HXF33" s="187"/>
      <c r="HXG33" s="187"/>
      <c r="HXH33" s="187"/>
      <c r="HXI33" s="187"/>
      <c r="HXJ33" s="187"/>
      <c r="HXK33" s="187"/>
      <c r="HXL33" s="187"/>
      <c r="HXM33" s="187"/>
      <c r="HXN33" s="187"/>
      <c r="HXO33" s="187"/>
      <c r="HXP33" s="187"/>
      <c r="HXQ33" s="187"/>
      <c r="HXR33" s="187"/>
      <c r="HXS33" s="187"/>
      <c r="HXT33" s="187"/>
      <c r="HXU33" s="187"/>
      <c r="HXV33" s="187"/>
      <c r="HXW33" s="187"/>
      <c r="HXX33" s="187"/>
      <c r="HXY33" s="187"/>
      <c r="HXZ33" s="187"/>
      <c r="HYA33" s="187"/>
      <c r="HYB33" s="187"/>
      <c r="HYC33" s="187"/>
      <c r="HYD33" s="187"/>
      <c r="HYE33" s="187"/>
      <c r="HYF33" s="187"/>
      <c r="HYG33" s="187"/>
      <c r="HYH33" s="187"/>
      <c r="HYI33" s="187"/>
      <c r="HYJ33" s="187"/>
      <c r="HYK33" s="187"/>
      <c r="HYL33" s="187"/>
      <c r="HYM33" s="187"/>
      <c r="HYN33" s="187"/>
      <c r="HYO33" s="187"/>
      <c r="HYP33" s="187"/>
      <c r="HYQ33" s="187"/>
      <c r="HYR33" s="187"/>
      <c r="HYS33" s="187"/>
      <c r="HYT33" s="187"/>
      <c r="HYU33" s="187"/>
      <c r="HYV33" s="187"/>
      <c r="HYW33" s="187"/>
      <c r="HYX33" s="187"/>
      <c r="HYY33" s="187"/>
      <c r="HYZ33" s="187"/>
      <c r="HZA33" s="187"/>
      <c r="HZB33" s="187"/>
      <c r="HZC33" s="187"/>
      <c r="HZD33" s="187"/>
      <c r="HZE33" s="187"/>
      <c r="HZF33" s="187"/>
      <c r="HZG33" s="187"/>
      <c r="HZH33" s="187"/>
      <c r="HZI33" s="187"/>
      <c r="HZJ33" s="187"/>
      <c r="HZK33" s="187"/>
      <c r="HZL33" s="187"/>
      <c r="HZM33" s="187"/>
      <c r="HZN33" s="187"/>
      <c r="HZO33" s="187"/>
      <c r="HZP33" s="187"/>
      <c r="HZQ33" s="187"/>
      <c r="HZR33" s="187"/>
      <c r="HZS33" s="187"/>
      <c r="HZT33" s="187"/>
      <c r="HZU33" s="187"/>
      <c r="HZV33" s="187"/>
      <c r="HZW33" s="187"/>
      <c r="HZX33" s="187"/>
      <c r="HZY33" s="187"/>
      <c r="HZZ33" s="187"/>
      <c r="IAA33" s="187"/>
      <c r="IAB33" s="187"/>
      <c r="IAC33" s="187"/>
      <c r="IAD33" s="187"/>
      <c r="IAE33" s="187"/>
      <c r="IAF33" s="187"/>
      <c r="IAG33" s="187"/>
      <c r="IAH33" s="187"/>
      <c r="IAI33" s="187"/>
      <c r="IAJ33" s="187"/>
      <c r="IAK33" s="187"/>
      <c r="IAL33" s="187"/>
      <c r="IAM33" s="187"/>
      <c r="IAN33" s="187"/>
      <c r="IAO33" s="187"/>
      <c r="IAP33" s="187"/>
      <c r="IAQ33" s="187"/>
      <c r="IAR33" s="187"/>
      <c r="IAS33" s="187"/>
      <c r="IAT33" s="187"/>
      <c r="IAU33" s="187"/>
      <c r="IAV33" s="187"/>
      <c r="IAW33" s="187"/>
      <c r="IAX33" s="187"/>
      <c r="IAY33" s="187"/>
      <c r="IAZ33" s="187"/>
      <c r="IBA33" s="187"/>
      <c r="IBB33" s="187"/>
      <c r="IBC33" s="187"/>
      <c r="IBD33" s="187"/>
      <c r="IBE33" s="187"/>
      <c r="IBF33" s="187"/>
      <c r="IBG33" s="187"/>
      <c r="IBH33" s="187"/>
      <c r="IBI33" s="187"/>
      <c r="IBJ33" s="187"/>
      <c r="IBK33" s="187"/>
      <c r="IBL33" s="187"/>
      <c r="IBM33" s="187"/>
      <c r="IBN33" s="187"/>
      <c r="IBO33" s="187"/>
      <c r="IBP33" s="187"/>
      <c r="IBQ33" s="187"/>
      <c r="IBR33" s="187"/>
      <c r="IBS33" s="187"/>
      <c r="IBT33" s="187"/>
      <c r="IBU33" s="187"/>
      <c r="IBV33" s="187"/>
      <c r="IBW33" s="187"/>
      <c r="IBX33" s="187"/>
      <c r="IBY33" s="187"/>
      <c r="IBZ33" s="187"/>
      <c r="ICA33" s="187"/>
      <c r="ICB33" s="187"/>
      <c r="ICC33" s="187"/>
      <c r="ICD33" s="187"/>
      <c r="ICE33" s="187"/>
      <c r="ICF33" s="187"/>
      <c r="ICG33" s="187"/>
      <c r="ICH33" s="187"/>
      <c r="ICI33" s="187"/>
      <c r="ICJ33" s="187"/>
      <c r="ICK33" s="187"/>
      <c r="ICL33" s="187"/>
      <c r="ICM33" s="187"/>
      <c r="ICN33" s="187"/>
      <c r="ICO33" s="187"/>
      <c r="ICP33" s="187"/>
      <c r="ICQ33" s="187"/>
      <c r="ICR33" s="187"/>
      <c r="ICS33" s="187"/>
      <c r="ICT33" s="187"/>
      <c r="ICU33" s="187"/>
      <c r="ICV33" s="187"/>
      <c r="ICW33" s="187"/>
      <c r="ICX33" s="187"/>
      <c r="ICY33" s="187"/>
      <c r="ICZ33" s="187"/>
      <c r="IDA33" s="187"/>
      <c r="IDB33" s="187"/>
      <c r="IDC33" s="187"/>
      <c r="IDD33" s="187"/>
      <c r="IDE33" s="187"/>
      <c r="IDF33" s="187"/>
      <c r="IDG33" s="187"/>
      <c r="IDH33" s="187"/>
      <c r="IDI33" s="187"/>
      <c r="IDJ33" s="187"/>
      <c r="IDK33" s="187"/>
      <c r="IDL33" s="187"/>
      <c r="IDM33" s="187"/>
      <c r="IDN33" s="187"/>
      <c r="IDO33" s="187"/>
      <c r="IDP33" s="187"/>
      <c r="IDQ33" s="187"/>
      <c r="IDR33" s="187"/>
      <c r="IDS33" s="187"/>
      <c r="IDT33" s="187"/>
      <c r="IDU33" s="187"/>
      <c r="IDV33" s="187"/>
      <c r="IDW33" s="187"/>
      <c r="IDX33" s="187"/>
      <c r="IDY33" s="187"/>
      <c r="IDZ33" s="187"/>
      <c r="IEA33" s="187"/>
      <c r="IEB33" s="187"/>
      <c r="IEC33" s="187"/>
      <c r="IED33" s="187"/>
      <c r="IEE33" s="187"/>
      <c r="IEF33" s="187"/>
      <c r="IEG33" s="187"/>
      <c r="IEH33" s="187"/>
      <c r="IEI33" s="187"/>
      <c r="IEJ33" s="187"/>
      <c r="IEK33" s="187"/>
      <c r="IEL33" s="187"/>
      <c r="IEM33" s="187"/>
      <c r="IEN33" s="187"/>
      <c r="IEO33" s="187"/>
      <c r="IEP33" s="187"/>
      <c r="IEQ33" s="187"/>
      <c r="IER33" s="187"/>
      <c r="IES33" s="187"/>
      <c r="IET33" s="187"/>
      <c r="IEU33" s="187"/>
      <c r="IEV33" s="187"/>
      <c r="IEW33" s="187"/>
      <c r="IEX33" s="187"/>
      <c r="IEY33" s="187"/>
      <c r="IEZ33" s="187"/>
      <c r="IFA33" s="187"/>
      <c r="IFB33" s="187"/>
      <c r="IFC33" s="187"/>
      <c r="IFD33" s="187"/>
      <c r="IFE33" s="187"/>
      <c r="IFF33" s="187"/>
      <c r="IFG33" s="187"/>
      <c r="IFH33" s="187"/>
      <c r="IFI33" s="187"/>
      <c r="IFJ33" s="187"/>
      <c r="IFK33" s="187"/>
      <c r="IFL33" s="187"/>
      <c r="IFM33" s="187"/>
      <c r="IFN33" s="187"/>
      <c r="IFO33" s="187"/>
      <c r="IFP33" s="187"/>
      <c r="IFQ33" s="187"/>
      <c r="IFR33" s="187"/>
      <c r="IFS33" s="187"/>
      <c r="IFT33" s="187"/>
      <c r="IFU33" s="187"/>
      <c r="IFV33" s="187"/>
      <c r="IFW33" s="187"/>
      <c r="IFX33" s="187"/>
      <c r="IFY33" s="187"/>
      <c r="IFZ33" s="187"/>
      <c r="IGA33" s="187"/>
      <c r="IGB33" s="187"/>
      <c r="IGC33" s="187"/>
      <c r="IGD33" s="187"/>
      <c r="IGE33" s="187"/>
      <c r="IGF33" s="187"/>
      <c r="IGG33" s="187"/>
      <c r="IGH33" s="187"/>
      <c r="IGI33" s="187"/>
      <c r="IGJ33" s="187"/>
      <c r="IGK33" s="187"/>
      <c r="IGL33" s="187"/>
      <c r="IGM33" s="187"/>
      <c r="IGN33" s="187"/>
      <c r="IGO33" s="187"/>
      <c r="IGP33" s="187"/>
      <c r="IGQ33" s="187"/>
      <c r="IGR33" s="187"/>
      <c r="IGS33" s="187"/>
      <c r="IGT33" s="187"/>
      <c r="IGU33" s="187"/>
      <c r="IGV33" s="187"/>
      <c r="IGW33" s="187"/>
      <c r="IGX33" s="187"/>
      <c r="IGY33" s="187"/>
      <c r="IGZ33" s="187"/>
      <c r="IHA33" s="187"/>
      <c r="IHB33" s="187"/>
      <c r="IHC33" s="187"/>
      <c r="IHD33" s="187"/>
      <c r="IHE33" s="187"/>
      <c r="IHF33" s="187"/>
      <c r="IHG33" s="187"/>
      <c r="IHH33" s="187"/>
      <c r="IHI33" s="187"/>
      <c r="IHJ33" s="187"/>
      <c r="IHK33" s="187"/>
      <c r="IHL33" s="187"/>
      <c r="IHM33" s="187"/>
      <c r="IHN33" s="187"/>
      <c r="IHO33" s="187"/>
      <c r="IHP33" s="187"/>
      <c r="IHQ33" s="187"/>
      <c r="IHR33" s="187"/>
      <c r="IHS33" s="187"/>
      <c r="IHT33" s="187"/>
      <c r="IHU33" s="187"/>
      <c r="IHV33" s="187"/>
      <c r="IHW33" s="187"/>
      <c r="IHX33" s="187"/>
      <c r="IHY33" s="187"/>
      <c r="IHZ33" s="187"/>
      <c r="IIA33" s="187"/>
      <c r="IIB33" s="187"/>
      <c r="IIC33" s="187"/>
      <c r="IID33" s="187"/>
      <c r="IIE33" s="187"/>
      <c r="IIF33" s="187"/>
      <c r="IIG33" s="187"/>
      <c r="IIH33" s="187"/>
      <c r="III33" s="187"/>
      <c r="IIJ33" s="187"/>
      <c r="IIK33" s="187"/>
      <c r="IIL33" s="187"/>
      <c r="IIM33" s="187"/>
      <c r="IIN33" s="187"/>
      <c r="IIO33" s="187"/>
      <c r="IIP33" s="187"/>
      <c r="IIQ33" s="187"/>
      <c r="IIR33" s="187"/>
      <c r="IIS33" s="187"/>
      <c r="IIT33" s="187"/>
      <c r="IIU33" s="187"/>
      <c r="IIV33" s="187"/>
      <c r="IIW33" s="187"/>
      <c r="IIX33" s="187"/>
      <c r="IIY33" s="187"/>
      <c r="IIZ33" s="187"/>
      <c r="IJA33" s="187"/>
      <c r="IJB33" s="187"/>
      <c r="IJC33" s="187"/>
      <c r="IJD33" s="187"/>
      <c r="IJE33" s="187"/>
      <c r="IJF33" s="187"/>
      <c r="IJG33" s="187"/>
      <c r="IJH33" s="187"/>
      <c r="IJI33" s="187"/>
      <c r="IJJ33" s="187"/>
      <c r="IJK33" s="187"/>
      <c r="IJL33" s="187"/>
      <c r="IJM33" s="187"/>
      <c r="IJN33" s="187"/>
      <c r="IJO33" s="187"/>
      <c r="IJP33" s="187"/>
      <c r="IJQ33" s="187"/>
      <c r="IJR33" s="187"/>
      <c r="IJS33" s="187"/>
      <c r="IJT33" s="187"/>
      <c r="IJU33" s="187"/>
      <c r="IJV33" s="187"/>
      <c r="IJW33" s="187"/>
      <c r="IJX33" s="187"/>
      <c r="IJY33" s="187"/>
      <c r="IJZ33" s="187"/>
      <c r="IKA33" s="187"/>
      <c r="IKB33" s="187"/>
      <c r="IKC33" s="187"/>
      <c r="IKD33" s="187"/>
      <c r="IKE33" s="187"/>
      <c r="IKF33" s="187"/>
      <c r="IKG33" s="187"/>
      <c r="IKH33" s="187"/>
      <c r="IKI33" s="187"/>
      <c r="IKJ33" s="187"/>
      <c r="IKK33" s="187"/>
      <c r="IKL33" s="187"/>
      <c r="IKM33" s="187"/>
      <c r="IKN33" s="187"/>
      <c r="IKO33" s="187"/>
      <c r="IKP33" s="187"/>
      <c r="IKQ33" s="187"/>
      <c r="IKR33" s="187"/>
      <c r="IKS33" s="187"/>
      <c r="IKT33" s="187"/>
      <c r="IKU33" s="187"/>
      <c r="IKV33" s="187"/>
      <c r="IKW33" s="187"/>
      <c r="IKX33" s="187"/>
      <c r="IKY33" s="187"/>
      <c r="IKZ33" s="187"/>
      <c r="ILA33" s="187"/>
      <c r="ILB33" s="187"/>
      <c r="ILC33" s="187"/>
      <c r="ILD33" s="187"/>
      <c r="ILE33" s="187"/>
      <c r="ILF33" s="187"/>
      <c r="ILG33" s="187"/>
      <c r="ILH33" s="187"/>
      <c r="ILI33" s="187"/>
      <c r="ILJ33" s="187"/>
      <c r="ILK33" s="187"/>
      <c r="ILL33" s="187"/>
      <c r="ILM33" s="187"/>
      <c r="ILN33" s="187"/>
      <c r="ILO33" s="187"/>
      <c r="ILP33" s="187"/>
      <c r="ILQ33" s="187"/>
      <c r="ILR33" s="187"/>
      <c r="ILS33" s="187"/>
      <c r="ILT33" s="187"/>
      <c r="ILU33" s="187"/>
      <c r="ILV33" s="187"/>
      <c r="ILW33" s="187"/>
      <c r="ILX33" s="187"/>
      <c r="ILY33" s="187"/>
      <c r="ILZ33" s="187"/>
      <c r="IMA33" s="187"/>
      <c r="IMB33" s="187"/>
      <c r="IMC33" s="187"/>
      <c r="IMD33" s="187"/>
      <c r="IME33" s="187"/>
      <c r="IMF33" s="187"/>
      <c r="IMG33" s="187"/>
      <c r="IMH33" s="187"/>
      <c r="IMI33" s="187"/>
      <c r="IMJ33" s="187"/>
      <c r="IMK33" s="187"/>
      <c r="IML33" s="187"/>
      <c r="IMM33" s="187"/>
      <c r="IMN33" s="187"/>
      <c r="IMO33" s="187"/>
      <c r="IMP33" s="187"/>
      <c r="IMQ33" s="187"/>
      <c r="IMR33" s="187"/>
      <c r="IMS33" s="187"/>
      <c r="IMT33" s="187"/>
      <c r="IMU33" s="187"/>
      <c r="IMV33" s="187"/>
      <c r="IMW33" s="187"/>
      <c r="IMX33" s="187"/>
      <c r="IMY33" s="187"/>
      <c r="IMZ33" s="187"/>
      <c r="INA33" s="187"/>
      <c r="INB33" s="187"/>
      <c r="INC33" s="187"/>
      <c r="IND33" s="187"/>
      <c r="INE33" s="187"/>
      <c r="INF33" s="187"/>
      <c r="ING33" s="187"/>
      <c r="INH33" s="187"/>
      <c r="INI33" s="187"/>
      <c r="INJ33" s="187"/>
      <c r="INK33" s="187"/>
      <c r="INL33" s="187"/>
      <c r="INM33" s="187"/>
      <c r="INN33" s="187"/>
      <c r="INO33" s="187"/>
      <c r="INP33" s="187"/>
      <c r="INQ33" s="187"/>
      <c r="INR33" s="187"/>
      <c r="INS33" s="187"/>
      <c r="INT33" s="187"/>
      <c r="INU33" s="187"/>
      <c r="INV33" s="187"/>
      <c r="INW33" s="187"/>
      <c r="INX33" s="187"/>
      <c r="INY33" s="187"/>
      <c r="INZ33" s="187"/>
      <c r="IOA33" s="187"/>
      <c r="IOB33" s="187"/>
      <c r="IOC33" s="187"/>
      <c r="IOD33" s="187"/>
      <c r="IOE33" s="187"/>
      <c r="IOF33" s="187"/>
      <c r="IOG33" s="187"/>
      <c r="IOH33" s="187"/>
      <c r="IOI33" s="187"/>
      <c r="IOJ33" s="187"/>
      <c r="IOK33" s="187"/>
      <c r="IOL33" s="187"/>
      <c r="IOM33" s="187"/>
      <c r="ION33" s="187"/>
      <c r="IOO33" s="187"/>
      <c r="IOP33" s="187"/>
      <c r="IOQ33" s="187"/>
      <c r="IOR33" s="187"/>
      <c r="IOS33" s="187"/>
      <c r="IOT33" s="187"/>
      <c r="IOU33" s="187"/>
      <c r="IOV33" s="187"/>
      <c r="IOW33" s="187"/>
      <c r="IOX33" s="187"/>
      <c r="IOY33" s="187"/>
      <c r="IOZ33" s="187"/>
      <c r="IPA33" s="187"/>
      <c r="IPB33" s="187"/>
      <c r="IPC33" s="187"/>
      <c r="IPD33" s="187"/>
      <c r="IPE33" s="187"/>
      <c r="IPF33" s="187"/>
      <c r="IPG33" s="187"/>
      <c r="IPH33" s="187"/>
      <c r="IPI33" s="187"/>
      <c r="IPJ33" s="187"/>
      <c r="IPK33" s="187"/>
      <c r="IPL33" s="187"/>
      <c r="IPM33" s="187"/>
      <c r="IPN33" s="187"/>
      <c r="IPO33" s="187"/>
      <c r="IPP33" s="187"/>
      <c r="IPQ33" s="187"/>
      <c r="IPR33" s="187"/>
      <c r="IPS33" s="187"/>
      <c r="IPT33" s="187"/>
      <c r="IPU33" s="187"/>
      <c r="IPV33" s="187"/>
      <c r="IPW33" s="187"/>
      <c r="IPX33" s="187"/>
      <c r="IPY33" s="187"/>
      <c r="IPZ33" s="187"/>
      <c r="IQA33" s="187"/>
      <c r="IQB33" s="187"/>
      <c r="IQC33" s="187"/>
      <c r="IQD33" s="187"/>
      <c r="IQE33" s="187"/>
      <c r="IQF33" s="187"/>
      <c r="IQG33" s="187"/>
      <c r="IQH33" s="187"/>
      <c r="IQI33" s="187"/>
      <c r="IQJ33" s="187"/>
      <c r="IQK33" s="187"/>
      <c r="IQL33" s="187"/>
      <c r="IQM33" s="187"/>
      <c r="IQN33" s="187"/>
      <c r="IQO33" s="187"/>
      <c r="IQP33" s="187"/>
      <c r="IQQ33" s="187"/>
      <c r="IQR33" s="187"/>
      <c r="IQS33" s="187"/>
      <c r="IQT33" s="187"/>
      <c r="IQU33" s="187"/>
      <c r="IQV33" s="187"/>
      <c r="IQW33" s="187"/>
      <c r="IQX33" s="187"/>
      <c r="IQY33" s="187"/>
      <c r="IQZ33" s="187"/>
      <c r="IRA33" s="187"/>
      <c r="IRB33" s="187"/>
      <c r="IRC33" s="187"/>
      <c r="IRD33" s="187"/>
      <c r="IRE33" s="187"/>
      <c r="IRF33" s="187"/>
      <c r="IRG33" s="187"/>
      <c r="IRH33" s="187"/>
      <c r="IRI33" s="187"/>
      <c r="IRJ33" s="187"/>
      <c r="IRK33" s="187"/>
      <c r="IRL33" s="187"/>
      <c r="IRM33" s="187"/>
      <c r="IRN33" s="187"/>
      <c r="IRO33" s="187"/>
      <c r="IRP33" s="187"/>
      <c r="IRQ33" s="187"/>
      <c r="IRR33" s="187"/>
      <c r="IRS33" s="187"/>
      <c r="IRT33" s="187"/>
      <c r="IRU33" s="187"/>
      <c r="IRV33" s="187"/>
      <c r="IRW33" s="187"/>
      <c r="IRX33" s="187"/>
      <c r="IRY33" s="187"/>
      <c r="IRZ33" s="187"/>
      <c r="ISA33" s="187"/>
      <c r="ISB33" s="187"/>
      <c r="ISC33" s="187"/>
      <c r="ISD33" s="187"/>
      <c r="ISE33" s="187"/>
      <c r="ISF33" s="187"/>
      <c r="ISG33" s="187"/>
      <c r="ISH33" s="187"/>
      <c r="ISI33" s="187"/>
      <c r="ISJ33" s="187"/>
      <c r="ISK33" s="187"/>
      <c r="ISL33" s="187"/>
      <c r="ISM33" s="187"/>
      <c r="ISN33" s="187"/>
      <c r="ISO33" s="187"/>
      <c r="ISP33" s="187"/>
      <c r="ISQ33" s="187"/>
      <c r="ISR33" s="187"/>
      <c r="ISS33" s="187"/>
      <c r="IST33" s="187"/>
      <c r="ISU33" s="187"/>
      <c r="ISV33" s="187"/>
      <c r="ISW33" s="187"/>
      <c r="ISX33" s="187"/>
      <c r="ISY33" s="187"/>
      <c r="ISZ33" s="187"/>
      <c r="ITA33" s="187"/>
      <c r="ITB33" s="187"/>
      <c r="ITC33" s="187"/>
      <c r="ITD33" s="187"/>
      <c r="ITE33" s="187"/>
      <c r="ITF33" s="187"/>
      <c r="ITG33" s="187"/>
      <c r="ITH33" s="187"/>
      <c r="ITI33" s="187"/>
      <c r="ITJ33" s="187"/>
      <c r="ITK33" s="187"/>
      <c r="ITL33" s="187"/>
      <c r="ITM33" s="187"/>
      <c r="ITN33" s="187"/>
      <c r="ITO33" s="187"/>
      <c r="ITP33" s="187"/>
      <c r="ITQ33" s="187"/>
      <c r="ITR33" s="187"/>
      <c r="ITS33" s="187"/>
      <c r="ITT33" s="187"/>
      <c r="ITU33" s="187"/>
      <c r="ITV33" s="187"/>
      <c r="ITW33" s="187"/>
      <c r="ITX33" s="187"/>
      <c r="ITY33" s="187"/>
      <c r="ITZ33" s="187"/>
      <c r="IUA33" s="187"/>
      <c r="IUB33" s="187"/>
      <c r="IUC33" s="187"/>
      <c r="IUD33" s="187"/>
      <c r="IUE33" s="187"/>
      <c r="IUF33" s="187"/>
      <c r="IUG33" s="187"/>
      <c r="IUH33" s="187"/>
      <c r="IUI33" s="187"/>
      <c r="IUJ33" s="187"/>
      <c r="IUK33" s="187"/>
      <c r="IUL33" s="187"/>
      <c r="IUM33" s="187"/>
      <c r="IUN33" s="187"/>
      <c r="IUO33" s="187"/>
      <c r="IUP33" s="187"/>
      <c r="IUQ33" s="187"/>
      <c r="IUR33" s="187"/>
      <c r="IUS33" s="187"/>
      <c r="IUT33" s="187"/>
      <c r="IUU33" s="187"/>
      <c r="IUV33" s="187"/>
      <c r="IUW33" s="187"/>
      <c r="IUX33" s="187"/>
      <c r="IUY33" s="187"/>
      <c r="IUZ33" s="187"/>
      <c r="IVA33" s="187"/>
      <c r="IVB33" s="187"/>
      <c r="IVC33" s="187"/>
      <c r="IVD33" s="187"/>
      <c r="IVE33" s="187"/>
      <c r="IVF33" s="187"/>
      <c r="IVG33" s="187"/>
      <c r="IVH33" s="187"/>
      <c r="IVI33" s="187"/>
      <c r="IVJ33" s="187"/>
      <c r="IVK33" s="187"/>
      <c r="IVL33" s="187"/>
      <c r="IVM33" s="187"/>
      <c r="IVN33" s="187"/>
      <c r="IVO33" s="187"/>
      <c r="IVP33" s="187"/>
      <c r="IVQ33" s="187"/>
      <c r="IVR33" s="187"/>
      <c r="IVS33" s="187"/>
      <c r="IVT33" s="187"/>
      <c r="IVU33" s="187"/>
      <c r="IVV33" s="187"/>
      <c r="IVW33" s="187"/>
      <c r="IVX33" s="187"/>
      <c r="IVY33" s="187"/>
      <c r="IVZ33" s="187"/>
      <c r="IWA33" s="187"/>
      <c r="IWB33" s="187"/>
      <c r="IWC33" s="187"/>
      <c r="IWD33" s="187"/>
      <c r="IWE33" s="187"/>
      <c r="IWF33" s="187"/>
      <c r="IWG33" s="187"/>
      <c r="IWH33" s="187"/>
      <c r="IWI33" s="187"/>
      <c r="IWJ33" s="187"/>
      <c r="IWK33" s="187"/>
      <c r="IWL33" s="187"/>
      <c r="IWM33" s="187"/>
      <c r="IWN33" s="187"/>
      <c r="IWO33" s="187"/>
      <c r="IWP33" s="187"/>
      <c r="IWQ33" s="187"/>
      <c r="IWR33" s="187"/>
      <c r="IWS33" s="187"/>
      <c r="IWT33" s="187"/>
      <c r="IWU33" s="187"/>
      <c r="IWV33" s="187"/>
      <c r="IWW33" s="187"/>
      <c r="IWX33" s="187"/>
      <c r="IWY33" s="187"/>
      <c r="IWZ33" s="187"/>
      <c r="IXA33" s="187"/>
      <c r="IXB33" s="187"/>
      <c r="IXC33" s="187"/>
      <c r="IXD33" s="187"/>
      <c r="IXE33" s="187"/>
      <c r="IXF33" s="187"/>
      <c r="IXG33" s="187"/>
      <c r="IXH33" s="187"/>
      <c r="IXI33" s="187"/>
      <c r="IXJ33" s="187"/>
      <c r="IXK33" s="187"/>
      <c r="IXL33" s="187"/>
      <c r="IXM33" s="187"/>
      <c r="IXN33" s="187"/>
      <c r="IXO33" s="187"/>
      <c r="IXP33" s="187"/>
      <c r="IXQ33" s="187"/>
      <c r="IXR33" s="187"/>
      <c r="IXS33" s="187"/>
      <c r="IXT33" s="187"/>
      <c r="IXU33" s="187"/>
      <c r="IXV33" s="187"/>
      <c r="IXW33" s="187"/>
      <c r="IXX33" s="187"/>
      <c r="IXY33" s="187"/>
      <c r="IXZ33" s="187"/>
      <c r="IYA33" s="187"/>
      <c r="IYB33" s="187"/>
      <c r="IYC33" s="187"/>
      <c r="IYD33" s="187"/>
      <c r="IYE33" s="187"/>
      <c r="IYF33" s="187"/>
      <c r="IYG33" s="187"/>
      <c r="IYH33" s="187"/>
      <c r="IYI33" s="187"/>
      <c r="IYJ33" s="187"/>
      <c r="IYK33" s="187"/>
      <c r="IYL33" s="187"/>
      <c r="IYM33" s="187"/>
      <c r="IYN33" s="187"/>
      <c r="IYO33" s="187"/>
      <c r="IYP33" s="187"/>
      <c r="IYQ33" s="187"/>
      <c r="IYR33" s="187"/>
      <c r="IYS33" s="187"/>
      <c r="IYT33" s="187"/>
      <c r="IYU33" s="187"/>
      <c r="IYV33" s="187"/>
      <c r="IYW33" s="187"/>
      <c r="IYX33" s="187"/>
      <c r="IYY33" s="187"/>
      <c r="IYZ33" s="187"/>
      <c r="IZA33" s="187"/>
      <c r="IZB33" s="187"/>
      <c r="IZC33" s="187"/>
      <c r="IZD33" s="187"/>
      <c r="IZE33" s="187"/>
      <c r="IZF33" s="187"/>
      <c r="IZG33" s="187"/>
      <c r="IZH33" s="187"/>
      <c r="IZI33" s="187"/>
      <c r="IZJ33" s="187"/>
      <c r="IZK33" s="187"/>
      <c r="IZL33" s="187"/>
      <c r="IZM33" s="187"/>
      <c r="IZN33" s="187"/>
      <c r="IZO33" s="187"/>
      <c r="IZP33" s="187"/>
      <c r="IZQ33" s="187"/>
      <c r="IZR33" s="187"/>
      <c r="IZS33" s="187"/>
      <c r="IZT33" s="187"/>
      <c r="IZU33" s="187"/>
      <c r="IZV33" s="187"/>
      <c r="IZW33" s="187"/>
      <c r="IZX33" s="187"/>
      <c r="IZY33" s="187"/>
      <c r="IZZ33" s="187"/>
      <c r="JAA33" s="187"/>
      <c r="JAB33" s="187"/>
      <c r="JAC33" s="187"/>
      <c r="JAD33" s="187"/>
      <c r="JAE33" s="187"/>
      <c r="JAF33" s="187"/>
      <c r="JAG33" s="187"/>
      <c r="JAH33" s="187"/>
      <c r="JAI33" s="187"/>
      <c r="JAJ33" s="187"/>
      <c r="JAK33" s="187"/>
      <c r="JAL33" s="187"/>
      <c r="JAM33" s="187"/>
      <c r="JAN33" s="187"/>
      <c r="JAO33" s="187"/>
      <c r="JAP33" s="187"/>
      <c r="JAQ33" s="187"/>
      <c r="JAR33" s="187"/>
      <c r="JAS33" s="187"/>
      <c r="JAT33" s="187"/>
      <c r="JAU33" s="187"/>
      <c r="JAV33" s="187"/>
      <c r="JAW33" s="187"/>
      <c r="JAX33" s="187"/>
      <c r="JAY33" s="187"/>
      <c r="JAZ33" s="187"/>
      <c r="JBA33" s="187"/>
      <c r="JBB33" s="187"/>
      <c r="JBC33" s="187"/>
      <c r="JBD33" s="187"/>
      <c r="JBE33" s="187"/>
      <c r="JBF33" s="187"/>
      <c r="JBG33" s="187"/>
      <c r="JBH33" s="187"/>
      <c r="JBI33" s="187"/>
      <c r="JBJ33" s="187"/>
      <c r="JBK33" s="187"/>
      <c r="JBL33" s="187"/>
      <c r="JBM33" s="187"/>
      <c r="JBN33" s="187"/>
      <c r="JBO33" s="187"/>
      <c r="JBP33" s="187"/>
      <c r="JBQ33" s="187"/>
      <c r="JBR33" s="187"/>
      <c r="JBS33" s="187"/>
      <c r="JBT33" s="187"/>
      <c r="JBU33" s="187"/>
      <c r="JBV33" s="187"/>
      <c r="JBW33" s="187"/>
      <c r="JBX33" s="187"/>
      <c r="JBY33" s="187"/>
      <c r="JBZ33" s="187"/>
      <c r="JCA33" s="187"/>
      <c r="JCB33" s="187"/>
      <c r="JCC33" s="187"/>
      <c r="JCD33" s="187"/>
      <c r="JCE33" s="187"/>
      <c r="JCF33" s="187"/>
      <c r="JCG33" s="187"/>
      <c r="JCH33" s="187"/>
      <c r="JCI33" s="187"/>
      <c r="JCJ33" s="187"/>
      <c r="JCK33" s="187"/>
      <c r="JCL33" s="187"/>
      <c r="JCM33" s="187"/>
      <c r="JCN33" s="187"/>
      <c r="JCO33" s="187"/>
      <c r="JCP33" s="187"/>
      <c r="JCQ33" s="187"/>
      <c r="JCR33" s="187"/>
      <c r="JCS33" s="187"/>
      <c r="JCT33" s="187"/>
      <c r="JCU33" s="187"/>
      <c r="JCV33" s="187"/>
      <c r="JCW33" s="187"/>
      <c r="JCX33" s="187"/>
      <c r="JCY33" s="187"/>
      <c r="JCZ33" s="187"/>
      <c r="JDA33" s="187"/>
      <c r="JDB33" s="187"/>
      <c r="JDC33" s="187"/>
      <c r="JDD33" s="187"/>
      <c r="JDE33" s="187"/>
      <c r="JDF33" s="187"/>
      <c r="JDG33" s="187"/>
      <c r="JDH33" s="187"/>
      <c r="JDI33" s="187"/>
      <c r="JDJ33" s="187"/>
      <c r="JDK33" s="187"/>
      <c r="JDL33" s="187"/>
      <c r="JDM33" s="187"/>
      <c r="JDN33" s="187"/>
      <c r="JDO33" s="187"/>
      <c r="JDP33" s="187"/>
      <c r="JDQ33" s="187"/>
      <c r="JDR33" s="187"/>
      <c r="JDS33" s="187"/>
      <c r="JDT33" s="187"/>
      <c r="JDU33" s="187"/>
      <c r="JDV33" s="187"/>
      <c r="JDW33" s="187"/>
      <c r="JDX33" s="187"/>
      <c r="JDY33" s="187"/>
      <c r="JDZ33" s="187"/>
      <c r="JEA33" s="187"/>
      <c r="JEB33" s="187"/>
      <c r="JEC33" s="187"/>
      <c r="JED33" s="187"/>
      <c r="JEE33" s="187"/>
      <c r="JEF33" s="187"/>
      <c r="JEG33" s="187"/>
      <c r="JEH33" s="187"/>
      <c r="JEI33" s="187"/>
      <c r="JEJ33" s="187"/>
      <c r="JEK33" s="187"/>
      <c r="JEL33" s="187"/>
      <c r="JEM33" s="187"/>
      <c r="JEN33" s="187"/>
      <c r="JEO33" s="187"/>
      <c r="JEP33" s="187"/>
      <c r="JEQ33" s="187"/>
      <c r="JER33" s="187"/>
      <c r="JES33" s="187"/>
      <c r="JET33" s="187"/>
      <c r="JEU33" s="187"/>
      <c r="JEV33" s="187"/>
      <c r="JEW33" s="187"/>
      <c r="JEX33" s="187"/>
      <c r="JEY33" s="187"/>
      <c r="JEZ33" s="187"/>
      <c r="JFA33" s="187"/>
      <c r="JFB33" s="187"/>
      <c r="JFC33" s="187"/>
      <c r="JFD33" s="187"/>
      <c r="JFE33" s="187"/>
      <c r="JFF33" s="187"/>
      <c r="JFG33" s="187"/>
      <c r="JFH33" s="187"/>
      <c r="JFI33" s="187"/>
      <c r="JFJ33" s="187"/>
      <c r="JFK33" s="187"/>
      <c r="JFL33" s="187"/>
      <c r="JFM33" s="187"/>
      <c r="JFN33" s="187"/>
      <c r="JFO33" s="187"/>
      <c r="JFP33" s="187"/>
      <c r="JFQ33" s="187"/>
      <c r="JFR33" s="187"/>
      <c r="JFS33" s="187"/>
      <c r="JFT33" s="187"/>
      <c r="JFU33" s="187"/>
      <c r="JFV33" s="187"/>
      <c r="JFW33" s="187"/>
      <c r="JFX33" s="187"/>
      <c r="JFY33" s="187"/>
      <c r="JFZ33" s="187"/>
      <c r="JGA33" s="187"/>
      <c r="JGB33" s="187"/>
      <c r="JGC33" s="187"/>
      <c r="JGD33" s="187"/>
      <c r="JGE33" s="187"/>
      <c r="JGF33" s="187"/>
      <c r="JGG33" s="187"/>
      <c r="JGH33" s="187"/>
      <c r="JGI33" s="187"/>
      <c r="JGJ33" s="187"/>
      <c r="JGK33" s="187"/>
      <c r="JGL33" s="187"/>
      <c r="JGM33" s="187"/>
      <c r="JGN33" s="187"/>
      <c r="JGO33" s="187"/>
      <c r="JGP33" s="187"/>
      <c r="JGQ33" s="187"/>
      <c r="JGR33" s="187"/>
      <c r="JGS33" s="187"/>
      <c r="JGT33" s="187"/>
      <c r="JGU33" s="187"/>
      <c r="JGV33" s="187"/>
      <c r="JGW33" s="187"/>
      <c r="JGX33" s="187"/>
      <c r="JGY33" s="187"/>
      <c r="JGZ33" s="187"/>
      <c r="JHA33" s="187"/>
      <c r="JHB33" s="187"/>
      <c r="JHC33" s="187"/>
      <c r="JHD33" s="187"/>
      <c r="JHE33" s="187"/>
      <c r="JHF33" s="187"/>
      <c r="JHG33" s="187"/>
      <c r="JHH33" s="187"/>
      <c r="JHI33" s="187"/>
      <c r="JHJ33" s="187"/>
      <c r="JHK33" s="187"/>
      <c r="JHL33" s="187"/>
      <c r="JHM33" s="187"/>
      <c r="JHN33" s="187"/>
      <c r="JHO33" s="187"/>
      <c r="JHP33" s="187"/>
      <c r="JHQ33" s="187"/>
      <c r="JHR33" s="187"/>
      <c r="JHS33" s="187"/>
      <c r="JHT33" s="187"/>
      <c r="JHU33" s="187"/>
      <c r="JHV33" s="187"/>
      <c r="JHW33" s="187"/>
      <c r="JHX33" s="187"/>
      <c r="JHY33" s="187"/>
      <c r="JHZ33" s="187"/>
      <c r="JIA33" s="187"/>
      <c r="JIB33" s="187"/>
      <c r="JIC33" s="187"/>
      <c r="JID33" s="187"/>
      <c r="JIE33" s="187"/>
      <c r="JIF33" s="187"/>
      <c r="JIG33" s="187"/>
      <c r="JIH33" s="187"/>
      <c r="JII33" s="187"/>
      <c r="JIJ33" s="187"/>
      <c r="JIK33" s="187"/>
      <c r="JIL33" s="187"/>
      <c r="JIM33" s="187"/>
      <c r="JIN33" s="187"/>
      <c r="JIO33" s="187"/>
      <c r="JIP33" s="187"/>
      <c r="JIQ33" s="187"/>
      <c r="JIR33" s="187"/>
      <c r="JIS33" s="187"/>
      <c r="JIT33" s="187"/>
      <c r="JIU33" s="187"/>
      <c r="JIV33" s="187"/>
      <c r="JIW33" s="187"/>
      <c r="JIX33" s="187"/>
      <c r="JIY33" s="187"/>
      <c r="JIZ33" s="187"/>
      <c r="JJA33" s="187"/>
      <c r="JJB33" s="187"/>
      <c r="JJC33" s="187"/>
      <c r="JJD33" s="187"/>
      <c r="JJE33" s="187"/>
      <c r="JJF33" s="187"/>
      <c r="JJG33" s="187"/>
      <c r="JJH33" s="187"/>
      <c r="JJI33" s="187"/>
      <c r="JJJ33" s="187"/>
      <c r="JJK33" s="187"/>
      <c r="JJL33" s="187"/>
      <c r="JJM33" s="187"/>
      <c r="JJN33" s="187"/>
      <c r="JJO33" s="187"/>
      <c r="JJP33" s="187"/>
      <c r="JJQ33" s="187"/>
      <c r="JJR33" s="187"/>
      <c r="JJS33" s="187"/>
      <c r="JJT33" s="187"/>
      <c r="JJU33" s="187"/>
      <c r="JJV33" s="187"/>
      <c r="JJW33" s="187"/>
      <c r="JJX33" s="187"/>
      <c r="JJY33" s="187"/>
      <c r="JJZ33" s="187"/>
      <c r="JKA33" s="187"/>
      <c r="JKB33" s="187"/>
      <c r="JKC33" s="187"/>
      <c r="JKD33" s="187"/>
      <c r="JKE33" s="187"/>
      <c r="JKF33" s="187"/>
      <c r="JKG33" s="187"/>
      <c r="JKH33" s="187"/>
      <c r="JKI33" s="187"/>
      <c r="JKJ33" s="187"/>
      <c r="JKK33" s="187"/>
      <c r="JKL33" s="187"/>
      <c r="JKM33" s="187"/>
      <c r="JKN33" s="187"/>
      <c r="JKO33" s="187"/>
      <c r="JKP33" s="187"/>
      <c r="JKQ33" s="187"/>
      <c r="JKR33" s="187"/>
      <c r="JKS33" s="187"/>
      <c r="JKT33" s="187"/>
      <c r="JKU33" s="187"/>
      <c r="JKV33" s="187"/>
      <c r="JKW33" s="187"/>
      <c r="JKX33" s="187"/>
      <c r="JKY33" s="187"/>
      <c r="JKZ33" s="187"/>
      <c r="JLA33" s="187"/>
      <c r="JLB33" s="187"/>
      <c r="JLC33" s="187"/>
      <c r="JLD33" s="187"/>
      <c r="JLE33" s="187"/>
      <c r="JLF33" s="187"/>
      <c r="JLG33" s="187"/>
      <c r="JLH33" s="187"/>
      <c r="JLI33" s="187"/>
      <c r="JLJ33" s="187"/>
      <c r="JLK33" s="187"/>
      <c r="JLL33" s="187"/>
      <c r="JLM33" s="187"/>
      <c r="JLN33" s="187"/>
      <c r="JLO33" s="187"/>
      <c r="JLP33" s="187"/>
      <c r="JLQ33" s="187"/>
      <c r="JLR33" s="187"/>
      <c r="JLS33" s="187"/>
      <c r="JLT33" s="187"/>
      <c r="JLU33" s="187"/>
      <c r="JLV33" s="187"/>
      <c r="JLW33" s="187"/>
      <c r="JLX33" s="187"/>
      <c r="JLY33" s="187"/>
      <c r="JLZ33" s="187"/>
      <c r="JMA33" s="187"/>
      <c r="JMB33" s="187"/>
      <c r="JMC33" s="187"/>
      <c r="JMD33" s="187"/>
      <c r="JME33" s="187"/>
      <c r="JMF33" s="187"/>
      <c r="JMG33" s="187"/>
      <c r="JMH33" s="187"/>
      <c r="JMI33" s="187"/>
      <c r="JMJ33" s="187"/>
      <c r="JMK33" s="187"/>
      <c r="JML33" s="187"/>
      <c r="JMM33" s="187"/>
      <c r="JMN33" s="187"/>
      <c r="JMO33" s="187"/>
      <c r="JMP33" s="187"/>
      <c r="JMQ33" s="187"/>
      <c r="JMR33" s="187"/>
      <c r="JMS33" s="187"/>
      <c r="JMT33" s="187"/>
      <c r="JMU33" s="187"/>
      <c r="JMV33" s="187"/>
      <c r="JMW33" s="187"/>
      <c r="JMX33" s="187"/>
      <c r="JMY33" s="187"/>
      <c r="JMZ33" s="187"/>
      <c r="JNA33" s="187"/>
      <c r="JNB33" s="187"/>
      <c r="JNC33" s="187"/>
      <c r="JND33" s="187"/>
      <c r="JNE33" s="187"/>
      <c r="JNF33" s="187"/>
      <c r="JNG33" s="187"/>
      <c r="JNH33" s="187"/>
      <c r="JNI33" s="187"/>
      <c r="JNJ33" s="187"/>
      <c r="JNK33" s="187"/>
      <c r="JNL33" s="187"/>
      <c r="JNM33" s="187"/>
      <c r="JNN33" s="187"/>
      <c r="JNO33" s="187"/>
      <c r="JNP33" s="187"/>
      <c r="JNQ33" s="187"/>
      <c r="JNR33" s="187"/>
      <c r="JNS33" s="187"/>
      <c r="JNT33" s="187"/>
      <c r="JNU33" s="187"/>
      <c r="JNV33" s="187"/>
      <c r="JNW33" s="187"/>
      <c r="JNX33" s="187"/>
      <c r="JNY33" s="187"/>
      <c r="JNZ33" s="187"/>
      <c r="JOA33" s="187"/>
      <c r="JOB33" s="187"/>
      <c r="JOC33" s="187"/>
      <c r="JOD33" s="187"/>
      <c r="JOE33" s="187"/>
      <c r="JOF33" s="187"/>
      <c r="JOG33" s="187"/>
      <c r="JOH33" s="187"/>
      <c r="JOI33" s="187"/>
      <c r="JOJ33" s="187"/>
      <c r="JOK33" s="187"/>
      <c r="JOL33" s="187"/>
      <c r="JOM33" s="187"/>
      <c r="JON33" s="187"/>
      <c r="JOO33" s="187"/>
      <c r="JOP33" s="187"/>
      <c r="JOQ33" s="187"/>
      <c r="JOR33" s="187"/>
      <c r="JOS33" s="187"/>
      <c r="JOT33" s="187"/>
      <c r="JOU33" s="187"/>
      <c r="JOV33" s="187"/>
      <c r="JOW33" s="187"/>
      <c r="JOX33" s="187"/>
      <c r="JOY33" s="187"/>
      <c r="JOZ33" s="187"/>
      <c r="JPA33" s="187"/>
      <c r="JPB33" s="187"/>
      <c r="JPC33" s="187"/>
      <c r="JPD33" s="187"/>
      <c r="JPE33" s="187"/>
      <c r="JPF33" s="187"/>
      <c r="JPG33" s="187"/>
      <c r="JPH33" s="187"/>
      <c r="JPI33" s="187"/>
      <c r="JPJ33" s="187"/>
      <c r="JPK33" s="187"/>
      <c r="JPL33" s="187"/>
      <c r="JPM33" s="187"/>
      <c r="JPN33" s="187"/>
      <c r="JPO33" s="187"/>
      <c r="JPP33" s="187"/>
      <c r="JPQ33" s="187"/>
      <c r="JPR33" s="187"/>
      <c r="JPS33" s="187"/>
      <c r="JPT33" s="187"/>
      <c r="JPU33" s="187"/>
      <c r="JPV33" s="187"/>
      <c r="JPW33" s="187"/>
      <c r="JPX33" s="187"/>
      <c r="JPY33" s="187"/>
      <c r="JPZ33" s="187"/>
      <c r="JQA33" s="187"/>
      <c r="JQB33" s="187"/>
      <c r="JQC33" s="187"/>
      <c r="JQD33" s="187"/>
      <c r="JQE33" s="187"/>
      <c r="JQF33" s="187"/>
      <c r="JQG33" s="187"/>
      <c r="JQH33" s="187"/>
      <c r="JQI33" s="187"/>
      <c r="JQJ33" s="187"/>
      <c r="JQK33" s="187"/>
      <c r="JQL33" s="187"/>
      <c r="JQM33" s="187"/>
      <c r="JQN33" s="187"/>
      <c r="JQO33" s="187"/>
      <c r="JQP33" s="187"/>
      <c r="JQQ33" s="187"/>
      <c r="JQR33" s="187"/>
      <c r="JQS33" s="187"/>
      <c r="JQT33" s="187"/>
      <c r="JQU33" s="187"/>
      <c r="JQV33" s="187"/>
      <c r="JQW33" s="187"/>
      <c r="JQX33" s="187"/>
      <c r="JQY33" s="187"/>
      <c r="JQZ33" s="187"/>
      <c r="JRA33" s="187"/>
      <c r="JRB33" s="187"/>
      <c r="JRC33" s="187"/>
      <c r="JRD33" s="187"/>
      <c r="JRE33" s="187"/>
      <c r="JRF33" s="187"/>
      <c r="JRG33" s="187"/>
      <c r="JRH33" s="187"/>
      <c r="JRI33" s="187"/>
      <c r="JRJ33" s="187"/>
      <c r="JRK33" s="187"/>
      <c r="JRL33" s="187"/>
      <c r="JRM33" s="187"/>
      <c r="JRN33" s="187"/>
      <c r="JRO33" s="187"/>
      <c r="JRP33" s="187"/>
      <c r="JRQ33" s="187"/>
      <c r="JRR33" s="187"/>
      <c r="JRS33" s="187"/>
      <c r="JRT33" s="187"/>
      <c r="JRU33" s="187"/>
      <c r="JRV33" s="187"/>
      <c r="JRW33" s="187"/>
      <c r="JRX33" s="187"/>
      <c r="JRY33" s="187"/>
      <c r="JRZ33" s="187"/>
      <c r="JSA33" s="187"/>
      <c r="JSB33" s="187"/>
      <c r="JSC33" s="187"/>
      <c r="JSD33" s="187"/>
      <c r="JSE33" s="187"/>
      <c r="JSF33" s="187"/>
      <c r="JSG33" s="187"/>
      <c r="JSH33" s="187"/>
      <c r="JSI33" s="187"/>
      <c r="JSJ33" s="187"/>
      <c r="JSK33" s="187"/>
      <c r="JSL33" s="187"/>
      <c r="JSM33" s="187"/>
      <c r="JSN33" s="187"/>
      <c r="JSO33" s="187"/>
      <c r="JSP33" s="187"/>
      <c r="JSQ33" s="187"/>
      <c r="JSR33" s="187"/>
      <c r="JSS33" s="187"/>
      <c r="JST33" s="187"/>
      <c r="JSU33" s="187"/>
      <c r="JSV33" s="187"/>
      <c r="JSW33" s="187"/>
      <c r="JSX33" s="187"/>
      <c r="JSY33" s="187"/>
      <c r="JSZ33" s="187"/>
      <c r="JTA33" s="187"/>
      <c r="JTB33" s="187"/>
      <c r="JTC33" s="187"/>
      <c r="JTD33" s="187"/>
      <c r="JTE33" s="187"/>
      <c r="JTF33" s="187"/>
      <c r="JTG33" s="187"/>
      <c r="JTH33" s="187"/>
      <c r="JTI33" s="187"/>
      <c r="JTJ33" s="187"/>
      <c r="JTK33" s="187"/>
      <c r="JTL33" s="187"/>
      <c r="JTM33" s="187"/>
      <c r="JTN33" s="187"/>
      <c r="JTO33" s="187"/>
      <c r="JTP33" s="187"/>
      <c r="JTQ33" s="187"/>
      <c r="JTR33" s="187"/>
      <c r="JTS33" s="187"/>
      <c r="JTT33" s="187"/>
      <c r="JTU33" s="187"/>
      <c r="JTV33" s="187"/>
      <c r="JTW33" s="187"/>
      <c r="JTX33" s="187"/>
      <c r="JTY33" s="187"/>
      <c r="JTZ33" s="187"/>
      <c r="JUA33" s="187"/>
      <c r="JUB33" s="187"/>
      <c r="JUC33" s="187"/>
      <c r="JUD33" s="187"/>
      <c r="JUE33" s="187"/>
      <c r="JUF33" s="187"/>
      <c r="JUG33" s="187"/>
      <c r="JUH33" s="187"/>
      <c r="JUI33" s="187"/>
      <c r="JUJ33" s="187"/>
      <c r="JUK33" s="187"/>
      <c r="JUL33" s="187"/>
      <c r="JUM33" s="187"/>
      <c r="JUN33" s="187"/>
      <c r="JUO33" s="187"/>
      <c r="JUP33" s="187"/>
      <c r="JUQ33" s="187"/>
      <c r="JUR33" s="187"/>
      <c r="JUS33" s="187"/>
      <c r="JUT33" s="187"/>
      <c r="JUU33" s="187"/>
      <c r="JUV33" s="187"/>
      <c r="JUW33" s="187"/>
      <c r="JUX33" s="187"/>
      <c r="JUY33" s="187"/>
      <c r="JUZ33" s="187"/>
      <c r="JVA33" s="187"/>
      <c r="JVB33" s="187"/>
      <c r="JVC33" s="187"/>
      <c r="JVD33" s="187"/>
      <c r="JVE33" s="187"/>
      <c r="JVF33" s="187"/>
      <c r="JVG33" s="187"/>
      <c r="JVH33" s="187"/>
      <c r="JVI33" s="187"/>
      <c r="JVJ33" s="187"/>
      <c r="JVK33" s="187"/>
      <c r="JVL33" s="187"/>
      <c r="JVM33" s="187"/>
      <c r="JVN33" s="187"/>
      <c r="JVO33" s="187"/>
      <c r="JVP33" s="187"/>
      <c r="JVQ33" s="187"/>
      <c r="JVR33" s="187"/>
      <c r="JVS33" s="187"/>
      <c r="JVT33" s="187"/>
      <c r="JVU33" s="187"/>
      <c r="JVV33" s="187"/>
      <c r="JVW33" s="187"/>
      <c r="JVX33" s="187"/>
      <c r="JVY33" s="187"/>
      <c r="JVZ33" s="187"/>
      <c r="JWA33" s="187"/>
      <c r="JWB33" s="187"/>
      <c r="JWC33" s="187"/>
      <c r="JWD33" s="187"/>
      <c r="JWE33" s="187"/>
      <c r="JWF33" s="187"/>
      <c r="JWG33" s="187"/>
      <c r="JWH33" s="187"/>
      <c r="JWI33" s="187"/>
      <c r="JWJ33" s="187"/>
      <c r="JWK33" s="187"/>
      <c r="JWL33" s="187"/>
      <c r="JWM33" s="187"/>
      <c r="JWN33" s="187"/>
      <c r="JWO33" s="187"/>
      <c r="JWP33" s="187"/>
      <c r="JWQ33" s="187"/>
      <c r="JWR33" s="187"/>
      <c r="JWS33" s="187"/>
      <c r="JWT33" s="187"/>
      <c r="JWU33" s="187"/>
      <c r="JWV33" s="187"/>
      <c r="JWW33" s="187"/>
      <c r="JWX33" s="187"/>
      <c r="JWY33" s="187"/>
      <c r="JWZ33" s="187"/>
      <c r="JXA33" s="187"/>
      <c r="JXB33" s="187"/>
      <c r="JXC33" s="187"/>
      <c r="JXD33" s="187"/>
      <c r="JXE33" s="187"/>
      <c r="JXF33" s="187"/>
      <c r="JXG33" s="187"/>
      <c r="JXH33" s="187"/>
      <c r="JXI33" s="187"/>
      <c r="JXJ33" s="187"/>
      <c r="JXK33" s="187"/>
      <c r="JXL33" s="187"/>
      <c r="JXM33" s="187"/>
      <c r="JXN33" s="187"/>
      <c r="JXO33" s="187"/>
      <c r="JXP33" s="187"/>
      <c r="JXQ33" s="187"/>
      <c r="JXR33" s="187"/>
      <c r="JXS33" s="187"/>
      <c r="JXT33" s="187"/>
      <c r="JXU33" s="187"/>
      <c r="JXV33" s="187"/>
      <c r="JXW33" s="187"/>
      <c r="JXX33" s="187"/>
      <c r="JXY33" s="187"/>
      <c r="JXZ33" s="187"/>
      <c r="JYA33" s="187"/>
      <c r="JYB33" s="187"/>
      <c r="JYC33" s="187"/>
      <c r="JYD33" s="187"/>
      <c r="JYE33" s="187"/>
      <c r="JYF33" s="187"/>
      <c r="JYG33" s="187"/>
      <c r="JYH33" s="187"/>
      <c r="JYI33" s="187"/>
      <c r="JYJ33" s="187"/>
      <c r="JYK33" s="187"/>
      <c r="JYL33" s="187"/>
      <c r="JYM33" s="187"/>
      <c r="JYN33" s="187"/>
      <c r="JYO33" s="187"/>
      <c r="JYP33" s="187"/>
      <c r="JYQ33" s="187"/>
      <c r="JYR33" s="187"/>
      <c r="JYS33" s="187"/>
      <c r="JYT33" s="187"/>
      <c r="JYU33" s="187"/>
      <c r="JYV33" s="187"/>
      <c r="JYW33" s="187"/>
      <c r="JYX33" s="187"/>
      <c r="JYY33" s="187"/>
      <c r="JYZ33" s="187"/>
      <c r="JZA33" s="187"/>
      <c r="JZB33" s="187"/>
      <c r="JZC33" s="187"/>
      <c r="JZD33" s="187"/>
      <c r="JZE33" s="187"/>
      <c r="JZF33" s="187"/>
      <c r="JZG33" s="187"/>
      <c r="JZH33" s="187"/>
      <c r="JZI33" s="187"/>
      <c r="JZJ33" s="187"/>
      <c r="JZK33" s="187"/>
      <c r="JZL33" s="187"/>
      <c r="JZM33" s="187"/>
      <c r="JZN33" s="187"/>
      <c r="JZO33" s="187"/>
      <c r="JZP33" s="187"/>
      <c r="JZQ33" s="187"/>
      <c r="JZR33" s="187"/>
      <c r="JZS33" s="187"/>
      <c r="JZT33" s="187"/>
      <c r="JZU33" s="187"/>
      <c r="JZV33" s="187"/>
      <c r="JZW33" s="187"/>
      <c r="JZX33" s="187"/>
      <c r="JZY33" s="187"/>
      <c r="JZZ33" s="187"/>
      <c r="KAA33" s="187"/>
      <c r="KAB33" s="187"/>
      <c r="KAC33" s="187"/>
      <c r="KAD33" s="187"/>
      <c r="KAE33" s="187"/>
      <c r="KAF33" s="187"/>
      <c r="KAG33" s="187"/>
      <c r="KAH33" s="187"/>
      <c r="KAI33" s="187"/>
      <c r="KAJ33" s="187"/>
      <c r="KAK33" s="187"/>
      <c r="KAL33" s="187"/>
      <c r="KAM33" s="187"/>
      <c r="KAN33" s="187"/>
      <c r="KAO33" s="187"/>
      <c r="KAP33" s="187"/>
      <c r="KAQ33" s="187"/>
      <c r="KAR33" s="187"/>
      <c r="KAS33" s="187"/>
      <c r="KAT33" s="187"/>
      <c r="KAU33" s="187"/>
      <c r="KAV33" s="187"/>
      <c r="KAW33" s="187"/>
      <c r="KAX33" s="187"/>
      <c r="KAY33" s="187"/>
      <c r="KAZ33" s="187"/>
      <c r="KBA33" s="187"/>
      <c r="KBB33" s="187"/>
      <c r="KBC33" s="187"/>
      <c r="KBD33" s="187"/>
      <c r="KBE33" s="187"/>
      <c r="KBF33" s="187"/>
      <c r="KBG33" s="187"/>
      <c r="KBH33" s="187"/>
      <c r="KBI33" s="187"/>
      <c r="KBJ33" s="187"/>
      <c r="KBK33" s="187"/>
      <c r="KBL33" s="187"/>
      <c r="KBM33" s="187"/>
      <c r="KBN33" s="187"/>
      <c r="KBO33" s="187"/>
      <c r="KBP33" s="187"/>
      <c r="KBQ33" s="187"/>
      <c r="KBR33" s="187"/>
      <c r="KBS33" s="187"/>
      <c r="KBT33" s="187"/>
      <c r="KBU33" s="187"/>
      <c r="KBV33" s="187"/>
      <c r="KBW33" s="187"/>
      <c r="KBX33" s="187"/>
      <c r="KBY33" s="187"/>
      <c r="KBZ33" s="187"/>
      <c r="KCA33" s="187"/>
      <c r="KCB33" s="187"/>
      <c r="KCC33" s="187"/>
      <c r="KCD33" s="187"/>
      <c r="KCE33" s="187"/>
      <c r="KCF33" s="187"/>
      <c r="KCG33" s="187"/>
      <c r="KCH33" s="187"/>
      <c r="KCI33" s="187"/>
      <c r="KCJ33" s="187"/>
      <c r="KCK33" s="187"/>
      <c r="KCL33" s="187"/>
      <c r="KCM33" s="187"/>
      <c r="KCN33" s="187"/>
      <c r="KCO33" s="187"/>
      <c r="KCP33" s="187"/>
      <c r="KCQ33" s="187"/>
      <c r="KCR33" s="187"/>
      <c r="KCS33" s="187"/>
      <c r="KCT33" s="187"/>
      <c r="KCU33" s="187"/>
      <c r="KCV33" s="187"/>
      <c r="KCW33" s="187"/>
      <c r="KCX33" s="187"/>
      <c r="KCY33" s="187"/>
      <c r="KCZ33" s="187"/>
      <c r="KDA33" s="187"/>
      <c r="KDB33" s="187"/>
      <c r="KDC33" s="187"/>
      <c r="KDD33" s="187"/>
      <c r="KDE33" s="187"/>
      <c r="KDF33" s="187"/>
      <c r="KDG33" s="187"/>
      <c r="KDH33" s="187"/>
      <c r="KDI33" s="187"/>
      <c r="KDJ33" s="187"/>
      <c r="KDK33" s="187"/>
      <c r="KDL33" s="187"/>
      <c r="KDM33" s="187"/>
      <c r="KDN33" s="187"/>
      <c r="KDO33" s="187"/>
      <c r="KDP33" s="187"/>
      <c r="KDQ33" s="187"/>
      <c r="KDR33" s="187"/>
      <c r="KDS33" s="187"/>
      <c r="KDT33" s="187"/>
      <c r="KDU33" s="187"/>
      <c r="KDV33" s="187"/>
      <c r="KDW33" s="187"/>
      <c r="KDX33" s="187"/>
      <c r="KDY33" s="187"/>
      <c r="KDZ33" s="187"/>
      <c r="KEA33" s="187"/>
      <c r="KEB33" s="187"/>
      <c r="KEC33" s="187"/>
      <c r="KED33" s="187"/>
      <c r="KEE33" s="187"/>
      <c r="KEF33" s="187"/>
      <c r="KEG33" s="187"/>
      <c r="KEH33" s="187"/>
      <c r="KEI33" s="187"/>
      <c r="KEJ33" s="187"/>
      <c r="KEK33" s="187"/>
      <c r="KEL33" s="187"/>
      <c r="KEM33" s="187"/>
      <c r="KEN33" s="187"/>
      <c r="KEO33" s="187"/>
      <c r="KEP33" s="187"/>
      <c r="KEQ33" s="187"/>
      <c r="KER33" s="187"/>
      <c r="KES33" s="187"/>
      <c r="KET33" s="187"/>
      <c r="KEU33" s="187"/>
      <c r="KEV33" s="187"/>
      <c r="KEW33" s="187"/>
      <c r="KEX33" s="187"/>
      <c r="KEY33" s="187"/>
      <c r="KEZ33" s="187"/>
      <c r="KFA33" s="187"/>
      <c r="KFB33" s="187"/>
      <c r="KFC33" s="187"/>
      <c r="KFD33" s="187"/>
      <c r="KFE33" s="187"/>
      <c r="KFF33" s="187"/>
      <c r="KFG33" s="187"/>
      <c r="KFH33" s="187"/>
      <c r="KFI33" s="187"/>
      <c r="KFJ33" s="187"/>
      <c r="KFK33" s="187"/>
      <c r="KFL33" s="187"/>
      <c r="KFM33" s="187"/>
      <c r="KFN33" s="187"/>
      <c r="KFO33" s="187"/>
      <c r="KFP33" s="187"/>
      <c r="KFQ33" s="187"/>
      <c r="KFR33" s="187"/>
      <c r="KFS33" s="187"/>
      <c r="KFT33" s="187"/>
      <c r="KFU33" s="187"/>
      <c r="KFV33" s="187"/>
      <c r="KFW33" s="187"/>
      <c r="KFX33" s="187"/>
      <c r="KFY33" s="187"/>
      <c r="KFZ33" s="187"/>
      <c r="KGA33" s="187"/>
      <c r="KGB33" s="187"/>
      <c r="KGC33" s="187"/>
      <c r="KGD33" s="187"/>
      <c r="KGE33" s="187"/>
      <c r="KGF33" s="187"/>
      <c r="KGG33" s="187"/>
      <c r="KGH33" s="187"/>
      <c r="KGI33" s="187"/>
      <c r="KGJ33" s="187"/>
      <c r="KGK33" s="187"/>
      <c r="KGL33" s="187"/>
      <c r="KGM33" s="187"/>
      <c r="KGN33" s="187"/>
      <c r="KGO33" s="187"/>
      <c r="KGP33" s="187"/>
      <c r="KGQ33" s="187"/>
      <c r="KGR33" s="187"/>
      <c r="KGS33" s="187"/>
      <c r="KGT33" s="187"/>
      <c r="KGU33" s="187"/>
      <c r="KGV33" s="187"/>
      <c r="KGW33" s="187"/>
      <c r="KGX33" s="187"/>
      <c r="KGY33" s="187"/>
      <c r="KGZ33" s="187"/>
      <c r="KHA33" s="187"/>
      <c r="KHB33" s="187"/>
      <c r="KHC33" s="187"/>
      <c r="KHD33" s="187"/>
      <c r="KHE33" s="187"/>
      <c r="KHF33" s="187"/>
      <c r="KHG33" s="187"/>
      <c r="KHH33" s="187"/>
      <c r="KHI33" s="187"/>
      <c r="KHJ33" s="187"/>
      <c r="KHK33" s="187"/>
      <c r="KHL33" s="187"/>
      <c r="KHM33" s="187"/>
      <c r="KHN33" s="187"/>
      <c r="KHO33" s="187"/>
      <c r="KHP33" s="187"/>
      <c r="KHQ33" s="187"/>
      <c r="KHR33" s="187"/>
      <c r="KHS33" s="187"/>
      <c r="KHT33" s="187"/>
      <c r="KHU33" s="187"/>
      <c r="KHV33" s="187"/>
      <c r="KHW33" s="187"/>
      <c r="KHX33" s="187"/>
      <c r="KHY33" s="187"/>
      <c r="KHZ33" s="187"/>
      <c r="KIA33" s="187"/>
      <c r="KIB33" s="187"/>
      <c r="KIC33" s="187"/>
      <c r="KID33" s="187"/>
      <c r="KIE33" s="187"/>
      <c r="KIF33" s="187"/>
      <c r="KIG33" s="187"/>
      <c r="KIH33" s="187"/>
      <c r="KII33" s="187"/>
      <c r="KIJ33" s="187"/>
      <c r="KIK33" s="187"/>
      <c r="KIL33" s="187"/>
      <c r="KIM33" s="187"/>
      <c r="KIN33" s="187"/>
      <c r="KIO33" s="187"/>
      <c r="KIP33" s="187"/>
      <c r="KIQ33" s="187"/>
      <c r="KIR33" s="187"/>
      <c r="KIS33" s="187"/>
      <c r="KIT33" s="187"/>
      <c r="KIU33" s="187"/>
      <c r="KIV33" s="187"/>
      <c r="KIW33" s="187"/>
      <c r="KIX33" s="187"/>
      <c r="KIY33" s="187"/>
      <c r="KIZ33" s="187"/>
      <c r="KJA33" s="187"/>
      <c r="KJB33" s="187"/>
      <c r="KJC33" s="187"/>
      <c r="KJD33" s="187"/>
      <c r="KJE33" s="187"/>
      <c r="KJF33" s="187"/>
      <c r="KJG33" s="187"/>
      <c r="KJH33" s="187"/>
      <c r="KJI33" s="187"/>
      <c r="KJJ33" s="187"/>
      <c r="KJK33" s="187"/>
      <c r="KJL33" s="187"/>
      <c r="KJM33" s="187"/>
      <c r="KJN33" s="187"/>
      <c r="KJO33" s="187"/>
      <c r="KJP33" s="187"/>
      <c r="KJQ33" s="187"/>
      <c r="KJR33" s="187"/>
      <c r="KJS33" s="187"/>
      <c r="KJT33" s="187"/>
      <c r="KJU33" s="187"/>
      <c r="KJV33" s="187"/>
      <c r="KJW33" s="187"/>
      <c r="KJX33" s="187"/>
      <c r="KJY33" s="187"/>
      <c r="KJZ33" s="187"/>
      <c r="KKA33" s="187"/>
      <c r="KKB33" s="187"/>
      <c r="KKC33" s="187"/>
      <c r="KKD33" s="187"/>
      <c r="KKE33" s="187"/>
      <c r="KKF33" s="187"/>
      <c r="KKG33" s="187"/>
      <c r="KKH33" s="187"/>
      <c r="KKI33" s="187"/>
      <c r="KKJ33" s="187"/>
      <c r="KKK33" s="187"/>
      <c r="KKL33" s="187"/>
      <c r="KKM33" s="187"/>
      <c r="KKN33" s="187"/>
      <c r="KKO33" s="187"/>
      <c r="KKP33" s="187"/>
      <c r="KKQ33" s="187"/>
      <c r="KKR33" s="187"/>
      <c r="KKS33" s="187"/>
      <c r="KKT33" s="187"/>
      <c r="KKU33" s="187"/>
      <c r="KKV33" s="187"/>
      <c r="KKW33" s="187"/>
      <c r="KKX33" s="187"/>
      <c r="KKY33" s="187"/>
      <c r="KKZ33" s="187"/>
      <c r="KLA33" s="187"/>
      <c r="KLB33" s="187"/>
      <c r="KLC33" s="187"/>
      <c r="KLD33" s="187"/>
      <c r="KLE33" s="187"/>
      <c r="KLF33" s="187"/>
      <c r="KLG33" s="187"/>
      <c r="KLH33" s="187"/>
      <c r="KLI33" s="187"/>
      <c r="KLJ33" s="187"/>
      <c r="KLK33" s="187"/>
      <c r="KLL33" s="187"/>
      <c r="KLM33" s="187"/>
      <c r="KLN33" s="187"/>
      <c r="KLO33" s="187"/>
      <c r="KLP33" s="187"/>
      <c r="KLQ33" s="187"/>
      <c r="KLR33" s="187"/>
      <c r="KLS33" s="187"/>
      <c r="KLT33" s="187"/>
      <c r="KLU33" s="187"/>
      <c r="KLV33" s="187"/>
      <c r="KLW33" s="187"/>
      <c r="KLX33" s="187"/>
      <c r="KLY33" s="187"/>
      <c r="KLZ33" s="187"/>
      <c r="KMA33" s="187"/>
      <c r="KMB33" s="187"/>
      <c r="KMC33" s="187"/>
      <c r="KMD33" s="187"/>
      <c r="KME33" s="187"/>
      <c r="KMF33" s="187"/>
      <c r="KMG33" s="187"/>
      <c r="KMH33" s="187"/>
      <c r="KMI33" s="187"/>
      <c r="KMJ33" s="187"/>
      <c r="KMK33" s="187"/>
      <c r="KML33" s="187"/>
      <c r="KMM33" s="187"/>
      <c r="KMN33" s="187"/>
      <c r="KMO33" s="187"/>
      <c r="KMP33" s="187"/>
      <c r="KMQ33" s="187"/>
      <c r="KMR33" s="187"/>
      <c r="KMS33" s="187"/>
      <c r="KMT33" s="187"/>
      <c r="KMU33" s="187"/>
      <c r="KMV33" s="187"/>
      <c r="KMW33" s="187"/>
      <c r="KMX33" s="187"/>
      <c r="KMY33" s="187"/>
      <c r="KMZ33" s="187"/>
      <c r="KNA33" s="187"/>
      <c r="KNB33" s="187"/>
      <c r="KNC33" s="187"/>
      <c r="KND33" s="187"/>
      <c r="KNE33" s="187"/>
      <c r="KNF33" s="187"/>
      <c r="KNG33" s="187"/>
      <c r="KNH33" s="187"/>
      <c r="KNI33" s="187"/>
      <c r="KNJ33" s="187"/>
      <c r="KNK33" s="187"/>
      <c r="KNL33" s="187"/>
      <c r="KNM33" s="187"/>
      <c r="KNN33" s="187"/>
      <c r="KNO33" s="187"/>
      <c r="KNP33" s="187"/>
      <c r="KNQ33" s="187"/>
      <c r="KNR33" s="187"/>
      <c r="KNS33" s="187"/>
      <c r="KNT33" s="187"/>
      <c r="KNU33" s="187"/>
      <c r="KNV33" s="187"/>
      <c r="KNW33" s="187"/>
      <c r="KNX33" s="187"/>
      <c r="KNY33" s="187"/>
      <c r="KNZ33" s="187"/>
      <c r="KOA33" s="187"/>
      <c r="KOB33" s="187"/>
      <c r="KOC33" s="187"/>
      <c r="KOD33" s="187"/>
      <c r="KOE33" s="187"/>
      <c r="KOF33" s="187"/>
      <c r="KOG33" s="187"/>
      <c r="KOH33" s="187"/>
      <c r="KOI33" s="187"/>
      <c r="KOJ33" s="187"/>
      <c r="KOK33" s="187"/>
      <c r="KOL33" s="187"/>
      <c r="KOM33" s="187"/>
      <c r="KON33" s="187"/>
      <c r="KOO33" s="187"/>
      <c r="KOP33" s="187"/>
      <c r="KOQ33" s="187"/>
      <c r="KOR33" s="187"/>
      <c r="KOS33" s="187"/>
      <c r="KOT33" s="187"/>
      <c r="KOU33" s="187"/>
      <c r="KOV33" s="187"/>
      <c r="KOW33" s="187"/>
      <c r="KOX33" s="187"/>
      <c r="KOY33" s="187"/>
      <c r="KOZ33" s="187"/>
      <c r="KPA33" s="187"/>
      <c r="KPB33" s="187"/>
      <c r="KPC33" s="187"/>
      <c r="KPD33" s="187"/>
      <c r="KPE33" s="187"/>
      <c r="KPF33" s="187"/>
      <c r="KPG33" s="187"/>
      <c r="KPH33" s="187"/>
      <c r="KPI33" s="187"/>
      <c r="KPJ33" s="187"/>
      <c r="KPK33" s="187"/>
      <c r="KPL33" s="187"/>
      <c r="KPM33" s="187"/>
      <c r="KPN33" s="187"/>
      <c r="KPO33" s="187"/>
      <c r="KPP33" s="187"/>
      <c r="KPQ33" s="187"/>
      <c r="KPR33" s="187"/>
      <c r="KPS33" s="187"/>
      <c r="KPT33" s="187"/>
      <c r="KPU33" s="187"/>
      <c r="KPV33" s="187"/>
      <c r="KPW33" s="187"/>
      <c r="KPX33" s="187"/>
      <c r="KPY33" s="187"/>
      <c r="KPZ33" s="187"/>
      <c r="KQA33" s="187"/>
      <c r="KQB33" s="187"/>
      <c r="KQC33" s="187"/>
      <c r="KQD33" s="187"/>
      <c r="KQE33" s="187"/>
      <c r="KQF33" s="187"/>
      <c r="KQG33" s="187"/>
      <c r="KQH33" s="187"/>
      <c r="KQI33" s="187"/>
      <c r="KQJ33" s="187"/>
      <c r="KQK33" s="187"/>
      <c r="KQL33" s="187"/>
      <c r="KQM33" s="187"/>
      <c r="KQN33" s="187"/>
      <c r="KQO33" s="187"/>
      <c r="KQP33" s="187"/>
      <c r="KQQ33" s="187"/>
      <c r="KQR33" s="187"/>
      <c r="KQS33" s="187"/>
      <c r="KQT33" s="187"/>
      <c r="KQU33" s="187"/>
      <c r="KQV33" s="187"/>
      <c r="KQW33" s="187"/>
      <c r="KQX33" s="187"/>
      <c r="KQY33" s="187"/>
      <c r="KQZ33" s="187"/>
      <c r="KRA33" s="187"/>
      <c r="KRB33" s="187"/>
      <c r="KRC33" s="187"/>
      <c r="KRD33" s="187"/>
      <c r="KRE33" s="187"/>
      <c r="KRF33" s="187"/>
      <c r="KRG33" s="187"/>
      <c r="KRH33" s="187"/>
      <c r="KRI33" s="187"/>
      <c r="KRJ33" s="187"/>
      <c r="KRK33" s="187"/>
      <c r="KRL33" s="187"/>
      <c r="KRM33" s="187"/>
      <c r="KRN33" s="187"/>
      <c r="KRO33" s="187"/>
      <c r="KRP33" s="187"/>
      <c r="KRQ33" s="187"/>
      <c r="KRR33" s="187"/>
      <c r="KRS33" s="187"/>
      <c r="KRT33" s="187"/>
      <c r="KRU33" s="187"/>
      <c r="KRV33" s="187"/>
      <c r="KRW33" s="187"/>
      <c r="KRX33" s="187"/>
      <c r="KRY33" s="187"/>
      <c r="KRZ33" s="187"/>
      <c r="KSA33" s="187"/>
      <c r="KSB33" s="187"/>
      <c r="KSC33" s="187"/>
      <c r="KSD33" s="187"/>
      <c r="KSE33" s="187"/>
      <c r="KSF33" s="187"/>
      <c r="KSG33" s="187"/>
      <c r="KSH33" s="187"/>
      <c r="KSI33" s="187"/>
      <c r="KSJ33" s="187"/>
      <c r="KSK33" s="187"/>
      <c r="KSL33" s="187"/>
      <c r="KSM33" s="187"/>
      <c r="KSN33" s="187"/>
      <c r="KSO33" s="187"/>
      <c r="KSP33" s="187"/>
      <c r="KSQ33" s="187"/>
      <c r="KSR33" s="187"/>
      <c r="KSS33" s="187"/>
      <c r="KST33" s="187"/>
      <c r="KSU33" s="187"/>
      <c r="KSV33" s="187"/>
      <c r="KSW33" s="187"/>
      <c r="KSX33" s="187"/>
      <c r="KSY33" s="187"/>
      <c r="KSZ33" s="187"/>
      <c r="KTA33" s="187"/>
      <c r="KTB33" s="187"/>
      <c r="KTC33" s="187"/>
      <c r="KTD33" s="187"/>
      <c r="KTE33" s="187"/>
      <c r="KTF33" s="187"/>
      <c r="KTG33" s="187"/>
      <c r="KTH33" s="187"/>
      <c r="KTI33" s="187"/>
      <c r="KTJ33" s="187"/>
      <c r="KTK33" s="187"/>
      <c r="KTL33" s="187"/>
      <c r="KTM33" s="187"/>
      <c r="KTN33" s="187"/>
      <c r="KTO33" s="187"/>
      <c r="KTP33" s="187"/>
      <c r="KTQ33" s="187"/>
      <c r="KTR33" s="187"/>
      <c r="KTS33" s="187"/>
      <c r="KTT33" s="187"/>
      <c r="KTU33" s="187"/>
      <c r="KTV33" s="187"/>
      <c r="KTW33" s="187"/>
      <c r="KTX33" s="187"/>
      <c r="KTY33" s="187"/>
      <c r="KTZ33" s="187"/>
      <c r="KUA33" s="187"/>
      <c r="KUB33" s="187"/>
      <c r="KUC33" s="187"/>
      <c r="KUD33" s="187"/>
      <c r="KUE33" s="187"/>
      <c r="KUF33" s="187"/>
      <c r="KUG33" s="187"/>
      <c r="KUH33" s="187"/>
      <c r="KUI33" s="187"/>
      <c r="KUJ33" s="187"/>
      <c r="KUK33" s="187"/>
      <c r="KUL33" s="187"/>
      <c r="KUM33" s="187"/>
      <c r="KUN33" s="187"/>
      <c r="KUO33" s="187"/>
      <c r="KUP33" s="187"/>
      <c r="KUQ33" s="187"/>
      <c r="KUR33" s="187"/>
      <c r="KUS33" s="187"/>
      <c r="KUT33" s="187"/>
      <c r="KUU33" s="187"/>
      <c r="KUV33" s="187"/>
      <c r="KUW33" s="187"/>
      <c r="KUX33" s="187"/>
      <c r="KUY33" s="187"/>
      <c r="KUZ33" s="187"/>
      <c r="KVA33" s="187"/>
      <c r="KVB33" s="187"/>
      <c r="KVC33" s="187"/>
      <c r="KVD33" s="187"/>
      <c r="KVE33" s="187"/>
      <c r="KVF33" s="187"/>
      <c r="KVG33" s="187"/>
      <c r="KVH33" s="187"/>
      <c r="KVI33" s="187"/>
      <c r="KVJ33" s="187"/>
      <c r="KVK33" s="187"/>
      <c r="KVL33" s="187"/>
      <c r="KVM33" s="187"/>
      <c r="KVN33" s="187"/>
      <c r="KVO33" s="187"/>
      <c r="KVP33" s="187"/>
      <c r="KVQ33" s="187"/>
      <c r="KVR33" s="187"/>
      <c r="KVS33" s="187"/>
      <c r="KVT33" s="187"/>
      <c r="KVU33" s="187"/>
      <c r="KVV33" s="187"/>
      <c r="KVW33" s="187"/>
      <c r="KVX33" s="187"/>
      <c r="KVY33" s="187"/>
      <c r="KVZ33" s="187"/>
      <c r="KWA33" s="187"/>
      <c r="KWB33" s="187"/>
      <c r="KWC33" s="187"/>
      <c r="KWD33" s="187"/>
      <c r="KWE33" s="187"/>
      <c r="KWF33" s="187"/>
      <c r="KWG33" s="187"/>
      <c r="KWH33" s="187"/>
      <c r="KWI33" s="187"/>
      <c r="KWJ33" s="187"/>
      <c r="KWK33" s="187"/>
      <c r="KWL33" s="187"/>
      <c r="KWM33" s="187"/>
      <c r="KWN33" s="187"/>
      <c r="KWO33" s="187"/>
      <c r="KWP33" s="187"/>
      <c r="KWQ33" s="187"/>
      <c r="KWR33" s="187"/>
      <c r="KWS33" s="187"/>
      <c r="KWT33" s="187"/>
      <c r="KWU33" s="187"/>
      <c r="KWV33" s="187"/>
      <c r="KWW33" s="187"/>
      <c r="KWX33" s="187"/>
      <c r="KWY33" s="187"/>
      <c r="KWZ33" s="187"/>
      <c r="KXA33" s="187"/>
      <c r="KXB33" s="187"/>
      <c r="KXC33" s="187"/>
      <c r="KXD33" s="187"/>
      <c r="KXE33" s="187"/>
      <c r="KXF33" s="187"/>
      <c r="KXG33" s="187"/>
      <c r="KXH33" s="187"/>
      <c r="KXI33" s="187"/>
      <c r="KXJ33" s="187"/>
      <c r="KXK33" s="187"/>
      <c r="KXL33" s="187"/>
      <c r="KXM33" s="187"/>
      <c r="KXN33" s="187"/>
      <c r="KXO33" s="187"/>
      <c r="KXP33" s="187"/>
      <c r="KXQ33" s="187"/>
      <c r="KXR33" s="187"/>
      <c r="KXS33" s="187"/>
      <c r="KXT33" s="187"/>
      <c r="KXU33" s="187"/>
      <c r="KXV33" s="187"/>
      <c r="KXW33" s="187"/>
      <c r="KXX33" s="187"/>
      <c r="KXY33" s="187"/>
      <c r="KXZ33" s="187"/>
      <c r="KYA33" s="187"/>
      <c r="KYB33" s="187"/>
      <c r="KYC33" s="187"/>
      <c r="KYD33" s="187"/>
      <c r="KYE33" s="187"/>
      <c r="KYF33" s="187"/>
      <c r="KYG33" s="187"/>
      <c r="KYH33" s="187"/>
      <c r="KYI33" s="187"/>
      <c r="KYJ33" s="187"/>
      <c r="KYK33" s="187"/>
      <c r="KYL33" s="187"/>
      <c r="KYM33" s="187"/>
      <c r="KYN33" s="187"/>
      <c r="KYO33" s="187"/>
      <c r="KYP33" s="187"/>
      <c r="KYQ33" s="187"/>
      <c r="KYR33" s="187"/>
      <c r="KYS33" s="187"/>
      <c r="KYT33" s="187"/>
      <c r="KYU33" s="187"/>
      <c r="KYV33" s="187"/>
      <c r="KYW33" s="187"/>
      <c r="KYX33" s="187"/>
      <c r="KYY33" s="187"/>
      <c r="KYZ33" s="187"/>
      <c r="KZA33" s="187"/>
      <c r="KZB33" s="187"/>
      <c r="KZC33" s="187"/>
      <c r="KZD33" s="187"/>
      <c r="KZE33" s="187"/>
      <c r="KZF33" s="187"/>
      <c r="KZG33" s="187"/>
      <c r="KZH33" s="187"/>
      <c r="KZI33" s="187"/>
      <c r="KZJ33" s="187"/>
      <c r="KZK33" s="187"/>
      <c r="KZL33" s="187"/>
      <c r="KZM33" s="187"/>
      <c r="KZN33" s="187"/>
      <c r="KZO33" s="187"/>
      <c r="KZP33" s="187"/>
      <c r="KZQ33" s="187"/>
      <c r="KZR33" s="187"/>
      <c r="KZS33" s="187"/>
      <c r="KZT33" s="187"/>
      <c r="KZU33" s="187"/>
      <c r="KZV33" s="187"/>
      <c r="KZW33" s="187"/>
      <c r="KZX33" s="187"/>
      <c r="KZY33" s="187"/>
      <c r="KZZ33" s="187"/>
      <c r="LAA33" s="187"/>
      <c r="LAB33" s="187"/>
      <c r="LAC33" s="187"/>
      <c r="LAD33" s="187"/>
      <c r="LAE33" s="187"/>
      <c r="LAF33" s="187"/>
      <c r="LAG33" s="187"/>
      <c r="LAH33" s="187"/>
      <c r="LAI33" s="187"/>
      <c r="LAJ33" s="187"/>
      <c r="LAK33" s="187"/>
      <c r="LAL33" s="187"/>
      <c r="LAM33" s="187"/>
      <c r="LAN33" s="187"/>
      <c r="LAO33" s="187"/>
      <c r="LAP33" s="187"/>
      <c r="LAQ33" s="187"/>
      <c r="LAR33" s="187"/>
      <c r="LAS33" s="187"/>
      <c r="LAT33" s="187"/>
      <c r="LAU33" s="187"/>
      <c r="LAV33" s="187"/>
      <c r="LAW33" s="187"/>
      <c r="LAX33" s="187"/>
      <c r="LAY33" s="187"/>
      <c r="LAZ33" s="187"/>
      <c r="LBA33" s="187"/>
      <c r="LBB33" s="187"/>
      <c r="LBC33" s="187"/>
      <c r="LBD33" s="187"/>
      <c r="LBE33" s="187"/>
      <c r="LBF33" s="187"/>
      <c r="LBG33" s="187"/>
      <c r="LBH33" s="187"/>
      <c r="LBI33" s="187"/>
      <c r="LBJ33" s="187"/>
      <c r="LBK33" s="187"/>
      <c r="LBL33" s="187"/>
      <c r="LBM33" s="187"/>
      <c r="LBN33" s="187"/>
      <c r="LBO33" s="187"/>
      <c r="LBP33" s="187"/>
      <c r="LBQ33" s="187"/>
      <c r="LBR33" s="187"/>
      <c r="LBS33" s="187"/>
      <c r="LBT33" s="187"/>
      <c r="LBU33" s="187"/>
      <c r="LBV33" s="187"/>
      <c r="LBW33" s="187"/>
      <c r="LBX33" s="187"/>
      <c r="LBY33" s="187"/>
      <c r="LBZ33" s="187"/>
      <c r="LCA33" s="187"/>
      <c r="LCB33" s="187"/>
      <c r="LCC33" s="187"/>
      <c r="LCD33" s="187"/>
      <c r="LCE33" s="187"/>
      <c r="LCF33" s="187"/>
      <c r="LCG33" s="187"/>
      <c r="LCH33" s="187"/>
      <c r="LCI33" s="187"/>
      <c r="LCJ33" s="187"/>
      <c r="LCK33" s="187"/>
      <c r="LCL33" s="187"/>
      <c r="LCM33" s="187"/>
      <c r="LCN33" s="187"/>
      <c r="LCO33" s="187"/>
      <c r="LCP33" s="187"/>
      <c r="LCQ33" s="187"/>
      <c r="LCR33" s="187"/>
      <c r="LCS33" s="187"/>
      <c r="LCT33" s="187"/>
      <c r="LCU33" s="187"/>
      <c r="LCV33" s="187"/>
      <c r="LCW33" s="187"/>
      <c r="LCX33" s="187"/>
      <c r="LCY33" s="187"/>
      <c r="LCZ33" s="187"/>
      <c r="LDA33" s="187"/>
      <c r="LDB33" s="187"/>
      <c r="LDC33" s="187"/>
      <c r="LDD33" s="187"/>
      <c r="LDE33" s="187"/>
      <c r="LDF33" s="187"/>
      <c r="LDG33" s="187"/>
      <c r="LDH33" s="187"/>
      <c r="LDI33" s="187"/>
      <c r="LDJ33" s="187"/>
      <c r="LDK33" s="187"/>
      <c r="LDL33" s="187"/>
      <c r="LDM33" s="187"/>
      <c r="LDN33" s="187"/>
      <c r="LDO33" s="187"/>
      <c r="LDP33" s="187"/>
      <c r="LDQ33" s="187"/>
      <c r="LDR33" s="187"/>
      <c r="LDS33" s="187"/>
      <c r="LDT33" s="187"/>
      <c r="LDU33" s="187"/>
      <c r="LDV33" s="187"/>
      <c r="LDW33" s="187"/>
      <c r="LDX33" s="187"/>
      <c r="LDY33" s="187"/>
      <c r="LDZ33" s="187"/>
      <c r="LEA33" s="187"/>
      <c r="LEB33" s="187"/>
      <c r="LEC33" s="187"/>
      <c r="LED33" s="187"/>
      <c r="LEE33" s="187"/>
      <c r="LEF33" s="187"/>
      <c r="LEG33" s="187"/>
      <c r="LEH33" s="187"/>
      <c r="LEI33" s="187"/>
      <c r="LEJ33" s="187"/>
      <c r="LEK33" s="187"/>
      <c r="LEL33" s="187"/>
      <c r="LEM33" s="187"/>
      <c r="LEN33" s="187"/>
      <c r="LEO33" s="187"/>
      <c r="LEP33" s="187"/>
      <c r="LEQ33" s="187"/>
      <c r="LER33" s="187"/>
      <c r="LES33" s="187"/>
      <c r="LET33" s="187"/>
      <c r="LEU33" s="187"/>
      <c r="LEV33" s="187"/>
      <c r="LEW33" s="187"/>
      <c r="LEX33" s="187"/>
      <c r="LEY33" s="187"/>
      <c r="LEZ33" s="187"/>
      <c r="LFA33" s="187"/>
      <c r="LFB33" s="187"/>
      <c r="LFC33" s="187"/>
      <c r="LFD33" s="187"/>
      <c r="LFE33" s="187"/>
      <c r="LFF33" s="187"/>
      <c r="LFG33" s="187"/>
      <c r="LFH33" s="187"/>
      <c r="LFI33" s="187"/>
      <c r="LFJ33" s="187"/>
      <c r="LFK33" s="187"/>
      <c r="LFL33" s="187"/>
      <c r="LFM33" s="187"/>
      <c r="LFN33" s="187"/>
      <c r="LFO33" s="187"/>
      <c r="LFP33" s="187"/>
      <c r="LFQ33" s="187"/>
      <c r="LFR33" s="187"/>
      <c r="LFS33" s="187"/>
      <c r="LFT33" s="187"/>
      <c r="LFU33" s="187"/>
      <c r="LFV33" s="187"/>
      <c r="LFW33" s="187"/>
      <c r="LFX33" s="187"/>
      <c r="LFY33" s="187"/>
      <c r="LFZ33" s="187"/>
      <c r="LGA33" s="187"/>
      <c r="LGB33" s="187"/>
      <c r="LGC33" s="187"/>
      <c r="LGD33" s="187"/>
      <c r="LGE33" s="187"/>
      <c r="LGF33" s="187"/>
      <c r="LGG33" s="187"/>
      <c r="LGH33" s="187"/>
      <c r="LGI33" s="187"/>
      <c r="LGJ33" s="187"/>
      <c r="LGK33" s="187"/>
      <c r="LGL33" s="187"/>
      <c r="LGM33" s="187"/>
      <c r="LGN33" s="187"/>
      <c r="LGO33" s="187"/>
      <c r="LGP33" s="187"/>
      <c r="LGQ33" s="187"/>
      <c r="LGR33" s="187"/>
      <c r="LGS33" s="187"/>
      <c r="LGT33" s="187"/>
      <c r="LGU33" s="187"/>
      <c r="LGV33" s="187"/>
      <c r="LGW33" s="187"/>
      <c r="LGX33" s="187"/>
      <c r="LGY33" s="187"/>
      <c r="LGZ33" s="187"/>
      <c r="LHA33" s="187"/>
      <c r="LHB33" s="187"/>
      <c r="LHC33" s="187"/>
      <c r="LHD33" s="187"/>
      <c r="LHE33" s="187"/>
      <c r="LHF33" s="187"/>
      <c r="LHG33" s="187"/>
      <c r="LHH33" s="187"/>
      <c r="LHI33" s="187"/>
      <c r="LHJ33" s="187"/>
      <c r="LHK33" s="187"/>
      <c r="LHL33" s="187"/>
      <c r="LHM33" s="187"/>
      <c r="LHN33" s="187"/>
      <c r="LHO33" s="187"/>
      <c r="LHP33" s="187"/>
      <c r="LHQ33" s="187"/>
      <c r="LHR33" s="187"/>
      <c r="LHS33" s="187"/>
      <c r="LHT33" s="187"/>
      <c r="LHU33" s="187"/>
      <c r="LHV33" s="187"/>
      <c r="LHW33" s="187"/>
      <c r="LHX33" s="187"/>
      <c r="LHY33" s="187"/>
      <c r="LHZ33" s="187"/>
      <c r="LIA33" s="187"/>
      <c r="LIB33" s="187"/>
      <c r="LIC33" s="187"/>
      <c r="LID33" s="187"/>
      <c r="LIE33" s="187"/>
      <c r="LIF33" s="187"/>
      <c r="LIG33" s="187"/>
      <c r="LIH33" s="187"/>
      <c r="LII33" s="187"/>
      <c r="LIJ33" s="187"/>
      <c r="LIK33" s="187"/>
      <c r="LIL33" s="187"/>
      <c r="LIM33" s="187"/>
      <c r="LIN33" s="187"/>
      <c r="LIO33" s="187"/>
      <c r="LIP33" s="187"/>
      <c r="LIQ33" s="187"/>
      <c r="LIR33" s="187"/>
      <c r="LIS33" s="187"/>
      <c r="LIT33" s="187"/>
      <c r="LIU33" s="187"/>
      <c r="LIV33" s="187"/>
      <c r="LIW33" s="187"/>
      <c r="LIX33" s="187"/>
      <c r="LIY33" s="187"/>
      <c r="LIZ33" s="187"/>
      <c r="LJA33" s="187"/>
      <c r="LJB33" s="187"/>
      <c r="LJC33" s="187"/>
      <c r="LJD33" s="187"/>
      <c r="LJE33" s="187"/>
      <c r="LJF33" s="187"/>
      <c r="LJG33" s="187"/>
      <c r="LJH33" s="187"/>
      <c r="LJI33" s="187"/>
      <c r="LJJ33" s="187"/>
      <c r="LJK33" s="187"/>
      <c r="LJL33" s="187"/>
      <c r="LJM33" s="187"/>
      <c r="LJN33" s="187"/>
      <c r="LJO33" s="187"/>
      <c r="LJP33" s="187"/>
      <c r="LJQ33" s="187"/>
      <c r="LJR33" s="187"/>
      <c r="LJS33" s="187"/>
      <c r="LJT33" s="187"/>
      <c r="LJU33" s="187"/>
      <c r="LJV33" s="187"/>
      <c r="LJW33" s="187"/>
      <c r="LJX33" s="187"/>
      <c r="LJY33" s="187"/>
      <c r="LJZ33" s="187"/>
      <c r="LKA33" s="187"/>
      <c r="LKB33" s="187"/>
      <c r="LKC33" s="187"/>
      <c r="LKD33" s="187"/>
      <c r="LKE33" s="187"/>
      <c r="LKF33" s="187"/>
      <c r="LKG33" s="187"/>
      <c r="LKH33" s="187"/>
      <c r="LKI33" s="187"/>
      <c r="LKJ33" s="187"/>
      <c r="LKK33" s="187"/>
      <c r="LKL33" s="187"/>
      <c r="LKM33" s="187"/>
      <c r="LKN33" s="187"/>
      <c r="LKO33" s="187"/>
      <c r="LKP33" s="187"/>
      <c r="LKQ33" s="187"/>
      <c r="LKR33" s="187"/>
      <c r="LKS33" s="187"/>
      <c r="LKT33" s="187"/>
      <c r="LKU33" s="187"/>
      <c r="LKV33" s="187"/>
      <c r="LKW33" s="187"/>
      <c r="LKX33" s="187"/>
      <c r="LKY33" s="187"/>
      <c r="LKZ33" s="187"/>
      <c r="LLA33" s="187"/>
      <c r="LLB33" s="187"/>
      <c r="LLC33" s="187"/>
      <c r="LLD33" s="187"/>
      <c r="LLE33" s="187"/>
      <c r="LLF33" s="187"/>
      <c r="LLG33" s="187"/>
      <c r="LLH33" s="187"/>
      <c r="LLI33" s="187"/>
      <c r="LLJ33" s="187"/>
      <c r="LLK33" s="187"/>
      <c r="LLL33" s="187"/>
      <c r="LLM33" s="187"/>
      <c r="LLN33" s="187"/>
      <c r="LLO33" s="187"/>
      <c r="LLP33" s="187"/>
      <c r="LLQ33" s="187"/>
      <c r="LLR33" s="187"/>
      <c r="LLS33" s="187"/>
      <c r="LLT33" s="187"/>
      <c r="LLU33" s="187"/>
      <c r="LLV33" s="187"/>
      <c r="LLW33" s="187"/>
      <c r="LLX33" s="187"/>
      <c r="LLY33" s="187"/>
      <c r="LLZ33" s="187"/>
      <c r="LMA33" s="187"/>
      <c r="LMB33" s="187"/>
      <c r="LMC33" s="187"/>
      <c r="LMD33" s="187"/>
      <c r="LME33" s="187"/>
      <c r="LMF33" s="187"/>
      <c r="LMG33" s="187"/>
      <c r="LMH33" s="187"/>
      <c r="LMI33" s="187"/>
      <c r="LMJ33" s="187"/>
      <c r="LMK33" s="187"/>
      <c r="LML33" s="187"/>
      <c r="LMM33" s="187"/>
      <c r="LMN33" s="187"/>
      <c r="LMO33" s="187"/>
      <c r="LMP33" s="187"/>
      <c r="LMQ33" s="187"/>
      <c r="LMR33" s="187"/>
      <c r="LMS33" s="187"/>
      <c r="LMT33" s="187"/>
      <c r="LMU33" s="187"/>
      <c r="LMV33" s="187"/>
      <c r="LMW33" s="187"/>
      <c r="LMX33" s="187"/>
      <c r="LMY33" s="187"/>
      <c r="LMZ33" s="187"/>
      <c r="LNA33" s="187"/>
      <c r="LNB33" s="187"/>
      <c r="LNC33" s="187"/>
      <c r="LND33" s="187"/>
      <c r="LNE33" s="187"/>
      <c r="LNF33" s="187"/>
      <c r="LNG33" s="187"/>
      <c r="LNH33" s="187"/>
      <c r="LNI33" s="187"/>
      <c r="LNJ33" s="187"/>
      <c r="LNK33" s="187"/>
      <c r="LNL33" s="187"/>
      <c r="LNM33" s="187"/>
      <c r="LNN33" s="187"/>
      <c r="LNO33" s="187"/>
      <c r="LNP33" s="187"/>
      <c r="LNQ33" s="187"/>
      <c r="LNR33" s="187"/>
      <c r="LNS33" s="187"/>
      <c r="LNT33" s="187"/>
      <c r="LNU33" s="187"/>
      <c r="LNV33" s="187"/>
      <c r="LNW33" s="187"/>
      <c r="LNX33" s="187"/>
      <c r="LNY33" s="187"/>
      <c r="LNZ33" s="187"/>
      <c r="LOA33" s="187"/>
      <c r="LOB33" s="187"/>
      <c r="LOC33" s="187"/>
      <c r="LOD33" s="187"/>
      <c r="LOE33" s="187"/>
      <c r="LOF33" s="187"/>
      <c r="LOG33" s="187"/>
      <c r="LOH33" s="187"/>
      <c r="LOI33" s="187"/>
      <c r="LOJ33" s="187"/>
      <c r="LOK33" s="187"/>
      <c r="LOL33" s="187"/>
      <c r="LOM33" s="187"/>
      <c r="LON33" s="187"/>
      <c r="LOO33" s="187"/>
      <c r="LOP33" s="187"/>
      <c r="LOQ33" s="187"/>
      <c r="LOR33" s="187"/>
      <c r="LOS33" s="187"/>
      <c r="LOT33" s="187"/>
      <c r="LOU33" s="187"/>
      <c r="LOV33" s="187"/>
      <c r="LOW33" s="187"/>
      <c r="LOX33" s="187"/>
      <c r="LOY33" s="187"/>
      <c r="LOZ33" s="187"/>
      <c r="LPA33" s="187"/>
      <c r="LPB33" s="187"/>
      <c r="LPC33" s="187"/>
      <c r="LPD33" s="187"/>
      <c r="LPE33" s="187"/>
      <c r="LPF33" s="187"/>
      <c r="LPG33" s="187"/>
      <c r="LPH33" s="187"/>
      <c r="LPI33" s="187"/>
      <c r="LPJ33" s="187"/>
      <c r="LPK33" s="187"/>
      <c r="LPL33" s="187"/>
      <c r="LPM33" s="187"/>
      <c r="LPN33" s="187"/>
      <c r="LPO33" s="187"/>
      <c r="LPP33" s="187"/>
      <c r="LPQ33" s="187"/>
      <c r="LPR33" s="187"/>
      <c r="LPS33" s="187"/>
      <c r="LPT33" s="187"/>
      <c r="LPU33" s="187"/>
      <c r="LPV33" s="187"/>
      <c r="LPW33" s="187"/>
      <c r="LPX33" s="187"/>
      <c r="LPY33" s="187"/>
      <c r="LPZ33" s="187"/>
      <c r="LQA33" s="187"/>
      <c r="LQB33" s="187"/>
      <c r="LQC33" s="187"/>
      <c r="LQD33" s="187"/>
      <c r="LQE33" s="187"/>
      <c r="LQF33" s="187"/>
      <c r="LQG33" s="187"/>
      <c r="LQH33" s="187"/>
      <c r="LQI33" s="187"/>
      <c r="LQJ33" s="187"/>
      <c r="LQK33" s="187"/>
      <c r="LQL33" s="187"/>
      <c r="LQM33" s="187"/>
      <c r="LQN33" s="187"/>
      <c r="LQO33" s="187"/>
      <c r="LQP33" s="187"/>
      <c r="LQQ33" s="187"/>
      <c r="LQR33" s="187"/>
      <c r="LQS33" s="187"/>
      <c r="LQT33" s="187"/>
      <c r="LQU33" s="187"/>
      <c r="LQV33" s="187"/>
      <c r="LQW33" s="187"/>
      <c r="LQX33" s="187"/>
      <c r="LQY33" s="187"/>
      <c r="LQZ33" s="187"/>
      <c r="LRA33" s="187"/>
      <c r="LRB33" s="187"/>
      <c r="LRC33" s="187"/>
      <c r="LRD33" s="187"/>
      <c r="LRE33" s="187"/>
      <c r="LRF33" s="187"/>
      <c r="LRG33" s="187"/>
      <c r="LRH33" s="187"/>
      <c r="LRI33" s="187"/>
      <c r="LRJ33" s="187"/>
      <c r="LRK33" s="187"/>
      <c r="LRL33" s="187"/>
      <c r="LRM33" s="187"/>
      <c r="LRN33" s="187"/>
      <c r="LRO33" s="187"/>
      <c r="LRP33" s="187"/>
      <c r="LRQ33" s="187"/>
      <c r="LRR33" s="187"/>
      <c r="LRS33" s="187"/>
      <c r="LRT33" s="187"/>
      <c r="LRU33" s="187"/>
      <c r="LRV33" s="187"/>
      <c r="LRW33" s="187"/>
      <c r="LRX33" s="187"/>
      <c r="LRY33" s="187"/>
      <c r="LRZ33" s="187"/>
      <c r="LSA33" s="187"/>
      <c r="LSB33" s="187"/>
      <c r="LSC33" s="187"/>
      <c r="LSD33" s="187"/>
      <c r="LSE33" s="187"/>
      <c r="LSF33" s="187"/>
      <c r="LSG33" s="187"/>
      <c r="LSH33" s="187"/>
      <c r="LSI33" s="187"/>
      <c r="LSJ33" s="187"/>
      <c r="LSK33" s="187"/>
      <c r="LSL33" s="187"/>
      <c r="LSM33" s="187"/>
      <c r="LSN33" s="187"/>
      <c r="LSO33" s="187"/>
      <c r="LSP33" s="187"/>
      <c r="LSQ33" s="187"/>
      <c r="LSR33" s="187"/>
      <c r="LSS33" s="187"/>
      <c r="LST33" s="187"/>
      <c r="LSU33" s="187"/>
      <c r="LSV33" s="187"/>
      <c r="LSW33" s="187"/>
      <c r="LSX33" s="187"/>
      <c r="LSY33" s="187"/>
      <c r="LSZ33" s="187"/>
      <c r="LTA33" s="187"/>
      <c r="LTB33" s="187"/>
      <c r="LTC33" s="187"/>
      <c r="LTD33" s="187"/>
      <c r="LTE33" s="187"/>
      <c r="LTF33" s="187"/>
      <c r="LTG33" s="187"/>
      <c r="LTH33" s="187"/>
      <c r="LTI33" s="187"/>
      <c r="LTJ33" s="187"/>
      <c r="LTK33" s="187"/>
      <c r="LTL33" s="187"/>
      <c r="LTM33" s="187"/>
      <c r="LTN33" s="187"/>
      <c r="LTO33" s="187"/>
      <c r="LTP33" s="187"/>
      <c r="LTQ33" s="187"/>
      <c r="LTR33" s="187"/>
      <c r="LTS33" s="187"/>
      <c r="LTT33" s="187"/>
      <c r="LTU33" s="187"/>
      <c r="LTV33" s="187"/>
      <c r="LTW33" s="187"/>
      <c r="LTX33" s="187"/>
      <c r="LTY33" s="187"/>
      <c r="LTZ33" s="187"/>
      <c r="LUA33" s="187"/>
      <c r="LUB33" s="187"/>
      <c r="LUC33" s="187"/>
      <c r="LUD33" s="187"/>
      <c r="LUE33" s="187"/>
      <c r="LUF33" s="187"/>
      <c r="LUG33" s="187"/>
      <c r="LUH33" s="187"/>
      <c r="LUI33" s="187"/>
      <c r="LUJ33" s="187"/>
      <c r="LUK33" s="187"/>
      <c r="LUL33" s="187"/>
      <c r="LUM33" s="187"/>
      <c r="LUN33" s="187"/>
      <c r="LUO33" s="187"/>
      <c r="LUP33" s="187"/>
      <c r="LUQ33" s="187"/>
      <c r="LUR33" s="187"/>
      <c r="LUS33" s="187"/>
      <c r="LUT33" s="187"/>
      <c r="LUU33" s="187"/>
      <c r="LUV33" s="187"/>
      <c r="LUW33" s="187"/>
      <c r="LUX33" s="187"/>
      <c r="LUY33" s="187"/>
      <c r="LUZ33" s="187"/>
      <c r="LVA33" s="187"/>
      <c r="LVB33" s="187"/>
      <c r="LVC33" s="187"/>
      <c r="LVD33" s="187"/>
      <c r="LVE33" s="187"/>
      <c r="LVF33" s="187"/>
      <c r="LVG33" s="187"/>
      <c r="LVH33" s="187"/>
      <c r="LVI33" s="187"/>
      <c r="LVJ33" s="187"/>
      <c r="LVK33" s="187"/>
      <c r="LVL33" s="187"/>
      <c r="LVM33" s="187"/>
      <c r="LVN33" s="187"/>
      <c r="LVO33" s="187"/>
      <c r="LVP33" s="187"/>
      <c r="LVQ33" s="187"/>
      <c r="LVR33" s="187"/>
      <c r="LVS33" s="187"/>
      <c r="LVT33" s="187"/>
      <c r="LVU33" s="187"/>
      <c r="LVV33" s="187"/>
      <c r="LVW33" s="187"/>
      <c r="LVX33" s="187"/>
      <c r="LVY33" s="187"/>
      <c r="LVZ33" s="187"/>
      <c r="LWA33" s="187"/>
      <c r="LWB33" s="187"/>
      <c r="LWC33" s="187"/>
      <c r="LWD33" s="187"/>
      <c r="LWE33" s="187"/>
      <c r="LWF33" s="187"/>
      <c r="LWG33" s="187"/>
      <c r="LWH33" s="187"/>
      <c r="LWI33" s="187"/>
      <c r="LWJ33" s="187"/>
      <c r="LWK33" s="187"/>
      <c r="LWL33" s="187"/>
      <c r="LWM33" s="187"/>
      <c r="LWN33" s="187"/>
      <c r="LWO33" s="187"/>
      <c r="LWP33" s="187"/>
      <c r="LWQ33" s="187"/>
      <c r="LWR33" s="187"/>
      <c r="LWS33" s="187"/>
      <c r="LWT33" s="187"/>
      <c r="LWU33" s="187"/>
      <c r="LWV33" s="187"/>
      <c r="LWW33" s="187"/>
      <c r="LWX33" s="187"/>
      <c r="LWY33" s="187"/>
      <c r="LWZ33" s="187"/>
      <c r="LXA33" s="187"/>
      <c r="LXB33" s="187"/>
      <c r="LXC33" s="187"/>
      <c r="LXD33" s="187"/>
      <c r="LXE33" s="187"/>
      <c r="LXF33" s="187"/>
      <c r="LXG33" s="187"/>
      <c r="LXH33" s="187"/>
      <c r="LXI33" s="187"/>
      <c r="LXJ33" s="187"/>
      <c r="LXK33" s="187"/>
      <c r="LXL33" s="187"/>
      <c r="LXM33" s="187"/>
      <c r="LXN33" s="187"/>
      <c r="LXO33" s="187"/>
      <c r="LXP33" s="187"/>
      <c r="LXQ33" s="187"/>
      <c r="LXR33" s="187"/>
      <c r="LXS33" s="187"/>
      <c r="LXT33" s="187"/>
      <c r="LXU33" s="187"/>
      <c r="LXV33" s="187"/>
      <c r="LXW33" s="187"/>
      <c r="LXX33" s="187"/>
      <c r="LXY33" s="187"/>
      <c r="LXZ33" s="187"/>
      <c r="LYA33" s="187"/>
      <c r="LYB33" s="187"/>
      <c r="LYC33" s="187"/>
      <c r="LYD33" s="187"/>
      <c r="LYE33" s="187"/>
      <c r="LYF33" s="187"/>
      <c r="LYG33" s="187"/>
      <c r="LYH33" s="187"/>
      <c r="LYI33" s="187"/>
      <c r="LYJ33" s="187"/>
      <c r="LYK33" s="187"/>
      <c r="LYL33" s="187"/>
      <c r="LYM33" s="187"/>
      <c r="LYN33" s="187"/>
      <c r="LYO33" s="187"/>
      <c r="LYP33" s="187"/>
      <c r="LYQ33" s="187"/>
      <c r="LYR33" s="187"/>
      <c r="LYS33" s="187"/>
      <c r="LYT33" s="187"/>
      <c r="LYU33" s="187"/>
      <c r="LYV33" s="187"/>
      <c r="LYW33" s="187"/>
      <c r="LYX33" s="187"/>
      <c r="LYY33" s="187"/>
      <c r="LYZ33" s="187"/>
      <c r="LZA33" s="187"/>
      <c r="LZB33" s="187"/>
      <c r="LZC33" s="187"/>
      <c r="LZD33" s="187"/>
      <c r="LZE33" s="187"/>
      <c r="LZF33" s="187"/>
      <c r="LZG33" s="187"/>
      <c r="LZH33" s="187"/>
      <c r="LZI33" s="187"/>
      <c r="LZJ33" s="187"/>
      <c r="LZK33" s="187"/>
      <c r="LZL33" s="187"/>
      <c r="LZM33" s="187"/>
      <c r="LZN33" s="187"/>
      <c r="LZO33" s="187"/>
      <c r="LZP33" s="187"/>
      <c r="LZQ33" s="187"/>
      <c r="LZR33" s="187"/>
      <c r="LZS33" s="187"/>
      <c r="LZT33" s="187"/>
      <c r="LZU33" s="187"/>
      <c r="LZV33" s="187"/>
      <c r="LZW33" s="187"/>
      <c r="LZX33" s="187"/>
      <c r="LZY33" s="187"/>
      <c r="LZZ33" s="187"/>
      <c r="MAA33" s="187"/>
      <c r="MAB33" s="187"/>
      <c r="MAC33" s="187"/>
      <c r="MAD33" s="187"/>
      <c r="MAE33" s="187"/>
      <c r="MAF33" s="187"/>
      <c r="MAG33" s="187"/>
      <c r="MAH33" s="187"/>
      <c r="MAI33" s="187"/>
      <c r="MAJ33" s="187"/>
      <c r="MAK33" s="187"/>
      <c r="MAL33" s="187"/>
      <c r="MAM33" s="187"/>
      <c r="MAN33" s="187"/>
      <c r="MAO33" s="187"/>
      <c r="MAP33" s="187"/>
      <c r="MAQ33" s="187"/>
      <c r="MAR33" s="187"/>
      <c r="MAS33" s="187"/>
      <c r="MAT33" s="187"/>
      <c r="MAU33" s="187"/>
      <c r="MAV33" s="187"/>
      <c r="MAW33" s="187"/>
      <c r="MAX33" s="187"/>
      <c r="MAY33" s="187"/>
      <c r="MAZ33" s="187"/>
      <c r="MBA33" s="187"/>
      <c r="MBB33" s="187"/>
      <c r="MBC33" s="187"/>
      <c r="MBD33" s="187"/>
      <c r="MBE33" s="187"/>
      <c r="MBF33" s="187"/>
      <c r="MBG33" s="187"/>
      <c r="MBH33" s="187"/>
      <c r="MBI33" s="187"/>
      <c r="MBJ33" s="187"/>
      <c r="MBK33" s="187"/>
      <c r="MBL33" s="187"/>
      <c r="MBM33" s="187"/>
      <c r="MBN33" s="187"/>
      <c r="MBO33" s="187"/>
      <c r="MBP33" s="187"/>
      <c r="MBQ33" s="187"/>
      <c r="MBR33" s="187"/>
      <c r="MBS33" s="187"/>
      <c r="MBT33" s="187"/>
      <c r="MBU33" s="187"/>
      <c r="MBV33" s="187"/>
      <c r="MBW33" s="187"/>
      <c r="MBX33" s="187"/>
      <c r="MBY33" s="187"/>
      <c r="MBZ33" s="187"/>
      <c r="MCA33" s="187"/>
      <c r="MCB33" s="187"/>
      <c r="MCC33" s="187"/>
      <c r="MCD33" s="187"/>
      <c r="MCE33" s="187"/>
      <c r="MCF33" s="187"/>
      <c r="MCG33" s="187"/>
      <c r="MCH33" s="187"/>
      <c r="MCI33" s="187"/>
      <c r="MCJ33" s="187"/>
      <c r="MCK33" s="187"/>
      <c r="MCL33" s="187"/>
      <c r="MCM33" s="187"/>
      <c r="MCN33" s="187"/>
      <c r="MCO33" s="187"/>
      <c r="MCP33" s="187"/>
      <c r="MCQ33" s="187"/>
      <c r="MCR33" s="187"/>
      <c r="MCS33" s="187"/>
      <c r="MCT33" s="187"/>
      <c r="MCU33" s="187"/>
      <c r="MCV33" s="187"/>
      <c r="MCW33" s="187"/>
      <c r="MCX33" s="187"/>
      <c r="MCY33" s="187"/>
      <c r="MCZ33" s="187"/>
      <c r="MDA33" s="187"/>
      <c r="MDB33" s="187"/>
      <c r="MDC33" s="187"/>
      <c r="MDD33" s="187"/>
      <c r="MDE33" s="187"/>
      <c r="MDF33" s="187"/>
      <c r="MDG33" s="187"/>
      <c r="MDH33" s="187"/>
      <c r="MDI33" s="187"/>
      <c r="MDJ33" s="187"/>
      <c r="MDK33" s="187"/>
      <c r="MDL33" s="187"/>
      <c r="MDM33" s="187"/>
      <c r="MDN33" s="187"/>
      <c r="MDO33" s="187"/>
      <c r="MDP33" s="187"/>
      <c r="MDQ33" s="187"/>
      <c r="MDR33" s="187"/>
      <c r="MDS33" s="187"/>
      <c r="MDT33" s="187"/>
      <c r="MDU33" s="187"/>
      <c r="MDV33" s="187"/>
      <c r="MDW33" s="187"/>
      <c r="MDX33" s="187"/>
      <c r="MDY33" s="187"/>
      <c r="MDZ33" s="187"/>
      <c r="MEA33" s="187"/>
      <c r="MEB33" s="187"/>
      <c r="MEC33" s="187"/>
      <c r="MED33" s="187"/>
      <c r="MEE33" s="187"/>
      <c r="MEF33" s="187"/>
      <c r="MEG33" s="187"/>
      <c r="MEH33" s="187"/>
      <c r="MEI33" s="187"/>
      <c r="MEJ33" s="187"/>
      <c r="MEK33" s="187"/>
      <c r="MEL33" s="187"/>
      <c r="MEM33" s="187"/>
      <c r="MEN33" s="187"/>
      <c r="MEO33" s="187"/>
      <c r="MEP33" s="187"/>
      <c r="MEQ33" s="187"/>
      <c r="MER33" s="187"/>
      <c r="MES33" s="187"/>
      <c r="MET33" s="187"/>
      <c r="MEU33" s="187"/>
      <c r="MEV33" s="187"/>
      <c r="MEW33" s="187"/>
      <c r="MEX33" s="187"/>
      <c r="MEY33" s="187"/>
      <c r="MEZ33" s="187"/>
      <c r="MFA33" s="187"/>
      <c r="MFB33" s="187"/>
      <c r="MFC33" s="187"/>
      <c r="MFD33" s="187"/>
      <c r="MFE33" s="187"/>
      <c r="MFF33" s="187"/>
      <c r="MFG33" s="187"/>
      <c r="MFH33" s="187"/>
      <c r="MFI33" s="187"/>
      <c r="MFJ33" s="187"/>
      <c r="MFK33" s="187"/>
      <c r="MFL33" s="187"/>
      <c r="MFM33" s="187"/>
      <c r="MFN33" s="187"/>
      <c r="MFO33" s="187"/>
      <c r="MFP33" s="187"/>
      <c r="MFQ33" s="187"/>
      <c r="MFR33" s="187"/>
      <c r="MFS33" s="187"/>
      <c r="MFT33" s="187"/>
      <c r="MFU33" s="187"/>
      <c r="MFV33" s="187"/>
      <c r="MFW33" s="187"/>
      <c r="MFX33" s="187"/>
      <c r="MFY33" s="187"/>
      <c r="MFZ33" s="187"/>
      <c r="MGA33" s="187"/>
      <c r="MGB33" s="187"/>
      <c r="MGC33" s="187"/>
      <c r="MGD33" s="187"/>
      <c r="MGE33" s="187"/>
      <c r="MGF33" s="187"/>
      <c r="MGG33" s="187"/>
      <c r="MGH33" s="187"/>
      <c r="MGI33" s="187"/>
      <c r="MGJ33" s="187"/>
      <c r="MGK33" s="187"/>
      <c r="MGL33" s="187"/>
      <c r="MGM33" s="187"/>
      <c r="MGN33" s="187"/>
      <c r="MGO33" s="187"/>
      <c r="MGP33" s="187"/>
      <c r="MGQ33" s="187"/>
      <c r="MGR33" s="187"/>
      <c r="MGS33" s="187"/>
      <c r="MGT33" s="187"/>
      <c r="MGU33" s="187"/>
      <c r="MGV33" s="187"/>
      <c r="MGW33" s="187"/>
      <c r="MGX33" s="187"/>
      <c r="MGY33" s="187"/>
      <c r="MGZ33" s="187"/>
      <c r="MHA33" s="187"/>
      <c r="MHB33" s="187"/>
      <c r="MHC33" s="187"/>
      <c r="MHD33" s="187"/>
      <c r="MHE33" s="187"/>
      <c r="MHF33" s="187"/>
      <c r="MHG33" s="187"/>
      <c r="MHH33" s="187"/>
      <c r="MHI33" s="187"/>
      <c r="MHJ33" s="187"/>
      <c r="MHK33" s="187"/>
      <c r="MHL33" s="187"/>
      <c r="MHM33" s="187"/>
      <c r="MHN33" s="187"/>
      <c r="MHO33" s="187"/>
      <c r="MHP33" s="187"/>
      <c r="MHQ33" s="187"/>
      <c r="MHR33" s="187"/>
      <c r="MHS33" s="187"/>
      <c r="MHT33" s="187"/>
      <c r="MHU33" s="187"/>
      <c r="MHV33" s="187"/>
      <c r="MHW33" s="187"/>
      <c r="MHX33" s="187"/>
      <c r="MHY33" s="187"/>
      <c r="MHZ33" s="187"/>
      <c r="MIA33" s="187"/>
      <c r="MIB33" s="187"/>
      <c r="MIC33" s="187"/>
      <c r="MID33" s="187"/>
      <c r="MIE33" s="187"/>
      <c r="MIF33" s="187"/>
      <c r="MIG33" s="187"/>
      <c r="MIH33" s="187"/>
      <c r="MII33" s="187"/>
      <c r="MIJ33" s="187"/>
      <c r="MIK33" s="187"/>
      <c r="MIL33" s="187"/>
      <c r="MIM33" s="187"/>
      <c r="MIN33" s="187"/>
      <c r="MIO33" s="187"/>
      <c r="MIP33" s="187"/>
      <c r="MIQ33" s="187"/>
      <c r="MIR33" s="187"/>
      <c r="MIS33" s="187"/>
      <c r="MIT33" s="187"/>
      <c r="MIU33" s="187"/>
      <c r="MIV33" s="187"/>
      <c r="MIW33" s="187"/>
      <c r="MIX33" s="187"/>
      <c r="MIY33" s="187"/>
      <c r="MIZ33" s="187"/>
      <c r="MJA33" s="187"/>
      <c r="MJB33" s="187"/>
      <c r="MJC33" s="187"/>
      <c r="MJD33" s="187"/>
      <c r="MJE33" s="187"/>
      <c r="MJF33" s="187"/>
      <c r="MJG33" s="187"/>
      <c r="MJH33" s="187"/>
      <c r="MJI33" s="187"/>
      <c r="MJJ33" s="187"/>
      <c r="MJK33" s="187"/>
      <c r="MJL33" s="187"/>
      <c r="MJM33" s="187"/>
      <c r="MJN33" s="187"/>
      <c r="MJO33" s="187"/>
      <c r="MJP33" s="187"/>
      <c r="MJQ33" s="187"/>
      <c r="MJR33" s="187"/>
      <c r="MJS33" s="187"/>
      <c r="MJT33" s="187"/>
      <c r="MJU33" s="187"/>
      <c r="MJV33" s="187"/>
      <c r="MJW33" s="187"/>
      <c r="MJX33" s="187"/>
      <c r="MJY33" s="187"/>
      <c r="MJZ33" s="187"/>
      <c r="MKA33" s="187"/>
      <c r="MKB33" s="187"/>
      <c r="MKC33" s="187"/>
      <c r="MKD33" s="187"/>
      <c r="MKE33" s="187"/>
      <c r="MKF33" s="187"/>
      <c r="MKG33" s="187"/>
      <c r="MKH33" s="187"/>
      <c r="MKI33" s="187"/>
      <c r="MKJ33" s="187"/>
      <c r="MKK33" s="187"/>
      <c r="MKL33" s="187"/>
      <c r="MKM33" s="187"/>
      <c r="MKN33" s="187"/>
      <c r="MKO33" s="187"/>
      <c r="MKP33" s="187"/>
      <c r="MKQ33" s="187"/>
      <c r="MKR33" s="187"/>
      <c r="MKS33" s="187"/>
      <c r="MKT33" s="187"/>
      <c r="MKU33" s="187"/>
      <c r="MKV33" s="187"/>
      <c r="MKW33" s="187"/>
      <c r="MKX33" s="187"/>
      <c r="MKY33" s="187"/>
      <c r="MKZ33" s="187"/>
      <c r="MLA33" s="187"/>
      <c r="MLB33" s="187"/>
      <c r="MLC33" s="187"/>
      <c r="MLD33" s="187"/>
      <c r="MLE33" s="187"/>
      <c r="MLF33" s="187"/>
      <c r="MLG33" s="187"/>
      <c r="MLH33" s="187"/>
      <c r="MLI33" s="187"/>
      <c r="MLJ33" s="187"/>
      <c r="MLK33" s="187"/>
      <c r="MLL33" s="187"/>
      <c r="MLM33" s="187"/>
      <c r="MLN33" s="187"/>
      <c r="MLO33" s="187"/>
      <c r="MLP33" s="187"/>
      <c r="MLQ33" s="187"/>
      <c r="MLR33" s="187"/>
      <c r="MLS33" s="187"/>
      <c r="MLT33" s="187"/>
      <c r="MLU33" s="187"/>
      <c r="MLV33" s="187"/>
      <c r="MLW33" s="187"/>
      <c r="MLX33" s="187"/>
      <c r="MLY33" s="187"/>
      <c r="MLZ33" s="187"/>
      <c r="MMA33" s="187"/>
      <c r="MMB33" s="187"/>
      <c r="MMC33" s="187"/>
      <c r="MMD33" s="187"/>
      <c r="MME33" s="187"/>
      <c r="MMF33" s="187"/>
      <c r="MMG33" s="187"/>
      <c r="MMH33" s="187"/>
      <c r="MMI33" s="187"/>
      <c r="MMJ33" s="187"/>
      <c r="MMK33" s="187"/>
      <c r="MML33" s="187"/>
      <c r="MMM33" s="187"/>
      <c r="MMN33" s="187"/>
      <c r="MMO33" s="187"/>
      <c r="MMP33" s="187"/>
      <c r="MMQ33" s="187"/>
      <c r="MMR33" s="187"/>
      <c r="MMS33" s="187"/>
      <c r="MMT33" s="187"/>
      <c r="MMU33" s="187"/>
      <c r="MMV33" s="187"/>
      <c r="MMW33" s="187"/>
      <c r="MMX33" s="187"/>
      <c r="MMY33" s="187"/>
      <c r="MMZ33" s="187"/>
      <c r="MNA33" s="187"/>
      <c r="MNB33" s="187"/>
      <c r="MNC33" s="187"/>
      <c r="MND33" s="187"/>
      <c r="MNE33" s="187"/>
      <c r="MNF33" s="187"/>
      <c r="MNG33" s="187"/>
      <c r="MNH33" s="187"/>
      <c r="MNI33" s="187"/>
      <c r="MNJ33" s="187"/>
      <c r="MNK33" s="187"/>
      <c r="MNL33" s="187"/>
      <c r="MNM33" s="187"/>
      <c r="MNN33" s="187"/>
      <c r="MNO33" s="187"/>
      <c r="MNP33" s="187"/>
      <c r="MNQ33" s="187"/>
      <c r="MNR33" s="187"/>
      <c r="MNS33" s="187"/>
      <c r="MNT33" s="187"/>
      <c r="MNU33" s="187"/>
      <c r="MNV33" s="187"/>
      <c r="MNW33" s="187"/>
      <c r="MNX33" s="187"/>
      <c r="MNY33" s="187"/>
      <c r="MNZ33" s="187"/>
      <c r="MOA33" s="187"/>
      <c r="MOB33" s="187"/>
      <c r="MOC33" s="187"/>
      <c r="MOD33" s="187"/>
      <c r="MOE33" s="187"/>
      <c r="MOF33" s="187"/>
      <c r="MOG33" s="187"/>
      <c r="MOH33" s="187"/>
      <c r="MOI33" s="187"/>
      <c r="MOJ33" s="187"/>
      <c r="MOK33" s="187"/>
      <c r="MOL33" s="187"/>
      <c r="MOM33" s="187"/>
      <c r="MON33" s="187"/>
      <c r="MOO33" s="187"/>
      <c r="MOP33" s="187"/>
      <c r="MOQ33" s="187"/>
      <c r="MOR33" s="187"/>
      <c r="MOS33" s="187"/>
      <c r="MOT33" s="187"/>
      <c r="MOU33" s="187"/>
      <c r="MOV33" s="187"/>
      <c r="MOW33" s="187"/>
      <c r="MOX33" s="187"/>
      <c r="MOY33" s="187"/>
      <c r="MOZ33" s="187"/>
      <c r="MPA33" s="187"/>
      <c r="MPB33" s="187"/>
      <c r="MPC33" s="187"/>
      <c r="MPD33" s="187"/>
      <c r="MPE33" s="187"/>
      <c r="MPF33" s="187"/>
      <c r="MPG33" s="187"/>
      <c r="MPH33" s="187"/>
      <c r="MPI33" s="187"/>
      <c r="MPJ33" s="187"/>
      <c r="MPK33" s="187"/>
      <c r="MPL33" s="187"/>
      <c r="MPM33" s="187"/>
      <c r="MPN33" s="187"/>
      <c r="MPO33" s="187"/>
      <c r="MPP33" s="187"/>
      <c r="MPQ33" s="187"/>
      <c r="MPR33" s="187"/>
      <c r="MPS33" s="187"/>
      <c r="MPT33" s="187"/>
      <c r="MPU33" s="187"/>
      <c r="MPV33" s="187"/>
      <c r="MPW33" s="187"/>
      <c r="MPX33" s="187"/>
      <c r="MPY33" s="187"/>
      <c r="MPZ33" s="187"/>
      <c r="MQA33" s="187"/>
      <c r="MQB33" s="187"/>
      <c r="MQC33" s="187"/>
      <c r="MQD33" s="187"/>
      <c r="MQE33" s="187"/>
      <c r="MQF33" s="187"/>
      <c r="MQG33" s="187"/>
      <c r="MQH33" s="187"/>
      <c r="MQI33" s="187"/>
      <c r="MQJ33" s="187"/>
      <c r="MQK33" s="187"/>
      <c r="MQL33" s="187"/>
      <c r="MQM33" s="187"/>
      <c r="MQN33" s="187"/>
      <c r="MQO33" s="187"/>
      <c r="MQP33" s="187"/>
      <c r="MQQ33" s="187"/>
      <c r="MQR33" s="187"/>
      <c r="MQS33" s="187"/>
      <c r="MQT33" s="187"/>
      <c r="MQU33" s="187"/>
      <c r="MQV33" s="187"/>
      <c r="MQW33" s="187"/>
      <c r="MQX33" s="187"/>
      <c r="MQY33" s="187"/>
      <c r="MQZ33" s="187"/>
      <c r="MRA33" s="187"/>
      <c r="MRB33" s="187"/>
      <c r="MRC33" s="187"/>
      <c r="MRD33" s="187"/>
      <c r="MRE33" s="187"/>
      <c r="MRF33" s="187"/>
      <c r="MRG33" s="187"/>
      <c r="MRH33" s="187"/>
      <c r="MRI33" s="187"/>
      <c r="MRJ33" s="187"/>
      <c r="MRK33" s="187"/>
      <c r="MRL33" s="187"/>
      <c r="MRM33" s="187"/>
      <c r="MRN33" s="187"/>
      <c r="MRO33" s="187"/>
      <c r="MRP33" s="187"/>
      <c r="MRQ33" s="187"/>
      <c r="MRR33" s="187"/>
      <c r="MRS33" s="187"/>
      <c r="MRT33" s="187"/>
      <c r="MRU33" s="187"/>
      <c r="MRV33" s="187"/>
      <c r="MRW33" s="187"/>
      <c r="MRX33" s="187"/>
      <c r="MRY33" s="187"/>
      <c r="MRZ33" s="187"/>
      <c r="MSA33" s="187"/>
      <c r="MSB33" s="187"/>
      <c r="MSC33" s="187"/>
      <c r="MSD33" s="187"/>
      <c r="MSE33" s="187"/>
      <c r="MSF33" s="187"/>
      <c r="MSG33" s="187"/>
      <c r="MSH33" s="187"/>
      <c r="MSI33" s="187"/>
      <c r="MSJ33" s="187"/>
      <c r="MSK33" s="187"/>
      <c r="MSL33" s="187"/>
      <c r="MSM33" s="187"/>
      <c r="MSN33" s="187"/>
      <c r="MSO33" s="187"/>
      <c r="MSP33" s="187"/>
      <c r="MSQ33" s="187"/>
      <c r="MSR33" s="187"/>
      <c r="MSS33" s="187"/>
      <c r="MST33" s="187"/>
      <c r="MSU33" s="187"/>
      <c r="MSV33" s="187"/>
      <c r="MSW33" s="187"/>
      <c r="MSX33" s="187"/>
      <c r="MSY33" s="187"/>
      <c r="MSZ33" s="187"/>
      <c r="MTA33" s="187"/>
      <c r="MTB33" s="187"/>
      <c r="MTC33" s="187"/>
      <c r="MTD33" s="187"/>
      <c r="MTE33" s="187"/>
      <c r="MTF33" s="187"/>
      <c r="MTG33" s="187"/>
      <c r="MTH33" s="187"/>
      <c r="MTI33" s="187"/>
      <c r="MTJ33" s="187"/>
      <c r="MTK33" s="187"/>
      <c r="MTL33" s="187"/>
      <c r="MTM33" s="187"/>
      <c r="MTN33" s="187"/>
      <c r="MTO33" s="187"/>
      <c r="MTP33" s="187"/>
      <c r="MTQ33" s="187"/>
      <c r="MTR33" s="187"/>
      <c r="MTS33" s="187"/>
      <c r="MTT33" s="187"/>
      <c r="MTU33" s="187"/>
      <c r="MTV33" s="187"/>
      <c r="MTW33" s="187"/>
      <c r="MTX33" s="187"/>
      <c r="MTY33" s="187"/>
      <c r="MTZ33" s="187"/>
      <c r="MUA33" s="187"/>
      <c r="MUB33" s="187"/>
      <c r="MUC33" s="187"/>
      <c r="MUD33" s="187"/>
      <c r="MUE33" s="187"/>
      <c r="MUF33" s="187"/>
      <c r="MUG33" s="187"/>
      <c r="MUH33" s="187"/>
      <c r="MUI33" s="187"/>
      <c r="MUJ33" s="187"/>
      <c r="MUK33" s="187"/>
      <c r="MUL33" s="187"/>
      <c r="MUM33" s="187"/>
      <c r="MUN33" s="187"/>
      <c r="MUO33" s="187"/>
      <c r="MUP33" s="187"/>
      <c r="MUQ33" s="187"/>
      <c r="MUR33" s="187"/>
      <c r="MUS33" s="187"/>
      <c r="MUT33" s="187"/>
      <c r="MUU33" s="187"/>
      <c r="MUV33" s="187"/>
      <c r="MUW33" s="187"/>
      <c r="MUX33" s="187"/>
      <c r="MUY33" s="187"/>
      <c r="MUZ33" s="187"/>
      <c r="MVA33" s="187"/>
      <c r="MVB33" s="187"/>
      <c r="MVC33" s="187"/>
      <c r="MVD33" s="187"/>
      <c r="MVE33" s="187"/>
      <c r="MVF33" s="187"/>
      <c r="MVG33" s="187"/>
      <c r="MVH33" s="187"/>
      <c r="MVI33" s="187"/>
      <c r="MVJ33" s="187"/>
      <c r="MVK33" s="187"/>
      <c r="MVL33" s="187"/>
      <c r="MVM33" s="187"/>
      <c r="MVN33" s="187"/>
      <c r="MVO33" s="187"/>
      <c r="MVP33" s="187"/>
      <c r="MVQ33" s="187"/>
      <c r="MVR33" s="187"/>
      <c r="MVS33" s="187"/>
      <c r="MVT33" s="187"/>
      <c r="MVU33" s="187"/>
      <c r="MVV33" s="187"/>
      <c r="MVW33" s="187"/>
      <c r="MVX33" s="187"/>
      <c r="MVY33" s="187"/>
      <c r="MVZ33" s="187"/>
      <c r="MWA33" s="187"/>
      <c r="MWB33" s="187"/>
      <c r="MWC33" s="187"/>
      <c r="MWD33" s="187"/>
      <c r="MWE33" s="187"/>
      <c r="MWF33" s="187"/>
      <c r="MWG33" s="187"/>
      <c r="MWH33" s="187"/>
      <c r="MWI33" s="187"/>
      <c r="MWJ33" s="187"/>
      <c r="MWK33" s="187"/>
      <c r="MWL33" s="187"/>
      <c r="MWM33" s="187"/>
      <c r="MWN33" s="187"/>
      <c r="MWO33" s="187"/>
      <c r="MWP33" s="187"/>
      <c r="MWQ33" s="187"/>
      <c r="MWR33" s="187"/>
      <c r="MWS33" s="187"/>
      <c r="MWT33" s="187"/>
      <c r="MWU33" s="187"/>
      <c r="MWV33" s="187"/>
      <c r="MWW33" s="187"/>
      <c r="MWX33" s="187"/>
      <c r="MWY33" s="187"/>
      <c r="MWZ33" s="187"/>
      <c r="MXA33" s="187"/>
      <c r="MXB33" s="187"/>
      <c r="MXC33" s="187"/>
      <c r="MXD33" s="187"/>
      <c r="MXE33" s="187"/>
      <c r="MXF33" s="187"/>
      <c r="MXG33" s="187"/>
      <c r="MXH33" s="187"/>
      <c r="MXI33" s="187"/>
      <c r="MXJ33" s="187"/>
      <c r="MXK33" s="187"/>
      <c r="MXL33" s="187"/>
      <c r="MXM33" s="187"/>
      <c r="MXN33" s="187"/>
      <c r="MXO33" s="187"/>
      <c r="MXP33" s="187"/>
      <c r="MXQ33" s="187"/>
      <c r="MXR33" s="187"/>
      <c r="MXS33" s="187"/>
      <c r="MXT33" s="187"/>
      <c r="MXU33" s="187"/>
      <c r="MXV33" s="187"/>
      <c r="MXW33" s="187"/>
      <c r="MXX33" s="187"/>
      <c r="MXY33" s="187"/>
      <c r="MXZ33" s="187"/>
      <c r="MYA33" s="187"/>
      <c r="MYB33" s="187"/>
      <c r="MYC33" s="187"/>
      <c r="MYD33" s="187"/>
      <c r="MYE33" s="187"/>
      <c r="MYF33" s="187"/>
      <c r="MYG33" s="187"/>
      <c r="MYH33" s="187"/>
      <c r="MYI33" s="187"/>
      <c r="MYJ33" s="187"/>
      <c r="MYK33" s="187"/>
      <c r="MYL33" s="187"/>
      <c r="MYM33" s="187"/>
      <c r="MYN33" s="187"/>
      <c r="MYO33" s="187"/>
      <c r="MYP33" s="187"/>
      <c r="MYQ33" s="187"/>
      <c r="MYR33" s="187"/>
      <c r="MYS33" s="187"/>
      <c r="MYT33" s="187"/>
      <c r="MYU33" s="187"/>
      <c r="MYV33" s="187"/>
      <c r="MYW33" s="187"/>
      <c r="MYX33" s="187"/>
      <c r="MYY33" s="187"/>
      <c r="MYZ33" s="187"/>
      <c r="MZA33" s="187"/>
      <c r="MZB33" s="187"/>
      <c r="MZC33" s="187"/>
      <c r="MZD33" s="187"/>
      <c r="MZE33" s="187"/>
      <c r="MZF33" s="187"/>
      <c r="MZG33" s="187"/>
      <c r="MZH33" s="187"/>
      <c r="MZI33" s="187"/>
      <c r="MZJ33" s="187"/>
      <c r="MZK33" s="187"/>
      <c r="MZL33" s="187"/>
      <c r="MZM33" s="187"/>
      <c r="MZN33" s="187"/>
      <c r="MZO33" s="187"/>
      <c r="MZP33" s="187"/>
      <c r="MZQ33" s="187"/>
      <c r="MZR33" s="187"/>
      <c r="MZS33" s="187"/>
      <c r="MZT33" s="187"/>
      <c r="MZU33" s="187"/>
      <c r="MZV33" s="187"/>
      <c r="MZW33" s="187"/>
      <c r="MZX33" s="187"/>
      <c r="MZY33" s="187"/>
      <c r="MZZ33" s="187"/>
      <c r="NAA33" s="187"/>
      <c r="NAB33" s="187"/>
      <c r="NAC33" s="187"/>
      <c r="NAD33" s="187"/>
      <c r="NAE33" s="187"/>
      <c r="NAF33" s="187"/>
      <c r="NAG33" s="187"/>
      <c r="NAH33" s="187"/>
      <c r="NAI33" s="187"/>
      <c r="NAJ33" s="187"/>
      <c r="NAK33" s="187"/>
      <c r="NAL33" s="187"/>
      <c r="NAM33" s="187"/>
      <c r="NAN33" s="187"/>
      <c r="NAO33" s="187"/>
      <c r="NAP33" s="187"/>
      <c r="NAQ33" s="187"/>
      <c r="NAR33" s="187"/>
      <c r="NAS33" s="187"/>
      <c r="NAT33" s="187"/>
      <c r="NAU33" s="187"/>
      <c r="NAV33" s="187"/>
      <c r="NAW33" s="187"/>
      <c r="NAX33" s="187"/>
      <c r="NAY33" s="187"/>
      <c r="NAZ33" s="187"/>
      <c r="NBA33" s="187"/>
      <c r="NBB33" s="187"/>
      <c r="NBC33" s="187"/>
      <c r="NBD33" s="187"/>
      <c r="NBE33" s="187"/>
      <c r="NBF33" s="187"/>
      <c r="NBG33" s="187"/>
      <c r="NBH33" s="187"/>
      <c r="NBI33" s="187"/>
      <c r="NBJ33" s="187"/>
      <c r="NBK33" s="187"/>
      <c r="NBL33" s="187"/>
      <c r="NBM33" s="187"/>
      <c r="NBN33" s="187"/>
      <c r="NBO33" s="187"/>
      <c r="NBP33" s="187"/>
      <c r="NBQ33" s="187"/>
      <c r="NBR33" s="187"/>
      <c r="NBS33" s="187"/>
      <c r="NBT33" s="187"/>
      <c r="NBU33" s="187"/>
      <c r="NBV33" s="187"/>
      <c r="NBW33" s="187"/>
      <c r="NBX33" s="187"/>
      <c r="NBY33" s="187"/>
      <c r="NBZ33" s="187"/>
      <c r="NCA33" s="187"/>
      <c r="NCB33" s="187"/>
      <c r="NCC33" s="187"/>
      <c r="NCD33" s="187"/>
      <c r="NCE33" s="187"/>
      <c r="NCF33" s="187"/>
      <c r="NCG33" s="187"/>
      <c r="NCH33" s="187"/>
      <c r="NCI33" s="187"/>
      <c r="NCJ33" s="187"/>
      <c r="NCK33" s="187"/>
      <c r="NCL33" s="187"/>
      <c r="NCM33" s="187"/>
      <c r="NCN33" s="187"/>
      <c r="NCO33" s="187"/>
      <c r="NCP33" s="187"/>
      <c r="NCQ33" s="187"/>
      <c r="NCR33" s="187"/>
      <c r="NCS33" s="187"/>
      <c r="NCT33" s="187"/>
      <c r="NCU33" s="187"/>
      <c r="NCV33" s="187"/>
      <c r="NCW33" s="187"/>
      <c r="NCX33" s="187"/>
      <c r="NCY33" s="187"/>
      <c r="NCZ33" s="187"/>
      <c r="NDA33" s="187"/>
      <c r="NDB33" s="187"/>
      <c r="NDC33" s="187"/>
      <c r="NDD33" s="187"/>
      <c r="NDE33" s="187"/>
      <c r="NDF33" s="187"/>
      <c r="NDG33" s="187"/>
      <c r="NDH33" s="187"/>
      <c r="NDI33" s="187"/>
      <c r="NDJ33" s="187"/>
      <c r="NDK33" s="187"/>
      <c r="NDL33" s="187"/>
      <c r="NDM33" s="187"/>
      <c r="NDN33" s="187"/>
      <c r="NDO33" s="187"/>
      <c r="NDP33" s="187"/>
      <c r="NDQ33" s="187"/>
      <c r="NDR33" s="187"/>
      <c r="NDS33" s="187"/>
      <c r="NDT33" s="187"/>
      <c r="NDU33" s="187"/>
      <c r="NDV33" s="187"/>
      <c r="NDW33" s="187"/>
      <c r="NDX33" s="187"/>
      <c r="NDY33" s="187"/>
      <c r="NDZ33" s="187"/>
      <c r="NEA33" s="187"/>
      <c r="NEB33" s="187"/>
      <c r="NEC33" s="187"/>
      <c r="NED33" s="187"/>
      <c r="NEE33" s="187"/>
      <c r="NEF33" s="187"/>
      <c r="NEG33" s="187"/>
      <c r="NEH33" s="187"/>
      <c r="NEI33" s="187"/>
      <c r="NEJ33" s="187"/>
      <c r="NEK33" s="187"/>
      <c r="NEL33" s="187"/>
      <c r="NEM33" s="187"/>
      <c r="NEN33" s="187"/>
      <c r="NEO33" s="187"/>
      <c r="NEP33" s="187"/>
      <c r="NEQ33" s="187"/>
      <c r="NER33" s="187"/>
      <c r="NES33" s="187"/>
      <c r="NET33" s="187"/>
      <c r="NEU33" s="187"/>
      <c r="NEV33" s="187"/>
      <c r="NEW33" s="187"/>
      <c r="NEX33" s="187"/>
      <c r="NEY33" s="187"/>
      <c r="NEZ33" s="187"/>
      <c r="NFA33" s="187"/>
      <c r="NFB33" s="187"/>
      <c r="NFC33" s="187"/>
      <c r="NFD33" s="187"/>
      <c r="NFE33" s="187"/>
      <c r="NFF33" s="187"/>
      <c r="NFG33" s="187"/>
      <c r="NFH33" s="187"/>
      <c r="NFI33" s="187"/>
      <c r="NFJ33" s="187"/>
      <c r="NFK33" s="187"/>
      <c r="NFL33" s="187"/>
      <c r="NFM33" s="187"/>
      <c r="NFN33" s="187"/>
      <c r="NFO33" s="187"/>
      <c r="NFP33" s="187"/>
      <c r="NFQ33" s="187"/>
      <c r="NFR33" s="187"/>
      <c r="NFS33" s="187"/>
      <c r="NFT33" s="187"/>
      <c r="NFU33" s="187"/>
      <c r="NFV33" s="187"/>
      <c r="NFW33" s="187"/>
      <c r="NFX33" s="187"/>
      <c r="NFY33" s="187"/>
      <c r="NFZ33" s="187"/>
      <c r="NGA33" s="187"/>
      <c r="NGB33" s="187"/>
      <c r="NGC33" s="187"/>
      <c r="NGD33" s="187"/>
      <c r="NGE33" s="187"/>
      <c r="NGF33" s="187"/>
      <c r="NGG33" s="187"/>
      <c r="NGH33" s="187"/>
      <c r="NGI33" s="187"/>
      <c r="NGJ33" s="187"/>
      <c r="NGK33" s="187"/>
      <c r="NGL33" s="187"/>
      <c r="NGM33" s="187"/>
      <c r="NGN33" s="187"/>
      <c r="NGO33" s="187"/>
      <c r="NGP33" s="187"/>
      <c r="NGQ33" s="187"/>
      <c r="NGR33" s="187"/>
      <c r="NGS33" s="187"/>
      <c r="NGT33" s="187"/>
      <c r="NGU33" s="187"/>
      <c r="NGV33" s="187"/>
      <c r="NGW33" s="187"/>
      <c r="NGX33" s="187"/>
      <c r="NGY33" s="187"/>
      <c r="NGZ33" s="187"/>
      <c r="NHA33" s="187"/>
      <c r="NHB33" s="187"/>
      <c r="NHC33" s="187"/>
      <c r="NHD33" s="187"/>
      <c r="NHE33" s="187"/>
      <c r="NHF33" s="187"/>
      <c r="NHG33" s="187"/>
      <c r="NHH33" s="187"/>
      <c r="NHI33" s="187"/>
      <c r="NHJ33" s="187"/>
      <c r="NHK33" s="187"/>
      <c r="NHL33" s="187"/>
      <c r="NHM33" s="187"/>
      <c r="NHN33" s="187"/>
      <c r="NHO33" s="187"/>
      <c r="NHP33" s="187"/>
      <c r="NHQ33" s="187"/>
      <c r="NHR33" s="187"/>
      <c r="NHS33" s="187"/>
      <c r="NHT33" s="187"/>
      <c r="NHU33" s="187"/>
      <c r="NHV33" s="187"/>
      <c r="NHW33" s="187"/>
      <c r="NHX33" s="187"/>
      <c r="NHY33" s="187"/>
      <c r="NHZ33" s="187"/>
      <c r="NIA33" s="187"/>
      <c r="NIB33" s="187"/>
      <c r="NIC33" s="187"/>
      <c r="NID33" s="187"/>
      <c r="NIE33" s="187"/>
      <c r="NIF33" s="187"/>
      <c r="NIG33" s="187"/>
      <c r="NIH33" s="187"/>
      <c r="NII33" s="187"/>
      <c r="NIJ33" s="187"/>
      <c r="NIK33" s="187"/>
      <c r="NIL33" s="187"/>
      <c r="NIM33" s="187"/>
      <c r="NIN33" s="187"/>
      <c r="NIO33" s="187"/>
      <c r="NIP33" s="187"/>
      <c r="NIQ33" s="187"/>
      <c r="NIR33" s="187"/>
      <c r="NIS33" s="187"/>
      <c r="NIT33" s="187"/>
      <c r="NIU33" s="187"/>
      <c r="NIV33" s="187"/>
      <c r="NIW33" s="187"/>
      <c r="NIX33" s="187"/>
      <c r="NIY33" s="187"/>
      <c r="NIZ33" s="187"/>
      <c r="NJA33" s="187"/>
      <c r="NJB33" s="187"/>
      <c r="NJC33" s="187"/>
      <c r="NJD33" s="187"/>
      <c r="NJE33" s="187"/>
      <c r="NJF33" s="187"/>
      <c r="NJG33" s="187"/>
      <c r="NJH33" s="187"/>
      <c r="NJI33" s="187"/>
      <c r="NJJ33" s="187"/>
      <c r="NJK33" s="187"/>
      <c r="NJL33" s="187"/>
      <c r="NJM33" s="187"/>
      <c r="NJN33" s="187"/>
      <c r="NJO33" s="187"/>
      <c r="NJP33" s="187"/>
      <c r="NJQ33" s="187"/>
      <c r="NJR33" s="187"/>
      <c r="NJS33" s="187"/>
      <c r="NJT33" s="187"/>
      <c r="NJU33" s="187"/>
      <c r="NJV33" s="187"/>
      <c r="NJW33" s="187"/>
      <c r="NJX33" s="187"/>
      <c r="NJY33" s="187"/>
      <c r="NJZ33" s="187"/>
      <c r="NKA33" s="187"/>
      <c r="NKB33" s="187"/>
      <c r="NKC33" s="187"/>
      <c r="NKD33" s="187"/>
      <c r="NKE33" s="187"/>
      <c r="NKF33" s="187"/>
      <c r="NKG33" s="187"/>
      <c r="NKH33" s="187"/>
      <c r="NKI33" s="187"/>
      <c r="NKJ33" s="187"/>
      <c r="NKK33" s="187"/>
      <c r="NKL33" s="187"/>
      <c r="NKM33" s="187"/>
      <c r="NKN33" s="187"/>
      <c r="NKO33" s="187"/>
      <c r="NKP33" s="187"/>
      <c r="NKQ33" s="187"/>
      <c r="NKR33" s="187"/>
      <c r="NKS33" s="187"/>
      <c r="NKT33" s="187"/>
      <c r="NKU33" s="187"/>
      <c r="NKV33" s="187"/>
      <c r="NKW33" s="187"/>
      <c r="NKX33" s="187"/>
      <c r="NKY33" s="187"/>
      <c r="NKZ33" s="187"/>
      <c r="NLA33" s="187"/>
      <c r="NLB33" s="187"/>
      <c r="NLC33" s="187"/>
      <c r="NLD33" s="187"/>
      <c r="NLE33" s="187"/>
      <c r="NLF33" s="187"/>
      <c r="NLG33" s="187"/>
      <c r="NLH33" s="187"/>
      <c r="NLI33" s="187"/>
      <c r="NLJ33" s="187"/>
      <c r="NLK33" s="187"/>
      <c r="NLL33" s="187"/>
      <c r="NLM33" s="187"/>
      <c r="NLN33" s="187"/>
      <c r="NLO33" s="187"/>
      <c r="NLP33" s="187"/>
      <c r="NLQ33" s="187"/>
      <c r="NLR33" s="187"/>
      <c r="NLS33" s="187"/>
      <c r="NLT33" s="187"/>
      <c r="NLU33" s="187"/>
      <c r="NLV33" s="187"/>
      <c r="NLW33" s="187"/>
      <c r="NLX33" s="187"/>
      <c r="NLY33" s="187"/>
      <c r="NLZ33" s="187"/>
      <c r="NMA33" s="187"/>
      <c r="NMB33" s="187"/>
      <c r="NMC33" s="187"/>
      <c r="NMD33" s="187"/>
      <c r="NME33" s="187"/>
      <c r="NMF33" s="187"/>
      <c r="NMG33" s="187"/>
      <c r="NMH33" s="187"/>
      <c r="NMI33" s="187"/>
      <c r="NMJ33" s="187"/>
      <c r="NMK33" s="187"/>
      <c r="NML33" s="187"/>
      <c r="NMM33" s="187"/>
      <c r="NMN33" s="187"/>
      <c r="NMO33" s="187"/>
      <c r="NMP33" s="187"/>
      <c r="NMQ33" s="187"/>
      <c r="NMR33" s="187"/>
      <c r="NMS33" s="187"/>
      <c r="NMT33" s="187"/>
      <c r="NMU33" s="187"/>
      <c r="NMV33" s="187"/>
      <c r="NMW33" s="187"/>
      <c r="NMX33" s="187"/>
      <c r="NMY33" s="187"/>
      <c r="NMZ33" s="187"/>
      <c r="NNA33" s="187"/>
      <c r="NNB33" s="187"/>
      <c r="NNC33" s="187"/>
      <c r="NND33" s="187"/>
      <c r="NNE33" s="187"/>
      <c r="NNF33" s="187"/>
      <c r="NNG33" s="187"/>
      <c r="NNH33" s="187"/>
      <c r="NNI33" s="187"/>
      <c r="NNJ33" s="187"/>
      <c r="NNK33" s="187"/>
      <c r="NNL33" s="187"/>
      <c r="NNM33" s="187"/>
      <c r="NNN33" s="187"/>
      <c r="NNO33" s="187"/>
      <c r="NNP33" s="187"/>
      <c r="NNQ33" s="187"/>
      <c r="NNR33" s="187"/>
      <c r="NNS33" s="187"/>
      <c r="NNT33" s="187"/>
      <c r="NNU33" s="187"/>
      <c r="NNV33" s="187"/>
      <c r="NNW33" s="187"/>
      <c r="NNX33" s="187"/>
      <c r="NNY33" s="187"/>
      <c r="NNZ33" s="187"/>
      <c r="NOA33" s="187"/>
      <c r="NOB33" s="187"/>
      <c r="NOC33" s="187"/>
      <c r="NOD33" s="187"/>
      <c r="NOE33" s="187"/>
      <c r="NOF33" s="187"/>
      <c r="NOG33" s="187"/>
      <c r="NOH33" s="187"/>
      <c r="NOI33" s="187"/>
      <c r="NOJ33" s="187"/>
      <c r="NOK33" s="187"/>
      <c r="NOL33" s="187"/>
      <c r="NOM33" s="187"/>
      <c r="NON33" s="187"/>
      <c r="NOO33" s="187"/>
      <c r="NOP33" s="187"/>
      <c r="NOQ33" s="187"/>
      <c r="NOR33" s="187"/>
      <c r="NOS33" s="187"/>
      <c r="NOT33" s="187"/>
      <c r="NOU33" s="187"/>
      <c r="NOV33" s="187"/>
      <c r="NOW33" s="187"/>
      <c r="NOX33" s="187"/>
      <c r="NOY33" s="187"/>
      <c r="NOZ33" s="187"/>
      <c r="NPA33" s="187"/>
      <c r="NPB33" s="187"/>
      <c r="NPC33" s="187"/>
      <c r="NPD33" s="187"/>
      <c r="NPE33" s="187"/>
      <c r="NPF33" s="187"/>
      <c r="NPG33" s="187"/>
      <c r="NPH33" s="187"/>
      <c r="NPI33" s="187"/>
      <c r="NPJ33" s="187"/>
      <c r="NPK33" s="187"/>
      <c r="NPL33" s="187"/>
      <c r="NPM33" s="187"/>
      <c r="NPN33" s="187"/>
      <c r="NPO33" s="187"/>
      <c r="NPP33" s="187"/>
      <c r="NPQ33" s="187"/>
      <c r="NPR33" s="187"/>
      <c r="NPS33" s="187"/>
      <c r="NPT33" s="187"/>
      <c r="NPU33" s="187"/>
      <c r="NPV33" s="187"/>
      <c r="NPW33" s="187"/>
      <c r="NPX33" s="187"/>
      <c r="NPY33" s="187"/>
      <c r="NPZ33" s="187"/>
      <c r="NQA33" s="187"/>
      <c r="NQB33" s="187"/>
      <c r="NQC33" s="187"/>
      <c r="NQD33" s="187"/>
      <c r="NQE33" s="187"/>
      <c r="NQF33" s="187"/>
      <c r="NQG33" s="187"/>
      <c r="NQH33" s="187"/>
      <c r="NQI33" s="187"/>
      <c r="NQJ33" s="187"/>
      <c r="NQK33" s="187"/>
      <c r="NQL33" s="187"/>
      <c r="NQM33" s="187"/>
      <c r="NQN33" s="187"/>
      <c r="NQO33" s="187"/>
      <c r="NQP33" s="187"/>
      <c r="NQQ33" s="187"/>
      <c r="NQR33" s="187"/>
      <c r="NQS33" s="187"/>
      <c r="NQT33" s="187"/>
      <c r="NQU33" s="187"/>
      <c r="NQV33" s="187"/>
      <c r="NQW33" s="187"/>
      <c r="NQX33" s="187"/>
      <c r="NQY33" s="187"/>
      <c r="NQZ33" s="187"/>
      <c r="NRA33" s="187"/>
      <c r="NRB33" s="187"/>
      <c r="NRC33" s="187"/>
      <c r="NRD33" s="187"/>
      <c r="NRE33" s="187"/>
      <c r="NRF33" s="187"/>
      <c r="NRG33" s="187"/>
      <c r="NRH33" s="187"/>
      <c r="NRI33" s="187"/>
      <c r="NRJ33" s="187"/>
      <c r="NRK33" s="187"/>
      <c r="NRL33" s="187"/>
      <c r="NRM33" s="187"/>
      <c r="NRN33" s="187"/>
      <c r="NRO33" s="187"/>
      <c r="NRP33" s="187"/>
      <c r="NRQ33" s="187"/>
      <c r="NRR33" s="187"/>
      <c r="NRS33" s="187"/>
      <c r="NRT33" s="187"/>
      <c r="NRU33" s="187"/>
      <c r="NRV33" s="187"/>
      <c r="NRW33" s="187"/>
      <c r="NRX33" s="187"/>
      <c r="NRY33" s="187"/>
      <c r="NRZ33" s="187"/>
      <c r="NSA33" s="187"/>
      <c r="NSB33" s="187"/>
      <c r="NSC33" s="187"/>
      <c r="NSD33" s="187"/>
      <c r="NSE33" s="187"/>
      <c r="NSF33" s="187"/>
      <c r="NSG33" s="187"/>
      <c r="NSH33" s="187"/>
      <c r="NSI33" s="187"/>
      <c r="NSJ33" s="187"/>
      <c r="NSK33" s="187"/>
      <c r="NSL33" s="187"/>
      <c r="NSM33" s="187"/>
      <c r="NSN33" s="187"/>
      <c r="NSO33" s="187"/>
      <c r="NSP33" s="187"/>
      <c r="NSQ33" s="187"/>
      <c r="NSR33" s="187"/>
      <c r="NSS33" s="187"/>
      <c r="NST33" s="187"/>
      <c r="NSU33" s="187"/>
      <c r="NSV33" s="187"/>
      <c r="NSW33" s="187"/>
      <c r="NSX33" s="187"/>
      <c r="NSY33" s="187"/>
      <c r="NSZ33" s="187"/>
      <c r="NTA33" s="187"/>
      <c r="NTB33" s="187"/>
      <c r="NTC33" s="187"/>
      <c r="NTD33" s="187"/>
      <c r="NTE33" s="187"/>
      <c r="NTF33" s="187"/>
      <c r="NTG33" s="187"/>
      <c r="NTH33" s="187"/>
      <c r="NTI33" s="187"/>
      <c r="NTJ33" s="187"/>
      <c r="NTK33" s="187"/>
      <c r="NTL33" s="187"/>
      <c r="NTM33" s="187"/>
      <c r="NTN33" s="187"/>
      <c r="NTO33" s="187"/>
      <c r="NTP33" s="187"/>
      <c r="NTQ33" s="187"/>
      <c r="NTR33" s="187"/>
      <c r="NTS33" s="187"/>
      <c r="NTT33" s="187"/>
      <c r="NTU33" s="187"/>
      <c r="NTV33" s="187"/>
      <c r="NTW33" s="187"/>
      <c r="NTX33" s="187"/>
      <c r="NTY33" s="187"/>
      <c r="NTZ33" s="187"/>
      <c r="NUA33" s="187"/>
      <c r="NUB33" s="187"/>
      <c r="NUC33" s="187"/>
      <c r="NUD33" s="187"/>
      <c r="NUE33" s="187"/>
      <c r="NUF33" s="187"/>
      <c r="NUG33" s="187"/>
      <c r="NUH33" s="187"/>
      <c r="NUI33" s="187"/>
      <c r="NUJ33" s="187"/>
      <c r="NUK33" s="187"/>
      <c r="NUL33" s="187"/>
      <c r="NUM33" s="187"/>
      <c r="NUN33" s="187"/>
      <c r="NUO33" s="187"/>
      <c r="NUP33" s="187"/>
      <c r="NUQ33" s="187"/>
      <c r="NUR33" s="187"/>
      <c r="NUS33" s="187"/>
      <c r="NUT33" s="187"/>
      <c r="NUU33" s="187"/>
      <c r="NUV33" s="187"/>
      <c r="NUW33" s="187"/>
      <c r="NUX33" s="187"/>
      <c r="NUY33" s="187"/>
      <c r="NUZ33" s="187"/>
      <c r="NVA33" s="187"/>
      <c r="NVB33" s="187"/>
      <c r="NVC33" s="187"/>
      <c r="NVD33" s="187"/>
      <c r="NVE33" s="187"/>
      <c r="NVF33" s="187"/>
      <c r="NVG33" s="187"/>
      <c r="NVH33" s="187"/>
      <c r="NVI33" s="187"/>
      <c r="NVJ33" s="187"/>
      <c r="NVK33" s="187"/>
      <c r="NVL33" s="187"/>
      <c r="NVM33" s="187"/>
      <c r="NVN33" s="187"/>
      <c r="NVO33" s="187"/>
      <c r="NVP33" s="187"/>
      <c r="NVQ33" s="187"/>
      <c r="NVR33" s="187"/>
      <c r="NVS33" s="187"/>
      <c r="NVT33" s="187"/>
      <c r="NVU33" s="187"/>
      <c r="NVV33" s="187"/>
      <c r="NVW33" s="187"/>
      <c r="NVX33" s="187"/>
      <c r="NVY33" s="187"/>
      <c r="NVZ33" s="187"/>
      <c r="NWA33" s="187"/>
      <c r="NWB33" s="187"/>
      <c r="NWC33" s="187"/>
      <c r="NWD33" s="187"/>
      <c r="NWE33" s="187"/>
      <c r="NWF33" s="187"/>
      <c r="NWG33" s="187"/>
      <c r="NWH33" s="187"/>
      <c r="NWI33" s="187"/>
      <c r="NWJ33" s="187"/>
      <c r="NWK33" s="187"/>
      <c r="NWL33" s="187"/>
      <c r="NWM33" s="187"/>
      <c r="NWN33" s="187"/>
      <c r="NWO33" s="187"/>
      <c r="NWP33" s="187"/>
      <c r="NWQ33" s="187"/>
      <c r="NWR33" s="187"/>
      <c r="NWS33" s="187"/>
      <c r="NWT33" s="187"/>
      <c r="NWU33" s="187"/>
      <c r="NWV33" s="187"/>
      <c r="NWW33" s="187"/>
      <c r="NWX33" s="187"/>
      <c r="NWY33" s="187"/>
      <c r="NWZ33" s="187"/>
      <c r="NXA33" s="187"/>
      <c r="NXB33" s="187"/>
      <c r="NXC33" s="187"/>
      <c r="NXD33" s="187"/>
      <c r="NXE33" s="187"/>
      <c r="NXF33" s="187"/>
      <c r="NXG33" s="187"/>
      <c r="NXH33" s="187"/>
      <c r="NXI33" s="187"/>
      <c r="NXJ33" s="187"/>
      <c r="NXK33" s="187"/>
      <c r="NXL33" s="187"/>
      <c r="NXM33" s="187"/>
      <c r="NXN33" s="187"/>
      <c r="NXO33" s="187"/>
      <c r="NXP33" s="187"/>
      <c r="NXQ33" s="187"/>
      <c r="NXR33" s="187"/>
      <c r="NXS33" s="187"/>
      <c r="NXT33" s="187"/>
      <c r="NXU33" s="187"/>
      <c r="NXV33" s="187"/>
      <c r="NXW33" s="187"/>
      <c r="NXX33" s="187"/>
      <c r="NXY33" s="187"/>
      <c r="NXZ33" s="187"/>
      <c r="NYA33" s="187"/>
      <c r="NYB33" s="187"/>
      <c r="NYC33" s="187"/>
      <c r="NYD33" s="187"/>
      <c r="NYE33" s="187"/>
      <c r="NYF33" s="187"/>
      <c r="NYG33" s="187"/>
      <c r="NYH33" s="187"/>
      <c r="NYI33" s="187"/>
      <c r="NYJ33" s="187"/>
      <c r="NYK33" s="187"/>
      <c r="NYL33" s="187"/>
      <c r="NYM33" s="187"/>
      <c r="NYN33" s="187"/>
      <c r="NYO33" s="187"/>
      <c r="NYP33" s="187"/>
      <c r="NYQ33" s="187"/>
      <c r="NYR33" s="187"/>
      <c r="NYS33" s="187"/>
      <c r="NYT33" s="187"/>
      <c r="NYU33" s="187"/>
      <c r="NYV33" s="187"/>
      <c r="NYW33" s="187"/>
      <c r="NYX33" s="187"/>
      <c r="NYY33" s="187"/>
      <c r="NYZ33" s="187"/>
      <c r="NZA33" s="187"/>
      <c r="NZB33" s="187"/>
      <c r="NZC33" s="187"/>
      <c r="NZD33" s="187"/>
      <c r="NZE33" s="187"/>
      <c r="NZF33" s="187"/>
      <c r="NZG33" s="187"/>
      <c r="NZH33" s="187"/>
      <c r="NZI33" s="187"/>
      <c r="NZJ33" s="187"/>
      <c r="NZK33" s="187"/>
      <c r="NZL33" s="187"/>
      <c r="NZM33" s="187"/>
      <c r="NZN33" s="187"/>
      <c r="NZO33" s="187"/>
      <c r="NZP33" s="187"/>
      <c r="NZQ33" s="187"/>
      <c r="NZR33" s="187"/>
      <c r="NZS33" s="187"/>
      <c r="NZT33" s="187"/>
      <c r="NZU33" s="187"/>
      <c r="NZV33" s="187"/>
      <c r="NZW33" s="187"/>
      <c r="NZX33" s="187"/>
      <c r="NZY33" s="187"/>
      <c r="NZZ33" s="187"/>
      <c r="OAA33" s="187"/>
      <c r="OAB33" s="187"/>
      <c r="OAC33" s="187"/>
      <c r="OAD33" s="187"/>
      <c r="OAE33" s="187"/>
      <c r="OAF33" s="187"/>
      <c r="OAG33" s="187"/>
      <c r="OAH33" s="187"/>
      <c r="OAI33" s="187"/>
      <c r="OAJ33" s="187"/>
      <c r="OAK33" s="187"/>
      <c r="OAL33" s="187"/>
      <c r="OAM33" s="187"/>
      <c r="OAN33" s="187"/>
      <c r="OAO33" s="187"/>
      <c r="OAP33" s="187"/>
      <c r="OAQ33" s="187"/>
      <c r="OAR33" s="187"/>
      <c r="OAS33" s="187"/>
      <c r="OAT33" s="187"/>
      <c r="OAU33" s="187"/>
      <c r="OAV33" s="187"/>
      <c r="OAW33" s="187"/>
      <c r="OAX33" s="187"/>
      <c r="OAY33" s="187"/>
      <c r="OAZ33" s="187"/>
      <c r="OBA33" s="187"/>
      <c r="OBB33" s="187"/>
      <c r="OBC33" s="187"/>
      <c r="OBD33" s="187"/>
      <c r="OBE33" s="187"/>
      <c r="OBF33" s="187"/>
      <c r="OBG33" s="187"/>
      <c r="OBH33" s="187"/>
      <c r="OBI33" s="187"/>
      <c r="OBJ33" s="187"/>
      <c r="OBK33" s="187"/>
      <c r="OBL33" s="187"/>
      <c r="OBM33" s="187"/>
      <c r="OBN33" s="187"/>
      <c r="OBO33" s="187"/>
      <c r="OBP33" s="187"/>
      <c r="OBQ33" s="187"/>
      <c r="OBR33" s="187"/>
      <c r="OBS33" s="187"/>
      <c r="OBT33" s="187"/>
      <c r="OBU33" s="187"/>
      <c r="OBV33" s="187"/>
      <c r="OBW33" s="187"/>
      <c r="OBX33" s="187"/>
      <c r="OBY33" s="187"/>
      <c r="OBZ33" s="187"/>
      <c r="OCA33" s="187"/>
      <c r="OCB33" s="187"/>
      <c r="OCC33" s="187"/>
      <c r="OCD33" s="187"/>
      <c r="OCE33" s="187"/>
      <c r="OCF33" s="187"/>
      <c r="OCG33" s="187"/>
      <c r="OCH33" s="187"/>
      <c r="OCI33" s="187"/>
      <c r="OCJ33" s="187"/>
      <c r="OCK33" s="187"/>
      <c r="OCL33" s="187"/>
      <c r="OCM33" s="187"/>
      <c r="OCN33" s="187"/>
      <c r="OCO33" s="187"/>
      <c r="OCP33" s="187"/>
      <c r="OCQ33" s="187"/>
      <c r="OCR33" s="187"/>
      <c r="OCS33" s="187"/>
      <c r="OCT33" s="187"/>
      <c r="OCU33" s="187"/>
      <c r="OCV33" s="187"/>
      <c r="OCW33" s="187"/>
      <c r="OCX33" s="187"/>
      <c r="OCY33" s="187"/>
      <c r="OCZ33" s="187"/>
      <c r="ODA33" s="187"/>
      <c r="ODB33" s="187"/>
      <c r="ODC33" s="187"/>
      <c r="ODD33" s="187"/>
      <c r="ODE33" s="187"/>
      <c r="ODF33" s="187"/>
      <c r="ODG33" s="187"/>
      <c r="ODH33" s="187"/>
      <c r="ODI33" s="187"/>
      <c r="ODJ33" s="187"/>
      <c r="ODK33" s="187"/>
      <c r="ODL33" s="187"/>
      <c r="ODM33" s="187"/>
      <c r="ODN33" s="187"/>
      <c r="ODO33" s="187"/>
      <c r="ODP33" s="187"/>
      <c r="ODQ33" s="187"/>
      <c r="ODR33" s="187"/>
      <c r="ODS33" s="187"/>
      <c r="ODT33" s="187"/>
      <c r="ODU33" s="187"/>
      <c r="ODV33" s="187"/>
      <c r="ODW33" s="187"/>
      <c r="ODX33" s="187"/>
      <c r="ODY33" s="187"/>
      <c r="ODZ33" s="187"/>
      <c r="OEA33" s="187"/>
      <c r="OEB33" s="187"/>
      <c r="OEC33" s="187"/>
      <c r="OED33" s="187"/>
      <c r="OEE33" s="187"/>
      <c r="OEF33" s="187"/>
      <c r="OEG33" s="187"/>
      <c r="OEH33" s="187"/>
      <c r="OEI33" s="187"/>
      <c r="OEJ33" s="187"/>
      <c r="OEK33" s="187"/>
      <c r="OEL33" s="187"/>
      <c r="OEM33" s="187"/>
      <c r="OEN33" s="187"/>
      <c r="OEO33" s="187"/>
      <c r="OEP33" s="187"/>
      <c r="OEQ33" s="187"/>
      <c r="OER33" s="187"/>
      <c r="OES33" s="187"/>
      <c r="OET33" s="187"/>
      <c r="OEU33" s="187"/>
      <c r="OEV33" s="187"/>
      <c r="OEW33" s="187"/>
      <c r="OEX33" s="187"/>
      <c r="OEY33" s="187"/>
      <c r="OEZ33" s="187"/>
      <c r="OFA33" s="187"/>
      <c r="OFB33" s="187"/>
      <c r="OFC33" s="187"/>
      <c r="OFD33" s="187"/>
      <c r="OFE33" s="187"/>
      <c r="OFF33" s="187"/>
      <c r="OFG33" s="187"/>
      <c r="OFH33" s="187"/>
      <c r="OFI33" s="187"/>
      <c r="OFJ33" s="187"/>
      <c r="OFK33" s="187"/>
      <c r="OFL33" s="187"/>
      <c r="OFM33" s="187"/>
      <c r="OFN33" s="187"/>
      <c r="OFO33" s="187"/>
      <c r="OFP33" s="187"/>
      <c r="OFQ33" s="187"/>
      <c r="OFR33" s="187"/>
      <c r="OFS33" s="187"/>
      <c r="OFT33" s="187"/>
      <c r="OFU33" s="187"/>
      <c r="OFV33" s="187"/>
      <c r="OFW33" s="187"/>
      <c r="OFX33" s="187"/>
      <c r="OFY33" s="187"/>
      <c r="OFZ33" s="187"/>
      <c r="OGA33" s="187"/>
      <c r="OGB33" s="187"/>
      <c r="OGC33" s="187"/>
      <c r="OGD33" s="187"/>
      <c r="OGE33" s="187"/>
      <c r="OGF33" s="187"/>
      <c r="OGG33" s="187"/>
      <c r="OGH33" s="187"/>
      <c r="OGI33" s="187"/>
      <c r="OGJ33" s="187"/>
      <c r="OGK33" s="187"/>
      <c r="OGL33" s="187"/>
      <c r="OGM33" s="187"/>
      <c r="OGN33" s="187"/>
      <c r="OGO33" s="187"/>
      <c r="OGP33" s="187"/>
      <c r="OGQ33" s="187"/>
      <c r="OGR33" s="187"/>
      <c r="OGS33" s="187"/>
      <c r="OGT33" s="187"/>
      <c r="OGU33" s="187"/>
      <c r="OGV33" s="187"/>
      <c r="OGW33" s="187"/>
      <c r="OGX33" s="187"/>
      <c r="OGY33" s="187"/>
      <c r="OGZ33" s="187"/>
      <c r="OHA33" s="187"/>
      <c r="OHB33" s="187"/>
      <c r="OHC33" s="187"/>
      <c r="OHD33" s="187"/>
      <c r="OHE33" s="187"/>
      <c r="OHF33" s="187"/>
      <c r="OHG33" s="187"/>
      <c r="OHH33" s="187"/>
      <c r="OHI33" s="187"/>
      <c r="OHJ33" s="187"/>
      <c r="OHK33" s="187"/>
      <c r="OHL33" s="187"/>
      <c r="OHM33" s="187"/>
      <c r="OHN33" s="187"/>
      <c r="OHO33" s="187"/>
      <c r="OHP33" s="187"/>
      <c r="OHQ33" s="187"/>
      <c r="OHR33" s="187"/>
      <c r="OHS33" s="187"/>
      <c r="OHT33" s="187"/>
      <c r="OHU33" s="187"/>
      <c r="OHV33" s="187"/>
      <c r="OHW33" s="187"/>
      <c r="OHX33" s="187"/>
      <c r="OHY33" s="187"/>
      <c r="OHZ33" s="187"/>
      <c r="OIA33" s="187"/>
      <c r="OIB33" s="187"/>
      <c r="OIC33" s="187"/>
      <c r="OID33" s="187"/>
      <c r="OIE33" s="187"/>
      <c r="OIF33" s="187"/>
      <c r="OIG33" s="187"/>
      <c r="OIH33" s="187"/>
      <c r="OII33" s="187"/>
      <c r="OIJ33" s="187"/>
      <c r="OIK33" s="187"/>
      <c r="OIL33" s="187"/>
      <c r="OIM33" s="187"/>
      <c r="OIN33" s="187"/>
      <c r="OIO33" s="187"/>
      <c r="OIP33" s="187"/>
      <c r="OIQ33" s="187"/>
      <c r="OIR33" s="187"/>
      <c r="OIS33" s="187"/>
      <c r="OIT33" s="187"/>
      <c r="OIU33" s="187"/>
      <c r="OIV33" s="187"/>
      <c r="OIW33" s="187"/>
      <c r="OIX33" s="187"/>
      <c r="OIY33" s="187"/>
      <c r="OIZ33" s="187"/>
      <c r="OJA33" s="187"/>
      <c r="OJB33" s="187"/>
      <c r="OJC33" s="187"/>
      <c r="OJD33" s="187"/>
      <c r="OJE33" s="187"/>
      <c r="OJF33" s="187"/>
      <c r="OJG33" s="187"/>
      <c r="OJH33" s="187"/>
      <c r="OJI33" s="187"/>
      <c r="OJJ33" s="187"/>
      <c r="OJK33" s="187"/>
      <c r="OJL33" s="187"/>
      <c r="OJM33" s="187"/>
      <c r="OJN33" s="187"/>
      <c r="OJO33" s="187"/>
      <c r="OJP33" s="187"/>
      <c r="OJQ33" s="187"/>
      <c r="OJR33" s="187"/>
      <c r="OJS33" s="187"/>
      <c r="OJT33" s="187"/>
      <c r="OJU33" s="187"/>
      <c r="OJV33" s="187"/>
      <c r="OJW33" s="187"/>
      <c r="OJX33" s="187"/>
      <c r="OJY33" s="187"/>
      <c r="OJZ33" s="187"/>
      <c r="OKA33" s="187"/>
      <c r="OKB33" s="187"/>
      <c r="OKC33" s="187"/>
      <c r="OKD33" s="187"/>
      <c r="OKE33" s="187"/>
      <c r="OKF33" s="187"/>
      <c r="OKG33" s="187"/>
      <c r="OKH33" s="187"/>
      <c r="OKI33" s="187"/>
      <c r="OKJ33" s="187"/>
      <c r="OKK33" s="187"/>
      <c r="OKL33" s="187"/>
      <c r="OKM33" s="187"/>
      <c r="OKN33" s="187"/>
      <c r="OKO33" s="187"/>
      <c r="OKP33" s="187"/>
      <c r="OKQ33" s="187"/>
      <c r="OKR33" s="187"/>
      <c r="OKS33" s="187"/>
      <c r="OKT33" s="187"/>
      <c r="OKU33" s="187"/>
      <c r="OKV33" s="187"/>
      <c r="OKW33" s="187"/>
      <c r="OKX33" s="187"/>
      <c r="OKY33" s="187"/>
      <c r="OKZ33" s="187"/>
      <c r="OLA33" s="187"/>
      <c r="OLB33" s="187"/>
      <c r="OLC33" s="187"/>
      <c r="OLD33" s="187"/>
      <c r="OLE33" s="187"/>
      <c r="OLF33" s="187"/>
      <c r="OLG33" s="187"/>
      <c r="OLH33" s="187"/>
      <c r="OLI33" s="187"/>
      <c r="OLJ33" s="187"/>
      <c r="OLK33" s="187"/>
      <c r="OLL33" s="187"/>
      <c r="OLM33" s="187"/>
      <c r="OLN33" s="187"/>
      <c r="OLO33" s="187"/>
      <c r="OLP33" s="187"/>
      <c r="OLQ33" s="187"/>
      <c r="OLR33" s="187"/>
      <c r="OLS33" s="187"/>
      <c r="OLT33" s="187"/>
      <c r="OLU33" s="187"/>
      <c r="OLV33" s="187"/>
      <c r="OLW33" s="187"/>
      <c r="OLX33" s="187"/>
      <c r="OLY33" s="187"/>
      <c r="OLZ33" s="187"/>
      <c r="OMA33" s="187"/>
      <c r="OMB33" s="187"/>
      <c r="OMC33" s="187"/>
      <c r="OMD33" s="187"/>
      <c r="OME33" s="187"/>
      <c r="OMF33" s="187"/>
      <c r="OMG33" s="187"/>
      <c r="OMH33" s="187"/>
      <c r="OMI33" s="187"/>
      <c r="OMJ33" s="187"/>
      <c r="OMK33" s="187"/>
      <c r="OML33" s="187"/>
      <c r="OMM33" s="187"/>
      <c r="OMN33" s="187"/>
      <c r="OMO33" s="187"/>
      <c r="OMP33" s="187"/>
      <c r="OMQ33" s="187"/>
      <c r="OMR33" s="187"/>
      <c r="OMS33" s="187"/>
      <c r="OMT33" s="187"/>
      <c r="OMU33" s="187"/>
      <c r="OMV33" s="187"/>
      <c r="OMW33" s="187"/>
      <c r="OMX33" s="187"/>
      <c r="OMY33" s="187"/>
      <c r="OMZ33" s="187"/>
      <c r="ONA33" s="187"/>
      <c r="ONB33" s="187"/>
      <c r="ONC33" s="187"/>
      <c r="OND33" s="187"/>
      <c r="ONE33" s="187"/>
      <c r="ONF33" s="187"/>
      <c r="ONG33" s="187"/>
      <c r="ONH33" s="187"/>
      <c r="ONI33" s="187"/>
      <c r="ONJ33" s="187"/>
      <c r="ONK33" s="187"/>
      <c r="ONL33" s="187"/>
      <c r="ONM33" s="187"/>
      <c r="ONN33" s="187"/>
      <c r="ONO33" s="187"/>
      <c r="ONP33" s="187"/>
      <c r="ONQ33" s="187"/>
      <c r="ONR33" s="187"/>
      <c r="ONS33" s="187"/>
      <c r="ONT33" s="187"/>
      <c r="ONU33" s="187"/>
      <c r="ONV33" s="187"/>
      <c r="ONW33" s="187"/>
      <c r="ONX33" s="187"/>
      <c r="ONY33" s="187"/>
      <c r="ONZ33" s="187"/>
      <c r="OOA33" s="187"/>
      <c r="OOB33" s="187"/>
      <c r="OOC33" s="187"/>
      <c r="OOD33" s="187"/>
      <c r="OOE33" s="187"/>
      <c r="OOF33" s="187"/>
      <c r="OOG33" s="187"/>
      <c r="OOH33" s="187"/>
      <c r="OOI33" s="187"/>
      <c r="OOJ33" s="187"/>
      <c r="OOK33" s="187"/>
      <c r="OOL33" s="187"/>
      <c r="OOM33" s="187"/>
      <c r="OON33" s="187"/>
      <c r="OOO33" s="187"/>
      <c r="OOP33" s="187"/>
      <c r="OOQ33" s="187"/>
      <c r="OOR33" s="187"/>
      <c r="OOS33" s="187"/>
      <c r="OOT33" s="187"/>
      <c r="OOU33" s="187"/>
      <c r="OOV33" s="187"/>
      <c r="OOW33" s="187"/>
      <c r="OOX33" s="187"/>
      <c r="OOY33" s="187"/>
      <c r="OOZ33" s="187"/>
      <c r="OPA33" s="187"/>
      <c r="OPB33" s="187"/>
      <c r="OPC33" s="187"/>
      <c r="OPD33" s="187"/>
      <c r="OPE33" s="187"/>
      <c r="OPF33" s="187"/>
      <c r="OPG33" s="187"/>
      <c r="OPH33" s="187"/>
      <c r="OPI33" s="187"/>
      <c r="OPJ33" s="187"/>
      <c r="OPK33" s="187"/>
      <c r="OPL33" s="187"/>
      <c r="OPM33" s="187"/>
      <c r="OPN33" s="187"/>
      <c r="OPO33" s="187"/>
      <c r="OPP33" s="187"/>
      <c r="OPQ33" s="187"/>
      <c r="OPR33" s="187"/>
      <c r="OPS33" s="187"/>
      <c r="OPT33" s="187"/>
      <c r="OPU33" s="187"/>
      <c r="OPV33" s="187"/>
      <c r="OPW33" s="187"/>
      <c r="OPX33" s="187"/>
      <c r="OPY33" s="187"/>
      <c r="OPZ33" s="187"/>
      <c r="OQA33" s="187"/>
      <c r="OQB33" s="187"/>
      <c r="OQC33" s="187"/>
      <c r="OQD33" s="187"/>
      <c r="OQE33" s="187"/>
      <c r="OQF33" s="187"/>
      <c r="OQG33" s="187"/>
      <c r="OQH33" s="187"/>
      <c r="OQI33" s="187"/>
      <c r="OQJ33" s="187"/>
      <c r="OQK33" s="187"/>
      <c r="OQL33" s="187"/>
      <c r="OQM33" s="187"/>
      <c r="OQN33" s="187"/>
      <c r="OQO33" s="187"/>
      <c r="OQP33" s="187"/>
      <c r="OQQ33" s="187"/>
      <c r="OQR33" s="187"/>
      <c r="OQS33" s="187"/>
      <c r="OQT33" s="187"/>
      <c r="OQU33" s="187"/>
      <c r="OQV33" s="187"/>
      <c r="OQW33" s="187"/>
      <c r="OQX33" s="187"/>
      <c r="OQY33" s="187"/>
      <c r="OQZ33" s="187"/>
      <c r="ORA33" s="187"/>
      <c r="ORB33" s="187"/>
      <c r="ORC33" s="187"/>
      <c r="ORD33" s="187"/>
      <c r="ORE33" s="187"/>
      <c r="ORF33" s="187"/>
      <c r="ORG33" s="187"/>
      <c r="ORH33" s="187"/>
      <c r="ORI33" s="187"/>
      <c r="ORJ33" s="187"/>
      <c r="ORK33" s="187"/>
      <c r="ORL33" s="187"/>
      <c r="ORM33" s="187"/>
      <c r="ORN33" s="187"/>
      <c r="ORO33" s="187"/>
      <c r="ORP33" s="187"/>
      <c r="ORQ33" s="187"/>
      <c r="ORR33" s="187"/>
      <c r="ORS33" s="187"/>
      <c r="ORT33" s="187"/>
      <c r="ORU33" s="187"/>
      <c r="ORV33" s="187"/>
      <c r="ORW33" s="187"/>
      <c r="ORX33" s="187"/>
      <c r="ORY33" s="187"/>
      <c r="ORZ33" s="187"/>
      <c r="OSA33" s="187"/>
      <c r="OSB33" s="187"/>
      <c r="OSC33" s="187"/>
      <c r="OSD33" s="187"/>
      <c r="OSE33" s="187"/>
      <c r="OSF33" s="187"/>
      <c r="OSG33" s="187"/>
      <c r="OSH33" s="187"/>
      <c r="OSI33" s="187"/>
      <c r="OSJ33" s="187"/>
      <c r="OSK33" s="187"/>
      <c r="OSL33" s="187"/>
      <c r="OSM33" s="187"/>
      <c r="OSN33" s="187"/>
      <c r="OSO33" s="187"/>
      <c r="OSP33" s="187"/>
      <c r="OSQ33" s="187"/>
      <c r="OSR33" s="187"/>
      <c r="OSS33" s="187"/>
      <c r="OST33" s="187"/>
      <c r="OSU33" s="187"/>
      <c r="OSV33" s="187"/>
      <c r="OSW33" s="187"/>
      <c r="OSX33" s="187"/>
      <c r="OSY33" s="187"/>
      <c r="OSZ33" s="187"/>
      <c r="OTA33" s="187"/>
      <c r="OTB33" s="187"/>
      <c r="OTC33" s="187"/>
      <c r="OTD33" s="187"/>
      <c r="OTE33" s="187"/>
      <c r="OTF33" s="187"/>
      <c r="OTG33" s="187"/>
      <c r="OTH33" s="187"/>
      <c r="OTI33" s="187"/>
      <c r="OTJ33" s="187"/>
      <c r="OTK33" s="187"/>
      <c r="OTL33" s="187"/>
      <c r="OTM33" s="187"/>
      <c r="OTN33" s="187"/>
      <c r="OTO33" s="187"/>
      <c r="OTP33" s="187"/>
      <c r="OTQ33" s="187"/>
      <c r="OTR33" s="187"/>
      <c r="OTS33" s="187"/>
      <c r="OTT33" s="187"/>
      <c r="OTU33" s="187"/>
      <c r="OTV33" s="187"/>
      <c r="OTW33" s="187"/>
      <c r="OTX33" s="187"/>
      <c r="OTY33" s="187"/>
      <c r="OTZ33" s="187"/>
      <c r="OUA33" s="187"/>
      <c r="OUB33" s="187"/>
      <c r="OUC33" s="187"/>
      <c r="OUD33" s="187"/>
      <c r="OUE33" s="187"/>
      <c r="OUF33" s="187"/>
      <c r="OUG33" s="187"/>
      <c r="OUH33" s="187"/>
      <c r="OUI33" s="187"/>
      <c r="OUJ33" s="187"/>
      <c r="OUK33" s="187"/>
      <c r="OUL33" s="187"/>
      <c r="OUM33" s="187"/>
      <c r="OUN33" s="187"/>
      <c r="OUO33" s="187"/>
      <c r="OUP33" s="187"/>
      <c r="OUQ33" s="187"/>
      <c r="OUR33" s="187"/>
      <c r="OUS33" s="187"/>
      <c r="OUT33" s="187"/>
      <c r="OUU33" s="187"/>
      <c r="OUV33" s="187"/>
      <c r="OUW33" s="187"/>
      <c r="OUX33" s="187"/>
      <c r="OUY33" s="187"/>
      <c r="OUZ33" s="187"/>
      <c r="OVA33" s="187"/>
      <c r="OVB33" s="187"/>
      <c r="OVC33" s="187"/>
      <c r="OVD33" s="187"/>
      <c r="OVE33" s="187"/>
      <c r="OVF33" s="187"/>
      <c r="OVG33" s="187"/>
      <c r="OVH33" s="187"/>
      <c r="OVI33" s="187"/>
      <c r="OVJ33" s="187"/>
      <c r="OVK33" s="187"/>
      <c r="OVL33" s="187"/>
      <c r="OVM33" s="187"/>
      <c r="OVN33" s="187"/>
      <c r="OVO33" s="187"/>
      <c r="OVP33" s="187"/>
      <c r="OVQ33" s="187"/>
      <c r="OVR33" s="187"/>
      <c r="OVS33" s="187"/>
      <c r="OVT33" s="187"/>
      <c r="OVU33" s="187"/>
      <c r="OVV33" s="187"/>
      <c r="OVW33" s="187"/>
      <c r="OVX33" s="187"/>
      <c r="OVY33" s="187"/>
      <c r="OVZ33" s="187"/>
      <c r="OWA33" s="187"/>
      <c r="OWB33" s="187"/>
      <c r="OWC33" s="187"/>
      <c r="OWD33" s="187"/>
      <c r="OWE33" s="187"/>
      <c r="OWF33" s="187"/>
      <c r="OWG33" s="187"/>
      <c r="OWH33" s="187"/>
      <c r="OWI33" s="187"/>
      <c r="OWJ33" s="187"/>
      <c r="OWK33" s="187"/>
      <c r="OWL33" s="187"/>
      <c r="OWM33" s="187"/>
      <c r="OWN33" s="187"/>
      <c r="OWO33" s="187"/>
      <c r="OWP33" s="187"/>
      <c r="OWQ33" s="187"/>
      <c r="OWR33" s="187"/>
      <c r="OWS33" s="187"/>
      <c r="OWT33" s="187"/>
      <c r="OWU33" s="187"/>
      <c r="OWV33" s="187"/>
      <c r="OWW33" s="187"/>
      <c r="OWX33" s="187"/>
      <c r="OWY33" s="187"/>
      <c r="OWZ33" s="187"/>
      <c r="OXA33" s="187"/>
      <c r="OXB33" s="187"/>
      <c r="OXC33" s="187"/>
      <c r="OXD33" s="187"/>
      <c r="OXE33" s="187"/>
      <c r="OXF33" s="187"/>
      <c r="OXG33" s="187"/>
      <c r="OXH33" s="187"/>
      <c r="OXI33" s="187"/>
      <c r="OXJ33" s="187"/>
      <c r="OXK33" s="187"/>
      <c r="OXL33" s="187"/>
      <c r="OXM33" s="187"/>
      <c r="OXN33" s="187"/>
      <c r="OXO33" s="187"/>
      <c r="OXP33" s="187"/>
      <c r="OXQ33" s="187"/>
      <c r="OXR33" s="187"/>
      <c r="OXS33" s="187"/>
      <c r="OXT33" s="187"/>
      <c r="OXU33" s="187"/>
      <c r="OXV33" s="187"/>
      <c r="OXW33" s="187"/>
      <c r="OXX33" s="187"/>
      <c r="OXY33" s="187"/>
      <c r="OXZ33" s="187"/>
      <c r="OYA33" s="187"/>
      <c r="OYB33" s="187"/>
      <c r="OYC33" s="187"/>
      <c r="OYD33" s="187"/>
      <c r="OYE33" s="187"/>
      <c r="OYF33" s="187"/>
      <c r="OYG33" s="187"/>
      <c r="OYH33" s="187"/>
      <c r="OYI33" s="187"/>
      <c r="OYJ33" s="187"/>
      <c r="OYK33" s="187"/>
      <c r="OYL33" s="187"/>
      <c r="OYM33" s="187"/>
      <c r="OYN33" s="187"/>
      <c r="OYO33" s="187"/>
      <c r="OYP33" s="187"/>
      <c r="OYQ33" s="187"/>
      <c r="OYR33" s="187"/>
      <c r="OYS33" s="187"/>
      <c r="OYT33" s="187"/>
      <c r="OYU33" s="187"/>
      <c r="OYV33" s="187"/>
      <c r="OYW33" s="187"/>
      <c r="OYX33" s="187"/>
      <c r="OYY33" s="187"/>
      <c r="OYZ33" s="187"/>
      <c r="OZA33" s="187"/>
      <c r="OZB33" s="187"/>
      <c r="OZC33" s="187"/>
      <c r="OZD33" s="187"/>
      <c r="OZE33" s="187"/>
      <c r="OZF33" s="187"/>
      <c r="OZG33" s="187"/>
      <c r="OZH33" s="187"/>
      <c r="OZI33" s="187"/>
      <c r="OZJ33" s="187"/>
      <c r="OZK33" s="187"/>
      <c r="OZL33" s="187"/>
      <c r="OZM33" s="187"/>
      <c r="OZN33" s="187"/>
      <c r="OZO33" s="187"/>
      <c r="OZP33" s="187"/>
      <c r="OZQ33" s="187"/>
      <c r="OZR33" s="187"/>
      <c r="OZS33" s="187"/>
      <c r="OZT33" s="187"/>
      <c r="OZU33" s="187"/>
      <c r="OZV33" s="187"/>
      <c r="OZW33" s="187"/>
      <c r="OZX33" s="187"/>
      <c r="OZY33" s="187"/>
      <c r="OZZ33" s="187"/>
      <c r="PAA33" s="187"/>
      <c r="PAB33" s="187"/>
      <c r="PAC33" s="187"/>
      <c r="PAD33" s="187"/>
      <c r="PAE33" s="187"/>
      <c r="PAF33" s="187"/>
      <c r="PAG33" s="187"/>
      <c r="PAH33" s="187"/>
      <c r="PAI33" s="187"/>
      <c r="PAJ33" s="187"/>
      <c r="PAK33" s="187"/>
      <c r="PAL33" s="187"/>
      <c r="PAM33" s="187"/>
      <c r="PAN33" s="187"/>
      <c r="PAO33" s="187"/>
      <c r="PAP33" s="187"/>
      <c r="PAQ33" s="187"/>
      <c r="PAR33" s="187"/>
      <c r="PAS33" s="187"/>
      <c r="PAT33" s="187"/>
      <c r="PAU33" s="187"/>
      <c r="PAV33" s="187"/>
      <c r="PAW33" s="187"/>
      <c r="PAX33" s="187"/>
      <c r="PAY33" s="187"/>
      <c r="PAZ33" s="187"/>
      <c r="PBA33" s="187"/>
      <c r="PBB33" s="187"/>
      <c r="PBC33" s="187"/>
      <c r="PBD33" s="187"/>
      <c r="PBE33" s="187"/>
      <c r="PBF33" s="187"/>
      <c r="PBG33" s="187"/>
      <c r="PBH33" s="187"/>
      <c r="PBI33" s="187"/>
      <c r="PBJ33" s="187"/>
      <c r="PBK33" s="187"/>
      <c r="PBL33" s="187"/>
      <c r="PBM33" s="187"/>
      <c r="PBN33" s="187"/>
      <c r="PBO33" s="187"/>
      <c r="PBP33" s="187"/>
      <c r="PBQ33" s="187"/>
      <c r="PBR33" s="187"/>
      <c r="PBS33" s="187"/>
      <c r="PBT33" s="187"/>
      <c r="PBU33" s="187"/>
      <c r="PBV33" s="187"/>
      <c r="PBW33" s="187"/>
      <c r="PBX33" s="187"/>
      <c r="PBY33" s="187"/>
      <c r="PBZ33" s="187"/>
      <c r="PCA33" s="187"/>
      <c r="PCB33" s="187"/>
      <c r="PCC33" s="187"/>
      <c r="PCD33" s="187"/>
      <c r="PCE33" s="187"/>
      <c r="PCF33" s="187"/>
      <c r="PCG33" s="187"/>
      <c r="PCH33" s="187"/>
      <c r="PCI33" s="187"/>
      <c r="PCJ33" s="187"/>
      <c r="PCK33" s="187"/>
      <c r="PCL33" s="187"/>
      <c r="PCM33" s="187"/>
      <c r="PCN33" s="187"/>
      <c r="PCO33" s="187"/>
      <c r="PCP33" s="187"/>
      <c r="PCQ33" s="187"/>
      <c r="PCR33" s="187"/>
      <c r="PCS33" s="187"/>
      <c r="PCT33" s="187"/>
      <c r="PCU33" s="187"/>
      <c r="PCV33" s="187"/>
      <c r="PCW33" s="187"/>
      <c r="PCX33" s="187"/>
      <c r="PCY33" s="187"/>
      <c r="PCZ33" s="187"/>
      <c r="PDA33" s="187"/>
      <c r="PDB33" s="187"/>
      <c r="PDC33" s="187"/>
      <c r="PDD33" s="187"/>
      <c r="PDE33" s="187"/>
      <c r="PDF33" s="187"/>
      <c r="PDG33" s="187"/>
      <c r="PDH33" s="187"/>
      <c r="PDI33" s="187"/>
      <c r="PDJ33" s="187"/>
      <c r="PDK33" s="187"/>
      <c r="PDL33" s="187"/>
      <c r="PDM33" s="187"/>
      <c r="PDN33" s="187"/>
      <c r="PDO33" s="187"/>
      <c r="PDP33" s="187"/>
      <c r="PDQ33" s="187"/>
      <c r="PDR33" s="187"/>
      <c r="PDS33" s="187"/>
      <c r="PDT33" s="187"/>
      <c r="PDU33" s="187"/>
      <c r="PDV33" s="187"/>
      <c r="PDW33" s="187"/>
      <c r="PDX33" s="187"/>
      <c r="PDY33" s="187"/>
      <c r="PDZ33" s="187"/>
      <c r="PEA33" s="187"/>
      <c r="PEB33" s="187"/>
      <c r="PEC33" s="187"/>
      <c r="PED33" s="187"/>
      <c r="PEE33" s="187"/>
      <c r="PEF33" s="187"/>
      <c r="PEG33" s="187"/>
      <c r="PEH33" s="187"/>
      <c r="PEI33" s="187"/>
      <c r="PEJ33" s="187"/>
      <c r="PEK33" s="187"/>
      <c r="PEL33" s="187"/>
      <c r="PEM33" s="187"/>
      <c r="PEN33" s="187"/>
      <c r="PEO33" s="187"/>
      <c r="PEP33" s="187"/>
      <c r="PEQ33" s="187"/>
      <c r="PER33" s="187"/>
      <c r="PES33" s="187"/>
      <c r="PET33" s="187"/>
      <c r="PEU33" s="187"/>
      <c r="PEV33" s="187"/>
      <c r="PEW33" s="187"/>
      <c r="PEX33" s="187"/>
      <c r="PEY33" s="187"/>
      <c r="PEZ33" s="187"/>
      <c r="PFA33" s="187"/>
      <c r="PFB33" s="187"/>
      <c r="PFC33" s="187"/>
      <c r="PFD33" s="187"/>
      <c r="PFE33" s="187"/>
      <c r="PFF33" s="187"/>
      <c r="PFG33" s="187"/>
      <c r="PFH33" s="187"/>
      <c r="PFI33" s="187"/>
      <c r="PFJ33" s="187"/>
      <c r="PFK33" s="187"/>
      <c r="PFL33" s="187"/>
      <c r="PFM33" s="187"/>
      <c r="PFN33" s="187"/>
      <c r="PFO33" s="187"/>
      <c r="PFP33" s="187"/>
      <c r="PFQ33" s="187"/>
      <c r="PFR33" s="187"/>
      <c r="PFS33" s="187"/>
      <c r="PFT33" s="187"/>
      <c r="PFU33" s="187"/>
      <c r="PFV33" s="187"/>
      <c r="PFW33" s="187"/>
      <c r="PFX33" s="187"/>
      <c r="PFY33" s="187"/>
      <c r="PFZ33" s="187"/>
      <c r="PGA33" s="187"/>
      <c r="PGB33" s="187"/>
      <c r="PGC33" s="187"/>
      <c r="PGD33" s="187"/>
      <c r="PGE33" s="187"/>
      <c r="PGF33" s="187"/>
      <c r="PGG33" s="187"/>
      <c r="PGH33" s="187"/>
      <c r="PGI33" s="187"/>
      <c r="PGJ33" s="187"/>
      <c r="PGK33" s="187"/>
      <c r="PGL33" s="187"/>
      <c r="PGM33" s="187"/>
      <c r="PGN33" s="187"/>
      <c r="PGO33" s="187"/>
      <c r="PGP33" s="187"/>
      <c r="PGQ33" s="187"/>
      <c r="PGR33" s="187"/>
      <c r="PGS33" s="187"/>
      <c r="PGT33" s="187"/>
      <c r="PGU33" s="187"/>
      <c r="PGV33" s="187"/>
      <c r="PGW33" s="187"/>
      <c r="PGX33" s="187"/>
      <c r="PGY33" s="187"/>
      <c r="PGZ33" s="187"/>
      <c r="PHA33" s="187"/>
      <c r="PHB33" s="187"/>
      <c r="PHC33" s="187"/>
      <c r="PHD33" s="187"/>
      <c r="PHE33" s="187"/>
      <c r="PHF33" s="187"/>
      <c r="PHG33" s="187"/>
      <c r="PHH33" s="187"/>
      <c r="PHI33" s="187"/>
      <c r="PHJ33" s="187"/>
      <c r="PHK33" s="187"/>
      <c r="PHL33" s="187"/>
      <c r="PHM33" s="187"/>
      <c r="PHN33" s="187"/>
      <c r="PHO33" s="187"/>
      <c r="PHP33" s="187"/>
      <c r="PHQ33" s="187"/>
      <c r="PHR33" s="187"/>
      <c r="PHS33" s="187"/>
      <c r="PHT33" s="187"/>
      <c r="PHU33" s="187"/>
      <c r="PHV33" s="187"/>
      <c r="PHW33" s="187"/>
      <c r="PHX33" s="187"/>
      <c r="PHY33" s="187"/>
      <c r="PHZ33" s="187"/>
      <c r="PIA33" s="187"/>
      <c r="PIB33" s="187"/>
      <c r="PIC33" s="187"/>
      <c r="PID33" s="187"/>
      <c r="PIE33" s="187"/>
      <c r="PIF33" s="187"/>
      <c r="PIG33" s="187"/>
      <c r="PIH33" s="187"/>
      <c r="PII33" s="187"/>
      <c r="PIJ33" s="187"/>
      <c r="PIK33" s="187"/>
      <c r="PIL33" s="187"/>
      <c r="PIM33" s="187"/>
      <c r="PIN33" s="187"/>
      <c r="PIO33" s="187"/>
      <c r="PIP33" s="187"/>
      <c r="PIQ33" s="187"/>
      <c r="PIR33" s="187"/>
      <c r="PIS33" s="187"/>
      <c r="PIT33" s="187"/>
      <c r="PIU33" s="187"/>
      <c r="PIV33" s="187"/>
      <c r="PIW33" s="187"/>
      <c r="PIX33" s="187"/>
      <c r="PIY33" s="187"/>
      <c r="PIZ33" s="187"/>
      <c r="PJA33" s="187"/>
      <c r="PJB33" s="187"/>
      <c r="PJC33" s="187"/>
      <c r="PJD33" s="187"/>
      <c r="PJE33" s="187"/>
      <c r="PJF33" s="187"/>
      <c r="PJG33" s="187"/>
      <c r="PJH33" s="187"/>
      <c r="PJI33" s="187"/>
      <c r="PJJ33" s="187"/>
      <c r="PJK33" s="187"/>
      <c r="PJL33" s="187"/>
      <c r="PJM33" s="187"/>
      <c r="PJN33" s="187"/>
      <c r="PJO33" s="187"/>
      <c r="PJP33" s="187"/>
      <c r="PJQ33" s="187"/>
      <c r="PJR33" s="187"/>
      <c r="PJS33" s="187"/>
      <c r="PJT33" s="187"/>
      <c r="PJU33" s="187"/>
      <c r="PJV33" s="187"/>
      <c r="PJW33" s="187"/>
      <c r="PJX33" s="187"/>
      <c r="PJY33" s="187"/>
      <c r="PJZ33" s="187"/>
      <c r="PKA33" s="187"/>
      <c r="PKB33" s="187"/>
      <c r="PKC33" s="187"/>
      <c r="PKD33" s="187"/>
      <c r="PKE33" s="187"/>
      <c r="PKF33" s="187"/>
      <c r="PKG33" s="187"/>
      <c r="PKH33" s="187"/>
      <c r="PKI33" s="187"/>
      <c r="PKJ33" s="187"/>
      <c r="PKK33" s="187"/>
      <c r="PKL33" s="187"/>
      <c r="PKM33" s="187"/>
      <c r="PKN33" s="187"/>
      <c r="PKO33" s="187"/>
      <c r="PKP33" s="187"/>
      <c r="PKQ33" s="187"/>
      <c r="PKR33" s="187"/>
      <c r="PKS33" s="187"/>
      <c r="PKT33" s="187"/>
      <c r="PKU33" s="187"/>
      <c r="PKV33" s="187"/>
      <c r="PKW33" s="187"/>
      <c r="PKX33" s="187"/>
      <c r="PKY33" s="187"/>
      <c r="PKZ33" s="187"/>
      <c r="PLA33" s="187"/>
      <c r="PLB33" s="187"/>
      <c r="PLC33" s="187"/>
      <c r="PLD33" s="187"/>
      <c r="PLE33" s="187"/>
      <c r="PLF33" s="187"/>
      <c r="PLG33" s="187"/>
      <c r="PLH33" s="187"/>
      <c r="PLI33" s="187"/>
      <c r="PLJ33" s="187"/>
      <c r="PLK33" s="187"/>
      <c r="PLL33" s="187"/>
      <c r="PLM33" s="187"/>
      <c r="PLN33" s="187"/>
      <c r="PLO33" s="187"/>
      <c r="PLP33" s="187"/>
      <c r="PLQ33" s="187"/>
      <c r="PLR33" s="187"/>
      <c r="PLS33" s="187"/>
      <c r="PLT33" s="187"/>
      <c r="PLU33" s="187"/>
      <c r="PLV33" s="187"/>
      <c r="PLW33" s="187"/>
      <c r="PLX33" s="187"/>
      <c r="PLY33" s="187"/>
      <c r="PLZ33" s="187"/>
      <c r="PMA33" s="187"/>
      <c r="PMB33" s="187"/>
      <c r="PMC33" s="187"/>
      <c r="PMD33" s="187"/>
      <c r="PME33" s="187"/>
      <c r="PMF33" s="187"/>
      <c r="PMG33" s="187"/>
      <c r="PMH33" s="187"/>
      <c r="PMI33" s="187"/>
      <c r="PMJ33" s="187"/>
      <c r="PMK33" s="187"/>
      <c r="PML33" s="187"/>
      <c r="PMM33" s="187"/>
      <c r="PMN33" s="187"/>
      <c r="PMO33" s="187"/>
      <c r="PMP33" s="187"/>
      <c r="PMQ33" s="187"/>
      <c r="PMR33" s="187"/>
      <c r="PMS33" s="187"/>
      <c r="PMT33" s="187"/>
      <c r="PMU33" s="187"/>
      <c r="PMV33" s="187"/>
      <c r="PMW33" s="187"/>
      <c r="PMX33" s="187"/>
      <c r="PMY33" s="187"/>
      <c r="PMZ33" s="187"/>
      <c r="PNA33" s="187"/>
      <c r="PNB33" s="187"/>
      <c r="PNC33" s="187"/>
      <c r="PND33" s="187"/>
      <c r="PNE33" s="187"/>
      <c r="PNF33" s="187"/>
      <c r="PNG33" s="187"/>
      <c r="PNH33" s="187"/>
      <c r="PNI33" s="187"/>
      <c r="PNJ33" s="187"/>
      <c r="PNK33" s="187"/>
      <c r="PNL33" s="187"/>
      <c r="PNM33" s="187"/>
      <c r="PNN33" s="187"/>
      <c r="PNO33" s="187"/>
      <c r="PNP33" s="187"/>
      <c r="PNQ33" s="187"/>
      <c r="PNR33" s="187"/>
      <c r="PNS33" s="187"/>
      <c r="PNT33" s="187"/>
      <c r="PNU33" s="187"/>
      <c r="PNV33" s="187"/>
      <c r="PNW33" s="187"/>
      <c r="PNX33" s="187"/>
      <c r="PNY33" s="187"/>
      <c r="PNZ33" s="187"/>
      <c r="POA33" s="187"/>
      <c r="POB33" s="187"/>
      <c r="POC33" s="187"/>
      <c r="POD33" s="187"/>
      <c r="POE33" s="187"/>
      <c r="POF33" s="187"/>
      <c r="POG33" s="187"/>
      <c r="POH33" s="187"/>
      <c r="POI33" s="187"/>
      <c r="POJ33" s="187"/>
      <c r="POK33" s="187"/>
      <c r="POL33" s="187"/>
      <c r="POM33" s="187"/>
      <c r="PON33" s="187"/>
      <c r="POO33" s="187"/>
      <c r="POP33" s="187"/>
      <c r="POQ33" s="187"/>
      <c r="POR33" s="187"/>
      <c r="POS33" s="187"/>
      <c r="POT33" s="187"/>
      <c r="POU33" s="187"/>
      <c r="POV33" s="187"/>
      <c r="POW33" s="187"/>
      <c r="POX33" s="187"/>
      <c r="POY33" s="187"/>
      <c r="POZ33" s="187"/>
      <c r="PPA33" s="187"/>
      <c r="PPB33" s="187"/>
      <c r="PPC33" s="187"/>
      <c r="PPD33" s="187"/>
      <c r="PPE33" s="187"/>
      <c r="PPF33" s="187"/>
      <c r="PPG33" s="187"/>
      <c r="PPH33" s="187"/>
      <c r="PPI33" s="187"/>
      <c r="PPJ33" s="187"/>
      <c r="PPK33" s="187"/>
      <c r="PPL33" s="187"/>
      <c r="PPM33" s="187"/>
      <c r="PPN33" s="187"/>
      <c r="PPO33" s="187"/>
      <c r="PPP33" s="187"/>
      <c r="PPQ33" s="187"/>
      <c r="PPR33" s="187"/>
      <c r="PPS33" s="187"/>
      <c r="PPT33" s="187"/>
      <c r="PPU33" s="187"/>
      <c r="PPV33" s="187"/>
      <c r="PPW33" s="187"/>
      <c r="PPX33" s="187"/>
      <c r="PPY33" s="187"/>
      <c r="PPZ33" s="187"/>
      <c r="PQA33" s="187"/>
      <c r="PQB33" s="187"/>
      <c r="PQC33" s="187"/>
      <c r="PQD33" s="187"/>
      <c r="PQE33" s="187"/>
      <c r="PQF33" s="187"/>
      <c r="PQG33" s="187"/>
      <c r="PQH33" s="187"/>
      <c r="PQI33" s="187"/>
      <c r="PQJ33" s="187"/>
      <c r="PQK33" s="187"/>
      <c r="PQL33" s="187"/>
      <c r="PQM33" s="187"/>
      <c r="PQN33" s="187"/>
      <c r="PQO33" s="187"/>
      <c r="PQP33" s="187"/>
      <c r="PQQ33" s="187"/>
      <c r="PQR33" s="187"/>
      <c r="PQS33" s="187"/>
      <c r="PQT33" s="187"/>
      <c r="PQU33" s="187"/>
      <c r="PQV33" s="187"/>
      <c r="PQW33" s="187"/>
      <c r="PQX33" s="187"/>
      <c r="PQY33" s="187"/>
      <c r="PQZ33" s="187"/>
      <c r="PRA33" s="187"/>
      <c r="PRB33" s="187"/>
      <c r="PRC33" s="187"/>
      <c r="PRD33" s="187"/>
      <c r="PRE33" s="187"/>
      <c r="PRF33" s="187"/>
      <c r="PRG33" s="187"/>
      <c r="PRH33" s="187"/>
      <c r="PRI33" s="187"/>
      <c r="PRJ33" s="187"/>
      <c r="PRK33" s="187"/>
      <c r="PRL33" s="187"/>
      <c r="PRM33" s="187"/>
      <c r="PRN33" s="187"/>
      <c r="PRO33" s="187"/>
      <c r="PRP33" s="187"/>
      <c r="PRQ33" s="187"/>
      <c r="PRR33" s="187"/>
      <c r="PRS33" s="187"/>
      <c r="PRT33" s="187"/>
      <c r="PRU33" s="187"/>
      <c r="PRV33" s="187"/>
      <c r="PRW33" s="187"/>
      <c r="PRX33" s="187"/>
      <c r="PRY33" s="187"/>
      <c r="PRZ33" s="187"/>
      <c r="PSA33" s="187"/>
      <c r="PSB33" s="187"/>
      <c r="PSC33" s="187"/>
      <c r="PSD33" s="187"/>
      <c r="PSE33" s="187"/>
      <c r="PSF33" s="187"/>
      <c r="PSG33" s="187"/>
      <c r="PSH33" s="187"/>
      <c r="PSI33" s="187"/>
      <c r="PSJ33" s="187"/>
      <c r="PSK33" s="187"/>
      <c r="PSL33" s="187"/>
      <c r="PSM33" s="187"/>
      <c r="PSN33" s="187"/>
      <c r="PSO33" s="187"/>
      <c r="PSP33" s="187"/>
      <c r="PSQ33" s="187"/>
      <c r="PSR33" s="187"/>
      <c r="PSS33" s="187"/>
      <c r="PST33" s="187"/>
      <c r="PSU33" s="187"/>
      <c r="PSV33" s="187"/>
      <c r="PSW33" s="187"/>
      <c r="PSX33" s="187"/>
      <c r="PSY33" s="187"/>
      <c r="PSZ33" s="187"/>
      <c r="PTA33" s="187"/>
      <c r="PTB33" s="187"/>
      <c r="PTC33" s="187"/>
      <c r="PTD33" s="187"/>
      <c r="PTE33" s="187"/>
      <c r="PTF33" s="187"/>
      <c r="PTG33" s="187"/>
      <c r="PTH33" s="187"/>
      <c r="PTI33" s="187"/>
      <c r="PTJ33" s="187"/>
      <c r="PTK33" s="187"/>
      <c r="PTL33" s="187"/>
      <c r="PTM33" s="187"/>
      <c r="PTN33" s="187"/>
      <c r="PTO33" s="187"/>
      <c r="PTP33" s="187"/>
      <c r="PTQ33" s="187"/>
      <c r="PTR33" s="187"/>
      <c r="PTS33" s="187"/>
      <c r="PTT33" s="187"/>
      <c r="PTU33" s="187"/>
      <c r="PTV33" s="187"/>
      <c r="PTW33" s="187"/>
      <c r="PTX33" s="187"/>
      <c r="PTY33" s="187"/>
      <c r="PTZ33" s="187"/>
      <c r="PUA33" s="187"/>
      <c r="PUB33" s="187"/>
      <c r="PUC33" s="187"/>
      <c r="PUD33" s="187"/>
      <c r="PUE33" s="187"/>
      <c r="PUF33" s="187"/>
      <c r="PUG33" s="187"/>
      <c r="PUH33" s="187"/>
      <c r="PUI33" s="187"/>
      <c r="PUJ33" s="187"/>
      <c r="PUK33" s="187"/>
      <c r="PUL33" s="187"/>
      <c r="PUM33" s="187"/>
      <c r="PUN33" s="187"/>
      <c r="PUO33" s="187"/>
      <c r="PUP33" s="187"/>
      <c r="PUQ33" s="187"/>
      <c r="PUR33" s="187"/>
      <c r="PUS33" s="187"/>
      <c r="PUT33" s="187"/>
      <c r="PUU33" s="187"/>
      <c r="PUV33" s="187"/>
      <c r="PUW33" s="187"/>
      <c r="PUX33" s="187"/>
      <c r="PUY33" s="187"/>
      <c r="PUZ33" s="187"/>
      <c r="PVA33" s="187"/>
      <c r="PVB33" s="187"/>
      <c r="PVC33" s="187"/>
      <c r="PVD33" s="187"/>
      <c r="PVE33" s="187"/>
      <c r="PVF33" s="187"/>
      <c r="PVG33" s="187"/>
      <c r="PVH33" s="187"/>
      <c r="PVI33" s="187"/>
      <c r="PVJ33" s="187"/>
      <c r="PVK33" s="187"/>
      <c r="PVL33" s="187"/>
      <c r="PVM33" s="187"/>
      <c r="PVN33" s="187"/>
      <c r="PVO33" s="187"/>
      <c r="PVP33" s="187"/>
      <c r="PVQ33" s="187"/>
      <c r="PVR33" s="187"/>
      <c r="PVS33" s="187"/>
      <c r="PVT33" s="187"/>
      <c r="PVU33" s="187"/>
      <c r="PVV33" s="187"/>
      <c r="PVW33" s="187"/>
      <c r="PVX33" s="187"/>
      <c r="PVY33" s="187"/>
      <c r="PVZ33" s="187"/>
      <c r="PWA33" s="187"/>
      <c r="PWB33" s="187"/>
      <c r="PWC33" s="187"/>
      <c r="PWD33" s="187"/>
      <c r="PWE33" s="187"/>
      <c r="PWF33" s="187"/>
      <c r="PWG33" s="187"/>
      <c r="PWH33" s="187"/>
      <c r="PWI33" s="187"/>
      <c r="PWJ33" s="187"/>
      <c r="PWK33" s="187"/>
      <c r="PWL33" s="187"/>
      <c r="PWM33" s="187"/>
      <c r="PWN33" s="187"/>
      <c r="PWO33" s="187"/>
      <c r="PWP33" s="187"/>
      <c r="PWQ33" s="187"/>
      <c r="PWR33" s="187"/>
      <c r="PWS33" s="187"/>
      <c r="PWT33" s="187"/>
      <c r="PWU33" s="187"/>
      <c r="PWV33" s="187"/>
      <c r="PWW33" s="187"/>
      <c r="PWX33" s="187"/>
      <c r="PWY33" s="187"/>
      <c r="PWZ33" s="187"/>
      <c r="PXA33" s="187"/>
      <c r="PXB33" s="187"/>
      <c r="PXC33" s="187"/>
      <c r="PXD33" s="187"/>
      <c r="PXE33" s="187"/>
      <c r="PXF33" s="187"/>
      <c r="PXG33" s="187"/>
      <c r="PXH33" s="187"/>
      <c r="PXI33" s="187"/>
      <c r="PXJ33" s="187"/>
      <c r="PXK33" s="187"/>
      <c r="PXL33" s="187"/>
      <c r="PXM33" s="187"/>
      <c r="PXN33" s="187"/>
      <c r="PXO33" s="187"/>
      <c r="PXP33" s="187"/>
      <c r="PXQ33" s="187"/>
      <c r="PXR33" s="187"/>
      <c r="PXS33" s="187"/>
      <c r="PXT33" s="187"/>
      <c r="PXU33" s="187"/>
      <c r="PXV33" s="187"/>
      <c r="PXW33" s="187"/>
      <c r="PXX33" s="187"/>
      <c r="PXY33" s="187"/>
      <c r="PXZ33" s="187"/>
      <c r="PYA33" s="187"/>
      <c r="PYB33" s="187"/>
      <c r="PYC33" s="187"/>
      <c r="PYD33" s="187"/>
      <c r="PYE33" s="187"/>
      <c r="PYF33" s="187"/>
      <c r="PYG33" s="187"/>
      <c r="PYH33" s="187"/>
      <c r="PYI33" s="187"/>
      <c r="PYJ33" s="187"/>
      <c r="PYK33" s="187"/>
      <c r="PYL33" s="187"/>
      <c r="PYM33" s="187"/>
      <c r="PYN33" s="187"/>
      <c r="PYO33" s="187"/>
      <c r="PYP33" s="187"/>
      <c r="PYQ33" s="187"/>
      <c r="PYR33" s="187"/>
      <c r="PYS33" s="187"/>
      <c r="PYT33" s="187"/>
      <c r="PYU33" s="187"/>
      <c r="PYV33" s="187"/>
      <c r="PYW33" s="187"/>
      <c r="PYX33" s="187"/>
      <c r="PYY33" s="187"/>
      <c r="PYZ33" s="187"/>
      <c r="PZA33" s="187"/>
      <c r="PZB33" s="187"/>
      <c r="PZC33" s="187"/>
      <c r="PZD33" s="187"/>
      <c r="PZE33" s="187"/>
      <c r="PZF33" s="187"/>
      <c r="PZG33" s="187"/>
      <c r="PZH33" s="187"/>
      <c r="PZI33" s="187"/>
      <c r="PZJ33" s="187"/>
      <c r="PZK33" s="187"/>
      <c r="PZL33" s="187"/>
      <c r="PZM33" s="187"/>
      <c r="PZN33" s="187"/>
      <c r="PZO33" s="187"/>
      <c r="PZP33" s="187"/>
      <c r="PZQ33" s="187"/>
      <c r="PZR33" s="187"/>
      <c r="PZS33" s="187"/>
      <c r="PZT33" s="187"/>
      <c r="PZU33" s="187"/>
      <c r="PZV33" s="187"/>
      <c r="PZW33" s="187"/>
      <c r="PZX33" s="187"/>
      <c r="PZY33" s="187"/>
      <c r="PZZ33" s="187"/>
      <c r="QAA33" s="187"/>
      <c r="QAB33" s="187"/>
      <c r="QAC33" s="187"/>
      <c r="QAD33" s="187"/>
      <c r="QAE33" s="187"/>
      <c r="QAF33" s="187"/>
      <c r="QAG33" s="187"/>
      <c r="QAH33" s="187"/>
      <c r="QAI33" s="187"/>
      <c r="QAJ33" s="187"/>
      <c r="QAK33" s="187"/>
      <c r="QAL33" s="187"/>
      <c r="QAM33" s="187"/>
      <c r="QAN33" s="187"/>
      <c r="QAO33" s="187"/>
      <c r="QAP33" s="187"/>
      <c r="QAQ33" s="187"/>
      <c r="QAR33" s="187"/>
      <c r="QAS33" s="187"/>
      <c r="QAT33" s="187"/>
      <c r="QAU33" s="187"/>
      <c r="QAV33" s="187"/>
      <c r="QAW33" s="187"/>
      <c r="QAX33" s="187"/>
      <c r="QAY33" s="187"/>
      <c r="QAZ33" s="187"/>
      <c r="QBA33" s="187"/>
      <c r="QBB33" s="187"/>
      <c r="QBC33" s="187"/>
      <c r="QBD33" s="187"/>
      <c r="QBE33" s="187"/>
      <c r="QBF33" s="187"/>
      <c r="QBG33" s="187"/>
      <c r="QBH33" s="187"/>
      <c r="QBI33" s="187"/>
      <c r="QBJ33" s="187"/>
      <c r="QBK33" s="187"/>
      <c r="QBL33" s="187"/>
      <c r="QBM33" s="187"/>
      <c r="QBN33" s="187"/>
      <c r="QBO33" s="187"/>
      <c r="QBP33" s="187"/>
      <c r="QBQ33" s="187"/>
      <c r="QBR33" s="187"/>
      <c r="QBS33" s="187"/>
      <c r="QBT33" s="187"/>
      <c r="QBU33" s="187"/>
      <c r="QBV33" s="187"/>
      <c r="QBW33" s="187"/>
      <c r="QBX33" s="187"/>
      <c r="QBY33" s="187"/>
      <c r="QBZ33" s="187"/>
      <c r="QCA33" s="187"/>
      <c r="QCB33" s="187"/>
      <c r="QCC33" s="187"/>
      <c r="QCD33" s="187"/>
      <c r="QCE33" s="187"/>
      <c r="QCF33" s="187"/>
      <c r="QCG33" s="187"/>
      <c r="QCH33" s="187"/>
      <c r="QCI33" s="187"/>
      <c r="QCJ33" s="187"/>
      <c r="QCK33" s="187"/>
      <c r="QCL33" s="187"/>
      <c r="QCM33" s="187"/>
      <c r="QCN33" s="187"/>
      <c r="QCO33" s="187"/>
      <c r="QCP33" s="187"/>
      <c r="QCQ33" s="187"/>
      <c r="QCR33" s="187"/>
      <c r="QCS33" s="187"/>
      <c r="QCT33" s="187"/>
      <c r="QCU33" s="187"/>
      <c r="QCV33" s="187"/>
      <c r="QCW33" s="187"/>
      <c r="QCX33" s="187"/>
      <c r="QCY33" s="187"/>
      <c r="QCZ33" s="187"/>
      <c r="QDA33" s="187"/>
      <c r="QDB33" s="187"/>
      <c r="QDC33" s="187"/>
      <c r="QDD33" s="187"/>
      <c r="QDE33" s="187"/>
      <c r="QDF33" s="187"/>
      <c r="QDG33" s="187"/>
      <c r="QDH33" s="187"/>
      <c r="QDI33" s="187"/>
      <c r="QDJ33" s="187"/>
      <c r="QDK33" s="187"/>
      <c r="QDL33" s="187"/>
      <c r="QDM33" s="187"/>
      <c r="QDN33" s="187"/>
      <c r="QDO33" s="187"/>
      <c r="QDP33" s="187"/>
      <c r="QDQ33" s="187"/>
      <c r="QDR33" s="187"/>
      <c r="QDS33" s="187"/>
      <c r="QDT33" s="187"/>
      <c r="QDU33" s="187"/>
      <c r="QDV33" s="187"/>
      <c r="QDW33" s="187"/>
      <c r="QDX33" s="187"/>
      <c r="QDY33" s="187"/>
      <c r="QDZ33" s="187"/>
      <c r="QEA33" s="187"/>
      <c r="QEB33" s="187"/>
      <c r="QEC33" s="187"/>
      <c r="QED33" s="187"/>
      <c r="QEE33" s="187"/>
      <c r="QEF33" s="187"/>
      <c r="QEG33" s="187"/>
      <c r="QEH33" s="187"/>
      <c r="QEI33" s="187"/>
      <c r="QEJ33" s="187"/>
      <c r="QEK33" s="187"/>
      <c r="QEL33" s="187"/>
      <c r="QEM33" s="187"/>
      <c r="QEN33" s="187"/>
      <c r="QEO33" s="187"/>
      <c r="QEP33" s="187"/>
      <c r="QEQ33" s="187"/>
      <c r="QER33" s="187"/>
      <c r="QES33" s="187"/>
      <c r="QET33" s="187"/>
      <c r="QEU33" s="187"/>
      <c r="QEV33" s="187"/>
      <c r="QEW33" s="187"/>
      <c r="QEX33" s="187"/>
      <c r="QEY33" s="187"/>
      <c r="QEZ33" s="187"/>
      <c r="QFA33" s="187"/>
      <c r="QFB33" s="187"/>
      <c r="QFC33" s="187"/>
      <c r="QFD33" s="187"/>
      <c r="QFE33" s="187"/>
      <c r="QFF33" s="187"/>
      <c r="QFG33" s="187"/>
      <c r="QFH33" s="187"/>
      <c r="QFI33" s="187"/>
      <c r="QFJ33" s="187"/>
      <c r="QFK33" s="187"/>
      <c r="QFL33" s="187"/>
      <c r="QFM33" s="187"/>
      <c r="QFN33" s="187"/>
      <c r="QFO33" s="187"/>
      <c r="QFP33" s="187"/>
      <c r="QFQ33" s="187"/>
      <c r="QFR33" s="187"/>
      <c r="QFS33" s="187"/>
      <c r="QFT33" s="187"/>
      <c r="QFU33" s="187"/>
      <c r="QFV33" s="187"/>
      <c r="QFW33" s="187"/>
      <c r="QFX33" s="187"/>
      <c r="QFY33" s="187"/>
      <c r="QFZ33" s="187"/>
      <c r="QGA33" s="187"/>
      <c r="QGB33" s="187"/>
      <c r="QGC33" s="187"/>
      <c r="QGD33" s="187"/>
      <c r="QGE33" s="187"/>
      <c r="QGF33" s="187"/>
      <c r="QGG33" s="187"/>
      <c r="QGH33" s="187"/>
      <c r="QGI33" s="187"/>
      <c r="QGJ33" s="187"/>
      <c r="QGK33" s="187"/>
      <c r="QGL33" s="187"/>
      <c r="QGM33" s="187"/>
      <c r="QGN33" s="187"/>
      <c r="QGO33" s="187"/>
      <c r="QGP33" s="187"/>
      <c r="QGQ33" s="187"/>
      <c r="QGR33" s="187"/>
      <c r="QGS33" s="187"/>
      <c r="QGT33" s="187"/>
      <c r="QGU33" s="187"/>
      <c r="QGV33" s="187"/>
      <c r="QGW33" s="187"/>
      <c r="QGX33" s="187"/>
      <c r="QGY33" s="187"/>
      <c r="QGZ33" s="187"/>
      <c r="QHA33" s="187"/>
      <c r="QHB33" s="187"/>
      <c r="QHC33" s="187"/>
      <c r="QHD33" s="187"/>
      <c r="QHE33" s="187"/>
      <c r="QHF33" s="187"/>
      <c r="QHG33" s="187"/>
      <c r="QHH33" s="187"/>
      <c r="QHI33" s="187"/>
      <c r="QHJ33" s="187"/>
      <c r="QHK33" s="187"/>
      <c r="QHL33" s="187"/>
      <c r="QHM33" s="187"/>
      <c r="QHN33" s="187"/>
      <c r="QHO33" s="187"/>
      <c r="QHP33" s="187"/>
      <c r="QHQ33" s="187"/>
      <c r="QHR33" s="187"/>
      <c r="QHS33" s="187"/>
      <c r="QHT33" s="187"/>
      <c r="QHU33" s="187"/>
      <c r="QHV33" s="187"/>
      <c r="QHW33" s="187"/>
      <c r="QHX33" s="187"/>
      <c r="QHY33" s="187"/>
      <c r="QHZ33" s="187"/>
      <c r="QIA33" s="187"/>
      <c r="QIB33" s="187"/>
      <c r="QIC33" s="187"/>
      <c r="QID33" s="187"/>
      <c r="QIE33" s="187"/>
      <c r="QIF33" s="187"/>
      <c r="QIG33" s="187"/>
      <c r="QIH33" s="187"/>
      <c r="QII33" s="187"/>
      <c r="QIJ33" s="187"/>
      <c r="QIK33" s="187"/>
      <c r="QIL33" s="187"/>
      <c r="QIM33" s="187"/>
      <c r="QIN33" s="187"/>
      <c r="QIO33" s="187"/>
      <c r="QIP33" s="187"/>
      <c r="QIQ33" s="187"/>
      <c r="QIR33" s="187"/>
      <c r="QIS33" s="187"/>
      <c r="QIT33" s="187"/>
      <c r="QIU33" s="187"/>
      <c r="QIV33" s="187"/>
      <c r="QIW33" s="187"/>
      <c r="QIX33" s="187"/>
      <c r="QIY33" s="187"/>
      <c r="QIZ33" s="187"/>
      <c r="QJA33" s="187"/>
      <c r="QJB33" s="187"/>
      <c r="QJC33" s="187"/>
      <c r="QJD33" s="187"/>
      <c r="QJE33" s="187"/>
      <c r="QJF33" s="187"/>
      <c r="QJG33" s="187"/>
      <c r="QJH33" s="187"/>
      <c r="QJI33" s="187"/>
      <c r="QJJ33" s="187"/>
      <c r="QJK33" s="187"/>
      <c r="QJL33" s="187"/>
      <c r="QJM33" s="187"/>
      <c r="QJN33" s="187"/>
      <c r="QJO33" s="187"/>
      <c r="QJP33" s="187"/>
      <c r="QJQ33" s="187"/>
      <c r="QJR33" s="187"/>
      <c r="QJS33" s="187"/>
      <c r="QJT33" s="187"/>
      <c r="QJU33" s="187"/>
      <c r="QJV33" s="187"/>
      <c r="QJW33" s="187"/>
      <c r="QJX33" s="187"/>
      <c r="QJY33" s="187"/>
      <c r="QJZ33" s="187"/>
      <c r="QKA33" s="187"/>
      <c r="QKB33" s="187"/>
      <c r="QKC33" s="187"/>
      <c r="QKD33" s="187"/>
      <c r="QKE33" s="187"/>
      <c r="QKF33" s="187"/>
      <c r="QKG33" s="187"/>
      <c r="QKH33" s="187"/>
      <c r="QKI33" s="187"/>
      <c r="QKJ33" s="187"/>
      <c r="QKK33" s="187"/>
      <c r="QKL33" s="187"/>
      <c r="QKM33" s="187"/>
      <c r="QKN33" s="187"/>
      <c r="QKO33" s="187"/>
      <c r="QKP33" s="187"/>
      <c r="QKQ33" s="187"/>
      <c r="QKR33" s="187"/>
      <c r="QKS33" s="187"/>
      <c r="QKT33" s="187"/>
      <c r="QKU33" s="187"/>
      <c r="QKV33" s="187"/>
      <c r="QKW33" s="187"/>
      <c r="QKX33" s="187"/>
      <c r="QKY33" s="187"/>
      <c r="QKZ33" s="187"/>
      <c r="QLA33" s="187"/>
      <c r="QLB33" s="187"/>
      <c r="QLC33" s="187"/>
      <c r="QLD33" s="187"/>
      <c r="QLE33" s="187"/>
      <c r="QLF33" s="187"/>
      <c r="QLG33" s="187"/>
      <c r="QLH33" s="187"/>
      <c r="QLI33" s="187"/>
      <c r="QLJ33" s="187"/>
      <c r="QLK33" s="187"/>
      <c r="QLL33" s="187"/>
      <c r="QLM33" s="187"/>
      <c r="QLN33" s="187"/>
      <c r="QLO33" s="187"/>
      <c r="QLP33" s="187"/>
      <c r="QLQ33" s="187"/>
      <c r="QLR33" s="187"/>
      <c r="QLS33" s="187"/>
      <c r="QLT33" s="187"/>
      <c r="QLU33" s="187"/>
      <c r="QLV33" s="187"/>
      <c r="QLW33" s="187"/>
      <c r="QLX33" s="187"/>
      <c r="QLY33" s="187"/>
      <c r="QLZ33" s="187"/>
      <c r="QMA33" s="187"/>
      <c r="QMB33" s="187"/>
      <c r="QMC33" s="187"/>
      <c r="QMD33" s="187"/>
      <c r="QME33" s="187"/>
      <c r="QMF33" s="187"/>
      <c r="QMG33" s="187"/>
      <c r="QMH33" s="187"/>
      <c r="QMI33" s="187"/>
      <c r="QMJ33" s="187"/>
      <c r="QMK33" s="187"/>
      <c r="QML33" s="187"/>
      <c r="QMM33" s="187"/>
      <c r="QMN33" s="187"/>
      <c r="QMO33" s="187"/>
      <c r="QMP33" s="187"/>
      <c r="QMQ33" s="187"/>
      <c r="QMR33" s="187"/>
      <c r="QMS33" s="187"/>
      <c r="QMT33" s="187"/>
      <c r="QMU33" s="187"/>
      <c r="QMV33" s="187"/>
      <c r="QMW33" s="187"/>
      <c r="QMX33" s="187"/>
      <c r="QMY33" s="187"/>
      <c r="QMZ33" s="187"/>
      <c r="QNA33" s="187"/>
      <c r="QNB33" s="187"/>
      <c r="QNC33" s="187"/>
      <c r="QND33" s="187"/>
      <c r="QNE33" s="187"/>
      <c r="QNF33" s="187"/>
      <c r="QNG33" s="187"/>
      <c r="QNH33" s="187"/>
      <c r="QNI33" s="187"/>
      <c r="QNJ33" s="187"/>
      <c r="QNK33" s="187"/>
      <c r="QNL33" s="187"/>
      <c r="QNM33" s="187"/>
      <c r="QNN33" s="187"/>
      <c r="QNO33" s="187"/>
      <c r="QNP33" s="187"/>
      <c r="QNQ33" s="187"/>
      <c r="QNR33" s="187"/>
      <c r="QNS33" s="187"/>
      <c r="QNT33" s="187"/>
      <c r="QNU33" s="187"/>
      <c r="QNV33" s="187"/>
      <c r="QNW33" s="187"/>
      <c r="QNX33" s="187"/>
      <c r="QNY33" s="187"/>
      <c r="QNZ33" s="187"/>
      <c r="QOA33" s="187"/>
      <c r="QOB33" s="187"/>
      <c r="QOC33" s="187"/>
      <c r="QOD33" s="187"/>
      <c r="QOE33" s="187"/>
      <c r="QOF33" s="187"/>
      <c r="QOG33" s="187"/>
      <c r="QOH33" s="187"/>
      <c r="QOI33" s="187"/>
      <c r="QOJ33" s="187"/>
      <c r="QOK33" s="187"/>
      <c r="QOL33" s="187"/>
      <c r="QOM33" s="187"/>
      <c r="QON33" s="187"/>
      <c r="QOO33" s="187"/>
      <c r="QOP33" s="187"/>
      <c r="QOQ33" s="187"/>
      <c r="QOR33" s="187"/>
      <c r="QOS33" s="187"/>
      <c r="QOT33" s="187"/>
      <c r="QOU33" s="187"/>
      <c r="QOV33" s="187"/>
      <c r="QOW33" s="187"/>
      <c r="QOX33" s="187"/>
      <c r="QOY33" s="187"/>
      <c r="QOZ33" s="187"/>
      <c r="QPA33" s="187"/>
      <c r="QPB33" s="187"/>
      <c r="QPC33" s="187"/>
      <c r="QPD33" s="187"/>
      <c r="QPE33" s="187"/>
      <c r="QPF33" s="187"/>
      <c r="QPG33" s="187"/>
      <c r="QPH33" s="187"/>
      <c r="QPI33" s="187"/>
      <c r="QPJ33" s="187"/>
      <c r="QPK33" s="187"/>
      <c r="QPL33" s="187"/>
      <c r="QPM33" s="187"/>
      <c r="QPN33" s="187"/>
      <c r="QPO33" s="187"/>
      <c r="QPP33" s="187"/>
      <c r="QPQ33" s="187"/>
      <c r="QPR33" s="187"/>
      <c r="QPS33" s="187"/>
      <c r="QPT33" s="187"/>
      <c r="QPU33" s="187"/>
      <c r="QPV33" s="187"/>
      <c r="QPW33" s="187"/>
      <c r="QPX33" s="187"/>
      <c r="QPY33" s="187"/>
      <c r="QPZ33" s="187"/>
      <c r="QQA33" s="187"/>
      <c r="QQB33" s="187"/>
      <c r="QQC33" s="187"/>
      <c r="QQD33" s="187"/>
      <c r="QQE33" s="187"/>
      <c r="QQF33" s="187"/>
      <c r="QQG33" s="187"/>
      <c r="QQH33" s="187"/>
      <c r="QQI33" s="187"/>
      <c r="QQJ33" s="187"/>
      <c r="QQK33" s="187"/>
      <c r="QQL33" s="187"/>
      <c r="QQM33" s="187"/>
      <c r="QQN33" s="187"/>
      <c r="QQO33" s="187"/>
      <c r="QQP33" s="187"/>
      <c r="QQQ33" s="187"/>
      <c r="QQR33" s="187"/>
      <c r="QQS33" s="187"/>
      <c r="QQT33" s="187"/>
      <c r="QQU33" s="187"/>
      <c r="QQV33" s="187"/>
      <c r="QQW33" s="187"/>
      <c r="QQX33" s="187"/>
      <c r="QQY33" s="187"/>
      <c r="QQZ33" s="187"/>
      <c r="QRA33" s="187"/>
      <c r="QRB33" s="187"/>
      <c r="QRC33" s="187"/>
      <c r="QRD33" s="187"/>
      <c r="QRE33" s="187"/>
      <c r="QRF33" s="187"/>
      <c r="QRG33" s="187"/>
      <c r="QRH33" s="187"/>
      <c r="QRI33" s="187"/>
      <c r="QRJ33" s="187"/>
      <c r="QRK33" s="187"/>
      <c r="QRL33" s="187"/>
      <c r="QRM33" s="187"/>
      <c r="QRN33" s="187"/>
      <c r="QRO33" s="187"/>
      <c r="QRP33" s="187"/>
      <c r="QRQ33" s="187"/>
      <c r="QRR33" s="187"/>
      <c r="QRS33" s="187"/>
      <c r="QRT33" s="187"/>
      <c r="QRU33" s="187"/>
      <c r="QRV33" s="187"/>
      <c r="QRW33" s="187"/>
      <c r="QRX33" s="187"/>
      <c r="QRY33" s="187"/>
      <c r="QRZ33" s="187"/>
      <c r="QSA33" s="187"/>
      <c r="QSB33" s="187"/>
      <c r="QSC33" s="187"/>
      <c r="QSD33" s="187"/>
      <c r="QSE33" s="187"/>
      <c r="QSF33" s="187"/>
      <c r="QSG33" s="187"/>
      <c r="QSH33" s="187"/>
      <c r="QSI33" s="187"/>
      <c r="QSJ33" s="187"/>
      <c r="QSK33" s="187"/>
      <c r="QSL33" s="187"/>
      <c r="QSM33" s="187"/>
      <c r="QSN33" s="187"/>
      <c r="QSO33" s="187"/>
      <c r="QSP33" s="187"/>
      <c r="QSQ33" s="187"/>
      <c r="QSR33" s="187"/>
      <c r="QSS33" s="187"/>
      <c r="QST33" s="187"/>
      <c r="QSU33" s="187"/>
      <c r="QSV33" s="187"/>
      <c r="QSW33" s="187"/>
      <c r="QSX33" s="187"/>
      <c r="QSY33" s="187"/>
      <c r="QSZ33" s="187"/>
      <c r="QTA33" s="187"/>
      <c r="QTB33" s="187"/>
      <c r="QTC33" s="187"/>
      <c r="QTD33" s="187"/>
      <c r="QTE33" s="187"/>
      <c r="QTF33" s="187"/>
      <c r="QTG33" s="187"/>
      <c r="QTH33" s="187"/>
      <c r="QTI33" s="187"/>
      <c r="QTJ33" s="187"/>
      <c r="QTK33" s="187"/>
      <c r="QTL33" s="187"/>
      <c r="QTM33" s="187"/>
      <c r="QTN33" s="187"/>
      <c r="QTO33" s="187"/>
      <c r="QTP33" s="187"/>
      <c r="QTQ33" s="187"/>
      <c r="QTR33" s="187"/>
      <c r="QTS33" s="187"/>
      <c r="QTT33" s="187"/>
      <c r="QTU33" s="187"/>
      <c r="QTV33" s="187"/>
      <c r="QTW33" s="187"/>
      <c r="QTX33" s="187"/>
      <c r="QTY33" s="187"/>
      <c r="QTZ33" s="187"/>
      <c r="QUA33" s="187"/>
      <c r="QUB33" s="187"/>
      <c r="QUC33" s="187"/>
      <c r="QUD33" s="187"/>
      <c r="QUE33" s="187"/>
      <c r="QUF33" s="187"/>
      <c r="QUG33" s="187"/>
      <c r="QUH33" s="187"/>
      <c r="QUI33" s="187"/>
      <c r="QUJ33" s="187"/>
      <c r="QUK33" s="187"/>
      <c r="QUL33" s="187"/>
      <c r="QUM33" s="187"/>
      <c r="QUN33" s="187"/>
      <c r="QUO33" s="187"/>
      <c r="QUP33" s="187"/>
      <c r="QUQ33" s="187"/>
      <c r="QUR33" s="187"/>
      <c r="QUS33" s="187"/>
      <c r="QUT33" s="187"/>
      <c r="QUU33" s="187"/>
      <c r="QUV33" s="187"/>
      <c r="QUW33" s="187"/>
      <c r="QUX33" s="187"/>
      <c r="QUY33" s="187"/>
      <c r="QUZ33" s="187"/>
      <c r="QVA33" s="187"/>
      <c r="QVB33" s="187"/>
      <c r="QVC33" s="187"/>
      <c r="QVD33" s="187"/>
      <c r="QVE33" s="187"/>
      <c r="QVF33" s="187"/>
      <c r="QVG33" s="187"/>
      <c r="QVH33" s="187"/>
      <c r="QVI33" s="187"/>
      <c r="QVJ33" s="187"/>
      <c r="QVK33" s="187"/>
      <c r="QVL33" s="187"/>
      <c r="QVM33" s="187"/>
      <c r="QVN33" s="187"/>
      <c r="QVO33" s="187"/>
      <c r="QVP33" s="187"/>
      <c r="QVQ33" s="187"/>
      <c r="QVR33" s="187"/>
      <c r="QVS33" s="187"/>
      <c r="QVT33" s="187"/>
      <c r="QVU33" s="187"/>
      <c r="QVV33" s="187"/>
      <c r="QVW33" s="187"/>
      <c r="QVX33" s="187"/>
      <c r="QVY33" s="187"/>
      <c r="QVZ33" s="187"/>
      <c r="QWA33" s="187"/>
      <c r="QWB33" s="187"/>
      <c r="QWC33" s="187"/>
      <c r="QWD33" s="187"/>
      <c r="QWE33" s="187"/>
      <c r="QWF33" s="187"/>
      <c r="QWG33" s="187"/>
      <c r="QWH33" s="187"/>
      <c r="QWI33" s="187"/>
      <c r="QWJ33" s="187"/>
      <c r="QWK33" s="187"/>
      <c r="QWL33" s="187"/>
      <c r="QWM33" s="187"/>
      <c r="QWN33" s="187"/>
      <c r="QWO33" s="187"/>
      <c r="QWP33" s="187"/>
      <c r="QWQ33" s="187"/>
      <c r="QWR33" s="187"/>
      <c r="QWS33" s="187"/>
      <c r="QWT33" s="187"/>
      <c r="QWU33" s="187"/>
      <c r="QWV33" s="187"/>
      <c r="QWW33" s="187"/>
      <c r="QWX33" s="187"/>
      <c r="QWY33" s="187"/>
      <c r="QWZ33" s="187"/>
      <c r="QXA33" s="187"/>
      <c r="QXB33" s="187"/>
      <c r="QXC33" s="187"/>
      <c r="QXD33" s="187"/>
      <c r="QXE33" s="187"/>
      <c r="QXF33" s="187"/>
      <c r="QXG33" s="187"/>
      <c r="QXH33" s="187"/>
      <c r="QXI33" s="187"/>
      <c r="QXJ33" s="187"/>
      <c r="QXK33" s="187"/>
      <c r="QXL33" s="187"/>
      <c r="QXM33" s="187"/>
      <c r="QXN33" s="187"/>
      <c r="QXO33" s="187"/>
      <c r="QXP33" s="187"/>
      <c r="QXQ33" s="187"/>
      <c r="QXR33" s="187"/>
      <c r="QXS33" s="187"/>
      <c r="QXT33" s="187"/>
      <c r="QXU33" s="187"/>
      <c r="QXV33" s="187"/>
      <c r="QXW33" s="187"/>
      <c r="QXX33" s="187"/>
      <c r="QXY33" s="187"/>
      <c r="QXZ33" s="187"/>
      <c r="QYA33" s="187"/>
      <c r="QYB33" s="187"/>
      <c r="QYC33" s="187"/>
      <c r="QYD33" s="187"/>
      <c r="QYE33" s="187"/>
      <c r="QYF33" s="187"/>
      <c r="QYG33" s="187"/>
      <c r="QYH33" s="187"/>
      <c r="QYI33" s="187"/>
      <c r="QYJ33" s="187"/>
      <c r="QYK33" s="187"/>
      <c r="QYL33" s="187"/>
      <c r="QYM33" s="187"/>
      <c r="QYN33" s="187"/>
      <c r="QYO33" s="187"/>
      <c r="QYP33" s="187"/>
      <c r="QYQ33" s="187"/>
      <c r="QYR33" s="187"/>
      <c r="QYS33" s="187"/>
      <c r="QYT33" s="187"/>
      <c r="QYU33" s="187"/>
      <c r="QYV33" s="187"/>
      <c r="QYW33" s="187"/>
      <c r="QYX33" s="187"/>
      <c r="QYY33" s="187"/>
      <c r="QYZ33" s="187"/>
      <c r="QZA33" s="187"/>
      <c r="QZB33" s="187"/>
      <c r="QZC33" s="187"/>
      <c r="QZD33" s="187"/>
      <c r="QZE33" s="187"/>
      <c r="QZF33" s="187"/>
      <c r="QZG33" s="187"/>
      <c r="QZH33" s="187"/>
      <c r="QZI33" s="187"/>
      <c r="QZJ33" s="187"/>
      <c r="QZK33" s="187"/>
      <c r="QZL33" s="187"/>
      <c r="QZM33" s="187"/>
      <c r="QZN33" s="187"/>
      <c r="QZO33" s="187"/>
      <c r="QZP33" s="187"/>
      <c r="QZQ33" s="187"/>
      <c r="QZR33" s="187"/>
      <c r="QZS33" s="187"/>
      <c r="QZT33" s="187"/>
      <c r="QZU33" s="187"/>
      <c r="QZV33" s="187"/>
      <c r="QZW33" s="187"/>
      <c r="QZX33" s="187"/>
      <c r="QZY33" s="187"/>
      <c r="QZZ33" s="187"/>
      <c r="RAA33" s="187"/>
      <c r="RAB33" s="187"/>
      <c r="RAC33" s="187"/>
      <c r="RAD33" s="187"/>
      <c r="RAE33" s="187"/>
      <c r="RAF33" s="187"/>
      <c r="RAG33" s="187"/>
      <c r="RAH33" s="187"/>
      <c r="RAI33" s="187"/>
      <c r="RAJ33" s="187"/>
      <c r="RAK33" s="187"/>
      <c r="RAL33" s="187"/>
      <c r="RAM33" s="187"/>
      <c r="RAN33" s="187"/>
      <c r="RAO33" s="187"/>
      <c r="RAP33" s="187"/>
      <c r="RAQ33" s="187"/>
      <c r="RAR33" s="187"/>
      <c r="RAS33" s="187"/>
      <c r="RAT33" s="187"/>
      <c r="RAU33" s="187"/>
      <c r="RAV33" s="187"/>
      <c r="RAW33" s="187"/>
      <c r="RAX33" s="187"/>
      <c r="RAY33" s="187"/>
      <c r="RAZ33" s="187"/>
      <c r="RBA33" s="187"/>
      <c r="RBB33" s="187"/>
      <c r="RBC33" s="187"/>
      <c r="RBD33" s="187"/>
      <c r="RBE33" s="187"/>
      <c r="RBF33" s="187"/>
      <c r="RBG33" s="187"/>
      <c r="RBH33" s="187"/>
      <c r="RBI33" s="187"/>
      <c r="RBJ33" s="187"/>
      <c r="RBK33" s="187"/>
      <c r="RBL33" s="187"/>
      <c r="RBM33" s="187"/>
      <c r="RBN33" s="187"/>
      <c r="RBO33" s="187"/>
      <c r="RBP33" s="187"/>
      <c r="RBQ33" s="187"/>
      <c r="RBR33" s="187"/>
      <c r="RBS33" s="187"/>
      <c r="RBT33" s="187"/>
      <c r="RBU33" s="187"/>
      <c r="RBV33" s="187"/>
      <c r="RBW33" s="187"/>
      <c r="RBX33" s="187"/>
      <c r="RBY33" s="187"/>
      <c r="RBZ33" s="187"/>
      <c r="RCA33" s="187"/>
      <c r="RCB33" s="187"/>
      <c r="RCC33" s="187"/>
      <c r="RCD33" s="187"/>
      <c r="RCE33" s="187"/>
      <c r="RCF33" s="187"/>
      <c r="RCG33" s="187"/>
      <c r="RCH33" s="187"/>
      <c r="RCI33" s="187"/>
      <c r="RCJ33" s="187"/>
      <c r="RCK33" s="187"/>
      <c r="RCL33" s="187"/>
      <c r="RCM33" s="187"/>
      <c r="RCN33" s="187"/>
      <c r="RCO33" s="187"/>
      <c r="RCP33" s="187"/>
      <c r="RCQ33" s="187"/>
      <c r="RCR33" s="187"/>
      <c r="RCS33" s="187"/>
      <c r="RCT33" s="187"/>
      <c r="RCU33" s="187"/>
      <c r="RCV33" s="187"/>
      <c r="RCW33" s="187"/>
      <c r="RCX33" s="187"/>
      <c r="RCY33" s="187"/>
      <c r="RCZ33" s="187"/>
      <c r="RDA33" s="187"/>
      <c r="RDB33" s="187"/>
      <c r="RDC33" s="187"/>
      <c r="RDD33" s="187"/>
      <c r="RDE33" s="187"/>
      <c r="RDF33" s="187"/>
      <c r="RDG33" s="187"/>
      <c r="RDH33" s="187"/>
      <c r="RDI33" s="187"/>
      <c r="RDJ33" s="187"/>
      <c r="RDK33" s="187"/>
      <c r="RDL33" s="187"/>
      <c r="RDM33" s="187"/>
      <c r="RDN33" s="187"/>
      <c r="RDO33" s="187"/>
      <c r="RDP33" s="187"/>
      <c r="RDQ33" s="187"/>
      <c r="RDR33" s="187"/>
      <c r="RDS33" s="187"/>
      <c r="RDT33" s="187"/>
      <c r="RDU33" s="187"/>
      <c r="RDV33" s="187"/>
      <c r="RDW33" s="187"/>
      <c r="RDX33" s="187"/>
      <c r="RDY33" s="187"/>
      <c r="RDZ33" s="187"/>
      <c r="REA33" s="187"/>
      <c r="REB33" s="187"/>
      <c r="REC33" s="187"/>
      <c r="RED33" s="187"/>
      <c r="REE33" s="187"/>
      <c r="REF33" s="187"/>
      <c r="REG33" s="187"/>
      <c r="REH33" s="187"/>
      <c r="REI33" s="187"/>
      <c r="REJ33" s="187"/>
      <c r="REK33" s="187"/>
      <c r="REL33" s="187"/>
      <c r="REM33" s="187"/>
      <c r="REN33" s="187"/>
      <c r="REO33" s="187"/>
      <c r="REP33" s="187"/>
      <c r="REQ33" s="187"/>
      <c r="RER33" s="187"/>
      <c r="RES33" s="187"/>
      <c r="RET33" s="187"/>
      <c r="REU33" s="187"/>
      <c r="REV33" s="187"/>
      <c r="REW33" s="187"/>
      <c r="REX33" s="187"/>
      <c r="REY33" s="187"/>
      <c r="REZ33" s="187"/>
      <c r="RFA33" s="187"/>
      <c r="RFB33" s="187"/>
      <c r="RFC33" s="187"/>
      <c r="RFD33" s="187"/>
      <c r="RFE33" s="187"/>
      <c r="RFF33" s="187"/>
      <c r="RFG33" s="187"/>
      <c r="RFH33" s="187"/>
      <c r="RFI33" s="187"/>
      <c r="RFJ33" s="187"/>
      <c r="RFK33" s="187"/>
      <c r="RFL33" s="187"/>
      <c r="RFM33" s="187"/>
      <c r="RFN33" s="187"/>
      <c r="RFO33" s="187"/>
      <c r="RFP33" s="187"/>
      <c r="RFQ33" s="187"/>
      <c r="RFR33" s="187"/>
      <c r="RFS33" s="187"/>
      <c r="RFT33" s="187"/>
      <c r="RFU33" s="187"/>
      <c r="RFV33" s="187"/>
      <c r="RFW33" s="187"/>
      <c r="RFX33" s="187"/>
      <c r="RFY33" s="187"/>
      <c r="RFZ33" s="187"/>
      <c r="RGA33" s="187"/>
      <c r="RGB33" s="187"/>
      <c r="RGC33" s="187"/>
      <c r="RGD33" s="187"/>
      <c r="RGE33" s="187"/>
      <c r="RGF33" s="187"/>
      <c r="RGG33" s="187"/>
      <c r="RGH33" s="187"/>
      <c r="RGI33" s="187"/>
      <c r="RGJ33" s="187"/>
      <c r="RGK33" s="187"/>
      <c r="RGL33" s="187"/>
      <c r="RGM33" s="187"/>
      <c r="RGN33" s="187"/>
      <c r="RGO33" s="187"/>
      <c r="RGP33" s="187"/>
      <c r="RGQ33" s="187"/>
      <c r="RGR33" s="187"/>
      <c r="RGS33" s="187"/>
      <c r="RGT33" s="187"/>
      <c r="RGU33" s="187"/>
      <c r="RGV33" s="187"/>
      <c r="RGW33" s="187"/>
      <c r="RGX33" s="187"/>
      <c r="RGY33" s="187"/>
      <c r="RGZ33" s="187"/>
      <c r="RHA33" s="187"/>
      <c r="RHB33" s="187"/>
      <c r="RHC33" s="187"/>
      <c r="RHD33" s="187"/>
      <c r="RHE33" s="187"/>
      <c r="RHF33" s="187"/>
      <c r="RHG33" s="187"/>
      <c r="RHH33" s="187"/>
      <c r="RHI33" s="187"/>
      <c r="RHJ33" s="187"/>
      <c r="RHK33" s="187"/>
      <c r="RHL33" s="187"/>
      <c r="RHM33" s="187"/>
      <c r="RHN33" s="187"/>
      <c r="RHO33" s="187"/>
      <c r="RHP33" s="187"/>
      <c r="RHQ33" s="187"/>
      <c r="RHR33" s="187"/>
      <c r="RHS33" s="187"/>
      <c r="RHT33" s="187"/>
      <c r="RHU33" s="187"/>
      <c r="RHV33" s="187"/>
      <c r="RHW33" s="187"/>
      <c r="RHX33" s="187"/>
      <c r="RHY33" s="187"/>
      <c r="RHZ33" s="187"/>
      <c r="RIA33" s="187"/>
      <c r="RIB33" s="187"/>
      <c r="RIC33" s="187"/>
      <c r="RID33" s="187"/>
      <c r="RIE33" s="187"/>
      <c r="RIF33" s="187"/>
      <c r="RIG33" s="187"/>
      <c r="RIH33" s="187"/>
      <c r="RII33" s="187"/>
      <c r="RIJ33" s="187"/>
      <c r="RIK33" s="187"/>
      <c r="RIL33" s="187"/>
      <c r="RIM33" s="187"/>
      <c r="RIN33" s="187"/>
      <c r="RIO33" s="187"/>
      <c r="RIP33" s="187"/>
      <c r="RIQ33" s="187"/>
      <c r="RIR33" s="187"/>
      <c r="RIS33" s="187"/>
      <c r="RIT33" s="187"/>
      <c r="RIU33" s="187"/>
      <c r="RIV33" s="187"/>
      <c r="RIW33" s="187"/>
      <c r="RIX33" s="187"/>
      <c r="RIY33" s="187"/>
      <c r="RIZ33" s="187"/>
      <c r="RJA33" s="187"/>
      <c r="RJB33" s="187"/>
      <c r="RJC33" s="187"/>
      <c r="RJD33" s="187"/>
      <c r="RJE33" s="187"/>
      <c r="RJF33" s="187"/>
      <c r="RJG33" s="187"/>
      <c r="RJH33" s="187"/>
      <c r="RJI33" s="187"/>
      <c r="RJJ33" s="187"/>
      <c r="RJK33" s="187"/>
      <c r="RJL33" s="187"/>
      <c r="RJM33" s="187"/>
      <c r="RJN33" s="187"/>
      <c r="RJO33" s="187"/>
      <c r="RJP33" s="187"/>
      <c r="RJQ33" s="187"/>
      <c r="RJR33" s="187"/>
      <c r="RJS33" s="187"/>
      <c r="RJT33" s="187"/>
      <c r="RJU33" s="187"/>
      <c r="RJV33" s="187"/>
      <c r="RJW33" s="187"/>
      <c r="RJX33" s="187"/>
      <c r="RJY33" s="187"/>
      <c r="RJZ33" s="187"/>
      <c r="RKA33" s="187"/>
      <c r="RKB33" s="187"/>
      <c r="RKC33" s="187"/>
      <c r="RKD33" s="187"/>
      <c r="RKE33" s="187"/>
      <c r="RKF33" s="187"/>
      <c r="RKG33" s="187"/>
      <c r="RKH33" s="187"/>
      <c r="RKI33" s="187"/>
      <c r="RKJ33" s="187"/>
      <c r="RKK33" s="187"/>
      <c r="RKL33" s="187"/>
      <c r="RKM33" s="187"/>
      <c r="RKN33" s="187"/>
      <c r="RKO33" s="187"/>
      <c r="RKP33" s="187"/>
      <c r="RKQ33" s="187"/>
      <c r="RKR33" s="187"/>
      <c r="RKS33" s="187"/>
      <c r="RKT33" s="187"/>
      <c r="RKU33" s="187"/>
      <c r="RKV33" s="187"/>
      <c r="RKW33" s="187"/>
      <c r="RKX33" s="187"/>
      <c r="RKY33" s="187"/>
      <c r="RKZ33" s="187"/>
      <c r="RLA33" s="187"/>
      <c r="RLB33" s="187"/>
      <c r="RLC33" s="187"/>
      <c r="RLD33" s="187"/>
      <c r="RLE33" s="187"/>
      <c r="RLF33" s="187"/>
      <c r="RLG33" s="187"/>
      <c r="RLH33" s="187"/>
      <c r="RLI33" s="187"/>
      <c r="RLJ33" s="187"/>
      <c r="RLK33" s="187"/>
      <c r="RLL33" s="187"/>
      <c r="RLM33" s="187"/>
      <c r="RLN33" s="187"/>
      <c r="RLO33" s="187"/>
      <c r="RLP33" s="187"/>
      <c r="RLQ33" s="187"/>
      <c r="RLR33" s="187"/>
      <c r="RLS33" s="187"/>
      <c r="RLT33" s="187"/>
      <c r="RLU33" s="187"/>
      <c r="RLV33" s="187"/>
      <c r="RLW33" s="187"/>
      <c r="RLX33" s="187"/>
      <c r="RLY33" s="187"/>
      <c r="RLZ33" s="187"/>
      <c r="RMA33" s="187"/>
      <c r="RMB33" s="187"/>
      <c r="RMC33" s="187"/>
      <c r="RMD33" s="187"/>
      <c r="RME33" s="187"/>
      <c r="RMF33" s="187"/>
      <c r="RMG33" s="187"/>
      <c r="RMH33" s="187"/>
      <c r="RMI33" s="187"/>
      <c r="RMJ33" s="187"/>
      <c r="RMK33" s="187"/>
      <c r="RML33" s="187"/>
      <c r="RMM33" s="187"/>
      <c r="RMN33" s="187"/>
      <c r="RMO33" s="187"/>
      <c r="RMP33" s="187"/>
      <c r="RMQ33" s="187"/>
      <c r="RMR33" s="187"/>
      <c r="RMS33" s="187"/>
      <c r="RMT33" s="187"/>
      <c r="RMU33" s="187"/>
      <c r="RMV33" s="187"/>
      <c r="RMW33" s="187"/>
      <c r="RMX33" s="187"/>
      <c r="RMY33" s="187"/>
      <c r="RMZ33" s="187"/>
      <c r="RNA33" s="187"/>
      <c r="RNB33" s="187"/>
      <c r="RNC33" s="187"/>
      <c r="RND33" s="187"/>
      <c r="RNE33" s="187"/>
      <c r="RNF33" s="187"/>
      <c r="RNG33" s="187"/>
      <c r="RNH33" s="187"/>
      <c r="RNI33" s="187"/>
      <c r="RNJ33" s="187"/>
      <c r="RNK33" s="187"/>
      <c r="RNL33" s="187"/>
      <c r="RNM33" s="187"/>
      <c r="RNN33" s="187"/>
      <c r="RNO33" s="187"/>
      <c r="RNP33" s="187"/>
      <c r="RNQ33" s="187"/>
      <c r="RNR33" s="187"/>
      <c r="RNS33" s="187"/>
      <c r="RNT33" s="187"/>
      <c r="RNU33" s="187"/>
      <c r="RNV33" s="187"/>
      <c r="RNW33" s="187"/>
      <c r="RNX33" s="187"/>
      <c r="RNY33" s="187"/>
      <c r="RNZ33" s="187"/>
      <c r="ROA33" s="187"/>
      <c r="ROB33" s="187"/>
      <c r="ROC33" s="187"/>
      <c r="ROD33" s="187"/>
      <c r="ROE33" s="187"/>
      <c r="ROF33" s="187"/>
      <c r="ROG33" s="187"/>
      <c r="ROH33" s="187"/>
      <c r="ROI33" s="187"/>
      <c r="ROJ33" s="187"/>
      <c r="ROK33" s="187"/>
      <c r="ROL33" s="187"/>
      <c r="ROM33" s="187"/>
      <c r="RON33" s="187"/>
      <c r="ROO33" s="187"/>
      <c r="ROP33" s="187"/>
      <c r="ROQ33" s="187"/>
      <c r="ROR33" s="187"/>
      <c r="ROS33" s="187"/>
      <c r="ROT33" s="187"/>
      <c r="ROU33" s="187"/>
      <c r="ROV33" s="187"/>
      <c r="ROW33" s="187"/>
      <c r="ROX33" s="187"/>
      <c r="ROY33" s="187"/>
      <c r="ROZ33" s="187"/>
      <c r="RPA33" s="187"/>
      <c r="RPB33" s="187"/>
      <c r="RPC33" s="187"/>
      <c r="RPD33" s="187"/>
      <c r="RPE33" s="187"/>
      <c r="RPF33" s="187"/>
      <c r="RPG33" s="187"/>
      <c r="RPH33" s="187"/>
      <c r="RPI33" s="187"/>
      <c r="RPJ33" s="187"/>
      <c r="RPK33" s="187"/>
      <c r="RPL33" s="187"/>
      <c r="RPM33" s="187"/>
      <c r="RPN33" s="187"/>
      <c r="RPO33" s="187"/>
      <c r="RPP33" s="187"/>
      <c r="RPQ33" s="187"/>
      <c r="RPR33" s="187"/>
      <c r="RPS33" s="187"/>
      <c r="RPT33" s="187"/>
      <c r="RPU33" s="187"/>
      <c r="RPV33" s="187"/>
      <c r="RPW33" s="187"/>
      <c r="RPX33" s="187"/>
      <c r="RPY33" s="187"/>
      <c r="RPZ33" s="187"/>
      <c r="RQA33" s="187"/>
      <c r="RQB33" s="187"/>
      <c r="RQC33" s="187"/>
      <c r="RQD33" s="187"/>
      <c r="RQE33" s="187"/>
      <c r="RQF33" s="187"/>
      <c r="RQG33" s="187"/>
      <c r="RQH33" s="187"/>
      <c r="RQI33" s="187"/>
      <c r="RQJ33" s="187"/>
      <c r="RQK33" s="187"/>
      <c r="RQL33" s="187"/>
      <c r="RQM33" s="187"/>
      <c r="RQN33" s="187"/>
      <c r="RQO33" s="187"/>
      <c r="RQP33" s="187"/>
      <c r="RQQ33" s="187"/>
      <c r="RQR33" s="187"/>
      <c r="RQS33" s="187"/>
      <c r="RQT33" s="187"/>
      <c r="RQU33" s="187"/>
      <c r="RQV33" s="187"/>
      <c r="RQW33" s="187"/>
      <c r="RQX33" s="187"/>
      <c r="RQY33" s="187"/>
      <c r="RQZ33" s="187"/>
      <c r="RRA33" s="187"/>
      <c r="RRB33" s="187"/>
      <c r="RRC33" s="187"/>
      <c r="RRD33" s="187"/>
      <c r="RRE33" s="187"/>
      <c r="RRF33" s="187"/>
      <c r="RRG33" s="187"/>
      <c r="RRH33" s="187"/>
      <c r="RRI33" s="187"/>
      <c r="RRJ33" s="187"/>
      <c r="RRK33" s="187"/>
      <c r="RRL33" s="187"/>
      <c r="RRM33" s="187"/>
      <c r="RRN33" s="187"/>
      <c r="RRO33" s="187"/>
      <c r="RRP33" s="187"/>
      <c r="RRQ33" s="187"/>
      <c r="RRR33" s="187"/>
      <c r="RRS33" s="187"/>
      <c r="RRT33" s="187"/>
      <c r="RRU33" s="187"/>
      <c r="RRV33" s="187"/>
      <c r="RRW33" s="187"/>
      <c r="RRX33" s="187"/>
      <c r="RRY33" s="187"/>
      <c r="RRZ33" s="187"/>
      <c r="RSA33" s="187"/>
      <c r="RSB33" s="187"/>
      <c r="RSC33" s="187"/>
      <c r="RSD33" s="187"/>
      <c r="RSE33" s="187"/>
      <c r="RSF33" s="187"/>
      <c r="RSG33" s="187"/>
      <c r="RSH33" s="187"/>
      <c r="RSI33" s="187"/>
      <c r="RSJ33" s="187"/>
      <c r="RSK33" s="187"/>
      <c r="RSL33" s="187"/>
      <c r="RSM33" s="187"/>
      <c r="RSN33" s="187"/>
      <c r="RSO33" s="187"/>
      <c r="RSP33" s="187"/>
      <c r="RSQ33" s="187"/>
      <c r="RSR33" s="187"/>
      <c r="RSS33" s="187"/>
      <c r="RST33" s="187"/>
      <c r="RSU33" s="187"/>
      <c r="RSV33" s="187"/>
      <c r="RSW33" s="187"/>
      <c r="RSX33" s="187"/>
      <c r="RSY33" s="187"/>
      <c r="RSZ33" s="187"/>
      <c r="RTA33" s="187"/>
      <c r="RTB33" s="187"/>
      <c r="RTC33" s="187"/>
      <c r="RTD33" s="187"/>
      <c r="RTE33" s="187"/>
      <c r="RTF33" s="187"/>
      <c r="RTG33" s="187"/>
      <c r="RTH33" s="187"/>
      <c r="RTI33" s="187"/>
      <c r="RTJ33" s="187"/>
      <c r="RTK33" s="187"/>
      <c r="RTL33" s="187"/>
      <c r="RTM33" s="187"/>
      <c r="RTN33" s="187"/>
      <c r="RTO33" s="187"/>
      <c r="RTP33" s="187"/>
      <c r="RTQ33" s="187"/>
      <c r="RTR33" s="187"/>
      <c r="RTS33" s="187"/>
      <c r="RTT33" s="187"/>
      <c r="RTU33" s="187"/>
      <c r="RTV33" s="187"/>
      <c r="RTW33" s="187"/>
      <c r="RTX33" s="187"/>
      <c r="RTY33" s="187"/>
      <c r="RTZ33" s="187"/>
      <c r="RUA33" s="187"/>
      <c r="RUB33" s="187"/>
      <c r="RUC33" s="187"/>
      <c r="RUD33" s="187"/>
      <c r="RUE33" s="187"/>
      <c r="RUF33" s="187"/>
      <c r="RUG33" s="187"/>
      <c r="RUH33" s="187"/>
      <c r="RUI33" s="187"/>
      <c r="RUJ33" s="187"/>
      <c r="RUK33" s="187"/>
      <c r="RUL33" s="187"/>
      <c r="RUM33" s="187"/>
      <c r="RUN33" s="187"/>
      <c r="RUO33" s="187"/>
      <c r="RUP33" s="187"/>
      <c r="RUQ33" s="187"/>
      <c r="RUR33" s="187"/>
      <c r="RUS33" s="187"/>
      <c r="RUT33" s="187"/>
      <c r="RUU33" s="187"/>
      <c r="RUV33" s="187"/>
      <c r="RUW33" s="187"/>
      <c r="RUX33" s="187"/>
      <c r="RUY33" s="187"/>
      <c r="RUZ33" s="187"/>
      <c r="RVA33" s="187"/>
      <c r="RVB33" s="187"/>
      <c r="RVC33" s="187"/>
      <c r="RVD33" s="187"/>
      <c r="RVE33" s="187"/>
      <c r="RVF33" s="187"/>
      <c r="RVG33" s="187"/>
      <c r="RVH33" s="187"/>
      <c r="RVI33" s="187"/>
      <c r="RVJ33" s="187"/>
      <c r="RVK33" s="187"/>
      <c r="RVL33" s="187"/>
      <c r="RVM33" s="187"/>
      <c r="RVN33" s="187"/>
      <c r="RVO33" s="187"/>
      <c r="RVP33" s="187"/>
      <c r="RVQ33" s="187"/>
      <c r="RVR33" s="187"/>
      <c r="RVS33" s="187"/>
      <c r="RVT33" s="187"/>
      <c r="RVU33" s="187"/>
      <c r="RVV33" s="187"/>
      <c r="RVW33" s="187"/>
      <c r="RVX33" s="187"/>
      <c r="RVY33" s="187"/>
      <c r="RVZ33" s="187"/>
      <c r="RWA33" s="187"/>
      <c r="RWB33" s="187"/>
      <c r="RWC33" s="187"/>
      <c r="RWD33" s="187"/>
      <c r="RWE33" s="187"/>
      <c r="RWF33" s="187"/>
      <c r="RWG33" s="187"/>
      <c r="RWH33" s="187"/>
      <c r="RWI33" s="187"/>
      <c r="RWJ33" s="187"/>
      <c r="RWK33" s="187"/>
      <c r="RWL33" s="187"/>
      <c r="RWM33" s="187"/>
      <c r="RWN33" s="187"/>
      <c r="RWO33" s="187"/>
      <c r="RWP33" s="187"/>
      <c r="RWQ33" s="187"/>
      <c r="RWR33" s="187"/>
      <c r="RWS33" s="187"/>
      <c r="RWT33" s="187"/>
      <c r="RWU33" s="187"/>
      <c r="RWV33" s="187"/>
      <c r="RWW33" s="187"/>
      <c r="RWX33" s="187"/>
      <c r="RWY33" s="187"/>
      <c r="RWZ33" s="187"/>
      <c r="RXA33" s="187"/>
      <c r="RXB33" s="187"/>
      <c r="RXC33" s="187"/>
      <c r="RXD33" s="187"/>
      <c r="RXE33" s="187"/>
      <c r="RXF33" s="187"/>
      <c r="RXG33" s="187"/>
      <c r="RXH33" s="187"/>
      <c r="RXI33" s="187"/>
      <c r="RXJ33" s="187"/>
      <c r="RXK33" s="187"/>
      <c r="RXL33" s="187"/>
      <c r="RXM33" s="187"/>
      <c r="RXN33" s="187"/>
      <c r="RXO33" s="187"/>
      <c r="RXP33" s="187"/>
      <c r="RXQ33" s="187"/>
      <c r="RXR33" s="187"/>
      <c r="RXS33" s="187"/>
      <c r="RXT33" s="187"/>
      <c r="RXU33" s="187"/>
      <c r="RXV33" s="187"/>
      <c r="RXW33" s="187"/>
      <c r="RXX33" s="187"/>
      <c r="RXY33" s="187"/>
      <c r="RXZ33" s="187"/>
      <c r="RYA33" s="187"/>
      <c r="RYB33" s="187"/>
      <c r="RYC33" s="187"/>
      <c r="RYD33" s="187"/>
      <c r="RYE33" s="187"/>
      <c r="RYF33" s="187"/>
      <c r="RYG33" s="187"/>
      <c r="RYH33" s="187"/>
      <c r="RYI33" s="187"/>
      <c r="RYJ33" s="187"/>
      <c r="RYK33" s="187"/>
      <c r="RYL33" s="187"/>
      <c r="RYM33" s="187"/>
      <c r="RYN33" s="187"/>
      <c r="RYO33" s="187"/>
      <c r="RYP33" s="187"/>
      <c r="RYQ33" s="187"/>
      <c r="RYR33" s="187"/>
      <c r="RYS33" s="187"/>
      <c r="RYT33" s="187"/>
      <c r="RYU33" s="187"/>
      <c r="RYV33" s="187"/>
      <c r="RYW33" s="187"/>
      <c r="RYX33" s="187"/>
      <c r="RYY33" s="187"/>
      <c r="RYZ33" s="187"/>
      <c r="RZA33" s="187"/>
      <c r="RZB33" s="187"/>
      <c r="RZC33" s="187"/>
      <c r="RZD33" s="187"/>
      <c r="RZE33" s="187"/>
      <c r="RZF33" s="187"/>
      <c r="RZG33" s="187"/>
      <c r="RZH33" s="187"/>
      <c r="RZI33" s="187"/>
      <c r="RZJ33" s="187"/>
      <c r="RZK33" s="187"/>
      <c r="RZL33" s="187"/>
      <c r="RZM33" s="187"/>
      <c r="RZN33" s="187"/>
      <c r="RZO33" s="187"/>
      <c r="RZP33" s="187"/>
      <c r="RZQ33" s="187"/>
      <c r="RZR33" s="187"/>
      <c r="RZS33" s="187"/>
      <c r="RZT33" s="187"/>
      <c r="RZU33" s="187"/>
      <c r="RZV33" s="187"/>
      <c r="RZW33" s="187"/>
      <c r="RZX33" s="187"/>
      <c r="RZY33" s="187"/>
      <c r="RZZ33" s="187"/>
      <c r="SAA33" s="187"/>
      <c r="SAB33" s="187"/>
      <c r="SAC33" s="187"/>
      <c r="SAD33" s="187"/>
      <c r="SAE33" s="187"/>
      <c r="SAF33" s="187"/>
      <c r="SAG33" s="187"/>
      <c r="SAH33" s="187"/>
      <c r="SAI33" s="187"/>
      <c r="SAJ33" s="187"/>
      <c r="SAK33" s="187"/>
      <c r="SAL33" s="187"/>
      <c r="SAM33" s="187"/>
      <c r="SAN33" s="187"/>
      <c r="SAO33" s="187"/>
      <c r="SAP33" s="187"/>
      <c r="SAQ33" s="187"/>
      <c r="SAR33" s="187"/>
      <c r="SAS33" s="187"/>
      <c r="SAT33" s="187"/>
      <c r="SAU33" s="187"/>
      <c r="SAV33" s="187"/>
      <c r="SAW33" s="187"/>
      <c r="SAX33" s="187"/>
      <c r="SAY33" s="187"/>
      <c r="SAZ33" s="187"/>
      <c r="SBA33" s="187"/>
      <c r="SBB33" s="187"/>
      <c r="SBC33" s="187"/>
      <c r="SBD33" s="187"/>
      <c r="SBE33" s="187"/>
      <c r="SBF33" s="187"/>
      <c r="SBG33" s="187"/>
      <c r="SBH33" s="187"/>
      <c r="SBI33" s="187"/>
      <c r="SBJ33" s="187"/>
      <c r="SBK33" s="187"/>
      <c r="SBL33" s="187"/>
      <c r="SBM33" s="187"/>
      <c r="SBN33" s="187"/>
      <c r="SBO33" s="187"/>
      <c r="SBP33" s="187"/>
      <c r="SBQ33" s="187"/>
      <c r="SBR33" s="187"/>
      <c r="SBS33" s="187"/>
      <c r="SBT33" s="187"/>
      <c r="SBU33" s="187"/>
      <c r="SBV33" s="187"/>
      <c r="SBW33" s="187"/>
      <c r="SBX33" s="187"/>
      <c r="SBY33" s="187"/>
      <c r="SBZ33" s="187"/>
      <c r="SCA33" s="187"/>
      <c r="SCB33" s="187"/>
      <c r="SCC33" s="187"/>
      <c r="SCD33" s="187"/>
      <c r="SCE33" s="187"/>
      <c r="SCF33" s="187"/>
      <c r="SCG33" s="187"/>
      <c r="SCH33" s="187"/>
      <c r="SCI33" s="187"/>
      <c r="SCJ33" s="187"/>
      <c r="SCK33" s="187"/>
      <c r="SCL33" s="187"/>
      <c r="SCM33" s="187"/>
      <c r="SCN33" s="187"/>
      <c r="SCO33" s="187"/>
      <c r="SCP33" s="187"/>
      <c r="SCQ33" s="187"/>
      <c r="SCR33" s="187"/>
      <c r="SCS33" s="187"/>
      <c r="SCT33" s="187"/>
      <c r="SCU33" s="187"/>
      <c r="SCV33" s="187"/>
      <c r="SCW33" s="187"/>
      <c r="SCX33" s="187"/>
      <c r="SCY33" s="187"/>
      <c r="SCZ33" s="187"/>
      <c r="SDA33" s="187"/>
      <c r="SDB33" s="187"/>
      <c r="SDC33" s="187"/>
      <c r="SDD33" s="187"/>
      <c r="SDE33" s="187"/>
      <c r="SDF33" s="187"/>
      <c r="SDG33" s="187"/>
      <c r="SDH33" s="187"/>
      <c r="SDI33" s="187"/>
      <c r="SDJ33" s="187"/>
      <c r="SDK33" s="187"/>
      <c r="SDL33" s="187"/>
      <c r="SDM33" s="187"/>
      <c r="SDN33" s="187"/>
      <c r="SDO33" s="187"/>
      <c r="SDP33" s="187"/>
      <c r="SDQ33" s="187"/>
      <c r="SDR33" s="187"/>
      <c r="SDS33" s="187"/>
      <c r="SDT33" s="187"/>
      <c r="SDU33" s="187"/>
      <c r="SDV33" s="187"/>
      <c r="SDW33" s="187"/>
      <c r="SDX33" s="187"/>
      <c r="SDY33" s="187"/>
      <c r="SDZ33" s="187"/>
      <c r="SEA33" s="187"/>
      <c r="SEB33" s="187"/>
      <c r="SEC33" s="187"/>
      <c r="SED33" s="187"/>
      <c r="SEE33" s="187"/>
      <c r="SEF33" s="187"/>
      <c r="SEG33" s="187"/>
      <c r="SEH33" s="187"/>
      <c r="SEI33" s="187"/>
      <c r="SEJ33" s="187"/>
      <c r="SEK33" s="187"/>
      <c r="SEL33" s="187"/>
      <c r="SEM33" s="187"/>
      <c r="SEN33" s="187"/>
      <c r="SEO33" s="187"/>
      <c r="SEP33" s="187"/>
      <c r="SEQ33" s="187"/>
      <c r="SER33" s="187"/>
      <c r="SES33" s="187"/>
      <c r="SET33" s="187"/>
      <c r="SEU33" s="187"/>
      <c r="SEV33" s="187"/>
      <c r="SEW33" s="187"/>
      <c r="SEX33" s="187"/>
      <c r="SEY33" s="187"/>
      <c r="SEZ33" s="187"/>
      <c r="SFA33" s="187"/>
      <c r="SFB33" s="187"/>
      <c r="SFC33" s="187"/>
      <c r="SFD33" s="187"/>
      <c r="SFE33" s="187"/>
      <c r="SFF33" s="187"/>
      <c r="SFG33" s="187"/>
      <c r="SFH33" s="187"/>
      <c r="SFI33" s="187"/>
      <c r="SFJ33" s="187"/>
      <c r="SFK33" s="187"/>
      <c r="SFL33" s="187"/>
      <c r="SFM33" s="187"/>
      <c r="SFN33" s="187"/>
      <c r="SFO33" s="187"/>
      <c r="SFP33" s="187"/>
      <c r="SFQ33" s="187"/>
      <c r="SFR33" s="187"/>
      <c r="SFS33" s="187"/>
      <c r="SFT33" s="187"/>
      <c r="SFU33" s="187"/>
      <c r="SFV33" s="187"/>
      <c r="SFW33" s="187"/>
      <c r="SFX33" s="187"/>
      <c r="SFY33" s="187"/>
      <c r="SFZ33" s="187"/>
      <c r="SGA33" s="187"/>
      <c r="SGB33" s="187"/>
      <c r="SGC33" s="187"/>
      <c r="SGD33" s="187"/>
      <c r="SGE33" s="187"/>
      <c r="SGF33" s="187"/>
      <c r="SGG33" s="187"/>
      <c r="SGH33" s="187"/>
      <c r="SGI33" s="187"/>
      <c r="SGJ33" s="187"/>
      <c r="SGK33" s="187"/>
      <c r="SGL33" s="187"/>
      <c r="SGM33" s="187"/>
      <c r="SGN33" s="187"/>
      <c r="SGO33" s="187"/>
      <c r="SGP33" s="187"/>
      <c r="SGQ33" s="187"/>
      <c r="SGR33" s="187"/>
      <c r="SGS33" s="187"/>
      <c r="SGT33" s="187"/>
      <c r="SGU33" s="187"/>
      <c r="SGV33" s="187"/>
      <c r="SGW33" s="187"/>
      <c r="SGX33" s="187"/>
      <c r="SGY33" s="187"/>
      <c r="SGZ33" s="187"/>
      <c r="SHA33" s="187"/>
      <c r="SHB33" s="187"/>
      <c r="SHC33" s="187"/>
      <c r="SHD33" s="187"/>
      <c r="SHE33" s="187"/>
      <c r="SHF33" s="187"/>
      <c r="SHG33" s="187"/>
      <c r="SHH33" s="187"/>
      <c r="SHI33" s="187"/>
      <c r="SHJ33" s="187"/>
      <c r="SHK33" s="187"/>
      <c r="SHL33" s="187"/>
      <c r="SHM33" s="187"/>
      <c r="SHN33" s="187"/>
      <c r="SHO33" s="187"/>
      <c r="SHP33" s="187"/>
      <c r="SHQ33" s="187"/>
      <c r="SHR33" s="187"/>
      <c r="SHS33" s="187"/>
      <c r="SHT33" s="187"/>
      <c r="SHU33" s="187"/>
      <c r="SHV33" s="187"/>
      <c r="SHW33" s="187"/>
      <c r="SHX33" s="187"/>
      <c r="SHY33" s="187"/>
      <c r="SHZ33" s="187"/>
      <c r="SIA33" s="187"/>
      <c r="SIB33" s="187"/>
      <c r="SIC33" s="187"/>
      <c r="SID33" s="187"/>
      <c r="SIE33" s="187"/>
      <c r="SIF33" s="187"/>
      <c r="SIG33" s="187"/>
      <c r="SIH33" s="187"/>
      <c r="SII33" s="187"/>
      <c r="SIJ33" s="187"/>
      <c r="SIK33" s="187"/>
      <c r="SIL33" s="187"/>
      <c r="SIM33" s="187"/>
      <c r="SIN33" s="187"/>
      <c r="SIO33" s="187"/>
      <c r="SIP33" s="187"/>
      <c r="SIQ33" s="187"/>
      <c r="SIR33" s="187"/>
      <c r="SIS33" s="187"/>
      <c r="SIT33" s="187"/>
      <c r="SIU33" s="187"/>
      <c r="SIV33" s="187"/>
      <c r="SIW33" s="187"/>
      <c r="SIX33" s="187"/>
      <c r="SIY33" s="187"/>
      <c r="SIZ33" s="187"/>
      <c r="SJA33" s="187"/>
      <c r="SJB33" s="187"/>
      <c r="SJC33" s="187"/>
      <c r="SJD33" s="187"/>
      <c r="SJE33" s="187"/>
      <c r="SJF33" s="187"/>
      <c r="SJG33" s="187"/>
      <c r="SJH33" s="187"/>
      <c r="SJI33" s="187"/>
      <c r="SJJ33" s="187"/>
      <c r="SJK33" s="187"/>
      <c r="SJL33" s="187"/>
      <c r="SJM33" s="187"/>
      <c r="SJN33" s="187"/>
      <c r="SJO33" s="187"/>
      <c r="SJP33" s="187"/>
      <c r="SJQ33" s="187"/>
      <c r="SJR33" s="187"/>
      <c r="SJS33" s="187"/>
      <c r="SJT33" s="187"/>
      <c r="SJU33" s="187"/>
      <c r="SJV33" s="187"/>
      <c r="SJW33" s="187"/>
      <c r="SJX33" s="187"/>
      <c r="SJY33" s="187"/>
      <c r="SJZ33" s="187"/>
      <c r="SKA33" s="187"/>
      <c r="SKB33" s="187"/>
      <c r="SKC33" s="187"/>
      <c r="SKD33" s="187"/>
      <c r="SKE33" s="187"/>
      <c r="SKF33" s="187"/>
      <c r="SKG33" s="187"/>
      <c r="SKH33" s="187"/>
      <c r="SKI33" s="187"/>
      <c r="SKJ33" s="187"/>
      <c r="SKK33" s="187"/>
      <c r="SKL33" s="187"/>
      <c r="SKM33" s="187"/>
      <c r="SKN33" s="187"/>
      <c r="SKO33" s="187"/>
      <c r="SKP33" s="187"/>
      <c r="SKQ33" s="187"/>
      <c r="SKR33" s="187"/>
      <c r="SKS33" s="187"/>
      <c r="SKT33" s="187"/>
      <c r="SKU33" s="187"/>
      <c r="SKV33" s="187"/>
      <c r="SKW33" s="187"/>
      <c r="SKX33" s="187"/>
      <c r="SKY33" s="187"/>
      <c r="SKZ33" s="187"/>
      <c r="SLA33" s="187"/>
      <c r="SLB33" s="187"/>
      <c r="SLC33" s="187"/>
      <c r="SLD33" s="187"/>
      <c r="SLE33" s="187"/>
      <c r="SLF33" s="187"/>
      <c r="SLG33" s="187"/>
      <c r="SLH33" s="187"/>
      <c r="SLI33" s="187"/>
      <c r="SLJ33" s="187"/>
      <c r="SLK33" s="187"/>
      <c r="SLL33" s="187"/>
      <c r="SLM33" s="187"/>
      <c r="SLN33" s="187"/>
      <c r="SLO33" s="187"/>
      <c r="SLP33" s="187"/>
      <c r="SLQ33" s="187"/>
      <c r="SLR33" s="187"/>
      <c r="SLS33" s="187"/>
      <c r="SLT33" s="187"/>
      <c r="SLU33" s="187"/>
      <c r="SLV33" s="187"/>
      <c r="SLW33" s="187"/>
      <c r="SLX33" s="187"/>
      <c r="SLY33" s="187"/>
      <c r="SLZ33" s="187"/>
      <c r="SMA33" s="187"/>
      <c r="SMB33" s="187"/>
      <c r="SMC33" s="187"/>
      <c r="SMD33" s="187"/>
      <c r="SME33" s="187"/>
      <c r="SMF33" s="187"/>
      <c r="SMG33" s="187"/>
      <c r="SMH33" s="187"/>
      <c r="SMI33" s="187"/>
      <c r="SMJ33" s="187"/>
      <c r="SMK33" s="187"/>
      <c r="SML33" s="187"/>
      <c r="SMM33" s="187"/>
      <c r="SMN33" s="187"/>
      <c r="SMO33" s="187"/>
      <c r="SMP33" s="187"/>
      <c r="SMQ33" s="187"/>
      <c r="SMR33" s="187"/>
      <c r="SMS33" s="187"/>
      <c r="SMT33" s="187"/>
      <c r="SMU33" s="187"/>
      <c r="SMV33" s="187"/>
      <c r="SMW33" s="187"/>
      <c r="SMX33" s="187"/>
      <c r="SMY33" s="187"/>
      <c r="SMZ33" s="187"/>
      <c r="SNA33" s="187"/>
      <c r="SNB33" s="187"/>
      <c r="SNC33" s="187"/>
      <c r="SND33" s="187"/>
      <c r="SNE33" s="187"/>
      <c r="SNF33" s="187"/>
      <c r="SNG33" s="187"/>
      <c r="SNH33" s="187"/>
      <c r="SNI33" s="187"/>
      <c r="SNJ33" s="187"/>
      <c r="SNK33" s="187"/>
      <c r="SNL33" s="187"/>
      <c r="SNM33" s="187"/>
      <c r="SNN33" s="187"/>
      <c r="SNO33" s="187"/>
      <c r="SNP33" s="187"/>
      <c r="SNQ33" s="187"/>
      <c r="SNR33" s="187"/>
      <c r="SNS33" s="187"/>
      <c r="SNT33" s="187"/>
      <c r="SNU33" s="187"/>
      <c r="SNV33" s="187"/>
      <c r="SNW33" s="187"/>
      <c r="SNX33" s="187"/>
      <c r="SNY33" s="187"/>
      <c r="SNZ33" s="187"/>
      <c r="SOA33" s="187"/>
      <c r="SOB33" s="187"/>
      <c r="SOC33" s="187"/>
      <c r="SOD33" s="187"/>
      <c r="SOE33" s="187"/>
      <c r="SOF33" s="187"/>
      <c r="SOG33" s="187"/>
      <c r="SOH33" s="187"/>
      <c r="SOI33" s="187"/>
      <c r="SOJ33" s="187"/>
      <c r="SOK33" s="187"/>
      <c r="SOL33" s="187"/>
      <c r="SOM33" s="187"/>
      <c r="SON33" s="187"/>
      <c r="SOO33" s="187"/>
      <c r="SOP33" s="187"/>
      <c r="SOQ33" s="187"/>
      <c r="SOR33" s="187"/>
      <c r="SOS33" s="187"/>
      <c r="SOT33" s="187"/>
      <c r="SOU33" s="187"/>
      <c r="SOV33" s="187"/>
      <c r="SOW33" s="187"/>
      <c r="SOX33" s="187"/>
      <c r="SOY33" s="187"/>
      <c r="SOZ33" s="187"/>
      <c r="SPA33" s="187"/>
      <c r="SPB33" s="187"/>
      <c r="SPC33" s="187"/>
      <c r="SPD33" s="187"/>
      <c r="SPE33" s="187"/>
      <c r="SPF33" s="187"/>
      <c r="SPG33" s="187"/>
      <c r="SPH33" s="187"/>
      <c r="SPI33" s="187"/>
      <c r="SPJ33" s="187"/>
      <c r="SPK33" s="187"/>
      <c r="SPL33" s="187"/>
      <c r="SPM33" s="187"/>
      <c r="SPN33" s="187"/>
      <c r="SPO33" s="187"/>
      <c r="SPP33" s="187"/>
      <c r="SPQ33" s="187"/>
      <c r="SPR33" s="187"/>
      <c r="SPS33" s="187"/>
      <c r="SPT33" s="187"/>
      <c r="SPU33" s="187"/>
      <c r="SPV33" s="187"/>
      <c r="SPW33" s="187"/>
      <c r="SPX33" s="187"/>
      <c r="SPY33" s="187"/>
      <c r="SPZ33" s="187"/>
      <c r="SQA33" s="187"/>
      <c r="SQB33" s="187"/>
      <c r="SQC33" s="187"/>
      <c r="SQD33" s="187"/>
      <c r="SQE33" s="187"/>
      <c r="SQF33" s="187"/>
      <c r="SQG33" s="187"/>
      <c r="SQH33" s="187"/>
      <c r="SQI33" s="187"/>
      <c r="SQJ33" s="187"/>
      <c r="SQK33" s="187"/>
      <c r="SQL33" s="187"/>
      <c r="SQM33" s="187"/>
      <c r="SQN33" s="187"/>
      <c r="SQO33" s="187"/>
      <c r="SQP33" s="187"/>
      <c r="SQQ33" s="187"/>
      <c r="SQR33" s="187"/>
      <c r="SQS33" s="187"/>
      <c r="SQT33" s="187"/>
      <c r="SQU33" s="187"/>
      <c r="SQV33" s="187"/>
      <c r="SQW33" s="187"/>
      <c r="SQX33" s="187"/>
      <c r="SQY33" s="187"/>
      <c r="SQZ33" s="187"/>
      <c r="SRA33" s="187"/>
      <c r="SRB33" s="187"/>
      <c r="SRC33" s="187"/>
      <c r="SRD33" s="187"/>
      <c r="SRE33" s="187"/>
      <c r="SRF33" s="187"/>
      <c r="SRG33" s="187"/>
      <c r="SRH33" s="187"/>
      <c r="SRI33" s="187"/>
      <c r="SRJ33" s="187"/>
      <c r="SRK33" s="187"/>
      <c r="SRL33" s="187"/>
      <c r="SRM33" s="187"/>
      <c r="SRN33" s="187"/>
      <c r="SRO33" s="187"/>
      <c r="SRP33" s="187"/>
      <c r="SRQ33" s="187"/>
      <c r="SRR33" s="187"/>
      <c r="SRS33" s="187"/>
      <c r="SRT33" s="187"/>
      <c r="SRU33" s="187"/>
      <c r="SRV33" s="187"/>
      <c r="SRW33" s="187"/>
      <c r="SRX33" s="187"/>
      <c r="SRY33" s="187"/>
      <c r="SRZ33" s="187"/>
      <c r="SSA33" s="187"/>
      <c r="SSB33" s="187"/>
      <c r="SSC33" s="187"/>
      <c r="SSD33" s="187"/>
      <c r="SSE33" s="187"/>
      <c r="SSF33" s="187"/>
      <c r="SSG33" s="187"/>
      <c r="SSH33" s="187"/>
      <c r="SSI33" s="187"/>
      <c r="SSJ33" s="187"/>
      <c r="SSK33" s="187"/>
      <c r="SSL33" s="187"/>
      <c r="SSM33" s="187"/>
      <c r="SSN33" s="187"/>
      <c r="SSO33" s="187"/>
      <c r="SSP33" s="187"/>
      <c r="SSQ33" s="187"/>
      <c r="SSR33" s="187"/>
      <c r="SSS33" s="187"/>
      <c r="SST33" s="187"/>
      <c r="SSU33" s="187"/>
      <c r="SSV33" s="187"/>
      <c r="SSW33" s="187"/>
      <c r="SSX33" s="187"/>
      <c r="SSY33" s="187"/>
      <c r="SSZ33" s="187"/>
      <c r="STA33" s="187"/>
      <c r="STB33" s="187"/>
      <c r="STC33" s="187"/>
      <c r="STD33" s="187"/>
      <c r="STE33" s="187"/>
      <c r="STF33" s="187"/>
      <c r="STG33" s="187"/>
      <c r="STH33" s="187"/>
      <c r="STI33" s="187"/>
      <c r="STJ33" s="187"/>
      <c r="STK33" s="187"/>
      <c r="STL33" s="187"/>
      <c r="STM33" s="187"/>
      <c r="STN33" s="187"/>
      <c r="STO33" s="187"/>
      <c r="STP33" s="187"/>
      <c r="STQ33" s="187"/>
      <c r="STR33" s="187"/>
      <c r="STS33" s="187"/>
      <c r="STT33" s="187"/>
      <c r="STU33" s="187"/>
      <c r="STV33" s="187"/>
      <c r="STW33" s="187"/>
      <c r="STX33" s="187"/>
      <c r="STY33" s="187"/>
      <c r="STZ33" s="187"/>
      <c r="SUA33" s="187"/>
      <c r="SUB33" s="187"/>
      <c r="SUC33" s="187"/>
      <c r="SUD33" s="187"/>
      <c r="SUE33" s="187"/>
      <c r="SUF33" s="187"/>
      <c r="SUG33" s="187"/>
      <c r="SUH33" s="187"/>
      <c r="SUI33" s="187"/>
      <c r="SUJ33" s="187"/>
      <c r="SUK33" s="187"/>
      <c r="SUL33" s="187"/>
      <c r="SUM33" s="187"/>
      <c r="SUN33" s="187"/>
      <c r="SUO33" s="187"/>
      <c r="SUP33" s="187"/>
      <c r="SUQ33" s="187"/>
      <c r="SUR33" s="187"/>
      <c r="SUS33" s="187"/>
      <c r="SUT33" s="187"/>
      <c r="SUU33" s="187"/>
      <c r="SUV33" s="187"/>
      <c r="SUW33" s="187"/>
      <c r="SUX33" s="187"/>
      <c r="SUY33" s="187"/>
      <c r="SUZ33" s="187"/>
      <c r="SVA33" s="187"/>
      <c r="SVB33" s="187"/>
      <c r="SVC33" s="187"/>
      <c r="SVD33" s="187"/>
      <c r="SVE33" s="187"/>
      <c r="SVF33" s="187"/>
      <c r="SVG33" s="187"/>
      <c r="SVH33" s="187"/>
      <c r="SVI33" s="187"/>
      <c r="SVJ33" s="187"/>
      <c r="SVK33" s="187"/>
      <c r="SVL33" s="187"/>
      <c r="SVM33" s="187"/>
      <c r="SVN33" s="187"/>
      <c r="SVO33" s="187"/>
      <c r="SVP33" s="187"/>
      <c r="SVQ33" s="187"/>
      <c r="SVR33" s="187"/>
      <c r="SVS33" s="187"/>
      <c r="SVT33" s="187"/>
      <c r="SVU33" s="187"/>
      <c r="SVV33" s="187"/>
      <c r="SVW33" s="187"/>
      <c r="SVX33" s="187"/>
      <c r="SVY33" s="187"/>
      <c r="SVZ33" s="187"/>
      <c r="SWA33" s="187"/>
      <c r="SWB33" s="187"/>
      <c r="SWC33" s="187"/>
      <c r="SWD33" s="187"/>
      <c r="SWE33" s="187"/>
      <c r="SWF33" s="187"/>
      <c r="SWG33" s="187"/>
      <c r="SWH33" s="187"/>
      <c r="SWI33" s="187"/>
      <c r="SWJ33" s="187"/>
      <c r="SWK33" s="187"/>
      <c r="SWL33" s="187"/>
      <c r="SWM33" s="187"/>
      <c r="SWN33" s="187"/>
      <c r="SWO33" s="187"/>
      <c r="SWP33" s="187"/>
      <c r="SWQ33" s="187"/>
      <c r="SWR33" s="187"/>
      <c r="SWS33" s="187"/>
      <c r="SWT33" s="187"/>
      <c r="SWU33" s="187"/>
      <c r="SWV33" s="187"/>
      <c r="SWW33" s="187"/>
      <c r="SWX33" s="187"/>
      <c r="SWY33" s="187"/>
      <c r="SWZ33" s="187"/>
      <c r="SXA33" s="187"/>
      <c r="SXB33" s="187"/>
      <c r="SXC33" s="187"/>
      <c r="SXD33" s="187"/>
      <c r="SXE33" s="187"/>
      <c r="SXF33" s="187"/>
      <c r="SXG33" s="187"/>
      <c r="SXH33" s="187"/>
      <c r="SXI33" s="187"/>
      <c r="SXJ33" s="187"/>
      <c r="SXK33" s="187"/>
      <c r="SXL33" s="187"/>
      <c r="SXM33" s="187"/>
      <c r="SXN33" s="187"/>
      <c r="SXO33" s="187"/>
      <c r="SXP33" s="187"/>
      <c r="SXQ33" s="187"/>
      <c r="SXR33" s="187"/>
      <c r="SXS33" s="187"/>
      <c r="SXT33" s="187"/>
      <c r="SXU33" s="187"/>
      <c r="SXV33" s="187"/>
      <c r="SXW33" s="187"/>
      <c r="SXX33" s="187"/>
      <c r="SXY33" s="187"/>
      <c r="SXZ33" s="187"/>
      <c r="SYA33" s="187"/>
      <c r="SYB33" s="187"/>
      <c r="SYC33" s="187"/>
      <c r="SYD33" s="187"/>
      <c r="SYE33" s="187"/>
      <c r="SYF33" s="187"/>
      <c r="SYG33" s="187"/>
      <c r="SYH33" s="187"/>
      <c r="SYI33" s="187"/>
      <c r="SYJ33" s="187"/>
      <c r="SYK33" s="187"/>
      <c r="SYL33" s="187"/>
      <c r="SYM33" s="187"/>
      <c r="SYN33" s="187"/>
      <c r="SYO33" s="187"/>
      <c r="SYP33" s="187"/>
      <c r="SYQ33" s="187"/>
      <c r="SYR33" s="187"/>
      <c r="SYS33" s="187"/>
      <c r="SYT33" s="187"/>
      <c r="SYU33" s="187"/>
      <c r="SYV33" s="187"/>
      <c r="SYW33" s="187"/>
      <c r="SYX33" s="187"/>
      <c r="SYY33" s="187"/>
      <c r="SYZ33" s="187"/>
      <c r="SZA33" s="187"/>
      <c r="SZB33" s="187"/>
      <c r="SZC33" s="187"/>
      <c r="SZD33" s="187"/>
      <c r="SZE33" s="187"/>
      <c r="SZF33" s="187"/>
      <c r="SZG33" s="187"/>
      <c r="SZH33" s="187"/>
      <c r="SZI33" s="187"/>
      <c r="SZJ33" s="187"/>
      <c r="SZK33" s="187"/>
      <c r="SZL33" s="187"/>
      <c r="SZM33" s="187"/>
      <c r="SZN33" s="187"/>
      <c r="SZO33" s="187"/>
      <c r="SZP33" s="187"/>
      <c r="SZQ33" s="187"/>
      <c r="SZR33" s="187"/>
      <c r="SZS33" s="187"/>
      <c r="SZT33" s="187"/>
      <c r="SZU33" s="187"/>
      <c r="SZV33" s="187"/>
      <c r="SZW33" s="187"/>
      <c r="SZX33" s="187"/>
      <c r="SZY33" s="187"/>
      <c r="SZZ33" s="187"/>
      <c r="TAA33" s="187"/>
      <c r="TAB33" s="187"/>
      <c r="TAC33" s="187"/>
      <c r="TAD33" s="187"/>
      <c r="TAE33" s="187"/>
      <c r="TAF33" s="187"/>
      <c r="TAG33" s="187"/>
      <c r="TAH33" s="187"/>
      <c r="TAI33" s="187"/>
      <c r="TAJ33" s="187"/>
      <c r="TAK33" s="187"/>
      <c r="TAL33" s="187"/>
      <c r="TAM33" s="187"/>
      <c r="TAN33" s="187"/>
      <c r="TAO33" s="187"/>
      <c r="TAP33" s="187"/>
      <c r="TAQ33" s="187"/>
      <c r="TAR33" s="187"/>
      <c r="TAS33" s="187"/>
      <c r="TAT33" s="187"/>
      <c r="TAU33" s="187"/>
      <c r="TAV33" s="187"/>
      <c r="TAW33" s="187"/>
      <c r="TAX33" s="187"/>
      <c r="TAY33" s="187"/>
      <c r="TAZ33" s="187"/>
      <c r="TBA33" s="187"/>
      <c r="TBB33" s="187"/>
      <c r="TBC33" s="187"/>
      <c r="TBD33" s="187"/>
      <c r="TBE33" s="187"/>
      <c r="TBF33" s="187"/>
      <c r="TBG33" s="187"/>
      <c r="TBH33" s="187"/>
      <c r="TBI33" s="187"/>
      <c r="TBJ33" s="187"/>
      <c r="TBK33" s="187"/>
      <c r="TBL33" s="187"/>
      <c r="TBM33" s="187"/>
      <c r="TBN33" s="187"/>
      <c r="TBO33" s="187"/>
      <c r="TBP33" s="187"/>
      <c r="TBQ33" s="187"/>
      <c r="TBR33" s="187"/>
      <c r="TBS33" s="187"/>
      <c r="TBT33" s="187"/>
      <c r="TBU33" s="187"/>
      <c r="TBV33" s="187"/>
      <c r="TBW33" s="187"/>
      <c r="TBX33" s="187"/>
      <c r="TBY33" s="187"/>
      <c r="TBZ33" s="187"/>
      <c r="TCA33" s="187"/>
      <c r="TCB33" s="187"/>
      <c r="TCC33" s="187"/>
      <c r="TCD33" s="187"/>
      <c r="TCE33" s="187"/>
      <c r="TCF33" s="187"/>
      <c r="TCG33" s="187"/>
      <c r="TCH33" s="187"/>
      <c r="TCI33" s="187"/>
      <c r="TCJ33" s="187"/>
      <c r="TCK33" s="187"/>
      <c r="TCL33" s="187"/>
      <c r="TCM33" s="187"/>
      <c r="TCN33" s="187"/>
      <c r="TCO33" s="187"/>
      <c r="TCP33" s="187"/>
      <c r="TCQ33" s="187"/>
      <c r="TCR33" s="187"/>
      <c r="TCS33" s="187"/>
      <c r="TCT33" s="187"/>
      <c r="TCU33" s="187"/>
      <c r="TCV33" s="187"/>
      <c r="TCW33" s="187"/>
      <c r="TCX33" s="187"/>
      <c r="TCY33" s="187"/>
      <c r="TCZ33" s="187"/>
      <c r="TDA33" s="187"/>
      <c r="TDB33" s="187"/>
      <c r="TDC33" s="187"/>
      <c r="TDD33" s="187"/>
      <c r="TDE33" s="187"/>
      <c r="TDF33" s="187"/>
      <c r="TDG33" s="187"/>
      <c r="TDH33" s="187"/>
      <c r="TDI33" s="187"/>
      <c r="TDJ33" s="187"/>
      <c r="TDK33" s="187"/>
      <c r="TDL33" s="187"/>
      <c r="TDM33" s="187"/>
      <c r="TDN33" s="187"/>
      <c r="TDO33" s="187"/>
      <c r="TDP33" s="187"/>
      <c r="TDQ33" s="187"/>
      <c r="TDR33" s="187"/>
      <c r="TDS33" s="187"/>
      <c r="TDT33" s="187"/>
      <c r="TDU33" s="187"/>
      <c r="TDV33" s="187"/>
      <c r="TDW33" s="187"/>
      <c r="TDX33" s="187"/>
      <c r="TDY33" s="187"/>
      <c r="TDZ33" s="187"/>
      <c r="TEA33" s="187"/>
      <c r="TEB33" s="187"/>
      <c r="TEC33" s="187"/>
      <c r="TED33" s="187"/>
      <c r="TEE33" s="187"/>
      <c r="TEF33" s="187"/>
      <c r="TEG33" s="187"/>
      <c r="TEH33" s="187"/>
      <c r="TEI33" s="187"/>
      <c r="TEJ33" s="187"/>
      <c r="TEK33" s="187"/>
      <c r="TEL33" s="187"/>
      <c r="TEM33" s="187"/>
      <c r="TEN33" s="187"/>
      <c r="TEO33" s="187"/>
      <c r="TEP33" s="187"/>
      <c r="TEQ33" s="187"/>
      <c r="TER33" s="187"/>
      <c r="TES33" s="187"/>
      <c r="TET33" s="187"/>
      <c r="TEU33" s="187"/>
      <c r="TEV33" s="187"/>
      <c r="TEW33" s="187"/>
      <c r="TEX33" s="187"/>
      <c r="TEY33" s="187"/>
      <c r="TEZ33" s="187"/>
      <c r="TFA33" s="187"/>
      <c r="TFB33" s="187"/>
      <c r="TFC33" s="187"/>
      <c r="TFD33" s="187"/>
      <c r="TFE33" s="187"/>
      <c r="TFF33" s="187"/>
      <c r="TFG33" s="187"/>
      <c r="TFH33" s="187"/>
      <c r="TFI33" s="187"/>
      <c r="TFJ33" s="187"/>
      <c r="TFK33" s="187"/>
      <c r="TFL33" s="187"/>
      <c r="TFM33" s="187"/>
      <c r="TFN33" s="187"/>
      <c r="TFO33" s="187"/>
      <c r="TFP33" s="187"/>
      <c r="TFQ33" s="187"/>
      <c r="TFR33" s="187"/>
      <c r="TFS33" s="187"/>
      <c r="TFT33" s="187"/>
      <c r="TFU33" s="187"/>
      <c r="TFV33" s="187"/>
      <c r="TFW33" s="187"/>
      <c r="TFX33" s="187"/>
      <c r="TFY33" s="187"/>
      <c r="TFZ33" s="187"/>
      <c r="TGA33" s="187"/>
      <c r="TGB33" s="187"/>
      <c r="TGC33" s="187"/>
      <c r="TGD33" s="187"/>
      <c r="TGE33" s="187"/>
      <c r="TGF33" s="187"/>
      <c r="TGG33" s="187"/>
      <c r="TGH33" s="187"/>
      <c r="TGI33" s="187"/>
      <c r="TGJ33" s="187"/>
      <c r="TGK33" s="187"/>
      <c r="TGL33" s="187"/>
      <c r="TGM33" s="187"/>
      <c r="TGN33" s="187"/>
      <c r="TGO33" s="187"/>
      <c r="TGP33" s="187"/>
      <c r="TGQ33" s="187"/>
      <c r="TGR33" s="187"/>
      <c r="TGS33" s="187"/>
      <c r="TGT33" s="187"/>
      <c r="TGU33" s="187"/>
      <c r="TGV33" s="187"/>
      <c r="TGW33" s="187"/>
      <c r="TGX33" s="187"/>
      <c r="TGY33" s="187"/>
      <c r="TGZ33" s="187"/>
      <c r="THA33" s="187"/>
      <c r="THB33" s="187"/>
      <c r="THC33" s="187"/>
      <c r="THD33" s="187"/>
      <c r="THE33" s="187"/>
      <c r="THF33" s="187"/>
      <c r="THG33" s="187"/>
      <c r="THH33" s="187"/>
      <c r="THI33" s="187"/>
      <c r="THJ33" s="187"/>
      <c r="THK33" s="187"/>
      <c r="THL33" s="187"/>
      <c r="THM33" s="187"/>
      <c r="THN33" s="187"/>
      <c r="THO33" s="187"/>
      <c r="THP33" s="187"/>
      <c r="THQ33" s="187"/>
      <c r="THR33" s="187"/>
      <c r="THS33" s="187"/>
      <c r="THT33" s="187"/>
      <c r="THU33" s="187"/>
      <c r="THV33" s="187"/>
      <c r="THW33" s="187"/>
      <c r="THX33" s="187"/>
      <c r="THY33" s="187"/>
      <c r="THZ33" s="187"/>
      <c r="TIA33" s="187"/>
      <c r="TIB33" s="187"/>
      <c r="TIC33" s="187"/>
      <c r="TID33" s="187"/>
      <c r="TIE33" s="187"/>
      <c r="TIF33" s="187"/>
      <c r="TIG33" s="187"/>
      <c r="TIH33" s="187"/>
      <c r="TII33" s="187"/>
      <c r="TIJ33" s="187"/>
      <c r="TIK33" s="187"/>
      <c r="TIL33" s="187"/>
      <c r="TIM33" s="187"/>
      <c r="TIN33" s="187"/>
      <c r="TIO33" s="187"/>
      <c r="TIP33" s="187"/>
      <c r="TIQ33" s="187"/>
      <c r="TIR33" s="187"/>
      <c r="TIS33" s="187"/>
      <c r="TIT33" s="187"/>
      <c r="TIU33" s="187"/>
      <c r="TIV33" s="187"/>
      <c r="TIW33" s="187"/>
      <c r="TIX33" s="187"/>
      <c r="TIY33" s="187"/>
      <c r="TIZ33" s="187"/>
      <c r="TJA33" s="187"/>
      <c r="TJB33" s="187"/>
      <c r="TJC33" s="187"/>
      <c r="TJD33" s="187"/>
      <c r="TJE33" s="187"/>
      <c r="TJF33" s="187"/>
      <c r="TJG33" s="187"/>
      <c r="TJH33" s="187"/>
      <c r="TJI33" s="187"/>
      <c r="TJJ33" s="187"/>
      <c r="TJK33" s="187"/>
      <c r="TJL33" s="187"/>
      <c r="TJM33" s="187"/>
      <c r="TJN33" s="187"/>
      <c r="TJO33" s="187"/>
      <c r="TJP33" s="187"/>
      <c r="TJQ33" s="187"/>
      <c r="TJR33" s="187"/>
      <c r="TJS33" s="187"/>
      <c r="TJT33" s="187"/>
      <c r="TJU33" s="187"/>
      <c r="TJV33" s="187"/>
      <c r="TJW33" s="187"/>
      <c r="TJX33" s="187"/>
      <c r="TJY33" s="187"/>
      <c r="TJZ33" s="187"/>
      <c r="TKA33" s="187"/>
      <c r="TKB33" s="187"/>
      <c r="TKC33" s="187"/>
      <c r="TKD33" s="187"/>
      <c r="TKE33" s="187"/>
      <c r="TKF33" s="187"/>
      <c r="TKG33" s="187"/>
      <c r="TKH33" s="187"/>
      <c r="TKI33" s="187"/>
      <c r="TKJ33" s="187"/>
      <c r="TKK33" s="187"/>
      <c r="TKL33" s="187"/>
      <c r="TKM33" s="187"/>
      <c r="TKN33" s="187"/>
      <c r="TKO33" s="187"/>
      <c r="TKP33" s="187"/>
      <c r="TKQ33" s="187"/>
      <c r="TKR33" s="187"/>
      <c r="TKS33" s="187"/>
      <c r="TKT33" s="187"/>
      <c r="TKU33" s="187"/>
      <c r="TKV33" s="187"/>
      <c r="TKW33" s="187"/>
      <c r="TKX33" s="187"/>
      <c r="TKY33" s="187"/>
      <c r="TKZ33" s="187"/>
      <c r="TLA33" s="187"/>
      <c r="TLB33" s="187"/>
      <c r="TLC33" s="187"/>
      <c r="TLD33" s="187"/>
      <c r="TLE33" s="187"/>
      <c r="TLF33" s="187"/>
      <c r="TLG33" s="187"/>
      <c r="TLH33" s="187"/>
      <c r="TLI33" s="187"/>
      <c r="TLJ33" s="187"/>
      <c r="TLK33" s="187"/>
      <c r="TLL33" s="187"/>
      <c r="TLM33" s="187"/>
      <c r="TLN33" s="187"/>
      <c r="TLO33" s="187"/>
      <c r="TLP33" s="187"/>
      <c r="TLQ33" s="187"/>
      <c r="TLR33" s="187"/>
      <c r="TLS33" s="187"/>
      <c r="TLT33" s="187"/>
      <c r="TLU33" s="187"/>
      <c r="TLV33" s="187"/>
      <c r="TLW33" s="187"/>
      <c r="TLX33" s="187"/>
      <c r="TLY33" s="187"/>
      <c r="TLZ33" s="187"/>
      <c r="TMA33" s="187"/>
      <c r="TMB33" s="187"/>
      <c r="TMC33" s="187"/>
      <c r="TMD33" s="187"/>
      <c r="TME33" s="187"/>
      <c r="TMF33" s="187"/>
      <c r="TMG33" s="187"/>
      <c r="TMH33" s="187"/>
      <c r="TMI33" s="187"/>
      <c r="TMJ33" s="187"/>
      <c r="TMK33" s="187"/>
      <c r="TML33" s="187"/>
      <c r="TMM33" s="187"/>
      <c r="TMN33" s="187"/>
      <c r="TMO33" s="187"/>
      <c r="TMP33" s="187"/>
      <c r="TMQ33" s="187"/>
      <c r="TMR33" s="187"/>
      <c r="TMS33" s="187"/>
      <c r="TMT33" s="187"/>
      <c r="TMU33" s="187"/>
      <c r="TMV33" s="187"/>
      <c r="TMW33" s="187"/>
      <c r="TMX33" s="187"/>
      <c r="TMY33" s="187"/>
      <c r="TMZ33" s="187"/>
      <c r="TNA33" s="187"/>
      <c r="TNB33" s="187"/>
      <c r="TNC33" s="187"/>
      <c r="TND33" s="187"/>
      <c r="TNE33" s="187"/>
      <c r="TNF33" s="187"/>
      <c r="TNG33" s="187"/>
      <c r="TNH33" s="187"/>
      <c r="TNI33" s="187"/>
      <c r="TNJ33" s="187"/>
      <c r="TNK33" s="187"/>
      <c r="TNL33" s="187"/>
      <c r="TNM33" s="187"/>
      <c r="TNN33" s="187"/>
      <c r="TNO33" s="187"/>
      <c r="TNP33" s="187"/>
      <c r="TNQ33" s="187"/>
      <c r="TNR33" s="187"/>
      <c r="TNS33" s="187"/>
      <c r="TNT33" s="187"/>
      <c r="TNU33" s="187"/>
      <c r="TNV33" s="187"/>
      <c r="TNW33" s="187"/>
      <c r="TNX33" s="187"/>
      <c r="TNY33" s="187"/>
      <c r="TNZ33" s="187"/>
      <c r="TOA33" s="187"/>
      <c r="TOB33" s="187"/>
      <c r="TOC33" s="187"/>
      <c r="TOD33" s="187"/>
      <c r="TOE33" s="187"/>
      <c r="TOF33" s="187"/>
      <c r="TOG33" s="187"/>
      <c r="TOH33" s="187"/>
      <c r="TOI33" s="187"/>
      <c r="TOJ33" s="187"/>
      <c r="TOK33" s="187"/>
      <c r="TOL33" s="187"/>
      <c r="TOM33" s="187"/>
      <c r="TON33" s="187"/>
      <c r="TOO33" s="187"/>
      <c r="TOP33" s="187"/>
      <c r="TOQ33" s="187"/>
      <c r="TOR33" s="187"/>
      <c r="TOS33" s="187"/>
      <c r="TOT33" s="187"/>
      <c r="TOU33" s="187"/>
      <c r="TOV33" s="187"/>
      <c r="TOW33" s="187"/>
      <c r="TOX33" s="187"/>
      <c r="TOY33" s="187"/>
      <c r="TOZ33" s="187"/>
      <c r="TPA33" s="187"/>
      <c r="TPB33" s="187"/>
      <c r="TPC33" s="187"/>
      <c r="TPD33" s="187"/>
      <c r="TPE33" s="187"/>
      <c r="TPF33" s="187"/>
      <c r="TPG33" s="187"/>
      <c r="TPH33" s="187"/>
      <c r="TPI33" s="187"/>
      <c r="TPJ33" s="187"/>
      <c r="TPK33" s="187"/>
      <c r="TPL33" s="187"/>
      <c r="TPM33" s="187"/>
      <c r="TPN33" s="187"/>
      <c r="TPO33" s="187"/>
      <c r="TPP33" s="187"/>
      <c r="TPQ33" s="187"/>
      <c r="TPR33" s="187"/>
      <c r="TPS33" s="187"/>
      <c r="TPT33" s="187"/>
      <c r="TPU33" s="187"/>
      <c r="TPV33" s="187"/>
      <c r="TPW33" s="187"/>
      <c r="TPX33" s="187"/>
      <c r="TPY33" s="187"/>
      <c r="TPZ33" s="187"/>
      <c r="TQA33" s="187"/>
      <c r="TQB33" s="187"/>
      <c r="TQC33" s="187"/>
      <c r="TQD33" s="187"/>
      <c r="TQE33" s="187"/>
      <c r="TQF33" s="187"/>
      <c r="TQG33" s="187"/>
      <c r="TQH33" s="187"/>
      <c r="TQI33" s="187"/>
      <c r="TQJ33" s="187"/>
      <c r="TQK33" s="187"/>
      <c r="TQL33" s="187"/>
      <c r="TQM33" s="187"/>
      <c r="TQN33" s="187"/>
      <c r="TQO33" s="187"/>
      <c r="TQP33" s="187"/>
      <c r="TQQ33" s="187"/>
      <c r="TQR33" s="187"/>
      <c r="TQS33" s="187"/>
      <c r="TQT33" s="187"/>
      <c r="TQU33" s="187"/>
      <c r="TQV33" s="187"/>
      <c r="TQW33" s="187"/>
      <c r="TQX33" s="187"/>
      <c r="TQY33" s="187"/>
      <c r="TQZ33" s="187"/>
      <c r="TRA33" s="187"/>
      <c r="TRB33" s="187"/>
      <c r="TRC33" s="187"/>
      <c r="TRD33" s="187"/>
      <c r="TRE33" s="187"/>
      <c r="TRF33" s="187"/>
      <c r="TRG33" s="187"/>
      <c r="TRH33" s="187"/>
      <c r="TRI33" s="187"/>
      <c r="TRJ33" s="187"/>
      <c r="TRK33" s="187"/>
      <c r="TRL33" s="187"/>
      <c r="TRM33" s="187"/>
      <c r="TRN33" s="187"/>
      <c r="TRO33" s="187"/>
      <c r="TRP33" s="187"/>
      <c r="TRQ33" s="187"/>
      <c r="TRR33" s="187"/>
      <c r="TRS33" s="187"/>
      <c r="TRT33" s="187"/>
      <c r="TRU33" s="187"/>
      <c r="TRV33" s="187"/>
      <c r="TRW33" s="187"/>
      <c r="TRX33" s="187"/>
      <c r="TRY33" s="187"/>
      <c r="TRZ33" s="187"/>
      <c r="TSA33" s="187"/>
      <c r="TSB33" s="187"/>
      <c r="TSC33" s="187"/>
      <c r="TSD33" s="187"/>
      <c r="TSE33" s="187"/>
      <c r="TSF33" s="187"/>
      <c r="TSG33" s="187"/>
      <c r="TSH33" s="187"/>
      <c r="TSI33" s="187"/>
      <c r="TSJ33" s="187"/>
      <c r="TSK33" s="187"/>
      <c r="TSL33" s="187"/>
      <c r="TSM33" s="187"/>
      <c r="TSN33" s="187"/>
      <c r="TSO33" s="187"/>
      <c r="TSP33" s="187"/>
      <c r="TSQ33" s="187"/>
      <c r="TSR33" s="187"/>
      <c r="TSS33" s="187"/>
      <c r="TST33" s="187"/>
      <c r="TSU33" s="187"/>
      <c r="TSV33" s="187"/>
      <c r="TSW33" s="187"/>
      <c r="TSX33" s="187"/>
      <c r="TSY33" s="187"/>
      <c r="TSZ33" s="187"/>
      <c r="TTA33" s="187"/>
      <c r="TTB33" s="187"/>
      <c r="TTC33" s="187"/>
      <c r="TTD33" s="187"/>
      <c r="TTE33" s="187"/>
      <c r="TTF33" s="187"/>
      <c r="TTG33" s="187"/>
      <c r="TTH33" s="187"/>
      <c r="TTI33" s="187"/>
      <c r="TTJ33" s="187"/>
      <c r="TTK33" s="187"/>
      <c r="TTL33" s="187"/>
      <c r="TTM33" s="187"/>
      <c r="TTN33" s="187"/>
      <c r="TTO33" s="187"/>
      <c r="TTP33" s="187"/>
      <c r="TTQ33" s="187"/>
      <c r="TTR33" s="187"/>
      <c r="TTS33" s="187"/>
      <c r="TTT33" s="187"/>
      <c r="TTU33" s="187"/>
      <c r="TTV33" s="187"/>
      <c r="TTW33" s="187"/>
      <c r="TTX33" s="187"/>
      <c r="TTY33" s="187"/>
      <c r="TTZ33" s="187"/>
      <c r="TUA33" s="187"/>
      <c r="TUB33" s="187"/>
      <c r="TUC33" s="187"/>
      <c r="TUD33" s="187"/>
      <c r="TUE33" s="187"/>
      <c r="TUF33" s="187"/>
      <c r="TUG33" s="187"/>
      <c r="TUH33" s="187"/>
      <c r="TUI33" s="187"/>
      <c r="TUJ33" s="187"/>
      <c r="TUK33" s="187"/>
      <c r="TUL33" s="187"/>
      <c r="TUM33" s="187"/>
      <c r="TUN33" s="187"/>
      <c r="TUO33" s="187"/>
      <c r="TUP33" s="187"/>
      <c r="TUQ33" s="187"/>
      <c r="TUR33" s="187"/>
      <c r="TUS33" s="187"/>
      <c r="TUT33" s="187"/>
      <c r="TUU33" s="187"/>
      <c r="TUV33" s="187"/>
      <c r="TUW33" s="187"/>
      <c r="TUX33" s="187"/>
      <c r="TUY33" s="187"/>
      <c r="TUZ33" s="187"/>
      <c r="TVA33" s="187"/>
      <c r="TVB33" s="187"/>
      <c r="TVC33" s="187"/>
      <c r="TVD33" s="187"/>
      <c r="TVE33" s="187"/>
      <c r="TVF33" s="187"/>
      <c r="TVG33" s="187"/>
      <c r="TVH33" s="187"/>
      <c r="TVI33" s="187"/>
      <c r="TVJ33" s="187"/>
      <c r="TVK33" s="187"/>
      <c r="TVL33" s="187"/>
      <c r="TVM33" s="187"/>
      <c r="TVN33" s="187"/>
      <c r="TVO33" s="187"/>
      <c r="TVP33" s="187"/>
      <c r="TVQ33" s="187"/>
      <c r="TVR33" s="187"/>
      <c r="TVS33" s="187"/>
      <c r="TVT33" s="187"/>
      <c r="TVU33" s="187"/>
      <c r="TVV33" s="187"/>
      <c r="TVW33" s="187"/>
      <c r="TVX33" s="187"/>
      <c r="TVY33" s="187"/>
      <c r="TVZ33" s="187"/>
      <c r="TWA33" s="187"/>
      <c r="TWB33" s="187"/>
      <c r="TWC33" s="187"/>
      <c r="TWD33" s="187"/>
      <c r="TWE33" s="187"/>
      <c r="TWF33" s="187"/>
      <c r="TWG33" s="187"/>
      <c r="TWH33" s="187"/>
      <c r="TWI33" s="187"/>
      <c r="TWJ33" s="187"/>
      <c r="TWK33" s="187"/>
      <c r="TWL33" s="187"/>
      <c r="TWM33" s="187"/>
      <c r="TWN33" s="187"/>
      <c r="TWO33" s="187"/>
      <c r="TWP33" s="187"/>
      <c r="TWQ33" s="187"/>
      <c r="TWR33" s="187"/>
      <c r="TWS33" s="187"/>
      <c r="TWT33" s="187"/>
      <c r="TWU33" s="187"/>
      <c r="TWV33" s="187"/>
      <c r="TWW33" s="187"/>
      <c r="TWX33" s="187"/>
      <c r="TWY33" s="187"/>
      <c r="TWZ33" s="187"/>
      <c r="TXA33" s="187"/>
      <c r="TXB33" s="187"/>
      <c r="TXC33" s="187"/>
      <c r="TXD33" s="187"/>
      <c r="TXE33" s="187"/>
      <c r="TXF33" s="187"/>
      <c r="TXG33" s="187"/>
      <c r="TXH33" s="187"/>
      <c r="TXI33" s="187"/>
      <c r="TXJ33" s="187"/>
      <c r="TXK33" s="187"/>
      <c r="TXL33" s="187"/>
      <c r="TXM33" s="187"/>
      <c r="TXN33" s="187"/>
      <c r="TXO33" s="187"/>
      <c r="TXP33" s="187"/>
      <c r="TXQ33" s="187"/>
      <c r="TXR33" s="187"/>
      <c r="TXS33" s="187"/>
      <c r="TXT33" s="187"/>
      <c r="TXU33" s="187"/>
      <c r="TXV33" s="187"/>
      <c r="TXW33" s="187"/>
      <c r="TXX33" s="187"/>
      <c r="TXY33" s="187"/>
      <c r="TXZ33" s="187"/>
      <c r="TYA33" s="187"/>
      <c r="TYB33" s="187"/>
      <c r="TYC33" s="187"/>
      <c r="TYD33" s="187"/>
      <c r="TYE33" s="187"/>
      <c r="TYF33" s="187"/>
      <c r="TYG33" s="187"/>
      <c r="TYH33" s="187"/>
      <c r="TYI33" s="187"/>
      <c r="TYJ33" s="187"/>
      <c r="TYK33" s="187"/>
      <c r="TYL33" s="187"/>
      <c r="TYM33" s="187"/>
      <c r="TYN33" s="187"/>
      <c r="TYO33" s="187"/>
      <c r="TYP33" s="187"/>
      <c r="TYQ33" s="187"/>
      <c r="TYR33" s="187"/>
      <c r="TYS33" s="187"/>
      <c r="TYT33" s="187"/>
      <c r="TYU33" s="187"/>
      <c r="TYV33" s="187"/>
      <c r="TYW33" s="187"/>
      <c r="TYX33" s="187"/>
      <c r="TYY33" s="187"/>
      <c r="TYZ33" s="187"/>
      <c r="TZA33" s="187"/>
      <c r="TZB33" s="187"/>
      <c r="TZC33" s="187"/>
      <c r="TZD33" s="187"/>
      <c r="TZE33" s="187"/>
      <c r="TZF33" s="187"/>
      <c r="TZG33" s="187"/>
      <c r="TZH33" s="187"/>
      <c r="TZI33" s="187"/>
      <c r="TZJ33" s="187"/>
      <c r="TZK33" s="187"/>
      <c r="TZL33" s="187"/>
      <c r="TZM33" s="187"/>
      <c r="TZN33" s="187"/>
      <c r="TZO33" s="187"/>
      <c r="TZP33" s="187"/>
      <c r="TZQ33" s="187"/>
      <c r="TZR33" s="187"/>
      <c r="TZS33" s="187"/>
      <c r="TZT33" s="187"/>
      <c r="TZU33" s="187"/>
      <c r="TZV33" s="187"/>
      <c r="TZW33" s="187"/>
      <c r="TZX33" s="187"/>
      <c r="TZY33" s="187"/>
      <c r="TZZ33" s="187"/>
      <c r="UAA33" s="187"/>
      <c r="UAB33" s="187"/>
      <c r="UAC33" s="187"/>
      <c r="UAD33" s="187"/>
      <c r="UAE33" s="187"/>
      <c r="UAF33" s="187"/>
      <c r="UAG33" s="187"/>
      <c r="UAH33" s="187"/>
      <c r="UAI33" s="187"/>
      <c r="UAJ33" s="187"/>
      <c r="UAK33" s="187"/>
      <c r="UAL33" s="187"/>
      <c r="UAM33" s="187"/>
      <c r="UAN33" s="187"/>
      <c r="UAO33" s="187"/>
      <c r="UAP33" s="187"/>
      <c r="UAQ33" s="187"/>
      <c r="UAR33" s="187"/>
      <c r="UAS33" s="187"/>
      <c r="UAT33" s="187"/>
      <c r="UAU33" s="187"/>
      <c r="UAV33" s="187"/>
      <c r="UAW33" s="187"/>
      <c r="UAX33" s="187"/>
      <c r="UAY33" s="187"/>
      <c r="UAZ33" s="187"/>
      <c r="UBA33" s="187"/>
      <c r="UBB33" s="187"/>
      <c r="UBC33" s="187"/>
      <c r="UBD33" s="187"/>
      <c r="UBE33" s="187"/>
      <c r="UBF33" s="187"/>
      <c r="UBG33" s="187"/>
      <c r="UBH33" s="187"/>
      <c r="UBI33" s="187"/>
      <c r="UBJ33" s="187"/>
      <c r="UBK33" s="187"/>
      <c r="UBL33" s="187"/>
      <c r="UBM33" s="187"/>
      <c r="UBN33" s="187"/>
      <c r="UBO33" s="187"/>
      <c r="UBP33" s="187"/>
      <c r="UBQ33" s="187"/>
      <c r="UBR33" s="187"/>
      <c r="UBS33" s="187"/>
      <c r="UBT33" s="187"/>
      <c r="UBU33" s="187"/>
      <c r="UBV33" s="187"/>
      <c r="UBW33" s="187"/>
      <c r="UBX33" s="187"/>
      <c r="UBY33" s="187"/>
      <c r="UBZ33" s="187"/>
      <c r="UCA33" s="187"/>
      <c r="UCB33" s="187"/>
      <c r="UCC33" s="187"/>
      <c r="UCD33" s="187"/>
      <c r="UCE33" s="187"/>
      <c r="UCF33" s="187"/>
      <c r="UCG33" s="187"/>
      <c r="UCH33" s="187"/>
      <c r="UCI33" s="187"/>
      <c r="UCJ33" s="187"/>
      <c r="UCK33" s="187"/>
      <c r="UCL33" s="187"/>
      <c r="UCM33" s="187"/>
      <c r="UCN33" s="187"/>
      <c r="UCO33" s="187"/>
      <c r="UCP33" s="187"/>
      <c r="UCQ33" s="187"/>
      <c r="UCR33" s="187"/>
      <c r="UCS33" s="187"/>
      <c r="UCT33" s="187"/>
      <c r="UCU33" s="187"/>
      <c r="UCV33" s="187"/>
      <c r="UCW33" s="187"/>
      <c r="UCX33" s="187"/>
      <c r="UCY33" s="187"/>
      <c r="UCZ33" s="187"/>
      <c r="UDA33" s="187"/>
      <c r="UDB33" s="187"/>
      <c r="UDC33" s="187"/>
      <c r="UDD33" s="187"/>
      <c r="UDE33" s="187"/>
      <c r="UDF33" s="187"/>
      <c r="UDG33" s="187"/>
      <c r="UDH33" s="187"/>
      <c r="UDI33" s="187"/>
      <c r="UDJ33" s="187"/>
      <c r="UDK33" s="187"/>
      <c r="UDL33" s="187"/>
      <c r="UDM33" s="187"/>
      <c r="UDN33" s="187"/>
      <c r="UDO33" s="187"/>
      <c r="UDP33" s="187"/>
      <c r="UDQ33" s="187"/>
      <c r="UDR33" s="187"/>
      <c r="UDS33" s="187"/>
      <c r="UDT33" s="187"/>
      <c r="UDU33" s="187"/>
      <c r="UDV33" s="187"/>
      <c r="UDW33" s="187"/>
      <c r="UDX33" s="187"/>
      <c r="UDY33" s="187"/>
      <c r="UDZ33" s="187"/>
      <c r="UEA33" s="187"/>
      <c r="UEB33" s="187"/>
      <c r="UEC33" s="187"/>
      <c r="UED33" s="187"/>
      <c r="UEE33" s="187"/>
      <c r="UEF33" s="187"/>
      <c r="UEG33" s="187"/>
      <c r="UEH33" s="187"/>
      <c r="UEI33" s="187"/>
      <c r="UEJ33" s="187"/>
      <c r="UEK33" s="187"/>
      <c r="UEL33" s="187"/>
      <c r="UEM33" s="187"/>
      <c r="UEN33" s="187"/>
      <c r="UEO33" s="187"/>
      <c r="UEP33" s="187"/>
      <c r="UEQ33" s="187"/>
      <c r="UER33" s="187"/>
      <c r="UES33" s="187"/>
      <c r="UET33" s="187"/>
      <c r="UEU33" s="187"/>
      <c r="UEV33" s="187"/>
      <c r="UEW33" s="187"/>
      <c r="UEX33" s="187"/>
      <c r="UEY33" s="187"/>
      <c r="UEZ33" s="187"/>
      <c r="UFA33" s="187"/>
      <c r="UFB33" s="187"/>
      <c r="UFC33" s="187"/>
      <c r="UFD33" s="187"/>
      <c r="UFE33" s="187"/>
      <c r="UFF33" s="187"/>
      <c r="UFG33" s="187"/>
      <c r="UFH33" s="187"/>
      <c r="UFI33" s="187"/>
      <c r="UFJ33" s="187"/>
      <c r="UFK33" s="187"/>
      <c r="UFL33" s="187"/>
      <c r="UFM33" s="187"/>
      <c r="UFN33" s="187"/>
      <c r="UFO33" s="187"/>
      <c r="UFP33" s="187"/>
      <c r="UFQ33" s="187"/>
      <c r="UFR33" s="187"/>
      <c r="UFS33" s="187"/>
      <c r="UFT33" s="187"/>
      <c r="UFU33" s="187"/>
      <c r="UFV33" s="187"/>
      <c r="UFW33" s="187"/>
      <c r="UFX33" s="187"/>
      <c r="UFY33" s="187"/>
      <c r="UFZ33" s="187"/>
      <c r="UGA33" s="187"/>
      <c r="UGB33" s="187"/>
      <c r="UGC33" s="187"/>
      <c r="UGD33" s="187"/>
      <c r="UGE33" s="187"/>
      <c r="UGF33" s="187"/>
      <c r="UGG33" s="187"/>
      <c r="UGH33" s="187"/>
      <c r="UGI33" s="187"/>
      <c r="UGJ33" s="187"/>
      <c r="UGK33" s="187"/>
      <c r="UGL33" s="187"/>
      <c r="UGM33" s="187"/>
      <c r="UGN33" s="187"/>
      <c r="UGO33" s="187"/>
      <c r="UGP33" s="187"/>
      <c r="UGQ33" s="187"/>
      <c r="UGR33" s="187"/>
      <c r="UGS33" s="187"/>
      <c r="UGT33" s="187"/>
      <c r="UGU33" s="187"/>
      <c r="UGV33" s="187"/>
      <c r="UGW33" s="187"/>
      <c r="UGX33" s="187"/>
      <c r="UGY33" s="187"/>
      <c r="UGZ33" s="187"/>
      <c r="UHA33" s="187"/>
      <c r="UHB33" s="187"/>
      <c r="UHC33" s="187"/>
      <c r="UHD33" s="187"/>
      <c r="UHE33" s="187"/>
      <c r="UHF33" s="187"/>
      <c r="UHG33" s="187"/>
      <c r="UHH33" s="187"/>
      <c r="UHI33" s="187"/>
      <c r="UHJ33" s="187"/>
      <c r="UHK33" s="187"/>
      <c r="UHL33" s="187"/>
      <c r="UHM33" s="187"/>
      <c r="UHN33" s="187"/>
      <c r="UHO33" s="187"/>
      <c r="UHP33" s="187"/>
      <c r="UHQ33" s="187"/>
      <c r="UHR33" s="187"/>
      <c r="UHS33" s="187"/>
      <c r="UHT33" s="187"/>
      <c r="UHU33" s="187"/>
      <c r="UHV33" s="187"/>
      <c r="UHW33" s="187"/>
      <c r="UHX33" s="187"/>
      <c r="UHY33" s="187"/>
      <c r="UHZ33" s="187"/>
      <c r="UIA33" s="187"/>
      <c r="UIB33" s="187"/>
      <c r="UIC33" s="187"/>
      <c r="UID33" s="187"/>
      <c r="UIE33" s="187"/>
      <c r="UIF33" s="187"/>
      <c r="UIG33" s="187"/>
      <c r="UIH33" s="187"/>
      <c r="UII33" s="187"/>
      <c r="UIJ33" s="187"/>
      <c r="UIK33" s="187"/>
      <c r="UIL33" s="187"/>
      <c r="UIM33" s="187"/>
      <c r="UIN33" s="187"/>
      <c r="UIO33" s="187"/>
      <c r="UIP33" s="187"/>
      <c r="UIQ33" s="187"/>
      <c r="UIR33" s="187"/>
      <c r="UIS33" s="187"/>
      <c r="UIT33" s="187"/>
      <c r="UIU33" s="187"/>
      <c r="UIV33" s="187"/>
      <c r="UIW33" s="187"/>
      <c r="UIX33" s="187"/>
      <c r="UIY33" s="187"/>
      <c r="UIZ33" s="187"/>
      <c r="UJA33" s="187"/>
      <c r="UJB33" s="187"/>
      <c r="UJC33" s="187"/>
      <c r="UJD33" s="187"/>
      <c r="UJE33" s="187"/>
      <c r="UJF33" s="187"/>
      <c r="UJG33" s="187"/>
      <c r="UJH33" s="187"/>
      <c r="UJI33" s="187"/>
      <c r="UJJ33" s="187"/>
      <c r="UJK33" s="187"/>
      <c r="UJL33" s="187"/>
      <c r="UJM33" s="187"/>
      <c r="UJN33" s="187"/>
      <c r="UJO33" s="187"/>
      <c r="UJP33" s="187"/>
      <c r="UJQ33" s="187"/>
      <c r="UJR33" s="187"/>
      <c r="UJS33" s="187"/>
      <c r="UJT33" s="187"/>
      <c r="UJU33" s="187"/>
      <c r="UJV33" s="187"/>
      <c r="UJW33" s="187"/>
      <c r="UJX33" s="187"/>
      <c r="UJY33" s="187"/>
      <c r="UJZ33" s="187"/>
      <c r="UKA33" s="187"/>
      <c r="UKB33" s="187"/>
      <c r="UKC33" s="187"/>
      <c r="UKD33" s="187"/>
      <c r="UKE33" s="187"/>
      <c r="UKF33" s="187"/>
      <c r="UKG33" s="187"/>
      <c r="UKH33" s="187"/>
      <c r="UKI33" s="187"/>
      <c r="UKJ33" s="187"/>
      <c r="UKK33" s="187"/>
      <c r="UKL33" s="187"/>
      <c r="UKM33" s="187"/>
      <c r="UKN33" s="187"/>
      <c r="UKO33" s="187"/>
      <c r="UKP33" s="187"/>
      <c r="UKQ33" s="187"/>
      <c r="UKR33" s="187"/>
      <c r="UKS33" s="187"/>
      <c r="UKT33" s="187"/>
      <c r="UKU33" s="187"/>
      <c r="UKV33" s="187"/>
      <c r="UKW33" s="187"/>
      <c r="UKX33" s="187"/>
      <c r="UKY33" s="187"/>
      <c r="UKZ33" s="187"/>
      <c r="ULA33" s="187"/>
      <c r="ULB33" s="187"/>
      <c r="ULC33" s="187"/>
      <c r="ULD33" s="187"/>
      <c r="ULE33" s="187"/>
      <c r="ULF33" s="187"/>
      <c r="ULG33" s="187"/>
      <c r="ULH33" s="187"/>
      <c r="ULI33" s="187"/>
      <c r="ULJ33" s="187"/>
      <c r="ULK33" s="187"/>
      <c r="ULL33" s="187"/>
      <c r="ULM33" s="187"/>
      <c r="ULN33" s="187"/>
      <c r="ULO33" s="187"/>
      <c r="ULP33" s="187"/>
      <c r="ULQ33" s="187"/>
      <c r="ULR33" s="187"/>
      <c r="ULS33" s="187"/>
      <c r="ULT33" s="187"/>
      <c r="ULU33" s="187"/>
      <c r="ULV33" s="187"/>
      <c r="ULW33" s="187"/>
      <c r="ULX33" s="187"/>
      <c r="ULY33" s="187"/>
      <c r="ULZ33" s="187"/>
      <c r="UMA33" s="187"/>
      <c r="UMB33" s="187"/>
      <c r="UMC33" s="187"/>
      <c r="UMD33" s="187"/>
      <c r="UME33" s="187"/>
      <c r="UMF33" s="187"/>
      <c r="UMG33" s="187"/>
      <c r="UMH33" s="187"/>
      <c r="UMI33" s="187"/>
      <c r="UMJ33" s="187"/>
      <c r="UMK33" s="187"/>
      <c r="UML33" s="187"/>
      <c r="UMM33" s="187"/>
      <c r="UMN33" s="187"/>
      <c r="UMO33" s="187"/>
      <c r="UMP33" s="187"/>
      <c r="UMQ33" s="187"/>
      <c r="UMR33" s="187"/>
      <c r="UMS33" s="187"/>
      <c r="UMT33" s="187"/>
      <c r="UMU33" s="187"/>
      <c r="UMV33" s="187"/>
      <c r="UMW33" s="187"/>
      <c r="UMX33" s="187"/>
      <c r="UMY33" s="187"/>
      <c r="UMZ33" s="187"/>
      <c r="UNA33" s="187"/>
      <c r="UNB33" s="187"/>
      <c r="UNC33" s="187"/>
      <c r="UND33" s="187"/>
      <c r="UNE33" s="187"/>
      <c r="UNF33" s="187"/>
      <c r="UNG33" s="187"/>
      <c r="UNH33" s="187"/>
      <c r="UNI33" s="187"/>
      <c r="UNJ33" s="187"/>
      <c r="UNK33" s="187"/>
      <c r="UNL33" s="187"/>
      <c r="UNM33" s="187"/>
      <c r="UNN33" s="187"/>
      <c r="UNO33" s="187"/>
      <c r="UNP33" s="187"/>
      <c r="UNQ33" s="187"/>
      <c r="UNR33" s="187"/>
      <c r="UNS33" s="187"/>
      <c r="UNT33" s="187"/>
      <c r="UNU33" s="187"/>
      <c r="UNV33" s="187"/>
      <c r="UNW33" s="187"/>
      <c r="UNX33" s="187"/>
      <c r="UNY33" s="187"/>
      <c r="UNZ33" s="187"/>
      <c r="UOA33" s="187"/>
      <c r="UOB33" s="187"/>
      <c r="UOC33" s="187"/>
      <c r="UOD33" s="187"/>
      <c r="UOE33" s="187"/>
      <c r="UOF33" s="187"/>
      <c r="UOG33" s="187"/>
      <c r="UOH33" s="187"/>
      <c r="UOI33" s="187"/>
      <c r="UOJ33" s="187"/>
      <c r="UOK33" s="187"/>
      <c r="UOL33" s="187"/>
      <c r="UOM33" s="187"/>
      <c r="UON33" s="187"/>
      <c r="UOO33" s="187"/>
      <c r="UOP33" s="187"/>
      <c r="UOQ33" s="187"/>
      <c r="UOR33" s="187"/>
      <c r="UOS33" s="187"/>
      <c r="UOT33" s="187"/>
      <c r="UOU33" s="187"/>
      <c r="UOV33" s="187"/>
      <c r="UOW33" s="187"/>
      <c r="UOX33" s="187"/>
      <c r="UOY33" s="187"/>
      <c r="UOZ33" s="187"/>
      <c r="UPA33" s="187"/>
      <c r="UPB33" s="187"/>
      <c r="UPC33" s="187"/>
      <c r="UPD33" s="187"/>
      <c r="UPE33" s="187"/>
      <c r="UPF33" s="187"/>
      <c r="UPG33" s="187"/>
      <c r="UPH33" s="187"/>
      <c r="UPI33" s="187"/>
      <c r="UPJ33" s="187"/>
      <c r="UPK33" s="187"/>
      <c r="UPL33" s="187"/>
      <c r="UPM33" s="187"/>
      <c r="UPN33" s="187"/>
      <c r="UPO33" s="187"/>
      <c r="UPP33" s="187"/>
      <c r="UPQ33" s="187"/>
      <c r="UPR33" s="187"/>
      <c r="UPS33" s="187"/>
      <c r="UPT33" s="187"/>
      <c r="UPU33" s="187"/>
      <c r="UPV33" s="187"/>
      <c r="UPW33" s="187"/>
      <c r="UPX33" s="187"/>
      <c r="UPY33" s="187"/>
      <c r="UPZ33" s="187"/>
      <c r="UQA33" s="187"/>
      <c r="UQB33" s="187"/>
      <c r="UQC33" s="187"/>
      <c r="UQD33" s="187"/>
      <c r="UQE33" s="187"/>
      <c r="UQF33" s="187"/>
      <c r="UQG33" s="187"/>
      <c r="UQH33" s="187"/>
      <c r="UQI33" s="187"/>
      <c r="UQJ33" s="187"/>
      <c r="UQK33" s="187"/>
      <c r="UQL33" s="187"/>
      <c r="UQM33" s="187"/>
      <c r="UQN33" s="187"/>
      <c r="UQO33" s="187"/>
      <c r="UQP33" s="187"/>
      <c r="UQQ33" s="187"/>
      <c r="UQR33" s="187"/>
      <c r="UQS33" s="187"/>
      <c r="UQT33" s="187"/>
      <c r="UQU33" s="187"/>
      <c r="UQV33" s="187"/>
      <c r="UQW33" s="187"/>
      <c r="UQX33" s="187"/>
      <c r="UQY33" s="187"/>
      <c r="UQZ33" s="187"/>
      <c r="URA33" s="187"/>
      <c r="URB33" s="187"/>
      <c r="URC33" s="187"/>
      <c r="URD33" s="187"/>
      <c r="URE33" s="187"/>
      <c r="URF33" s="187"/>
      <c r="URG33" s="187"/>
      <c r="URH33" s="187"/>
      <c r="URI33" s="187"/>
      <c r="URJ33" s="187"/>
      <c r="URK33" s="187"/>
      <c r="URL33" s="187"/>
      <c r="URM33" s="187"/>
      <c r="URN33" s="187"/>
      <c r="URO33" s="187"/>
      <c r="URP33" s="187"/>
      <c r="URQ33" s="187"/>
      <c r="URR33" s="187"/>
      <c r="URS33" s="187"/>
      <c r="URT33" s="187"/>
      <c r="URU33" s="187"/>
      <c r="URV33" s="187"/>
      <c r="URW33" s="187"/>
      <c r="URX33" s="187"/>
      <c r="URY33" s="187"/>
      <c r="URZ33" s="187"/>
      <c r="USA33" s="187"/>
      <c r="USB33" s="187"/>
      <c r="USC33" s="187"/>
      <c r="USD33" s="187"/>
      <c r="USE33" s="187"/>
      <c r="USF33" s="187"/>
      <c r="USG33" s="187"/>
      <c r="USH33" s="187"/>
      <c r="USI33" s="187"/>
      <c r="USJ33" s="187"/>
      <c r="USK33" s="187"/>
      <c r="USL33" s="187"/>
      <c r="USM33" s="187"/>
      <c r="USN33" s="187"/>
      <c r="USO33" s="187"/>
      <c r="USP33" s="187"/>
      <c r="USQ33" s="187"/>
      <c r="USR33" s="187"/>
      <c r="USS33" s="187"/>
      <c r="UST33" s="187"/>
      <c r="USU33" s="187"/>
      <c r="USV33" s="187"/>
      <c r="USW33" s="187"/>
      <c r="USX33" s="187"/>
      <c r="USY33" s="187"/>
      <c r="USZ33" s="187"/>
      <c r="UTA33" s="187"/>
      <c r="UTB33" s="187"/>
      <c r="UTC33" s="187"/>
      <c r="UTD33" s="187"/>
      <c r="UTE33" s="187"/>
      <c r="UTF33" s="187"/>
      <c r="UTG33" s="187"/>
      <c r="UTH33" s="187"/>
      <c r="UTI33" s="187"/>
      <c r="UTJ33" s="187"/>
      <c r="UTK33" s="187"/>
      <c r="UTL33" s="187"/>
      <c r="UTM33" s="187"/>
      <c r="UTN33" s="187"/>
      <c r="UTO33" s="187"/>
      <c r="UTP33" s="187"/>
      <c r="UTQ33" s="187"/>
      <c r="UTR33" s="187"/>
      <c r="UTS33" s="187"/>
      <c r="UTT33" s="187"/>
      <c r="UTU33" s="187"/>
      <c r="UTV33" s="187"/>
      <c r="UTW33" s="187"/>
      <c r="UTX33" s="187"/>
      <c r="UTY33" s="187"/>
      <c r="UTZ33" s="187"/>
      <c r="UUA33" s="187"/>
      <c r="UUB33" s="187"/>
      <c r="UUC33" s="187"/>
      <c r="UUD33" s="187"/>
      <c r="UUE33" s="187"/>
      <c r="UUF33" s="187"/>
      <c r="UUG33" s="187"/>
      <c r="UUH33" s="187"/>
      <c r="UUI33" s="187"/>
      <c r="UUJ33" s="187"/>
      <c r="UUK33" s="187"/>
      <c r="UUL33" s="187"/>
      <c r="UUM33" s="187"/>
      <c r="UUN33" s="187"/>
      <c r="UUO33" s="187"/>
      <c r="UUP33" s="187"/>
      <c r="UUQ33" s="187"/>
      <c r="UUR33" s="187"/>
      <c r="UUS33" s="187"/>
      <c r="UUT33" s="187"/>
      <c r="UUU33" s="187"/>
      <c r="UUV33" s="187"/>
      <c r="UUW33" s="187"/>
      <c r="UUX33" s="187"/>
      <c r="UUY33" s="187"/>
      <c r="UUZ33" s="187"/>
      <c r="UVA33" s="187"/>
      <c r="UVB33" s="187"/>
      <c r="UVC33" s="187"/>
      <c r="UVD33" s="187"/>
      <c r="UVE33" s="187"/>
      <c r="UVF33" s="187"/>
      <c r="UVG33" s="187"/>
      <c r="UVH33" s="187"/>
      <c r="UVI33" s="187"/>
      <c r="UVJ33" s="187"/>
      <c r="UVK33" s="187"/>
      <c r="UVL33" s="187"/>
      <c r="UVM33" s="187"/>
      <c r="UVN33" s="187"/>
      <c r="UVO33" s="187"/>
      <c r="UVP33" s="187"/>
      <c r="UVQ33" s="187"/>
      <c r="UVR33" s="187"/>
      <c r="UVS33" s="187"/>
      <c r="UVT33" s="187"/>
      <c r="UVU33" s="187"/>
      <c r="UVV33" s="187"/>
      <c r="UVW33" s="187"/>
      <c r="UVX33" s="187"/>
      <c r="UVY33" s="187"/>
      <c r="UVZ33" s="187"/>
      <c r="UWA33" s="187"/>
      <c r="UWB33" s="187"/>
      <c r="UWC33" s="187"/>
      <c r="UWD33" s="187"/>
      <c r="UWE33" s="187"/>
      <c r="UWF33" s="187"/>
      <c r="UWG33" s="187"/>
      <c r="UWH33" s="187"/>
      <c r="UWI33" s="187"/>
      <c r="UWJ33" s="187"/>
      <c r="UWK33" s="187"/>
      <c r="UWL33" s="187"/>
      <c r="UWM33" s="187"/>
      <c r="UWN33" s="187"/>
      <c r="UWO33" s="187"/>
      <c r="UWP33" s="187"/>
      <c r="UWQ33" s="187"/>
      <c r="UWR33" s="187"/>
      <c r="UWS33" s="187"/>
      <c r="UWT33" s="187"/>
      <c r="UWU33" s="187"/>
      <c r="UWV33" s="187"/>
      <c r="UWW33" s="187"/>
      <c r="UWX33" s="187"/>
      <c r="UWY33" s="187"/>
      <c r="UWZ33" s="187"/>
      <c r="UXA33" s="187"/>
      <c r="UXB33" s="187"/>
      <c r="UXC33" s="187"/>
      <c r="UXD33" s="187"/>
      <c r="UXE33" s="187"/>
      <c r="UXF33" s="187"/>
      <c r="UXG33" s="187"/>
      <c r="UXH33" s="187"/>
      <c r="UXI33" s="187"/>
      <c r="UXJ33" s="187"/>
      <c r="UXK33" s="187"/>
      <c r="UXL33" s="187"/>
      <c r="UXM33" s="187"/>
      <c r="UXN33" s="187"/>
      <c r="UXO33" s="187"/>
      <c r="UXP33" s="187"/>
      <c r="UXQ33" s="187"/>
      <c r="UXR33" s="187"/>
      <c r="UXS33" s="187"/>
      <c r="UXT33" s="187"/>
      <c r="UXU33" s="187"/>
      <c r="UXV33" s="187"/>
      <c r="UXW33" s="187"/>
      <c r="UXX33" s="187"/>
      <c r="UXY33" s="187"/>
      <c r="UXZ33" s="187"/>
      <c r="UYA33" s="187"/>
      <c r="UYB33" s="187"/>
      <c r="UYC33" s="187"/>
      <c r="UYD33" s="187"/>
      <c r="UYE33" s="187"/>
      <c r="UYF33" s="187"/>
      <c r="UYG33" s="187"/>
      <c r="UYH33" s="187"/>
      <c r="UYI33" s="187"/>
      <c r="UYJ33" s="187"/>
      <c r="UYK33" s="187"/>
      <c r="UYL33" s="187"/>
      <c r="UYM33" s="187"/>
      <c r="UYN33" s="187"/>
      <c r="UYO33" s="187"/>
      <c r="UYP33" s="187"/>
      <c r="UYQ33" s="187"/>
      <c r="UYR33" s="187"/>
      <c r="UYS33" s="187"/>
      <c r="UYT33" s="187"/>
      <c r="UYU33" s="187"/>
      <c r="UYV33" s="187"/>
      <c r="UYW33" s="187"/>
      <c r="UYX33" s="187"/>
      <c r="UYY33" s="187"/>
      <c r="UYZ33" s="187"/>
      <c r="UZA33" s="187"/>
      <c r="UZB33" s="187"/>
      <c r="UZC33" s="187"/>
      <c r="UZD33" s="187"/>
      <c r="UZE33" s="187"/>
      <c r="UZF33" s="187"/>
      <c r="UZG33" s="187"/>
      <c r="UZH33" s="187"/>
      <c r="UZI33" s="187"/>
      <c r="UZJ33" s="187"/>
      <c r="UZK33" s="187"/>
      <c r="UZL33" s="187"/>
      <c r="UZM33" s="187"/>
      <c r="UZN33" s="187"/>
      <c r="UZO33" s="187"/>
      <c r="UZP33" s="187"/>
      <c r="UZQ33" s="187"/>
      <c r="UZR33" s="187"/>
      <c r="UZS33" s="187"/>
      <c r="UZT33" s="187"/>
      <c r="UZU33" s="187"/>
      <c r="UZV33" s="187"/>
      <c r="UZW33" s="187"/>
      <c r="UZX33" s="187"/>
      <c r="UZY33" s="187"/>
      <c r="UZZ33" s="187"/>
      <c r="VAA33" s="187"/>
      <c r="VAB33" s="187"/>
      <c r="VAC33" s="187"/>
      <c r="VAD33" s="187"/>
      <c r="VAE33" s="187"/>
      <c r="VAF33" s="187"/>
      <c r="VAG33" s="187"/>
      <c r="VAH33" s="187"/>
      <c r="VAI33" s="187"/>
      <c r="VAJ33" s="187"/>
      <c r="VAK33" s="187"/>
      <c r="VAL33" s="187"/>
      <c r="VAM33" s="187"/>
      <c r="VAN33" s="187"/>
      <c r="VAO33" s="187"/>
      <c r="VAP33" s="187"/>
      <c r="VAQ33" s="187"/>
      <c r="VAR33" s="187"/>
      <c r="VAS33" s="187"/>
      <c r="VAT33" s="187"/>
      <c r="VAU33" s="187"/>
      <c r="VAV33" s="187"/>
      <c r="VAW33" s="187"/>
      <c r="VAX33" s="187"/>
      <c r="VAY33" s="187"/>
      <c r="VAZ33" s="187"/>
      <c r="VBA33" s="187"/>
      <c r="VBB33" s="187"/>
      <c r="VBC33" s="187"/>
      <c r="VBD33" s="187"/>
      <c r="VBE33" s="187"/>
      <c r="VBF33" s="187"/>
      <c r="VBG33" s="187"/>
      <c r="VBH33" s="187"/>
      <c r="VBI33" s="187"/>
      <c r="VBJ33" s="187"/>
      <c r="VBK33" s="187"/>
      <c r="VBL33" s="187"/>
      <c r="VBM33" s="187"/>
      <c r="VBN33" s="187"/>
      <c r="VBO33" s="187"/>
      <c r="VBP33" s="187"/>
      <c r="VBQ33" s="187"/>
      <c r="VBR33" s="187"/>
      <c r="VBS33" s="187"/>
      <c r="VBT33" s="187"/>
      <c r="VBU33" s="187"/>
      <c r="VBV33" s="187"/>
      <c r="VBW33" s="187"/>
      <c r="VBX33" s="187"/>
      <c r="VBY33" s="187"/>
      <c r="VBZ33" s="187"/>
      <c r="VCA33" s="187"/>
      <c r="VCB33" s="187"/>
      <c r="VCC33" s="187"/>
      <c r="VCD33" s="187"/>
      <c r="VCE33" s="187"/>
      <c r="VCF33" s="187"/>
      <c r="VCG33" s="187"/>
      <c r="VCH33" s="187"/>
      <c r="VCI33" s="187"/>
      <c r="VCJ33" s="187"/>
      <c r="VCK33" s="187"/>
      <c r="VCL33" s="187"/>
      <c r="VCM33" s="187"/>
      <c r="VCN33" s="187"/>
      <c r="VCO33" s="187"/>
      <c r="VCP33" s="187"/>
      <c r="VCQ33" s="187"/>
      <c r="VCR33" s="187"/>
      <c r="VCS33" s="187"/>
      <c r="VCT33" s="187"/>
      <c r="VCU33" s="187"/>
      <c r="VCV33" s="187"/>
      <c r="VCW33" s="187"/>
      <c r="VCX33" s="187"/>
      <c r="VCY33" s="187"/>
      <c r="VCZ33" s="187"/>
      <c r="VDA33" s="187"/>
      <c r="VDB33" s="187"/>
      <c r="VDC33" s="187"/>
      <c r="VDD33" s="187"/>
      <c r="VDE33" s="187"/>
      <c r="VDF33" s="187"/>
      <c r="VDG33" s="187"/>
      <c r="VDH33" s="187"/>
      <c r="VDI33" s="187"/>
      <c r="VDJ33" s="187"/>
      <c r="VDK33" s="187"/>
      <c r="VDL33" s="187"/>
      <c r="VDM33" s="187"/>
      <c r="VDN33" s="187"/>
      <c r="VDO33" s="187"/>
      <c r="VDP33" s="187"/>
      <c r="VDQ33" s="187"/>
      <c r="VDR33" s="187"/>
      <c r="VDS33" s="187"/>
      <c r="VDT33" s="187"/>
      <c r="VDU33" s="187"/>
      <c r="VDV33" s="187"/>
      <c r="VDW33" s="187"/>
      <c r="VDX33" s="187"/>
      <c r="VDY33" s="187"/>
      <c r="VDZ33" s="187"/>
      <c r="VEA33" s="187"/>
      <c r="VEB33" s="187"/>
      <c r="VEC33" s="187"/>
      <c r="VED33" s="187"/>
      <c r="VEE33" s="187"/>
      <c r="VEF33" s="187"/>
      <c r="VEG33" s="187"/>
      <c r="VEH33" s="187"/>
      <c r="VEI33" s="187"/>
      <c r="VEJ33" s="187"/>
      <c r="VEK33" s="187"/>
      <c r="VEL33" s="187"/>
      <c r="VEM33" s="187"/>
      <c r="VEN33" s="187"/>
      <c r="VEO33" s="187"/>
      <c r="VEP33" s="187"/>
      <c r="VEQ33" s="187"/>
      <c r="VER33" s="187"/>
      <c r="VES33" s="187"/>
      <c r="VET33" s="187"/>
      <c r="VEU33" s="187"/>
      <c r="VEV33" s="187"/>
      <c r="VEW33" s="187"/>
      <c r="VEX33" s="187"/>
      <c r="VEY33" s="187"/>
      <c r="VEZ33" s="187"/>
      <c r="VFA33" s="187"/>
      <c r="VFB33" s="187"/>
      <c r="VFC33" s="187"/>
      <c r="VFD33" s="187"/>
      <c r="VFE33" s="187"/>
      <c r="VFF33" s="187"/>
      <c r="VFG33" s="187"/>
      <c r="VFH33" s="187"/>
      <c r="VFI33" s="187"/>
      <c r="VFJ33" s="187"/>
      <c r="VFK33" s="187"/>
      <c r="VFL33" s="187"/>
      <c r="VFM33" s="187"/>
      <c r="VFN33" s="187"/>
      <c r="VFO33" s="187"/>
      <c r="VFP33" s="187"/>
      <c r="VFQ33" s="187"/>
      <c r="VFR33" s="187"/>
      <c r="VFS33" s="187"/>
      <c r="VFT33" s="187"/>
      <c r="VFU33" s="187"/>
      <c r="VFV33" s="187"/>
      <c r="VFW33" s="187"/>
      <c r="VFX33" s="187"/>
      <c r="VFY33" s="187"/>
      <c r="VFZ33" s="187"/>
      <c r="VGA33" s="187"/>
      <c r="VGB33" s="187"/>
      <c r="VGC33" s="187"/>
      <c r="VGD33" s="187"/>
      <c r="VGE33" s="187"/>
      <c r="VGF33" s="187"/>
      <c r="VGG33" s="187"/>
      <c r="VGH33" s="187"/>
      <c r="VGI33" s="187"/>
      <c r="VGJ33" s="187"/>
      <c r="VGK33" s="187"/>
      <c r="VGL33" s="187"/>
      <c r="VGM33" s="187"/>
      <c r="VGN33" s="187"/>
      <c r="VGO33" s="187"/>
      <c r="VGP33" s="187"/>
      <c r="VGQ33" s="187"/>
      <c r="VGR33" s="187"/>
      <c r="VGS33" s="187"/>
      <c r="VGT33" s="187"/>
      <c r="VGU33" s="187"/>
      <c r="VGV33" s="187"/>
      <c r="VGW33" s="187"/>
      <c r="VGX33" s="187"/>
      <c r="VGY33" s="187"/>
      <c r="VGZ33" s="187"/>
      <c r="VHA33" s="187"/>
      <c r="VHB33" s="187"/>
      <c r="VHC33" s="187"/>
      <c r="VHD33" s="187"/>
      <c r="VHE33" s="187"/>
      <c r="VHF33" s="187"/>
      <c r="VHG33" s="187"/>
      <c r="VHH33" s="187"/>
      <c r="VHI33" s="187"/>
      <c r="VHJ33" s="187"/>
      <c r="VHK33" s="187"/>
      <c r="VHL33" s="187"/>
      <c r="VHM33" s="187"/>
      <c r="VHN33" s="187"/>
      <c r="VHO33" s="187"/>
      <c r="VHP33" s="187"/>
      <c r="VHQ33" s="187"/>
      <c r="VHR33" s="187"/>
      <c r="VHS33" s="187"/>
      <c r="VHT33" s="187"/>
      <c r="VHU33" s="187"/>
      <c r="VHV33" s="187"/>
      <c r="VHW33" s="187"/>
      <c r="VHX33" s="187"/>
      <c r="VHY33" s="187"/>
      <c r="VHZ33" s="187"/>
      <c r="VIA33" s="187"/>
      <c r="VIB33" s="187"/>
      <c r="VIC33" s="187"/>
      <c r="VID33" s="187"/>
      <c r="VIE33" s="187"/>
      <c r="VIF33" s="187"/>
      <c r="VIG33" s="187"/>
      <c r="VIH33" s="187"/>
      <c r="VII33" s="187"/>
      <c r="VIJ33" s="187"/>
      <c r="VIK33" s="187"/>
      <c r="VIL33" s="187"/>
      <c r="VIM33" s="187"/>
      <c r="VIN33" s="187"/>
      <c r="VIO33" s="187"/>
      <c r="VIP33" s="187"/>
      <c r="VIQ33" s="187"/>
      <c r="VIR33" s="187"/>
      <c r="VIS33" s="187"/>
      <c r="VIT33" s="187"/>
      <c r="VIU33" s="187"/>
      <c r="VIV33" s="187"/>
      <c r="VIW33" s="187"/>
      <c r="VIX33" s="187"/>
      <c r="VIY33" s="187"/>
      <c r="VIZ33" s="187"/>
      <c r="VJA33" s="187"/>
      <c r="VJB33" s="187"/>
      <c r="VJC33" s="187"/>
      <c r="VJD33" s="187"/>
      <c r="VJE33" s="187"/>
      <c r="VJF33" s="187"/>
      <c r="VJG33" s="187"/>
      <c r="VJH33" s="187"/>
      <c r="VJI33" s="187"/>
      <c r="VJJ33" s="187"/>
      <c r="VJK33" s="187"/>
      <c r="VJL33" s="187"/>
      <c r="VJM33" s="187"/>
      <c r="VJN33" s="187"/>
      <c r="VJO33" s="187"/>
      <c r="VJP33" s="187"/>
      <c r="VJQ33" s="187"/>
      <c r="VJR33" s="187"/>
      <c r="VJS33" s="187"/>
      <c r="VJT33" s="187"/>
      <c r="VJU33" s="187"/>
      <c r="VJV33" s="187"/>
      <c r="VJW33" s="187"/>
      <c r="VJX33" s="187"/>
      <c r="VJY33" s="187"/>
      <c r="VJZ33" s="187"/>
      <c r="VKA33" s="187"/>
      <c r="VKB33" s="187"/>
      <c r="VKC33" s="187"/>
      <c r="VKD33" s="187"/>
      <c r="VKE33" s="187"/>
      <c r="VKF33" s="187"/>
      <c r="VKG33" s="187"/>
      <c r="VKH33" s="187"/>
      <c r="VKI33" s="187"/>
      <c r="VKJ33" s="187"/>
      <c r="VKK33" s="187"/>
      <c r="VKL33" s="187"/>
      <c r="VKM33" s="187"/>
      <c r="VKN33" s="187"/>
      <c r="VKO33" s="187"/>
      <c r="VKP33" s="187"/>
      <c r="VKQ33" s="187"/>
      <c r="VKR33" s="187"/>
      <c r="VKS33" s="187"/>
      <c r="VKT33" s="187"/>
      <c r="VKU33" s="187"/>
      <c r="VKV33" s="187"/>
      <c r="VKW33" s="187"/>
      <c r="VKX33" s="187"/>
      <c r="VKY33" s="187"/>
      <c r="VKZ33" s="187"/>
      <c r="VLA33" s="187"/>
      <c r="VLB33" s="187"/>
      <c r="VLC33" s="187"/>
      <c r="VLD33" s="187"/>
      <c r="VLE33" s="187"/>
      <c r="VLF33" s="187"/>
      <c r="VLG33" s="187"/>
      <c r="VLH33" s="187"/>
      <c r="VLI33" s="187"/>
      <c r="VLJ33" s="187"/>
      <c r="VLK33" s="187"/>
      <c r="VLL33" s="187"/>
      <c r="VLM33" s="187"/>
      <c r="VLN33" s="187"/>
      <c r="VLO33" s="187"/>
      <c r="VLP33" s="187"/>
      <c r="VLQ33" s="187"/>
      <c r="VLR33" s="187"/>
      <c r="VLS33" s="187"/>
      <c r="VLT33" s="187"/>
      <c r="VLU33" s="187"/>
      <c r="VLV33" s="187"/>
      <c r="VLW33" s="187"/>
      <c r="VLX33" s="187"/>
      <c r="VLY33" s="187"/>
      <c r="VLZ33" s="187"/>
      <c r="VMA33" s="187"/>
      <c r="VMB33" s="187"/>
      <c r="VMC33" s="187"/>
      <c r="VMD33" s="187"/>
      <c r="VME33" s="187"/>
      <c r="VMF33" s="187"/>
      <c r="VMG33" s="187"/>
      <c r="VMH33" s="187"/>
      <c r="VMI33" s="187"/>
      <c r="VMJ33" s="187"/>
      <c r="VMK33" s="187"/>
      <c r="VML33" s="187"/>
      <c r="VMM33" s="187"/>
      <c r="VMN33" s="187"/>
      <c r="VMO33" s="187"/>
      <c r="VMP33" s="187"/>
      <c r="VMQ33" s="187"/>
      <c r="VMR33" s="187"/>
      <c r="VMS33" s="187"/>
      <c r="VMT33" s="187"/>
      <c r="VMU33" s="187"/>
      <c r="VMV33" s="187"/>
      <c r="VMW33" s="187"/>
      <c r="VMX33" s="187"/>
      <c r="VMY33" s="187"/>
      <c r="VMZ33" s="187"/>
      <c r="VNA33" s="187"/>
      <c r="VNB33" s="187"/>
      <c r="VNC33" s="187"/>
      <c r="VND33" s="187"/>
      <c r="VNE33" s="187"/>
      <c r="VNF33" s="187"/>
      <c r="VNG33" s="187"/>
      <c r="VNH33" s="187"/>
      <c r="VNI33" s="187"/>
      <c r="VNJ33" s="187"/>
      <c r="VNK33" s="187"/>
      <c r="VNL33" s="187"/>
      <c r="VNM33" s="187"/>
      <c r="VNN33" s="187"/>
      <c r="VNO33" s="187"/>
      <c r="VNP33" s="187"/>
      <c r="VNQ33" s="187"/>
      <c r="VNR33" s="187"/>
      <c r="VNS33" s="187"/>
      <c r="VNT33" s="187"/>
      <c r="VNU33" s="187"/>
      <c r="VNV33" s="187"/>
      <c r="VNW33" s="187"/>
      <c r="VNX33" s="187"/>
      <c r="VNY33" s="187"/>
      <c r="VNZ33" s="187"/>
      <c r="VOA33" s="187"/>
      <c r="VOB33" s="187"/>
      <c r="VOC33" s="187"/>
      <c r="VOD33" s="187"/>
      <c r="VOE33" s="187"/>
      <c r="VOF33" s="187"/>
      <c r="VOG33" s="187"/>
      <c r="VOH33" s="187"/>
      <c r="VOI33" s="187"/>
      <c r="VOJ33" s="187"/>
      <c r="VOK33" s="187"/>
      <c r="VOL33" s="187"/>
      <c r="VOM33" s="187"/>
      <c r="VON33" s="187"/>
      <c r="VOO33" s="187"/>
      <c r="VOP33" s="187"/>
      <c r="VOQ33" s="187"/>
      <c r="VOR33" s="187"/>
      <c r="VOS33" s="187"/>
      <c r="VOT33" s="187"/>
      <c r="VOU33" s="187"/>
      <c r="VOV33" s="187"/>
      <c r="VOW33" s="187"/>
      <c r="VOX33" s="187"/>
      <c r="VOY33" s="187"/>
      <c r="VOZ33" s="187"/>
      <c r="VPA33" s="187"/>
      <c r="VPB33" s="187"/>
      <c r="VPC33" s="187"/>
      <c r="VPD33" s="187"/>
      <c r="VPE33" s="187"/>
      <c r="VPF33" s="187"/>
      <c r="VPG33" s="187"/>
      <c r="VPH33" s="187"/>
      <c r="VPI33" s="187"/>
      <c r="VPJ33" s="187"/>
      <c r="VPK33" s="187"/>
      <c r="VPL33" s="187"/>
      <c r="VPM33" s="187"/>
      <c r="VPN33" s="187"/>
      <c r="VPO33" s="187"/>
      <c r="VPP33" s="187"/>
      <c r="VPQ33" s="187"/>
      <c r="VPR33" s="187"/>
      <c r="VPS33" s="187"/>
      <c r="VPT33" s="187"/>
      <c r="VPU33" s="187"/>
      <c r="VPV33" s="187"/>
      <c r="VPW33" s="187"/>
      <c r="VPX33" s="187"/>
      <c r="VPY33" s="187"/>
      <c r="VPZ33" s="187"/>
      <c r="VQA33" s="187"/>
      <c r="VQB33" s="187"/>
      <c r="VQC33" s="187"/>
      <c r="VQD33" s="187"/>
      <c r="VQE33" s="187"/>
      <c r="VQF33" s="187"/>
      <c r="VQG33" s="187"/>
      <c r="VQH33" s="187"/>
      <c r="VQI33" s="187"/>
      <c r="VQJ33" s="187"/>
      <c r="VQK33" s="187"/>
      <c r="VQL33" s="187"/>
      <c r="VQM33" s="187"/>
      <c r="VQN33" s="187"/>
      <c r="VQO33" s="187"/>
      <c r="VQP33" s="187"/>
      <c r="VQQ33" s="187"/>
      <c r="VQR33" s="187"/>
      <c r="VQS33" s="187"/>
      <c r="VQT33" s="187"/>
      <c r="VQU33" s="187"/>
      <c r="VQV33" s="187"/>
      <c r="VQW33" s="187"/>
      <c r="VQX33" s="187"/>
      <c r="VQY33" s="187"/>
      <c r="VQZ33" s="187"/>
      <c r="VRA33" s="187"/>
      <c r="VRB33" s="187"/>
      <c r="VRC33" s="187"/>
      <c r="VRD33" s="187"/>
      <c r="VRE33" s="187"/>
      <c r="VRF33" s="187"/>
      <c r="VRG33" s="187"/>
      <c r="VRH33" s="187"/>
      <c r="VRI33" s="187"/>
      <c r="VRJ33" s="187"/>
      <c r="VRK33" s="187"/>
      <c r="VRL33" s="187"/>
      <c r="VRM33" s="187"/>
      <c r="VRN33" s="187"/>
      <c r="VRO33" s="187"/>
      <c r="VRP33" s="187"/>
      <c r="VRQ33" s="187"/>
      <c r="VRR33" s="187"/>
      <c r="VRS33" s="187"/>
      <c r="VRT33" s="187"/>
      <c r="VRU33" s="187"/>
      <c r="VRV33" s="187"/>
      <c r="VRW33" s="187"/>
      <c r="VRX33" s="187"/>
      <c r="VRY33" s="187"/>
      <c r="VRZ33" s="187"/>
      <c r="VSA33" s="187"/>
      <c r="VSB33" s="187"/>
      <c r="VSC33" s="187"/>
      <c r="VSD33" s="187"/>
      <c r="VSE33" s="187"/>
      <c r="VSF33" s="187"/>
      <c r="VSG33" s="187"/>
      <c r="VSH33" s="187"/>
      <c r="VSI33" s="187"/>
      <c r="VSJ33" s="187"/>
      <c r="VSK33" s="187"/>
      <c r="VSL33" s="187"/>
      <c r="VSM33" s="187"/>
      <c r="VSN33" s="187"/>
      <c r="VSO33" s="187"/>
      <c r="VSP33" s="187"/>
      <c r="VSQ33" s="187"/>
      <c r="VSR33" s="187"/>
      <c r="VSS33" s="187"/>
      <c r="VST33" s="187"/>
      <c r="VSU33" s="187"/>
      <c r="VSV33" s="187"/>
      <c r="VSW33" s="187"/>
      <c r="VSX33" s="187"/>
      <c r="VSY33" s="187"/>
      <c r="VSZ33" s="187"/>
      <c r="VTA33" s="187"/>
      <c r="VTB33" s="187"/>
      <c r="VTC33" s="187"/>
      <c r="VTD33" s="187"/>
      <c r="VTE33" s="187"/>
      <c r="VTF33" s="187"/>
      <c r="VTG33" s="187"/>
      <c r="VTH33" s="187"/>
      <c r="VTI33" s="187"/>
      <c r="VTJ33" s="187"/>
      <c r="VTK33" s="187"/>
      <c r="VTL33" s="187"/>
      <c r="VTM33" s="187"/>
      <c r="VTN33" s="187"/>
      <c r="VTO33" s="187"/>
      <c r="VTP33" s="187"/>
      <c r="VTQ33" s="187"/>
      <c r="VTR33" s="187"/>
      <c r="VTS33" s="187"/>
      <c r="VTT33" s="187"/>
      <c r="VTU33" s="187"/>
      <c r="VTV33" s="187"/>
      <c r="VTW33" s="187"/>
      <c r="VTX33" s="187"/>
      <c r="VTY33" s="187"/>
      <c r="VTZ33" s="187"/>
      <c r="VUA33" s="187"/>
      <c r="VUB33" s="187"/>
      <c r="VUC33" s="187"/>
      <c r="VUD33" s="187"/>
      <c r="VUE33" s="187"/>
      <c r="VUF33" s="187"/>
      <c r="VUG33" s="187"/>
      <c r="VUH33" s="187"/>
      <c r="VUI33" s="187"/>
      <c r="VUJ33" s="187"/>
      <c r="VUK33" s="187"/>
      <c r="VUL33" s="187"/>
      <c r="VUM33" s="187"/>
      <c r="VUN33" s="187"/>
      <c r="VUO33" s="187"/>
      <c r="VUP33" s="187"/>
      <c r="VUQ33" s="187"/>
      <c r="VUR33" s="187"/>
      <c r="VUS33" s="187"/>
      <c r="VUT33" s="187"/>
      <c r="VUU33" s="187"/>
      <c r="VUV33" s="187"/>
      <c r="VUW33" s="187"/>
      <c r="VUX33" s="187"/>
      <c r="VUY33" s="187"/>
      <c r="VUZ33" s="187"/>
      <c r="VVA33" s="187"/>
      <c r="VVB33" s="187"/>
      <c r="VVC33" s="187"/>
      <c r="VVD33" s="187"/>
      <c r="VVE33" s="187"/>
      <c r="VVF33" s="187"/>
      <c r="VVG33" s="187"/>
      <c r="VVH33" s="187"/>
      <c r="VVI33" s="187"/>
      <c r="VVJ33" s="187"/>
      <c r="VVK33" s="187"/>
      <c r="VVL33" s="187"/>
      <c r="VVM33" s="187"/>
      <c r="VVN33" s="187"/>
      <c r="VVO33" s="187"/>
      <c r="VVP33" s="187"/>
      <c r="VVQ33" s="187"/>
      <c r="VVR33" s="187"/>
      <c r="VVS33" s="187"/>
      <c r="VVT33" s="187"/>
      <c r="VVU33" s="187"/>
      <c r="VVV33" s="187"/>
      <c r="VVW33" s="187"/>
      <c r="VVX33" s="187"/>
      <c r="VVY33" s="187"/>
      <c r="VVZ33" s="187"/>
      <c r="VWA33" s="187"/>
      <c r="VWB33" s="187"/>
      <c r="VWC33" s="187"/>
      <c r="VWD33" s="187"/>
      <c r="VWE33" s="187"/>
      <c r="VWF33" s="187"/>
      <c r="VWG33" s="187"/>
      <c r="VWH33" s="187"/>
      <c r="VWI33" s="187"/>
      <c r="VWJ33" s="187"/>
      <c r="VWK33" s="187"/>
      <c r="VWL33" s="187"/>
      <c r="VWM33" s="187"/>
      <c r="VWN33" s="187"/>
      <c r="VWO33" s="187"/>
      <c r="VWP33" s="187"/>
      <c r="VWQ33" s="187"/>
      <c r="VWR33" s="187"/>
      <c r="VWS33" s="187"/>
      <c r="VWT33" s="187"/>
      <c r="VWU33" s="187"/>
      <c r="VWV33" s="187"/>
      <c r="VWW33" s="187"/>
      <c r="VWX33" s="187"/>
      <c r="VWY33" s="187"/>
      <c r="VWZ33" s="187"/>
      <c r="VXA33" s="187"/>
      <c r="VXB33" s="187"/>
      <c r="VXC33" s="187"/>
      <c r="VXD33" s="187"/>
      <c r="VXE33" s="187"/>
      <c r="VXF33" s="187"/>
      <c r="VXG33" s="187"/>
      <c r="VXH33" s="187"/>
      <c r="VXI33" s="187"/>
      <c r="VXJ33" s="187"/>
      <c r="VXK33" s="187"/>
      <c r="VXL33" s="187"/>
      <c r="VXM33" s="187"/>
      <c r="VXN33" s="187"/>
      <c r="VXO33" s="187"/>
      <c r="VXP33" s="187"/>
      <c r="VXQ33" s="187"/>
      <c r="VXR33" s="187"/>
      <c r="VXS33" s="187"/>
      <c r="VXT33" s="187"/>
      <c r="VXU33" s="187"/>
      <c r="VXV33" s="187"/>
      <c r="VXW33" s="187"/>
      <c r="VXX33" s="187"/>
      <c r="VXY33" s="187"/>
      <c r="VXZ33" s="187"/>
      <c r="VYA33" s="187"/>
      <c r="VYB33" s="187"/>
      <c r="VYC33" s="187"/>
      <c r="VYD33" s="187"/>
      <c r="VYE33" s="187"/>
      <c r="VYF33" s="187"/>
      <c r="VYG33" s="187"/>
      <c r="VYH33" s="187"/>
      <c r="VYI33" s="187"/>
      <c r="VYJ33" s="187"/>
      <c r="VYK33" s="187"/>
      <c r="VYL33" s="187"/>
      <c r="VYM33" s="187"/>
      <c r="VYN33" s="187"/>
      <c r="VYO33" s="187"/>
      <c r="VYP33" s="187"/>
      <c r="VYQ33" s="187"/>
      <c r="VYR33" s="187"/>
      <c r="VYS33" s="187"/>
      <c r="VYT33" s="187"/>
      <c r="VYU33" s="187"/>
      <c r="VYV33" s="187"/>
      <c r="VYW33" s="187"/>
      <c r="VYX33" s="187"/>
      <c r="VYY33" s="187"/>
      <c r="VYZ33" s="187"/>
      <c r="VZA33" s="187"/>
      <c r="VZB33" s="187"/>
      <c r="VZC33" s="187"/>
      <c r="VZD33" s="187"/>
      <c r="VZE33" s="187"/>
      <c r="VZF33" s="187"/>
      <c r="VZG33" s="187"/>
      <c r="VZH33" s="187"/>
      <c r="VZI33" s="187"/>
      <c r="VZJ33" s="187"/>
      <c r="VZK33" s="187"/>
      <c r="VZL33" s="187"/>
      <c r="VZM33" s="187"/>
      <c r="VZN33" s="187"/>
      <c r="VZO33" s="187"/>
      <c r="VZP33" s="187"/>
      <c r="VZQ33" s="187"/>
      <c r="VZR33" s="187"/>
      <c r="VZS33" s="187"/>
      <c r="VZT33" s="187"/>
      <c r="VZU33" s="187"/>
      <c r="VZV33" s="187"/>
      <c r="VZW33" s="187"/>
      <c r="VZX33" s="187"/>
      <c r="VZY33" s="187"/>
      <c r="VZZ33" s="187"/>
      <c r="WAA33" s="187"/>
      <c r="WAB33" s="187"/>
      <c r="WAC33" s="187"/>
      <c r="WAD33" s="187"/>
      <c r="WAE33" s="187"/>
      <c r="WAF33" s="187"/>
      <c r="WAG33" s="187"/>
      <c r="WAH33" s="187"/>
      <c r="WAI33" s="187"/>
      <c r="WAJ33" s="187"/>
      <c r="WAK33" s="187"/>
      <c r="WAL33" s="187"/>
      <c r="WAM33" s="187"/>
      <c r="WAN33" s="187"/>
      <c r="WAO33" s="187"/>
      <c r="WAP33" s="187"/>
      <c r="WAQ33" s="187"/>
      <c r="WAR33" s="187"/>
      <c r="WAS33" s="187"/>
      <c r="WAT33" s="187"/>
      <c r="WAU33" s="187"/>
      <c r="WAV33" s="187"/>
      <c r="WAW33" s="187"/>
      <c r="WAX33" s="187"/>
      <c r="WAY33" s="187"/>
      <c r="WAZ33" s="187"/>
      <c r="WBA33" s="187"/>
      <c r="WBB33" s="187"/>
      <c r="WBC33" s="187"/>
      <c r="WBD33" s="187"/>
      <c r="WBE33" s="187"/>
      <c r="WBF33" s="187"/>
      <c r="WBG33" s="187"/>
      <c r="WBH33" s="187"/>
      <c r="WBI33" s="187"/>
      <c r="WBJ33" s="187"/>
      <c r="WBK33" s="187"/>
      <c r="WBL33" s="187"/>
      <c r="WBM33" s="187"/>
      <c r="WBN33" s="187"/>
      <c r="WBO33" s="187"/>
      <c r="WBP33" s="187"/>
      <c r="WBQ33" s="187"/>
      <c r="WBR33" s="187"/>
      <c r="WBS33" s="187"/>
      <c r="WBT33" s="187"/>
      <c r="WBU33" s="187"/>
      <c r="WBV33" s="187"/>
      <c r="WBW33" s="187"/>
      <c r="WBX33" s="187"/>
      <c r="WBY33" s="187"/>
      <c r="WBZ33" s="187"/>
      <c r="WCA33" s="187"/>
      <c r="WCB33" s="187"/>
      <c r="WCC33" s="187"/>
      <c r="WCD33" s="187"/>
      <c r="WCE33" s="187"/>
      <c r="WCF33" s="187"/>
      <c r="WCG33" s="187"/>
      <c r="WCH33" s="187"/>
      <c r="WCI33" s="187"/>
      <c r="WCJ33" s="187"/>
      <c r="WCK33" s="187"/>
      <c r="WCL33" s="187"/>
      <c r="WCM33" s="187"/>
      <c r="WCN33" s="187"/>
      <c r="WCO33" s="187"/>
      <c r="WCP33" s="187"/>
      <c r="WCQ33" s="187"/>
      <c r="WCR33" s="187"/>
      <c r="WCS33" s="187"/>
      <c r="WCT33" s="187"/>
      <c r="WCU33" s="187"/>
      <c r="WCV33" s="187"/>
      <c r="WCW33" s="187"/>
      <c r="WCX33" s="187"/>
      <c r="WCY33" s="187"/>
      <c r="WCZ33" s="187"/>
      <c r="WDA33" s="187"/>
      <c r="WDB33" s="187"/>
      <c r="WDC33" s="187"/>
      <c r="WDD33" s="187"/>
      <c r="WDE33" s="187"/>
      <c r="WDF33" s="187"/>
      <c r="WDG33" s="187"/>
      <c r="WDH33" s="187"/>
      <c r="WDI33" s="187"/>
      <c r="WDJ33" s="187"/>
      <c r="WDK33" s="187"/>
      <c r="WDL33" s="187"/>
      <c r="WDM33" s="187"/>
      <c r="WDN33" s="187"/>
      <c r="WDO33" s="187"/>
      <c r="WDP33" s="187"/>
      <c r="WDQ33" s="187"/>
      <c r="WDR33" s="187"/>
      <c r="WDS33" s="187"/>
      <c r="WDT33" s="187"/>
      <c r="WDU33" s="187"/>
      <c r="WDV33" s="187"/>
      <c r="WDW33" s="187"/>
      <c r="WDX33" s="187"/>
      <c r="WDY33" s="187"/>
      <c r="WDZ33" s="187"/>
      <c r="WEA33" s="187"/>
      <c r="WEB33" s="187"/>
      <c r="WEC33" s="187"/>
      <c r="WED33" s="187"/>
      <c r="WEE33" s="187"/>
      <c r="WEF33" s="187"/>
      <c r="WEG33" s="187"/>
      <c r="WEH33" s="187"/>
      <c r="WEI33" s="187"/>
      <c r="WEJ33" s="187"/>
      <c r="WEK33" s="187"/>
      <c r="WEL33" s="187"/>
      <c r="WEM33" s="187"/>
      <c r="WEN33" s="187"/>
      <c r="WEO33" s="187"/>
      <c r="WEP33" s="187"/>
      <c r="WEQ33" s="187"/>
      <c r="WER33" s="187"/>
      <c r="WES33" s="187"/>
      <c r="WET33" s="187"/>
      <c r="WEU33" s="187"/>
      <c r="WEV33" s="187"/>
      <c r="WEW33" s="187"/>
      <c r="WEX33" s="187"/>
      <c r="WEY33" s="187"/>
      <c r="WEZ33" s="187"/>
      <c r="WFA33" s="187"/>
      <c r="WFB33" s="187"/>
      <c r="WFC33" s="187"/>
      <c r="WFD33" s="187"/>
      <c r="WFE33" s="187"/>
      <c r="WFF33" s="187"/>
      <c r="WFG33" s="187"/>
      <c r="WFH33" s="187"/>
      <c r="WFI33" s="187"/>
      <c r="WFJ33" s="187"/>
      <c r="WFK33" s="187"/>
      <c r="WFL33" s="187"/>
      <c r="WFM33" s="187"/>
      <c r="WFN33" s="187"/>
      <c r="WFO33" s="187"/>
      <c r="WFP33" s="187"/>
      <c r="WFQ33" s="187"/>
      <c r="WFR33" s="187"/>
      <c r="WFS33" s="187"/>
      <c r="WFT33" s="187"/>
      <c r="WFU33" s="187"/>
      <c r="WFV33" s="187"/>
      <c r="WFW33" s="187"/>
      <c r="WFX33" s="187"/>
      <c r="WFY33" s="187"/>
      <c r="WFZ33" s="187"/>
      <c r="WGA33" s="187"/>
      <c r="WGB33" s="187"/>
      <c r="WGC33" s="187"/>
      <c r="WGD33" s="187"/>
      <c r="WGE33" s="187"/>
      <c r="WGF33" s="187"/>
      <c r="WGG33" s="187"/>
      <c r="WGH33" s="187"/>
      <c r="WGI33" s="187"/>
      <c r="WGJ33" s="187"/>
      <c r="WGK33" s="187"/>
      <c r="WGL33" s="187"/>
      <c r="WGM33" s="187"/>
      <c r="WGN33" s="187"/>
      <c r="WGO33" s="187"/>
      <c r="WGP33" s="187"/>
      <c r="WGQ33" s="187"/>
      <c r="WGR33" s="187"/>
      <c r="WGS33" s="187"/>
      <c r="WGT33" s="187"/>
      <c r="WGU33" s="187"/>
      <c r="WGV33" s="187"/>
      <c r="WGW33" s="187"/>
      <c r="WGX33" s="187"/>
      <c r="WGY33" s="187"/>
      <c r="WGZ33" s="187"/>
      <c r="WHA33" s="187"/>
      <c r="WHB33" s="187"/>
      <c r="WHC33" s="187"/>
      <c r="WHD33" s="187"/>
      <c r="WHE33" s="187"/>
      <c r="WHF33" s="187"/>
      <c r="WHG33" s="187"/>
      <c r="WHH33" s="187"/>
      <c r="WHI33" s="187"/>
      <c r="WHJ33" s="187"/>
      <c r="WHK33" s="187"/>
      <c r="WHL33" s="187"/>
      <c r="WHM33" s="187"/>
      <c r="WHN33" s="187"/>
      <c r="WHO33" s="187"/>
      <c r="WHP33" s="187"/>
      <c r="WHQ33" s="187"/>
      <c r="WHR33" s="187"/>
      <c r="WHS33" s="187"/>
      <c r="WHT33" s="187"/>
      <c r="WHU33" s="187"/>
      <c r="WHV33" s="187"/>
      <c r="WHW33" s="187"/>
      <c r="WHX33" s="187"/>
      <c r="WHY33" s="187"/>
      <c r="WHZ33" s="187"/>
      <c r="WIA33" s="187"/>
      <c r="WIB33" s="187"/>
      <c r="WIC33" s="187"/>
      <c r="WID33" s="187"/>
      <c r="WIE33" s="187"/>
      <c r="WIF33" s="187"/>
      <c r="WIG33" s="187"/>
      <c r="WIH33" s="187"/>
      <c r="WII33" s="187"/>
      <c r="WIJ33" s="187"/>
      <c r="WIK33" s="187"/>
      <c r="WIL33" s="187"/>
      <c r="WIM33" s="187"/>
      <c r="WIN33" s="187"/>
      <c r="WIO33" s="187"/>
      <c r="WIP33" s="187"/>
      <c r="WIQ33" s="187"/>
      <c r="WIR33" s="187"/>
      <c r="WIS33" s="187"/>
      <c r="WIT33" s="187"/>
      <c r="WIU33" s="187"/>
      <c r="WIV33" s="187"/>
      <c r="WIW33" s="187"/>
      <c r="WIX33" s="187"/>
      <c r="WIY33" s="187"/>
      <c r="WIZ33" s="187"/>
      <c r="WJA33" s="187"/>
      <c r="WJB33" s="187"/>
      <c r="WJC33" s="187"/>
      <c r="WJD33" s="187"/>
      <c r="WJE33" s="187"/>
      <c r="WJF33" s="187"/>
      <c r="WJG33" s="187"/>
      <c r="WJH33" s="187"/>
      <c r="WJI33" s="187"/>
      <c r="WJJ33" s="187"/>
      <c r="WJK33" s="187"/>
      <c r="WJL33" s="187"/>
      <c r="WJM33" s="187"/>
      <c r="WJN33" s="187"/>
      <c r="WJO33" s="187"/>
      <c r="WJP33" s="187"/>
      <c r="WJQ33" s="187"/>
      <c r="WJR33" s="187"/>
      <c r="WJS33" s="187"/>
      <c r="WJT33" s="187"/>
      <c r="WJU33" s="187"/>
      <c r="WJV33" s="187"/>
      <c r="WJW33" s="187"/>
      <c r="WJX33" s="187"/>
      <c r="WJY33" s="187"/>
      <c r="WJZ33" s="187"/>
      <c r="WKA33" s="187"/>
      <c r="WKB33" s="187"/>
      <c r="WKC33" s="187"/>
      <c r="WKD33" s="187"/>
      <c r="WKE33" s="187"/>
      <c r="WKF33" s="187"/>
      <c r="WKG33" s="187"/>
      <c r="WKH33" s="187"/>
      <c r="WKI33" s="187"/>
      <c r="WKJ33" s="187"/>
      <c r="WKK33" s="187"/>
      <c r="WKL33" s="187"/>
      <c r="WKM33" s="187"/>
      <c r="WKN33" s="187"/>
      <c r="WKO33" s="187"/>
      <c r="WKP33" s="187"/>
      <c r="WKQ33" s="187"/>
      <c r="WKR33" s="187"/>
      <c r="WKS33" s="187"/>
      <c r="WKT33" s="187"/>
      <c r="WKU33" s="187"/>
      <c r="WKV33" s="187"/>
      <c r="WKW33" s="187"/>
      <c r="WKX33" s="187"/>
      <c r="WKY33" s="187"/>
      <c r="WKZ33" s="187"/>
      <c r="WLA33" s="187"/>
      <c r="WLB33" s="187"/>
      <c r="WLC33" s="187"/>
      <c r="WLD33" s="187"/>
      <c r="WLE33" s="187"/>
      <c r="WLF33" s="187"/>
      <c r="WLG33" s="187"/>
      <c r="WLH33" s="187"/>
      <c r="WLI33" s="187"/>
      <c r="WLJ33" s="187"/>
      <c r="WLK33" s="187"/>
      <c r="WLL33" s="187"/>
      <c r="WLM33" s="187"/>
      <c r="WLN33" s="187"/>
      <c r="WLO33" s="187"/>
      <c r="WLP33" s="187"/>
      <c r="WLQ33" s="187"/>
      <c r="WLR33" s="187"/>
      <c r="WLS33" s="187"/>
      <c r="WLT33" s="187"/>
      <c r="WLU33" s="187"/>
      <c r="WLV33" s="187"/>
      <c r="WLW33" s="187"/>
      <c r="WLX33" s="187"/>
      <c r="WLY33" s="187"/>
      <c r="WLZ33" s="187"/>
      <c r="WMA33" s="187"/>
      <c r="WMB33" s="187"/>
      <c r="WMC33" s="187"/>
      <c r="WMD33" s="187"/>
      <c r="WME33" s="187"/>
      <c r="WMF33" s="187"/>
      <c r="WMG33" s="187"/>
      <c r="WMH33" s="187"/>
      <c r="WMI33" s="187"/>
      <c r="WMJ33" s="187"/>
      <c r="WMK33" s="187"/>
      <c r="WML33" s="187"/>
      <c r="WMM33" s="187"/>
      <c r="WMN33" s="187"/>
      <c r="WMO33" s="187"/>
      <c r="WMP33" s="187"/>
      <c r="WMQ33" s="187"/>
      <c r="WMR33" s="187"/>
      <c r="WMS33" s="187"/>
      <c r="WMT33" s="187"/>
      <c r="WMU33" s="187"/>
      <c r="WMV33" s="187"/>
      <c r="WMW33" s="187"/>
      <c r="WMX33" s="187"/>
      <c r="WMY33" s="187"/>
      <c r="WMZ33" s="187"/>
      <c r="WNA33" s="187"/>
      <c r="WNB33" s="187"/>
      <c r="WNC33" s="187"/>
      <c r="WND33" s="187"/>
      <c r="WNE33" s="187"/>
      <c r="WNF33" s="187"/>
      <c r="WNG33" s="187"/>
      <c r="WNH33" s="187"/>
      <c r="WNI33" s="187"/>
      <c r="WNJ33" s="187"/>
      <c r="WNK33" s="187"/>
      <c r="WNL33" s="187"/>
      <c r="WNM33" s="187"/>
      <c r="WNN33" s="187"/>
      <c r="WNO33" s="187"/>
      <c r="WNP33" s="187"/>
      <c r="WNQ33" s="187"/>
      <c r="WNR33" s="187"/>
      <c r="WNS33" s="187"/>
      <c r="WNT33" s="187"/>
      <c r="WNU33" s="187"/>
      <c r="WNV33" s="187"/>
      <c r="WNW33" s="187"/>
      <c r="WNX33" s="187"/>
      <c r="WNY33" s="187"/>
      <c r="WNZ33" s="187"/>
      <c r="WOA33" s="187"/>
      <c r="WOB33" s="187"/>
      <c r="WOC33" s="187"/>
      <c r="WOD33" s="187"/>
      <c r="WOE33" s="187"/>
      <c r="WOF33" s="187"/>
      <c r="WOG33" s="187"/>
      <c r="WOH33" s="187"/>
      <c r="WOI33" s="187"/>
      <c r="WOJ33" s="187"/>
      <c r="WOK33" s="187"/>
      <c r="WOL33" s="187"/>
      <c r="WOM33" s="187"/>
      <c r="WON33" s="187"/>
      <c r="WOO33" s="187"/>
      <c r="WOP33" s="187"/>
      <c r="WOQ33" s="187"/>
      <c r="WOR33" s="187"/>
      <c r="WOS33" s="187"/>
      <c r="WOT33" s="187"/>
      <c r="WOU33" s="187"/>
      <c r="WOV33" s="187"/>
      <c r="WOW33" s="187"/>
      <c r="WOX33" s="187"/>
      <c r="WOY33" s="187"/>
      <c r="WOZ33" s="187"/>
      <c r="WPA33" s="187"/>
      <c r="WPB33" s="187"/>
      <c r="WPC33" s="187"/>
      <c r="WPD33" s="187"/>
      <c r="WPE33" s="187"/>
      <c r="WPF33" s="187"/>
      <c r="WPG33" s="187"/>
      <c r="WPH33" s="187"/>
      <c r="WPI33" s="187"/>
      <c r="WPJ33" s="187"/>
      <c r="WPK33" s="187"/>
      <c r="WPL33" s="187"/>
      <c r="WPM33" s="187"/>
      <c r="WPN33" s="187"/>
      <c r="WPO33" s="187"/>
      <c r="WPP33" s="187"/>
      <c r="WPQ33" s="187"/>
      <c r="WPR33" s="187"/>
      <c r="WPS33" s="187"/>
      <c r="WPT33" s="187"/>
      <c r="WPU33" s="187"/>
      <c r="WPV33" s="187"/>
      <c r="WPW33" s="187"/>
      <c r="WPX33" s="187"/>
      <c r="WPY33" s="187"/>
      <c r="WPZ33" s="187"/>
      <c r="WQA33" s="187"/>
      <c r="WQB33" s="187"/>
      <c r="WQC33" s="187"/>
      <c r="WQD33" s="187"/>
      <c r="WQE33" s="187"/>
      <c r="WQF33" s="187"/>
      <c r="WQG33" s="187"/>
      <c r="WQH33" s="187"/>
      <c r="WQI33" s="187"/>
      <c r="WQJ33" s="187"/>
      <c r="WQK33" s="187"/>
      <c r="WQL33" s="187"/>
      <c r="WQM33" s="187"/>
      <c r="WQN33" s="187"/>
      <c r="WQO33" s="187"/>
      <c r="WQP33" s="187"/>
      <c r="WQQ33" s="187"/>
      <c r="WQR33" s="187"/>
      <c r="WQS33" s="187"/>
      <c r="WQT33" s="187"/>
      <c r="WQU33" s="187"/>
      <c r="WQV33" s="187"/>
      <c r="WQW33" s="187"/>
      <c r="WQX33" s="187"/>
      <c r="WQY33" s="187"/>
      <c r="WQZ33" s="187"/>
      <c r="WRA33" s="187"/>
      <c r="WRB33" s="187"/>
      <c r="WRC33" s="187"/>
      <c r="WRD33" s="187"/>
      <c r="WRE33" s="187"/>
      <c r="WRF33" s="187"/>
      <c r="WRG33" s="187"/>
      <c r="WRH33" s="187"/>
      <c r="WRI33" s="187"/>
      <c r="WRJ33" s="187"/>
      <c r="WRK33" s="187"/>
      <c r="WRL33" s="187"/>
      <c r="WRM33" s="187"/>
      <c r="WRN33" s="187"/>
      <c r="WRO33" s="187"/>
      <c r="WRP33" s="187"/>
      <c r="WRQ33" s="187"/>
      <c r="WRR33" s="187"/>
      <c r="WRS33" s="187"/>
      <c r="WRT33" s="187"/>
      <c r="WRU33" s="187"/>
      <c r="WRV33" s="187"/>
      <c r="WRW33" s="187"/>
      <c r="WRX33" s="187"/>
      <c r="WRY33" s="187"/>
      <c r="WRZ33" s="187"/>
      <c r="WSA33" s="187"/>
      <c r="WSB33" s="187"/>
      <c r="WSC33" s="187"/>
      <c r="WSD33" s="187"/>
      <c r="WSE33" s="187"/>
      <c r="WSF33" s="187"/>
      <c r="WSG33" s="187"/>
      <c r="WSH33" s="187"/>
      <c r="WSI33" s="187"/>
      <c r="WSJ33" s="187"/>
      <c r="WSK33" s="187"/>
      <c r="WSL33" s="187"/>
      <c r="WSM33" s="187"/>
      <c r="WSN33" s="187"/>
      <c r="WSO33" s="187"/>
      <c r="WSP33" s="187"/>
      <c r="WSQ33" s="187"/>
      <c r="WSR33" s="187"/>
      <c r="WSS33" s="187"/>
      <c r="WST33" s="187"/>
      <c r="WSU33" s="187"/>
      <c r="WSV33" s="187"/>
      <c r="WSW33" s="187"/>
      <c r="WSX33" s="187"/>
      <c r="WSY33" s="187"/>
      <c r="WSZ33" s="187"/>
      <c r="WTA33" s="187"/>
      <c r="WTB33" s="187"/>
      <c r="WTC33" s="187"/>
      <c r="WTD33" s="187"/>
      <c r="WTE33" s="187"/>
      <c r="WTF33" s="187"/>
      <c r="WTG33" s="187"/>
      <c r="WTH33" s="187"/>
      <c r="WTI33" s="187"/>
      <c r="WTJ33" s="187"/>
      <c r="WTK33" s="187"/>
      <c r="WTL33" s="187"/>
      <c r="WTM33" s="187"/>
      <c r="WTN33" s="187"/>
      <c r="WTO33" s="187"/>
      <c r="WTP33" s="187"/>
      <c r="WTQ33" s="187"/>
      <c r="WTR33" s="187"/>
      <c r="WTS33" s="187"/>
      <c r="WTT33" s="187"/>
      <c r="WTU33" s="187"/>
      <c r="WTV33" s="187"/>
      <c r="WTW33" s="187"/>
      <c r="WTX33" s="187"/>
      <c r="WTY33" s="187"/>
      <c r="WTZ33" s="187"/>
      <c r="WUA33" s="187"/>
      <c r="WUB33" s="187"/>
      <c r="WUC33" s="187"/>
      <c r="WUD33" s="187"/>
      <c r="WUE33" s="187"/>
      <c r="WUF33" s="187"/>
      <c r="WUG33" s="187"/>
      <c r="WUH33" s="187"/>
      <c r="WUI33" s="187"/>
      <c r="WUJ33" s="187"/>
      <c r="WUK33" s="187"/>
      <c r="WUL33" s="187"/>
      <c r="WUM33" s="187"/>
      <c r="WUN33" s="187"/>
      <c r="WUO33" s="187"/>
      <c r="WUP33" s="187"/>
      <c r="WUQ33" s="187"/>
      <c r="WUR33" s="187"/>
      <c r="WUS33" s="187"/>
      <c r="WUT33" s="187"/>
      <c r="WUU33" s="187"/>
      <c r="WUV33" s="187"/>
      <c r="WUW33" s="187"/>
      <c r="WUX33" s="187"/>
      <c r="WUY33" s="187"/>
      <c r="WUZ33" s="187"/>
      <c r="WVA33" s="187"/>
      <c r="WVB33" s="187"/>
      <c r="WVC33" s="187"/>
      <c r="WVD33" s="187"/>
      <c r="WVE33" s="187"/>
      <c r="WVF33" s="187"/>
      <c r="WVG33" s="187"/>
      <c r="WVH33" s="187"/>
      <c r="WVI33" s="187"/>
      <c r="WVJ33" s="187"/>
      <c r="WVK33" s="187"/>
      <c r="WVL33" s="187"/>
      <c r="WVM33" s="187"/>
      <c r="WVN33" s="187"/>
      <c r="WVO33" s="187"/>
      <c r="WVP33" s="187"/>
      <c r="WVQ33" s="187"/>
      <c r="WVR33" s="187"/>
      <c r="WVS33" s="187"/>
      <c r="WVT33" s="187"/>
      <c r="WVU33" s="187"/>
      <c r="WVV33" s="187"/>
      <c r="WVW33" s="187"/>
      <c r="WVX33" s="187"/>
      <c r="WVY33" s="187"/>
      <c r="WVZ33" s="187"/>
      <c r="WWA33" s="187"/>
      <c r="WWB33" s="187"/>
      <c r="WWC33" s="187"/>
      <c r="WWD33" s="187"/>
      <c r="WWE33" s="187"/>
      <c r="WWF33" s="187"/>
      <c r="WWG33" s="187"/>
      <c r="WWH33" s="187"/>
      <c r="WWI33" s="187"/>
      <c r="WWJ33" s="187"/>
      <c r="WWK33" s="187"/>
      <c r="WWL33" s="187"/>
      <c r="WWM33" s="187"/>
      <c r="WWN33" s="187"/>
      <c r="WWO33" s="187"/>
      <c r="WWP33" s="187"/>
      <c r="WWQ33" s="187"/>
      <c r="WWR33" s="187"/>
      <c r="WWS33" s="187"/>
      <c r="WWT33" s="187"/>
      <c r="WWU33" s="187"/>
      <c r="WWV33" s="187"/>
      <c r="WWW33" s="187"/>
      <c r="WWX33" s="187"/>
      <c r="WWY33" s="187"/>
      <c r="WWZ33" s="187"/>
      <c r="WXA33" s="187"/>
      <c r="WXB33" s="187"/>
      <c r="WXC33" s="187"/>
      <c r="WXD33" s="187"/>
      <c r="WXE33" s="187"/>
      <c r="WXF33" s="187"/>
      <c r="WXG33" s="187"/>
      <c r="WXH33" s="187"/>
      <c r="WXI33" s="187"/>
      <c r="WXJ33" s="187"/>
      <c r="WXK33" s="187"/>
      <c r="WXL33" s="187"/>
      <c r="WXM33" s="187"/>
      <c r="WXN33" s="187"/>
      <c r="WXO33" s="187"/>
      <c r="WXP33" s="187"/>
      <c r="WXQ33" s="187"/>
      <c r="WXR33" s="187"/>
      <c r="WXS33" s="187"/>
      <c r="WXT33" s="187"/>
      <c r="WXU33" s="187"/>
      <c r="WXV33" s="187"/>
      <c r="WXW33" s="187"/>
      <c r="WXX33" s="187"/>
      <c r="WXY33" s="187"/>
      <c r="WXZ33" s="187"/>
      <c r="WYA33" s="187"/>
      <c r="WYB33" s="187"/>
      <c r="WYC33" s="187"/>
      <c r="WYD33" s="187"/>
      <c r="WYE33" s="187"/>
      <c r="WYF33" s="187"/>
      <c r="WYG33" s="187"/>
      <c r="WYH33" s="187"/>
      <c r="WYI33" s="187"/>
      <c r="WYJ33" s="187"/>
      <c r="WYK33" s="187"/>
      <c r="WYL33" s="187"/>
      <c r="WYM33" s="187"/>
      <c r="WYN33" s="187"/>
      <c r="WYO33" s="187"/>
      <c r="WYP33" s="187"/>
      <c r="WYQ33" s="187"/>
      <c r="WYR33" s="187"/>
      <c r="WYS33" s="187"/>
      <c r="WYT33" s="187"/>
      <c r="WYU33" s="187"/>
      <c r="WYV33" s="187"/>
      <c r="WYW33" s="187"/>
      <c r="WYX33" s="187"/>
      <c r="WYY33" s="187"/>
      <c r="WYZ33" s="187"/>
      <c r="WZA33" s="187"/>
      <c r="WZB33" s="187"/>
      <c r="WZC33" s="187"/>
      <c r="WZD33" s="187"/>
      <c r="WZE33" s="187"/>
      <c r="WZF33" s="187"/>
      <c r="WZG33" s="187"/>
      <c r="WZH33" s="187"/>
      <c r="WZI33" s="187"/>
      <c r="WZJ33" s="187"/>
      <c r="WZK33" s="187"/>
      <c r="WZL33" s="187"/>
      <c r="WZM33" s="187"/>
      <c r="WZN33" s="187"/>
      <c r="WZO33" s="187"/>
      <c r="WZP33" s="187"/>
      <c r="WZQ33" s="187"/>
      <c r="WZR33" s="187"/>
      <c r="WZS33" s="187"/>
      <c r="WZT33" s="187"/>
      <c r="WZU33" s="187"/>
      <c r="WZV33" s="187"/>
      <c r="WZW33" s="187"/>
      <c r="WZX33" s="187"/>
      <c r="WZY33" s="187"/>
      <c r="WZZ33" s="187"/>
      <c r="XAA33" s="187"/>
      <c r="XAB33" s="187"/>
      <c r="XAC33" s="187"/>
      <c r="XAD33" s="187"/>
      <c r="XAE33" s="187"/>
      <c r="XAF33" s="187"/>
      <c r="XAG33" s="187"/>
      <c r="XAH33" s="187"/>
      <c r="XAI33" s="187"/>
      <c r="XAJ33" s="187"/>
      <c r="XAK33" s="187"/>
      <c r="XAL33" s="187"/>
      <c r="XAM33" s="187"/>
      <c r="XAN33" s="187"/>
      <c r="XAO33" s="187"/>
      <c r="XAP33" s="187"/>
      <c r="XAQ33" s="187"/>
      <c r="XAR33" s="187"/>
      <c r="XAS33" s="187"/>
      <c r="XAT33" s="187"/>
      <c r="XAU33" s="187"/>
      <c r="XAV33" s="187"/>
      <c r="XAW33" s="187"/>
      <c r="XAX33" s="187"/>
      <c r="XAY33" s="187"/>
      <c r="XAZ33" s="187"/>
      <c r="XBA33" s="187"/>
      <c r="XBB33" s="187"/>
      <c r="XBC33" s="187"/>
      <c r="XBD33" s="187"/>
      <c r="XBE33" s="187"/>
      <c r="XBF33" s="187"/>
      <c r="XBG33" s="187"/>
      <c r="XBH33" s="187"/>
      <c r="XBI33" s="187"/>
      <c r="XBJ33" s="187"/>
      <c r="XBK33" s="187"/>
      <c r="XBL33" s="187"/>
      <c r="XBM33" s="187"/>
      <c r="XBN33" s="187"/>
      <c r="XBO33" s="187"/>
      <c r="XBP33" s="187"/>
      <c r="XBQ33" s="187"/>
      <c r="XBR33" s="187"/>
      <c r="XBS33" s="187"/>
      <c r="XBT33" s="187"/>
      <c r="XBU33" s="187"/>
      <c r="XBV33" s="187"/>
      <c r="XBW33" s="187"/>
      <c r="XBX33" s="187"/>
      <c r="XBY33" s="187"/>
      <c r="XBZ33" s="187"/>
      <c r="XCA33" s="187"/>
      <c r="XCB33" s="187"/>
      <c r="XCC33" s="187"/>
      <c r="XCD33" s="187"/>
      <c r="XCE33" s="187"/>
      <c r="XCF33" s="187"/>
      <c r="XCG33" s="187"/>
      <c r="XCH33" s="187"/>
      <c r="XCI33" s="187"/>
      <c r="XCJ33" s="187"/>
      <c r="XCK33" s="187"/>
      <c r="XCL33" s="187"/>
      <c r="XCM33" s="187"/>
      <c r="XCN33" s="187"/>
      <c r="XCO33" s="187"/>
      <c r="XCP33" s="187"/>
      <c r="XCQ33" s="187"/>
      <c r="XCR33" s="187"/>
      <c r="XCS33" s="187"/>
      <c r="XCT33" s="187"/>
      <c r="XCU33" s="187"/>
      <c r="XCV33" s="187"/>
      <c r="XCW33" s="187"/>
      <c r="XCX33" s="187"/>
      <c r="XCY33" s="187"/>
      <c r="XCZ33" s="187"/>
      <c r="XDA33" s="187"/>
      <c r="XDB33" s="187"/>
      <c r="XDC33" s="187"/>
      <c r="XDD33" s="187"/>
      <c r="XDE33" s="187"/>
      <c r="XDF33" s="187"/>
      <c r="XDG33" s="187"/>
      <c r="XDH33" s="187"/>
      <c r="XDI33" s="187"/>
      <c r="XDJ33" s="187"/>
      <c r="XDK33" s="187"/>
      <c r="XDL33" s="187"/>
      <c r="XDM33" s="187"/>
      <c r="XDN33" s="187"/>
      <c r="XDO33" s="187"/>
      <c r="XDP33" s="187"/>
      <c r="XDQ33" s="187"/>
      <c r="XDR33" s="187"/>
      <c r="XDS33" s="187"/>
      <c r="XDT33" s="187"/>
      <c r="XDU33" s="187"/>
      <c r="XDV33" s="187"/>
      <c r="XDW33" s="187"/>
      <c r="XDX33" s="187"/>
      <c r="XDY33" s="187"/>
      <c r="XDZ33" s="187"/>
      <c r="XEA33" s="187"/>
      <c r="XEB33" s="187"/>
      <c r="XEC33" s="187"/>
      <c r="XED33" s="187"/>
      <c r="XEE33" s="187"/>
      <c r="XEF33" s="187"/>
      <c r="XEG33" s="187"/>
      <c r="XEH33" s="187"/>
      <c r="XEI33" s="187"/>
      <c r="XEJ33" s="187"/>
      <c r="XEK33" s="187"/>
      <c r="XEL33" s="187"/>
      <c r="XEM33" s="187"/>
      <c r="XEN33" s="187"/>
      <c r="XEO33" s="187"/>
      <c r="XEP33" s="187"/>
      <c r="XEQ33" s="187"/>
      <c r="XER33" s="187"/>
      <c r="XES33" s="187"/>
      <c r="XET33" s="187"/>
      <c r="XEU33" s="187"/>
      <c r="XEV33" s="18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35"/>
  <sheetViews>
    <sheetView zoomScale="80" zoomScaleNormal="80" workbookViewId="0">
      <pane xSplit="2" ySplit="7" topLeftCell="C8" activePane="bottomRight" state="frozen"/>
      <selection pane="topRight" activeCell="D1" sqref="D1"/>
      <selection pane="bottomLeft" activeCell="A6" sqref="A6"/>
      <selection pane="bottomRight" activeCell="F30" sqref="F30"/>
    </sheetView>
  </sheetViews>
  <sheetFormatPr baseColWidth="10" defaultRowHeight="12.75" x14ac:dyDescent="0.2"/>
  <cols>
    <col min="1" max="1" width="12.85546875" style="13" customWidth="1"/>
    <col min="2" max="2" width="51.5703125" style="13" customWidth="1"/>
    <col min="3" max="3" width="14" style="13" customWidth="1"/>
    <col min="4" max="4" width="19.42578125" style="13" customWidth="1"/>
    <col min="5" max="5" width="2.28515625" style="13" customWidth="1"/>
    <col min="6" max="6" width="16.5703125" style="13" bestFit="1" customWidth="1"/>
    <col min="7" max="7" width="11.42578125" style="13"/>
    <col min="8" max="8" width="14.140625" style="13" bestFit="1" customWidth="1"/>
    <col min="9" max="9" width="19.5703125" style="13" bestFit="1" customWidth="1"/>
    <col min="10" max="16384" width="11.42578125" style="13"/>
  </cols>
  <sheetData>
    <row r="1" spans="1:9" s="4" customFormat="1" ht="29.25" customHeight="1" x14ac:dyDescent="0.25">
      <c r="A1" s="311" t="s">
        <v>96</v>
      </c>
      <c r="B1" s="311"/>
      <c r="C1" s="311"/>
      <c r="D1" s="311"/>
    </row>
    <row r="2" spans="1:9" s="4" customFormat="1" ht="22.5" customHeight="1" x14ac:dyDescent="0.25">
      <c r="A2" s="5"/>
      <c r="B2" s="315">
        <v>42916</v>
      </c>
      <c r="C2" s="316"/>
      <c r="D2" s="5"/>
    </row>
    <row r="3" spans="1:9" s="4" customFormat="1" ht="18" x14ac:dyDescent="0.25">
      <c r="A3" s="311" t="s">
        <v>283</v>
      </c>
      <c r="B3" s="311"/>
      <c r="C3" s="311"/>
      <c r="D3" s="311"/>
    </row>
    <row r="4" spans="1:9" s="4" customFormat="1" ht="18" x14ac:dyDescent="0.25">
      <c r="A4" s="312" t="s">
        <v>374</v>
      </c>
      <c r="B4" s="312"/>
      <c r="C4" s="312"/>
      <c r="D4" s="312"/>
    </row>
    <row r="5" spans="1:9" s="4" customFormat="1" ht="18" x14ac:dyDescent="0.25">
      <c r="A5" s="313" t="s">
        <v>292</v>
      </c>
      <c r="B5" s="313"/>
      <c r="C5" s="313"/>
      <c r="D5" s="313"/>
    </row>
    <row r="6" spans="1:9" s="4" customFormat="1" ht="18" x14ac:dyDescent="0.25">
      <c r="A6" s="314"/>
      <c r="B6" s="314"/>
      <c r="C6" s="314"/>
      <c r="D6" s="314"/>
    </row>
    <row r="7" spans="1:9" s="6" customFormat="1" ht="33" customHeight="1" x14ac:dyDescent="0.25">
      <c r="A7" s="40" t="s">
        <v>293</v>
      </c>
      <c r="B7" s="40" t="s">
        <v>294</v>
      </c>
      <c r="C7" s="40" t="s">
        <v>295</v>
      </c>
      <c r="D7" s="40" t="s">
        <v>296</v>
      </c>
      <c r="E7" s="15"/>
    </row>
    <row r="8" spans="1:9" s="9" customFormat="1" ht="21" customHeight="1" x14ac:dyDescent="0.2">
      <c r="A8" s="7">
        <v>1131</v>
      </c>
      <c r="B8" s="8" t="s">
        <v>297</v>
      </c>
      <c r="C8" s="75">
        <f>'JUNIO 2017'!N530</f>
        <v>8228965.7000000002</v>
      </c>
      <c r="D8" s="76">
        <f>C8*12</f>
        <v>98747588.400000006</v>
      </c>
    </row>
    <row r="9" spans="1:9" s="9" customFormat="1" ht="21" customHeight="1" x14ac:dyDescent="0.2">
      <c r="A9" s="7">
        <v>1131</v>
      </c>
      <c r="B9" s="8" t="s">
        <v>298</v>
      </c>
      <c r="C9" s="76">
        <v>0</v>
      </c>
      <c r="D9" s="75">
        <v>0</v>
      </c>
    </row>
    <row r="10" spans="1:9" s="9" customFormat="1" ht="21" customHeight="1" x14ac:dyDescent="0.2">
      <c r="A10" s="7">
        <v>1211</v>
      </c>
      <c r="B10" s="10" t="s">
        <v>299</v>
      </c>
      <c r="C10" s="75">
        <v>0</v>
      </c>
      <c r="D10" s="75">
        <v>0</v>
      </c>
    </row>
    <row r="11" spans="1:9" s="9" customFormat="1" ht="21" customHeight="1" x14ac:dyDescent="0.2">
      <c r="A11" s="7">
        <v>1221</v>
      </c>
      <c r="B11" s="10" t="s">
        <v>300</v>
      </c>
      <c r="C11" s="75">
        <f>D11/12</f>
        <v>300000</v>
      </c>
      <c r="D11" s="75">
        <f>'JUNIO 2017'!AF530</f>
        <v>3600000</v>
      </c>
      <c r="H11" s="83"/>
    </row>
    <row r="12" spans="1:9" s="9" customFormat="1" ht="21" customHeight="1" x14ac:dyDescent="0.2">
      <c r="A12" s="7">
        <v>1232</v>
      </c>
      <c r="B12" s="8" t="s">
        <v>301</v>
      </c>
      <c r="C12" s="75">
        <v>0</v>
      </c>
      <c r="D12" s="75">
        <v>0</v>
      </c>
    </row>
    <row r="13" spans="1:9" s="9" customFormat="1" ht="26.25" customHeight="1" x14ac:dyDescent="0.35">
      <c r="A13" s="7">
        <v>1311</v>
      </c>
      <c r="B13" s="11" t="s">
        <v>302</v>
      </c>
      <c r="C13" s="75">
        <f>'JUNIO 2017'!R530</f>
        <v>106673.57999999999</v>
      </c>
      <c r="D13" s="77">
        <f>C13*12</f>
        <v>1280082.96</v>
      </c>
      <c r="F13" s="17"/>
      <c r="I13" s="79"/>
    </row>
    <row r="14" spans="1:9" s="9" customFormat="1" ht="21.75" customHeight="1" x14ac:dyDescent="0.2">
      <c r="A14" s="7">
        <v>1321</v>
      </c>
      <c r="B14" s="10" t="s">
        <v>303</v>
      </c>
      <c r="C14" s="75">
        <f>D14/12</f>
        <v>133346.62152777772</v>
      </c>
      <c r="D14" s="75">
        <f>'JUNIO 2017'!S530</f>
        <v>1600159.4583333328</v>
      </c>
      <c r="H14" s="82"/>
    </row>
    <row r="15" spans="1:9" s="9" customFormat="1" ht="21.75" customHeight="1" x14ac:dyDescent="0.3">
      <c r="A15" s="7">
        <v>1321</v>
      </c>
      <c r="B15" s="8" t="s">
        <v>304</v>
      </c>
      <c r="C15" s="75">
        <f>D15/12</f>
        <v>20342.866666666665</v>
      </c>
      <c r="D15" s="75">
        <f>'JUNIO 2017'!AG530</f>
        <v>244114.4</v>
      </c>
      <c r="I15" s="80"/>
    </row>
    <row r="16" spans="1:9" s="9" customFormat="1" ht="21.75" customHeight="1" x14ac:dyDescent="0.2">
      <c r="A16" s="7">
        <v>1322</v>
      </c>
      <c r="B16" s="10" t="s">
        <v>305</v>
      </c>
      <c r="C16" s="75">
        <f>D16/12</f>
        <v>1333466.2152777773</v>
      </c>
      <c r="D16" s="75">
        <f>'JUNIO 2017'!T530</f>
        <v>16001594.583333327</v>
      </c>
      <c r="I16" s="81"/>
    </row>
    <row r="17" spans="1:6" s="9" customFormat="1" ht="21.75" customHeight="1" x14ac:dyDescent="0.2">
      <c r="A17" s="7">
        <v>1411</v>
      </c>
      <c r="B17" s="12" t="s">
        <v>306</v>
      </c>
      <c r="C17" s="75">
        <f>'JUNIO 2017'!W530</f>
        <v>435424.03750000015</v>
      </c>
      <c r="D17" s="75">
        <f>C17*12</f>
        <v>5225088.450000002</v>
      </c>
    </row>
    <row r="18" spans="1:6" s="9" customFormat="1" ht="21.75" customHeight="1" x14ac:dyDescent="0.2">
      <c r="A18" s="7">
        <v>1421</v>
      </c>
      <c r="B18" s="8" t="s">
        <v>307</v>
      </c>
      <c r="C18" s="75">
        <f>'JUNIO 2017'!V530</f>
        <v>261254.42250000002</v>
      </c>
      <c r="D18" s="75">
        <f>C18*12</f>
        <v>3135053.0700000003</v>
      </c>
    </row>
    <row r="19" spans="1:6" s="9" customFormat="1" ht="21.75" customHeight="1" x14ac:dyDescent="0.2">
      <c r="A19" s="7">
        <v>1431</v>
      </c>
      <c r="B19" s="8" t="s">
        <v>308</v>
      </c>
      <c r="C19" s="75">
        <f>'JUNIO 2017'!U530</f>
        <v>1523638.53125</v>
      </c>
      <c r="D19" s="75">
        <f>C19*12</f>
        <v>18283662.375</v>
      </c>
    </row>
    <row r="20" spans="1:6" s="9" customFormat="1" ht="26.25" customHeight="1" x14ac:dyDescent="0.2">
      <c r="A20" s="7">
        <v>1432</v>
      </c>
      <c r="B20" s="12" t="s">
        <v>309</v>
      </c>
      <c r="C20" s="75">
        <f>'JUNIO 2017'!X530</f>
        <v>174169.61500000002</v>
      </c>
      <c r="D20" s="75">
        <f>C20*12</f>
        <v>2090035.3800000004</v>
      </c>
    </row>
    <row r="21" spans="1:6" s="9" customFormat="1" ht="21.75" customHeight="1" x14ac:dyDescent="0.2">
      <c r="A21" s="7">
        <v>1441</v>
      </c>
      <c r="B21" s="8" t="s">
        <v>310</v>
      </c>
      <c r="C21" s="75">
        <f>D21/12</f>
        <v>25170.540833333333</v>
      </c>
      <c r="D21" s="75">
        <f>'JUNIO 2017'!AH530</f>
        <v>302046.49</v>
      </c>
    </row>
    <row r="22" spans="1:6" s="9" customFormat="1" ht="26.25" customHeight="1" x14ac:dyDescent="0.2">
      <c r="A22" s="7">
        <v>1521</v>
      </c>
      <c r="B22" s="11" t="s">
        <v>311</v>
      </c>
      <c r="C22" s="75">
        <f>D22/12</f>
        <v>33333.333333333336</v>
      </c>
      <c r="D22" s="75">
        <f>'JUNIO 2017'!AI530</f>
        <v>400000</v>
      </c>
    </row>
    <row r="23" spans="1:6" s="9" customFormat="1" ht="21.75" customHeight="1" x14ac:dyDescent="0.2">
      <c r="A23" s="7">
        <v>1523</v>
      </c>
      <c r="B23" s="8" t="s">
        <v>312</v>
      </c>
      <c r="C23" s="75">
        <f>'JUNIO 2017'!P530</f>
        <v>107891.85000000008</v>
      </c>
      <c r="D23" s="75">
        <f>C23*12</f>
        <v>1294702.2000000009</v>
      </c>
    </row>
    <row r="24" spans="1:6" s="9" customFormat="1" ht="21.75" customHeight="1" x14ac:dyDescent="0.2">
      <c r="A24" s="7">
        <v>1531</v>
      </c>
      <c r="B24" s="10" t="s">
        <v>313</v>
      </c>
      <c r="C24" s="75">
        <f>D24/12</f>
        <v>0</v>
      </c>
      <c r="D24" s="75">
        <f>'JUNIO 2017'!AK530</f>
        <v>0</v>
      </c>
    </row>
    <row r="25" spans="1:6" s="9" customFormat="1" ht="21.75" customHeight="1" x14ac:dyDescent="0.2">
      <c r="A25" s="7">
        <v>1592</v>
      </c>
      <c r="B25" s="8" t="s">
        <v>314</v>
      </c>
      <c r="C25" s="75">
        <f>'JUNIO 2017'!O530</f>
        <v>371823.20000000042</v>
      </c>
      <c r="D25" s="75">
        <f>C25*12</f>
        <v>4461878.400000005</v>
      </c>
    </row>
    <row r="26" spans="1:6" s="9" customFormat="1" ht="21.75" customHeight="1" x14ac:dyDescent="0.2">
      <c r="A26" s="7">
        <v>1611</v>
      </c>
      <c r="B26" s="8" t="s">
        <v>315</v>
      </c>
      <c r="C26" s="75">
        <f>D26/12</f>
        <v>250000</v>
      </c>
      <c r="D26" s="75">
        <f>'JUNIO 2017'!AD530</f>
        <v>3000000</v>
      </c>
    </row>
    <row r="27" spans="1:6" s="9" customFormat="1" ht="21.75" customHeight="1" x14ac:dyDescent="0.2">
      <c r="A27" s="7">
        <v>1712</v>
      </c>
      <c r="B27" s="8" t="s">
        <v>316</v>
      </c>
      <c r="C27" s="75">
        <f>'JUNIO 2017'!Y530</f>
        <v>540405</v>
      </c>
      <c r="D27" s="75">
        <f>C27*12</f>
        <v>6484860</v>
      </c>
    </row>
    <row r="28" spans="1:6" s="9" customFormat="1" ht="21.75" customHeight="1" x14ac:dyDescent="0.2">
      <c r="A28" s="7">
        <v>1713</v>
      </c>
      <c r="B28" s="8" t="s">
        <v>317</v>
      </c>
      <c r="C28" s="75">
        <f>'JUNIO 2017'!Z530</f>
        <v>352071</v>
      </c>
      <c r="D28" s="75">
        <f>C28*12</f>
        <v>4224852</v>
      </c>
    </row>
    <row r="29" spans="1:6" s="9" customFormat="1" ht="21.75" customHeight="1" x14ac:dyDescent="0.2">
      <c r="A29" s="7">
        <v>1715</v>
      </c>
      <c r="B29" s="12" t="s">
        <v>318</v>
      </c>
      <c r="C29" s="75">
        <f>D29/12</f>
        <v>318002.94791666645</v>
      </c>
      <c r="D29" s="75">
        <f>'JUNIO 2017'!AA530</f>
        <v>3816035.3749999972</v>
      </c>
    </row>
    <row r="30" spans="1:6" ht="21.75" customHeight="1" x14ac:dyDescent="0.2">
      <c r="A30" s="7">
        <v>1719</v>
      </c>
      <c r="B30" s="10" t="s">
        <v>319</v>
      </c>
      <c r="C30" s="75">
        <f>D30/12</f>
        <v>141020.53833333333</v>
      </c>
      <c r="D30" s="75">
        <f>'JUNIO 2017'!AL530</f>
        <v>1692246.46</v>
      </c>
      <c r="F30" s="120"/>
    </row>
    <row r="31" spans="1:6" ht="21.75" customHeight="1" x14ac:dyDescent="0.2">
      <c r="A31" s="14"/>
      <c r="B31" s="41" t="s">
        <v>118</v>
      </c>
      <c r="C31" s="78">
        <f>SUM(C8:C30)</f>
        <v>14657000.00013889</v>
      </c>
      <c r="D31" s="78">
        <f>SUM(D8:D30)</f>
        <v>175884000.00166667</v>
      </c>
      <c r="F31" s="74"/>
    </row>
    <row r="33" spans="3:7" x14ac:dyDescent="0.2">
      <c r="G33" s="85"/>
    </row>
    <row r="35" spans="3:7" x14ac:dyDescent="0.2">
      <c r="C35" s="120"/>
    </row>
  </sheetData>
  <mergeCells count="6">
    <mergeCell ref="A1:D1"/>
    <mergeCell ref="A3:D3"/>
    <mergeCell ref="A4:D4"/>
    <mergeCell ref="A5:D5"/>
    <mergeCell ref="A6:D6"/>
    <mergeCell ref="B2:C2"/>
  </mergeCells>
  <printOptions horizontalCentered="1" verticalCentered="1"/>
  <pageMargins left="0.23622047244094491" right="0.19685039370078741" top="0.23622047244094491" bottom="0.78740157480314965" header="0.15748031496062992" footer="0.55118110236220474"/>
  <pageSetup paperSize="5" scale="80" fitToWidth="2" orientation="landscape" r:id="rId1"/>
  <headerFooter>
    <oddFooter>&amp;LABRIL 2013</oddFooter>
  </headerFooter>
  <ignoredErrors>
    <ignoredError sqref="D24 C23 D26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Portada plantilla</vt:lpstr>
      <vt:lpstr>JUNIO 2017</vt:lpstr>
      <vt:lpstr>Hoja1</vt:lpstr>
      <vt:lpstr>Resumen por partida</vt:lpstr>
      <vt:lpstr>'JUNIO 2017'!Área_de_impresión</vt:lpstr>
      <vt:lpstr>'Portada plantilla'!Área_de_impresión</vt:lpstr>
      <vt:lpstr>'Resumen por partida'!Área_de_impresión</vt:lpstr>
      <vt:lpstr>'JUNIO 2017'!Títulos_a_imprimir</vt:lpstr>
    </vt:vector>
  </TitlesOfParts>
  <Company>Gobierno del Estado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Comisiòn Estatal del Agua de Jalisco</dc:creator>
  <cp:lastModifiedBy>Laura Nayerli Pacheco Casillas</cp:lastModifiedBy>
  <cp:lastPrinted>2016-10-25T21:12:55Z</cp:lastPrinted>
  <dcterms:created xsi:type="dcterms:W3CDTF">2009-06-15T14:00:20Z</dcterms:created>
  <dcterms:modified xsi:type="dcterms:W3CDTF">2017-08-16T19:59:06Z</dcterms:modified>
</cp:coreProperties>
</file>